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Questa_cartella_di_lavoro"/>
  <bookViews>
    <workbookView windowWidth="27750" windowHeight="12075" tabRatio="781" firstSheet="43" activeTab="52"/>
  </bookViews>
  <sheets>
    <sheet name="REGOLE GENERALI" sheetId="1" r:id="rId1"/>
    <sheet name="TABDATI" sheetId="2" r:id="rId2"/>
    <sheet name="TABBASE" sheetId="3" r:id="rId3"/>
    <sheet name="ANAGRAFICA" sheetId="4" r:id="rId4"/>
    <sheet name="INFO" sheetId="5" r:id="rId5"/>
    <sheet name="DATI" sheetId="6" r:id="rId6"/>
    <sheet name="Fiumi" sheetId="7" r:id="rId7"/>
    <sheet name="Fiumi_inpotab" sheetId="8" r:id="rId8"/>
    <sheet name="Fiumi_inreti" sheetId="9" r:id="rId9"/>
    <sheet name="Laghi" sheetId="10" r:id="rId10"/>
    <sheet name="Laghi_inpotab" sheetId="11" r:id="rId11"/>
    <sheet name="Laghi_inreti" sheetId="12" r:id="rId12"/>
    <sheet name="Pozzi" sheetId="13" r:id="rId13"/>
    <sheet name="Pozzi_pompe" sheetId="14" r:id="rId14"/>
    <sheet name="Pozzi_inpotab" sheetId="15" r:id="rId15"/>
    <sheet name="Pozzi_inreti" sheetId="16" r:id="rId16"/>
    <sheet name="Sorgenti" sheetId="17" r:id="rId17"/>
    <sheet name="Sorgenti_inpotab" sheetId="18" r:id="rId18"/>
    <sheet name="Sorgenti_inreti" sheetId="19" r:id="rId19"/>
    <sheet name="Mari" sheetId="20" r:id="rId20"/>
    <sheet name="Mari_inpotab" sheetId="21" r:id="rId21"/>
    <sheet name="Mari_inreti" sheetId="22" r:id="rId22"/>
    <sheet name="Mari_pompe" sheetId="23" r:id="rId23"/>
    <sheet name="Potabilizzatori" sheetId="24" r:id="rId24"/>
    <sheet name="Potab_pompe" sheetId="25" r:id="rId25"/>
    <sheet name="Potab_incaptaz" sheetId="26" r:id="rId26"/>
    <sheet name="Potab_inreti" sheetId="27" r:id="rId27"/>
    <sheet name="Adduttrici" sheetId="28" r:id="rId28"/>
    <sheet name="Addut_inreti" sheetId="29" r:id="rId29"/>
    <sheet name="Addut_com_serv" sheetId="30" r:id="rId30"/>
    <sheet name="Accumuli" sheetId="31" r:id="rId31"/>
    <sheet name="Accumuli_inadd" sheetId="32" r:id="rId32"/>
    <sheet name="Accumuli_inreti" sheetId="33" r:id="rId33"/>
    <sheet name="Pompaggi" sheetId="34" r:id="rId34"/>
    <sheet name="Pompaggi_pompe" sheetId="35" r:id="rId35"/>
    <sheet name="Pompaggi_inpotab" sheetId="36" r:id="rId36"/>
    <sheet name="Pompaggi_inserba" sheetId="37" r:id="rId37"/>
    <sheet name="Distribuzioni" sheetId="38" r:id="rId38"/>
    <sheet name="Distrib_com_serv" sheetId="39" r:id="rId39"/>
    <sheet name="Distrib_loc_serv" sheetId="40" r:id="rId40"/>
    <sheet name="Fognature" sheetId="41" r:id="rId41"/>
    <sheet name="Fognat_com_serv" sheetId="42" r:id="rId42"/>
    <sheet name="Fognat_loc_serv" sheetId="43" r:id="rId43"/>
    <sheet name="Sollevamenti" sheetId="44" r:id="rId44"/>
    <sheet name="Sollev_pompe" sheetId="45" r:id="rId45"/>
    <sheet name="Collettori" sheetId="46" r:id="rId46"/>
    <sheet name="Collett_com_serv" sheetId="47" r:id="rId47"/>
    <sheet name="Depuratori" sheetId="48" r:id="rId48"/>
    <sheet name="Depurat_pompe" sheetId="49" r:id="rId49"/>
    <sheet name="Depurat_incoll" sheetId="50" r:id="rId50"/>
    <sheet name="Scaricatori" sheetId="51" r:id="rId51"/>
    <sheet name="Scaricat_infog" sheetId="52" r:id="rId52"/>
    <sheet name="Condottemarine" sheetId="53" r:id="rId53"/>
  </sheets>
  <externalReferences>
    <externalReference r:id="rId54"/>
    <externalReference r:id="rId55"/>
    <externalReference r:id="rId56"/>
    <externalReference r:id="rId57"/>
  </externalReferences>
  <definedNames>
    <definedName name="_xlnm._FilterDatabase" localSheetId="1" hidden="1">TABDATI!$A$1:$K$869</definedName>
    <definedName name="_xlnm._FilterDatabase" localSheetId="3" hidden="1">ANAGRAFICA!$A$2:$G$4917</definedName>
    <definedName name="Database" localSheetId="29">#REF!</definedName>
    <definedName name="Database" localSheetId="3">#REF!</definedName>
    <definedName name="Database" localSheetId="52">#REF!</definedName>
    <definedName name="Database" localSheetId="38">#REF!</definedName>
    <definedName name="Database" localSheetId="37">#REF!</definedName>
    <definedName name="Database" localSheetId="6">#REF!</definedName>
    <definedName name="Database" localSheetId="9">#REF!</definedName>
    <definedName name="Database" localSheetId="21">#REF!</definedName>
    <definedName name="Database" localSheetId="22">#REF!</definedName>
    <definedName name="Database" localSheetId="12">#REF!</definedName>
    <definedName name="Database" localSheetId="0">#REF!</definedName>
    <definedName name="Database" localSheetId="16">#REF!</definedName>
    <definedName name="Database">#REF!</definedName>
    <definedName name="Tabella_Comuni">[1]codici_comuni!$A$4:$D$41</definedName>
  </definedNames>
  <calcPr calcId="144525"/>
</workbook>
</file>

<file path=xl/sharedStrings.xml><?xml version="1.0" encoding="utf-8"?>
<sst xmlns="http://schemas.openxmlformats.org/spreadsheetml/2006/main" count="25340" uniqueCount="12796">
  <si>
    <t>I fogli REGOLE GENERALI e TABDATI sono bloccati nelle celle con la versione AIT. Possono esssere aggiunte note e può essere revisionato il testo copiando la specifica cella.</t>
  </si>
  <si>
    <t>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mostrare la formula): in caso di modifica di una di queste definizioni procedere in corrispondenza della cella in cui si trova la definizione per esteso, in tal modo si interviene con le correzioni una sola volta per tutti i campi.</t>
  </si>
  <si>
    <t>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</si>
  <si>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AGGIORNAMENTO DATI (campo DATA_UA)</t>
  </si>
  <si>
    <t>Data dell'ultimo aggiornamento di almeno uno dei dati dell'opera, espressa come gg/mm/aaaa.</t>
  </si>
  <si>
    <t>ANNO di COSTRUZIONE dell'opera, installazione del cloratore, perforazione del pozzo, installazione della pompa</t>
  </si>
  <si>
    <t>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</si>
  <si>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MESSA IN OPERA del tronco di rete</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</si>
  <si>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</si>
  <si>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RISTRUTTURAZIONE</t>
  </si>
  <si>
    <t>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</si>
  <si>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CAMPI NUMERICI</t>
  </si>
  <si>
    <t>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</si>
  <si>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CLORATORI, CENTRALI DI DISINFEZIONE E FONTANELLI ALTA QUALITA'</t>
  </si>
  <si>
    <t>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</si>
  <si>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CODICI CONVENZIONALI</t>
  </si>
  <si>
    <t>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</si>
  <si>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</si>
  <si>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CODICE OPERA (campo IDS_CODICE)</t>
  </si>
  <si>
    <t>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</si>
  <si>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CODICE ORIGINE (campo IDS_CODICE_ORIGINE)</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</si>
  <si>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</si>
  <si>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DATI AGGREGATI</t>
  </si>
  <si>
    <t>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</si>
  <si>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INDICI DI CONFIDENZA</t>
  </si>
  <si>
    <t>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</si>
  <si>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INDICE DI CONSERVAZIONE DELLE OPERE (id_CONSERVAZIONE)</t>
  </si>
  <si>
    <t>Indice che descrive lo stato di conservazione dell'opera.
Valutazione a giudizio del Gestore, sulla base della seguente classificazione:</t>
  </si>
  <si>
    <t>OPERE IN CEMENTO ARMATO
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</si>
  <si>
    <t>OPERE IN MURATURA
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</si>
  <si>
    <t>MACCHINE
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</si>
  <si>
    <t>TUBAZIONI - VALVOLE
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</si>
  <si>
    <t>QUADRI ELETTRICI
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</si>
  <si>
    <t>CIRCUITI ELETTRICI
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</si>
  <si>
    <t>OPERE ELIMINATE, DISMESSE O IN FERMO IMPIANTO</t>
  </si>
  <si>
    <t>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</si>
  <si>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OPERE IN COSTRUZIONE</t>
  </si>
  <si>
    <t>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</si>
  <si>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STATO DELL'IMPIANTO (campo ID_OPERA_STATO)</t>
  </si>
  <si>
    <t>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ecc.
Le opere dismesse o non più “pertinenti” devono restare nel DB Infrastrutture con codice stato opera adeguato.
Per le opere eliminate da DB deve essere fornita una nota giustificativa in apposita relazione.</t>
  </si>
  <si>
    <t xml:space="preserve">FOGLI DI INTERCONNESSIONE o DI DETTAGLIO DELLE POMPE
I fogli di specifica delle interconnessioni fra opere o di dettaglio delle pompe devono essere compilati solo in corrispondenze di opere in stato 1 (attivo) o stato 2 (fermo impianto parziale). </t>
  </si>
  <si>
    <t xml:space="preserve">UTENZE
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</si>
  <si>
    <t xml:space="preserve"> </t>
  </si>
  <si>
    <t>sheet</t>
  </si>
  <si>
    <t>nome_tabella</t>
  </si>
  <si>
    <t>codici</t>
  </si>
  <si>
    <t>nome_campo</t>
  </si>
  <si>
    <t>valore_label</t>
  </si>
  <si>
    <t>valore_udm</t>
  </si>
  <si>
    <t>valore_ascii</t>
  </si>
  <si>
    <t>id_dati</t>
  </si>
  <si>
    <t>PRIORITARIO (vedi REGOLE GENERALI)</t>
  </si>
  <si>
    <t>Descrizione Campo</t>
  </si>
  <si>
    <t>DA INDICARE</t>
  </si>
  <si>
    <t>Fiumi</t>
  </si>
  <si>
    <t>tinfra_a1x1</t>
  </si>
  <si>
    <t>ids_codice</t>
  </si>
  <si>
    <t>codice opera</t>
  </si>
  <si>
    <t>idt</t>
  </si>
  <si>
    <t>testo 16 car [utf8] [idt]</t>
  </si>
  <si>
    <t/>
  </si>
  <si>
    <t>Codice univoco identificativo dell'opera, assegnato da AIT.
Non deve essere compilato dal Gestore.</t>
  </si>
  <si>
    <t>ids_codice_origine</t>
  </si>
  <si>
    <t>codice origine</t>
  </si>
  <si>
    <t>testo</t>
  </si>
  <si>
    <t>testo 32 car [utf8] [testo]</t>
  </si>
  <si>
    <t>PRIORITARIO</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</si>
  <si>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</si>
  <si>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descrizione</t>
  </si>
  <si>
    <t>descrizione impianto</t>
  </si>
  <si>
    <t>testo 64 car [utf8] [testo]</t>
  </si>
  <si>
    <t>Descrizione sintetica dell'opera. Deve essere univoca per ogni opera e può contenere indicazione del tipo di opera, della denominazione e un'indicazione approssimativa dell'ubicazione.</t>
  </si>
  <si>
    <t>coord_nord</t>
  </si>
  <si>
    <t>g.boaga NORD</t>
  </si>
  <si>
    <t>m</t>
  </si>
  <si>
    <t>decimale 8 byte [m]</t>
  </si>
  <si>
    <t>Coordinata NORD dell'opera, nel sistema di riferimento Gauss-Boaga.</t>
  </si>
  <si>
    <t>coord_est</t>
  </si>
  <si>
    <t>g.boaga EST</t>
  </si>
  <si>
    <t>Coordinata EST dell'opera, nel sistema di riferimento Gauss-Boaga.</t>
  </si>
  <si>
    <t>coord_rif</t>
  </si>
  <si>
    <t>fuso RIF.</t>
  </si>
  <si>
    <t>nr</t>
  </si>
  <si>
    <t>intero 4 byte [nr]</t>
  </si>
  <si>
    <t>Fuso di riferimento per le coordinate dell'opera, nel sistema di riferimento Gauss-Boaga: indicare EST=33 o OVEST=32.</t>
  </si>
  <si>
    <t>schema_codici</t>
  </si>
  <si>
    <t>codice schema acquedottistico</t>
  </si>
  <si>
    <t>testo 128 car [utf8] [testo]</t>
  </si>
  <si>
    <t>Indicare il codice di identificazione dello schema acquedottistico. Nel caso di più di uno schema inserire il carattere ";" (punto e virgola) per separare i codici. Al massimo sono possibili 128 caratteri</t>
  </si>
  <si>
    <t>schema_descrizioni</t>
  </si>
  <si>
    <t>descrizione schema acquedottistico</t>
  </si>
  <si>
    <t>testo 255 car [utf8] [testo]</t>
  </si>
  <si>
    <t>Indicare la descrizione di identificazione dello schema acquedottistico. Nel caso di più di uno schema inserire il carattere ";" (punto e virgola) per separare i codici. Al massimo sono possibili 255 caratteri.</t>
  </si>
  <si>
    <t>quota_slm</t>
  </si>
  <si>
    <t>quota s.l.m</t>
  </si>
  <si>
    <t>intero 4 byte [m]</t>
  </si>
  <si>
    <t>Quota dell'opera sul livello del mare, misurata al piano di campagna.</t>
  </si>
  <si>
    <t>localita_nome</t>
  </si>
  <si>
    <t>località</t>
  </si>
  <si>
    <t>Nome della località dove è ubicata l'opera.</t>
  </si>
  <si>
    <t>id_comune_istat</t>
  </si>
  <si>
    <t>comune</t>
  </si>
  <si>
    <t>istat</t>
  </si>
  <si>
    <t>intero 4 byte [istat]</t>
  </si>
  <si>
    <t>Codice ISTAT del Comune dove è ubicata l'opera. VEDI TABELLA</t>
  </si>
  <si>
    <t>bacino_nome</t>
  </si>
  <si>
    <t>bacino appartenza corso acqua</t>
  </si>
  <si>
    <t>Nome del bacino idrografico.</t>
  </si>
  <si>
    <t>corso_acqua_nome</t>
  </si>
  <si>
    <t>nome del corso acqua</t>
  </si>
  <si>
    <t>Nome del corpo idrico superficiale dal quale è prelevata la risorsa.</t>
  </si>
  <si>
    <t>id_corso_acqua_classe</t>
  </si>
  <si>
    <t>classe corso acqua</t>
  </si>
  <si>
    <t>idn</t>
  </si>
  <si>
    <t>intero 4 byte [idn]</t>
  </si>
  <si>
    <t>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</si>
  <si>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concessione_estremi</t>
  </si>
  <si>
    <t>estremi della concessione</t>
  </si>
  <si>
    <t>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</si>
  <si>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concessione_port_pota</t>
  </si>
  <si>
    <t>portata concessa uso potabile</t>
  </si>
  <si>
    <t>l/s</t>
  </si>
  <si>
    <t>decimale 8 byte [l/s]</t>
  </si>
  <si>
    <t>Indicare la portata derivabile per uso potabile, così come indicata nell'atto di concessione o come richiesta.</t>
  </si>
  <si>
    <t>uso_plurimo</t>
  </si>
  <si>
    <t>uso plurimo</t>
  </si>
  <si>
    <t>sn</t>
  </si>
  <si>
    <t>binario 1 bit [sn]</t>
  </si>
  <si>
    <t>Indicare se l'acqua è utilizzata anche per usi diversi da quello potabile</t>
  </si>
  <si>
    <t>anno_costruzione</t>
  </si>
  <si>
    <t>anno costruzione</t>
  </si>
  <si>
    <t>anno</t>
  </si>
  <si>
    <t>intero 4 byte [anno]</t>
  </si>
  <si>
    <t>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</si>
  <si>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anno_ristrutturazione</t>
  </si>
  <si>
    <t>anno ristrutturazione</t>
  </si>
  <si>
    <t>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</si>
  <si>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t>
  </si>
  <si>
    <t>conservazione</t>
  </si>
  <si>
    <t>Indice che descrive lo stato di conservazione dell'opera. VEDI TABELLA
Valutazione a giudizio del Gestore, sulla base della classificazione indicata in tabella.</t>
  </si>
  <si>
    <t>utilizzo_tipo</t>
  </si>
  <si>
    <t>utilizzo (continuo,occasionale,periodico)</t>
  </si>
  <si>
    <t>testo 16 car [utf8] [testo]</t>
  </si>
  <si>
    <t>Indicare se l'utilizzo previsto per l'opera di presa è: CONTINUO (sempre funzionante), PERIODICO (per es. stagionale), OCCASIONALE (per es. in casi di emergenza).</t>
  </si>
  <si>
    <t>utilizzo_annuo</t>
  </si>
  <si>
    <t>utilizzo annuo (0 - 100)</t>
  </si>
  <si>
    <t>%</t>
  </si>
  <si>
    <t>decimale 8 byte [%]</t>
  </si>
  <si>
    <t>Indicare per quanto tempo nell'arco dell'anno è utilizzato il punto di presa, espresso in percentuale. Nel caso di opere con uso CONTINUO deve essere pari a 100%.
In caso di opera in fermo impianto o dismissione questo dato deve essere ZERO.</t>
  </si>
  <si>
    <t>area_bacino_monte</t>
  </si>
  <si>
    <t>area del bacino a monte</t>
  </si>
  <si>
    <t>kmq</t>
  </si>
  <si>
    <t>decimale 8 byte [kmq]</t>
  </si>
  <si>
    <t>Estensione del bacino idrografico, definito come la porzione di territorio dal quale le acque pluviali o di fusione delle nevi e dei ghiacciai, defluendo in superficie, si raccolgono in un determinato corso d’acqua, direttamente o a mezzo di affluenti (reticolo idrografico).</t>
  </si>
  <si>
    <t>volume_prelevato</t>
  </si>
  <si>
    <t>volume prelevato</t>
  </si>
  <si>
    <t>mc/anno</t>
  </si>
  <si>
    <t>decimale 8 byte [mc/anno]</t>
  </si>
  <si>
    <t>Volume di risorsa prelevata in un anno dall'opera di presa. (A02 ex DM 99/97)
In caso di opera in fermo impianto o dismissione questo dato deve essere ZERO.</t>
  </si>
  <si>
    <t>volume_immesso</t>
  </si>
  <si>
    <t>volume immesso in rete</t>
  </si>
  <si>
    <t>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Nel caso in cui la risorsa venga invece interamente convogliata ad un potabilizzatore inserire il valore ZERO.
Deve essere minore o uguale al corrispondente volume prelevato dall'opera di presa
In caso di opera in fermo impianto o dismissione questo dato deve essere ZERO.</t>
  </si>
  <si>
    <t>portata_esercizio</t>
  </si>
  <si>
    <t>portata di esercizio</t>
  </si>
  <si>
    <t>Indicare la portata di esercizio dell'opera di presa.
Il valore indicato dovrebbe essere minore della portata derivabile massima indicata in concessione.</t>
  </si>
  <si>
    <t>portata_derivata_max</t>
  </si>
  <si>
    <t>portata derivata massima</t>
  </si>
  <si>
    <t>Indicare la portata massima derivata dall'opera di presa.
Il valore indicato dovrebbe essere minore della portata derivabile massima indicata in concessione.
In caso di opera in fermo impianto o dismissione questo dato deve essere ZERO.</t>
  </si>
  <si>
    <t>portata_derivata_min</t>
  </si>
  <si>
    <t>portata derivata minima</t>
  </si>
  <si>
    <t>Indicare la portata minima derivata dall'opera di presa.
Il valore indicato dovrebbe essere minore della portata derivabile massima indicata in concessione.
In caso di opera in fermo impianto o dismissione questo dato deve essere ZERO.</t>
  </si>
  <si>
    <t>portata_derivabile_max</t>
  </si>
  <si>
    <t>portata derivabile massima</t>
  </si>
  <si>
    <t>Indicare la portata massima di progetto dell'opera di presa (potenzialità dell'opera di presa).
Il dato deve essere indicativo di una residua capacità dell’opera di presa di captare, in caso di necessità, ulteriore risorsa rispetto al dato medio di prelievo.</t>
  </si>
  <si>
    <t>pres_traversa_fluviale</t>
  </si>
  <si>
    <t>traversa fluviale</t>
  </si>
  <si>
    <t>Indicare la presenza di traversa fluviale.</t>
  </si>
  <si>
    <t>pres_camera_presa</t>
  </si>
  <si>
    <t>camera di presa</t>
  </si>
  <si>
    <t>Indicare la presenza di camera di presa in corrispondenza della derivazione da fiume.</t>
  </si>
  <si>
    <t>pres_psucchieruola</t>
  </si>
  <si>
    <t>presa con succhierola</t>
  </si>
  <si>
    <t>Indicare la presenza di sistema di presa con succhierola.</t>
  </si>
  <si>
    <t>pres_griglia</t>
  </si>
  <si>
    <t>griglia</t>
  </si>
  <si>
    <t>Indicare la presenza di griglia in corrispondenza della derivazione da fiume.</t>
  </si>
  <si>
    <t>pres_filtro</t>
  </si>
  <si>
    <t>filtro</t>
  </si>
  <si>
    <t>Indicare la presenza di sistema di filtraggio in corrispondenza della derivazione da fiume.</t>
  </si>
  <si>
    <t>pres_dissabbiatore</t>
  </si>
  <si>
    <t>dissabbiatore</t>
  </si>
  <si>
    <t>Indicare la presenza di dissabbiatore in corrispondenza della derivazione da fiume.</t>
  </si>
  <si>
    <t>id_tipo_telecontrollo</t>
  </si>
  <si>
    <t>tipo telecontrollo</t>
  </si>
  <si>
    <t>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</si>
  <si>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pres_misura_portata</t>
  </si>
  <si>
    <t>misura portata</t>
  </si>
  <si>
    <t>Indicare la presenza di sistema di misura della portata.</t>
  </si>
  <si>
    <t>zona_tutela_assoluta</t>
  </si>
  <si>
    <t>zona tutela assoluta</t>
  </si>
  <si>
    <t>Indicare se la zona di tutela assoluta, così come definita dal comma 3 dell'art. 94 del D.Lgs. 152/2006 (zona di almeno 10 metri di estensione dal punto di presa), è adeguatamente protetta e adibita alle sole attività legate alla captazione.</t>
  </si>
  <si>
    <t>zona_rispetto</t>
  </si>
  <si>
    <t>zona di rispetto</t>
  </si>
  <si>
    <t>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</si>
  <si>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zona_protezione</t>
  </si>
  <si>
    <t>zona di protezione</t>
  </si>
  <si>
    <t>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</si>
  <si>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id_tipo_clorazione</t>
  </si>
  <si>
    <t>tipo di clorazione</t>
  </si>
  <si>
    <t>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</si>
  <si>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cloratore_anno_insta</t>
  </si>
  <si>
    <t>anno istallazione cloratore</t>
  </si>
  <si>
    <t>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</si>
  <si>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cloratore_anno_ristru</t>
  </si>
  <si>
    <t>anno ristrutturazione cloratore</t>
  </si>
  <si>
    <t>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</si>
  <si>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id_opera_stato</t>
  </si>
  <si>
    <t>opera stato</t>
  </si>
  <si>
    <t>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</si>
  <si>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idx_area_bacino_monte</t>
  </si>
  <si>
    <t>ind.conf. area bacino monte</t>
  </si>
  <si>
    <t>testo 2 car [utf8] [idt]</t>
  </si>
  <si>
    <t>Indice di confidenza del dato: indica il grado di affidabilità della specifica informazione secondo la scala di qualità del dato definita in tabella. VEDI TABELLA</t>
  </si>
  <si>
    <t>idx_anno_costruzione</t>
  </si>
  <si>
    <t>ind.conf. anno costruzione</t>
  </si>
  <si>
    <t>idx_anno_ristrutturazione</t>
  </si>
  <si>
    <t>ind.conf. anno ristrutturazione</t>
  </si>
  <si>
    <t>idx_volume_prelevato</t>
  </si>
  <si>
    <t>ind.conf. volume prelevato</t>
  </si>
  <si>
    <t>idx_volume_immesso</t>
  </si>
  <si>
    <t>ind.conf. volume immesso</t>
  </si>
  <si>
    <t>idx_portata_esercizio</t>
  </si>
  <si>
    <t>ind.conf. portata esercizio</t>
  </si>
  <si>
    <t>idx_portata_derivata_max</t>
  </si>
  <si>
    <t>ind.conf. portata derivata max</t>
  </si>
  <si>
    <t>idx_portata_derivata_min</t>
  </si>
  <si>
    <t>ind.conf. portata derivata min</t>
  </si>
  <si>
    <t>idx_portata_derivabile_max</t>
  </si>
  <si>
    <t>ind.conf. portata derivabile max</t>
  </si>
  <si>
    <t>data_ua</t>
  </si>
  <si>
    <t>aggiornamento</t>
  </si>
  <si>
    <t>data</t>
  </si>
  <si>
    <t>data 8 byte [data]</t>
  </si>
  <si>
    <t>Fiumi_inpotab</t>
  </si>
  <si>
    <t>tinfra_a1x1_potab</t>
  </si>
  <si>
    <t>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</si>
  <si>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ids_codice_potab</t>
  </si>
  <si>
    <t>codice potabilizzatore</t>
  </si>
  <si>
    <t>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</si>
  <si>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id_gestore_potab</t>
  </si>
  <si>
    <t>gestore potabilizzatore</t>
  </si>
  <si>
    <t>Indicare il gestore del potabilizzatore a cui è destinata la risorsa prelevata dall'opera di presa. Se trattasi di Gestore sul territorio della Regione Toscana utilizzare i codici definiti in tabella, altrimenti indicarne il nome.</t>
  </si>
  <si>
    <t>Fiumi_inreti</t>
  </si>
  <si>
    <t>tinfra_a1x1_reti</t>
  </si>
  <si>
    <t>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</si>
  <si>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ids_codice_rete</t>
  </si>
  <si>
    <t>codice rete</t>
  </si>
  <si>
    <t>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</si>
  <si>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id_gestore_rete</t>
  </si>
  <si>
    <t>gestore rete</t>
  </si>
  <si>
    <t>Indicare il gestore della rete di distribuzione a cui è destinata la risorsa prelevata dall'opera di presa. Se trattasi di Gestore sul territorio della Regione Toscana utilizzare i codici definiti in tabella, altrimenti indicarne il nome.</t>
  </si>
  <si>
    <t>Laghi</t>
  </si>
  <si>
    <t>tinfra_a1x2</t>
  </si>
  <si>
    <t>Indicare per quanto tempo nell'arco dell'anno è utilizzato il punto di presa, espresso in percentuale.
Nel caso di opere con uso CONTINUO deve essere pari a 100%.
In caso di opera in fermo impianto o dismissione questo dato deve essere ZERO.</t>
  </si>
  <si>
    <t>area_bacino_afferente</t>
  </si>
  <si>
    <t>area bacino afferente all'invaso</t>
  </si>
  <si>
    <t>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</si>
  <si>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volume_invaso</t>
  </si>
  <si>
    <t>volume invaso</t>
  </si>
  <si>
    <t>mc</t>
  </si>
  <si>
    <t>decimale 8 byte [mc]</t>
  </si>
  <si>
    <t>Indicare la capacità dell'invaso compresa tra la quota di massimo invaso e la quota minima di utilizzo (scarico di fondo).</t>
  </si>
  <si>
    <t>altezza_diga</t>
  </si>
  <si>
    <t>altezza diga</t>
  </si>
  <si>
    <t>Altezza dello sbarramento artificiale.
Tale altezza è definita come differenza fra la quota del piano di coronamento, ovvero del ciglio più elevato di sfioro nel caso di traverse prive di coronamento, e quella del punto più depresso dei paramenti.</t>
  </si>
  <si>
    <t>invaso_norma_collaudo</t>
  </si>
  <si>
    <t>invaso a norma collaudo</t>
  </si>
  <si>
    <t>Indicare se l'invaso è stato collaudato.</t>
  </si>
  <si>
    <t>zona rispetto</t>
  </si>
  <si>
    <t>zona protezione</t>
  </si>
  <si>
    <t>idx_area_bacino_afferente</t>
  </si>
  <si>
    <t>ind.conf. area bacino afferente</t>
  </si>
  <si>
    <t>Laghi_inpotab</t>
  </si>
  <si>
    <t>tinfra_a1x2_potab</t>
  </si>
  <si>
    <t>Laghi_inreti</t>
  </si>
  <si>
    <t>tinfra_a1x2_reti</t>
  </si>
  <si>
    <t>Pozzi</t>
  </si>
  <si>
    <t>tinfra_a1x3</t>
  </si>
  <si>
    <t>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</si>
  <si>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codice_campo_pozzi</t>
  </si>
  <si>
    <t>codice identificazione campo pozzi</t>
  </si>
  <si>
    <t>Indicare il codice di identificazione del campo pozzi, utilizzare al massimo 32 caratteri</t>
  </si>
  <si>
    <t>descrizione_campo_pozzi</t>
  </si>
  <si>
    <t>denominazione campo pozzi</t>
  </si>
  <si>
    <t>Indicare la denominazione del campo pozzi, utilizzare massimo 64 cartteri</t>
  </si>
  <si>
    <t>anno_perforazione</t>
  </si>
  <si>
    <t>anno perforazione</t>
  </si>
  <si>
    <t>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</si>
  <si>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profondita_perforazione</t>
  </si>
  <si>
    <t>profondità di perforazione</t>
  </si>
  <si>
    <t>Profondità del pozzo dal piano di campagna.</t>
  </si>
  <si>
    <t>diametro_perforazione</t>
  </si>
  <si>
    <t>diametro perforazione</t>
  </si>
  <si>
    <t>mm</t>
  </si>
  <si>
    <t>decimale 8 byte [mm]</t>
  </si>
  <si>
    <t>Indicare il diametro di perforazione del pozzo.</t>
  </si>
  <si>
    <t>potenza_installata</t>
  </si>
  <si>
    <t>potenza installata</t>
  </si>
  <si>
    <t>Kw</t>
  </si>
  <si>
    <t>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</si>
  <si>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</si>
  <si>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consumo_energia</t>
  </si>
  <si>
    <t>consumo di energia</t>
  </si>
  <si>
    <t>kwh/anno</t>
  </si>
  <si>
    <t>decimale 8 byte [kwh/anno]</t>
  </si>
  <si>
    <t>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</si>
  <si>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portata_utilizzo_max</t>
  </si>
  <si>
    <t>portata di utilizzo massima</t>
  </si>
  <si>
    <t>portata_utilizzo_min</t>
  </si>
  <si>
    <t>portata di utilizzo minima</t>
  </si>
  <si>
    <t>pres_misura_pressione</t>
  </si>
  <si>
    <t>misura pressione</t>
  </si>
  <si>
    <t>Indicare la presenza di sistema di misura della pressione.</t>
  </si>
  <si>
    <t>episodi_inquinamento5</t>
  </si>
  <si>
    <t>episodi inquinamento 5anni</t>
  </si>
  <si>
    <t>Indicare se negli ultimi 5 anni sono avvenuti episodi di inquinamento.</t>
  </si>
  <si>
    <t>idx_anno_perforazione</t>
  </si>
  <si>
    <t>ind.conf. anno perforazione</t>
  </si>
  <si>
    <t>idx_potenza_installata</t>
  </si>
  <si>
    <t>ind.conf. potenza installata</t>
  </si>
  <si>
    <t>idx_portata_utilizzo_max</t>
  </si>
  <si>
    <t>ind.conf. portata utilizzo max</t>
  </si>
  <si>
    <t>idx_portata_utilizzo_min</t>
  </si>
  <si>
    <t>ind.conf. portata utilizzo min</t>
  </si>
  <si>
    <t>Pozzi_pompe</t>
  </si>
  <si>
    <t>tinfra_a1x3_pompe</t>
  </si>
  <si>
    <t>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</si>
  <si>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anno_installazione</t>
  </si>
  <si>
    <t>anno installazione</t>
  </si>
  <si>
    <t>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</si>
  <si>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(caso particolare per le pompe: l'anno di ristrutturazione può essere sostituito da anno di sostituzione della pompa).
VEDI REGOLE GENERALI</t>
  </si>
  <si>
    <t>potenza</t>
  </si>
  <si>
    <t>Potenza di targa della pompa.</t>
  </si>
  <si>
    <t>portata</t>
  </si>
  <si>
    <t>Portata della pompa.</t>
  </si>
  <si>
    <t>prevalenza</t>
  </si>
  <si>
    <t>M.C.A.</t>
  </si>
  <si>
    <t>decimale 8 byte [M.C.A.]</t>
  </si>
  <si>
    <t>Prevalenza di targa della pompa.</t>
  </si>
  <si>
    <t>funziona_riserva</t>
  </si>
  <si>
    <t>funziona riserva</t>
  </si>
  <si>
    <t>Indicare la presenza di pompe di riserva.</t>
  </si>
  <si>
    <t>idx_anno_installazione</t>
  </si>
  <si>
    <t>ind.conf. anno installazione</t>
  </si>
  <si>
    <t>idx_potenza</t>
  </si>
  <si>
    <t>ind.conf. potenza</t>
  </si>
  <si>
    <t>idx_portata</t>
  </si>
  <si>
    <t>ind.conf. portata</t>
  </si>
  <si>
    <t>idx_prevalenza</t>
  </si>
  <si>
    <t>ind.conf. prevalenza</t>
  </si>
  <si>
    <t>Pozzi_inpotab</t>
  </si>
  <si>
    <t>tinfra_a1x3_potab</t>
  </si>
  <si>
    <t>Pozzi_inreti</t>
  </si>
  <si>
    <t>tinfra_a1x3_reti</t>
  </si>
  <si>
    <t>Sorgenti</t>
  </si>
  <si>
    <t>tinfra_a1x4</t>
  </si>
  <si>
    <t>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</si>
  <si>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codice_campo_sorgenti</t>
  </si>
  <si>
    <t>codice identificazione campo sorgenti</t>
  </si>
  <si>
    <t>Indicare il codice di identificazione del campo sorgenti, utilizzare al massimo 32 caratteri</t>
  </si>
  <si>
    <t>descrizione_campo_sorgenti</t>
  </si>
  <si>
    <t>denominazione campo sorgenti</t>
  </si>
  <si>
    <t>Indicare la denominazione del campo sorgenti, utilizzare massimo 64 cartteri</t>
  </si>
  <si>
    <t>pres_cunicolo_presa</t>
  </si>
  <si>
    <t>cunicolo di presa</t>
  </si>
  <si>
    <t>Indicare la presenza di cunicolo di presa in corrispondenza della derivazione da sorgente.</t>
  </si>
  <si>
    <t>pres_vasca_captazione</t>
  </si>
  <si>
    <t>vasca captazione</t>
  </si>
  <si>
    <t>Indicare se la sorgente è dotata di vasca di captazione.</t>
  </si>
  <si>
    <t>pres_vasca_misura</t>
  </si>
  <si>
    <t>vasca misura</t>
  </si>
  <si>
    <t>Indicare se la sorgente è dotata di vasca di misura.</t>
  </si>
  <si>
    <t>pres_vasca_carico</t>
  </si>
  <si>
    <t>vasca carico</t>
  </si>
  <si>
    <t>Indicare se la sorgente è dotata di vasca di carico.</t>
  </si>
  <si>
    <t>portata_utilizzo</t>
  </si>
  <si>
    <t>portata di utilizzo</t>
  </si>
  <si>
    <t>Indicare la portata di utilizzo della sorgente, indicata nella concessione di derivazione.
In caso di opera in fermo impianto o dismissione questo dato deve essere ZERO</t>
  </si>
  <si>
    <t>idx_portata_utilizzo</t>
  </si>
  <si>
    <t>ind.conf. portata utilizzo</t>
  </si>
  <si>
    <t>Sorgenti_inpotab</t>
  </si>
  <si>
    <t>tinfra_a1x4_potab</t>
  </si>
  <si>
    <t>Sorgenti_inreti</t>
  </si>
  <si>
    <t>tinfra_a1x4_reti</t>
  </si>
  <si>
    <t>Mari</t>
  </si>
  <si>
    <t>tinfra_a1x5</t>
  </si>
  <si>
    <t>profondita_slm</t>
  </si>
  <si>
    <t>profondità s.l.m</t>
  </si>
  <si>
    <t>Profondità di posa della condotta rispetto al piano di campagna</t>
  </si>
  <si>
    <t>lunghezza</t>
  </si>
  <si>
    <t>Indicare la lunghezza della condotta</t>
  </si>
  <si>
    <t>diametro</t>
  </si>
  <si>
    <t>Indicare il diametro della condotta di presa a mare.</t>
  </si>
  <si>
    <t>Indicare la portata di utilizzo. In caso di opera in fermo impianto o dismissione questo dato deve essere ZERO</t>
  </si>
  <si>
    <t>Mari_pompe</t>
  </si>
  <si>
    <t>tinfra_a1x5_pompe</t>
  </si>
  <si>
    <t>Mari_inpotab</t>
  </si>
  <si>
    <t>tinfra_a1x5_potab</t>
  </si>
  <si>
    <t>Mari_inreti</t>
  </si>
  <si>
    <t>tinfra_a1x5_reti</t>
  </si>
  <si>
    <t>Potabilizzatori</t>
  </si>
  <si>
    <t>tinfra_a2</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</si>
  <si>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
I così detti "Fontanelli di Alta Qualità" o "Case dell'Acqua" non devono essere registrati fra i potabilizzatori, in quanto compresi in altre attività idriche così come definito con Delibera AEEGSI 664/2015/R/IDR all’Allegato 1, Titolo 1, Articolo 1.</t>
  </si>
  <si>
    <t>id_tipo_trattamento</t>
  </si>
  <si>
    <t>tipo trattamento</t>
  </si>
  <si>
    <t>Indicare il tipo di trattamento del potabilizzatore. VEDI TABELLA</t>
  </si>
  <si>
    <t>anno_ristruttura_civile</t>
  </si>
  <si>
    <t>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</si>
  <si>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id_conservazione_civile</t>
  </si>
  <si>
    <t>conservazione opere civili</t>
  </si>
  <si>
    <t>anno_ristruttura_elmec</t>
  </si>
  <si>
    <t>anno ristrutturazione elettromeccanica</t>
  </si>
  <si>
    <t>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</si>
  <si>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id_conservazione_elmec</t>
  </si>
  <si>
    <t>conservazione opere elettromeccaniche</t>
  </si>
  <si>
    <t>volume_trattabile_giorno</t>
  </si>
  <si>
    <t>volume trattabile</t>
  </si>
  <si>
    <t>Mln/gg</t>
  </si>
  <si>
    <t>decimale 8 byte [Mln/gg]</t>
  </si>
  <si>
    <t>Volume giornaliero trattabile, come da caratteristiche di impianto.</t>
  </si>
  <si>
    <t>volume_trattato_anno</t>
  </si>
  <si>
    <t>volume trattato</t>
  </si>
  <si>
    <t>Volume di acqua grezza sottoposta a potabilizzazione in un anno. (A04 ex DM 99/97)
Deve essere misurato all'ingresso del trattamento.
In caso di opera in fermo impianto o dismissione questo dato deve essere ZERO.</t>
  </si>
  <si>
    <t>volume_in_uscita</t>
  </si>
  <si>
    <t>volume in uscita immesso all'utilizzazione (A06)</t>
  </si>
  <si>
    <t>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</si>
  <si>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presidio_ore_giorno</t>
  </si>
  <si>
    <t>presidio medio impianto</t>
  </si>
  <si>
    <t>hr/gg</t>
  </si>
  <si>
    <t>decimale 8 byte [hr/gg]</t>
  </si>
  <si>
    <t>Indicare la durata media giornaliera di presidio presso l'impianto.
In caso di opera in fermo impianto o dismissione questo dato deve essere ZERO.</t>
  </si>
  <si>
    <t>presidio_saltuario</t>
  </si>
  <si>
    <t>presidio saltuario</t>
  </si>
  <si>
    <t>Indicare se è previsto un presidio saltuario (non giornaliero) dell'impianto di potabilizzazione.
In caso di opera in fermo impianto o dismissione questo dato deve essere ZERO.</t>
  </si>
  <si>
    <t>riserva_acqua</t>
  </si>
  <si>
    <t>riserva di acqua</t>
  </si>
  <si>
    <t>Volume di riserva di acqua presente presso l'impianto di potabilizzazione.</t>
  </si>
  <si>
    <t>pres_misura_portata_ingresso</t>
  </si>
  <si>
    <t>misura portata in ingresso impianto</t>
  </si>
  <si>
    <t>Indicare la presenza di sistema di misura della portata in ingresso all'impianto.</t>
  </si>
  <si>
    <t>pres_misura_portata_uscita</t>
  </si>
  <si>
    <t>misura portata in uscita impianto</t>
  </si>
  <si>
    <t>Indicare la presenza di sistema di misura della portata in uscita dall'impianto.</t>
  </si>
  <si>
    <t>tra_grigliatura</t>
  </si>
  <si>
    <t>tra grigliatura</t>
  </si>
  <si>
    <t>Indicare se l'impianto di potabilizzazione è dotato di trattamento di grigliatura.</t>
  </si>
  <si>
    <t>tra_dissabbiamento</t>
  </si>
  <si>
    <t>tra dissabbiamento</t>
  </si>
  <si>
    <t>Indicare se l'impianto di potabilizzazione è dotato di trattamento di dissabbiamento.</t>
  </si>
  <si>
    <t>tra_chiarificazione</t>
  </si>
  <si>
    <t>tra chiarificazione</t>
  </si>
  <si>
    <t>Indicare se l'impianto di potabilizzazione è dotato di trattamento di chiarificazione.</t>
  </si>
  <si>
    <t>id_tra_filtraz_rapida</t>
  </si>
  <si>
    <t>trattamento filtrazione rapida</t>
  </si>
  <si>
    <t>Indicare l'assenza o il tipo di sistema di filtrazione presente nella filiera del potabilizzatore. VEDI TABELLA</t>
  </si>
  <si>
    <t>id_tra_ossida_riduzione</t>
  </si>
  <si>
    <t>trattamento ossidazione e riduzione</t>
  </si>
  <si>
    <t>Indicare l'assenza o il tipo di sistema di ossido-riduzione presente nella filiera del potabilizzatore. VEDI TABELLA</t>
  </si>
  <si>
    <t>tra_precipitazione</t>
  </si>
  <si>
    <t>tra precipitazione</t>
  </si>
  <si>
    <t>Indicare se l'impianto di potabilizzazione è dotato di trattamento per precipitazione.</t>
  </si>
  <si>
    <t>tra_strippaggio</t>
  </si>
  <si>
    <t>tra strippaggio</t>
  </si>
  <si>
    <t>Indicare se l'impianto di potabilizzazione è dotato di sistemi di strippaggio.</t>
  </si>
  <si>
    <t>id_tra_acarboni_attivi</t>
  </si>
  <si>
    <t>trattamento a carboni attivi</t>
  </si>
  <si>
    <t>Indicare l'assenza o il tipo di trattamento a carboni attivi presente nella filiera del potabilizzatore. VEDI TABELLA</t>
  </si>
  <si>
    <t>tra_resine_scambiatrici_ioni</t>
  </si>
  <si>
    <t>tra resine scambiatrici ioni</t>
  </si>
  <si>
    <t>Indicare se l'impianto di potabilizzazione è dotato di trattamento con resine a scambio ionico.</t>
  </si>
  <si>
    <t>tra_elettrodialisi</t>
  </si>
  <si>
    <t>tra elettrodialisi</t>
  </si>
  <si>
    <t>Indicare se l'impianto di potabilizzazione è dotato di trattamento di elettrodialisi.</t>
  </si>
  <si>
    <t>tra_osmosi_inversa</t>
  </si>
  <si>
    <t>tra osmosi inversa</t>
  </si>
  <si>
    <t>Indicare se l'impianto di potabilizzazione è dotato di trattamento ad osmosi inversa.</t>
  </si>
  <si>
    <t>tra_filtrazione_lenta</t>
  </si>
  <si>
    <t>tra filtrazione lenta</t>
  </si>
  <si>
    <t>Indicare se l'impianto di potabilizzazione è dotato di trattamento di filtrazione lenta.</t>
  </si>
  <si>
    <t>tra_processi_biologici</t>
  </si>
  <si>
    <t>tra processi biologici</t>
  </si>
  <si>
    <t>Indicare se l'impianto di potabilizzazione è dotato di processi di trattamento biologici.</t>
  </si>
  <si>
    <t>tra_micro_ultra_filtrazione</t>
  </si>
  <si>
    <t>tra micro ultra filtrazione</t>
  </si>
  <si>
    <t>Indicare se l'impianto di potabilizzazione è dotato di trattamento di microfiltrazione e/o ultrafiltrazione.</t>
  </si>
  <si>
    <t>tra_fanghi</t>
  </si>
  <si>
    <t>tra fanghi</t>
  </si>
  <si>
    <t>Indicare se l'impianto di potabilizzazione è dotato di trattamento dei fanghi derivanti dalla potabilizzazione.</t>
  </si>
  <si>
    <t>tra_disinfezione_ozonazione</t>
  </si>
  <si>
    <t>tra disinfezione ozonazione</t>
  </si>
  <si>
    <t>Indicare se l'impianto di potabilizzazione è dotato di trattamento di disinfezione con ozonazione.</t>
  </si>
  <si>
    <t>tra_irraggiamento_uv</t>
  </si>
  <si>
    <t>tra irraggiamento uv</t>
  </si>
  <si>
    <t>Indicare se l'impianto di potabilizzazione è dotato di trattamento di irraggiamento con UV.</t>
  </si>
  <si>
    <t>rim_ferro</t>
  </si>
  <si>
    <t>rim ferro</t>
  </si>
  <si>
    <t>Indicare se l'impianto di potabilizzazione è dotato di sistema di rimozione del ferro.</t>
  </si>
  <si>
    <t>rim_manganese</t>
  </si>
  <si>
    <t>rim manganese</t>
  </si>
  <si>
    <t>Indicare se l'impianto di potabilizzazione è dotato di sistema di rimozione del manganese.</t>
  </si>
  <si>
    <t>rim_ammoniaca_nitrati</t>
  </si>
  <si>
    <t>rim ammoniaca nitrati</t>
  </si>
  <si>
    <t>Indicare se l'impianto di potabilizzazione è dotato di sistema di rimozione di ammoniaca e nitrati.</t>
  </si>
  <si>
    <t>rim_fosfati</t>
  </si>
  <si>
    <t>rim fosfati</t>
  </si>
  <si>
    <t>Indicare se l'impianto di potabilizzazione è dotato di sistema di rimozione dei fosfati.</t>
  </si>
  <si>
    <t>rim_metalli_pesanti</t>
  </si>
  <si>
    <t>rim metalli pesanti</t>
  </si>
  <si>
    <t>Indicare se l'impianto di potabilizzazione è dotato di sistema di rimozione dei metalli pesanti.</t>
  </si>
  <si>
    <t>rim_trialometani</t>
  </si>
  <si>
    <t>rim trialometani</t>
  </si>
  <si>
    <t>Indicare se l'impianto di potabilizzazione è dotato di sistema di rimozione dei trialometani.</t>
  </si>
  <si>
    <t>rim_organo_alogenati</t>
  </si>
  <si>
    <t>rim organo alogenati</t>
  </si>
  <si>
    <t>Indicare se l'impianto di potabilizzazione è dotato di sistema di rimozione degli organoalogenati.</t>
  </si>
  <si>
    <t>rim_anidride_solforosa</t>
  </si>
  <si>
    <t>rim anidride solforosa</t>
  </si>
  <si>
    <t>Indicare se l'impianto di potabilizzazione è dotato di sistema di rimozione di anidride solforosa.</t>
  </si>
  <si>
    <t>idx_anno_ristruttura_civile</t>
  </si>
  <si>
    <t>ind.conf. anno ristruttura opere civili</t>
  </si>
  <si>
    <t>idx_anno_ristruttura_elmec</t>
  </si>
  <si>
    <t>ind.conf. anno ristruttura op.elettromeccaniche</t>
  </si>
  <si>
    <t>idx_volume_trattabile_giorno</t>
  </si>
  <si>
    <t>ind.conf. volume trattabile giorno</t>
  </si>
  <si>
    <t>idx_volume_trattato_anno</t>
  </si>
  <si>
    <t>ind.conf. volume trattato anno</t>
  </si>
  <si>
    <t>idx_volume_in_uscita</t>
  </si>
  <si>
    <t>ind.conf. volume in uscita immesso all'utilizzazione (A06)</t>
  </si>
  <si>
    <t>Potab_incaptaz</t>
  </si>
  <si>
    <t>tinfra_a2_captazione</t>
  </si>
  <si>
    <t>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</si>
  <si>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ids_codice_captazione</t>
  </si>
  <si>
    <t>codice captazione</t>
  </si>
  <si>
    <t>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</si>
  <si>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id_gestore_captazione</t>
  </si>
  <si>
    <t>gestore captazione</t>
  </si>
  <si>
    <t>Indicare il gestore dell'opera di captazione la cui risorsa prelevata è destinata al potabilizzatore. Se trattasi di Gestore sul territorio della Regione Toscana utilizzare i codici definiti in tabella, altrimenti indicarne il nome.</t>
  </si>
  <si>
    <t>Potab_pompe</t>
  </si>
  <si>
    <t>tinfra_a2_pompe</t>
  </si>
  <si>
    <t>Potab_inreti</t>
  </si>
  <si>
    <t>tinfra_a2_reti</t>
  </si>
  <si>
    <t>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</si>
  <si>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</si>
  <si>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trattata presso l'impianto di potabilizzazione. Se trattasi di Gestore sul territorio della Regione Toscana utilizzare i codici definiti in tabella, altrimenti indicarne il nome.</t>
  </si>
  <si>
    <t>Adduttrici</t>
  </si>
  <si>
    <t>tinfra_a3</t>
  </si>
  <si>
    <t>descrizione adduttrice</t>
  </si>
  <si>
    <t>portata_addotta</t>
  </si>
  <si>
    <t>portata media addotta</t>
  </si>
  <si>
    <t>Portata media della rete di adduzione.
In caso di opera in fermo impianto o dismissione questo dato deve essere ZERO.</t>
  </si>
  <si>
    <t>lunghezza_totale</t>
  </si>
  <si>
    <t>lunghezza totale</t>
  </si>
  <si>
    <t>km</t>
  </si>
  <si>
    <t>decimale 8 byte [km]</t>
  </si>
  <si>
    <t>Lunghezza totale della rete, espressa in chilometri.
Il dato deve corrispondere alla somma dei tratti appartenenti alla rete principale.
Non deve essere conteggiata la lunghezza di eventuali allacci.</t>
  </si>
  <si>
    <t>lunghezza_telecontrollo</t>
  </si>
  <si>
    <t>lunghezza rete telecontrollata</t>
  </si>
  <si>
    <t>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</si>
  <si>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volume_immesso_rete</t>
  </si>
  <si>
    <t>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</si>
  <si>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volume_erogato</t>
  </si>
  <si>
    <t>volume erogato</t>
  </si>
  <si>
    <t>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</si>
  <si>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volume_fatturato</t>
  </si>
  <si>
    <t>volume fatturato</t>
  </si>
  <si>
    <t>Volume totale fatturato alle utenze servite dall'adduttrice (A20ADD=A10ADD+A11ADD ex DM 99/97) in termini di consumo complessivo e fatturato dell'anno.
In caso di opera in fermo impianto totale, dismessa o eliminata da DBI questo dato deve essere ZERO.</t>
  </si>
  <si>
    <t>volume_acquistato_terzi</t>
  </si>
  <si>
    <t>volume acquistato da terzi</t>
  </si>
  <si>
    <t>Volume totale di acqua acquistato da altri Gestori, sia trattata che grezza, immesso nella rete di adduzione (Wimp). In caso di opera in fermo impianto o dismissione questo dato deve essere ZERO.</t>
  </si>
  <si>
    <t>volume_ceduto_terzi</t>
  </si>
  <si>
    <t>volume ceduto a terzi</t>
  </si>
  <si>
    <t>Volume totale di acqua venduto ad altri Gestori, sia trattata che grezza (Wesp).
In caso di opera in fermo impianto o dismissione questo dato deve essere ZERO.</t>
  </si>
  <si>
    <t>utenti_diretti</t>
  </si>
  <si>
    <t>numero utenti diretti</t>
  </si>
  <si>
    <t>Numero di utenze dirette (intese come utenze attive al 31 dicembre dell'anno al netto di fontane e idranti)</t>
  </si>
  <si>
    <t>utenti_diretti_domestici</t>
  </si>
  <si>
    <t>numero utenti diretti - domestici</t>
  </si>
  <si>
    <t>Numero di utenze dirette - di cui domestiche (intese come utenze attive al 31 dicembre dell'anno)</t>
  </si>
  <si>
    <t>utenti_diretti_domestici_res</t>
  </si>
  <si>
    <t>numero utenti diretti - domestici - residenti</t>
  </si>
  <si>
    <t>Numero di utenze dirette - di cui domestiche residenti (intese come utenze attive al 31 dicembre dell'anno)</t>
  </si>
  <si>
    <t>utenti_condominiali</t>
  </si>
  <si>
    <t>numero utenze condominiali</t>
  </si>
  <si>
    <t>Numero di utenze condominiali (intese come utenze attive al 31 dicembre dell'anno)</t>
  </si>
  <si>
    <t>utenti_indiretti</t>
  </si>
  <si>
    <t>numero utenti indiretti</t>
  </si>
  <si>
    <t>Numero di utenze indirette (intese come utenze attive al 31 dicembre dell'anno)</t>
  </si>
  <si>
    <t>utenti_indiretti_domestici</t>
  </si>
  <si>
    <t>numero utenti indiretti - domestici</t>
  </si>
  <si>
    <t>Numero di utenze indirette - di cui domestiche (intese come utenze attive al 31 dicembre dell'anno)</t>
  </si>
  <si>
    <t>utenti_indiretti_domestici_res</t>
  </si>
  <si>
    <t>numero utenti indiretti - domestici - residenti</t>
  </si>
  <si>
    <t>Numero di utenze indirette - di cui domestiche residenti (intese come utenze attive al 31 dicembre dell'anno)</t>
  </si>
  <si>
    <t>utenze_con_misuratore</t>
  </si>
  <si>
    <t>utenze dotate di misuratore</t>
  </si>
  <si>
    <t>Numero di utenze con contatore (intese come utenze attive al 31 dicembre dell'anno)</t>
  </si>
  <si>
    <t>riparazioni_condotte</t>
  </si>
  <si>
    <t>numero di riparazioni sulle condotte</t>
  </si>
  <si>
    <t>Numero totale di riparazioni sulla rete. Nel numero devono essere conteggiati anche interventi su organi di manovra e pozzetti.</t>
  </si>
  <si>
    <t>punti_clorazione_rete</t>
  </si>
  <si>
    <t>punti di clorazione sulla rete</t>
  </si>
  <si>
    <t>Numero dei punti di clorazione presenti sulla rete</t>
  </si>
  <si>
    <t>idx_portata_addotta</t>
  </si>
  <si>
    <t>ind.conf. portata addotta</t>
  </si>
  <si>
    <t>idx_lunghezza_totale</t>
  </si>
  <si>
    <t>ind.conf. lunghezza totale</t>
  </si>
  <si>
    <t>idx_lunghezza_telecontrollo</t>
  </si>
  <si>
    <t>ind.conf. lunghezza rete telecontrollata</t>
  </si>
  <si>
    <t>idx_volume_immesso_rete</t>
  </si>
  <si>
    <t>ind.conf. Immesso in rete</t>
  </si>
  <si>
    <t>idx_volume_erogato</t>
  </si>
  <si>
    <t>ind.conf. volume erogato</t>
  </si>
  <si>
    <t>idx_volume_fatturato</t>
  </si>
  <si>
    <t>ind.conf. volume fatturato</t>
  </si>
  <si>
    <t>idx_volume_acquistato_terzi</t>
  </si>
  <si>
    <t>ind.conf. volume acquistato da terzi</t>
  </si>
  <si>
    <t>idx_volume_ceduto_terzi</t>
  </si>
  <si>
    <t>ind.conf. volume ceduto a terzi</t>
  </si>
  <si>
    <t>Addut_tronchi</t>
  </si>
  <si>
    <t>tinfra_a3_classi_reti</t>
  </si>
  <si>
    <t>Codice origine identificativo della rete principale, assegnato dal Gestore, di cui il tratto fa parte.
Tale codice deve corrispondere al ids_codice_origine della rete.</t>
  </si>
  <si>
    <t>ids_codice_tratto</t>
  </si>
  <si>
    <t>codice gis.tratto</t>
  </si>
  <si>
    <t>Codice identificativo del tratto di rete riportato su GIS, assegnato dal Gestore, laddove siano riportati i tratti singolarmente rappresentati (non raggruppati per categorie omogenee). Tale codice deve essere univoco per ogni tratto, non deve essere ripetuto né modificato.</t>
  </si>
  <si>
    <t>id_materiale</t>
  </si>
  <si>
    <t>materiale</t>
  </si>
  <si>
    <t>Indice che descrive il materiale con cui è realizzata l'opera. VEDI TABELLA</t>
  </si>
  <si>
    <t>intero 4 byte [mm]</t>
  </si>
  <si>
    <t>Indicare il diametro di ogni tronco di rete.</t>
  </si>
  <si>
    <t>anno messa opera</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</si>
  <si>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</si>
  <si>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protezione_catodica</t>
  </si>
  <si>
    <t>protezione catodica</t>
  </si>
  <si>
    <t>Indicare la presenza di protezione catodica per condotte metalliche.</t>
  </si>
  <si>
    <t>Lunghezza del tratto di rete, espressa in chilometri.
La somma dei tratti appartenenti alla stessa rete principale deve corrispondere alla lunghezza totale della rete principale.
Non deve essere conteggiata la lunghezza degli eventuali allacci.</t>
  </si>
  <si>
    <t>idx_materiale</t>
  </si>
  <si>
    <t>ind.conf. materiale</t>
  </si>
  <si>
    <t>idx_diametro</t>
  </si>
  <si>
    <t>ind.conf. diametro</t>
  </si>
  <si>
    <t>idx_anno</t>
  </si>
  <si>
    <t>ind.conf. anno</t>
  </si>
  <si>
    <t>idx_lunghezza</t>
  </si>
  <si>
    <t>ind.conf. lunghezza</t>
  </si>
  <si>
    <t>Addut_com_serv</t>
  </si>
  <si>
    <t>tinfra_a3_comuni</t>
  </si>
  <si>
    <t>Codice origine identificativo della rete principale, assegnato dal Gestore.
Tale codice deve corrispondere al ids_codice_origine della rete.</t>
  </si>
  <si>
    <t>Codice ISTAT del Comune servito dalla condotta/rete. VEDI TABELLA
Nel caso di più comuni serviti dalla stessa rete, il codice della rete deve essere ripetuto.</t>
  </si>
  <si>
    <t>Addut_inreti</t>
  </si>
  <si>
    <t>tinfra_a3_reti</t>
  </si>
  <si>
    <t>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</si>
  <si>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</si>
  <si>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Indicare il gestore della rete di distribuzione a cui è destinata la risorsa trasportata dall'adduttrice. Se trattasi di Gestore sul territorio della Regione Toscana utilizzare i codici definiti in tabella, altrimenti indicarne il nome.</t>
  </si>
  <si>
    <t>Accumuli</t>
  </si>
  <si>
    <t>tinfra_a4</t>
  </si>
  <si>
    <t>id_tipo_serbatoio</t>
  </si>
  <si>
    <t>tipo serbatoio</t>
  </si>
  <si>
    <t>Indice che descrive l'opera di accumulo in funzione della posizione rispetto la piano di campagna. VEDI TABELLA</t>
  </si>
  <si>
    <t>volume_serbatoio</t>
  </si>
  <si>
    <t>volume serbatoio</t>
  </si>
  <si>
    <t>Volume complessivo disponibile dell'opera di accumulo.</t>
  </si>
  <si>
    <t>quota_serbatoio_terra</t>
  </si>
  <si>
    <t>quota del serbatoio da terra</t>
  </si>
  <si>
    <t>Quota, espressa in metri, dell'opera di accumulo dal piano di campagna misurata al fondo del serbatoio. Deve essere uguale a zero nel caso di opere di accumulo a terra o interrate.</t>
  </si>
  <si>
    <t>pres_misura_livello</t>
  </si>
  <si>
    <t>misura livello</t>
  </si>
  <si>
    <t>Indicare la presenza di sistema di misura del livello di acqua nel serbatoio.</t>
  </si>
  <si>
    <t>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</si>
  <si>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idx_volume_serbatoio</t>
  </si>
  <si>
    <t>ind.conf. volume serbatoio</t>
  </si>
  <si>
    <t>Accumuli_inadd</t>
  </si>
  <si>
    <t>tinfra_a4_adduzioni</t>
  </si>
  <si>
    <t>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</si>
  <si>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ids_codice_adduzione</t>
  </si>
  <si>
    <t>codice adduzione</t>
  </si>
  <si>
    <t>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</si>
  <si>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id_gestore_adduzione</t>
  </si>
  <si>
    <t>gestore adduzione</t>
  </si>
  <si>
    <t>Indicare il gestore della rete di adduzione da cui arriva la risorsa che viene accumulata nel serbatoio. Se trattasi di Gestore sul territorio della Regione Toscana utilizzare i codici definiti in tabella, altrimenti indicarne il nome.</t>
  </si>
  <si>
    <t>Accumuli_inreti</t>
  </si>
  <si>
    <t>tinfra_a4_reti</t>
  </si>
  <si>
    <t>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</si>
  <si>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</si>
  <si>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accumulata. Se trattasi di Gestore sul territorio della Regione Toscana utilizzare i codici definiti in tabella, altrimenti indicarne il nome.</t>
  </si>
  <si>
    <t>Pompaggi</t>
  </si>
  <si>
    <t>tinfra_a5</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</si>
  <si>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</si>
  <si>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anno ristrutturazione civili</t>
  </si>
  <si>
    <t>conservazione op.elettromeccaniche</t>
  </si>
  <si>
    <t>Anno di istallazione del cloratore</t>
  </si>
  <si>
    <t>Anno ultima ristrutturazione del cloratore</t>
  </si>
  <si>
    <t>Pompaggi_pompe</t>
  </si>
  <si>
    <t>tinfra_a5_pompe</t>
  </si>
  <si>
    <t>Codice origine identificativo del sistema di pompaggio assegnato dal Gestore, corrispondente al ids_codice_origine individuato nella scheda principale dei Pompaggi, del quale la pompa fa parte.</t>
  </si>
  <si>
    <t>Pompaggi_inpotab</t>
  </si>
  <si>
    <t>tinfra_a5_potab</t>
  </si>
  <si>
    <t>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</si>
  <si>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</si>
  <si>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Indicare il gestore del potabilizzatore a cui è destinata la risorsa spinta dall'opera di pompaggio. Se trattasi di Gestore sul territorio della Regione Toscana utilizzare i codici definiti in tabella, altrimenti indicarne il nome.</t>
  </si>
  <si>
    <t>Pompaggi_inserba</t>
  </si>
  <si>
    <t>tinfra_a5_serbatoi</t>
  </si>
  <si>
    <t>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</si>
  <si>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ids_codice_serbatoio</t>
  </si>
  <si>
    <t>codice serbatoio</t>
  </si>
  <si>
    <t>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</si>
  <si>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id_gestore_serbatoio</t>
  </si>
  <si>
    <t>gestore serbatoio</t>
  </si>
  <si>
    <t>Indicare il gestore dell'accumulo a cui è destinata la risorsa spinta dall'opera di pompaggio. Se trattasi di Gestore sul territorio della Regione Toscana utilizzare i codici definiti in tabella, altrimenti indicarne il nome.</t>
  </si>
  <si>
    <t>Distribuzioni</t>
  </si>
  <si>
    <t>tinfra_a6</t>
  </si>
  <si>
    <t>descrizione rete distribuzione</t>
  </si>
  <si>
    <t>lunghezza_distrettualizzata</t>
  </si>
  <si>
    <t>lunghezza rete distrettualizzata</t>
  </si>
  <si>
    <t>Lunghezza della rete che risulta presente nella distrettualizzazione</t>
  </si>
  <si>
    <t>allacci</t>
  </si>
  <si>
    <t>numero allacci</t>
  </si>
  <si>
    <t>Numero totale di allacci presenti sulla rete.</t>
  </si>
  <si>
    <t>utenze_misuratore</t>
  </si>
  <si>
    <t>Numero di utenze totali dotate di misuratore servite dalla rete.
In caso di opera in fermo impianto o dismissione questo dato deve essere ZERO.</t>
  </si>
  <si>
    <t>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</si>
  <si>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</si>
  <si>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</si>
  <si>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volume_terzi_acquistato</t>
  </si>
  <si>
    <t>Volume totale di acqua acquistato da altri Gestori, sia trattata che grezza, immesso nella rete per la distribuzione. (A07 ex DM 99/97)
Tale volume è quota parte del volume immesso in rete.
In caso di opera in fermo impianto o dismissione questo dato deve essere ZERO.</t>
  </si>
  <si>
    <t>volume_terzi_ceduto</t>
  </si>
  <si>
    <t>Volume totale di acqua venduto ad altri Gestori, sia trattata che grezza. (A08 ex DM 99/97)
In caso di opera in fermo impianto o dismissione questo dato deve essere ZERO.</t>
  </si>
  <si>
    <t>numero di punti di clorazione presenti nella rete</t>
  </si>
  <si>
    <t>calcolo_ili</t>
  </si>
  <si>
    <t>calcolo Infrastructure Leakage Index (ILI)</t>
  </si>
  <si>
    <t>Indicare se per la rete di distribuzione è stato calcolato il valore dell'Infrastructure Leakage Index (ILI), così come definito dall'IWA.</t>
  </si>
  <si>
    <t>riparazioni_allacci</t>
  </si>
  <si>
    <t>numero di riparazioni sugli allacci</t>
  </si>
  <si>
    <t>Numero totale di riparazioni sugli allacci (devono comprendere solo gli interventi sull’allaccio vero e proprio e non sul contatore).
In caso di opera in fermo impianto o dismissione questo dato deve essere ZERO.</t>
  </si>
  <si>
    <t>riparazioni_rete</t>
  </si>
  <si>
    <t>numero di riparazioni sulla rete</t>
  </si>
  <si>
    <t>Numero totale di riparazioni sulla rete.Nel numero devono essere conteggiati anche interventi su organi di manovra e pozzetti.</t>
  </si>
  <si>
    <t>press_esercizio_max</t>
  </si>
  <si>
    <t>pressione massima di esercizio</t>
  </si>
  <si>
    <t>Pressione massima di esercizio della rete di distribuzione.
In caso di opera in fermo impianto o dismissione questo dato deve essere ZERO.</t>
  </si>
  <si>
    <t>press_esercizio_med</t>
  </si>
  <si>
    <t>pressione media di esercizio</t>
  </si>
  <si>
    <t>Pressione media di esercizio della rete di distribuzione.
In caso di opera in fermo impianto o dismissione questo dato deve essere ZERO.</t>
  </si>
  <si>
    <t>press_esercizio_min</t>
  </si>
  <si>
    <t>pressione minima di esercizio</t>
  </si>
  <si>
    <t>Pressione minima di esercizio della rete di distribuzione.
In caso di opera in fermo impianto o dismissione questo dato deve essere ZERO.</t>
  </si>
  <si>
    <t>ind.conf. volume immesso rete</t>
  </si>
  <si>
    <t>idx_volume_terzi_acquistato</t>
  </si>
  <si>
    <t>ind.conf. volume terzi acquistato</t>
  </si>
  <si>
    <t>idx_volume_terzi_ceduto</t>
  </si>
  <si>
    <t>ind.conf. volume terzi ceduto</t>
  </si>
  <si>
    <t>idx_lunghezza_distrettualizzata</t>
  </si>
  <si>
    <t>ind.conf. lunghezza rete distrettualizzata</t>
  </si>
  <si>
    <t>idx_calcolo_ili</t>
  </si>
  <si>
    <t>ind.conf. calcolo Infrastructure Leakage Index (ILI)</t>
  </si>
  <si>
    <t>idx_press_esercizio_max</t>
  </si>
  <si>
    <t>ind.conf. press_esercizio_max</t>
  </si>
  <si>
    <t>idx_press_esercizio_med</t>
  </si>
  <si>
    <t>ind.conf. pressione media di esercizio</t>
  </si>
  <si>
    <t>idx_press_esercizio_min</t>
  </si>
  <si>
    <t>ind.conf. pressione minima di esercizio</t>
  </si>
  <si>
    <t>Distrib_tronchi</t>
  </si>
  <si>
    <t>tinfra_a6_classi_reti</t>
  </si>
  <si>
    <t>gestione_pressione</t>
  </si>
  <si>
    <t>rete con gestione della pressione di esercizio</t>
  </si>
  <si>
    <t>Indicare se per il tratto di rete è previsto un sistema di gestione della pressione di esercizio.</t>
  </si>
  <si>
    <t>Distrib_com_serv</t>
  </si>
  <si>
    <t>tinfra_a6_comuni</t>
  </si>
  <si>
    <t>popolazione_servita</t>
  </si>
  <si>
    <t>popolazione servita (0-100)</t>
  </si>
  <si>
    <t>Percentuale di popolazione servita sul totale dei residenti per ogni comune indicato.</t>
  </si>
  <si>
    <t>Distrib_loc_serv</t>
  </si>
  <si>
    <t>tinfra_a6_localita</t>
  </si>
  <si>
    <t>id_localita_istat</t>
  </si>
  <si>
    <t>Codice ISTAT della Località (centri e nuclei) servita dalla condotta/rete. VEDI TABELLA
Nel caso di più località servite dalla stessa rete, il codice della rete deve essere ripetuto.</t>
  </si>
  <si>
    <t>Percentuale di popolazione servita sul totale dei residenti per ogni località indicata.</t>
  </si>
  <si>
    <t>Fognature</t>
  </si>
  <si>
    <t>tinfra_f1</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</si>
  <si>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</si>
  <si>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descrizione rete fognatura</t>
  </si>
  <si>
    <t>Lunghezza totale della rete, espressa in chilometri.
Il dato deve corrispondere alla somma dei tratti appartenenti alla rete principale.
Non deve essere conteggiata la lunghezza degli allacci.</t>
  </si>
  <si>
    <t>lunghezza_allacci</t>
  </si>
  <si>
    <t>lunghezza totale allacci</t>
  </si>
  <si>
    <t>Lunghezza totale degli allacci.</t>
  </si>
  <si>
    <t>lunghezza_mista_ispezione</t>
  </si>
  <si>
    <t>lunghezza rete mista soggetta a ispezione</t>
  </si>
  <si>
    <t xml:space="preserve">lunghezza della rete mista soggetta a ispezione </t>
  </si>
  <si>
    <t>lunghezza_nera_ispezione</t>
  </si>
  <si>
    <t>lunghezza rete nera soggetta a ispezione</t>
  </si>
  <si>
    <t xml:space="preserve">lunghezza della rete nera soggetta a ispezione </t>
  </si>
  <si>
    <t>Volume totale fatturato alle utenze servite dalla rete.</t>
  </si>
  <si>
    <t>utenze_totali</t>
  </si>
  <si>
    <t>utenze totali</t>
  </si>
  <si>
    <t>Numero di utenze totali servite dalla rete (intese come utenze attive al 31 dicembre dell'anno)</t>
  </si>
  <si>
    <t>utenze_prod_autorizzate</t>
  </si>
  <si>
    <t>utenze industriali</t>
  </si>
  <si>
    <t>Numero di utenze produttive autorizzate servite dalla rete (intese come utenze attive al 31 dicembre dell'anno).</t>
  </si>
  <si>
    <t>volume_prod_autorizzate</t>
  </si>
  <si>
    <t>volume utenze industriali</t>
  </si>
  <si>
    <t>Volume fatturato alle utenze industriali autorizzate a scaricare in fognatura ai sensi del D.Lgs. 152/2006.
In caso di opera in fermo impianto o dismissione questo dato deve essere ZERO.</t>
  </si>
  <si>
    <t>scaricatori_piena</t>
  </si>
  <si>
    <t>numero scaricatori piena</t>
  </si>
  <si>
    <t>Numero di scaricatori di piena presenti sulla rete.</t>
  </si>
  <si>
    <t>episodi_allagamento</t>
  </si>
  <si>
    <t>episodi allagamento</t>
  </si>
  <si>
    <t>Indicare il numero di eventi di allagamento connessi a guasti fognari e/o a rigurgiti.
In caso di opera in fermo impianto o dismissione questo dato deve essere ZERO.</t>
  </si>
  <si>
    <t>lunghezza_depurata</t>
  </si>
  <si>
    <t>lunghezza conn.depuratore</t>
  </si>
  <si>
    <t>Lunghezza della rete che fa capo ad una connessione con depuratore. Inserire il valore 0 per le reti che vanno a dispersione in ambiente.</t>
  </si>
  <si>
    <t>scarico_superficiale</t>
  </si>
  <si>
    <t>scarico superficiale</t>
  </si>
  <si>
    <t>Indicare se il collettore o la rete fognaria scarica direttamente in acque superficiali.</t>
  </si>
  <si>
    <t>idx_volume_prod_autorizzate</t>
  </si>
  <si>
    <t>ind.conf. volume utenze industriali</t>
  </si>
  <si>
    <t>idx_lunghezza_allacci</t>
  </si>
  <si>
    <t>ind.conf. lunghezza totale allacci</t>
  </si>
  <si>
    <t>idx_lunghezza_mista_ispezione</t>
  </si>
  <si>
    <t>ind.conf. lunghezza rete mista soggetta a ispezione</t>
  </si>
  <si>
    <t>idx_lunghezza_nera_ispezione</t>
  </si>
  <si>
    <t>ind.conf. lunghezza rete nera soggetta a ispezione</t>
  </si>
  <si>
    <t>Fognat_tronchi</t>
  </si>
  <si>
    <t>tinfra_f1_classi_reti</t>
  </si>
  <si>
    <t>testo 16 car [utf8] [mm]</t>
  </si>
  <si>
    <t>id_refluo_trasportato</t>
  </si>
  <si>
    <t>refluo trasportato</t>
  </si>
  <si>
    <t>Indicare la tipologia di rete, mista o nera, in funzione del refluo trasportato. VEDI TABELLA
Non devono essere registrate le fognature bianche.</t>
  </si>
  <si>
    <t>funziona_gravita</t>
  </si>
  <si>
    <t>funziona gravita</t>
  </si>
  <si>
    <t>depurazione_finale</t>
  </si>
  <si>
    <t>presenza di depurazione finale</t>
  </si>
  <si>
    <t>Fognat_com_serv</t>
  </si>
  <si>
    <t>tinfra_f1_comuni</t>
  </si>
  <si>
    <t>popolazione_depurata</t>
  </si>
  <si>
    <t>popolazione depurata (0-100)</t>
  </si>
  <si>
    <t>Percentuale di popolazione servita da depurazione sul totale dei residenti per ogni comune indicato.
Tale percentuale deve essere inferiore o uguale alla percentuale di popolazione servita da fognatura sul totale dei residenti per il medesimo comune.</t>
  </si>
  <si>
    <t>Fognat_loc_serv</t>
  </si>
  <si>
    <t>tinfra_f1_localita</t>
  </si>
  <si>
    <t>Percentuale di popolazione servita da depurazione sul totale dei residenti per ogni località indicata.
Tale percentuale deve essere inferiore o uguale alla percentuale di popolazione servita da fognatura sul totale dei residenti per la medesima località.</t>
  </si>
  <si>
    <t>Sollevamenti</t>
  </si>
  <si>
    <t>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</si>
  <si>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</si>
  <si>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pres_sgrgliatore</t>
  </si>
  <si>
    <t>sgrigliatore</t>
  </si>
  <si>
    <t>Indicare la presenza di sgrigliatore presso il sistema di sollevamento.</t>
  </si>
  <si>
    <t>Sollev_pompe</t>
  </si>
  <si>
    <t>tinfra_f2_pompe</t>
  </si>
  <si>
    <t>Codice origine identificativo del sistema di sollevamento assegnato dal Gestore, corrispondente al ids_codice_origine individuato nella scheda principale dei Sollevamenti, del quale la pompa fa parte.</t>
  </si>
  <si>
    <t>Collettori</t>
  </si>
  <si>
    <t>tinfra_f3</t>
  </si>
  <si>
    <t>descrizione collettre</t>
  </si>
  <si>
    <t>utenze_industriali</t>
  </si>
  <si>
    <t>Inserire il numero delle utenze di tipo industriale</t>
  </si>
  <si>
    <t>volumi_utenze_industriali</t>
  </si>
  <si>
    <t>volumi utenze industriali</t>
  </si>
  <si>
    <t>Volume delle utenze industriali</t>
  </si>
  <si>
    <t>volume_trasportato</t>
  </si>
  <si>
    <t>volume trasportato</t>
  </si>
  <si>
    <t>Volume di acque reflue trasportato dalla condotta.
In caso di opera in fermo impianto o dismissione questo dato deve essere ZERO.</t>
  </si>
  <si>
    <t>pres_scarico_superficiale</t>
  </si>
  <si>
    <t>numero_scaricatori_piena</t>
  </si>
  <si>
    <t>idx_volume_trasportato</t>
  </si>
  <si>
    <t>ind.conf. volume trasportato</t>
  </si>
  <si>
    <t>idx_volumi_utenze_industriali</t>
  </si>
  <si>
    <t>ind.conf. volumi utenze industriali</t>
  </si>
  <si>
    <t>Collett_tronchi</t>
  </si>
  <si>
    <t>tinfra_f3_classi_reti</t>
  </si>
  <si>
    <t>Indicare se il funzionamento idraulico del tratto di rete è a gravità.</t>
  </si>
  <si>
    <t>Indicare se le acque reflue che transitano nel tronco sono destinate, in via principale e di norma, ad un depuratore.
S=depuratore
N=acqua superficiale</t>
  </si>
  <si>
    <t>Collett_com_serv</t>
  </si>
  <si>
    <t>tinfra_f3_comuni</t>
  </si>
  <si>
    <t>Depuratori</t>
  </si>
  <si>
    <t>tinfra_f4</t>
  </si>
  <si>
    <t>corpo_idrico_ricettore</t>
  </si>
  <si>
    <t>principale corpo idrico ricettore</t>
  </si>
  <si>
    <t>Indicare il nome del corpo idrico recettore degli effluenti del depuratore.</t>
  </si>
  <si>
    <t>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 
VEDI REGOLE GENERALI</t>
  </si>
  <si>
    <t>potenzialita_progetto</t>
  </si>
  <si>
    <t>potenzialita progetto</t>
  </si>
  <si>
    <t>AE</t>
  </si>
  <si>
    <t>decimale 8 byte [AE]</t>
  </si>
  <si>
    <t>Potenzialità di progetto dell'impianto di depurazione.</t>
  </si>
  <si>
    <t>carico_totale_trattato</t>
  </si>
  <si>
    <t>carico totale trattato</t>
  </si>
  <si>
    <t>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</si>
  <si>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carico_civile_trattato</t>
  </si>
  <si>
    <t>carico civile trattato</t>
  </si>
  <si>
    <t>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</si>
  <si>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cod_medio_ingresso</t>
  </si>
  <si>
    <t>concentrazione media ingresso COD</t>
  </si>
  <si>
    <t>mg/l</t>
  </si>
  <si>
    <t>decimale 8 byte [mg/l]</t>
  </si>
  <si>
    <t>Concentrazione media annuale di COD in mg/litro misurata in ingresso al depuratore.
In caso di opera in fermo impianto o dismissione questo dato deve essere ZERO.</t>
  </si>
  <si>
    <t>cod_medio_uscita</t>
  </si>
  <si>
    <t>concentrazione media uscita COD</t>
  </si>
  <si>
    <t>Concentrazione media annuale di COD in mg/litro misurata in uscita al depuratore.
In caso di opera in fermo impianto o dismissione questo dato deve essere ZERO.</t>
  </si>
  <si>
    <t>volume_totale_trattato</t>
  </si>
  <si>
    <t>volume totale trattato</t>
  </si>
  <si>
    <t>Volume annuo complessivo di acque reflue in uscita dall'impianto di depurazione.
In caso di opera in fermo impianto o dismissione questo dato deve essere ZERO.</t>
  </si>
  <si>
    <t>vol_reflui_riutilizzo</t>
  </si>
  <si>
    <t>vol reflui riutilizzo</t>
  </si>
  <si>
    <t>Volume, in metri cubi anno di acque reflue depurate, destinato al riutilizzo.
In caso di opera in fermo impianto o dismissione questo dato deve essere ZERO.</t>
  </si>
  <si>
    <t>conforme152_06</t>
  </si>
  <si>
    <t>rispetto D.Lgs.n.152/06</t>
  </si>
  <si>
    <t>Indicare se l'opera è conforme alle norme sugli scarichi attualmente in vigore (D.Lgs. 152/2006), in termini di limiti per gli impianti &gt;=2000AE, in termini di trattamenti appropriati per gli impianti &lt;2000AE.</t>
  </si>
  <si>
    <t>energia_auto_prodotta</t>
  </si>
  <si>
    <t>energia auto prodotta</t>
  </si>
  <si>
    <t>Quantità di energia, in kwh, prodotta dall'impianto di depurazione.
In caso di opera in fermo impianto o dismissione questo dato deve essere ZERO.</t>
  </si>
  <si>
    <t>presidio_medio_impianto</t>
  </si>
  <si>
    <t>id_linea_acqua</t>
  </si>
  <si>
    <t>linea acqua</t>
  </si>
  <si>
    <t>Indicare il principale tipo di trattamento delle acque reflue. VEDI TABELLA</t>
  </si>
  <si>
    <t>numero_linee_acqua</t>
  </si>
  <si>
    <t>numero linee acqua</t>
  </si>
  <si>
    <t>Numero di linee di trattamento delle acque reflue.</t>
  </si>
  <si>
    <t>traa_terziario</t>
  </si>
  <si>
    <t>traa terziario</t>
  </si>
  <si>
    <t>Indicare se l'impianto di depurazione è dotato di trattamento terziario delle acque reflue.</t>
  </si>
  <si>
    <t>traa_imhoff</t>
  </si>
  <si>
    <t>traa imhoff</t>
  </si>
  <si>
    <t>Indicare se l'impianto di depurazione è dotato di vasche Imhoff e simili (es. fosse settiche).</t>
  </si>
  <si>
    <t>traa_biodischi</t>
  </si>
  <si>
    <t>traa biodischi</t>
  </si>
  <si>
    <t>Indicare se l'impianto di depurazione è dotato di sistemi di trattamento delle acque reflue con biodischi.</t>
  </si>
  <si>
    <t>traa_letti_percolatori</t>
  </si>
  <si>
    <t>traa letti percolatori</t>
  </si>
  <si>
    <t>Indicare se l'impianto di depurazione è dotato di letti percolatori.</t>
  </si>
  <si>
    <t>traa_equalizzazione</t>
  </si>
  <si>
    <t>traa equalizzazione</t>
  </si>
  <si>
    <t>Indicare se l'impianto di depurazione è dotato di sistemi di equalizzazione delle acque reflue.</t>
  </si>
  <si>
    <t>traa_griglia_tradiziona</t>
  </si>
  <si>
    <t>traa griglia tradiziona</t>
  </si>
  <si>
    <t>Indicare se l'impianto di depurazione è dotato di sistemi di grigliatura tradizionale delle acque reflue.</t>
  </si>
  <si>
    <t>traa_griglia_spinta</t>
  </si>
  <si>
    <t>traa griglia spinta</t>
  </si>
  <si>
    <t>Indicare se l'impianto di depurazione è dotato di sistemi di grigliatura spinta delle acque reflue.</t>
  </si>
  <si>
    <t>traa_dissabbiatura</t>
  </si>
  <si>
    <t>traa dissabbiatura</t>
  </si>
  <si>
    <t>Indicare se l'impianto di depurazione è dotato di sistemi di dissabbiatura delle acque reflue.</t>
  </si>
  <si>
    <t>traa_disoleatura</t>
  </si>
  <si>
    <t>traa disoleatura</t>
  </si>
  <si>
    <t>Indicare se l'impianto di depurazione è dotato di sistemi di disoleatura delle acque reflue.</t>
  </si>
  <si>
    <t>traa_sedimenta_primaria</t>
  </si>
  <si>
    <t>traa sedimenta primaria</t>
  </si>
  <si>
    <t>Indicare se l'impianto di depurazione è dotato di trattamento delle acque reflue con sedimentazione primaria.</t>
  </si>
  <si>
    <t>traa_denitrificazione</t>
  </si>
  <si>
    <t>traa denitrificazione</t>
  </si>
  <si>
    <t>Indicare se l'impianto di depurazione è dotato di sistemi di denitrificazione delle acque reflue.</t>
  </si>
  <si>
    <t>traa_ossida_si_nitrifica</t>
  </si>
  <si>
    <t>traa ossida si nitrifica</t>
  </si>
  <si>
    <t>Indicare se l'impianto di depurazione è dotato di sistemi di ossidazione e nitrificazione delle acque reflue.</t>
  </si>
  <si>
    <t>traa_ossida_no_nitrifica</t>
  </si>
  <si>
    <t>traa ossida no nitrifica</t>
  </si>
  <si>
    <t>Indicare se l'impianto di depurazione è dotato di sistemi di ossidazione senza nitrificazione delle acque reflue.</t>
  </si>
  <si>
    <t>traa_defosfataz_simulta</t>
  </si>
  <si>
    <t>traa defosfataz simulta</t>
  </si>
  <si>
    <t>Indicare se l'impianto di depurazione è dotato di sistemi di defosfatazione simultanea delle acque reflue.</t>
  </si>
  <si>
    <t>traa_sedimenta_seconda</t>
  </si>
  <si>
    <t>traa sedimenta seconda</t>
  </si>
  <si>
    <t>Indicare se l'impianto di depurazione è dotato di trattamento delle acque reflue con sedimentazione secondaria.</t>
  </si>
  <si>
    <t>traa_chiariflo_defosfata</t>
  </si>
  <si>
    <t>traa chiariflo defosfata</t>
  </si>
  <si>
    <t>Indicare se l'impianto di depurazione è dotato di sistemi di defosfatazione per chiariflocculazione delle acque reflue.</t>
  </si>
  <si>
    <t>traa_filtazione_sabbia</t>
  </si>
  <si>
    <t>traa filtazione sabbia</t>
  </si>
  <si>
    <t>Indicare se l'impianto di depurazione è dotato di sistemi di filtrazione a sabbia delle acque reflue.</t>
  </si>
  <si>
    <t>traa_adsorb_carbo_attivi</t>
  </si>
  <si>
    <t>traa adsorb carbo attivi</t>
  </si>
  <si>
    <t>Indicare se l'impianto di depurazione è dotato di sistemi di trattamento delle acque reflue con adsorbimento su carboni attivi.</t>
  </si>
  <si>
    <t>traa_deodorizzazione</t>
  </si>
  <si>
    <t>traa deodorizzazione</t>
  </si>
  <si>
    <t>Indicare se l'impianto di depurazione è dotato di sistemi di deodorizzazione delle acque reflue.</t>
  </si>
  <si>
    <t>traa_disinfezione</t>
  </si>
  <si>
    <t>traa disinfezione</t>
  </si>
  <si>
    <t>Indicare se l'impianto di depurazione è dotato di sistemi di disinfezione delle acque reflue.</t>
  </si>
  <si>
    <t>traa_fitodepurazione</t>
  </si>
  <si>
    <t>traa fitodepurazione</t>
  </si>
  <si>
    <t>indicare se l'impianto di depurazione è dotato di sistemi di fitodepurazione</t>
  </si>
  <si>
    <t>traa_lagunaggio</t>
  </si>
  <si>
    <t>traa lagunaggio</t>
  </si>
  <si>
    <t>indicare se l'impianto di depurazione è dotato di sistemi di lagunaggio</t>
  </si>
  <si>
    <t>traa_00altro</t>
  </si>
  <si>
    <t>trattamento acqua altro…</t>
  </si>
  <si>
    <t>Descrivere eventuali sistemi di trattamento delle acque reflue presenti presso l'impianto di depurazione, diversi da quelli elencati.</t>
  </si>
  <si>
    <t>id_linea_fango</t>
  </si>
  <si>
    <t>linea fango</t>
  </si>
  <si>
    <t>Indicare il principale tipo di trattamento dei fanghi derivanti dalla depurazione. VEDI TABELLA</t>
  </si>
  <si>
    <t>numero_linee_fango</t>
  </si>
  <si>
    <t>numero linee fango</t>
  </si>
  <si>
    <t>Numero di linee di trattamento dei fanghi derivanti dalla depurazione.</t>
  </si>
  <si>
    <t>traf_ispessimento</t>
  </si>
  <si>
    <t>traf ispessimento</t>
  </si>
  <si>
    <t>Indicare se l'impianto di depurazione è dotato di sistema di ispessimento dei fanghi.</t>
  </si>
  <si>
    <t>id_dig_anaerobica</t>
  </si>
  <si>
    <t>digestione anaerobica</t>
  </si>
  <si>
    <t>Indicare l'assenza o la tipologia di digestione anaerobica dei fanghi prodotti dalla depurazione. VEDI TABELLA</t>
  </si>
  <si>
    <t>traf_dig_aerobica</t>
  </si>
  <si>
    <t>traf.digestione aerobica</t>
  </si>
  <si>
    <t>Indicare se l'impianto di depurazione è dotato di trattamento dei fanghi tramite digestione aerobica.</t>
  </si>
  <si>
    <t>traf_post_ispessimento</t>
  </si>
  <si>
    <t>traf post ispessimento</t>
  </si>
  <si>
    <t>Indicare se l'impianto di depurazione è dotato di sistema di post ispessimento dei fanghi.</t>
  </si>
  <si>
    <t>traf_essicazione_letto</t>
  </si>
  <si>
    <t>traf essicazione letto</t>
  </si>
  <si>
    <t>Indicare se l'impianto di depurazione è dotato di letti di essiccamento per la disidratazione dei fanghi.</t>
  </si>
  <si>
    <t>id_disidratazione</t>
  </si>
  <si>
    <t>disidratazione</t>
  </si>
  <si>
    <t>Indicare l'assenza o la tipologia di disidratazione dei fanghi prodotti dalla depurazione. VEDI TABELLA</t>
  </si>
  <si>
    <t>traf_essica_termico</t>
  </si>
  <si>
    <t>traf essica termico</t>
  </si>
  <si>
    <t>Indicare se l'impianto di depurazione è dotato di sistemi di essicazione termica per la disidratazione dei fanghi.</t>
  </si>
  <si>
    <t>traf_inceneri_termico</t>
  </si>
  <si>
    <t>traf inceneri termico</t>
  </si>
  <si>
    <t>Indicare se l'impianto di depurazione è dotato di incenerimento dei fanghi disidratati.</t>
  </si>
  <si>
    <t>id_destinazione_fango</t>
  </si>
  <si>
    <t>destinazione fango</t>
  </si>
  <si>
    <t>Indicare il principale sistema di smaltimento dei fanghi prodotti dalla depurazione. VEDI TABELLA</t>
  </si>
  <si>
    <t>s10_liquami_civili</t>
  </si>
  <si>
    <t>liquami civili</t>
  </si>
  <si>
    <t>mc/gg</t>
  </si>
  <si>
    <t>decimale 8 byte [mc/gg]</t>
  </si>
  <si>
    <t>Volume medio giornaliero di acque reflue civili (ARU) in ingresso all'impianto di depurazione, trasportate dalla pubblica fognatura.
In caso di opera in fermo impianto o dismissione questo dato deve essere ZERO.</t>
  </si>
  <si>
    <t>sf10_liquami_industriali</t>
  </si>
  <si>
    <t>volume liquami industriali</t>
  </si>
  <si>
    <t>Volume medio giornaliero di acque reflue industriali, come da misurazione/stima dei reflui industriali autorizzati in pubblica fognatura.
In caso di opera in fermo impianto o dismissione questo dato deve essere ZERO.</t>
  </si>
  <si>
    <t>sf10_percolati</t>
  </si>
  <si>
    <t>volume percolati</t>
  </si>
  <si>
    <t>Volume medio giornaliero di percolati da discarica in ingresso all'impianto di depurazione.
In caso di opera in fermo impianto o dismissione questo dato deve essere ZERO.</t>
  </si>
  <si>
    <t>sf10_bottini</t>
  </si>
  <si>
    <t>volume bottini</t>
  </si>
  <si>
    <t>Volume medio giornaliero di bottini, derivanti dalla pulizia di fosse settiche e simili, in ingresso all'impianto di depurazione.
In caso di opera in fermo impianto o dismissione questo dato deve essere ZERO.</t>
  </si>
  <si>
    <t>sf10_umid_residu_disidra</t>
  </si>
  <si>
    <t>umidità residua dopo disidrataz.(0-100)</t>
  </si>
  <si>
    <t>Umidità residua dopo disidratazione espressa in percentuale con un numero tra 0 e 100</t>
  </si>
  <si>
    <t>traf_fang_prodotti</t>
  </si>
  <si>
    <t xml:space="preserve">peso tal quale dei fanghi prodotti </t>
  </si>
  <si>
    <t>t</t>
  </si>
  <si>
    <t>decimale 8 byte [t]</t>
  </si>
  <si>
    <t>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</si>
  <si>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traf_fang_riutilizzo_agri</t>
  </si>
  <si>
    <t>peso tal quale fango riutilizzo agricoltura</t>
  </si>
  <si>
    <t>Peso tal quale dei fanghi prodotti dall'impianto e destinati direttamente o indirettamente al riutilizzo in agricoltura.</t>
  </si>
  <si>
    <t>traf_fang_riutilizzo_compost</t>
  </si>
  <si>
    <t>peso tal quale fango riutilizzo compost</t>
  </si>
  <si>
    <t>Peso tal quale dei fanghi prodotti dall'impianto e destinati direttamente o indirettamente al riutilizzo in compostaggio.</t>
  </si>
  <si>
    <t>traf_fang_riutilizzo_combust</t>
  </si>
  <si>
    <t>peso tal quale fango riutilizzo combustibile</t>
  </si>
  <si>
    <t>Peso tal quale dei fanghi prodotti dall'impianto e destinati direttamente o indirettamente al riutilizzo in termovalorizzazione.</t>
  </si>
  <si>
    <t>traf_fang_riutilizzo_altro</t>
  </si>
  <si>
    <t>peso tal quale fango riutilizzo altro modo</t>
  </si>
  <si>
    <t>Quota dei fanghi destinati ad una forma di riutilizzo diversa da agricoltura, compostaggio o come combustibile. 
La categoria "ALTRO" deve ritenersi residuale rispetto alle altre.</t>
  </si>
  <si>
    <t>traf_fang_tot_smaltiti</t>
  </si>
  <si>
    <t>traf fang tot smaltiti</t>
  </si>
  <si>
    <t xml:space="preserve">Quota parte dei fanghi totali prodotti non destinati ad una forma di riutilizzo. </t>
  </si>
  <si>
    <t>traf_fang_disca_smaltiti</t>
  </si>
  <si>
    <t>traf fang disca smaltiti</t>
  </si>
  <si>
    <t>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</si>
  <si>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ind.conf. anno ristruttura op.civili</t>
  </si>
  <si>
    <t>idx_potenzialita_progetto</t>
  </si>
  <si>
    <t>ind.conf. potenzialita progetto</t>
  </si>
  <si>
    <t>idx_carico_totale_trattato</t>
  </si>
  <si>
    <t>ind.conf. carico totale trattato</t>
  </si>
  <si>
    <t>idx_carico_civile_trattato</t>
  </si>
  <si>
    <t>ind.conf. carico civile trattato</t>
  </si>
  <si>
    <t>idx_cod_medio_ingresso</t>
  </si>
  <si>
    <t>ind.conf. cod medio ingresso</t>
  </si>
  <si>
    <t>idx_cod_medio_uscita</t>
  </si>
  <si>
    <t>ind.conf. cod medio uscita</t>
  </si>
  <si>
    <t>idx_volume_totale_trattato</t>
  </si>
  <si>
    <t>ind.conf. volume totale trattato</t>
  </si>
  <si>
    <t>tinfra_f5</t>
  </si>
  <si>
    <t>idx_traf_fang_prodotti</t>
  </si>
  <si>
    <t>ind.conf. peso tal quale dei fanghi prodotti</t>
  </si>
  <si>
    <t>idx_traf_fang_riutilizzo_agri</t>
  </si>
  <si>
    <t>ind.conf. peso tal quale fango riutilizzo agricoltura</t>
  </si>
  <si>
    <t>idx_traf_fang_riutilizzo_compost</t>
  </si>
  <si>
    <t>ind.conf. peso tal quale fango riutilizzo compost</t>
  </si>
  <si>
    <t>idx_traf_fang_riutilizzo_combust</t>
  </si>
  <si>
    <t>ind.conf. peso tal quale fango riutilizzo combustibile</t>
  </si>
  <si>
    <t>idx_traf_fang_riutilizzo_altro</t>
  </si>
  <si>
    <t>ind.conf. peso tal quale fango riutilizzo altro modo</t>
  </si>
  <si>
    <t>idx_traf_fang_tot_smaltiti</t>
  </si>
  <si>
    <t>ind.conf. peso tal quale totale fanghi smaltiti</t>
  </si>
  <si>
    <t>idx_traf_fang_disca_smaltiti</t>
  </si>
  <si>
    <t>ind.conf. peso tal quale fanghi smaltiti in discarica</t>
  </si>
  <si>
    <t>Depurat_incoll</t>
  </si>
  <si>
    <t>tinfra_f4_collettori</t>
  </si>
  <si>
    <t>Codice origine identificativo dell'impianto di depurazione, assegnato dal Gestore, corrispondente al ids_codice_origine individuato nella scheda principale dei Depuratori.
Per tutti i depuratori devono essere indicati i collettori collegati all'impianto di depurazione.
Se il depuratore è raggiunto direttamente dalla rete fognaria e non da un collettore (ad esempio, per piccoli nuclei serviti da impianti Imhoff) inserire il codice della fognatura collegata. 
Nel caso di più reti il codice del depuratore deve essere ripetuto.</t>
  </si>
  <si>
    <t>ids_codice_collettore</t>
  </si>
  <si>
    <t>codice collettore</t>
  </si>
  <si>
    <t>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</si>
  <si>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id_gestore_collettore</t>
  </si>
  <si>
    <t>gestore collettore</t>
  </si>
  <si>
    <t>Indicare il gestore del collettore/fognatura collegata al depuratore. Se trattasi di Gestore sul territorio della Regione Toscana utilizzare i codici definiti in tabella, altrimenti indicarne il nome.</t>
  </si>
  <si>
    <t>Depurat_pompe</t>
  </si>
  <si>
    <t>tinfra_f4_pompe</t>
  </si>
  <si>
    <t>Scaricatori</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</si>
  <si>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</si>
  <si>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id_tipo_scolmatore</t>
  </si>
  <si>
    <t>tipo scolmatore</t>
  </si>
  <si>
    <t>Indice che descrive la tipologia dello scolmatore. VEDI TABELLA</t>
  </si>
  <si>
    <t>ids_classe_regionale</t>
  </si>
  <si>
    <t>codice classificazione regionale (A2, B1, B2)</t>
  </si>
  <si>
    <t>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</si>
  <si>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scolmatore_bypass</t>
  </si>
  <si>
    <t>Scolmatore di Baypass impianto</t>
  </si>
  <si>
    <t>Indicare se la funzione dello scolmatore è del tipo di bypass per l'impinato di depurazione</t>
  </si>
  <si>
    <t>id_materiale_scolmatore</t>
  </si>
  <si>
    <t>materiale scolmatore</t>
  </si>
  <si>
    <t>Indice che descrive il materiale con cui è realizzato lo scolmatore. VEDI TABELLA</t>
  </si>
  <si>
    <t>larghezza_uti_pozzetto</t>
  </si>
  <si>
    <t>larghezza utile pozzetto</t>
  </si>
  <si>
    <t>Larghezza utile del pozzetto scolmatore.</t>
  </si>
  <si>
    <t>lunghezza_uti_pozzetto</t>
  </si>
  <si>
    <t>lunghezza utile pozzetto</t>
  </si>
  <si>
    <t>Lunghezza utile del pozzetto scolmatore.</t>
  </si>
  <si>
    <t>rapporto_diluizione</t>
  </si>
  <si>
    <t>rapporto diluizione (Q.Iniz.Sfioro/Q.Nera)</t>
  </si>
  <si>
    <t>decimale 8 byte [nr]</t>
  </si>
  <si>
    <t>Indicare il valore del rapporto di diluizione, inteso come il rapporto fra la portata iniziale di sfioro e la portata media nera in tempo secco.</t>
  </si>
  <si>
    <t>recapito_tipo</t>
  </si>
  <si>
    <t>tipo di recapito</t>
  </si>
  <si>
    <t>Indicare il tipo di recapito delle portate scolmate: SUOLO/CORPO IDRICO</t>
  </si>
  <si>
    <t>recapito_descrizione</t>
  </si>
  <si>
    <t>descrizione recapito</t>
  </si>
  <si>
    <t>Indicare il nome del corpo idrico o della zona in cui sono recapitate le portate scolmate.</t>
  </si>
  <si>
    <t>Scaricat_infog</t>
  </si>
  <si>
    <t>tinfra_f5_fognature</t>
  </si>
  <si>
    <t>Codice origine identificativo dello scaricatore, assegnato dal Gestore, corrispondente al ids_codice_origine individuato nella scheda principale Scaricatori.
Per tutti gli scaricatori deve essere indicata la relativa fognatura servita (eccezione: la compilazione del foglio di interconnessione deve riguardare solo gli scaricatori a servizio di reti/collettori, non quelli di bypass di impianti di depurazione. Per questi ultimi inserire il flag apposito del campo "Scolmatore bypass").</t>
  </si>
  <si>
    <t>ids_codice_fognatura</t>
  </si>
  <si>
    <t>codice fognatura</t>
  </si>
  <si>
    <t>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</si>
  <si>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id_gestore_fognatura</t>
  </si>
  <si>
    <t>gestore fognatura</t>
  </si>
  <si>
    <t>Indicare il gestore della fognatura/collettore servita dallo scaricatore. Se trattasi di Gestore sul territorio della Regione Toscana utilizzare i codici definiti in tabella, altrimenti indicarne il nome.</t>
  </si>
  <si>
    <t>Condottemarine</t>
  </si>
  <si>
    <t>tinfra_f6</t>
  </si>
  <si>
    <t>GB.NORD p.terra</t>
  </si>
  <si>
    <t>Coordinata NORD del punto terra della condotta marina, nel sistema di riferimento Gauss-Boaga.
Si intende per punto terra l'ultimo punto di posizionamento della condotta sulla costa superato il quale il piano di posa della tubazione è il fondo marino.</t>
  </si>
  <si>
    <t>GB.EST p.terra</t>
  </si>
  <si>
    <t>Coordinata EST del punto terra della condotta marina, nel sistema di riferimento Gauss-Boaga.
Si intende per punto terra l'ultimo punto di posizionamento della condotta sulla costa superato il quale il piano di posa della tubazione è il fondo marino.</t>
  </si>
  <si>
    <t>fuso RIF.p.terra</t>
  </si>
  <si>
    <t>Fuso di riferimento per le coordinate del punto terra della condotta marina, nel sistema di riferimento Gauss-Boaga.
Si intende per punto terra l'ultimo punto di posizionamento della condotta sulla costa superato il quale il piano di posa della tubazione è il fondo marino.</t>
  </si>
  <si>
    <t>quota slm.p.terra</t>
  </si>
  <si>
    <t>Quota del punto terra della condotta.
Si intende per punto terra l'ultimo punto di posizionamento della condotta sulla costa superato il quale il piano di posa della tubazione è il fondo marino.</t>
  </si>
  <si>
    <t>localita p.terra</t>
  </si>
  <si>
    <t>Nome della località dove è ubicato il punto terra della condotta marina.
Si intende per punto terra l'ultimo punto di posizionamento della condotta sulla costa superato il quale il piano di posa della tubazione è il fondo marino.</t>
  </si>
  <si>
    <t>comune p.terra</t>
  </si>
  <si>
    <t>Codice ISTAT del Comune dove è ubicato il punto terra della condotta marina. VEDI TABELLA
Si intende per punto terra l'ultimo punto di posizionamento della condotta sulla costa superato il quale il piano di posa della tubazione è il fondo marino.</t>
  </si>
  <si>
    <t>lunghezza_diffusione</t>
  </si>
  <si>
    <t>lunghezza diffusione</t>
  </si>
  <si>
    <t>Lunghezza del diffusore della condotta marina.</t>
  </si>
  <si>
    <t>distanza_diffusori_costa</t>
  </si>
  <si>
    <t>distanza diffusori costa</t>
  </si>
  <si>
    <t>Distanza del diffusore della condotta marina dal punto terra.</t>
  </si>
  <si>
    <t>idx_lunghezza_diffusione</t>
  </si>
  <si>
    <t>ind.conf. lunghezza diffusione</t>
  </si>
  <si>
    <t>idx_distanza_diffusori_costa</t>
  </si>
  <si>
    <t>ind.conf. distanza diffusori costa</t>
  </si>
  <si>
    <t>id</t>
  </si>
  <si>
    <t>tabella</t>
  </si>
  <si>
    <t>definizione dato</t>
  </si>
  <si>
    <t>tinfra_inv_conserva</t>
  </si>
  <si>
    <t>conservazione [cnt]</t>
  </si>
  <si>
    <t>id_conserva - intero 4 byte contatore [cnt]</t>
  </si>
  <si>
    <t>stato conservazione [testo]</t>
  </si>
  <si>
    <t>conservazione - testo 32 car [utf8] [testo]</t>
  </si>
  <si>
    <t>tinfra_inv_corso_acqua_classi</t>
  </si>
  <si>
    <t>classe corso acqua [cnt]</t>
  </si>
  <si>
    <t>id_corso_acqua_classe - intero 4 byte contatore [cnt]</t>
  </si>
  <si>
    <t>classificazione corso d'acqua [testo]</t>
  </si>
  <si>
    <t>corso_acqua_classe - testo 32 car [utf8] [testo]</t>
  </si>
  <si>
    <t>tinfra_inv_indici_idx</t>
  </si>
  <si>
    <t>indice di confidenza [idt]</t>
  </si>
  <si>
    <t>id_indice_idx - testo 2 car [utf8] [idt]</t>
  </si>
  <si>
    <t>descrizione [testo]</t>
  </si>
  <si>
    <t>indice_idx - testo 255 car [utf8] [testo]</t>
  </si>
  <si>
    <t>tinfra_inv_linea_acque</t>
  </si>
  <si>
    <t>linea acqua [cnt]</t>
  </si>
  <si>
    <t>id_linea_acqua - intero 4 byte contatore [cnt]</t>
  </si>
  <si>
    <t>linea acqua [testo]</t>
  </si>
  <si>
    <t>linea_acqua - testo 64 car [utf8] [testo]</t>
  </si>
  <si>
    <t>tinfra_inv_linea_fanghi</t>
  </si>
  <si>
    <t>linea fango [cnt]</t>
  </si>
  <si>
    <t>id_linea_fango - intero 4 byte contatore [cnt]</t>
  </si>
  <si>
    <t>linea fango [testo]</t>
  </si>
  <si>
    <t>linea_fango - testo 64 car [utf8] [testo]</t>
  </si>
  <si>
    <t>tinfra_inv_materiali</t>
  </si>
  <si>
    <t>materiale [cnt]</t>
  </si>
  <si>
    <t>id_materiale - intero 4 byte contatore [cnt]</t>
  </si>
  <si>
    <t>materiale [testo]</t>
  </si>
  <si>
    <t>materiale - testo 64 car [utf8] [testo]</t>
  </si>
  <si>
    <t>tinfra_inv_opera_stati</t>
  </si>
  <si>
    <t>opera stato [cnt]</t>
  </si>
  <si>
    <t>id_opera_stato - intero 4 byte contatore [cnt]</t>
  </si>
  <si>
    <t>stato dell'opera [testo]</t>
  </si>
  <si>
    <t>opera_stato - testo 32 car [utf8] [testo]</t>
  </si>
  <si>
    <t>tinfra_inv_reflui_trasportati</t>
  </si>
  <si>
    <t>refluo trasportato [cnt]</t>
  </si>
  <si>
    <t>id_refluo_trasportato - intero 4 byte contatore [cnt]</t>
  </si>
  <si>
    <t>refluo trasportato [testo]</t>
  </si>
  <si>
    <t>refluo_trasportato - testo 32 car [utf8] [testo]</t>
  </si>
  <si>
    <t>tinfra_inv_scol_materiali</t>
  </si>
  <si>
    <t>materiale scolmatore [cnt]</t>
  </si>
  <si>
    <t>id_materiale_scolmatore - intero 4 byte contatore [cnt]</t>
  </si>
  <si>
    <t>materiale_scolmatore - testo 24 car [utf8] [testo]</t>
  </si>
  <si>
    <t>tinfra_inv_scol_tipo_scolmatori</t>
  </si>
  <si>
    <t>tipo scolmatore [cnt]</t>
  </si>
  <si>
    <t>id_tipo_scolmatore - intero 4 byte contatore [cnt]</t>
  </si>
  <si>
    <t>tipo scolmatore [testo]</t>
  </si>
  <si>
    <t>tipo_scolmatore - testo 24 car [utf8] [testo]</t>
  </si>
  <si>
    <t>tinfra_inv_servizi</t>
  </si>
  <si>
    <t>servizio [idn]</t>
  </si>
  <si>
    <t>id_servizio - intero 4 byte [idn]</t>
  </si>
  <si>
    <t>servizio [testo]</t>
  </si>
  <si>
    <t>servizio - testo 32 car [utf8] [testo]</t>
  </si>
  <si>
    <t>tinfra_inv_sostanze</t>
  </si>
  <si>
    <t>sostanza [cnt]</t>
  </si>
  <si>
    <t>id_sostanza - intero 4 byte contatore [cnt]</t>
  </si>
  <si>
    <t>sostanza [testo]</t>
  </si>
  <si>
    <t>sostanza - testo 64 car [utf8] [testo]</t>
  </si>
  <si>
    <t>valore [nr]</t>
  </si>
  <si>
    <t>valore - decimale 8 byte [nr]</t>
  </si>
  <si>
    <t>unità di misura [testo]</t>
  </si>
  <si>
    <t>unita_misura - testo 32 car [utf8] [testo]</t>
  </si>
  <si>
    <t>tinfra_inv_tipo_clorazioni</t>
  </si>
  <si>
    <t>tipo di clorazione [cnt]</t>
  </si>
  <si>
    <t>id_tipo_clorazione - intero 4 byte contatore [cnt]</t>
  </si>
  <si>
    <t>tipo di clorazione [testo]</t>
  </si>
  <si>
    <t>tipo_clorazione - testo 32 car [utf8] [testo]</t>
  </si>
  <si>
    <t>tinfra_inv_tipo_opere</t>
  </si>
  <si>
    <t>tipo opera [cnt]</t>
  </si>
  <si>
    <t>id_tipo_opera - intero 4 byte contatore [cnt]</t>
  </si>
  <si>
    <t>tipo opera [testo]</t>
  </si>
  <si>
    <t>tipo_opera_desc - testo 50 car [utf8] [testo]</t>
  </si>
  <si>
    <t>tipo opera sigla [idt]</t>
  </si>
  <si>
    <t>tipo_opera_sigla - testo 2 car [utf8] [idt]</t>
  </si>
  <si>
    <t>tipo di opera [idt]</t>
  </si>
  <si>
    <t>tipo_opera_scheda - testo 4 car [utf8] [idt]</t>
  </si>
  <si>
    <t>tinfra_inv_tipo_serbatoi</t>
  </si>
  <si>
    <t>tipo serbatoio [cnt]</t>
  </si>
  <si>
    <t>id_tipo_serbatoio - intero 4 byte contatore [cnt]</t>
  </si>
  <si>
    <t>tipo di serbatoio [testo]</t>
  </si>
  <si>
    <t>tipo_serbatoio - testo 32 car [utf8] [testo]</t>
  </si>
  <si>
    <t>tinfra_inv_tipo_telecontrolli</t>
  </si>
  <si>
    <t>tipo telecontrollo [cnt]</t>
  </si>
  <si>
    <t>id_tipo_telecontrollo - intero 4 byte contatore [cnt]</t>
  </si>
  <si>
    <t>tipo telecontrollo [testo]</t>
  </si>
  <si>
    <t>tipo_telecontrollo - testo 32 car [utf8] [testo]</t>
  </si>
  <si>
    <t>tinfra_inv_tipo_trattamenti</t>
  </si>
  <si>
    <t>tipo trattamento [cnt]</t>
  </si>
  <si>
    <t>id_tipo_trattamento - intero 4 byte contatore [cnt]</t>
  </si>
  <si>
    <t>tipo di trattamento [testo]</t>
  </si>
  <si>
    <t>tipo_trattamento - testo 32 car [utf8] [testo]</t>
  </si>
  <si>
    <t>tinfra_inv_tra_acarboni_attivi</t>
  </si>
  <si>
    <t>trattamento a carboni attivi [cnt]</t>
  </si>
  <si>
    <t>id_tra_acarboni_attivi - intero 4 byte contatore [cnt]</t>
  </si>
  <si>
    <t>trattamento a carboni attivi [testo]</t>
  </si>
  <si>
    <t>tra_acarboni_attivi - testo 32 car [utf8] [testo]</t>
  </si>
  <si>
    <t>tinfra_inv_tra_filtraz_rapida</t>
  </si>
  <si>
    <t>trattamento filtrazione rapida [cnt]</t>
  </si>
  <si>
    <t>id_tra_filtraz_rapida - intero 4 byte contatore [cnt]</t>
  </si>
  <si>
    <t>tipo filtrazione rapida [testo]</t>
  </si>
  <si>
    <t>tra_filtraz_rapida - testo 32 car [utf8] [testo]</t>
  </si>
  <si>
    <t>tinfra_inv_tra_ossida_riduzione</t>
  </si>
  <si>
    <t>trattamento ossidazione e riduzione [cnt]</t>
  </si>
  <si>
    <t>id_tra_ossida_riduzione - intero 4 byte contatore [cnt]</t>
  </si>
  <si>
    <t>trattamento ossidazione e riduzione [testo]</t>
  </si>
  <si>
    <t>tra_ossida_riduzione - testo 32 car [utf8] [testo]</t>
  </si>
  <si>
    <t>tinfra_inv_traf_aerobica</t>
  </si>
  <si>
    <t>digestione aerobica [cnt]</t>
  </si>
  <si>
    <t>id_dig_aerobica - intero 4 byte contatore [cnt]</t>
  </si>
  <si>
    <t>tipo dig.aerobica [testo]</t>
  </si>
  <si>
    <t>dig_aerobica - testo 24 car [utf8] [testo]</t>
  </si>
  <si>
    <t>tinfra_inv_traf_destina_fanghi</t>
  </si>
  <si>
    <t>destinazione fango [cnt]</t>
  </si>
  <si>
    <t>id_destinazione_fango - intero 4 byte contatore [cnt]</t>
  </si>
  <si>
    <t>destinazione fanghi [testo]</t>
  </si>
  <si>
    <t>destinazione_fango - testo 24 car [utf8] [testo]</t>
  </si>
  <si>
    <t>tinfra_inv_traf_disidratazioni</t>
  </si>
  <si>
    <t>disidratazione [cnt]</t>
  </si>
  <si>
    <t>id_disidratazione - intero 4 byte contatore [cnt]</t>
  </si>
  <si>
    <t>tipo disidratazione [testo]</t>
  </si>
  <si>
    <t>disidratazione - testo 24 car [utf8] [testo]</t>
  </si>
  <si>
    <t>tcfg_comuni</t>
  </si>
  <si>
    <t>tcfg_localita</t>
  </si>
  <si>
    <t>Nomecomune</t>
  </si>
  <si>
    <t>nc</t>
  </si>
  <si>
    <t>Abbadia San Salvatore[SI]</t>
  </si>
  <si>
    <t>Abbadia San Salvatore [SI]</t>
  </si>
  <si>
    <t>5200110001</t>
  </si>
  <si>
    <t>Abbadia San Salvatore</t>
  </si>
  <si>
    <t>Abetone Cutigliano[PT]</t>
  </si>
  <si>
    <t>5200140000</t>
  </si>
  <si>
    <t>Case sparse_65</t>
  </si>
  <si>
    <t>Agliana[PT]</t>
  </si>
  <si>
    <t>5200124901</t>
  </si>
  <si>
    <t>Rifugio Amiatino</t>
  </si>
  <si>
    <t>Altopascio[LU]</t>
  </si>
  <si>
    <t>5200124902</t>
  </si>
  <si>
    <t>Rifugio Cantore</t>
  </si>
  <si>
    <t>Anghiari[AR]</t>
  </si>
  <si>
    <t>4700110001</t>
  </si>
  <si>
    <t>Abetone</t>
  </si>
  <si>
    <t>Arcidosso[GR]</t>
  </si>
  <si>
    <t>4700126701</t>
  </si>
  <si>
    <t>Bicchiere di Sopra</t>
  </si>
  <si>
    <t>Arezzo[AR]</t>
  </si>
  <si>
    <t>4700120002</t>
  </si>
  <si>
    <t>Boscolungo</t>
  </si>
  <si>
    <t>Asciano[SI]</t>
  </si>
  <si>
    <t>4700140000</t>
  </si>
  <si>
    <t>Case sparse_275</t>
  </si>
  <si>
    <t>Aulla[MS]</t>
  </si>
  <si>
    <t>4700126603</t>
  </si>
  <si>
    <t>Cecchetto</t>
  </si>
  <si>
    <t>Badia Tedalda[AR]</t>
  </si>
  <si>
    <t>4700120004</t>
  </si>
  <si>
    <t>Consuma</t>
  </si>
  <si>
    <t>Bagni di Lucca[LU]</t>
  </si>
  <si>
    <t>4700120005</t>
  </si>
  <si>
    <t>Fontana Vaccaia</t>
  </si>
  <si>
    <t>Bagno a Ripoli[FI]</t>
  </si>
  <si>
    <t>4700126706</t>
  </si>
  <si>
    <t>La Secchia</t>
  </si>
  <si>
    <t>Bagnone[MS]</t>
  </si>
  <si>
    <t>4700110002</t>
  </si>
  <si>
    <t>Le Regine</t>
  </si>
  <si>
    <t>Barberino di Mugello[FI]</t>
  </si>
  <si>
    <t>4700110003</t>
  </si>
  <si>
    <t>Serretto</t>
  </si>
  <si>
    <t>Barberino Tavarnelle[FI]</t>
  </si>
  <si>
    <t>Agliana [PT]</t>
  </si>
  <si>
    <t>4700210001</t>
  </si>
  <si>
    <t>Agliana</t>
  </si>
  <si>
    <t>Barberino Val d'Elsa[FI]</t>
  </si>
  <si>
    <t>4700240000</t>
  </si>
  <si>
    <t>Case sparse_276</t>
  </si>
  <si>
    <t>Barga[LU]</t>
  </si>
  <si>
    <t>4700210004</t>
  </si>
  <si>
    <t>Castelletto</t>
  </si>
  <si>
    <t>Bibbiena[AR]</t>
  </si>
  <si>
    <t>4700210002</t>
  </si>
  <si>
    <t>Ferruccia</t>
  </si>
  <si>
    <t>Bibbona[LI]</t>
  </si>
  <si>
    <t>4700210003</t>
  </si>
  <si>
    <t>Ponte dei Bini</t>
  </si>
  <si>
    <t>Bientina[PI]</t>
  </si>
  <si>
    <t>Altopascio [LU]</t>
  </si>
  <si>
    <t>4600110001</t>
  </si>
  <si>
    <t>Altopascio</t>
  </si>
  <si>
    <t>Borgo a Mozzano[LU]</t>
  </si>
  <si>
    <t>4600120001</t>
  </si>
  <si>
    <t>Bartoloni</t>
  </si>
  <si>
    <t>Borgo San Lorenzo[FI]</t>
  </si>
  <si>
    <t>4600120002</t>
  </si>
  <si>
    <t>Biagioni</t>
  </si>
  <si>
    <t>Bucine[AR]</t>
  </si>
  <si>
    <t>4600126623</t>
  </si>
  <si>
    <t>Biagioni-Saretti</t>
  </si>
  <si>
    <t>Buggiano[PT]</t>
  </si>
  <si>
    <t>4600126604</t>
  </si>
  <si>
    <t>Carrari</t>
  </si>
  <si>
    <t>Buonconvento[SI]</t>
  </si>
  <si>
    <t>4600120005</t>
  </si>
  <si>
    <t>Cascine Berti</t>
  </si>
  <si>
    <t>Buti[PI]</t>
  </si>
  <si>
    <t>4600140000</t>
  </si>
  <si>
    <t>Case sparse_240</t>
  </si>
  <si>
    <t>Calci[PI]</t>
  </si>
  <si>
    <t>4600120006</t>
  </si>
  <si>
    <t>Checi</t>
  </si>
  <si>
    <t>Calcinaia[PI]</t>
  </si>
  <si>
    <t>4600120007</t>
  </si>
  <si>
    <t>Chimenti</t>
  </si>
  <si>
    <t>Calenzano[FI]</t>
  </si>
  <si>
    <t>4600120010</t>
  </si>
  <si>
    <t>Fabbri</t>
  </si>
  <si>
    <t>Camaiore[LU]</t>
  </si>
  <si>
    <t>4600120011</t>
  </si>
  <si>
    <t>Gelsa</t>
  </si>
  <si>
    <t>Campagnatico[GR]</t>
  </si>
  <si>
    <t>4600120012</t>
  </si>
  <si>
    <t>Gennarino</t>
  </si>
  <si>
    <t>Campi Bisenzio[FI]</t>
  </si>
  <si>
    <t>4600110002</t>
  </si>
  <si>
    <t>Marginone</t>
  </si>
  <si>
    <t>Campiglia Marittima[LI]</t>
  </si>
  <si>
    <t>4600126713</t>
  </si>
  <si>
    <t>Mazzanti</t>
  </si>
  <si>
    <t>Campo nell'Elba[LI]</t>
  </si>
  <si>
    <t>4600110003</t>
  </si>
  <si>
    <t>Michi</t>
  </si>
  <si>
    <t>Camporgiano[LU]</t>
  </si>
  <si>
    <t>4600120014</t>
  </si>
  <si>
    <t>Nardi</t>
  </si>
  <si>
    <t>Cantagallo[PO]</t>
  </si>
  <si>
    <t>4600120024</t>
  </si>
  <si>
    <t>Nardi-Palandri</t>
  </si>
  <si>
    <t>Capalbio[GR]</t>
  </si>
  <si>
    <t>4600126615</t>
  </si>
  <si>
    <t>Paoletti</t>
  </si>
  <si>
    <t>Capannoli[PI]</t>
  </si>
  <si>
    <t>4600126616</t>
  </si>
  <si>
    <t>Ponte ai Pini</t>
  </si>
  <si>
    <t>Capannori[LU]</t>
  </si>
  <si>
    <t>4600126625</t>
  </si>
  <si>
    <t>Ponte ai Pini-Capanna</t>
  </si>
  <si>
    <t>Capoliveri[LI]</t>
  </si>
  <si>
    <t>4600120017</t>
  </si>
  <si>
    <t>Ponte alla Ciliegia</t>
  </si>
  <si>
    <t>Capolona[AR]</t>
  </si>
  <si>
    <t>4600120018</t>
  </si>
  <si>
    <t>Seghetti-Chiappini</t>
  </si>
  <si>
    <t>Capraia e Limite[FI]</t>
  </si>
  <si>
    <t>4600110004</t>
  </si>
  <si>
    <t>Spianate</t>
  </si>
  <si>
    <t>Capraia Isola[LI]</t>
  </si>
  <si>
    <t>4600126619</t>
  </si>
  <si>
    <t>Tonini</t>
  </si>
  <si>
    <t>Caprese Michelangelo[AR]</t>
  </si>
  <si>
    <t>4600126620</t>
  </si>
  <si>
    <t>Torre Salese</t>
  </si>
  <si>
    <t>Careggine[LU]</t>
  </si>
  <si>
    <t>4600126621</t>
  </si>
  <si>
    <t>Tronci</t>
  </si>
  <si>
    <t>Carmignano[PO]</t>
  </si>
  <si>
    <t>4600110005</t>
  </si>
  <si>
    <t>Turchetto</t>
  </si>
  <si>
    <t>Carrara[MS]</t>
  </si>
  <si>
    <t>4600120022</t>
  </si>
  <si>
    <t>Volpini</t>
  </si>
  <si>
    <t>Casale Marittimo[PI]</t>
  </si>
  <si>
    <t>Anghiari [AR]</t>
  </si>
  <si>
    <t>5100110001</t>
  </si>
  <si>
    <t>Anghiari</t>
  </si>
  <si>
    <t>Casciana Terme Lari[PI]</t>
  </si>
  <si>
    <t>5100120001</t>
  </si>
  <si>
    <t>Bagnaia</t>
  </si>
  <si>
    <t>Cascina[PI]</t>
  </si>
  <si>
    <t>5100126702</t>
  </si>
  <si>
    <t>Bagnolo I</t>
  </si>
  <si>
    <t>Casola in Lunigiana[MS]</t>
  </si>
  <si>
    <t>5100120003</t>
  </si>
  <si>
    <t>Bagnolo II</t>
  </si>
  <si>
    <t>Casole d'Elsa[SI]</t>
  </si>
  <si>
    <t>5100126604</t>
  </si>
  <si>
    <t>Bertine</t>
  </si>
  <si>
    <t>Castagneto Carducci[LI]</t>
  </si>
  <si>
    <t>5100120805</t>
  </si>
  <si>
    <t>Cappuccini di Montauto</t>
  </si>
  <si>
    <t>Castel del Piano[GR]</t>
  </si>
  <si>
    <t>5100126706</t>
  </si>
  <si>
    <t>Carmine</t>
  </si>
  <si>
    <t>Castel Focognano[AR]</t>
  </si>
  <si>
    <t>5100140000</t>
  </si>
  <si>
    <t>Case sparse_26</t>
  </si>
  <si>
    <t>Castel San Niccolò[AR]</t>
  </si>
  <si>
    <t>5100110002</t>
  </si>
  <si>
    <t>Catigliano</t>
  </si>
  <si>
    <t>Castelfiorentino[FI]</t>
  </si>
  <si>
    <t>5100126607</t>
  </si>
  <si>
    <t>Fossa</t>
  </si>
  <si>
    <t>Castelfranco di Sotto[PI]</t>
  </si>
  <si>
    <t>5100126608</t>
  </si>
  <si>
    <t>Gualchiera Bagnolo</t>
  </si>
  <si>
    <t>Castelfranco Piandiscò[AR]</t>
  </si>
  <si>
    <t>5100110003</t>
  </si>
  <si>
    <t>Motina</t>
  </si>
  <si>
    <t>Castell'Azzara[GR]</t>
  </si>
  <si>
    <t>5100126609</t>
  </si>
  <si>
    <t>Mulinello</t>
  </si>
  <si>
    <t>Castellina in Chianti[SI]</t>
  </si>
  <si>
    <t>5100120010</t>
  </si>
  <si>
    <t>Palazzo</t>
  </si>
  <si>
    <t>Castellina Marittima[PI]</t>
  </si>
  <si>
    <t>5100110004</t>
  </si>
  <si>
    <t>Ponte alla Piera</t>
  </si>
  <si>
    <t>Castelnuovo Berardenga[SI]</t>
  </si>
  <si>
    <t>5100110005</t>
  </si>
  <si>
    <t>San Leo</t>
  </si>
  <si>
    <t>Castelnuovo di Garfagnana[LU]</t>
  </si>
  <si>
    <t>5100126611</t>
  </si>
  <si>
    <t>San Lorenzo</t>
  </si>
  <si>
    <t>Castelnuovo di Val di Cecina[PI]</t>
  </si>
  <si>
    <t>5100110006</t>
  </si>
  <si>
    <t>Scheggia</t>
  </si>
  <si>
    <t>Castiglion Fibocchi[AR]</t>
  </si>
  <si>
    <t>5100121112</t>
  </si>
  <si>
    <t>Scoiano</t>
  </si>
  <si>
    <t>Castiglion Fiorentino[AR]</t>
  </si>
  <si>
    <t>5100110007</t>
  </si>
  <si>
    <t>Tavernelle</t>
  </si>
  <si>
    <t>Castiglione della Pescaia[GR]</t>
  </si>
  <si>
    <t>5100121113</t>
  </si>
  <si>
    <t>Toppole</t>
  </si>
  <si>
    <t>Castiglione di Garfagnana[LU]</t>
  </si>
  <si>
    <t>5100126614</t>
  </si>
  <si>
    <t>Tubbiano</t>
  </si>
  <si>
    <t>Castiglione d'Orcia[SI]</t>
  </si>
  <si>
    <t>5100120017</t>
  </si>
  <si>
    <t>Upacchi</t>
  </si>
  <si>
    <t>Cavriglia[AR]</t>
  </si>
  <si>
    <t>5100126615</t>
  </si>
  <si>
    <t>Valialle</t>
  </si>
  <si>
    <t>Cecina[LI]</t>
  </si>
  <si>
    <t>5100121116</t>
  </si>
  <si>
    <t>Verazzano</t>
  </si>
  <si>
    <t>Cerreto Guidi[FI]</t>
  </si>
  <si>
    <t>5100110008</t>
  </si>
  <si>
    <t>Viaio</t>
  </si>
  <si>
    <t>Certaldo[FI]</t>
  </si>
  <si>
    <t>Arcidosso [GR]</t>
  </si>
  <si>
    <t>5300120001</t>
  </si>
  <si>
    <t>Aiole</t>
  </si>
  <si>
    <t>Cetona[SI]</t>
  </si>
  <si>
    <t>5300110001</t>
  </si>
  <si>
    <t>Arcidosso</t>
  </si>
  <si>
    <t>Chianciano Terme[SI]</t>
  </si>
  <si>
    <t>5300110002</t>
  </si>
  <si>
    <t>Bagnoli</t>
  </si>
  <si>
    <t>Chianni[PI]</t>
  </si>
  <si>
    <t>5300126702</t>
  </si>
  <si>
    <t>Benedettini</t>
  </si>
  <si>
    <t>Chiesina Uzzanese[PT]</t>
  </si>
  <si>
    <t>5300120003</t>
  </si>
  <si>
    <t>Capannelle</t>
  </si>
  <si>
    <t>Chitignano[AR]</t>
  </si>
  <si>
    <t>5300120006</t>
  </si>
  <si>
    <t>Case D'Orifile</t>
  </si>
  <si>
    <t>Chiusdino[SI]</t>
  </si>
  <si>
    <t>5300120009</t>
  </si>
  <si>
    <t>Case Rosse</t>
  </si>
  <si>
    <t>Chiusi della Verna[AR]</t>
  </si>
  <si>
    <t>5300140000</t>
  </si>
  <si>
    <t>Case sparse_101</t>
  </si>
  <si>
    <t>Chiusi[SI]</t>
  </si>
  <si>
    <t>5300120011</t>
  </si>
  <si>
    <t>Fornaci</t>
  </si>
  <si>
    <t>Cinigiano[GR]</t>
  </si>
  <si>
    <t>5300110003</t>
  </si>
  <si>
    <t>Le Macchie</t>
  </si>
  <si>
    <t>Civitella in Val di Chiana[AR]</t>
  </si>
  <si>
    <t>5300130001</t>
  </si>
  <si>
    <t>Localitá Produttiva Prodotto</t>
  </si>
  <si>
    <t>Civitella Paganico[GR]</t>
  </si>
  <si>
    <t>5300110004</t>
  </si>
  <si>
    <t>Montelaterone</t>
  </si>
  <si>
    <t>Colle di Val d'Elsa[SI]</t>
  </si>
  <si>
    <t>5300120014</t>
  </si>
  <si>
    <t>Pergole</t>
  </si>
  <si>
    <t>Collesalvetti[LI]</t>
  </si>
  <si>
    <t>5300126619</t>
  </si>
  <si>
    <t>Piamperugino</t>
  </si>
  <si>
    <t>Comano[MS]</t>
  </si>
  <si>
    <t>5300120016</t>
  </si>
  <si>
    <t>Pino</t>
  </si>
  <si>
    <t>Coreglia Antelminelli[LU]</t>
  </si>
  <si>
    <t>5300126617</t>
  </si>
  <si>
    <t>Rondinelli</t>
  </si>
  <si>
    <t>Cortona[AR]</t>
  </si>
  <si>
    <t>5300110005</t>
  </si>
  <si>
    <t>Salaiola</t>
  </si>
  <si>
    <t>Crespina Lorenzana[PI]</t>
  </si>
  <si>
    <t>5300110006</t>
  </si>
  <si>
    <t>Dicomano[FI]</t>
  </si>
  <si>
    <t>5300120018</t>
  </si>
  <si>
    <t>Serra</t>
  </si>
  <si>
    <t>Empoli[FI]</t>
  </si>
  <si>
    <t>5300110007</t>
  </si>
  <si>
    <t>Stribugliano</t>
  </si>
  <si>
    <t>Fabbriche di Vergemoli [LU]</t>
  </si>
  <si>
    <t>5300110008</t>
  </si>
  <si>
    <t>Zancona</t>
  </si>
  <si>
    <t>Fauglia[PI]</t>
  </si>
  <si>
    <t>Arezzo [AR]</t>
  </si>
  <si>
    <t>5100210001</t>
  </si>
  <si>
    <t>Antria</t>
  </si>
  <si>
    <t>Fiesole[FI]</t>
  </si>
  <si>
    <t>5100210002</t>
  </si>
  <si>
    <t>Arezzo</t>
  </si>
  <si>
    <t>Figline e Incisa Valdarno[FI]</t>
  </si>
  <si>
    <t>5100210003</t>
  </si>
  <si>
    <t>Battifolle-Ruscello-Poggiola</t>
  </si>
  <si>
    <t>Filattiera[MS]</t>
  </si>
  <si>
    <t>5100220001</t>
  </si>
  <si>
    <t>Bossi-Cellaio</t>
  </si>
  <si>
    <t>Firenze[FI]</t>
  </si>
  <si>
    <t>5100226702</t>
  </si>
  <si>
    <t>Bottega</t>
  </si>
  <si>
    <t>Firenzuola[FI]</t>
  </si>
  <si>
    <t>5100226642</t>
  </si>
  <si>
    <t>Buon Riposo</t>
  </si>
  <si>
    <t>Fivizzano[MS]</t>
  </si>
  <si>
    <t>5100226703</t>
  </si>
  <si>
    <t>Campi</t>
  </si>
  <si>
    <t>Foiano della Chiana[AR]</t>
  </si>
  <si>
    <t>5100210004</t>
  </si>
  <si>
    <t>Campoluci</t>
  </si>
  <si>
    <t>Follonica[GR]</t>
  </si>
  <si>
    <t>5100226704</t>
  </si>
  <si>
    <t>Casa al Cincio</t>
  </si>
  <si>
    <t>Forte dei Marmi[LU]</t>
  </si>
  <si>
    <t>5100220005</t>
  </si>
  <si>
    <t>Casa alla Sisa</t>
  </si>
  <si>
    <t>Fosciandora[LU]</t>
  </si>
  <si>
    <t>5100230001</t>
  </si>
  <si>
    <t>Casanuova di Ceciliano</t>
  </si>
  <si>
    <t>Fosdinovo[MS]</t>
  </si>
  <si>
    <t>5100240000</t>
  </si>
  <si>
    <t>Case sparse_27</t>
  </si>
  <si>
    <t>Fucecchio[FI]</t>
  </si>
  <si>
    <t>5100210005</t>
  </si>
  <si>
    <t>Chiassa-Tregozzano</t>
  </si>
  <si>
    <t>Gaiole in Chianti[SI]</t>
  </si>
  <si>
    <t>5100226707</t>
  </si>
  <si>
    <t>Donatiella</t>
  </si>
  <si>
    <t>Gallicano[LU]</t>
  </si>
  <si>
    <t>5100226708</t>
  </si>
  <si>
    <t>Dosso</t>
  </si>
  <si>
    <t>Gambassi Terme[FI]</t>
  </si>
  <si>
    <t>5100226709</t>
  </si>
  <si>
    <t>Fusatone-Molin Bianco</t>
  </si>
  <si>
    <t>Gavorrano[GR]</t>
  </si>
  <si>
    <t>5100210006</t>
  </si>
  <si>
    <t>Giovi-Ponte alla Chiassa</t>
  </si>
  <si>
    <t>Greve in Chianti[FI]</t>
  </si>
  <si>
    <t>5100220010</t>
  </si>
  <si>
    <t>Gorgone-Marmorino</t>
  </si>
  <si>
    <t>Grosseto[GR]</t>
  </si>
  <si>
    <t>5100226712</t>
  </si>
  <si>
    <t>I Ponti</t>
  </si>
  <si>
    <t>Guardistallo[PI]</t>
  </si>
  <si>
    <t>5100226713</t>
  </si>
  <si>
    <t>I Sadotti</t>
  </si>
  <si>
    <t>Impruneta[FI]</t>
  </si>
  <si>
    <t>5100226611</t>
  </si>
  <si>
    <t>Il Busco</t>
  </si>
  <si>
    <t>Isola del Giglio[GR]</t>
  </si>
  <si>
    <t>5100226743</t>
  </si>
  <si>
    <t>Il Torre</t>
  </si>
  <si>
    <t>Lajatico[PI]</t>
  </si>
  <si>
    <t>5100220014</t>
  </si>
  <si>
    <t>La Costa</t>
  </si>
  <si>
    <t>Lamporecchio[PT]</t>
  </si>
  <si>
    <t>5100226715</t>
  </si>
  <si>
    <t>La Filandra</t>
  </si>
  <si>
    <t>Larciano[PT]</t>
  </si>
  <si>
    <t>5100220016</t>
  </si>
  <si>
    <t>La Pazienza</t>
  </si>
  <si>
    <t>Lastra a Signa[FI]</t>
  </si>
  <si>
    <t>5100226617</t>
  </si>
  <si>
    <t>Le Lastre</t>
  </si>
  <si>
    <t>Laterina Pergine Valdarno[AR]</t>
  </si>
  <si>
    <t>5100226618</t>
  </si>
  <si>
    <t>Le Poggiacce</t>
  </si>
  <si>
    <t>Licciana Nardi[MS]</t>
  </si>
  <si>
    <t>5100220040</t>
  </si>
  <si>
    <t>Lentignano</t>
  </si>
  <si>
    <t>Livorno[LI]</t>
  </si>
  <si>
    <t>5100210007</t>
  </si>
  <si>
    <t>Marcena</t>
  </si>
  <si>
    <t>Londa[FI]</t>
  </si>
  <si>
    <t>5100210008</t>
  </si>
  <si>
    <t>Meliciano</t>
  </si>
  <si>
    <t>Loro Ciuffenna[AR]</t>
  </si>
  <si>
    <t>5100220019</t>
  </si>
  <si>
    <t>Molin Bianco-Pian d'Usciano</t>
  </si>
  <si>
    <t>Lucca[LU]</t>
  </si>
  <si>
    <t>5100210010</t>
  </si>
  <si>
    <t>Molin Nuovo</t>
  </si>
  <si>
    <t>Lucignano[AR]</t>
  </si>
  <si>
    <t>5100210009</t>
  </si>
  <si>
    <t>Molinelli</t>
  </si>
  <si>
    <t>Magliano in Toscana[GR]</t>
  </si>
  <si>
    <t>5100226620</t>
  </si>
  <si>
    <t>Monte Petrognano</t>
  </si>
  <si>
    <t>Manciano[GR]</t>
  </si>
  <si>
    <t>5100210011</t>
  </si>
  <si>
    <t>Monte Sopra Rondine</t>
  </si>
  <si>
    <t>Marciana Marina[LI]</t>
  </si>
  <si>
    <t>5100226621</t>
  </si>
  <si>
    <t>Muciafora</t>
  </si>
  <si>
    <t>Marciana[LI]</t>
  </si>
  <si>
    <t>5100226622</t>
  </si>
  <si>
    <t>Mugliano-Fattoria Mugliano</t>
  </si>
  <si>
    <t>Marciano della Chiana[AR]</t>
  </si>
  <si>
    <t>5100226623</t>
  </si>
  <si>
    <t>Osteria Nuova</t>
  </si>
  <si>
    <t>Marliana[PT]</t>
  </si>
  <si>
    <t>5100226624</t>
  </si>
  <si>
    <t>Palazzetti</t>
  </si>
  <si>
    <t>Marradi[FI]</t>
  </si>
  <si>
    <t>5100210012</t>
  </si>
  <si>
    <t>Palazzo del Pero</t>
  </si>
  <si>
    <t>Massa e Cozzile[PT]</t>
  </si>
  <si>
    <t>5100210013</t>
  </si>
  <si>
    <t>Patrignone</t>
  </si>
  <si>
    <t>Massa Marittima[GR]</t>
  </si>
  <si>
    <t>5100220025</t>
  </si>
  <si>
    <t>Peneto</t>
  </si>
  <si>
    <t>Massa[MS]</t>
  </si>
  <si>
    <t>5100220026</t>
  </si>
  <si>
    <t>Petrognano Basso</t>
  </si>
  <si>
    <t>Massarosa[LU]</t>
  </si>
  <si>
    <t>5100210014</t>
  </si>
  <si>
    <t>Ponte Buriano-Cincelli</t>
  </si>
  <si>
    <t>Minucciano[LU]</t>
  </si>
  <si>
    <t>5100210015</t>
  </si>
  <si>
    <t>Pratantico-Indicatore</t>
  </si>
  <si>
    <t>Molazzana[LU]</t>
  </si>
  <si>
    <t>5100210016</t>
  </si>
  <si>
    <t>Puglia</t>
  </si>
  <si>
    <t>Monsummano Terme[PT]</t>
  </si>
  <si>
    <t>5100210017</t>
  </si>
  <si>
    <t>Quarata</t>
  </si>
  <si>
    <t>Montaione[FI]</t>
  </si>
  <si>
    <t>5100230002</t>
  </si>
  <si>
    <t>Quarata zona industriale</t>
  </si>
  <si>
    <t>Montalcino[SI]</t>
  </si>
  <si>
    <t>5100226628</t>
  </si>
  <si>
    <t>Ranco di Frassineto</t>
  </si>
  <si>
    <t>Montale[PT]</t>
  </si>
  <si>
    <t>5100210018</t>
  </si>
  <si>
    <t>Salceta-Formicheto-Osteria</t>
  </si>
  <si>
    <t>Monte Argentario[GR]</t>
  </si>
  <si>
    <t>5100220031</t>
  </si>
  <si>
    <t>San Cassiano</t>
  </si>
  <si>
    <t>Monte San Savino[AR]</t>
  </si>
  <si>
    <t>5100210019</t>
  </si>
  <si>
    <t>San Firenze-Fonte di Sala</t>
  </si>
  <si>
    <t>Montecarlo[LU]</t>
  </si>
  <si>
    <t>5100210020</t>
  </si>
  <si>
    <t>San Polo</t>
  </si>
  <si>
    <t>Montecatini Val di Cecina[PI]</t>
  </si>
  <si>
    <t>5100226645</t>
  </si>
  <si>
    <t>San Zeno</t>
  </si>
  <si>
    <t>Montecatini-Terme[PT]</t>
  </si>
  <si>
    <t>5100210021</t>
  </si>
  <si>
    <t>Santa Maria alla Rassinata</t>
  </si>
  <si>
    <t>Montelupo Fiorentino[FI]</t>
  </si>
  <si>
    <t>5100220033</t>
  </si>
  <si>
    <t>Scopeto</t>
  </si>
  <si>
    <t>Montemignaio[AR]</t>
  </si>
  <si>
    <t>5100226734</t>
  </si>
  <si>
    <t>Sereni</t>
  </si>
  <si>
    <t>Montemurlo[PO]</t>
  </si>
  <si>
    <t>5100220035</t>
  </si>
  <si>
    <t>Stoppedarca</t>
  </si>
  <si>
    <t>Montepulciano[SI]</t>
  </si>
  <si>
    <t>5100220036</t>
  </si>
  <si>
    <t>Stroppiello</t>
  </si>
  <si>
    <t>Monterchi[AR]</t>
  </si>
  <si>
    <t>5100226637</t>
  </si>
  <si>
    <t>Talzano</t>
  </si>
  <si>
    <t>Monteriggioni[SI]</t>
  </si>
  <si>
    <t>5100226638</t>
  </si>
  <si>
    <t>Terrarossa</t>
  </si>
  <si>
    <t>Monteroni d'Arbia[SI]</t>
  </si>
  <si>
    <t>5100226744</t>
  </si>
  <si>
    <t>Tregozzano</t>
  </si>
  <si>
    <t>Monterotondo Marittimo[GR]</t>
  </si>
  <si>
    <t>5100210022</t>
  </si>
  <si>
    <t>Venere</t>
  </si>
  <si>
    <t>Montescudaio[PI]</t>
  </si>
  <si>
    <t>Asciano [SI]</t>
  </si>
  <si>
    <t>5200210001</t>
  </si>
  <si>
    <t>Arbia</t>
  </si>
  <si>
    <t>Montespertoli[FI]</t>
  </si>
  <si>
    <t>5200210002</t>
  </si>
  <si>
    <t>Asciano</t>
  </si>
  <si>
    <t>Montevarchi[AR]</t>
  </si>
  <si>
    <t>5200226701</t>
  </si>
  <si>
    <t>Bollano</t>
  </si>
  <si>
    <t>Monteverdi Marittimo[PI]</t>
  </si>
  <si>
    <t>5200224910</t>
  </si>
  <si>
    <t>Casabianca</t>
  </si>
  <si>
    <t>Monticiano[SI]</t>
  </si>
  <si>
    <t>5200210003</t>
  </si>
  <si>
    <t>Casanova Pansarine</t>
  </si>
  <si>
    <t>Montieri[GR]</t>
  </si>
  <si>
    <t>5200240000</t>
  </si>
  <si>
    <t>Case sparse_66</t>
  </si>
  <si>
    <t>Montignoso[MS]</t>
  </si>
  <si>
    <t>5200210004</t>
  </si>
  <si>
    <t>Chiusure</t>
  </si>
  <si>
    <t>Montopoli in Val d'Arno[PI]</t>
  </si>
  <si>
    <t>5200224911</t>
  </si>
  <si>
    <t>Monte Sante Marie</t>
  </si>
  <si>
    <t>Mulazzo[MS]</t>
  </si>
  <si>
    <t>5200226705</t>
  </si>
  <si>
    <t>Palazzina</t>
  </si>
  <si>
    <t>Murlo[SI]</t>
  </si>
  <si>
    <t>5200226709</t>
  </si>
  <si>
    <t>San Leonardo</t>
  </si>
  <si>
    <t>Orbetello[GR]</t>
  </si>
  <si>
    <t>5200220007</t>
  </si>
  <si>
    <t>Stazione di Castelnuovo Berardenga</t>
  </si>
  <si>
    <t>Orciano Pisano[PI]</t>
  </si>
  <si>
    <t>5200210005</t>
  </si>
  <si>
    <t>Torre A Castello</t>
  </si>
  <si>
    <t>Ortignano Raggiolo[AR]</t>
  </si>
  <si>
    <t>5200220008</t>
  </si>
  <si>
    <t>Vescona Chiesa</t>
  </si>
  <si>
    <t>Palaia[PI]</t>
  </si>
  <si>
    <t>5200230001</t>
  </si>
  <si>
    <t>Zona Industriale</t>
  </si>
  <si>
    <t>Palazzuolo sul Senio[FI]</t>
  </si>
  <si>
    <t>Aulla [MS]</t>
  </si>
  <si>
    <t>4500110001</t>
  </si>
  <si>
    <t>Albiano Magra</t>
  </si>
  <si>
    <t>Peccioli[PI]</t>
  </si>
  <si>
    <t>4500110002</t>
  </si>
  <si>
    <t>Aulla</t>
  </si>
  <si>
    <t>Pelago[FI]</t>
  </si>
  <si>
    <t>4500126601</t>
  </si>
  <si>
    <t>Bardine</t>
  </si>
  <si>
    <t>Pescaglia[LU]</t>
  </si>
  <si>
    <t>4500120002</t>
  </si>
  <si>
    <t>Barisello</t>
  </si>
  <si>
    <t>Pescia[PT]</t>
  </si>
  <si>
    <t>4500120003</t>
  </si>
  <si>
    <t>Bettola</t>
  </si>
  <si>
    <t>Piancastagnaio[SI]</t>
  </si>
  <si>
    <t>4500110003</t>
  </si>
  <si>
    <t>Bibola</t>
  </si>
  <si>
    <t>Piazza al Serchio[LU]</t>
  </si>
  <si>
    <t>4500110004</t>
  </si>
  <si>
    <t>Bigliolo</t>
  </si>
  <si>
    <t>Pienza[SI]</t>
  </si>
  <si>
    <t>4500126604</t>
  </si>
  <si>
    <t>Bondola</t>
  </si>
  <si>
    <t>Pietrasanta[LU]</t>
  </si>
  <si>
    <t>4500120005</t>
  </si>
  <si>
    <t>Cadodolo</t>
  </si>
  <si>
    <t>Pieve a Nievole[PT]</t>
  </si>
  <si>
    <t>4500110005</t>
  </si>
  <si>
    <t>Canova</t>
  </si>
  <si>
    <t>Pieve Fosciana[LU]</t>
  </si>
  <si>
    <t>4500110006</t>
  </si>
  <si>
    <t>Caprigliola</t>
  </si>
  <si>
    <t>Pieve Santo Stefano[AR]</t>
  </si>
  <si>
    <t>4500140000</t>
  </si>
  <si>
    <t>Case sparse_223</t>
  </si>
  <si>
    <t>Piombino[LI]</t>
  </si>
  <si>
    <t>4500126606</t>
  </si>
  <si>
    <t>Fertigliana</t>
  </si>
  <si>
    <t>Pisa[PI]</t>
  </si>
  <si>
    <t>4500110007</t>
  </si>
  <si>
    <t>Gorasco</t>
  </si>
  <si>
    <t>Pistoia[PT]</t>
  </si>
  <si>
    <t>4500120007</t>
  </si>
  <si>
    <t>Isola</t>
  </si>
  <si>
    <t>Pitigliano[GR]</t>
  </si>
  <si>
    <t>4500120008</t>
  </si>
  <si>
    <t>Malacosta</t>
  </si>
  <si>
    <t>Podenzana[MS]</t>
  </si>
  <si>
    <t>4500110008</t>
  </si>
  <si>
    <t>Olivola</t>
  </si>
  <si>
    <t>Poggibonsi[SI]</t>
  </si>
  <si>
    <t>4500110009</t>
  </si>
  <si>
    <t>Pallerone</t>
  </si>
  <si>
    <t>Poggio a Caiano[PO]</t>
  </si>
  <si>
    <t>4500120009</t>
  </si>
  <si>
    <t>Pomarino</t>
  </si>
  <si>
    <t>Pomarance[PI]</t>
  </si>
  <si>
    <t>4500110010</t>
  </si>
  <si>
    <t>Quercia</t>
  </si>
  <si>
    <t>Ponsacco[PI]</t>
  </si>
  <si>
    <t>4500110011</t>
  </si>
  <si>
    <t>Ripa</t>
  </si>
  <si>
    <t>Pontassieve[FI]</t>
  </si>
  <si>
    <t>4500126610</t>
  </si>
  <si>
    <t>Saldina</t>
  </si>
  <si>
    <t>Ponte Buggianese[PT]</t>
  </si>
  <si>
    <t>4500126611</t>
  </si>
  <si>
    <t>Sanacco</t>
  </si>
  <si>
    <t>Pontedera[PI]</t>
  </si>
  <si>
    <t>4500110012</t>
  </si>
  <si>
    <t>Serricciolo</t>
  </si>
  <si>
    <t>Pontremoli[MS]</t>
  </si>
  <si>
    <t>4500120012</t>
  </si>
  <si>
    <t>Stadano</t>
  </si>
  <si>
    <t>Poppi[AR]</t>
  </si>
  <si>
    <t>4500120013</t>
  </si>
  <si>
    <t>Stazione di Caprigliola-Albiano</t>
  </si>
  <si>
    <t>Porcari[LU]</t>
  </si>
  <si>
    <t>4500120014</t>
  </si>
  <si>
    <t>Vaccareccia</t>
  </si>
  <si>
    <t>Porto Azzurro[LI]</t>
  </si>
  <si>
    <t>4500120015</t>
  </si>
  <si>
    <t>Valenza</t>
  </si>
  <si>
    <t>Portoferraio[LI]</t>
  </si>
  <si>
    <t>4500110013</t>
  </si>
  <si>
    <t>Vecchietto</t>
  </si>
  <si>
    <t>Prato[PO]</t>
  </si>
  <si>
    <t>4500120016</t>
  </si>
  <si>
    <t>Verpiana</t>
  </si>
  <si>
    <t>Pratovecchio Stia[AR]</t>
  </si>
  <si>
    <t>4500120017</t>
  </si>
  <si>
    <t>Villanova</t>
  </si>
  <si>
    <t>Quarrata[PT]</t>
  </si>
  <si>
    <t>Badia Tedalda [AR]</t>
  </si>
  <si>
    <t>5100320001</t>
  </si>
  <si>
    <t>Arsicci</t>
  </si>
  <si>
    <t>Radda in Chianti[SI]</t>
  </si>
  <si>
    <t>5100310001</t>
  </si>
  <si>
    <t>Badia Tedalda</t>
  </si>
  <si>
    <t>Radicofani[SI]</t>
  </si>
  <si>
    <t>5100326612</t>
  </si>
  <si>
    <t>Cá di Pietro</t>
  </si>
  <si>
    <t>Radicondoli[SI]</t>
  </si>
  <si>
    <t>5100310006</t>
  </si>
  <si>
    <t>Cá Raffaello</t>
  </si>
  <si>
    <t>Rapolano Terme[SI]</t>
  </si>
  <si>
    <t>5100310002</t>
  </si>
  <si>
    <t>Caprile</t>
  </si>
  <si>
    <t>Reggello[FI]</t>
  </si>
  <si>
    <t>5100340000</t>
  </si>
  <si>
    <t>Case sparse_28</t>
  </si>
  <si>
    <t>Rignano sull'Arno[FI]</t>
  </si>
  <si>
    <t>5100310003</t>
  </si>
  <si>
    <t>Fresciano</t>
  </si>
  <si>
    <t>Rio [LI]</t>
  </si>
  <si>
    <t>5100326602</t>
  </si>
  <si>
    <t>Il Poggio</t>
  </si>
  <si>
    <t>Riparbella[PI]</t>
  </si>
  <si>
    <t>5100321103</t>
  </si>
  <si>
    <t>Montebotolino</t>
  </si>
  <si>
    <t>Roccalbegna[GR]</t>
  </si>
  <si>
    <t>5100320013</t>
  </si>
  <si>
    <t>Ortale</t>
  </si>
  <si>
    <t>Roccastrada[GR]</t>
  </si>
  <si>
    <t>5100310004</t>
  </si>
  <si>
    <t>Pratieghi</t>
  </si>
  <si>
    <t>Rosignano Marittimo[LI]</t>
  </si>
  <si>
    <t>5100310005</t>
  </si>
  <si>
    <t>Rofelle</t>
  </si>
  <si>
    <t>Rufina[FI]</t>
  </si>
  <si>
    <t>5100326605</t>
  </si>
  <si>
    <t>Rofelle-CáGiovanicola</t>
  </si>
  <si>
    <t>Sambuca Pistoiese[PT]</t>
  </si>
  <si>
    <t>5100326614</t>
  </si>
  <si>
    <t>Santa Sofia</t>
  </si>
  <si>
    <t>San Casciano dei Bagni[SI]</t>
  </si>
  <si>
    <t>5100321108</t>
  </si>
  <si>
    <t>Sant'Andrea</t>
  </si>
  <si>
    <t>San Casciano in Val di Pesa[FI]</t>
  </si>
  <si>
    <t>5100326711</t>
  </si>
  <si>
    <t>Svolta del Podere</t>
  </si>
  <si>
    <t>San Gimignano[SI]</t>
  </si>
  <si>
    <t>5100326615</t>
  </si>
  <si>
    <t>Vallunga</t>
  </si>
  <si>
    <t>San Giovanni Valdarno[AR]</t>
  </si>
  <si>
    <t>5100321117</t>
  </si>
  <si>
    <t>Viamaggio</t>
  </si>
  <si>
    <t>San Giuliano Terme[PI]</t>
  </si>
  <si>
    <t>Bagni di Lucca [LU]</t>
  </si>
  <si>
    <t>4600210001</t>
  </si>
  <si>
    <t>Bagni di Lucca</t>
  </si>
  <si>
    <t>San Godenzo[FI]</t>
  </si>
  <si>
    <t>4600210002</t>
  </si>
  <si>
    <t>Benabbio</t>
  </si>
  <si>
    <t>San Marcello Piteglio[PT]</t>
  </si>
  <si>
    <t>4600210003</t>
  </si>
  <si>
    <t>Brandeglio</t>
  </si>
  <si>
    <t>San Miniato[PI]</t>
  </si>
  <si>
    <t>4600210004</t>
  </si>
  <si>
    <t>Casabasciana</t>
  </si>
  <si>
    <t>San Quirico d'Orcia[SI]</t>
  </si>
  <si>
    <t>4600240000</t>
  </si>
  <si>
    <t>Case sparse_241</t>
  </si>
  <si>
    <t>San Romano in Garfagnana[LU]</t>
  </si>
  <si>
    <t>4600210005</t>
  </si>
  <si>
    <t>Casoli</t>
  </si>
  <si>
    <t>San Vincenzo[LI]</t>
  </si>
  <si>
    <t>4600226601</t>
  </si>
  <si>
    <t>Cevoli</t>
  </si>
  <si>
    <t>Sansepolcro[AR]</t>
  </si>
  <si>
    <t>4600220007</t>
  </si>
  <si>
    <t>Colle</t>
  </si>
  <si>
    <t>Santa Croce sull'Arno[PI]</t>
  </si>
  <si>
    <t>4600210006</t>
  </si>
  <si>
    <t>Crasciana</t>
  </si>
  <si>
    <t>Santa Fiora[GR]</t>
  </si>
  <si>
    <t>4600210007</t>
  </si>
  <si>
    <t>Fabbriche Casabasciana</t>
  </si>
  <si>
    <t>Santa Luce[PI]</t>
  </si>
  <si>
    <t>4600210008</t>
  </si>
  <si>
    <t>Giardinetto-Ponte Maggio</t>
  </si>
  <si>
    <t>Santa Maria a Monte[PI]</t>
  </si>
  <si>
    <t>4600210009</t>
  </si>
  <si>
    <t>Granaiola</t>
  </si>
  <si>
    <t>Sarteano[SI]</t>
  </si>
  <si>
    <t>4600226709</t>
  </si>
  <si>
    <t>Granaiola di Val Fegana</t>
  </si>
  <si>
    <t>Sassetta[LI]</t>
  </si>
  <si>
    <t>4600210010</t>
  </si>
  <si>
    <t>Guzzano-Pieve di Controne</t>
  </si>
  <si>
    <t>Scandicci[FI]</t>
  </si>
  <si>
    <t>4600210011</t>
  </si>
  <si>
    <t>Limano</t>
  </si>
  <si>
    <t>Scansano[GR]</t>
  </si>
  <si>
    <t>4600210012</t>
  </si>
  <si>
    <t>Longoio-Mobbiano</t>
  </si>
  <si>
    <t>Scarlino[GR]</t>
  </si>
  <si>
    <t>4600210013</t>
  </si>
  <si>
    <t>Lucchio</t>
  </si>
  <si>
    <t>Scarperia e San Piero[FI]</t>
  </si>
  <si>
    <t>4600210014</t>
  </si>
  <si>
    <t>Lugliano</t>
  </si>
  <si>
    <t>Seggiano[GR]</t>
  </si>
  <si>
    <t>4600210015</t>
  </si>
  <si>
    <t>Lugnano-Monti di Villa</t>
  </si>
  <si>
    <t>Semproniano[GR]</t>
  </si>
  <si>
    <t>4600210016</t>
  </si>
  <si>
    <t>Montefegatesi</t>
  </si>
  <si>
    <t>Seravezza[LU]</t>
  </si>
  <si>
    <t>4600210020</t>
  </si>
  <si>
    <t>Palleggio-Cocciglia</t>
  </si>
  <si>
    <t>Serravalle Pistoiese[PT]</t>
  </si>
  <si>
    <t>4600220008</t>
  </si>
  <si>
    <t>Pian dei Berci</t>
  </si>
  <si>
    <t>Sestino[AR]</t>
  </si>
  <si>
    <t>4600220002</t>
  </si>
  <si>
    <t>Pian di Ospedaletto</t>
  </si>
  <si>
    <t>Sesto Fiorentino[FI]</t>
  </si>
  <si>
    <t>4600226610</t>
  </si>
  <si>
    <t>Pian Grande</t>
  </si>
  <si>
    <t>Siena[SI]</t>
  </si>
  <si>
    <t>4600210017</t>
  </si>
  <si>
    <t>Pieve di Monti di Villa</t>
  </si>
  <si>
    <t>Signa[FI]</t>
  </si>
  <si>
    <t>4600210023</t>
  </si>
  <si>
    <t>Riolo</t>
  </si>
  <si>
    <t>Sillano Giuncugnano[LU]</t>
  </si>
  <si>
    <t>4600226604</t>
  </si>
  <si>
    <t>Sala</t>
  </si>
  <si>
    <t>Sinalunga[SI]</t>
  </si>
  <si>
    <t>4600210018</t>
  </si>
  <si>
    <t>Sorano[GR]</t>
  </si>
  <si>
    <t>4600210019</t>
  </si>
  <si>
    <t>San Gemignano</t>
  </si>
  <si>
    <t>Sovicille[SI]</t>
  </si>
  <si>
    <t>4600210021</t>
  </si>
  <si>
    <t>Val Fegana</t>
  </si>
  <si>
    <t>Stazzema[LU]</t>
  </si>
  <si>
    <t>4600210024</t>
  </si>
  <si>
    <t>Vetteglia</t>
  </si>
  <si>
    <t>Subbiano[AR]</t>
  </si>
  <si>
    <t>4600210022</t>
  </si>
  <si>
    <t>Vico Pancellorum</t>
  </si>
  <si>
    <t>Suvereto[LI]</t>
  </si>
  <si>
    <t>4600224911</t>
  </si>
  <si>
    <t>Zato</t>
  </si>
  <si>
    <t>Talla[AR]</t>
  </si>
  <si>
    <t>Bagno a Ripoli [FI]</t>
  </si>
  <si>
    <t>4800110001</t>
  </si>
  <si>
    <t>Antella</t>
  </si>
  <si>
    <t>Tavarnelle Val di Pesa[FI]</t>
  </si>
  <si>
    <t>4800110002</t>
  </si>
  <si>
    <t>Bagno a Ripoli</t>
  </si>
  <si>
    <t>Terranuova Bracciolini[AR]</t>
  </si>
  <si>
    <t>4800110003</t>
  </si>
  <si>
    <t>Balatro</t>
  </si>
  <si>
    <t>Terricciola[PI]</t>
  </si>
  <si>
    <t>4800120001</t>
  </si>
  <si>
    <t>Balatro Rosso</t>
  </si>
  <si>
    <t>Torrita di Siena[SI]</t>
  </si>
  <si>
    <t>4800120002</t>
  </si>
  <si>
    <t>Bottega Nuova</t>
  </si>
  <si>
    <t>Trequanda[SI]</t>
  </si>
  <si>
    <t>4800110004</t>
  </si>
  <si>
    <t>Candeli</t>
  </si>
  <si>
    <t>Tresana[MS]</t>
  </si>
  <si>
    <t>4800110005</t>
  </si>
  <si>
    <t>Capannuccia</t>
  </si>
  <si>
    <t>Uzzano[PT]</t>
  </si>
  <si>
    <t>4800120003</t>
  </si>
  <si>
    <t>Casa Nuova</t>
  </si>
  <si>
    <t>Vagli Sotto[LU]</t>
  </si>
  <si>
    <t>4800120004</t>
  </si>
  <si>
    <t>Casa Vecchia</t>
  </si>
  <si>
    <t>Vaglia[FI]</t>
  </si>
  <si>
    <t>4800140000</t>
  </si>
  <si>
    <t>Case sparse_138</t>
  </si>
  <si>
    <t>Vaiano[PO]</t>
  </si>
  <si>
    <t>4800110006</t>
  </si>
  <si>
    <t>Grassina Ponte a Ema</t>
  </si>
  <si>
    <t>Vecchiano[PI]</t>
  </si>
  <si>
    <t>4800126606</t>
  </si>
  <si>
    <t>Gualchiere di Remole</t>
  </si>
  <si>
    <t>Vernio[PO]</t>
  </si>
  <si>
    <t>4800126708</t>
  </si>
  <si>
    <t>I Renai</t>
  </si>
  <si>
    <t>Viareggio[LU]</t>
  </si>
  <si>
    <t>4800120007</t>
  </si>
  <si>
    <t>Il Bigallo</t>
  </si>
  <si>
    <t>Vicchio[FI]</t>
  </si>
  <si>
    <t>4800126609</t>
  </si>
  <si>
    <t>La Monaca</t>
  </si>
  <si>
    <t>Vicopisano[PI]</t>
  </si>
  <si>
    <t>4800120012</t>
  </si>
  <si>
    <t>La Torre</t>
  </si>
  <si>
    <t>Villa Basilica[LU]</t>
  </si>
  <si>
    <t>4800120010</t>
  </si>
  <si>
    <t>L'Apparita-Monte Pilli</t>
  </si>
  <si>
    <t>Villa Collemandina[LU]</t>
  </si>
  <si>
    <t>4800120011</t>
  </si>
  <si>
    <t>Lappeggi</t>
  </si>
  <si>
    <t>Villafranca in Lunigiana[MS]</t>
  </si>
  <si>
    <t>4800110007</t>
  </si>
  <si>
    <t>Le Case San Romolo</t>
  </si>
  <si>
    <t>Vinci[FI]</t>
  </si>
  <si>
    <t>4800120813</t>
  </si>
  <si>
    <t>L'Incontro</t>
  </si>
  <si>
    <t>Volterra[PI]</t>
  </si>
  <si>
    <t>4800110008</t>
  </si>
  <si>
    <t>Zeri[MS]</t>
  </si>
  <si>
    <t>4800120014</t>
  </si>
  <si>
    <t>Paterno</t>
  </si>
  <si>
    <t>4800120015</t>
  </si>
  <si>
    <t>Picille</t>
  </si>
  <si>
    <t>4800120016</t>
  </si>
  <si>
    <t>Podere la Nave-La Torre</t>
  </si>
  <si>
    <t>4800120027</t>
  </si>
  <si>
    <t>Poggio a Casciano</t>
  </si>
  <si>
    <t>4800120017</t>
  </si>
  <si>
    <t>Quattro Vie</t>
  </si>
  <si>
    <t>4800120018</t>
  </si>
  <si>
    <t>Rimaggino</t>
  </si>
  <si>
    <t>4800110009</t>
  </si>
  <si>
    <t>Rimaggio</t>
  </si>
  <si>
    <t>4800120019</t>
  </si>
  <si>
    <t>San Bartolomeo a Quarate</t>
  </si>
  <si>
    <t>4800110010</t>
  </si>
  <si>
    <t>San Donato in Collina</t>
  </si>
  <si>
    <t>4800120020</t>
  </si>
  <si>
    <t>San Martino</t>
  </si>
  <si>
    <t>4800120821</t>
  </si>
  <si>
    <t>Santa Chiara</t>
  </si>
  <si>
    <t>4800122022</t>
  </si>
  <si>
    <t>Santa Monica</t>
  </si>
  <si>
    <t>4800122023</t>
  </si>
  <si>
    <t>Santa Teresa</t>
  </si>
  <si>
    <t>4800130001</t>
  </si>
  <si>
    <t>Scolivigne</t>
  </si>
  <si>
    <t>4800120024</t>
  </si>
  <si>
    <t>Taiano</t>
  </si>
  <si>
    <t>4800120025</t>
  </si>
  <si>
    <t>Vacciano</t>
  </si>
  <si>
    <t>4800110011</t>
  </si>
  <si>
    <t>Vallina</t>
  </si>
  <si>
    <t>4800120026</t>
  </si>
  <si>
    <t>Vicchio di Rimaggio</t>
  </si>
  <si>
    <t>4800110012</t>
  </si>
  <si>
    <t>Villamagna</t>
  </si>
  <si>
    <t>Bagnone [MS]</t>
  </si>
  <si>
    <t>4500220001</t>
  </si>
  <si>
    <t>Agnetta</t>
  </si>
  <si>
    <t>4500210001</t>
  </si>
  <si>
    <t>Bagnone</t>
  </si>
  <si>
    <t>4500224902</t>
  </si>
  <si>
    <t>Biglio</t>
  </si>
  <si>
    <t>4500220003</t>
  </si>
  <si>
    <t>Canale</t>
  </si>
  <si>
    <t>4500220004</t>
  </si>
  <si>
    <t>Canneto</t>
  </si>
  <si>
    <t>4500240000</t>
  </si>
  <si>
    <t>Case sparse_224</t>
  </si>
  <si>
    <t>4500224905</t>
  </si>
  <si>
    <t>Cassolana</t>
  </si>
  <si>
    <t>4500210002</t>
  </si>
  <si>
    <t>Castiglione</t>
  </si>
  <si>
    <t>4500220006</t>
  </si>
  <si>
    <t>Collesino</t>
  </si>
  <si>
    <t>4500220007</t>
  </si>
  <si>
    <t>Compione</t>
  </si>
  <si>
    <t>4500210003</t>
  </si>
  <si>
    <t>Corlaga</t>
  </si>
  <si>
    <t>4500210004</t>
  </si>
  <si>
    <t>Corvarola</t>
  </si>
  <si>
    <t>4500210005</t>
  </si>
  <si>
    <t>Gabbiana</t>
  </si>
  <si>
    <t>4500210006</t>
  </si>
  <si>
    <t>Groppo</t>
  </si>
  <si>
    <t>4500210007</t>
  </si>
  <si>
    <t>Iera</t>
  </si>
  <si>
    <t>4500220014</t>
  </si>
  <si>
    <t>Leugio</t>
  </si>
  <si>
    <t>4500210008</t>
  </si>
  <si>
    <t>Lusana</t>
  </si>
  <si>
    <t>4500210009</t>
  </si>
  <si>
    <t>Mochignano di Sopra</t>
  </si>
  <si>
    <t>4500210010</t>
  </si>
  <si>
    <t>Mochignano di Sotto</t>
  </si>
  <si>
    <t>4500220008</t>
  </si>
  <si>
    <t>Monterole</t>
  </si>
  <si>
    <t>4500226609</t>
  </si>
  <si>
    <t>Nezzana</t>
  </si>
  <si>
    <t>4500210011</t>
  </si>
  <si>
    <t>Orturano</t>
  </si>
  <si>
    <t>4500210012</t>
  </si>
  <si>
    <t>Pastina</t>
  </si>
  <si>
    <t>4500210013</t>
  </si>
  <si>
    <t>Pieve</t>
  </si>
  <si>
    <t>4500220011</t>
  </si>
  <si>
    <t>Stazzone</t>
  </si>
  <si>
    <t>4500210014</t>
  </si>
  <si>
    <t>Treschietto</t>
  </si>
  <si>
    <t>4500220012</t>
  </si>
  <si>
    <t>Valle-Montale</t>
  </si>
  <si>
    <t>4500220013</t>
  </si>
  <si>
    <t>Vespeno</t>
  </si>
  <si>
    <t>4500220015</t>
  </si>
  <si>
    <t>Via della Stazione</t>
  </si>
  <si>
    <t>4500210015</t>
  </si>
  <si>
    <t>Vico</t>
  </si>
  <si>
    <t>Barberino di Mugello [FI]</t>
  </si>
  <si>
    <t>4800210001</t>
  </si>
  <si>
    <t>Barberino di Mugello</t>
  </si>
  <si>
    <t>4800220011</t>
  </si>
  <si>
    <t>Bovecchio</t>
  </si>
  <si>
    <t>4800240000</t>
  </si>
  <si>
    <t>Case sparse_139</t>
  </si>
  <si>
    <t>4800230001</t>
  </si>
  <si>
    <t>Casello</t>
  </si>
  <si>
    <t>4800210002</t>
  </si>
  <si>
    <t>Cavallina</t>
  </si>
  <si>
    <t>4800220003</t>
  </si>
  <si>
    <t>Cirignano</t>
  </si>
  <si>
    <t>4800210003</t>
  </si>
  <si>
    <t>Galliano</t>
  </si>
  <si>
    <t>4800220005</t>
  </si>
  <si>
    <t>Latera</t>
  </si>
  <si>
    <t>4800220006</t>
  </si>
  <si>
    <t>Le Maschere</t>
  </si>
  <si>
    <t>4800220007</t>
  </si>
  <si>
    <t>Mangona</t>
  </si>
  <si>
    <t>4800226708</t>
  </si>
  <si>
    <t>Monte di Fo'</t>
  </si>
  <si>
    <t>4800210004</t>
  </si>
  <si>
    <t>Montecarelli</t>
  </si>
  <si>
    <t>4800220010</t>
  </si>
  <si>
    <t>Ruzza</t>
  </si>
  <si>
    <t>4800210005</t>
  </si>
  <si>
    <t>Santa Lucia</t>
  </si>
  <si>
    <t>Barberino Val d'Elsa [FI]</t>
  </si>
  <si>
    <t>4800310001</t>
  </si>
  <si>
    <t>Barberino Val d'Elsa</t>
  </si>
  <si>
    <t>4800326701</t>
  </si>
  <si>
    <t>Casanuova del Piano</t>
  </si>
  <si>
    <t>4800340000</t>
  </si>
  <si>
    <t>Case sparse_140</t>
  </si>
  <si>
    <t>4800310006</t>
  </si>
  <si>
    <t>Cipressino</t>
  </si>
  <si>
    <t>4800326618</t>
  </si>
  <si>
    <t>Cortine</t>
  </si>
  <si>
    <t>4800326716</t>
  </si>
  <si>
    <t>Isole</t>
  </si>
  <si>
    <t>4800326603</t>
  </si>
  <si>
    <t>Linari</t>
  </si>
  <si>
    <t>4800310002</t>
  </si>
  <si>
    <t>Marcialla</t>
  </si>
  <si>
    <t>4800320014</t>
  </si>
  <si>
    <t>Marcialla Sud</t>
  </si>
  <si>
    <t>4800320004</t>
  </si>
  <si>
    <t>Monsanto I</t>
  </si>
  <si>
    <t>4800326605</t>
  </si>
  <si>
    <t>Monsanto II</t>
  </si>
  <si>
    <t>4800326606</t>
  </si>
  <si>
    <t>Pastine</t>
  </si>
  <si>
    <t>4800320007</t>
  </si>
  <si>
    <t>Petrognano</t>
  </si>
  <si>
    <t>4800326608</t>
  </si>
  <si>
    <t>Ponzano</t>
  </si>
  <si>
    <t>4800326715</t>
  </si>
  <si>
    <t>Prumiano</t>
  </si>
  <si>
    <t>4800320009</t>
  </si>
  <si>
    <t>San Filippo a Ponzano</t>
  </si>
  <si>
    <t>4800320010</t>
  </si>
  <si>
    <t>4800320011</t>
  </si>
  <si>
    <t>Sant'Appiano</t>
  </si>
  <si>
    <t>4800310003</t>
  </si>
  <si>
    <t>Tignano</t>
  </si>
  <si>
    <t>4800310004</t>
  </si>
  <si>
    <t>Vico d'Elsa</t>
  </si>
  <si>
    <t>4800326612</t>
  </si>
  <si>
    <t>Vigliano</t>
  </si>
  <si>
    <t>4800320013</t>
  </si>
  <si>
    <t>Zambra</t>
  </si>
  <si>
    <t>4800310005</t>
  </si>
  <si>
    <t>Barga [LU]</t>
  </si>
  <si>
    <t>4600326717</t>
  </si>
  <si>
    <t>A Rigali</t>
  </si>
  <si>
    <t>4600310001</t>
  </si>
  <si>
    <t>Albiano</t>
  </si>
  <si>
    <t>4600320001</t>
  </si>
  <si>
    <t>Bardani</t>
  </si>
  <si>
    <t>4600310002</t>
  </si>
  <si>
    <t>Barga</t>
  </si>
  <si>
    <t>4600326618</t>
  </si>
  <si>
    <t>Bebbio</t>
  </si>
  <si>
    <t>4600326602</t>
  </si>
  <si>
    <t>Biagi</t>
  </si>
  <si>
    <t>4600326619</t>
  </si>
  <si>
    <t>Bugliano</t>
  </si>
  <si>
    <t>4600340000</t>
  </si>
  <si>
    <t>Case sparse_242</t>
  </si>
  <si>
    <t>4600310003</t>
  </si>
  <si>
    <t>Castelvecchio Pascoli</t>
  </si>
  <si>
    <t>4600320003</t>
  </si>
  <si>
    <t>Catagnana</t>
  </si>
  <si>
    <t>4600326604</t>
  </si>
  <si>
    <t>Conti</t>
  </si>
  <si>
    <t>4600320005</t>
  </si>
  <si>
    <t>Diversi</t>
  </si>
  <si>
    <t>4600310004</t>
  </si>
  <si>
    <t>Filecchio</t>
  </si>
  <si>
    <t>4600310005</t>
  </si>
  <si>
    <t>Fornaci di Barga</t>
  </si>
  <si>
    <t>4600320006</t>
  </si>
  <si>
    <t>Frascone</t>
  </si>
  <si>
    <t>4600320007</t>
  </si>
  <si>
    <t>Giannini</t>
  </si>
  <si>
    <t>4600326723</t>
  </si>
  <si>
    <t>La Serra</t>
  </si>
  <si>
    <t>4600326709</t>
  </si>
  <si>
    <t>Loppia di Sopra</t>
  </si>
  <si>
    <t>4600320010</t>
  </si>
  <si>
    <t>Loppia di Sotto</t>
  </si>
  <si>
    <t>4600310006</t>
  </si>
  <si>
    <t>Mologno</t>
  </si>
  <si>
    <t>4600326611</t>
  </si>
  <si>
    <t>Orsucci</t>
  </si>
  <si>
    <t>4600326712</t>
  </si>
  <si>
    <t>Pian di Gragno</t>
  </si>
  <si>
    <t>4600310011</t>
  </si>
  <si>
    <t>Ponte All'Ania</t>
  </si>
  <si>
    <t>4600320013</t>
  </si>
  <si>
    <t>Ponte di Catagnana</t>
  </si>
  <si>
    <t>4600310007</t>
  </si>
  <si>
    <t>Renaio</t>
  </si>
  <si>
    <t>4600326722</t>
  </si>
  <si>
    <t>San Bernardino</t>
  </si>
  <si>
    <t>4600310008</t>
  </si>
  <si>
    <t>San Pietro in Campo</t>
  </si>
  <si>
    <t>4600320014</t>
  </si>
  <si>
    <t>Santa Maria</t>
  </si>
  <si>
    <t>4600310009</t>
  </si>
  <si>
    <t>Sommocolonia</t>
  </si>
  <si>
    <t>4600320015</t>
  </si>
  <si>
    <t>Stefanetti</t>
  </si>
  <si>
    <t>4600326616</t>
  </si>
  <si>
    <t>Tiglio Alto</t>
  </si>
  <si>
    <t>4600310010</t>
  </si>
  <si>
    <t>Tiglio Basso</t>
  </si>
  <si>
    <t>Bibbiena [AR]</t>
  </si>
  <si>
    <t>5100420012</t>
  </si>
  <si>
    <t>Banzena</t>
  </si>
  <si>
    <t>5100410002</t>
  </si>
  <si>
    <t>Bibbiena</t>
  </si>
  <si>
    <t>5100420011</t>
  </si>
  <si>
    <t>5100420001</t>
  </si>
  <si>
    <t>Camprena</t>
  </si>
  <si>
    <t>5100426716</t>
  </si>
  <si>
    <t>Casa Marco</t>
  </si>
  <si>
    <t>5100440000</t>
  </si>
  <si>
    <t>Case sparse_29</t>
  </si>
  <si>
    <t>5100426717</t>
  </si>
  <si>
    <t>Caselle</t>
  </si>
  <si>
    <t>5100410010</t>
  </si>
  <si>
    <t>Corsalone</t>
  </si>
  <si>
    <t>5100426610</t>
  </si>
  <si>
    <t>Farneta</t>
  </si>
  <si>
    <t>5100420003</t>
  </si>
  <si>
    <t>Freggina</t>
  </si>
  <si>
    <t>5100420014</t>
  </si>
  <si>
    <t>Guazzi</t>
  </si>
  <si>
    <t>5100420013</t>
  </si>
  <si>
    <t>Il Pesco</t>
  </si>
  <si>
    <t>5100426615</t>
  </si>
  <si>
    <t>Il Pozzo</t>
  </si>
  <si>
    <t>5100420004</t>
  </si>
  <si>
    <t>La Fossa</t>
  </si>
  <si>
    <t>5100420009</t>
  </si>
  <si>
    <t>Marciano</t>
  </si>
  <si>
    <t>5100410006</t>
  </si>
  <si>
    <t>Partina</t>
  </si>
  <si>
    <t>5100420005</t>
  </si>
  <si>
    <t>Pian del Ponte</t>
  </si>
  <si>
    <t>5100420006</t>
  </si>
  <si>
    <t>Poggiolo</t>
  </si>
  <si>
    <t>5100420007</t>
  </si>
  <si>
    <t>Pollino</t>
  </si>
  <si>
    <t>5100426708</t>
  </si>
  <si>
    <t>Santa Maria del Sasso</t>
  </si>
  <si>
    <t>5100410007</t>
  </si>
  <si>
    <t>Serravalle</t>
  </si>
  <si>
    <t>5100410008</t>
  </si>
  <si>
    <t>Soci</t>
  </si>
  <si>
    <t>5100410009</t>
  </si>
  <si>
    <t>Terrossola</t>
  </si>
  <si>
    <t>Bibbona [LI]</t>
  </si>
  <si>
    <t>4900110001</t>
  </si>
  <si>
    <t>Bibbona</t>
  </si>
  <si>
    <t>4900140000</t>
  </si>
  <si>
    <t>Case sparse_182</t>
  </si>
  <si>
    <t>4900110002</t>
  </si>
  <si>
    <t>La California</t>
  </si>
  <si>
    <t>4900130001</t>
  </si>
  <si>
    <t>Mannaione</t>
  </si>
  <si>
    <t>4900110003</t>
  </si>
  <si>
    <t>Marina di Bibbona</t>
  </si>
  <si>
    <t>4900120001</t>
  </si>
  <si>
    <t>Stazione Bibbona</t>
  </si>
  <si>
    <t>4900120002</t>
  </si>
  <si>
    <t>Stazione Bolgheri</t>
  </si>
  <si>
    <t>Bientina [PI]</t>
  </si>
  <si>
    <t>5000110001</t>
  </si>
  <si>
    <t>Bientina</t>
  </si>
  <si>
    <t>5000110005</t>
  </si>
  <si>
    <t>Caccialupi</t>
  </si>
  <si>
    <t>5000126605</t>
  </si>
  <si>
    <t>Case Mazzantino</t>
  </si>
  <si>
    <t>5000140000</t>
  </si>
  <si>
    <t>Case sparse_202</t>
  </si>
  <si>
    <t>5000110006</t>
  </si>
  <si>
    <t>La Tura</t>
  </si>
  <si>
    <t>5000120007</t>
  </si>
  <si>
    <t>Podere Sant'Achille</t>
  </si>
  <si>
    <t>5000126610</t>
  </si>
  <si>
    <t>Poggio Tondo</t>
  </si>
  <si>
    <t>5000126606</t>
  </si>
  <si>
    <t>Ponte dell'Antico</t>
  </si>
  <si>
    <t>5000110002</t>
  </si>
  <si>
    <t>Puntone</t>
  </si>
  <si>
    <t>5000110003</t>
  </si>
  <si>
    <t>Quattro Strade</t>
  </si>
  <si>
    <t>5000110004</t>
  </si>
  <si>
    <t>Santa Colomba</t>
  </si>
  <si>
    <t>Borgo a Mozzano [LU]</t>
  </si>
  <si>
    <t>4600410001</t>
  </si>
  <si>
    <t>Anchiano</t>
  </si>
  <si>
    <t>4600410002</t>
  </si>
  <si>
    <t>Borgo a Mozzano</t>
  </si>
  <si>
    <t>4600440000</t>
  </si>
  <si>
    <t>Case sparse_243</t>
  </si>
  <si>
    <t>4600420002</t>
  </si>
  <si>
    <t>Castello</t>
  </si>
  <si>
    <t>4600410003</t>
  </si>
  <si>
    <t>Chifenti</t>
  </si>
  <si>
    <t>4600420003</t>
  </si>
  <si>
    <t>Chiusurli</t>
  </si>
  <si>
    <t>4600426604</t>
  </si>
  <si>
    <t>4600426605</t>
  </si>
  <si>
    <t>Colletto</t>
  </si>
  <si>
    <t>4600410004</t>
  </si>
  <si>
    <t>Corsagna</t>
  </si>
  <si>
    <t>4600410005</t>
  </si>
  <si>
    <t>Cune</t>
  </si>
  <si>
    <t>4600420006</t>
  </si>
  <si>
    <t>Dezza</t>
  </si>
  <si>
    <t>4600410006</t>
  </si>
  <si>
    <t>Diecimo</t>
  </si>
  <si>
    <t>4600410007</t>
  </si>
  <si>
    <t>Domazzano</t>
  </si>
  <si>
    <t>4600410008</t>
  </si>
  <si>
    <t>Gioviano</t>
  </si>
  <si>
    <t>4600410009</t>
  </si>
  <si>
    <t>Motrone</t>
  </si>
  <si>
    <t>4600410010</t>
  </si>
  <si>
    <t>Oneta</t>
  </si>
  <si>
    <t>4600420007</t>
  </si>
  <si>
    <t>Particelle</t>
  </si>
  <si>
    <t>4600410011</t>
  </si>
  <si>
    <t>Partigliano</t>
  </si>
  <si>
    <t>4600420008</t>
  </si>
  <si>
    <t>Pastino</t>
  </si>
  <si>
    <t>4600410012</t>
  </si>
  <si>
    <t>Pedogna</t>
  </si>
  <si>
    <t>4600410013</t>
  </si>
  <si>
    <t>Piano della Rocca</t>
  </si>
  <si>
    <t>4600426609</t>
  </si>
  <si>
    <t>Pieve di Cerreto</t>
  </si>
  <si>
    <t>4600426610</t>
  </si>
  <si>
    <t>Ponte della Maddalena</t>
  </si>
  <si>
    <t>4600420011</t>
  </si>
  <si>
    <t>Rocca</t>
  </si>
  <si>
    <t>4600420012</t>
  </si>
  <si>
    <t>Salita</t>
  </si>
  <si>
    <t>4600426613</t>
  </si>
  <si>
    <t>San Donato</t>
  </si>
  <si>
    <t>4600410014</t>
  </si>
  <si>
    <t>San Romano</t>
  </si>
  <si>
    <t>4600420014</t>
  </si>
  <si>
    <t>Socciglia</t>
  </si>
  <si>
    <t>4600410015</t>
  </si>
  <si>
    <t>Tempagnano</t>
  </si>
  <si>
    <t>4600420015</t>
  </si>
  <si>
    <t>Torre</t>
  </si>
  <si>
    <t>4600410016</t>
  </si>
  <si>
    <t>Valdottavo</t>
  </si>
  <si>
    <t>Borgo San Lorenzo [FI]</t>
  </si>
  <si>
    <t>4800410001</t>
  </si>
  <si>
    <t>Arliano</t>
  </si>
  <si>
    <t>4800420601</t>
  </si>
  <si>
    <t>Asilo Poggiolo</t>
  </si>
  <si>
    <t>4800420002</t>
  </si>
  <si>
    <t>Battiloro</t>
  </si>
  <si>
    <t>4800410002</t>
  </si>
  <si>
    <t>Borgo San Lorenzo</t>
  </si>
  <si>
    <t>4800426603</t>
  </si>
  <si>
    <t>Canicce</t>
  </si>
  <si>
    <t>4800410003</t>
  </si>
  <si>
    <t>Casaglia</t>
  </si>
  <si>
    <t>4800440000</t>
  </si>
  <si>
    <t>Case sparse_141</t>
  </si>
  <si>
    <t>4800426705</t>
  </si>
  <si>
    <t>Castellina di Sotto</t>
  </si>
  <si>
    <t>4800426706</t>
  </si>
  <si>
    <t>Corniolo</t>
  </si>
  <si>
    <t>4800410004</t>
  </si>
  <si>
    <t>Faltona</t>
  </si>
  <si>
    <t>4800420034</t>
  </si>
  <si>
    <t>Faltona Nuova</t>
  </si>
  <si>
    <t>4800420007</t>
  </si>
  <si>
    <t>Ferracciano</t>
  </si>
  <si>
    <t>4800426708</t>
  </si>
  <si>
    <t>Fontanelle</t>
  </si>
  <si>
    <t>4800410005</t>
  </si>
  <si>
    <t>Grezzano</t>
  </si>
  <si>
    <t>4800426609</t>
  </si>
  <si>
    <t>Gricignano</t>
  </si>
  <si>
    <t>4800420013</t>
  </si>
  <si>
    <t>4800420012</t>
  </si>
  <si>
    <t>Larciano</t>
  </si>
  <si>
    <t>4800420014</t>
  </si>
  <si>
    <t>Le Case di Risolaia</t>
  </si>
  <si>
    <t>4800410006</t>
  </si>
  <si>
    <t>Luco Mugello</t>
  </si>
  <si>
    <t>4800420033</t>
  </si>
  <si>
    <t>Lutiano Nuovo</t>
  </si>
  <si>
    <t>4800420017</t>
  </si>
  <si>
    <t>Madonna dei Tre Fiumi</t>
  </si>
  <si>
    <t>4800426718</t>
  </si>
  <si>
    <t>Madonna della Febbre</t>
  </si>
  <si>
    <t>4800426619</t>
  </si>
  <si>
    <t>Montepulico</t>
  </si>
  <si>
    <t>4800426720</t>
  </si>
  <si>
    <t>Mucciano</t>
  </si>
  <si>
    <t>4800410007</t>
  </si>
  <si>
    <t>Mulinaccio</t>
  </si>
  <si>
    <t>4800426621</t>
  </si>
  <si>
    <t>Ochi</t>
  </si>
  <si>
    <t>4800420022</t>
  </si>
  <si>
    <t>Olmi</t>
  </si>
  <si>
    <t>4800410008</t>
  </si>
  <si>
    <t>Panicaglia</t>
  </si>
  <si>
    <t>4800410009</t>
  </si>
  <si>
    <t>Piazzano</t>
  </si>
  <si>
    <t>4800410010</t>
  </si>
  <si>
    <t>Poggiolo-Salaiole</t>
  </si>
  <si>
    <t>4800410011</t>
  </si>
  <si>
    <t>Polcanto</t>
  </si>
  <si>
    <t>4800410012</t>
  </si>
  <si>
    <t>Rabatta</t>
  </si>
  <si>
    <t>4800410013</t>
  </si>
  <si>
    <t>Razzuolo</t>
  </si>
  <si>
    <t>4800410014</t>
  </si>
  <si>
    <t>Ronta</t>
  </si>
  <si>
    <t>4800410015</t>
  </si>
  <si>
    <t>Sagginale</t>
  </si>
  <si>
    <t>4800420026</t>
  </si>
  <si>
    <t>San Giorgio</t>
  </si>
  <si>
    <t>4800426627</t>
  </si>
  <si>
    <t>San Giovanni Maggiore</t>
  </si>
  <si>
    <t>4800426732</t>
  </si>
  <si>
    <t>Viterete</t>
  </si>
  <si>
    <t>Bucine [AR]</t>
  </si>
  <si>
    <t>5100510001</t>
  </si>
  <si>
    <t>Ambra</t>
  </si>
  <si>
    <t>5100510003</t>
  </si>
  <si>
    <t>Badia A Ruoti</t>
  </si>
  <si>
    <t>5100510002</t>
  </si>
  <si>
    <t>Badia Agnano</t>
  </si>
  <si>
    <t>5100520001</t>
  </si>
  <si>
    <t>Bellavista</t>
  </si>
  <si>
    <t>5100510004</t>
  </si>
  <si>
    <t>Bucine</t>
  </si>
  <si>
    <t>5100510005</t>
  </si>
  <si>
    <t>Capannole</t>
  </si>
  <si>
    <t>5100526602</t>
  </si>
  <si>
    <t>Casa Caroni</t>
  </si>
  <si>
    <t>5100526703</t>
  </si>
  <si>
    <t>Casa Mugnaini</t>
  </si>
  <si>
    <t>5100520004</t>
  </si>
  <si>
    <t>Case Mearino</t>
  </si>
  <si>
    <t>5100540000</t>
  </si>
  <si>
    <t>Case sparse_30</t>
  </si>
  <si>
    <t>5100510006</t>
  </si>
  <si>
    <t>Cennina</t>
  </si>
  <si>
    <t>5100520005</t>
  </si>
  <si>
    <t>Duddova</t>
  </si>
  <si>
    <t>5100520006</t>
  </si>
  <si>
    <t>Gavignano</t>
  </si>
  <si>
    <t>5100526607</t>
  </si>
  <si>
    <t>Il Prato</t>
  </si>
  <si>
    <t>5100526618</t>
  </si>
  <si>
    <t>La Pietrella</t>
  </si>
  <si>
    <t>5100526610</t>
  </si>
  <si>
    <t>Le Mura</t>
  </si>
  <si>
    <t>5100510007</t>
  </si>
  <si>
    <t>Levane</t>
  </si>
  <si>
    <t>5100526611</t>
  </si>
  <si>
    <t>Molino di Bucine</t>
  </si>
  <si>
    <t>5100526712</t>
  </si>
  <si>
    <t>Molino di Mezzo</t>
  </si>
  <si>
    <t>5100510008</t>
  </si>
  <si>
    <t>Montebenichi</t>
  </si>
  <si>
    <t>5100526619</t>
  </si>
  <si>
    <t>Mulin di Dino</t>
  </si>
  <si>
    <t>5100526720</t>
  </si>
  <si>
    <t>Palazzetto II</t>
  </si>
  <si>
    <t>5100526613</t>
  </si>
  <si>
    <t>Perelli</t>
  </si>
  <si>
    <t>5100510009</t>
  </si>
  <si>
    <t>Pietraviva</t>
  </si>
  <si>
    <t>5100510010</t>
  </si>
  <si>
    <t>Pogi</t>
  </si>
  <si>
    <t>5100510011</t>
  </si>
  <si>
    <t>Rapale</t>
  </si>
  <si>
    <t>5100510012</t>
  </si>
  <si>
    <t>San Leolino</t>
  </si>
  <si>
    <t>5100520014</t>
  </si>
  <si>
    <t>5100510013</t>
  </si>
  <si>
    <t>San Pancrazio</t>
  </si>
  <si>
    <t>5100524921</t>
  </si>
  <si>
    <t>Sogna</t>
  </si>
  <si>
    <t>5100520015</t>
  </si>
  <si>
    <t>Solata</t>
  </si>
  <si>
    <t>5100510014</t>
  </si>
  <si>
    <t>5100526622</t>
  </si>
  <si>
    <t>Vepri</t>
  </si>
  <si>
    <t>Buggiano [PT]</t>
  </si>
  <si>
    <t>4700326605</t>
  </si>
  <si>
    <t>4700310001</t>
  </si>
  <si>
    <t>Borgo a Buggiano</t>
  </si>
  <si>
    <t>4700310002</t>
  </si>
  <si>
    <t>Buggiano Castello</t>
  </si>
  <si>
    <t>4700340000</t>
  </si>
  <si>
    <t>Case sparse_277</t>
  </si>
  <si>
    <t>4700310003</t>
  </si>
  <si>
    <t>Colle di Buggiano</t>
  </si>
  <si>
    <t>4700326601</t>
  </si>
  <si>
    <t>La Pineta</t>
  </si>
  <si>
    <t>4700326602</t>
  </si>
  <si>
    <t>Malocchio</t>
  </si>
  <si>
    <t>4700326606</t>
  </si>
  <si>
    <t>Molinetto</t>
  </si>
  <si>
    <t>4700326603</t>
  </si>
  <si>
    <t>Selva</t>
  </si>
  <si>
    <t>4700310004</t>
  </si>
  <si>
    <t>Stignano</t>
  </si>
  <si>
    <t>4700326704</t>
  </si>
  <si>
    <t>Tavolaia</t>
  </si>
  <si>
    <t>Buonconvento [SI]</t>
  </si>
  <si>
    <t>5200310001</t>
  </si>
  <si>
    <t>Bibbiano</t>
  </si>
  <si>
    <t>5200310002</t>
  </si>
  <si>
    <t>Buonconvento</t>
  </si>
  <si>
    <t>5200340000</t>
  </si>
  <si>
    <t>Case sparse_67</t>
  </si>
  <si>
    <t>5200310003</t>
  </si>
  <si>
    <t>Ponte d'Arbia</t>
  </si>
  <si>
    <t>5200326602</t>
  </si>
  <si>
    <t>Buti [PI]</t>
  </si>
  <si>
    <t>5000210001</t>
  </si>
  <si>
    <t>Buti</t>
  </si>
  <si>
    <t>5000210002</t>
  </si>
  <si>
    <t>Cascine-La Croce</t>
  </si>
  <si>
    <t>5000240000</t>
  </si>
  <si>
    <t>Case sparse_203</t>
  </si>
  <si>
    <t>5000220001</t>
  </si>
  <si>
    <t>Castel di Nocco</t>
  </si>
  <si>
    <t>5000210003</t>
  </si>
  <si>
    <t>Dogana di Tiglio</t>
  </si>
  <si>
    <t>5000226602</t>
  </si>
  <si>
    <t>Valle di Badia</t>
  </si>
  <si>
    <t>Calci [PI]</t>
  </si>
  <si>
    <t>5000310001</t>
  </si>
  <si>
    <t>Calci</t>
  </si>
  <si>
    <t>5000340000</t>
  </si>
  <si>
    <t>Case sparse_204</t>
  </si>
  <si>
    <t>5000310002</t>
  </si>
  <si>
    <t>Gabella</t>
  </si>
  <si>
    <t>5000310003</t>
  </si>
  <si>
    <t>Montemagno</t>
  </si>
  <si>
    <t>5000330001</t>
  </si>
  <si>
    <t>Paduletto</t>
  </si>
  <si>
    <t>5000320005</t>
  </si>
  <si>
    <t>Villa</t>
  </si>
  <si>
    <t>Calcinaia [PI]</t>
  </si>
  <si>
    <t>5000410001</t>
  </si>
  <si>
    <t>Calcinaia</t>
  </si>
  <si>
    <t>5000420001</t>
  </si>
  <si>
    <t>Case Bianche</t>
  </si>
  <si>
    <t>5000410002</t>
  </si>
  <si>
    <t>Case Sardina</t>
  </si>
  <si>
    <t>5000440000</t>
  </si>
  <si>
    <t>Case sparse_205</t>
  </si>
  <si>
    <t>5000410003</t>
  </si>
  <si>
    <t>Chiesino-Collodi</t>
  </si>
  <si>
    <t>5000410004</t>
  </si>
  <si>
    <t>Fornacette</t>
  </si>
  <si>
    <t>5000420004</t>
  </si>
  <si>
    <t>Ponte alla Navetta</t>
  </si>
  <si>
    <t>5000420005</t>
  </si>
  <si>
    <t>San Teodoro-Cignoni</t>
  </si>
  <si>
    <t>Calenzano [FI]</t>
  </si>
  <si>
    <t>4800510001</t>
  </si>
  <si>
    <t>Calenzano</t>
  </si>
  <si>
    <t>4800510002</t>
  </si>
  <si>
    <t>Carraia</t>
  </si>
  <si>
    <t>4800540000</t>
  </si>
  <si>
    <t>Case sparse_142</t>
  </si>
  <si>
    <t>4800520001</t>
  </si>
  <si>
    <t>Collinuzza</t>
  </si>
  <si>
    <t>4800510003</t>
  </si>
  <si>
    <t>Croci di Calenzano</t>
  </si>
  <si>
    <t>4800520002</t>
  </si>
  <si>
    <t>Davanzello</t>
  </si>
  <si>
    <t>4800520003</t>
  </si>
  <si>
    <t>La Chiusa</t>
  </si>
  <si>
    <t>4800520009</t>
  </si>
  <si>
    <t>Le Vigne</t>
  </si>
  <si>
    <t>4800510004</t>
  </si>
  <si>
    <t>Legri</t>
  </si>
  <si>
    <t>4800520004</t>
  </si>
  <si>
    <t>Londolatico</t>
  </si>
  <si>
    <t>4800520010</t>
  </si>
  <si>
    <t>Muriccia</t>
  </si>
  <si>
    <t>4800526705</t>
  </si>
  <si>
    <t>Pratello</t>
  </si>
  <si>
    <t>4800521106</t>
  </si>
  <si>
    <t>San Pietro a Casaglia</t>
  </si>
  <si>
    <t>4800520007</t>
  </si>
  <si>
    <t>Sant'Angelo</t>
  </si>
  <si>
    <t>4800526608</t>
  </si>
  <si>
    <t>Travalle</t>
  </si>
  <si>
    <t>Camaiore [LU]</t>
  </si>
  <si>
    <t>4600520001</t>
  </si>
  <si>
    <t>Acquaviva</t>
  </si>
  <si>
    <t>4600520002</t>
  </si>
  <si>
    <t>Agliano Peralla</t>
  </si>
  <si>
    <t>4600520003</t>
  </si>
  <si>
    <t>Anticiana</t>
  </si>
  <si>
    <t>4600520004</t>
  </si>
  <si>
    <t>Bartoli</t>
  </si>
  <si>
    <t>4600520006</t>
  </si>
  <si>
    <t>Buchignano</t>
  </si>
  <si>
    <t>4600510001</t>
  </si>
  <si>
    <t>Camaiore</t>
  </si>
  <si>
    <t>4600520008</t>
  </si>
  <si>
    <t>Capanne</t>
  </si>
  <si>
    <t>4600526609</t>
  </si>
  <si>
    <t>Capanne di Licetro</t>
  </si>
  <si>
    <t>4600540000</t>
  </si>
  <si>
    <t>Case sparse_244</t>
  </si>
  <si>
    <t>4600510002</t>
  </si>
  <si>
    <t>4600526610</t>
  </si>
  <si>
    <t>4600510003</t>
  </si>
  <si>
    <t>Culla</t>
  </si>
  <si>
    <t>4600510004</t>
  </si>
  <si>
    <t>Fibbialla</t>
  </si>
  <si>
    <t>4600510005</t>
  </si>
  <si>
    <t>Fibbiano</t>
  </si>
  <si>
    <t>4600510006</t>
  </si>
  <si>
    <t>Gombitelli</t>
  </si>
  <si>
    <t>4600510007</t>
  </si>
  <si>
    <t>Greppolungo</t>
  </si>
  <si>
    <t>4600530001</t>
  </si>
  <si>
    <t>Le Bocchette</t>
  </si>
  <si>
    <t>4600526611</t>
  </si>
  <si>
    <t>Licetro</t>
  </si>
  <si>
    <t>4600510008</t>
  </si>
  <si>
    <t>Metato</t>
  </si>
  <si>
    <t>4600510009</t>
  </si>
  <si>
    <t>Migliano</t>
  </si>
  <si>
    <t>4600510010</t>
  </si>
  <si>
    <t>Monteggiori</t>
  </si>
  <si>
    <t>4600510011</t>
  </si>
  <si>
    <t>4600510012</t>
  </si>
  <si>
    <t>Nocchi</t>
  </si>
  <si>
    <t>4600510013</t>
  </si>
  <si>
    <t>Orbicciano</t>
  </si>
  <si>
    <t>4600520012</t>
  </si>
  <si>
    <t>Panicale</t>
  </si>
  <si>
    <t>4600510014</t>
  </si>
  <si>
    <t>Pedona</t>
  </si>
  <si>
    <t>4600510015</t>
  </si>
  <si>
    <t>Pontemazzori</t>
  </si>
  <si>
    <t>4600520013</t>
  </si>
  <si>
    <t>Prato di Sopra</t>
  </si>
  <si>
    <t>4600520014</t>
  </si>
  <si>
    <t>Salapreti</t>
  </si>
  <si>
    <t>4600510016</t>
  </si>
  <si>
    <t>4600510017</t>
  </si>
  <si>
    <t>4600510018</t>
  </si>
  <si>
    <t>Torcigliano</t>
  </si>
  <si>
    <t>4600526615</t>
  </si>
  <si>
    <t>Trina</t>
  </si>
  <si>
    <t>4600526716</t>
  </si>
  <si>
    <t>Vallone</t>
  </si>
  <si>
    <t>4600510019</t>
  </si>
  <si>
    <t>Valpromaro</t>
  </si>
  <si>
    <t>Campagnatico [GR]</t>
  </si>
  <si>
    <t>5300210001</t>
  </si>
  <si>
    <t>Arcille</t>
  </si>
  <si>
    <t>5300210002</t>
  </si>
  <si>
    <t>Campagnatico</t>
  </si>
  <si>
    <t>5300220001</t>
  </si>
  <si>
    <t>Campino</t>
  </si>
  <si>
    <t>5300240000</t>
  </si>
  <si>
    <t>Case sparse_102</t>
  </si>
  <si>
    <t>5300220002</t>
  </si>
  <si>
    <t>Granaione</t>
  </si>
  <si>
    <t>5300226703</t>
  </si>
  <si>
    <t>Migliorini</t>
  </si>
  <si>
    <t>5300210003</t>
  </si>
  <si>
    <t>Montorsaio</t>
  </si>
  <si>
    <t>5300220004</t>
  </si>
  <si>
    <t>Pianetto</t>
  </si>
  <si>
    <t>5300226705</t>
  </si>
  <si>
    <t>Sabatina</t>
  </si>
  <si>
    <t>5300220006</t>
  </si>
  <si>
    <t>Sant'Antonio</t>
  </si>
  <si>
    <t>5300220007</t>
  </si>
  <si>
    <t>Sticcianese</t>
  </si>
  <si>
    <t>Campi Bisenzio [FI]</t>
  </si>
  <si>
    <t>4800610001</t>
  </si>
  <si>
    <t>Campi Bisenzio</t>
  </si>
  <si>
    <t>4800620002</t>
  </si>
  <si>
    <t>Case Papucci</t>
  </si>
  <si>
    <t>4800640000</t>
  </si>
  <si>
    <t>Case sparse_143</t>
  </si>
  <si>
    <t>4800620003</t>
  </si>
  <si>
    <t>Centola</t>
  </si>
  <si>
    <t>4800620006</t>
  </si>
  <si>
    <t>Fornello</t>
  </si>
  <si>
    <t>4800610002</t>
  </si>
  <si>
    <t>Il Rosi</t>
  </si>
  <si>
    <t>4800620008</t>
  </si>
  <si>
    <t>La Madonnina</t>
  </si>
  <si>
    <t>4800620009</t>
  </si>
  <si>
    <t>Le Miccine</t>
  </si>
  <si>
    <t>4800620010</t>
  </si>
  <si>
    <t>Le Torri</t>
  </si>
  <si>
    <t>4800620011</t>
  </si>
  <si>
    <t>Limite</t>
  </si>
  <si>
    <t>4800620012</t>
  </si>
  <si>
    <t>Maccione</t>
  </si>
  <si>
    <t>4800610003</t>
  </si>
  <si>
    <t>Ponte all'Asse</t>
  </si>
  <si>
    <t>4800620013</t>
  </si>
  <si>
    <t>Prataccio</t>
  </si>
  <si>
    <t>4800610004</t>
  </si>
  <si>
    <t>San Donnino</t>
  </si>
  <si>
    <t>4800610005</t>
  </si>
  <si>
    <t>San Giorgio a Colonica</t>
  </si>
  <si>
    <t>4800610006</t>
  </si>
  <si>
    <t>4800610007</t>
  </si>
  <si>
    <t>Tre Ville</t>
  </si>
  <si>
    <t>4800610008</t>
  </si>
  <si>
    <t>Valico</t>
  </si>
  <si>
    <t>Campiglia Marittima [LI]</t>
  </si>
  <si>
    <t>4900220001</t>
  </si>
  <si>
    <t>Bandita</t>
  </si>
  <si>
    <t>4900220002</t>
  </si>
  <si>
    <t>Banditelle</t>
  </si>
  <si>
    <t>4900210001</t>
  </si>
  <si>
    <t>Cafaggio</t>
  </si>
  <si>
    <t>4900220008</t>
  </si>
  <si>
    <t>Campalto</t>
  </si>
  <si>
    <t>4900210002</t>
  </si>
  <si>
    <t>Campiglia Marittima</t>
  </si>
  <si>
    <t>4900230001</t>
  </si>
  <si>
    <t>Campo alla Croce</t>
  </si>
  <si>
    <t>4900226609</t>
  </si>
  <si>
    <t>Casalappi</t>
  </si>
  <si>
    <t>4900240000</t>
  </si>
  <si>
    <t>Case sparse_183</t>
  </si>
  <si>
    <t>4900224912</t>
  </si>
  <si>
    <t>Dieci vecchi</t>
  </si>
  <si>
    <t>4900226710</t>
  </si>
  <si>
    <t>Granai</t>
  </si>
  <si>
    <t>4900230002</t>
  </si>
  <si>
    <t>Localitá Produttiva Montevalerio</t>
  </si>
  <si>
    <t>4900220004</t>
  </si>
  <si>
    <t>Lumiere</t>
  </si>
  <si>
    <t>4900220005</t>
  </si>
  <si>
    <t>Montioncello</t>
  </si>
  <si>
    <t>4900220012</t>
  </si>
  <si>
    <t>Mulino Barani</t>
  </si>
  <si>
    <t>4900220011</t>
  </si>
  <si>
    <t>Parco Termale</t>
  </si>
  <si>
    <t>4900220006</t>
  </si>
  <si>
    <t>Rovinato</t>
  </si>
  <si>
    <t>4900220007</t>
  </si>
  <si>
    <t>Stazione di Campiglia Marittima</t>
  </si>
  <si>
    <t>4900210003</t>
  </si>
  <si>
    <t>Venturina</t>
  </si>
  <si>
    <t>Campo nell'Elba [LI]</t>
  </si>
  <si>
    <t>4900320001</t>
  </si>
  <si>
    <t>Bonalaccia-Filetto</t>
  </si>
  <si>
    <t>4900326612</t>
  </si>
  <si>
    <t>Capannili</t>
  </si>
  <si>
    <t>4900340000</t>
  </si>
  <si>
    <t>Case sparse_184</t>
  </si>
  <si>
    <t>4900320002</t>
  </si>
  <si>
    <t>Cavoli</t>
  </si>
  <si>
    <t>4900326603</t>
  </si>
  <si>
    <t>Colle di Palombaia</t>
  </si>
  <si>
    <t>4900320004</t>
  </si>
  <si>
    <t>Fetovaia</t>
  </si>
  <si>
    <t>4900320005</t>
  </si>
  <si>
    <t>Gli Alzi</t>
  </si>
  <si>
    <t>4900310001</t>
  </si>
  <si>
    <t>La Pila</t>
  </si>
  <si>
    <t>4900326610</t>
  </si>
  <si>
    <t>Literno</t>
  </si>
  <si>
    <t>4900310002</t>
  </si>
  <si>
    <t>Marina di Campo</t>
  </si>
  <si>
    <t>4900320009</t>
  </si>
  <si>
    <t>Pianosa</t>
  </si>
  <si>
    <t>4900310003</t>
  </si>
  <si>
    <t>Pomonte</t>
  </si>
  <si>
    <t>4900310004</t>
  </si>
  <si>
    <t>San Piero in Campo</t>
  </si>
  <si>
    <t>4900310005</t>
  </si>
  <si>
    <t>Sant'Ilario</t>
  </si>
  <si>
    <t>4900310006</t>
  </si>
  <si>
    <t>Secchetto</t>
  </si>
  <si>
    <t>4900320013</t>
  </si>
  <si>
    <t>Vallebuia</t>
  </si>
  <si>
    <t>4900320011</t>
  </si>
  <si>
    <t>Vigne Giunche</t>
  </si>
  <si>
    <t>Camporgiano [LU]</t>
  </si>
  <si>
    <t>4600620001</t>
  </si>
  <si>
    <t>Borelletta</t>
  </si>
  <si>
    <t>4600610001</t>
  </si>
  <si>
    <t>Camporgiano</t>
  </si>
  <si>
    <t>4600610002</t>
  </si>
  <si>
    <t>Casatico</t>
  </si>
  <si>
    <t>4600610003</t>
  </si>
  <si>
    <t>Casciana</t>
  </si>
  <si>
    <t>4600610004</t>
  </si>
  <si>
    <t>Cascianella</t>
  </si>
  <si>
    <t>4600640000</t>
  </si>
  <si>
    <t>Case sparse_245</t>
  </si>
  <si>
    <t>4600626602</t>
  </si>
  <si>
    <t>Colle Aprico</t>
  </si>
  <si>
    <t>4600610005</t>
  </si>
  <si>
    <t>Filicaia</t>
  </si>
  <si>
    <t>4600610006</t>
  </si>
  <si>
    <t>Poggio</t>
  </si>
  <si>
    <t>4600610007</t>
  </si>
  <si>
    <t>Puglianella</t>
  </si>
  <si>
    <t>4600610008</t>
  </si>
  <si>
    <t>Roccalberti</t>
  </si>
  <si>
    <t>4600610009</t>
  </si>
  <si>
    <t>Sillicano</t>
  </si>
  <si>
    <t>4600610010</t>
  </si>
  <si>
    <t>Vitoio</t>
  </si>
  <si>
    <t>Cantagallo [PO]</t>
  </si>
  <si>
    <t>10000120001</t>
  </si>
  <si>
    <t>Campagnana</t>
  </si>
  <si>
    <t>10000110001</t>
  </si>
  <si>
    <t>Cantagallo</t>
  </si>
  <si>
    <t>10000110002</t>
  </si>
  <si>
    <t>Carmignanello</t>
  </si>
  <si>
    <t>10000140000</t>
  </si>
  <si>
    <t>Case sparse_216</t>
  </si>
  <si>
    <t>10000120003</t>
  </si>
  <si>
    <t>10000110003</t>
  </si>
  <si>
    <t>Colle Bisenzio</t>
  </si>
  <si>
    <t>10000110004</t>
  </si>
  <si>
    <t>Fossato</t>
  </si>
  <si>
    <t>10000115705</t>
  </si>
  <si>
    <t>Gavigno</t>
  </si>
  <si>
    <t>10000110006</t>
  </si>
  <si>
    <t>Il Fabbro</t>
  </si>
  <si>
    <t>10000120004</t>
  </si>
  <si>
    <t>La Dogana</t>
  </si>
  <si>
    <t>10000120005</t>
  </si>
  <si>
    <t>La Villa</t>
  </si>
  <si>
    <t>10000110007</t>
  </si>
  <si>
    <t>L'Acqua</t>
  </si>
  <si>
    <t>10000110008</t>
  </si>
  <si>
    <t>Luicciana</t>
  </si>
  <si>
    <t>10000110009</t>
  </si>
  <si>
    <t>Migliana</t>
  </si>
  <si>
    <t>10000120006</t>
  </si>
  <si>
    <t>Santo Stefano</t>
  </si>
  <si>
    <t>10000120007</t>
  </si>
  <si>
    <t>Trebbio</t>
  </si>
  <si>
    <t>10000110010</t>
  </si>
  <si>
    <t>Usella</t>
  </si>
  <si>
    <t>Capalbio [GR]</t>
  </si>
  <si>
    <t>5300320001</t>
  </si>
  <si>
    <t>Ansedonia Sud I e III</t>
  </si>
  <si>
    <t>5300310001</t>
  </si>
  <si>
    <t>Borgo Carige</t>
  </si>
  <si>
    <t>5300310002</t>
  </si>
  <si>
    <t>Capalbio</t>
  </si>
  <si>
    <t>5300310003</t>
  </si>
  <si>
    <t>Capalbio Scalo</t>
  </si>
  <si>
    <t>5300320002</t>
  </si>
  <si>
    <t>Carige Alta</t>
  </si>
  <si>
    <t>5300340000</t>
  </si>
  <si>
    <t>Case sparse_103</t>
  </si>
  <si>
    <t>5300326603</t>
  </si>
  <si>
    <t>Centro A</t>
  </si>
  <si>
    <t>5300326704</t>
  </si>
  <si>
    <t>Centro B</t>
  </si>
  <si>
    <t>5300326605</t>
  </si>
  <si>
    <t>Centro C</t>
  </si>
  <si>
    <t>5300320006</t>
  </si>
  <si>
    <t>Centro D</t>
  </si>
  <si>
    <t>5300326707</t>
  </si>
  <si>
    <t>Centro E</t>
  </si>
  <si>
    <t>5300326608</t>
  </si>
  <si>
    <t>Centro F</t>
  </si>
  <si>
    <t>5300326609</t>
  </si>
  <si>
    <t>Centro G</t>
  </si>
  <si>
    <t>5300320010</t>
  </si>
  <si>
    <t>Centro H</t>
  </si>
  <si>
    <t>5300320011</t>
  </si>
  <si>
    <t>Centro I</t>
  </si>
  <si>
    <t>5300326612</t>
  </si>
  <si>
    <t>Centro L</t>
  </si>
  <si>
    <t>5300326613</t>
  </si>
  <si>
    <t>Centro M</t>
  </si>
  <si>
    <t>5300310006</t>
  </si>
  <si>
    <t>Chiarone Scalo</t>
  </si>
  <si>
    <t>5300326714</t>
  </si>
  <si>
    <t>Giardino</t>
  </si>
  <si>
    <t>5300310004</t>
  </si>
  <si>
    <t>La Torba</t>
  </si>
  <si>
    <t>5300310005</t>
  </si>
  <si>
    <t>Pescia Fiorentina</t>
  </si>
  <si>
    <t>5300324915</t>
  </si>
  <si>
    <t>Residence Manta</t>
  </si>
  <si>
    <t>5300326616</t>
  </si>
  <si>
    <t>Selva Nera</t>
  </si>
  <si>
    <t>Capannoli [PI]</t>
  </si>
  <si>
    <t>5000510001</t>
  </si>
  <si>
    <t>Capannoli</t>
  </si>
  <si>
    <t>5000540000</t>
  </si>
  <si>
    <t>Case sparse_206</t>
  </si>
  <si>
    <t>5000510002</t>
  </si>
  <si>
    <t>San Pietro Belvedere</t>
  </si>
  <si>
    <t>Capannori [LU]</t>
  </si>
  <si>
    <t>4600710003</t>
  </si>
  <si>
    <t>Ai Castagni</t>
  </si>
  <si>
    <t>4600726702</t>
  </si>
  <si>
    <t>Al Colle</t>
  </si>
  <si>
    <t>4600720003</t>
  </si>
  <si>
    <t>All'Erta</t>
  </si>
  <si>
    <t>4600726704</t>
  </si>
  <si>
    <t>Batano</t>
  </si>
  <si>
    <t>4600710001</t>
  </si>
  <si>
    <t>Capannori</t>
  </si>
  <si>
    <t>4600740000</t>
  </si>
  <si>
    <t>Case sparse_246</t>
  </si>
  <si>
    <t>4600726605</t>
  </si>
  <si>
    <t>Corte Franceschini</t>
  </si>
  <si>
    <t>4600710012</t>
  </si>
  <si>
    <t>Corte Grandi</t>
  </si>
  <si>
    <t>4600726706</t>
  </si>
  <si>
    <t>Corte Polito</t>
  </si>
  <si>
    <t>4600710004</t>
  </si>
  <si>
    <t>Corte Stanghellini</t>
  </si>
  <si>
    <t>4600710013</t>
  </si>
  <si>
    <t>4600726607</t>
  </si>
  <si>
    <t>Leccio</t>
  </si>
  <si>
    <t>4600710005</t>
  </si>
  <si>
    <t>Matraia</t>
  </si>
  <si>
    <t>4600710006</t>
  </si>
  <si>
    <t>4600710007</t>
  </si>
  <si>
    <t>Ruota</t>
  </si>
  <si>
    <t>4600710008</t>
  </si>
  <si>
    <t>San Gennaro</t>
  </si>
  <si>
    <t>4600710009</t>
  </si>
  <si>
    <t>San Pietro Marcigliano</t>
  </si>
  <si>
    <t>4600710010</t>
  </si>
  <si>
    <t>Sant'Andrea in Caprile</t>
  </si>
  <si>
    <t>4600710011</t>
  </si>
  <si>
    <t>Valgiano</t>
  </si>
  <si>
    <t>Capoliveri [LI]</t>
  </si>
  <si>
    <t>4900410001</t>
  </si>
  <si>
    <t>Capoliveri</t>
  </si>
  <si>
    <t>4900440000</t>
  </si>
  <si>
    <t>Case sparse_185</t>
  </si>
  <si>
    <t>4900420006</t>
  </si>
  <si>
    <t>Innamorata</t>
  </si>
  <si>
    <t>4900420007</t>
  </si>
  <si>
    <t>Lacona</t>
  </si>
  <si>
    <t>4900420009</t>
  </si>
  <si>
    <t>Lido</t>
  </si>
  <si>
    <t>4900420010</t>
  </si>
  <si>
    <t>Madonna delle Grazie</t>
  </si>
  <si>
    <t>4900426711</t>
  </si>
  <si>
    <t>Mola</t>
  </si>
  <si>
    <t>4900420013</t>
  </si>
  <si>
    <t>Morcone</t>
  </si>
  <si>
    <t>4900420014</t>
  </si>
  <si>
    <t>Naregno</t>
  </si>
  <si>
    <t>4900420016</t>
  </si>
  <si>
    <t>Pareti</t>
  </si>
  <si>
    <t>4900424917</t>
  </si>
  <si>
    <t>Peducelli</t>
  </si>
  <si>
    <t>4900420021</t>
  </si>
  <si>
    <t>Trappola</t>
  </si>
  <si>
    <t>4900420022</t>
  </si>
  <si>
    <t>Vigne Vecchie</t>
  </si>
  <si>
    <t>Capolona [AR]</t>
  </si>
  <si>
    <t>5100610001</t>
  </si>
  <si>
    <t>5100620001</t>
  </si>
  <si>
    <t>5100610002</t>
  </si>
  <si>
    <t>Capolona</t>
  </si>
  <si>
    <t>5100620002</t>
  </si>
  <si>
    <t>Casavecchia</t>
  </si>
  <si>
    <t>5100640000</t>
  </si>
  <si>
    <t>Case sparse_31</t>
  </si>
  <si>
    <t>5100610003</t>
  </si>
  <si>
    <t>Castelluccio</t>
  </si>
  <si>
    <t>5100620009</t>
  </si>
  <si>
    <t>Cenina</t>
  </si>
  <si>
    <t>5100626603</t>
  </si>
  <si>
    <t>Figline</t>
  </si>
  <si>
    <t>5100620004</t>
  </si>
  <si>
    <t>Il Pino</t>
  </si>
  <si>
    <t>5100621105</t>
  </si>
  <si>
    <t>Il Santo Belfiore</t>
  </si>
  <si>
    <t>5100626606</t>
  </si>
  <si>
    <t>Lorenzano</t>
  </si>
  <si>
    <t>5100610004</t>
  </si>
  <si>
    <t>Pieve San Giovanni</t>
  </si>
  <si>
    <t>5100620007</t>
  </si>
  <si>
    <t>Poggio al Pino</t>
  </si>
  <si>
    <t>5100610005</t>
  </si>
  <si>
    <t>San Martino Sopr'Arno</t>
  </si>
  <si>
    <t>5100620008</t>
  </si>
  <si>
    <t>Vado</t>
  </si>
  <si>
    <t>Capraia e Limite [FI]</t>
  </si>
  <si>
    <t>4800810001</t>
  </si>
  <si>
    <t>Capraia</t>
  </si>
  <si>
    <t>4800840000</t>
  </si>
  <si>
    <t>Case sparse_144</t>
  </si>
  <si>
    <t>4800810002</t>
  </si>
  <si>
    <t>Castra</t>
  </si>
  <si>
    <t>4800820001</t>
  </si>
  <si>
    <t>La Nave di Camaioni</t>
  </si>
  <si>
    <t>4800810003</t>
  </si>
  <si>
    <t>Capraia Isola [LI]</t>
  </si>
  <si>
    <t>4900510001</t>
  </si>
  <si>
    <t>Capraia Isola</t>
  </si>
  <si>
    <t>4900540000</t>
  </si>
  <si>
    <t>Case sparse_186</t>
  </si>
  <si>
    <t>4900520001</t>
  </si>
  <si>
    <t>Porto</t>
  </si>
  <si>
    <t>Caprese Michelangelo [AR]</t>
  </si>
  <si>
    <t>5100726601</t>
  </si>
  <si>
    <t>Baccanello</t>
  </si>
  <si>
    <t>5100720002</t>
  </si>
  <si>
    <t>Borgonuovo</t>
  </si>
  <si>
    <t>5100710001</t>
  </si>
  <si>
    <t>Caprese Michelangelo</t>
  </si>
  <si>
    <t>5100726604</t>
  </si>
  <si>
    <t>Casato</t>
  </si>
  <si>
    <t>5100740000</t>
  </si>
  <si>
    <t>Case sparse_32</t>
  </si>
  <si>
    <t>5100720005</t>
  </si>
  <si>
    <t>5100724906</t>
  </si>
  <si>
    <t>Faggeto</t>
  </si>
  <si>
    <t>5100710002</t>
  </si>
  <si>
    <t>Fragaiolo</t>
  </si>
  <si>
    <t>5100726607</t>
  </si>
  <si>
    <t>Gregnano</t>
  </si>
  <si>
    <t>5100726608</t>
  </si>
  <si>
    <t>Il Colle</t>
  </si>
  <si>
    <t>5100710003</t>
  </si>
  <si>
    <t>Lama</t>
  </si>
  <si>
    <t>5100720009</t>
  </si>
  <si>
    <t>Manzi</t>
  </si>
  <si>
    <t>5100726610</t>
  </si>
  <si>
    <t>Mazzole</t>
  </si>
  <si>
    <t>5100726611</t>
  </si>
  <si>
    <t>Papiano</t>
  </si>
  <si>
    <t>5100720012</t>
  </si>
  <si>
    <t>Ponte Singerna</t>
  </si>
  <si>
    <t>5100710004</t>
  </si>
  <si>
    <t>San Cristoforo-Caroni</t>
  </si>
  <si>
    <t>5100720013</t>
  </si>
  <si>
    <t>Selvaperugina</t>
  </si>
  <si>
    <t>5100726714</t>
  </si>
  <si>
    <t>Stifino</t>
  </si>
  <si>
    <t>5100720016</t>
  </si>
  <si>
    <t>Trecciano</t>
  </si>
  <si>
    <t>5100720017</t>
  </si>
  <si>
    <t>Valboncione</t>
  </si>
  <si>
    <t>Careggine [LU]</t>
  </si>
  <si>
    <t>4600810001</t>
  </si>
  <si>
    <t>4600810002</t>
  </si>
  <si>
    <t>Careggine</t>
  </si>
  <si>
    <t>4600840000</t>
  </si>
  <si>
    <t>Case sparse_247</t>
  </si>
  <si>
    <t>4600820001</t>
  </si>
  <si>
    <t>Colli</t>
  </si>
  <si>
    <t>4600820102</t>
  </si>
  <si>
    <t>Iapori</t>
  </si>
  <si>
    <t>4600810003</t>
  </si>
  <si>
    <t>Isola Santa</t>
  </si>
  <si>
    <t>4600820003</t>
  </si>
  <si>
    <t>Le Coste</t>
  </si>
  <si>
    <t>4600820004</t>
  </si>
  <si>
    <t>Mezzana</t>
  </si>
  <si>
    <t>4600810004</t>
  </si>
  <si>
    <t>Pierdiscini</t>
  </si>
  <si>
    <t>4600820005</t>
  </si>
  <si>
    <t>Porreta</t>
  </si>
  <si>
    <t>4600820006</t>
  </si>
  <si>
    <t>Vianova</t>
  </si>
  <si>
    <t>Carmignano [PO]</t>
  </si>
  <si>
    <t>10000210001</t>
  </si>
  <si>
    <t>Artimino</t>
  </si>
  <si>
    <t>10000210002</t>
  </si>
  <si>
    <t>Bacchereto</t>
  </si>
  <si>
    <t>10000220001</t>
  </si>
  <si>
    <t>Bagno</t>
  </si>
  <si>
    <t>10000220002</t>
  </si>
  <si>
    <t>Barche</t>
  </si>
  <si>
    <t>10000220003</t>
  </si>
  <si>
    <t>Bruceto</t>
  </si>
  <si>
    <t>10000210003</t>
  </si>
  <si>
    <t>Carmignano</t>
  </si>
  <si>
    <t>10000240000</t>
  </si>
  <si>
    <t>Case sparse_217</t>
  </si>
  <si>
    <t>10000210004</t>
  </si>
  <si>
    <t>Comeana</t>
  </si>
  <si>
    <t>10000220012</t>
  </si>
  <si>
    <t>10000230001</t>
  </si>
  <si>
    <t>La Lombarda</t>
  </si>
  <si>
    <t>10000220005</t>
  </si>
  <si>
    <t>10000220006</t>
  </si>
  <si>
    <t>Montalbiolo</t>
  </si>
  <si>
    <t>10000220004</t>
  </si>
  <si>
    <t>Podere Isola</t>
  </si>
  <si>
    <t>10000210005</t>
  </si>
  <si>
    <t>Poggio alla Malva</t>
  </si>
  <si>
    <t>10000220007</t>
  </si>
  <si>
    <t>Poggio dei Colli</t>
  </si>
  <si>
    <t>10000210006</t>
  </si>
  <si>
    <t>Seano</t>
  </si>
  <si>
    <t>10000210007</t>
  </si>
  <si>
    <t>10000226608</t>
  </si>
  <si>
    <t>Spazzavento</t>
  </si>
  <si>
    <t>10000226609</t>
  </si>
  <si>
    <t>Stazione</t>
  </si>
  <si>
    <t>10000220010</t>
  </si>
  <si>
    <t>Verghereto</t>
  </si>
  <si>
    <t>Carrara [MS]</t>
  </si>
  <si>
    <t>4500310001</t>
  </si>
  <si>
    <t>Bedizzano</t>
  </si>
  <si>
    <t>4500310002</t>
  </si>
  <si>
    <t>Bergiola</t>
  </si>
  <si>
    <t>4500320002</t>
  </si>
  <si>
    <t>Canaletto</t>
  </si>
  <si>
    <t>4500310003</t>
  </si>
  <si>
    <t>Carrara</t>
  </si>
  <si>
    <t>4500340000</t>
  </si>
  <si>
    <t>Case sparse_225</t>
  </si>
  <si>
    <t>4500310004</t>
  </si>
  <si>
    <t>Castelpoggio</t>
  </si>
  <si>
    <t>4500310005</t>
  </si>
  <si>
    <t>Codena</t>
  </si>
  <si>
    <t>4500310006</t>
  </si>
  <si>
    <t>Colonnata</t>
  </si>
  <si>
    <t>4500310007</t>
  </si>
  <si>
    <t>Fontia</t>
  </si>
  <si>
    <t>4500310008</t>
  </si>
  <si>
    <t>Gragnana</t>
  </si>
  <si>
    <t>4500320001</t>
  </si>
  <si>
    <t>La Foce</t>
  </si>
  <si>
    <t>4500320005</t>
  </si>
  <si>
    <t>Localitá Casalecchia</t>
  </si>
  <si>
    <t>4500320004</t>
  </si>
  <si>
    <t>Localitá Quarceta</t>
  </si>
  <si>
    <t>4500310009</t>
  </si>
  <si>
    <t>Miseglia</t>
  </si>
  <si>
    <t>4500320003</t>
  </si>
  <si>
    <t>Noceto</t>
  </si>
  <si>
    <t>4500310010</t>
  </si>
  <si>
    <t>Sorgnano</t>
  </si>
  <si>
    <t>4500310011</t>
  </si>
  <si>
    <t>Torano</t>
  </si>
  <si>
    <t>Casale Marittimo [PI]</t>
  </si>
  <si>
    <t>5000610001</t>
  </si>
  <si>
    <t>Casale Marittimo</t>
  </si>
  <si>
    <t>5000640000</t>
  </si>
  <si>
    <t>Case sparse_207</t>
  </si>
  <si>
    <t>5000626604</t>
  </si>
  <si>
    <t>5000620001</t>
  </si>
  <si>
    <t>La Casetta</t>
  </si>
  <si>
    <t>5000626602</t>
  </si>
  <si>
    <t>Montaleo</t>
  </si>
  <si>
    <t>5000630001</t>
  </si>
  <si>
    <t>Terra dei Ceci</t>
  </si>
  <si>
    <t>Casciana Terme [PI]</t>
  </si>
  <si>
    <t>5000710001</t>
  </si>
  <si>
    <t>Casciana Terme</t>
  </si>
  <si>
    <t>5000740000</t>
  </si>
  <si>
    <t>Case sparse_208</t>
  </si>
  <si>
    <t>5000710002</t>
  </si>
  <si>
    <t>Ceppato</t>
  </si>
  <si>
    <t>5000710003</t>
  </si>
  <si>
    <t>Collemontanino</t>
  </si>
  <si>
    <t>5000730001</t>
  </si>
  <si>
    <t>Il Nocino</t>
  </si>
  <si>
    <t>5000726601</t>
  </si>
  <si>
    <t>La Muraiola</t>
  </si>
  <si>
    <t>5000726602</t>
  </si>
  <si>
    <t>Le Cave</t>
  </si>
  <si>
    <t>5000710004</t>
  </si>
  <si>
    <t>Parlascio</t>
  </si>
  <si>
    <t>5000726703</t>
  </si>
  <si>
    <t>Sammuro</t>
  </si>
  <si>
    <t>5000720004</t>
  </si>
  <si>
    <t>San Martin del Colle</t>
  </si>
  <si>
    <t>5000710005</t>
  </si>
  <si>
    <t>Sant'Ermo</t>
  </si>
  <si>
    <t>Cascina [PI]</t>
  </si>
  <si>
    <t>5000810001</t>
  </si>
  <si>
    <t>Arnaccio</t>
  </si>
  <si>
    <t>5000810002</t>
  </si>
  <si>
    <t>Cascina</t>
  </si>
  <si>
    <t>5000840000</t>
  </si>
  <si>
    <t>Case sparse_209</t>
  </si>
  <si>
    <t>5000810003</t>
  </si>
  <si>
    <t>Chiesanuova</t>
  </si>
  <si>
    <t>5000826602</t>
  </si>
  <si>
    <t>La Gronchia</t>
  </si>
  <si>
    <t>5000810004</t>
  </si>
  <si>
    <t>Latignano</t>
  </si>
  <si>
    <t>5000820004</t>
  </si>
  <si>
    <t>Le Casette</t>
  </si>
  <si>
    <t>5000810005</t>
  </si>
  <si>
    <t>Pardossi</t>
  </si>
  <si>
    <t>5000830001</t>
  </si>
  <si>
    <t>Pian di Gello</t>
  </si>
  <si>
    <t>5000810006</t>
  </si>
  <si>
    <t>San Casciano</t>
  </si>
  <si>
    <t>5000820003</t>
  </si>
  <si>
    <t>Santo Stefano a Macerata</t>
  </si>
  <si>
    <t>Casola in Lunigiana [MS]</t>
  </si>
  <si>
    <t>4500410001</t>
  </si>
  <si>
    <t>Argigliano</t>
  </si>
  <si>
    <t>4500410002</t>
  </si>
  <si>
    <t>4500440000</t>
  </si>
  <si>
    <t>Case sparse_226</t>
  </si>
  <si>
    <t>4500410003</t>
  </si>
  <si>
    <t>Casola in Lunigiana</t>
  </si>
  <si>
    <t>4500420001</t>
  </si>
  <si>
    <t>Castiglioncello</t>
  </si>
  <si>
    <t>4500410004</t>
  </si>
  <si>
    <t>Codiponte</t>
  </si>
  <si>
    <t>4500410006</t>
  </si>
  <si>
    <t>Luscignano</t>
  </si>
  <si>
    <t>4500420003</t>
  </si>
  <si>
    <t>Montefiore</t>
  </si>
  <si>
    <t>4500420004</t>
  </si>
  <si>
    <t>Regnano-Castello</t>
  </si>
  <si>
    <t>4500410007</t>
  </si>
  <si>
    <t>Regnano-Villa</t>
  </si>
  <si>
    <t>4500410008</t>
  </si>
  <si>
    <t>Reusa</t>
  </si>
  <si>
    <t>4500410009</t>
  </si>
  <si>
    <t>Ugliancaldo</t>
  </si>
  <si>
    <t>4500420005</t>
  </si>
  <si>
    <t>Vedriano</t>
  </si>
  <si>
    <t>4500410010</t>
  </si>
  <si>
    <t>Vigneta</t>
  </si>
  <si>
    <t>Casole d'Elsa [SI]</t>
  </si>
  <si>
    <t>5200426709</t>
  </si>
  <si>
    <t>Capannino della Suvera</t>
  </si>
  <si>
    <t>5200440000</t>
  </si>
  <si>
    <t>Case sparse_68</t>
  </si>
  <si>
    <t>5200410001</t>
  </si>
  <si>
    <t>Casole d'Elsa</t>
  </si>
  <si>
    <t>5200420001</t>
  </si>
  <si>
    <t>Cavallano</t>
  </si>
  <si>
    <t>5200420002</t>
  </si>
  <si>
    <t>Il Merlo</t>
  </si>
  <si>
    <t>5200430001</t>
  </si>
  <si>
    <t>Il Piano</t>
  </si>
  <si>
    <t>5200420003</t>
  </si>
  <si>
    <t>La Corsina</t>
  </si>
  <si>
    <t>5200420004</t>
  </si>
  <si>
    <t>Lucciana</t>
  </si>
  <si>
    <t>5200420005</t>
  </si>
  <si>
    <t>Maggiano</t>
  </si>
  <si>
    <t>5200410002</t>
  </si>
  <si>
    <t>Mensano</t>
  </si>
  <si>
    <t>5200420008</t>
  </si>
  <si>
    <t>Molino d'Elsa</t>
  </si>
  <si>
    <t>5200410003</t>
  </si>
  <si>
    <t>Monteguidi</t>
  </si>
  <si>
    <t>5200410004</t>
  </si>
  <si>
    <t>Pievescola</t>
  </si>
  <si>
    <t>5200430002</t>
  </si>
  <si>
    <t>Ponti di Pievescola</t>
  </si>
  <si>
    <t>5200426707</t>
  </si>
  <si>
    <t>San Chimento</t>
  </si>
  <si>
    <t>Castagneto Carducci [LI]</t>
  </si>
  <si>
    <t>4900610001</t>
  </si>
  <si>
    <t>Bolgheri</t>
  </si>
  <si>
    <t>4900626608</t>
  </si>
  <si>
    <t>Bolgheri I</t>
  </si>
  <si>
    <t>4900640000</t>
  </si>
  <si>
    <t>Case sparse_187</t>
  </si>
  <si>
    <t>4900620001</t>
  </si>
  <si>
    <t>Casone</t>
  </si>
  <si>
    <t>4900610002</t>
  </si>
  <si>
    <t>Castagneto Carducci</t>
  </si>
  <si>
    <t>4900620010</t>
  </si>
  <si>
    <t>Debbiacci</t>
  </si>
  <si>
    <t>4900610003</t>
  </si>
  <si>
    <t>Donoratico</t>
  </si>
  <si>
    <t>4900626602</t>
  </si>
  <si>
    <t>4900610005</t>
  </si>
  <si>
    <t>Il Seggio</t>
  </si>
  <si>
    <t>4900610004</t>
  </si>
  <si>
    <t>Marina di Castagneto Carducci</t>
  </si>
  <si>
    <t>4900620009</t>
  </si>
  <si>
    <t>Osteria Vecchia</t>
  </si>
  <si>
    <t>4900620004</t>
  </si>
  <si>
    <t>San Giusto</t>
  </si>
  <si>
    <t>4900620005</t>
  </si>
  <si>
    <t>San Guido</t>
  </si>
  <si>
    <t>4900626611</t>
  </si>
  <si>
    <t>Sondraie</t>
  </si>
  <si>
    <t>4900624906</t>
  </si>
  <si>
    <t>Torinella</t>
  </si>
  <si>
    <t>Castel del Piano [GR]</t>
  </si>
  <si>
    <t>5300440000</t>
  </si>
  <si>
    <t>Case sparse_104</t>
  </si>
  <si>
    <t>5300410001</t>
  </si>
  <si>
    <t>Castel del Piano</t>
  </si>
  <si>
    <t>5300420002</t>
  </si>
  <si>
    <t>Collevergari</t>
  </si>
  <si>
    <t>5300426707</t>
  </si>
  <si>
    <t>Gallaccino</t>
  </si>
  <si>
    <t>5300420003</t>
  </si>
  <si>
    <t>5300410002</t>
  </si>
  <si>
    <t>Montegiovi</t>
  </si>
  <si>
    <t>5300410003</t>
  </si>
  <si>
    <t>Montenero</t>
  </si>
  <si>
    <t>5300420005</t>
  </si>
  <si>
    <t>Pian del Ballo</t>
  </si>
  <si>
    <t>5300420006</t>
  </si>
  <si>
    <t>Tepolini</t>
  </si>
  <si>
    <t>Castel Focognano [AR]</t>
  </si>
  <si>
    <t>5100830001</t>
  </si>
  <si>
    <t>Begliano</t>
  </si>
  <si>
    <t>5100820001</t>
  </si>
  <si>
    <t>Calleta</t>
  </si>
  <si>
    <t>5100826609</t>
  </si>
  <si>
    <t>Campaccio</t>
  </si>
  <si>
    <t>5100810001</t>
  </si>
  <si>
    <t>Carda</t>
  </si>
  <si>
    <t>5100820010</t>
  </si>
  <si>
    <t>Casa le Bizze</t>
  </si>
  <si>
    <t>5100820002</t>
  </si>
  <si>
    <t>Casalecchio</t>
  </si>
  <si>
    <t>5100840000</t>
  </si>
  <si>
    <t>Case sparse_33</t>
  </si>
  <si>
    <t>5100810002</t>
  </si>
  <si>
    <t>Castel Focognano</t>
  </si>
  <si>
    <t>5100821103</t>
  </si>
  <si>
    <t>Chiesa di Ornina</t>
  </si>
  <si>
    <t>5100821105</t>
  </si>
  <si>
    <t>Montanina</t>
  </si>
  <si>
    <t>5100810003</t>
  </si>
  <si>
    <t>Pieve A Socana</t>
  </si>
  <si>
    <t>5100810004</t>
  </si>
  <si>
    <t>Rassina</t>
  </si>
  <si>
    <t>5100810005</t>
  </si>
  <si>
    <t>Salutio</t>
  </si>
  <si>
    <t>5100820006</t>
  </si>
  <si>
    <t>5100820007</t>
  </si>
  <si>
    <t>Santa Maria di Carda</t>
  </si>
  <si>
    <t>5100826608</t>
  </si>
  <si>
    <t>Tulliano</t>
  </si>
  <si>
    <t>5100810006</t>
  </si>
  <si>
    <t>Zenna</t>
  </si>
  <si>
    <t>Castel San Niccolò [AR]</t>
  </si>
  <si>
    <t>5101020001</t>
  </si>
  <si>
    <t>Barbiano</t>
  </si>
  <si>
    <t>5101010001</t>
  </si>
  <si>
    <t>Borgo alla Collina</t>
  </si>
  <si>
    <t>5101010002</t>
  </si>
  <si>
    <t>Caiano</t>
  </si>
  <si>
    <t>5101020003</t>
  </si>
  <si>
    <t>Callagnolo</t>
  </si>
  <si>
    <t>5101026604</t>
  </si>
  <si>
    <t>Capezzi</t>
  </si>
  <si>
    <t>5101040000</t>
  </si>
  <si>
    <t>Case sparse_35</t>
  </si>
  <si>
    <t>5101026605</t>
  </si>
  <si>
    <t>Castagneto</t>
  </si>
  <si>
    <t>5101026622</t>
  </si>
  <si>
    <t>Cavolini</t>
  </si>
  <si>
    <t>5101010003</t>
  </si>
  <si>
    <t>Cetica</t>
  </si>
  <si>
    <t>5101020006</t>
  </si>
  <si>
    <t>Cortina</t>
  </si>
  <si>
    <t>5101024920</t>
  </si>
  <si>
    <t>Doccia</t>
  </si>
  <si>
    <t>5101020008</t>
  </si>
  <si>
    <t>5101010004</t>
  </si>
  <si>
    <t>Pagliericcio</t>
  </si>
  <si>
    <t>5101024911</t>
  </si>
  <si>
    <t>Poggio Vertelli</t>
  </si>
  <si>
    <t>5101020010</t>
  </si>
  <si>
    <t>Poggiolino</t>
  </si>
  <si>
    <t>5101030001</t>
  </si>
  <si>
    <t>Ponte d'Arno</t>
  </si>
  <si>
    <t>5101020012</t>
  </si>
  <si>
    <t>Pratalutoli</t>
  </si>
  <si>
    <t>5101010005</t>
  </si>
  <si>
    <t>Prato di Strada</t>
  </si>
  <si>
    <t>5101010006</t>
  </si>
  <si>
    <t>Rifiglio</t>
  </si>
  <si>
    <t>5101026614</t>
  </si>
  <si>
    <t>5101021115</t>
  </si>
  <si>
    <t>5101024921</t>
  </si>
  <si>
    <t>Spalanni Bivio</t>
  </si>
  <si>
    <t>5101010007</t>
  </si>
  <si>
    <t>Strada</t>
  </si>
  <si>
    <t>5101020018</t>
  </si>
  <si>
    <t>Valgianni</t>
  </si>
  <si>
    <t>5101020019</t>
  </si>
  <si>
    <t>Vertelli</t>
  </si>
  <si>
    <t>Castelfiorentino [FI]</t>
  </si>
  <si>
    <t>4801010001</t>
  </si>
  <si>
    <t>Cambiano</t>
  </si>
  <si>
    <t>4801026601</t>
  </si>
  <si>
    <t>Casanuova</t>
  </si>
  <si>
    <t>4801040000</t>
  </si>
  <si>
    <t>Case sparse_145</t>
  </si>
  <si>
    <t>4801026702</t>
  </si>
  <si>
    <t>Casino</t>
  </si>
  <si>
    <t>4801010002</t>
  </si>
  <si>
    <t>Castelfiorentino</t>
  </si>
  <si>
    <t>4801010003</t>
  </si>
  <si>
    <t>Castelnuovo d'Elsa</t>
  </si>
  <si>
    <t>4801026703</t>
  </si>
  <si>
    <t>Colombaie</t>
  </si>
  <si>
    <t>4801026604</t>
  </si>
  <si>
    <t>Conce Ferroni</t>
  </si>
  <si>
    <t>4801010004</t>
  </si>
  <si>
    <t>Dogana</t>
  </si>
  <si>
    <t>4801010005</t>
  </si>
  <si>
    <t>Fontanella</t>
  </si>
  <si>
    <t>4801026605</t>
  </si>
  <si>
    <t>Il Vallone</t>
  </si>
  <si>
    <t>4801026606</t>
  </si>
  <si>
    <t>La Valle</t>
  </si>
  <si>
    <t>4801020007</t>
  </si>
  <si>
    <t>Madonna della Tosse</t>
  </si>
  <si>
    <t>4801030001</t>
  </si>
  <si>
    <t>Malacoda Zona Industriale</t>
  </si>
  <si>
    <t>4801026609</t>
  </si>
  <si>
    <t>Molino di Granaiolo</t>
  </si>
  <si>
    <t>4801026610</t>
  </si>
  <si>
    <t>Montauto</t>
  </si>
  <si>
    <t>4801030002</t>
  </si>
  <si>
    <t>Pesciola</t>
  </si>
  <si>
    <t>4801010006</t>
  </si>
  <si>
    <t>Petrazzi</t>
  </si>
  <si>
    <t>4801026712</t>
  </si>
  <si>
    <t>Rimorti Suppa</t>
  </si>
  <si>
    <t>4801026613</t>
  </si>
  <si>
    <t>Sampiero Vecchio</t>
  </si>
  <si>
    <t>4801026614</t>
  </si>
  <si>
    <t>San Carlo</t>
  </si>
  <si>
    <t>4801030003</t>
  </si>
  <si>
    <t>San Matteo</t>
  </si>
  <si>
    <t>4801026718</t>
  </si>
  <si>
    <t>Vallone Ponte</t>
  </si>
  <si>
    <t>4801026619</t>
  </si>
  <si>
    <t>Villa Soyi</t>
  </si>
  <si>
    <t>Castelfranco Pian di Sco [AR]</t>
  </si>
  <si>
    <t>5100930003</t>
  </si>
  <si>
    <t>Botriolo</t>
  </si>
  <si>
    <t>5100940000</t>
  </si>
  <si>
    <t>Case sparse_34</t>
  </si>
  <si>
    <t>5100910001</t>
  </si>
  <si>
    <t>Caspri</t>
  </si>
  <si>
    <t>5100910002</t>
  </si>
  <si>
    <t>Castelfranco di Sopra</t>
  </si>
  <si>
    <t>5100910003</t>
  </si>
  <si>
    <t>Certignano</t>
  </si>
  <si>
    <t>5100926603</t>
  </si>
  <si>
    <t>Galligiano</t>
  </si>
  <si>
    <t>5100920001</t>
  </si>
  <si>
    <t>La Lama</t>
  </si>
  <si>
    <t>5100930002</t>
  </si>
  <si>
    <t>Pratigliolmi</t>
  </si>
  <si>
    <t>5100910004</t>
  </si>
  <si>
    <t>Pulicciano</t>
  </si>
  <si>
    <t>5100930001</t>
  </si>
  <si>
    <t>Zona industriale Chiusoli-Campo Cellani</t>
  </si>
  <si>
    <t>Castelfranco di Sotto [PI]</t>
  </si>
  <si>
    <t>5000940000</t>
  </si>
  <si>
    <t>Case sparse_210</t>
  </si>
  <si>
    <t>5000926633</t>
  </si>
  <si>
    <t>Casini</t>
  </si>
  <si>
    <t>5000910001</t>
  </si>
  <si>
    <t>Castelfranco di Sotto</t>
  </si>
  <si>
    <t>5000920004</t>
  </si>
  <si>
    <t>5000920006</t>
  </si>
  <si>
    <t>Corte Bistone</t>
  </si>
  <si>
    <t>5000926607</t>
  </si>
  <si>
    <t>Corte Brogi</t>
  </si>
  <si>
    <t>5000926605</t>
  </si>
  <si>
    <t>Corte Ciani</t>
  </si>
  <si>
    <t>5000920008</t>
  </si>
  <si>
    <t>Corte Dori</t>
  </si>
  <si>
    <t>5000926625</t>
  </si>
  <si>
    <t>Corte Menconi</t>
  </si>
  <si>
    <t>5000926609</t>
  </si>
  <si>
    <t>Corte Mennino</t>
  </si>
  <si>
    <t>5000920010</t>
  </si>
  <si>
    <t>Corte Nardi</t>
  </si>
  <si>
    <t>5000926617</t>
  </si>
  <si>
    <t>Corte Nencettino</t>
  </si>
  <si>
    <t>5000926720</t>
  </si>
  <si>
    <t>Corte Rossi</t>
  </si>
  <si>
    <t>5000920021</t>
  </si>
  <si>
    <t>Corte Seri</t>
  </si>
  <si>
    <t>5000926723</t>
  </si>
  <si>
    <t>Corte Urbani</t>
  </si>
  <si>
    <t>5000910002</t>
  </si>
  <si>
    <t>Galleno</t>
  </si>
  <si>
    <t>5000926637</t>
  </si>
  <si>
    <t>I Greppi</t>
  </si>
  <si>
    <t>5000926716</t>
  </si>
  <si>
    <t>Montanelli</t>
  </si>
  <si>
    <t>5000910003</t>
  </si>
  <si>
    <t>Orentano</t>
  </si>
  <si>
    <t>5000926719</t>
  </si>
  <si>
    <t>Poggetto</t>
  </si>
  <si>
    <t>5000910004</t>
  </si>
  <si>
    <t>Staffoli</t>
  </si>
  <si>
    <t>5000910005</t>
  </si>
  <si>
    <t>Villa Campanile</t>
  </si>
  <si>
    <t>Castell'Azzara [GR]</t>
  </si>
  <si>
    <t>5300540000</t>
  </si>
  <si>
    <t>Case sparse_105</t>
  </si>
  <si>
    <t>5300510001</t>
  </si>
  <si>
    <t>Castell'Azzara</t>
  </si>
  <si>
    <t>5300526701</t>
  </si>
  <si>
    <t>Poggio Montone</t>
  </si>
  <si>
    <t>5300520002</t>
  </si>
  <si>
    <t>Querciolaia</t>
  </si>
  <si>
    <t>5300510002</t>
  </si>
  <si>
    <t>Selvena</t>
  </si>
  <si>
    <t>Castellina in Chianti [SI]</t>
  </si>
  <si>
    <t>5200526701</t>
  </si>
  <si>
    <t>5200526602</t>
  </si>
  <si>
    <t>Casanuova di Pietrafitta</t>
  </si>
  <si>
    <t>5200540000</t>
  </si>
  <si>
    <t>Case sparse_69</t>
  </si>
  <si>
    <t>5200510001</t>
  </si>
  <si>
    <t>Castellina in Chianti</t>
  </si>
  <si>
    <t>5200526604</t>
  </si>
  <si>
    <t>Cavallari</t>
  </si>
  <si>
    <t>5200526613</t>
  </si>
  <si>
    <t>Cignanbianco</t>
  </si>
  <si>
    <t>5200526614</t>
  </si>
  <si>
    <t>Cogne</t>
  </si>
  <si>
    <t>5200520005</t>
  </si>
  <si>
    <t>Crocefiorentina</t>
  </si>
  <si>
    <t>5200520006</t>
  </si>
  <si>
    <t>Fioraie</t>
  </si>
  <si>
    <t>5200510002</t>
  </si>
  <si>
    <t>Fonterutoli</t>
  </si>
  <si>
    <t>5200526607</t>
  </si>
  <si>
    <t>Lilliano</t>
  </si>
  <si>
    <t>5200520009</t>
  </si>
  <si>
    <t>Piazza</t>
  </si>
  <si>
    <t>5200510003</t>
  </si>
  <si>
    <t>San Leonino</t>
  </si>
  <si>
    <t>5200526610</t>
  </si>
  <si>
    <t>Santa Maria A Grignano</t>
  </si>
  <si>
    <t>5200526717</t>
  </si>
  <si>
    <t>Tolena</t>
  </si>
  <si>
    <t>5200520018</t>
  </si>
  <si>
    <t>Topina</t>
  </si>
  <si>
    <t>5200526611</t>
  </si>
  <si>
    <t>Tregole</t>
  </si>
  <si>
    <t>Castellina Marittima [PI]</t>
  </si>
  <si>
    <t>5001020001</t>
  </si>
  <si>
    <t>Badie</t>
  </si>
  <si>
    <t>5001026702</t>
  </si>
  <si>
    <t>Badione</t>
  </si>
  <si>
    <t>5001040000</t>
  </si>
  <si>
    <t>Case sparse_211</t>
  </si>
  <si>
    <t>5001010001</t>
  </si>
  <si>
    <t>Castellina Marittima</t>
  </si>
  <si>
    <t>5001026604</t>
  </si>
  <si>
    <t>Farsiche</t>
  </si>
  <si>
    <t>5001020005</t>
  </si>
  <si>
    <t>5001020007</t>
  </si>
  <si>
    <t>Le Conche</t>
  </si>
  <si>
    <t>5001020008</t>
  </si>
  <si>
    <t>Malandrone</t>
  </si>
  <si>
    <t>5001030002</t>
  </si>
  <si>
    <t>Nencini</t>
  </si>
  <si>
    <t>5001030001</t>
  </si>
  <si>
    <t>Paradiso</t>
  </si>
  <si>
    <t>5001026610</t>
  </si>
  <si>
    <t>Poggio al Sasso</t>
  </si>
  <si>
    <t>5001020012</t>
  </si>
  <si>
    <t>San Girolamo</t>
  </si>
  <si>
    <t>5001026613</t>
  </si>
  <si>
    <t>Spicciano</t>
  </si>
  <si>
    <t>5001026614</t>
  </si>
  <si>
    <t>Terriccio</t>
  </si>
  <si>
    <t>Castelnuovo Berardenga [SI]</t>
  </si>
  <si>
    <t>5200620001</t>
  </si>
  <si>
    <t>Bossi</t>
  </si>
  <si>
    <t>5200640000</t>
  </si>
  <si>
    <t>Case sparse_70</t>
  </si>
  <si>
    <t>5200610001</t>
  </si>
  <si>
    <t>Casetta</t>
  </si>
  <si>
    <t>5200620002</t>
  </si>
  <si>
    <t>Castell'In Villa</t>
  </si>
  <si>
    <t>5200610002</t>
  </si>
  <si>
    <t>Castelnuovo Berardenga</t>
  </si>
  <si>
    <t>5200620018</t>
  </si>
  <si>
    <t>Castelnuovo Scalo</t>
  </si>
  <si>
    <t>5200626719</t>
  </si>
  <si>
    <t>Cignano</t>
  </si>
  <si>
    <t>5200620003</t>
  </si>
  <si>
    <t>Colonna di Grillo</t>
  </si>
  <si>
    <t>5200620004</t>
  </si>
  <si>
    <t>Corsignano</t>
  </si>
  <si>
    <t>5200620005</t>
  </si>
  <si>
    <t>Geggiano</t>
  </si>
  <si>
    <t>5200620006</t>
  </si>
  <si>
    <t>Guistrigona</t>
  </si>
  <si>
    <t>5200610003</t>
  </si>
  <si>
    <t>Monteaperti</t>
  </si>
  <si>
    <t>5200626608</t>
  </si>
  <si>
    <t>Pacina</t>
  </si>
  <si>
    <t>5200610004</t>
  </si>
  <si>
    <t>Pianella</t>
  </si>
  <si>
    <t>5200610005</t>
  </si>
  <si>
    <t>Pievasciata</t>
  </si>
  <si>
    <t>5200620009</t>
  </si>
  <si>
    <t>Poggiarello-Ripa</t>
  </si>
  <si>
    <t>5200610006</t>
  </si>
  <si>
    <t>Ponte A Bozzone</t>
  </si>
  <si>
    <t>5200626610</t>
  </si>
  <si>
    <t>Pontignanello</t>
  </si>
  <si>
    <t>5200626711</t>
  </si>
  <si>
    <t>Pontignano</t>
  </si>
  <si>
    <t>5200610007</t>
  </si>
  <si>
    <t>Quercegrossa</t>
  </si>
  <si>
    <t>5200626612</t>
  </si>
  <si>
    <t>San Felice</t>
  </si>
  <si>
    <t>5200610008</t>
  </si>
  <si>
    <t>San Giovanni A Cerreto</t>
  </si>
  <si>
    <t>5200620022</t>
  </si>
  <si>
    <t>San Giovanni a Cerreto-Via del Bosco</t>
  </si>
  <si>
    <t>5200610009</t>
  </si>
  <si>
    <t>San Gusmè</t>
  </si>
  <si>
    <t>5200620013</t>
  </si>
  <si>
    <t>San Piero</t>
  </si>
  <si>
    <t>5200626614</t>
  </si>
  <si>
    <t>5200620015</t>
  </si>
  <si>
    <t>Santa Margherita-La Suvera</t>
  </si>
  <si>
    <t>5200620016</t>
  </si>
  <si>
    <t>Stellino</t>
  </si>
  <si>
    <t>5200610010</t>
  </si>
  <si>
    <t>Vagliagli</t>
  </si>
  <si>
    <t>5200620021</t>
  </si>
  <si>
    <t>5200610011</t>
  </si>
  <si>
    <t>Villa A Sesta</t>
  </si>
  <si>
    <t>5200626717</t>
  </si>
  <si>
    <t>Vitignano</t>
  </si>
  <si>
    <t>Castelnuovo di Garfagnana [LU]</t>
  </si>
  <si>
    <t>4600910001</t>
  </si>
  <si>
    <t>Antisciana</t>
  </si>
  <si>
    <t>4600926602</t>
  </si>
  <si>
    <t>4600940000</t>
  </si>
  <si>
    <t>Case sparse_248</t>
  </si>
  <si>
    <t>4600910002</t>
  </si>
  <si>
    <t>Castelnuovo di Garfagnana</t>
  </si>
  <si>
    <t>4600910003</t>
  </si>
  <si>
    <t>Cerretoli</t>
  </si>
  <si>
    <t>4600910004</t>
  </si>
  <si>
    <t>4600920003</t>
  </si>
  <si>
    <t>Croce-Stazzana</t>
  </si>
  <si>
    <t>4600910005</t>
  </si>
  <si>
    <t>Gragnanella</t>
  </si>
  <si>
    <t>4600926604</t>
  </si>
  <si>
    <t>Metello</t>
  </si>
  <si>
    <t>4600926605</t>
  </si>
  <si>
    <t>Monterotondo</t>
  </si>
  <si>
    <t>4600926606</t>
  </si>
  <si>
    <t>Monticello-Casetta</t>
  </si>
  <si>
    <t>4600910006</t>
  </si>
  <si>
    <t>Palleroso</t>
  </si>
  <si>
    <t>4600910007</t>
  </si>
  <si>
    <t>Rontano</t>
  </si>
  <si>
    <t>4600926610</t>
  </si>
  <si>
    <t>Volcascio</t>
  </si>
  <si>
    <t>Castelnuovo di Val di Cecina [PI]</t>
  </si>
  <si>
    <t>5001120003</t>
  </si>
  <si>
    <t>Bagno a Morbo</t>
  </si>
  <si>
    <t>5001140000</t>
  </si>
  <si>
    <t>Case sparse_212</t>
  </si>
  <si>
    <t>5001110002</t>
  </si>
  <si>
    <t>Castelnuovo di Val di Cecina</t>
  </si>
  <si>
    <t>5001130001</t>
  </si>
  <si>
    <t>La Colombaia</t>
  </si>
  <si>
    <t>5001110003</t>
  </si>
  <si>
    <t>Lagoni del Sasso</t>
  </si>
  <si>
    <t>5001120002</t>
  </si>
  <si>
    <t>Leccia</t>
  </si>
  <si>
    <t>5001110005</t>
  </si>
  <si>
    <t>Montecastelli Pisano</t>
  </si>
  <si>
    <t>5001110004</t>
  </si>
  <si>
    <t>Sasso Pisano</t>
  </si>
  <si>
    <t>Castiglion Fibocchi [AR]</t>
  </si>
  <si>
    <t>5101140000</t>
  </si>
  <si>
    <t>Case sparse_36</t>
  </si>
  <si>
    <t>5101110001</t>
  </si>
  <si>
    <t>Castiglion Fibocchi</t>
  </si>
  <si>
    <t>5101110002</t>
  </si>
  <si>
    <t>Gello Biscardo</t>
  </si>
  <si>
    <t>5101120001</t>
  </si>
  <si>
    <t>Via Sant'Agata</t>
  </si>
  <si>
    <t>Castiglion Fiorentino [AR]</t>
  </si>
  <si>
    <t>5101226701</t>
  </si>
  <si>
    <t>Bigurro</t>
  </si>
  <si>
    <t>5101226702</t>
  </si>
  <si>
    <t>Cá Dè Baldi</t>
  </si>
  <si>
    <t>5101226704</t>
  </si>
  <si>
    <t>Cardeta di Sopra</t>
  </si>
  <si>
    <t>5101220006</t>
  </si>
  <si>
    <t>Casa del Re</t>
  </si>
  <si>
    <t>5101220007</t>
  </si>
  <si>
    <t>Casa Vanni-Le Selve</t>
  </si>
  <si>
    <t>5101240000</t>
  </si>
  <si>
    <t>Case sparse_37</t>
  </si>
  <si>
    <t>5101210001</t>
  </si>
  <si>
    <t>Castiglion Fiorentino</t>
  </si>
  <si>
    <t>5101210002</t>
  </si>
  <si>
    <t>Castroncello</t>
  </si>
  <si>
    <t>5101220009</t>
  </si>
  <si>
    <t>Colle Secco</t>
  </si>
  <si>
    <t>5101220011</t>
  </si>
  <si>
    <t>Fattoria</t>
  </si>
  <si>
    <t>5101226712</t>
  </si>
  <si>
    <t>Ferioli</t>
  </si>
  <si>
    <t>5101220013</t>
  </si>
  <si>
    <t>Fonte del Mazza</t>
  </si>
  <si>
    <t>5101226614</t>
  </si>
  <si>
    <t>Gaggioleto</t>
  </si>
  <si>
    <t>5101226715</t>
  </si>
  <si>
    <t>Gambaroncia</t>
  </si>
  <si>
    <t>5101226717</t>
  </si>
  <si>
    <t>Il Toppo</t>
  </si>
  <si>
    <t>5101210003</t>
  </si>
  <si>
    <t>La Nave</t>
  </si>
  <si>
    <t>5101210004</t>
  </si>
  <si>
    <t>La Strada-Santa Cristina</t>
  </si>
  <si>
    <t>5101220022</t>
  </si>
  <si>
    <t>Mammi</t>
  </si>
  <si>
    <t>5101210005</t>
  </si>
  <si>
    <t>Manciano</t>
  </si>
  <si>
    <t>5101210006</t>
  </si>
  <si>
    <t>Montecchio</t>
  </si>
  <si>
    <t>5101226725</t>
  </si>
  <si>
    <t>Moriello</t>
  </si>
  <si>
    <t>5101226727</t>
  </si>
  <si>
    <t>5101226728</t>
  </si>
  <si>
    <t>Orzale</t>
  </si>
  <si>
    <t>5101210007</t>
  </si>
  <si>
    <t>Osteria</t>
  </si>
  <si>
    <t>5101220030</t>
  </si>
  <si>
    <t>Pergognano</t>
  </si>
  <si>
    <t>5101220031</t>
  </si>
  <si>
    <t>Petreto</t>
  </si>
  <si>
    <t>5101220032</t>
  </si>
  <si>
    <t>Pieve di Chio</t>
  </si>
  <si>
    <t>5101226633</t>
  </si>
  <si>
    <t>Pievuccia</t>
  </si>
  <si>
    <t>5101220034</t>
  </si>
  <si>
    <t>Podere Viti</t>
  </si>
  <si>
    <t>5101226735</t>
  </si>
  <si>
    <t>5101220037</t>
  </si>
  <si>
    <t>Ristonchia</t>
  </si>
  <si>
    <t>5101226638</t>
  </si>
  <si>
    <t>5101226739</t>
  </si>
  <si>
    <t>Santa Lucia II</t>
  </si>
  <si>
    <t>5101220040</t>
  </si>
  <si>
    <t>Santa Margherita</t>
  </si>
  <si>
    <t>5101226741</t>
  </si>
  <si>
    <t>Sant'Enea</t>
  </si>
  <si>
    <t>5101226742</t>
  </si>
  <si>
    <t>Castiglione della Pescaia [GR]</t>
  </si>
  <si>
    <t>5300620001</t>
  </si>
  <si>
    <t>Ampio</t>
  </si>
  <si>
    <t>5300610001</t>
  </si>
  <si>
    <t>Buriano</t>
  </si>
  <si>
    <t>5300640000</t>
  </si>
  <si>
    <t>Case sparse_106</t>
  </si>
  <si>
    <t>5300610002</t>
  </si>
  <si>
    <t>Castiglione della Pescaia</t>
  </si>
  <si>
    <t>5300626602</t>
  </si>
  <si>
    <t>Le Palazzine</t>
  </si>
  <si>
    <t>5300620003</t>
  </si>
  <si>
    <t>Pian d'Alma</t>
  </si>
  <si>
    <t>5300620004</t>
  </si>
  <si>
    <t>Pian di Rocca</t>
  </si>
  <si>
    <t>5300620007</t>
  </si>
  <si>
    <t>Ponti di Badia</t>
  </si>
  <si>
    <t>5300630001</t>
  </si>
  <si>
    <t>Porta a Colle</t>
  </si>
  <si>
    <t>5300610003</t>
  </si>
  <si>
    <t>Punta Ala</t>
  </si>
  <si>
    <t>5300620005</t>
  </si>
  <si>
    <t>Roccamare</t>
  </si>
  <si>
    <t>5300626608</t>
  </si>
  <si>
    <t>Rocchette</t>
  </si>
  <si>
    <t>5300610004</t>
  </si>
  <si>
    <t>Tirli</t>
  </si>
  <si>
    <t>5300620006</t>
  </si>
  <si>
    <t>Vaticino</t>
  </si>
  <si>
    <t>5300610005</t>
  </si>
  <si>
    <t>Vetulonia</t>
  </si>
  <si>
    <t>Castiglione di Garfagnana [LU]</t>
  </si>
  <si>
    <t>4601026612</t>
  </si>
  <si>
    <t>Bamborino</t>
  </si>
  <si>
    <t>4601020010</t>
  </si>
  <si>
    <t>Borghetto</t>
  </si>
  <si>
    <t>4601010001</t>
  </si>
  <si>
    <t>Campori</t>
  </si>
  <si>
    <t>4601040000</t>
  </si>
  <si>
    <t>Case sparse_249</t>
  </si>
  <si>
    <t>4601020003</t>
  </si>
  <si>
    <t>4601010002</t>
  </si>
  <si>
    <t>Castiglione di Garfagnana</t>
  </si>
  <si>
    <t>4601010003</t>
  </si>
  <si>
    <t>Cerageto</t>
  </si>
  <si>
    <t>4601010004</t>
  </si>
  <si>
    <t>Chiozza</t>
  </si>
  <si>
    <t>4601020011</t>
  </si>
  <si>
    <t>Crociale-Mozzanella</t>
  </si>
  <si>
    <t>4601010007</t>
  </si>
  <si>
    <t>4601026607</t>
  </si>
  <si>
    <t>Marcione</t>
  </si>
  <si>
    <t>4601010008</t>
  </si>
  <si>
    <t>Mozzanella</t>
  </si>
  <si>
    <t>4601010005</t>
  </si>
  <si>
    <t>Pian di Cerreto</t>
  </si>
  <si>
    <t>4601020009</t>
  </si>
  <si>
    <t>Prunecchio</t>
  </si>
  <si>
    <t>4601010006</t>
  </si>
  <si>
    <t>San Pellegrino</t>
  </si>
  <si>
    <t>4601010009</t>
  </si>
  <si>
    <t>Valbona</t>
  </si>
  <si>
    <t>Castiglione d'Orcia [SI]</t>
  </si>
  <si>
    <t>5200710001</t>
  </si>
  <si>
    <t>Bagni San Filippo</t>
  </si>
  <si>
    <t>5200726601</t>
  </si>
  <si>
    <t>Belvedere</t>
  </si>
  <si>
    <t>5200710002</t>
  </si>
  <si>
    <t>Campiglia d'Orcia</t>
  </si>
  <si>
    <t>5200740000</t>
  </si>
  <si>
    <t>Case sparse_71</t>
  </si>
  <si>
    <t>5200710003</t>
  </si>
  <si>
    <t>Castiglione d'Orcia</t>
  </si>
  <si>
    <t>5200710004</t>
  </si>
  <si>
    <t>Gallina</t>
  </si>
  <si>
    <t>5200720002</t>
  </si>
  <si>
    <t>Monte Amiata</t>
  </si>
  <si>
    <t>5200726603</t>
  </si>
  <si>
    <t>Montieri</t>
  </si>
  <si>
    <t>5200726604</t>
  </si>
  <si>
    <t>Pietrineri</t>
  </si>
  <si>
    <t>5200710005</t>
  </si>
  <si>
    <t>Poggio Rosa</t>
  </si>
  <si>
    <t>5200710006</t>
  </si>
  <si>
    <t>Rocca d'Orcia</t>
  </si>
  <si>
    <t>5200710007</t>
  </si>
  <si>
    <t>Vivo d'Orcia</t>
  </si>
  <si>
    <t>Cavriglia [AR]</t>
  </si>
  <si>
    <t>5101326701</t>
  </si>
  <si>
    <t>Batelli</t>
  </si>
  <si>
    <t>5101326702</t>
  </si>
  <si>
    <t>Bellosguardo</t>
  </si>
  <si>
    <t>5101330001</t>
  </si>
  <si>
    <t>Bomba</t>
  </si>
  <si>
    <t>5101340000</t>
  </si>
  <si>
    <t>Case sparse_38</t>
  </si>
  <si>
    <t>5101310001</t>
  </si>
  <si>
    <t>Castelnuovo dei Sabbioni</t>
  </si>
  <si>
    <t>5101310002</t>
  </si>
  <si>
    <t>Cavriglia-Monastero</t>
  </si>
  <si>
    <t>5101326715</t>
  </si>
  <si>
    <t>Fontebussi</t>
  </si>
  <si>
    <t>5101320003</t>
  </si>
  <si>
    <t>Ghiandelli</t>
  </si>
  <si>
    <t>5101320004</t>
  </si>
  <si>
    <t>Grimoli</t>
  </si>
  <si>
    <t>5101326614</t>
  </si>
  <si>
    <t>Le Corti</t>
  </si>
  <si>
    <t>5101326605</t>
  </si>
  <si>
    <t>Macie</t>
  </si>
  <si>
    <t>5101310003</t>
  </si>
  <si>
    <t>Massa</t>
  </si>
  <si>
    <t>5101310004</t>
  </si>
  <si>
    <t>Meleto</t>
  </si>
  <si>
    <t>5101326606</t>
  </si>
  <si>
    <t>Montaio</t>
  </si>
  <si>
    <t>5101320007</t>
  </si>
  <si>
    <t>5101310005</t>
  </si>
  <si>
    <t>Montegonzi</t>
  </si>
  <si>
    <t>5101320008</t>
  </si>
  <si>
    <t>5101310006</t>
  </si>
  <si>
    <t>Neri</t>
  </si>
  <si>
    <t>5101326709</t>
  </si>
  <si>
    <t>Pian di Colle</t>
  </si>
  <si>
    <t>5101326710</t>
  </si>
  <si>
    <t>Poggio alle Monache</t>
  </si>
  <si>
    <t>5101310007</t>
  </si>
  <si>
    <t>San Cipriano-Santa Barbara-Centinale</t>
  </si>
  <si>
    <t>5101326611</t>
  </si>
  <si>
    <t>5101326612</t>
  </si>
  <si>
    <t>Secciano</t>
  </si>
  <si>
    <t>5101310008</t>
  </si>
  <si>
    <t>Vacchereccia</t>
  </si>
  <si>
    <t>5101326713</t>
  </si>
  <si>
    <t>Villini</t>
  </si>
  <si>
    <t>Cecina [LI]</t>
  </si>
  <si>
    <t>4900720003</t>
  </si>
  <si>
    <t>Case sparse Via Pasubio</t>
  </si>
  <si>
    <t>4900740000</t>
  </si>
  <si>
    <t>Case sparse_188</t>
  </si>
  <si>
    <t>4900710001</t>
  </si>
  <si>
    <t>Cecina</t>
  </si>
  <si>
    <t>4900726701</t>
  </si>
  <si>
    <t>Colle Mezzano</t>
  </si>
  <si>
    <t>4900720002</t>
  </si>
  <si>
    <t>La Cinquantina</t>
  </si>
  <si>
    <t>4900710002</t>
  </si>
  <si>
    <t>Mazzanta</t>
  </si>
  <si>
    <t>4900710003</t>
  </si>
  <si>
    <t>Pacchione</t>
  </si>
  <si>
    <t>4900710004</t>
  </si>
  <si>
    <t>SP in Palazzi</t>
  </si>
  <si>
    <t>4900724903</t>
  </si>
  <si>
    <t>Villaggio turistico Le Gorette</t>
  </si>
  <si>
    <t>4900730001</t>
  </si>
  <si>
    <t>Zona Industriale Localitá Cedrino</t>
  </si>
  <si>
    <t>Cerreto Guidi [FI]</t>
  </si>
  <si>
    <t>4801120001</t>
  </si>
  <si>
    <t>Acqueratina</t>
  </si>
  <si>
    <t>4801120002</t>
  </si>
  <si>
    <t>Appalto</t>
  </si>
  <si>
    <t>4801110001</t>
  </si>
  <si>
    <t>Bassa</t>
  </si>
  <si>
    <t>4801126603</t>
  </si>
  <si>
    <t>Bertolucci</t>
  </si>
  <si>
    <t>4801120004</t>
  </si>
  <si>
    <t>Biondi</t>
  </si>
  <si>
    <t>4801126605</t>
  </si>
  <si>
    <t>Cacciapolli</t>
  </si>
  <si>
    <t>4801140000</t>
  </si>
  <si>
    <t>Case sparse_146</t>
  </si>
  <si>
    <t>4801110002</t>
  </si>
  <si>
    <t>Cerreto Guidi</t>
  </si>
  <si>
    <t>4801126609</t>
  </si>
  <si>
    <t>Colle Alberti</t>
  </si>
  <si>
    <t>4801126710</t>
  </si>
  <si>
    <t>Colonia-Foreste</t>
  </si>
  <si>
    <t>4801120012</t>
  </si>
  <si>
    <t>Fornace</t>
  </si>
  <si>
    <t>4801120013</t>
  </si>
  <si>
    <t>Fornace-Torribina</t>
  </si>
  <si>
    <t>4801126714</t>
  </si>
  <si>
    <t>Gavena</t>
  </si>
  <si>
    <t>4801120015</t>
  </si>
  <si>
    <t>4801110003</t>
  </si>
  <si>
    <t>Lazzeretto</t>
  </si>
  <si>
    <t>4801126617</t>
  </si>
  <si>
    <t>Lotti-Sant'Anna</t>
  </si>
  <si>
    <t>4801120018</t>
  </si>
  <si>
    <t>Lungo</t>
  </si>
  <si>
    <t>4801120021</t>
  </si>
  <si>
    <t>Morelli</t>
  </si>
  <si>
    <t>4801120022</t>
  </si>
  <si>
    <t>Mori</t>
  </si>
  <si>
    <t>4801126620</t>
  </si>
  <si>
    <t>Mostagnana</t>
  </si>
  <si>
    <t>4801126723</t>
  </si>
  <si>
    <t>Osteriaccia</t>
  </si>
  <si>
    <t>4801120025</t>
  </si>
  <si>
    <t>Poggio Tempesti</t>
  </si>
  <si>
    <t>4801110004</t>
  </si>
  <si>
    <t>Poggioni</t>
  </si>
  <si>
    <t>4801126726</t>
  </si>
  <si>
    <t>Querciola</t>
  </si>
  <si>
    <t>4801120027</t>
  </si>
  <si>
    <t>Ripoli</t>
  </si>
  <si>
    <t>4801120029</t>
  </si>
  <si>
    <t>Soldaini-Buche</t>
  </si>
  <si>
    <t>4801110005</t>
  </si>
  <si>
    <t>Stabbia</t>
  </si>
  <si>
    <t>4801130003</t>
  </si>
  <si>
    <t>Zona Industriale di Bassa</t>
  </si>
  <si>
    <t>4801110006</t>
  </si>
  <si>
    <t>Zona Industriale di San Zio</t>
  </si>
  <si>
    <t>Certaldo [FI]</t>
  </si>
  <si>
    <t>4801226701</t>
  </si>
  <si>
    <t>Bassetti</t>
  </si>
  <si>
    <t>4801230002</t>
  </si>
  <si>
    <t>Bassetto</t>
  </si>
  <si>
    <t>4801226602</t>
  </si>
  <si>
    <t>Betto</t>
  </si>
  <si>
    <t>4801226620</t>
  </si>
  <si>
    <t>Casa Bianca</t>
  </si>
  <si>
    <t>4801240000</t>
  </si>
  <si>
    <t>Case sparse_147</t>
  </si>
  <si>
    <t>4801210001</t>
  </si>
  <si>
    <t>Certaldo</t>
  </si>
  <si>
    <t>4801226603</t>
  </si>
  <si>
    <t>Creato</t>
  </si>
  <si>
    <t>4801210002</t>
  </si>
  <si>
    <t>Fiano</t>
  </si>
  <si>
    <t>4801220004</t>
  </si>
  <si>
    <t>Gorgognano</t>
  </si>
  <si>
    <t>4801226605</t>
  </si>
  <si>
    <t>I Casotti</t>
  </si>
  <si>
    <t>4801210003</t>
  </si>
  <si>
    <t>4801226606</t>
  </si>
  <si>
    <t>Le Case</t>
  </si>
  <si>
    <t>4801210004</t>
  </si>
  <si>
    <t>Le Case di Sciano</t>
  </si>
  <si>
    <t>4801220007</t>
  </si>
  <si>
    <t>Le Murate</t>
  </si>
  <si>
    <t>4801226608</t>
  </si>
  <si>
    <t>Luia</t>
  </si>
  <si>
    <t>4801210005</t>
  </si>
  <si>
    <t>4801220009</t>
  </si>
  <si>
    <t>Montaccio</t>
  </si>
  <si>
    <t>4801220010</t>
  </si>
  <si>
    <t>Montebello</t>
  </si>
  <si>
    <t>4801230003</t>
  </si>
  <si>
    <t>Montebello Due</t>
  </si>
  <si>
    <t>4801226611</t>
  </si>
  <si>
    <t>Podere di Poggetto</t>
  </si>
  <si>
    <t>4801220012</t>
  </si>
  <si>
    <t>Poggio ai Grilli</t>
  </si>
  <si>
    <t>4801220016</t>
  </si>
  <si>
    <t>Pozzo Fresco</t>
  </si>
  <si>
    <t>4801220018</t>
  </si>
  <si>
    <t>4801226613</t>
  </si>
  <si>
    <t>4801221114</t>
  </si>
  <si>
    <t>San Lazzaro</t>
  </si>
  <si>
    <t>4801226619</t>
  </si>
  <si>
    <t>Santa Maria a Sciano</t>
  </si>
  <si>
    <t>4801226617</t>
  </si>
  <si>
    <t>Scarpeto di Sopra</t>
  </si>
  <si>
    <t>4801226715</t>
  </si>
  <si>
    <t>Sciano</t>
  </si>
  <si>
    <t>Cetona [SI]</t>
  </si>
  <si>
    <t>5200840000</t>
  </si>
  <si>
    <t>Case sparse_72</t>
  </si>
  <si>
    <t>5200810001</t>
  </si>
  <si>
    <t>Cetona</t>
  </si>
  <si>
    <t>5200820001</t>
  </si>
  <si>
    <t>Patarnione</t>
  </si>
  <si>
    <t>5200810002</t>
  </si>
  <si>
    <t>Piazze</t>
  </si>
  <si>
    <t>5200826702</t>
  </si>
  <si>
    <t>Poggio alla Vecchia</t>
  </si>
  <si>
    <t>5200820004</t>
  </si>
  <si>
    <t>Vecciano</t>
  </si>
  <si>
    <t>Chianciano Terme [SI]</t>
  </si>
  <si>
    <t>5200940000</t>
  </si>
  <si>
    <t>Case sparse_73</t>
  </si>
  <si>
    <t>5200910001</t>
  </si>
  <si>
    <t>Chianciano Terme</t>
  </si>
  <si>
    <t>Chianni [PI]</t>
  </si>
  <si>
    <t>5001240000</t>
  </si>
  <si>
    <t>Case sparse_213</t>
  </si>
  <si>
    <t>5001210001</t>
  </si>
  <si>
    <t>Chianni</t>
  </si>
  <si>
    <t>5001226608</t>
  </si>
  <si>
    <t>Garetto Basso</t>
  </si>
  <si>
    <t>5001226602</t>
  </si>
  <si>
    <t>I Gulfi</t>
  </si>
  <si>
    <t>5001226603</t>
  </si>
  <si>
    <t>La Fornace</t>
  </si>
  <si>
    <t>5001220005</t>
  </si>
  <si>
    <t>La Pieve</t>
  </si>
  <si>
    <t>5001220006</t>
  </si>
  <si>
    <t>Rivalto</t>
  </si>
  <si>
    <t>5001220007</t>
  </si>
  <si>
    <t>Sassi Bianchi</t>
  </si>
  <si>
    <t>Chiesina Uzzanese [PT]</t>
  </si>
  <si>
    <t>4702240000</t>
  </si>
  <si>
    <t>Case sparse_137</t>
  </si>
  <si>
    <t>4702210001</t>
  </si>
  <si>
    <t>4702210002</t>
  </si>
  <si>
    <t>Chiesina Uzzanese</t>
  </si>
  <si>
    <t>4702220001</t>
  </si>
  <si>
    <t>Foschi</t>
  </si>
  <si>
    <t>4702210003</t>
  </si>
  <si>
    <t>La Capanna</t>
  </si>
  <si>
    <t>4702230001</t>
  </si>
  <si>
    <t>4702210004</t>
  </si>
  <si>
    <t>4702220002</t>
  </si>
  <si>
    <t>Orsi</t>
  </si>
  <si>
    <t>Chitignano [AR]</t>
  </si>
  <si>
    <t>5101440000</t>
  </si>
  <si>
    <t>Case sparse_39</t>
  </si>
  <si>
    <t>5101410001</t>
  </si>
  <si>
    <t>Chitignano</t>
  </si>
  <si>
    <t>5101420001</t>
  </si>
  <si>
    <t>Croce di Sarna</t>
  </si>
  <si>
    <t>5101420002</t>
  </si>
  <si>
    <t>La Casa</t>
  </si>
  <si>
    <t>5101410002</t>
  </si>
  <si>
    <t>Rosina</t>
  </si>
  <si>
    <t>5101420004</t>
  </si>
  <si>
    <t>Taena</t>
  </si>
  <si>
    <t>Chiusdino [SI]</t>
  </si>
  <si>
    <t>5201040000</t>
  </si>
  <si>
    <t>Case sparse_74</t>
  </si>
  <si>
    <t>5201020002</t>
  </si>
  <si>
    <t>5201026603</t>
  </si>
  <si>
    <t>Causa</t>
  </si>
  <si>
    <t>5201010001</t>
  </si>
  <si>
    <t>Chiusdino</t>
  </si>
  <si>
    <t>5201010002</t>
  </si>
  <si>
    <t>Ciciano</t>
  </si>
  <si>
    <t>5201020004</t>
  </si>
  <si>
    <t>Ciglierese</t>
  </si>
  <si>
    <t>5201026605</t>
  </si>
  <si>
    <t>Colordesoli</t>
  </si>
  <si>
    <t>5201010003</t>
  </si>
  <si>
    <t>Frassini</t>
  </si>
  <si>
    <t>5201010004</t>
  </si>
  <si>
    <t>Frosini</t>
  </si>
  <si>
    <t>5201010005</t>
  </si>
  <si>
    <t>Montalcinello</t>
  </si>
  <si>
    <t>5201026707</t>
  </si>
  <si>
    <t>Moscofuli</t>
  </si>
  <si>
    <t>5201010006</t>
  </si>
  <si>
    <t>Palazzetto</t>
  </si>
  <si>
    <t>5201022108</t>
  </si>
  <si>
    <t>Chiusi [SI]</t>
  </si>
  <si>
    <t>5201140000</t>
  </si>
  <si>
    <t>Case sparse_75</t>
  </si>
  <si>
    <t>5201110001</t>
  </si>
  <si>
    <t>Chiusi</t>
  </si>
  <si>
    <t>5201110002</t>
  </si>
  <si>
    <t>Chiusi Scalo</t>
  </si>
  <si>
    <t>5201120001</t>
  </si>
  <si>
    <t>Giovancorso</t>
  </si>
  <si>
    <t>5201110005</t>
  </si>
  <si>
    <t>Localitá Asso di Picche</t>
  </si>
  <si>
    <t>5201120013</t>
  </si>
  <si>
    <t>Localitá Fonteregina</t>
  </si>
  <si>
    <t>5201126608</t>
  </si>
  <si>
    <t>Localitá Pignattaia</t>
  </si>
  <si>
    <t>5201120009</t>
  </si>
  <si>
    <t>Localitá Poggio Olivo</t>
  </si>
  <si>
    <t>5201126604</t>
  </si>
  <si>
    <t>Localitá Quattro Poderi</t>
  </si>
  <si>
    <t>5201126610</t>
  </si>
  <si>
    <t>Localitá Toppo Basso</t>
  </si>
  <si>
    <t>5201126702</t>
  </si>
  <si>
    <t>Macciano</t>
  </si>
  <si>
    <t>5201110003</t>
  </si>
  <si>
    <t>Montallese</t>
  </si>
  <si>
    <t>5201110004</t>
  </si>
  <si>
    <t>Montevenere</t>
  </si>
  <si>
    <t>5201126606</t>
  </si>
  <si>
    <t>Podere Caselle</t>
  </si>
  <si>
    <t>5201120003</t>
  </si>
  <si>
    <t>Querce al Pino</t>
  </si>
  <si>
    <t>5201126712</t>
  </si>
  <si>
    <t>San Gregorio</t>
  </si>
  <si>
    <t>Chiusi della Verna [AR]</t>
  </si>
  <si>
    <t>5101510001</t>
  </si>
  <si>
    <t>Biforco</t>
  </si>
  <si>
    <t>5101540000</t>
  </si>
  <si>
    <t>Case sparse_40</t>
  </si>
  <si>
    <t>5101526601</t>
  </si>
  <si>
    <t>Casenuove</t>
  </si>
  <si>
    <t>5101510002</t>
  </si>
  <si>
    <t>Chiusi della Verna</t>
  </si>
  <si>
    <t>5101510003</t>
  </si>
  <si>
    <t>Compito</t>
  </si>
  <si>
    <t>5101510004</t>
  </si>
  <si>
    <t>Corezzo</t>
  </si>
  <si>
    <t>5101510005</t>
  </si>
  <si>
    <t>5101520002</t>
  </si>
  <si>
    <t>5101510006</t>
  </si>
  <si>
    <t>Dama</t>
  </si>
  <si>
    <t>5101526603</t>
  </si>
  <si>
    <t>Frassineta</t>
  </si>
  <si>
    <t>5101520004</t>
  </si>
  <si>
    <t>Gargiano</t>
  </si>
  <si>
    <t>5101520005</t>
  </si>
  <si>
    <t>La Beccia</t>
  </si>
  <si>
    <t>5101520006</t>
  </si>
  <si>
    <t>5101520007</t>
  </si>
  <si>
    <t>La Lappola</t>
  </si>
  <si>
    <t>5101520011</t>
  </si>
  <si>
    <t>Rimbocchi</t>
  </si>
  <si>
    <t>5101520012</t>
  </si>
  <si>
    <t>Sarna</t>
  </si>
  <si>
    <t>5101520013</t>
  </si>
  <si>
    <t>Val della Meta</t>
  </si>
  <si>
    <t>Cinigiano [GR]</t>
  </si>
  <si>
    <t>5300720001</t>
  </si>
  <si>
    <t>Borgo Santa Rita</t>
  </si>
  <si>
    <t>5300740000</t>
  </si>
  <si>
    <t>Case sparse_107</t>
  </si>
  <si>
    <t>5300710001</t>
  </si>
  <si>
    <t>Castiglioncello Bandini</t>
  </si>
  <si>
    <t>5300710002</t>
  </si>
  <si>
    <t>Cinigiano</t>
  </si>
  <si>
    <t>5300726602</t>
  </si>
  <si>
    <t>La Cava</t>
  </si>
  <si>
    <t>5300726603</t>
  </si>
  <si>
    <t>Le Cosole</t>
  </si>
  <si>
    <t>5300726607</t>
  </si>
  <si>
    <t>Localitá Piantaverna</t>
  </si>
  <si>
    <t>5300726608</t>
  </si>
  <si>
    <t>Localitá Tribolone</t>
  </si>
  <si>
    <t>5300710003</t>
  </si>
  <si>
    <t>Monticello Amiata</t>
  </si>
  <si>
    <t>5300720009</t>
  </si>
  <si>
    <t>Piaggiano</t>
  </si>
  <si>
    <t>5300710004</t>
  </si>
  <si>
    <t>Poggi del Sasso</t>
  </si>
  <si>
    <t>5300720010</t>
  </si>
  <si>
    <t>Poggio Paolo</t>
  </si>
  <si>
    <t>5300720004</t>
  </si>
  <si>
    <t>Porrona</t>
  </si>
  <si>
    <t>5300710005</t>
  </si>
  <si>
    <t>Sasso d'Ombrone</t>
  </si>
  <si>
    <t>5300726605</t>
  </si>
  <si>
    <t>5300720006</t>
  </si>
  <si>
    <t>Volpaio</t>
  </si>
  <si>
    <t>Civitella in Val di Chiana [AR]</t>
  </si>
  <si>
    <t>5101610001</t>
  </si>
  <si>
    <t>Albergo</t>
  </si>
  <si>
    <t>5101630001</t>
  </si>
  <si>
    <t>Area Produttiva</t>
  </si>
  <si>
    <t>5101610002</t>
  </si>
  <si>
    <t>Badia al Pino</t>
  </si>
  <si>
    <t>5101620001</t>
  </si>
  <si>
    <t>Casali</t>
  </si>
  <si>
    <t>5101640000</t>
  </si>
  <si>
    <t>Case sparse_41</t>
  </si>
  <si>
    <t>5101610003</t>
  </si>
  <si>
    <t>Ciggiano</t>
  </si>
  <si>
    <t>5101610004</t>
  </si>
  <si>
    <t>Civitella in Val di Chiana</t>
  </si>
  <si>
    <t>5101630002</t>
  </si>
  <si>
    <t>Le Poggiole</t>
  </si>
  <si>
    <t>5101620004</t>
  </si>
  <si>
    <t>Malpertuso</t>
  </si>
  <si>
    <t>5101626605</t>
  </si>
  <si>
    <t>Matroia</t>
  </si>
  <si>
    <t>5101610005</t>
  </si>
  <si>
    <t>Oliveto</t>
  </si>
  <si>
    <t>5101610007</t>
  </si>
  <si>
    <t>Pieve A Maiano</t>
  </si>
  <si>
    <t>5101610006</t>
  </si>
  <si>
    <t>Pieve al Toppo</t>
  </si>
  <si>
    <t>5101626706</t>
  </si>
  <si>
    <t>Poggio Basso</t>
  </si>
  <si>
    <t>5101620007</t>
  </si>
  <si>
    <t>Spoiano</t>
  </si>
  <si>
    <t>5101610008</t>
  </si>
  <si>
    <t>Tegoleto</t>
  </si>
  <si>
    <t>5101610009</t>
  </si>
  <si>
    <t>Tuori</t>
  </si>
  <si>
    <t>5101610010</t>
  </si>
  <si>
    <t>Viciomaggio</t>
  </si>
  <si>
    <t>Civitella Paganico [GR]</t>
  </si>
  <si>
    <t>5300810001</t>
  </si>
  <si>
    <t>Casale di Pari</t>
  </si>
  <si>
    <t>5300826606</t>
  </si>
  <si>
    <t>Casalmaggiore</t>
  </si>
  <si>
    <t>5300840000</t>
  </si>
  <si>
    <t>Case sparse_108</t>
  </si>
  <si>
    <t>5300810002</t>
  </si>
  <si>
    <t>Civitella Marittima</t>
  </si>
  <si>
    <t>5300820002</t>
  </si>
  <si>
    <t>5300826603</t>
  </si>
  <si>
    <t>Fercole</t>
  </si>
  <si>
    <t>5300820007</t>
  </si>
  <si>
    <t>5300820009</t>
  </si>
  <si>
    <t>Monte Antico Alto</t>
  </si>
  <si>
    <t>5300826608</t>
  </si>
  <si>
    <t>Monteverdi</t>
  </si>
  <si>
    <t>5300810003</t>
  </si>
  <si>
    <t>Paganico</t>
  </si>
  <si>
    <t>5300810004</t>
  </si>
  <si>
    <t>Pari</t>
  </si>
  <si>
    <t>5300826604</t>
  </si>
  <si>
    <t>Pietratonda</t>
  </si>
  <si>
    <t>5300820005</t>
  </si>
  <si>
    <t>Stazione di Civitella Paganico</t>
  </si>
  <si>
    <t>5300810005</t>
  </si>
  <si>
    <t>Stazione di Monte Antico</t>
  </si>
  <si>
    <t>Colle di Val d'Elsa [SI]</t>
  </si>
  <si>
    <t>5201230001</t>
  </si>
  <si>
    <t>5201210001</t>
  </si>
  <si>
    <t>5201210002</t>
  </si>
  <si>
    <t>Borgatello</t>
  </si>
  <si>
    <t>5201220001</t>
  </si>
  <si>
    <t>Boscona</t>
  </si>
  <si>
    <t>5201210003</t>
  </si>
  <si>
    <t>Campiglia</t>
  </si>
  <si>
    <t>5201240000</t>
  </si>
  <si>
    <t>Case sparse_76</t>
  </si>
  <si>
    <t>5201210004</t>
  </si>
  <si>
    <t>Castel San Gimignano</t>
  </si>
  <si>
    <t>5201220002</t>
  </si>
  <si>
    <t>Collalto</t>
  </si>
  <si>
    <t>5201210005</t>
  </si>
  <si>
    <t>Colle di Val d'Elsa</t>
  </si>
  <si>
    <t>5201220003</t>
  </si>
  <si>
    <t>Coneo</t>
  </si>
  <si>
    <t>5201220004</t>
  </si>
  <si>
    <t>Lano</t>
  </si>
  <si>
    <t>5201226605</t>
  </si>
  <si>
    <t>Mensanello</t>
  </si>
  <si>
    <t>5201226606</t>
  </si>
  <si>
    <t>5201226607</t>
  </si>
  <si>
    <t>Montegabbro</t>
  </si>
  <si>
    <t>5201220008</t>
  </si>
  <si>
    <t>Onci</t>
  </si>
  <si>
    <t>5201230002</t>
  </si>
  <si>
    <t>Pian dell'Olmino</t>
  </si>
  <si>
    <t>5201210006</t>
  </si>
  <si>
    <t>Quartaia</t>
  </si>
  <si>
    <t>5201220009</t>
  </si>
  <si>
    <t>5201220010</t>
  </si>
  <si>
    <t>Scarna</t>
  </si>
  <si>
    <t>5201220011</t>
  </si>
  <si>
    <t>Selvamaggio</t>
  </si>
  <si>
    <t>Collesalvetti [LI]</t>
  </si>
  <si>
    <t>4900826701</t>
  </si>
  <si>
    <t>Aiaccia</t>
  </si>
  <si>
    <t>4900820023</t>
  </si>
  <si>
    <t>Badia II</t>
  </si>
  <si>
    <t>4900830001</t>
  </si>
  <si>
    <t>C.M.F.</t>
  </si>
  <si>
    <t>4900840000</t>
  </si>
  <si>
    <t>Case sparse_189</t>
  </si>
  <si>
    <t>4900810001</t>
  </si>
  <si>
    <t>Castell'Anselmo</t>
  </si>
  <si>
    <t>4900810002</t>
  </si>
  <si>
    <t>Collesalvetti</t>
  </si>
  <si>
    <t>4900826602</t>
  </si>
  <si>
    <t>Colliromboli</t>
  </si>
  <si>
    <t>4900810003</t>
  </si>
  <si>
    <t>Colognole</t>
  </si>
  <si>
    <t>4900810004</t>
  </si>
  <si>
    <t>Crocino</t>
  </si>
  <si>
    <t>4900810005</t>
  </si>
  <si>
    <t>Guasticce</t>
  </si>
  <si>
    <t>4900820020</t>
  </si>
  <si>
    <t>Guinceri</t>
  </si>
  <si>
    <t>4900830004</t>
  </si>
  <si>
    <t>Interporto Amerigo Vespucci</t>
  </si>
  <si>
    <t>4900826604</t>
  </si>
  <si>
    <t>4900830002</t>
  </si>
  <si>
    <t>4900820005</t>
  </si>
  <si>
    <t>Le Buchette</t>
  </si>
  <si>
    <t>4900826706</t>
  </si>
  <si>
    <t>Le Case I</t>
  </si>
  <si>
    <t>4900820007</t>
  </si>
  <si>
    <t>Le Case II</t>
  </si>
  <si>
    <t>4900826608</t>
  </si>
  <si>
    <t>Le Murelle</t>
  </si>
  <si>
    <t>4900826717</t>
  </si>
  <si>
    <t>Loti</t>
  </si>
  <si>
    <t>4900820009</t>
  </si>
  <si>
    <t>Mortaiolo</t>
  </si>
  <si>
    <t>4900810012</t>
  </si>
  <si>
    <t>Nugola</t>
  </si>
  <si>
    <t>4900820016</t>
  </si>
  <si>
    <t>Pandoiano</t>
  </si>
  <si>
    <t>4900810008</t>
  </si>
  <si>
    <t>Parrana San Giusto</t>
  </si>
  <si>
    <t>4900810009</t>
  </si>
  <si>
    <t>Parrana San Martino</t>
  </si>
  <si>
    <t>4900820010</t>
  </si>
  <si>
    <t>Pietreto</t>
  </si>
  <si>
    <t>4900826618</t>
  </si>
  <si>
    <t>Poggio Ai Grilli</t>
  </si>
  <si>
    <t>4900826711</t>
  </si>
  <si>
    <t>Poggio Badia</t>
  </si>
  <si>
    <t>4900826612</t>
  </si>
  <si>
    <t>Ponte Biscottino</t>
  </si>
  <si>
    <t>4900826721</t>
  </si>
  <si>
    <t>Punta degli Alessandrini</t>
  </si>
  <si>
    <t>4900810010</t>
  </si>
  <si>
    <t>Stagno</t>
  </si>
  <si>
    <t>4900820013</t>
  </si>
  <si>
    <t>Tanna Alta</t>
  </si>
  <si>
    <t>4900826614</t>
  </si>
  <si>
    <t>Tanna Bassa</t>
  </si>
  <si>
    <t>4900820015</t>
  </si>
  <si>
    <t>Torretta Vecchia</t>
  </si>
  <si>
    <t>4900810011</t>
  </si>
  <si>
    <t>Vicarello</t>
  </si>
  <si>
    <t>4900826725</t>
  </si>
  <si>
    <t>Villa Marcacci</t>
  </si>
  <si>
    <t>Comano [MS]</t>
  </si>
  <si>
    <t>4500520001</t>
  </si>
  <si>
    <t>Camporaghena</t>
  </si>
  <si>
    <t>4500524917</t>
  </si>
  <si>
    <t>Canola</t>
  </si>
  <si>
    <t>4500524916</t>
  </si>
  <si>
    <t>Casa Pelati</t>
  </si>
  <si>
    <t>4500540000</t>
  </si>
  <si>
    <t>Case sparse_227</t>
  </si>
  <si>
    <t>4500520002</t>
  </si>
  <si>
    <t>4500520003</t>
  </si>
  <si>
    <t>Castello di Camporaghena</t>
  </si>
  <si>
    <t>4500520004</t>
  </si>
  <si>
    <t>Cattognano</t>
  </si>
  <si>
    <t>4500510001</t>
  </si>
  <si>
    <t>Comano</t>
  </si>
  <si>
    <t>4500510002</t>
  </si>
  <si>
    <t>Crespiano</t>
  </si>
  <si>
    <t>4500526605</t>
  </si>
  <si>
    <t>Croce</t>
  </si>
  <si>
    <t>4500524918</t>
  </si>
  <si>
    <t>Groppo San Pietro</t>
  </si>
  <si>
    <t>4500526607</t>
  </si>
  <si>
    <t>La Greta</t>
  </si>
  <si>
    <t>4500524920</t>
  </si>
  <si>
    <t>Lagastrello</t>
  </si>
  <si>
    <t>4500520009</t>
  </si>
  <si>
    <t>Montale</t>
  </si>
  <si>
    <t>4500524915</t>
  </si>
  <si>
    <t>Piagneto</t>
  </si>
  <si>
    <t>4500520010</t>
  </si>
  <si>
    <t>Piano</t>
  </si>
  <si>
    <t>4500520011</t>
  </si>
  <si>
    <t>Prota</t>
  </si>
  <si>
    <t>4500524919</t>
  </si>
  <si>
    <t>Scanderaruola</t>
  </si>
  <si>
    <t>4500524912</t>
  </si>
  <si>
    <t>Torsana</t>
  </si>
  <si>
    <t>Coreglia Antelminelli [LU]</t>
  </si>
  <si>
    <t>4601140000</t>
  </si>
  <si>
    <t>Case sparse_250</t>
  </si>
  <si>
    <t>4601110001</t>
  </si>
  <si>
    <t>Coreglia Antelminelli</t>
  </si>
  <si>
    <t>4601110002</t>
  </si>
  <si>
    <t>Gromignana</t>
  </si>
  <si>
    <t>4601110003</t>
  </si>
  <si>
    <t>Lucignana</t>
  </si>
  <si>
    <t>4601110004</t>
  </si>
  <si>
    <t>Piano di Coreglia-Ghivizzano</t>
  </si>
  <si>
    <t>4601120002</t>
  </si>
  <si>
    <t>Piastroso</t>
  </si>
  <si>
    <t>4601110005</t>
  </si>
  <si>
    <t>Tereglio</t>
  </si>
  <si>
    <t>4601110006</t>
  </si>
  <si>
    <t>Vitiana</t>
  </si>
  <si>
    <t>Cortona [AR]</t>
  </si>
  <si>
    <t>5101723802</t>
  </si>
  <si>
    <t>Adatti</t>
  </si>
  <si>
    <t>5101720003</t>
  </si>
  <si>
    <t>5101710001</t>
  </si>
  <si>
    <t>Barullo-Centoia</t>
  </si>
  <si>
    <t>5101726604</t>
  </si>
  <si>
    <t>Battifollo</t>
  </si>
  <si>
    <t>5101720005</t>
  </si>
  <si>
    <t>Bivio Riccio</t>
  </si>
  <si>
    <t>5101726606</t>
  </si>
  <si>
    <t>Cá di Masino</t>
  </si>
  <si>
    <t>5101720007</t>
  </si>
  <si>
    <t>5101710002</t>
  </si>
  <si>
    <t>Camucia-Monsigliolo</t>
  </si>
  <si>
    <t>5101740000</t>
  </si>
  <si>
    <t>Case sparse_42</t>
  </si>
  <si>
    <t>5101720008</t>
  </si>
  <si>
    <t>Casorbica-Salcotto</t>
  </si>
  <si>
    <t>5101726609</t>
  </si>
  <si>
    <t>Catrosse</t>
  </si>
  <si>
    <t>5101720010</t>
  </si>
  <si>
    <t>Cegliolo</t>
  </si>
  <si>
    <t>5101720055</t>
  </si>
  <si>
    <t>Centoia I</t>
  </si>
  <si>
    <t>5101710003</t>
  </si>
  <si>
    <t>Chianacce</t>
  </si>
  <si>
    <t>5101710004</t>
  </si>
  <si>
    <t>5101710005</t>
  </si>
  <si>
    <t>Col di Morro</t>
  </si>
  <si>
    <t>5101710006</t>
  </si>
  <si>
    <t>Cortona</t>
  </si>
  <si>
    <t>5101720012</t>
  </si>
  <si>
    <t>Cortoreggio</t>
  </si>
  <si>
    <t>5101710007</t>
  </si>
  <si>
    <t>Creti</t>
  </si>
  <si>
    <t>5101720013</t>
  </si>
  <si>
    <t>Farinaio</t>
  </si>
  <si>
    <t>5101726752</t>
  </si>
  <si>
    <t>Farneta I</t>
  </si>
  <si>
    <t>5101726653</t>
  </si>
  <si>
    <t>Farneta II</t>
  </si>
  <si>
    <t>5101720014</t>
  </si>
  <si>
    <t>Fasciano</t>
  </si>
  <si>
    <t>5101726615</t>
  </si>
  <si>
    <t>Ferretto</t>
  </si>
  <si>
    <t>5101720016</t>
  </si>
  <si>
    <t>Fossa del Lupo</t>
  </si>
  <si>
    <t>5101710009</t>
  </si>
  <si>
    <t>Fratta-Santa Caterina</t>
  </si>
  <si>
    <t>5101710008</t>
  </si>
  <si>
    <t>Fratticciola</t>
  </si>
  <si>
    <t>5101720017</t>
  </si>
  <si>
    <t>Gabbiano</t>
  </si>
  <si>
    <t>5101720018</t>
  </si>
  <si>
    <t>Il Borgo</t>
  </si>
  <si>
    <t>5101720051</t>
  </si>
  <si>
    <t>Il Castagno</t>
  </si>
  <si>
    <t>5101720019</t>
  </si>
  <si>
    <t>Il Mulino</t>
  </si>
  <si>
    <t>5101720020</t>
  </si>
  <si>
    <t>Il Passaggio</t>
  </si>
  <si>
    <t>5101726611</t>
  </si>
  <si>
    <t>La Chiesa</t>
  </si>
  <si>
    <t>5101720021</t>
  </si>
  <si>
    <t>5101720033</t>
  </si>
  <si>
    <t>La Mucchia</t>
  </si>
  <si>
    <t>5101710010</t>
  </si>
  <si>
    <t>La Villa-Farneta</t>
  </si>
  <si>
    <t>5101720024</t>
  </si>
  <si>
    <t>Le Casine</t>
  </si>
  <si>
    <t>5101720825</t>
  </si>
  <si>
    <t>Le Contesse</t>
  </si>
  <si>
    <t>5101726626</t>
  </si>
  <si>
    <t>Le Corchie</t>
  </si>
  <si>
    <t>5101726627</t>
  </si>
  <si>
    <t>Le Fosse</t>
  </si>
  <si>
    <t>5101726628</t>
  </si>
  <si>
    <t>Lombriciano</t>
  </si>
  <si>
    <t>5101720022</t>
  </si>
  <si>
    <t>Macchia della Madonna I</t>
  </si>
  <si>
    <t>5101726729</t>
  </si>
  <si>
    <t>Mencaglia</t>
  </si>
  <si>
    <t>5101720030</t>
  </si>
  <si>
    <t>Mengaccini</t>
  </si>
  <si>
    <t>5101710011</t>
  </si>
  <si>
    <t>Mercatale</t>
  </si>
  <si>
    <t>5101721131</t>
  </si>
  <si>
    <t>Metelliano</t>
  </si>
  <si>
    <t>5101710012</t>
  </si>
  <si>
    <t>Mezzavia</t>
  </si>
  <si>
    <t>5101710014</t>
  </si>
  <si>
    <t>Montalla</t>
  </si>
  <si>
    <t>5101726632</t>
  </si>
  <si>
    <t>Montanare</t>
  </si>
  <si>
    <t>5101710015</t>
  </si>
  <si>
    <t>5101720034</t>
  </si>
  <si>
    <t>Ospizio</t>
  </si>
  <si>
    <t>5101710016</t>
  </si>
  <si>
    <t>Ossaia</t>
  </si>
  <si>
    <t>5101720036</t>
  </si>
  <si>
    <t>Pergaccio</t>
  </si>
  <si>
    <t>5101726637</t>
  </si>
  <si>
    <t>Pergo</t>
  </si>
  <si>
    <t>5101720057</t>
  </si>
  <si>
    <t>Pergo I</t>
  </si>
  <si>
    <t>5101710017</t>
  </si>
  <si>
    <t>Pierle</t>
  </si>
  <si>
    <t>5101710018</t>
  </si>
  <si>
    <t>Pietraia</t>
  </si>
  <si>
    <t>5101710019</t>
  </si>
  <si>
    <t>5101726635</t>
  </si>
  <si>
    <t>Potassa</t>
  </si>
  <si>
    <t>5101720038</t>
  </si>
  <si>
    <t>Renaia</t>
  </si>
  <si>
    <t>5101710020</t>
  </si>
  <si>
    <t>Riccio</t>
  </si>
  <si>
    <t>5101710021</t>
  </si>
  <si>
    <t>Ronzano</t>
  </si>
  <si>
    <t>5101726640</t>
  </si>
  <si>
    <t>San Marco in Villa</t>
  </si>
  <si>
    <t>5101720041</t>
  </si>
  <si>
    <t>Sant'Agata</t>
  </si>
  <si>
    <t>5101710022</t>
  </si>
  <si>
    <t>Sant'Andrea di Sorbello</t>
  </si>
  <si>
    <t>5101726642</t>
  </si>
  <si>
    <t>5101710023</t>
  </si>
  <si>
    <t>Scanizza</t>
  </si>
  <si>
    <t>5101726643</t>
  </si>
  <si>
    <t>Schiavazzolo</t>
  </si>
  <si>
    <t>5101710024</t>
  </si>
  <si>
    <t>Sodo</t>
  </si>
  <si>
    <t>5101720044</t>
  </si>
  <si>
    <t>Tavernelle-Sant'Eusebio</t>
  </si>
  <si>
    <t>5101710026</t>
  </si>
  <si>
    <t>Terontola</t>
  </si>
  <si>
    <t>5101710025</t>
  </si>
  <si>
    <t>Terontola Alta</t>
  </si>
  <si>
    <t>5101726746</t>
  </si>
  <si>
    <t>Toppello</t>
  </si>
  <si>
    <t>5101710027</t>
  </si>
  <si>
    <t>Toppo di Moro</t>
  </si>
  <si>
    <t>5101710028</t>
  </si>
  <si>
    <t>Tornia</t>
  </si>
  <si>
    <t>5101710029</t>
  </si>
  <si>
    <t>Torreone</t>
  </si>
  <si>
    <t>5101720049</t>
  </si>
  <si>
    <t>5101730001</t>
  </si>
  <si>
    <t>Vallone P.I.P.</t>
  </si>
  <si>
    <t>5001320001</t>
  </si>
  <si>
    <t>Botteghino</t>
  </si>
  <si>
    <t>5001340000</t>
  </si>
  <si>
    <t>Case sparse_214</t>
  </si>
  <si>
    <t>5001310001</t>
  </si>
  <si>
    <t>Cenaia</t>
  </si>
  <si>
    <t>5001310002</t>
  </si>
  <si>
    <t>Ceppaiano</t>
  </si>
  <si>
    <t>5001310003</t>
  </si>
  <si>
    <t>Crespina</t>
  </si>
  <si>
    <t>5001320002</t>
  </si>
  <si>
    <t>Lavoria</t>
  </si>
  <si>
    <t>5001320003</t>
  </si>
  <si>
    <t>Le Lame</t>
  </si>
  <si>
    <t>5001326704</t>
  </si>
  <si>
    <t>5001326605</t>
  </si>
  <si>
    <t>Poggio al Tesoro</t>
  </si>
  <si>
    <t>5001320006</t>
  </si>
  <si>
    <t>Siberia</t>
  </si>
  <si>
    <t>5001310004</t>
  </si>
  <si>
    <t>Tripalle</t>
  </si>
  <si>
    <t>5001320007</t>
  </si>
  <si>
    <t>Villa Il Poggio</t>
  </si>
  <si>
    <t>5001310005</t>
  </si>
  <si>
    <t>Volpaia</t>
  </si>
  <si>
    <t>4700440000</t>
  </si>
  <si>
    <t>Case sparse_278</t>
  </si>
  <si>
    <t>4700420001</t>
  </si>
  <si>
    <t>Casotti-Ponte Sestaione</t>
  </si>
  <si>
    <t>4700410001</t>
  </si>
  <si>
    <t>Cutigliano</t>
  </si>
  <si>
    <t>4700424902</t>
  </si>
  <si>
    <t>Doganaccia</t>
  </si>
  <si>
    <t>4700410002</t>
  </si>
  <si>
    <t>Melo</t>
  </si>
  <si>
    <t>4700410004</t>
  </si>
  <si>
    <t>Pian degli Ontani</t>
  </si>
  <si>
    <t>4700420003</t>
  </si>
  <si>
    <t>Pian dei Sisi</t>
  </si>
  <si>
    <t>4700410003</t>
  </si>
  <si>
    <t>Pian di Novello</t>
  </si>
  <si>
    <t>4700410005</t>
  </si>
  <si>
    <t>Pianosinatico</t>
  </si>
  <si>
    <t>4700410006</t>
  </si>
  <si>
    <t>Rivoreta</t>
  </si>
  <si>
    <t>Dicomano [FI]</t>
  </si>
  <si>
    <t>4801310001</t>
  </si>
  <si>
    <t>Carbonile</t>
  </si>
  <si>
    <t>4801340000</t>
  </si>
  <si>
    <t>Case sparse_148</t>
  </si>
  <si>
    <t>4801320001</t>
  </si>
  <si>
    <t>Chiesa di Celle</t>
  </si>
  <si>
    <t>4801310002</t>
  </si>
  <si>
    <t>Corella</t>
  </si>
  <si>
    <t>4801310003</t>
  </si>
  <si>
    <t>Dicomano</t>
  </si>
  <si>
    <t>4801310005</t>
  </si>
  <si>
    <t>I filipponi</t>
  </si>
  <si>
    <t>4801326602</t>
  </si>
  <si>
    <t>Passerini</t>
  </si>
  <si>
    <t>4801320003</t>
  </si>
  <si>
    <t>Piandrati</t>
  </si>
  <si>
    <t>4801310004</t>
  </si>
  <si>
    <t>Sandetole</t>
  </si>
  <si>
    <t>Empoli [FI]</t>
  </si>
  <si>
    <t>4801420001</t>
  </si>
  <si>
    <t>Bastia</t>
  </si>
  <si>
    <t>4801410001</t>
  </si>
  <si>
    <t>Brusciana</t>
  </si>
  <si>
    <t>4801420002</t>
  </si>
  <si>
    <t>Capanne di Sopra</t>
  </si>
  <si>
    <t>4801420003</t>
  </si>
  <si>
    <t>Capannone</t>
  </si>
  <si>
    <t>4801420010</t>
  </si>
  <si>
    <t>Case Bosco</t>
  </si>
  <si>
    <t>4801426716</t>
  </si>
  <si>
    <t>Case Chiassoli</t>
  </si>
  <si>
    <t>4801440000</t>
  </si>
  <si>
    <t>Case sparse_149</t>
  </si>
  <si>
    <t>4801430002</t>
  </si>
  <si>
    <t>4801410002</t>
  </si>
  <si>
    <t>Cerbaiola</t>
  </si>
  <si>
    <t>4801410003</t>
  </si>
  <si>
    <t>Empoli</t>
  </si>
  <si>
    <t>4801426715</t>
  </si>
  <si>
    <t>4801420006</t>
  </si>
  <si>
    <t>4801430004</t>
  </si>
  <si>
    <t>Lucchese Est</t>
  </si>
  <si>
    <t>4801430003</t>
  </si>
  <si>
    <t>Lucchese Ovest</t>
  </si>
  <si>
    <t>4801410004</t>
  </si>
  <si>
    <t>Marcignana</t>
  </si>
  <si>
    <t>4801410005</t>
  </si>
  <si>
    <t>Martignana</t>
  </si>
  <si>
    <t>4801410006</t>
  </si>
  <si>
    <t>4801426707</t>
  </si>
  <si>
    <t>Montemagnoli</t>
  </si>
  <si>
    <t>4801410007</t>
  </si>
  <si>
    <t>Monterappoli</t>
  </si>
  <si>
    <t>4801410008</t>
  </si>
  <si>
    <t>Osteria Bianca-Ponte a Elsa</t>
  </si>
  <si>
    <t>4801410009</t>
  </si>
  <si>
    <t>Pianezzoli</t>
  </si>
  <si>
    <t>4801426714</t>
  </si>
  <si>
    <t>4801410010</t>
  </si>
  <si>
    <t>Pozzale-Case Nuove</t>
  </si>
  <si>
    <t>4801420008</t>
  </si>
  <si>
    <t>San Frediano</t>
  </si>
  <si>
    <t>4801410011</t>
  </si>
  <si>
    <t>Sant'Andrea-Fontanella</t>
  </si>
  <si>
    <t>4801426609</t>
  </si>
  <si>
    <t>Tartagliana</t>
  </si>
  <si>
    <t>4801430001</t>
  </si>
  <si>
    <t>Terrafino</t>
  </si>
  <si>
    <t>4801410012</t>
  </si>
  <si>
    <t>Tinaia</t>
  </si>
  <si>
    <t>4801426613</t>
  </si>
  <si>
    <t>4801410013</t>
  </si>
  <si>
    <t>Villanuova</t>
  </si>
  <si>
    <t>4601220001</t>
  </si>
  <si>
    <t>4601240000</t>
  </si>
  <si>
    <t>Case sparse_251</t>
  </si>
  <si>
    <t>4601210001</t>
  </si>
  <si>
    <t>Fabbriche di Vallico</t>
  </si>
  <si>
    <t>4601210004</t>
  </si>
  <si>
    <t>Gragliana</t>
  </si>
  <si>
    <t>4601210002</t>
  </si>
  <si>
    <t>Vallico di Sopra</t>
  </si>
  <si>
    <t>4601210003</t>
  </si>
  <si>
    <t>Vallico di Sotto</t>
  </si>
  <si>
    <t>Fauglia [PI]</t>
  </si>
  <si>
    <t>5001410001</t>
  </si>
  <si>
    <t>Acciaiolo</t>
  </si>
  <si>
    <t>5001430002</t>
  </si>
  <si>
    <t>Area Produttiva Acciaiolo</t>
  </si>
  <si>
    <t>5001426701</t>
  </si>
  <si>
    <t>5001426610</t>
  </si>
  <si>
    <t>Case Nuove</t>
  </si>
  <si>
    <t>5001440000</t>
  </si>
  <si>
    <t>Case sparse_215</t>
  </si>
  <si>
    <t>5001410002</t>
  </si>
  <si>
    <t>Fauglia</t>
  </si>
  <si>
    <t>5001410003</t>
  </si>
  <si>
    <t>Luciana</t>
  </si>
  <si>
    <t>5001410013</t>
  </si>
  <si>
    <t>Poggio Pallone</t>
  </si>
  <si>
    <t>5001426606</t>
  </si>
  <si>
    <t>Pontita</t>
  </si>
  <si>
    <t>5001420007</t>
  </si>
  <si>
    <t>Pugnano</t>
  </si>
  <si>
    <t>5001426608</t>
  </si>
  <si>
    <t>San Regolo</t>
  </si>
  <si>
    <t>5001430003</t>
  </si>
  <si>
    <t>Torretta</t>
  </si>
  <si>
    <t>5001430004</t>
  </si>
  <si>
    <t>Vallicella</t>
  </si>
  <si>
    <t>5001410004</t>
  </si>
  <si>
    <t>Valtriano</t>
  </si>
  <si>
    <t>5001422909</t>
  </si>
  <si>
    <t>Villa Petri Montalto</t>
  </si>
  <si>
    <t>5001430001</t>
  </si>
  <si>
    <t>Zona Commerciale Valtriano</t>
  </si>
  <si>
    <t>Fiesole [FI]</t>
  </si>
  <si>
    <t>4801510001</t>
  </si>
  <si>
    <t>Caldine</t>
  </si>
  <si>
    <t>4801540000</t>
  </si>
  <si>
    <t>Case sparse_150</t>
  </si>
  <si>
    <t>4801520003</t>
  </si>
  <si>
    <t>Cave di Maiano</t>
  </si>
  <si>
    <t>4801526604</t>
  </si>
  <si>
    <t>Citerno</t>
  </si>
  <si>
    <t>4801510002</t>
  </si>
  <si>
    <t>Compiobbi</t>
  </si>
  <si>
    <t>4801510003</t>
  </si>
  <si>
    <t>Ellera</t>
  </si>
  <si>
    <t>4801510004</t>
  </si>
  <si>
    <t>Fiesole</t>
  </si>
  <si>
    <t>4801520006</t>
  </si>
  <si>
    <t>Le Molina</t>
  </si>
  <si>
    <t>4801526607</t>
  </si>
  <si>
    <t>Maiano</t>
  </si>
  <si>
    <t>4801520017</t>
  </si>
  <si>
    <t>Montalto</t>
  </si>
  <si>
    <t>4801510005</t>
  </si>
  <si>
    <t>Montebeni</t>
  </si>
  <si>
    <t>4801520008</t>
  </si>
  <si>
    <t>Olmo</t>
  </si>
  <si>
    <t>4801526709</t>
  </si>
  <si>
    <t>Ontignano</t>
  </si>
  <si>
    <t>4801510006</t>
  </si>
  <si>
    <t>Pian di Mugnone</t>
  </si>
  <si>
    <t>4801510007</t>
  </si>
  <si>
    <t>Pian di San Bartolo-Trespiano</t>
  </si>
  <si>
    <t>4801510008</t>
  </si>
  <si>
    <t>Poggio Gherardo</t>
  </si>
  <si>
    <t>4801510009</t>
  </si>
  <si>
    <t>Ponte alla Badia</t>
  </si>
  <si>
    <t>4801520011</t>
  </si>
  <si>
    <t>4801526613</t>
  </si>
  <si>
    <t>San Donato a Torri</t>
  </si>
  <si>
    <t>4801510010</t>
  </si>
  <si>
    <t>San Jacopo al Girone</t>
  </si>
  <si>
    <t>4801526614</t>
  </si>
  <si>
    <t>Santa Margherita a Saletta</t>
  </si>
  <si>
    <t>4801526615</t>
  </si>
  <si>
    <t>Torre di Buiano</t>
  </si>
  <si>
    <t>4801526616</t>
  </si>
  <si>
    <t>Vincigliata</t>
  </si>
  <si>
    <t>4801620001</t>
  </si>
  <si>
    <t>4801610001</t>
  </si>
  <si>
    <t>Brollo</t>
  </si>
  <si>
    <t>4801620002</t>
  </si>
  <si>
    <t>Carresi</t>
  </si>
  <si>
    <t>4801640000</t>
  </si>
  <si>
    <t>Case sparse_151</t>
  </si>
  <si>
    <t>4801620015</t>
  </si>
  <si>
    <t>Ex Avicolo</t>
  </si>
  <si>
    <t>4801610002</t>
  </si>
  <si>
    <t>Figline Valdarno</t>
  </si>
  <si>
    <t>4801626604</t>
  </si>
  <si>
    <t>Gagliana</t>
  </si>
  <si>
    <t>4801610003</t>
  </si>
  <si>
    <t>Gaville</t>
  </si>
  <si>
    <t>4801626605</t>
  </si>
  <si>
    <t>I Cappuccini</t>
  </si>
  <si>
    <t>4801626706</t>
  </si>
  <si>
    <t>4801620008</t>
  </si>
  <si>
    <t>4801626709</t>
  </si>
  <si>
    <t>La Poggerina</t>
  </si>
  <si>
    <t>4801620007</t>
  </si>
  <si>
    <t>Lagaccioni</t>
  </si>
  <si>
    <t>4801620010</t>
  </si>
  <si>
    <t>Madonna del Cesto</t>
  </si>
  <si>
    <t>4801625815</t>
  </si>
  <si>
    <t>Norcenni</t>
  </si>
  <si>
    <t>4801626711</t>
  </si>
  <si>
    <t>Pavelli</t>
  </si>
  <si>
    <t>4801620012</t>
  </si>
  <si>
    <t>Pian delle Macchie</t>
  </si>
  <si>
    <t>4801620013</t>
  </si>
  <si>
    <t>4801610004</t>
  </si>
  <si>
    <t>Ponte Agli Stolli</t>
  </si>
  <si>
    <t>4801610005</t>
  </si>
  <si>
    <t>Porcellino</t>
  </si>
  <si>
    <t>4801610006</t>
  </si>
  <si>
    <t>Restone</t>
  </si>
  <si>
    <t>4801620014</t>
  </si>
  <si>
    <t>Ripalta</t>
  </si>
  <si>
    <t>Filattiera [MS]</t>
  </si>
  <si>
    <t>4500620001</t>
  </si>
  <si>
    <t>Arnuzzolo</t>
  </si>
  <si>
    <t>4500626602</t>
  </si>
  <si>
    <t>Calizzana</t>
  </si>
  <si>
    <t>4500620003</t>
  </si>
  <si>
    <t>4500610001</t>
  </si>
  <si>
    <t>Cantiere-Ponticello</t>
  </si>
  <si>
    <t>4500610002</t>
  </si>
  <si>
    <t>Caprio</t>
  </si>
  <si>
    <t>4500640000</t>
  </si>
  <si>
    <t>Case sparse_228</t>
  </si>
  <si>
    <t>4500610003</t>
  </si>
  <si>
    <t>Cavallana</t>
  </si>
  <si>
    <t>4500610004</t>
  </si>
  <si>
    <t>Filattiera</t>
  </si>
  <si>
    <t>4500610005</t>
  </si>
  <si>
    <t>Gigliana</t>
  </si>
  <si>
    <t>4500620004</t>
  </si>
  <si>
    <t>Macerie</t>
  </si>
  <si>
    <t>4500610006</t>
  </si>
  <si>
    <t>Migliarina</t>
  </si>
  <si>
    <t>4500620006</t>
  </si>
  <si>
    <t>Pala</t>
  </si>
  <si>
    <t>4500620007</t>
  </si>
  <si>
    <t>Posponte di Lusignana</t>
  </si>
  <si>
    <t>4500610007</t>
  </si>
  <si>
    <t>Rocca Sigillina</t>
  </si>
  <si>
    <t>4500626608</t>
  </si>
  <si>
    <t>Rottigliana di Sotto</t>
  </si>
  <si>
    <t>4500610008</t>
  </si>
  <si>
    <t>Scorcetoli-Monteluscio</t>
  </si>
  <si>
    <t>4500610009</t>
  </si>
  <si>
    <t>4500620009</t>
  </si>
  <si>
    <t>Tarasco</t>
  </si>
  <si>
    <t>4500620010</t>
  </si>
  <si>
    <t>Vignolo di Lusignana</t>
  </si>
  <si>
    <t>Firenze [FI]</t>
  </si>
  <si>
    <t>4801726601</t>
  </si>
  <si>
    <t>Baronta</t>
  </si>
  <si>
    <t>4801710001</t>
  </si>
  <si>
    <t>Cascine Del Riccio</t>
  </si>
  <si>
    <t>4801740000</t>
  </si>
  <si>
    <t>Case sparse_152</t>
  </si>
  <si>
    <t>4801726704</t>
  </si>
  <si>
    <t>Ema I</t>
  </si>
  <si>
    <t>4801726705</t>
  </si>
  <si>
    <t>Ema II</t>
  </si>
  <si>
    <t>4801710002</t>
  </si>
  <si>
    <t>Firenze</t>
  </si>
  <si>
    <t>4801710003</t>
  </si>
  <si>
    <t>Mantignano-Ugnano</t>
  </si>
  <si>
    <t>4801726607</t>
  </si>
  <si>
    <t>Parigi</t>
  </si>
  <si>
    <t>4801720008</t>
  </si>
  <si>
    <t>Piazza Calda</t>
  </si>
  <si>
    <t>4801720010</t>
  </si>
  <si>
    <t>Pontignale</t>
  </si>
  <si>
    <t>4801726612</t>
  </si>
  <si>
    <t>San Michele a Monteripaldi</t>
  </si>
  <si>
    <t>4801720013</t>
  </si>
  <si>
    <t>Stilicone</t>
  </si>
  <si>
    <t>Firenzuola [FI]</t>
  </si>
  <si>
    <t>4801820001</t>
  </si>
  <si>
    <t>Barco</t>
  </si>
  <si>
    <t>4801810001</t>
  </si>
  <si>
    <t>Bruscoli</t>
  </si>
  <si>
    <t>4801820004</t>
  </si>
  <si>
    <t>Ca' Nove</t>
  </si>
  <si>
    <t>4801820005</t>
  </si>
  <si>
    <t>4801840000</t>
  </si>
  <si>
    <t>Case sparse_153</t>
  </si>
  <si>
    <t>4801820006</t>
  </si>
  <si>
    <t>4801826607</t>
  </si>
  <si>
    <t>Castelvecchio</t>
  </si>
  <si>
    <t>4801810002</t>
  </si>
  <si>
    <t>Castro San Martino</t>
  </si>
  <si>
    <t>4801810003</t>
  </si>
  <si>
    <t>Coniale</t>
  </si>
  <si>
    <t>4801810004</t>
  </si>
  <si>
    <t>Cornacchiaia</t>
  </si>
  <si>
    <t>4801820008</t>
  </si>
  <si>
    <t>4801810005</t>
  </si>
  <si>
    <t>Covigliaio</t>
  </si>
  <si>
    <t>4801820009</t>
  </si>
  <si>
    <t>Filigare</t>
  </si>
  <si>
    <t>4801810006</t>
  </si>
  <si>
    <t>Firenzuola</t>
  </si>
  <si>
    <t>4801820010</t>
  </si>
  <si>
    <t>Fognano</t>
  </si>
  <si>
    <t>4801820011</t>
  </si>
  <si>
    <t>Fratte</t>
  </si>
  <si>
    <t>4801810007</t>
  </si>
  <si>
    <t>Giugnola</t>
  </si>
  <si>
    <t>4801820012</t>
  </si>
  <si>
    <t>4801810008</t>
  </si>
  <si>
    <t>Istia-Sigliola-Greta</t>
  </si>
  <si>
    <t>4801826613</t>
  </si>
  <si>
    <t>La Posta</t>
  </si>
  <si>
    <t>4801810009</t>
  </si>
  <si>
    <t>Le Valli</t>
  </si>
  <si>
    <t>4801810010</t>
  </si>
  <si>
    <t>Montalbano</t>
  </si>
  <si>
    <t>4801810011</t>
  </si>
  <si>
    <t>Moraduccio</t>
  </si>
  <si>
    <t>4801826614</t>
  </si>
  <si>
    <t>Osteto</t>
  </si>
  <si>
    <t>4801820015</t>
  </si>
  <si>
    <t>Pagliana</t>
  </si>
  <si>
    <t>4801820016</t>
  </si>
  <si>
    <t>Peglio</t>
  </si>
  <si>
    <t>4801810012</t>
  </si>
  <si>
    <t>Piancaldoli</t>
  </si>
  <si>
    <t>4801810013</t>
  </si>
  <si>
    <t>Pietramala</t>
  </si>
  <si>
    <t>4801820017</t>
  </si>
  <si>
    <t>Poggio Tignoso</t>
  </si>
  <si>
    <t>4801810014</t>
  </si>
  <si>
    <t>Rifredo</t>
  </si>
  <si>
    <t>4801810015</t>
  </si>
  <si>
    <t>4801820019</t>
  </si>
  <si>
    <t>4801810016</t>
  </si>
  <si>
    <t>Traversa</t>
  </si>
  <si>
    <t>4801826620</t>
  </si>
  <si>
    <t>Violla</t>
  </si>
  <si>
    <t>4801820021</t>
  </si>
  <si>
    <t>Visignano</t>
  </si>
  <si>
    <t>Fivizzano [MS]</t>
  </si>
  <si>
    <t>4500710001</t>
  </si>
  <si>
    <t>Agnino</t>
  </si>
  <si>
    <t>4500710002</t>
  </si>
  <si>
    <t>Aiola</t>
  </si>
  <si>
    <t>4500726601</t>
  </si>
  <si>
    <t>Alebbio</t>
  </si>
  <si>
    <t>4500720002</t>
  </si>
  <si>
    <t>Antigo</t>
  </si>
  <si>
    <t>4500720003</t>
  </si>
  <si>
    <t>Arlia</t>
  </si>
  <si>
    <t>4500720004</t>
  </si>
  <si>
    <t>4500710003</t>
  </si>
  <si>
    <t>Bardine di San Terenzo</t>
  </si>
  <si>
    <t>4500724954</t>
  </si>
  <si>
    <t>Bottignana</t>
  </si>
  <si>
    <t>4500710004</t>
  </si>
  <si>
    <t>Campiglione-Vezzanello</t>
  </si>
  <si>
    <t>4500720006</t>
  </si>
  <si>
    <t>Casa Giannino</t>
  </si>
  <si>
    <t>4500740000</t>
  </si>
  <si>
    <t>Case sparse_229</t>
  </si>
  <si>
    <t>4500720007</t>
  </si>
  <si>
    <t>4500720008</t>
  </si>
  <si>
    <t>Caugliano</t>
  </si>
  <si>
    <t>4500710005</t>
  </si>
  <si>
    <t>4500720057</t>
  </si>
  <si>
    <t>Cerignano</t>
  </si>
  <si>
    <t>4500720009</t>
  </si>
  <si>
    <t>Certardola-Motta</t>
  </si>
  <si>
    <t>4500710006</t>
  </si>
  <si>
    <t>Ceserano</t>
  </si>
  <si>
    <t>4500710007</t>
  </si>
  <si>
    <t>Colla</t>
  </si>
  <si>
    <t>4500726711</t>
  </si>
  <si>
    <t>Colle di Cerignano</t>
  </si>
  <si>
    <t>4500720010</t>
  </si>
  <si>
    <t>Collecchia</t>
  </si>
  <si>
    <t>4500710008</t>
  </si>
  <si>
    <t>Collegnago</t>
  </si>
  <si>
    <t>4500720012</t>
  </si>
  <si>
    <t>Colognola</t>
  </si>
  <si>
    <t>4500726613</t>
  </si>
  <si>
    <t>Cormezzano</t>
  </si>
  <si>
    <t>4500720014</t>
  </si>
  <si>
    <t>Corsano</t>
  </si>
  <si>
    <t>4500710009</t>
  </si>
  <si>
    <t>Cortila</t>
  </si>
  <si>
    <t>4500720015</t>
  </si>
  <si>
    <t>Cotto</t>
  </si>
  <si>
    <t>4500726616</t>
  </si>
  <si>
    <t>Debicò</t>
  </si>
  <si>
    <t>4500710010</t>
  </si>
  <si>
    <t>Equi Terme</t>
  </si>
  <si>
    <t>4500720018</t>
  </si>
  <si>
    <t>Fazzano</t>
  </si>
  <si>
    <t>4500726656</t>
  </si>
  <si>
    <t>Fiacciano</t>
  </si>
  <si>
    <t>4500710011</t>
  </si>
  <si>
    <t>Fivizzano</t>
  </si>
  <si>
    <t>4500720019</t>
  </si>
  <si>
    <t>Folegnano</t>
  </si>
  <si>
    <t>4500726620</t>
  </si>
  <si>
    <t>Gallogna</t>
  </si>
  <si>
    <t>4500710012</t>
  </si>
  <si>
    <t>Gassano</t>
  </si>
  <si>
    <t>4500710013</t>
  </si>
  <si>
    <t>Gragnola</t>
  </si>
  <si>
    <t>4500720021</t>
  </si>
  <si>
    <t>Groppoli</t>
  </si>
  <si>
    <t>4500720022</t>
  </si>
  <si>
    <t>Isolano</t>
  </si>
  <si>
    <t>4500726623</t>
  </si>
  <si>
    <t>La Funicolare</t>
  </si>
  <si>
    <t>4500720024</t>
  </si>
  <si>
    <t>La Giunca-Mozzano</t>
  </si>
  <si>
    <t>4500726625</t>
  </si>
  <si>
    <t>La Traggiara</t>
  </si>
  <si>
    <t>4500724955</t>
  </si>
  <si>
    <t>Localitá Castelletto</t>
  </si>
  <si>
    <t>4500720026</t>
  </si>
  <si>
    <t>Lorano</t>
  </si>
  <si>
    <t>4500710014</t>
  </si>
  <si>
    <t>Magliano</t>
  </si>
  <si>
    <t>4500720027</t>
  </si>
  <si>
    <t>Maglietola</t>
  </si>
  <si>
    <t>4500710015</t>
  </si>
  <si>
    <t>Mezzana-Monte de' Bianchi</t>
  </si>
  <si>
    <t>4500710016</t>
  </si>
  <si>
    <t>Molina di Equi Terme</t>
  </si>
  <si>
    <t>4500720028</t>
  </si>
  <si>
    <t>Mommio</t>
  </si>
  <si>
    <t>4500710017</t>
  </si>
  <si>
    <t>Moncigoli</t>
  </si>
  <si>
    <t>4500720029</t>
  </si>
  <si>
    <t>Montecurto</t>
  </si>
  <si>
    <t>4500720030</t>
  </si>
  <si>
    <t>Montevalese</t>
  </si>
  <si>
    <t>4500710018</t>
  </si>
  <si>
    <t>Monzone</t>
  </si>
  <si>
    <t>4500720032</t>
  </si>
  <si>
    <t>Panigaletto</t>
  </si>
  <si>
    <t>4500720033</t>
  </si>
  <si>
    <t>Pian di Molino</t>
  </si>
  <si>
    <t>4500710019</t>
  </si>
  <si>
    <t>Piano di Collecchia</t>
  </si>
  <si>
    <t>4500720034</t>
  </si>
  <si>
    <t>Pieve San Paolo</t>
  </si>
  <si>
    <t>4500720035</t>
  </si>
  <si>
    <t>Po’</t>
  </si>
  <si>
    <t>4500710020</t>
  </si>
  <si>
    <t>Pognana</t>
  </si>
  <si>
    <t>4500726736</t>
  </si>
  <si>
    <t>Ponte di Posara</t>
  </si>
  <si>
    <t>4500726737</t>
  </si>
  <si>
    <t>Ponte di Turano</t>
  </si>
  <si>
    <t>4500710021</t>
  </si>
  <si>
    <t>Posara</t>
  </si>
  <si>
    <t>4500720038</t>
  </si>
  <si>
    <t>Pratolungo</t>
  </si>
  <si>
    <t>4500720039</t>
  </si>
  <si>
    <t>Quarazzana</t>
  </si>
  <si>
    <t>4500710022</t>
  </si>
  <si>
    <t>Rometta</t>
  </si>
  <si>
    <t>4500710023</t>
  </si>
  <si>
    <t>San Terenzo Monti</t>
  </si>
  <si>
    <t>4500710024</t>
  </si>
  <si>
    <t>Sassalbo</t>
  </si>
  <si>
    <t>4500726640</t>
  </si>
  <si>
    <t>Sercognano</t>
  </si>
  <si>
    <t>4500726641</t>
  </si>
  <si>
    <t>Serrarola</t>
  </si>
  <si>
    <t>4500720042</t>
  </si>
  <si>
    <t>Signano</t>
  </si>
  <si>
    <t>4500710025</t>
  </si>
  <si>
    <t>Soliera</t>
  </si>
  <si>
    <t>4500720043</t>
  </si>
  <si>
    <t>4500720044</t>
  </si>
  <si>
    <t>Stazione di Fivizzano</t>
  </si>
  <si>
    <t>4500710026</t>
  </si>
  <si>
    <t>Tenerano</t>
  </si>
  <si>
    <t>4500720045</t>
  </si>
  <si>
    <t>Terenzano</t>
  </si>
  <si>
    <t>4500720046</t>
  </si>
  <si>
    <t>Terma</t>
  </si>
  <si>
    <t>4500720047</t>
  </si>
  <si>
    <t>Turano</t>
  </si>
  <si>
    <t>4500720048</t>
  </si>
  <si>
    <t>Turlago</t>
  </si>
  <si>
    <t>4500724949</t>
  </si>
  <si>
    <t>Uglianfreddo ai Cerri</t>
  </si>
  <si>
    <t>4500720050</t>
  </si>
  <si>
    <t>Valazzana</t>
  </si>
  <si>
    <t>4500720051</t>
  </si>
  <si>
    <t>Valle Ombrosa</t>
  </si>
  <si>
    <t>4500720052</t>
  </si>
  <si>
    <t>Vendaso</t>
  </si>
  <si>
    <t>4500720053</t>
  </si>
  <si>
    <t>Verrucola</t>
  </si>
  <si>
    <t>4500710027</t>
  </si>
  <si>
    <t>Viano</t>
  </si>
  <si>
    <t>4500710028</t>
  </si>
  <si>
    <t>Vinca</t>
  </si>
  <si>
    <t>Foiano della Chiana [AR]</t>
  </si>
  <si>
    <t>5101826601</t>
  </si>
  <si>
    <t>Anatraia</t>
  </si>
  <si>
    <t>5101840000</t>
  </si>
  <si>
    <t>Case sparse_43</t>
  </si>
  <si>
    <t>5101810003</t>
  </si>
  <si>
    <t>Farniole</t>
  </si>
  <si>
    <t>5101810001</t>
  </si>
  <si>
    <t>Foiano della Chiana</t>
  </si>
  <si>
    <t>5101820003</t>
  </si>
  <si>
    <t>Fontelunga</t>
  </si>
  <si>
    <t>5101826604</t>
  </si>
  <si>
    <t>La Querce</t>
  </si>
  <si>
    <t>5101820011</t>
  </si>
  <si>
    <t>La Selce</t>
  </si>
  <si>
    <t>5101820005</t>
  </si>
  <si>
    <t>Ponte al Rame</t>
  </si>
  <si>
    <t>5101810002</t>
  </si>
  <si>
    <t>Pozzo della Chiana</t>
  </si>
  <si>
    <t>5101826606</t>
  </si>
  <si>
    <t>Pratomaggio</t>
  </si>
  <si>
    <t>5101826607</t>
  </si>
  <si>
    <t>Santa Luce</t>
  </si>
  <si>
    <t>5101820008</t>
  </si>
  <si>
    <t>Stazione Ferroviaria</t>
  </si>
  <si>
    <t>5101820009</t>
  </si>
  <si>
    <t>Via del Duca</t>
  </si>
  <si>
    <t>5101826610</t>
  </si>
  <si>
    <t>Via del Filo</t>
  </si>
  <si>
    <t>Follonica [GR]</t>
  </si>
  <si>
    <t>5300940000</t>
  </si>
  <si>
    <t>Case sparse_109</t>
  </si>
  <si>
    <t>5300910001</t>
  </si>
  <si>
    <t>Follonica</t>
  </si>
  <si>
    <t>5300926702</t>
  </si>
  <si>
    <t>Localitá Casa Valli</t>
  </si>
  <si>
    <t>Forte dei Marmi [LU]</t>
  </si>
  <si>
    <t>4601340000</t>
  </si>
  <si>
    <t>Case sparse_252</t>
  </si>
  <si>
    <t>4601310001</t>
  </si>
  <si>
    <t>Forte dei Marmi</t>
  </si>
  <si>
    <t>Fosciandora [LU]</t>
  </si>
  <si>
    <t>4601440000</t>
  </si>
  <si>
    <t>Case sparse_253</t>
  </si>
  <si>
    <t>4601410001</t>
  </si>
  <si>
    <t>Ceserana</t>
  </si>
  <si>
    <t>4601410002</t>
  </si>
  <si>
    <t>Fosciandora</t>
  </si>
  <si>
    <t>4601410003</t>
  </si>
  <si>
    <t>Lupinaia</t>
  </si>
  <si>
    <t>4601410004</t>
  </si>
  <si>
    <t>Riana</t>
  </si>
  <si>
    <t>4601410005</t>
  </si>
  <si>
    <t>Treppignana</t>
  </si>
  <si>
    <t>Fosdinovo [MS]</t>
  </si>
  <si>
    <t>4500810001</t>
  </si>
  <si>
    <t>Borghetto-Melara</t>
  </si>
  <si>
    <t>4500810002</t>
  </si>
  <si>
    <t>Canepari</t>
  </si>
  <si>
    <t>4500810003</t>
  </si>
  <si>
    <t>Caniparola</t>
  </si>
  <si>
    <t>4500820001</t>
  </si>
  <si>
    <t>Caprognano</t>
  </si>
  <si>
    <t>4500810004</t>
  </si>
  <si>
    <t>Carignano</t>
  </si>
  <si>
    <t>4500840000</t>
  </si>
  <si>
    <t>Case sparse_230</t>
  </si>
  <si>
    <t>4500820002</t>
  </si>
  <si>
    <t>Celso</t>
  </si>
  <si>
    <t>4500826603</t>
  </si>
  <si>
    <t>4500810005</t>
  </si>
  <si>
    <t>Fosdinovo</t>
  </si>
  <si>
    <t>4500820004</t>
  </si>
  <si>
    <t>Gignola</t>
  </si>
  <si>
    <t>4500810006</t>
  </si>
  <si>
    <t>Giucano</t>
  </si>
  <si>
    <t>4500820006</t>
  </si>
  <si>
    <t>La Vagina</t>
  </si>
  <si>
    <t>4500810007</t>
  </si>
  <si>
    <t>Marciaso</t>
  </si>
  <si>
    <t>4500820007</t>
  </si>
  <si>
    <t>Monte Carboli</t>
  </si>
  <si>
    <t>4500820008</t>
  </si>
  <si>
    <t>Paghezzana</t>
  </si>
  <si>
    <t>4500810009</t>
  </si>
  <si>
    <t>Ponzanello</t>
  </si>
  <si>
    <t>4500820009</t>
  </si>
  <si>
    <t>Porredo</t>
  </si>
  <si>
    <t>4500810010</t>
  </si>
  <si>
    <t>Posterla</t>
  </si>
  <si>
    <t>4500810011</t>
  </si>
  <si>
    <t>Pulica</t>
  </si>
  <si>
    <t>4500810012</t>
  </si>
  <si>
    <t>Tendola</t>
  </si>
  <si>
    <t>4500820010</t>
  </si>
  <si>
    <t>Vercalda</t>
  </si>
  <si>
    <t>4500826611</t>
  </si>
  <si>
    <t>Villaggio Bertani</t>
  </si>
  <si>
    <t>Fucecchio [FI]</t>
  </si>
  <si>
    <t>4801920001</t>
  </si>
  <si>
    <t>Balzello</t>
  </si>
  <si>
    <t>4801920002</t>
  </si>
  <si>
    <t>4801926603</t>
  </si>
  <si>
    <t>Caino</t>
  </si>
  <si>
    <t>4801940000</t>
  </si>
  <si>
    <t>Case sparse_154</t>
  </si>
  <si>
    <t>4801920005</t>
  </si>
  <si>
    <t>4801920006</t>
  </si>
  <si>
    <t>Cinelli</t>
  </si>
  <si>
    <t>4801920007</t>
  </si>
  <si>
    <t>Cioni</t>
  </si>
  <si>
    <t>4801926627</t>
  </si>
  <si>
    <t>Dreoli</t>
  </si>
  <si>
    <t>4801926723</t>
  </si>
  <si>
    <t>Fornino</t>
  </si>
  <si>
    <t>4801920020</t>
  </si>
  <si>
    <t>Frattino</t>
  </si>
  <si>
    <t>4801910001</t>
  </si>
  <si>
    <t>Fucecchio</t>
  </si>
  <si>
    <t>4801910002</t>
  </si>
  <si>
    <t>4801926725</t>
  </si>
  <si>
    <t>Gazzarrini</t>
  </si>
  <si>
    <t>4801920008</t>
  </si>
  <si>
    <t>4801926628</t>
  </si>
  <si>
    <t>Giovacchini</t>
  </si>
  <si>
    <t>4801910003</t>
  </si>
  <si>
    <t>Le Botteghe</t>
  </si>
  <si>
    <t>4801920009</t>
  </si>
  <si>
    <t>4801920010</t>
  </si>
  <si>
    <t>Le Vendute</t>
  </si>
  <si>
    <t>4801926724</t>
  </si>
  <si>
    <t>Lucchesi</t>
  </si>
  <si>
    <t>4801926611</t>
  </si>
  <si>
    <t>Luigioni</t>
  </si>
  <si>
    <t>4801926621</t>
  </si>
  <si>
    <t>Macone</t>
  </si>
  <si>
    <t>4801910004</t>
  </si>
  <si>
    <t>Massarella</t>
  </si>
  <si>
    <t>4801920012</t>
  </si>
  <si>
    <t>Niccoletti</t>
  </si>
  <si>
    <t>4801926622</t>
  </si>
  <si>
    <t>Palagina</t>
  </si>
  <si>
    <t>4801930001</t>
  </si>
  <si>
    <t>Petroio</t>
  </si>
  <si>
    <t>4801910005</t>
  </si>
  <si>
    <t>Pinete</t>
  </si>
  <si>
    <t>4801920013</t>
  </si>
  <si>
    <t>Poggio Pieracci</t>
  </si>
  <si>
    <t>4801920014</t>
  </si>
  <si>
    <t>Porto dei Pescatori</t>
  </si>
  <si>
    <t>4801910006</t>
  </si>
  <si>
    <t>Querce</t>
  </si>
  <si>
    <t>4801920015</t>
  </si>
  <si>
    <t>Salto alle Vecchie</t>
  </si>
  <si>
    <t>4801926626</t>
  </si>
  <si>
    <t>San Bartolomeo</t>
  </si>
  <si>
    <t>4801910007</t>
  </si>
  <si>
    <t>San Pierino</t>
  </si>
  <si>
    <t>4801920016</t>
  </si>
  <si>
    <t>Tacchio</t>
  </si>
  <si>
    <t>4801920017</t>
  </si>
  <si>
    <t>Taccino</t>
  </si>
  <si>
    <t>4801910008</t>
  </si>
  <si>
    <t>4801920018</t>
  </si>
  <si>
    <t>Urbano</t>
  </si>
  <si>
    <t>4801920019</t>
  </si>
  <si>
    <t>Ventignano</t>
  </si>
  <si>
    <t>Gaiole in Chianti [SI]</t>
  </si>
  <si>
    <t>5201326616</t>
  </si>
  <si>
    <t>Adine</t>
  </si>
  <si>
    <t>5201326619</t>
  </si>
  <si>
    <t>Ama</t>
  </si>
  <si>
    <t>5201326701</t>
  </si>
  <si>
    <t>Badia Coltibuono</t>
  </si>
  <si>
    <t>5201326602</t>
  </si>
  <si>
    <t>Barbischio</t>
  </si>
  <si>
    <t>5201326603</t>
  </si>
  <si>
    <t>Casanova d'Ama</t>
  </si>
  <si>
    <t>5201340000</t>
  </si>
  <si>
    <t>Case sparse_77</t>
  </si>
  <si>
    <t>5201310001</t>
  </si>
  <si>
    <t>Castagnoli</t>
  </si>
  <si>
    <t>5201310002</t>
  </si>
  <si>
    <t>Gaiole in Chianti</t>
  </si>
  <si>
    <t>5201326606</t>
  </si>
  <si>
    <t>Galenda</t>
  </si>
  <si>
    <t>5201320004</t>
  </si>
  <si>
    <t>5201310007</t>
  </si>
  <si>
    <t>La Madonna</t>
  </si>
  <si>
    <t>5201310003</t>
  </si>
  <si>
    <t>Lecchi</t>
  </si>
  <si>
    <t>5201326617</t>
  </si>
  <si>
    <t>Lucignano</t>
  </si>
  <si>
    <t>5201326608</t>
  </si>
  <si>
    <t>Montegrossi</t>
  </si>
  <si>
    <t>5201310004</t>
  </si>
  <si>
    <t>Monti</t>
  </si>
  <si>
    <t>5201320010</t>
  </si>
  <si>
    <t>Nusenna</t>
  </si>
  <si>
    <t>5201326614</t>
  </si>
  <si>
    <t>Poggio San Polo</t>
  </si>
  <si>
    <t>5201320011</t>
  </si>
  <si>
    <t>Rietine</t>
  </si>
  <si>
    <t>5201326612</t>
  </si>
  <si>
    <t>San Giusto alle Monache</t>
  </si>
  <si>
    <t>5201320013</t>
  </si>
  <si>
    <t>5201310005</t>
  </si>
  <si>
    <t>5201310006</t>
  </si>
  <si>
    <t>San Sano</t>
  </si>
  <si>
    <t>5201326618</t>
  </si>
  <si>
    <t>San Vincenti</t>
  </si>
  <si>
    <t>5201320015</t>
  </si>
  <si>
    <t>Vertine</t>
  </si>
  <si>
    <t>Gallicano [LU]</t>
  </si>
  <si>
    <t>4601510001</t>
  </si>
  <si>
    <t>Bolognana</t>
  </si>
  <si>
    <t>4601526701</t>
  </si>
  <si>
    <t>Busdagno</t>
  </si>
  <si>
    <t>4601510006</t>
  </si>
  <si>
    <t>Campia</t>
  </si>
  <si>
    <t>4601510007</t>
  </si>
  <si>
    <t>Campo</t>
  </si>
  <si>
    <t>4601510002</t>
  </si>
  <si>
    <t>Cardoso</t>
  </si>
  <si>
    <t>4601540000</t>
  </si>
  <si>
    <t>Case sparse_254</t>
  </si>
  <si>
    <t>4601526602</t>
  </si>
  <si>
    <t>Chieva</t>
  </si>
  <si>
    <t>4601520003</t>
  </si>
  <si>
    <t>Colle Aginaia</t>
  </si>
  <si>
    <t>4601510008</t>
  </si>
  <si>
    <t>Fiattone</t>
  </si>
  <si>
    <t>4601510003</t>
  </si>
  <si>
    <t>Gallicano</t>
  </si>
  <si>
    <t>4601510009</t>
  </si>
  <si>
    <t>La Barca</t>
  </si>
  <si>
    <t>4601520005</t>
  </si>
  <si>
    <t>Perpoli</t>
  </si>
  <si>
    <t>4601526606</t>
  </si>
  <si>
    <t>Piezza</t>
  </si>
  <si>
    <t>4601510004</t>
  </si>
  <si>
    <t>Trassilico</t>
  </si>
  <si>
    <t>4601526604</t>
  </si>
  <si>
    <t>Turritecava</t>
  </si>
  <si>
    <t>4601510005</t>
  </si>
  <si>
    <t>Verni</t>
  </si>
  <si>
    <t>Gambassi Terme [FI]</t>
  </si>
  <si>
    <t>4802010001</t>
  </si>
  <si>
    <t>Badia a Cerreto</t>
  </si>
  <si>
    <t>4802026601</t>
  </si>
  <si>
    <t>Borgoforte</t>
  </si>
  <si>
    <t>4802010002</t>
  </si>
  <si>
    <t>4802040000</t>
  </si>
  <si>
    <t>Case sparse_155</t>
  </si>
  <si>
    <t>4802026605</t>
  </si>
  <si>
    <t>4802010003</t>
  </si>
  <si>
    <t>Catignano</t>
  </si>
  <si>
    <t>4802026602</t>
  </si>
  <si>
    <t>4802010004</t>
  </si>
  <si>
    <t>Gambassi Terme</t>
  </si>
  <si>
    <t>4802020003</t>
  </si>
  <si>
    <t>4802010005</t>
  </si>
  <si>
    <t>Pillo</t>
  </si>
  <si>
    <t>4802026606</t>
  </si>
  <si>
    <t>Sant'Agostino</t>
  </si>
  <si>
    <t>4802010006</t>
  </si>
  <si>
    <t>Varna</t>
  </si>
  <si>
    <t>Gavorrano [GR]</t>
  </si>
  <si>
    <t>5301010001</t>
  </si>
  <si>
    <t>Bagno di Gavorrano</t>
  </si>
  <si>
    <t>5301020001</t>
  </si>
  <si>
    <t>Basse Di Caldana</t>
  </si>
  <si>
    <t>5301010002</t>
  </si>
  <si>
    <t>Bivio di Ravi</t>
  </si>
  <si>
    <t>5301010003</t>
  </si>
  <si>
    <t>Caldana</t>
  </si>
  <si>
    <t>5301040000</t>
  </si>
  <si>
    <t>Case sparse_110</t>
  </si>
  <si>
    <t>5301010004</t>
  </si>
  <si>
    <t>Castellaccia</t>
  </si>
  <si>
    <t>5301020003</t>
  </si>
  <si>
    <t>Collacchia</t>
  </si>
  <si>
    <t>5301010005</t>
  </si>
  <si>
    <t>Filare-Boschetto-Miniera</t>
  </si>
  <si>
    <t>5301026704</t>
  </si>
  <si>
    <t>Fonte Brizzi</t>
  </si>
  <si>
    <t>5301010006</t>
  </si>
  <si>
    <t>Gavorrano</t>
  </si>
  <si>
    <t>5301010007</t>
  </si>
  <si>
    <t>Giuncarico</t>
  </si>
  <si>
    <t>5301010008</t>
  </si>
  <si>
    <t>Grilli</t>
  </si>
  <si>
    <t>5301020005</t>
  </si>
  <si>
    <t>I Forni</t>
  </si>
  <si>
    <t>5301020007</t>
  </si>
  <si>
    <t>Miniera Marchi</t>
  </si>
  <si>
    <t>5301025809</t>
  </si>
  <si>
    <t>Pelagone</t>
  </si>
  <si>
    <t>5301010009</t>
  </si>
  <si>
    <t>5301010010</t>
  </si>
  <si>
    <t>Ravi</t>
  </si>
  <si>
    <t>5301026608</t>
  </si>
  <si>
    <t>Stazione di Giuncarico</t>
  </si>
  <si>
    <t>4601620001</t>
  </si>
  <si>
    <t>Capoli</t>
  </si>
  <si>
    <t>4601640000</t>
  </si>
  <si>
    <t>Case sparse_255</t>
  </si>
  <si>
    <t>4601620002</t>
  </si>
  <si>
    <t>4601610001</t>
  </si>
  <si>
    <t>Giuncugnano</t>
  </si>
  <si>
    <t>4601610002</t>
  </si>
  <si>
    <t>4601610003</t>
  </si>
  <si>
    <t>Ponteccio</t>
  </si>
  <si>
    <t>4601626604</t>
  </si>
  <si>
    <t>Varliano</t>
  </si>
  <si>
    <t>Greve in Chianti [FI]</t>
  </si>
  <si>
    <t>4802126701</t>
  </si>
  <si>
    <t>Borgo di Dudda</t>
  </si>
  <si>
    <t>4802126602</t>
  </si>
  <si>
    <t>Case di Dudda</t>
  </si>
  <si>
    <t>4802120003</t>
  </si>
  <si>
    <t>Case Poggio</t>
  </si>
  <si>
    <t>4802140000</t>
  </si>
  <si>
    <t>Case sparse_156</t>
  </si>
  <si>
    <t>4802120004</t>
  </si>
  <si>
    <t>Casole</t>
  </si>
  <si>
    <t>4802126605</t>
  </si>
  <si>
    <t>Castellinuzza</t>
  </si>
  <si>
    <t>4802126606</t>
  </si>
  <si>
    <t>Castello di Cintoia</t>
  </si>
  <si>
    <t>4802126625</t>
  </si>
  <si>
    <t>Castello di Lamole</t>
  </si>
  <si>
    <t>4802110001</t>
  </si>
  <si>
    <t>Chiocchio</t>
  </si>
  <si>
    <t>4802120007</t>
  </si>
  <si>
    <t>Cintoia</t>
  </si>
  <si>
    <t>4802126608</t>
  </si>
  <si>
    <t>Dimezzano</t>
  </si>
  <si>
    <t>4802110002</t>
  </si>
  <si>
    <t>Dudda</t>
  </si>
  <si>
    <t>4802120009</t>
  </si>
  <si>
    <t>Giobbole</t>
  </si>
  <si>
    <t>4802110003</t>
  </si>
  <si>
    <t>Greti</t>
  </si>
  <si>
    <t>4802110004</t>
  </si>
  <si>
    <t>Greve in Chianti</t>
  </si>
  <si>
    <t>4802110005</t>
  </si>
  <si>
    <t>Il Ferrone</t>
  </si>
  <si>
    <t>4802120010</t>
  </si>
  <si>
    <t>Il Ferruzzi</t>
  </si>
  <si>
    <t>4802126711</t>
  </si>
  <si>
    <t>4802120012</t>
  </si>
  <si>
    <t>La Panca</t>
  </si>
  <si>
    <t>4802120013</t>
  </si>
  <si>
    <t>La Presura</t>
  </si>
  <si>
    <t>4802126614</t>
  </si>
  <si>
    <t>4802110006</t>
  </si>
  <si>
    <t>Lamole</t>
  </si>
  <si>
    <t>4802126615</t>
  </si>
  <si>
    <t>Le Masse</t>
  </si>
  <si>
    <t>4802110007</t>
  </si>
  <si>
    <t>Lucolena in Chianti</t>
  </si>
  <si>
    <t>4802130001</t>
  </si>
  <si>
    <t>4802110008</t>
  </si>
  <si>
    <t>Montefioralle</t>
  </si>
  <si>
    <t>4802110009</t>
  </si>
  <si>
    <t>Panzano in Chianti</t>
  </si>
  <si>
    <t>4802110010</t>
  </si>
  <si>
    <t>Passo dei Pecorai</t>
  </si>
  <si>
    <t>4802120016</t>
  </si>
  <si>
    <t>Pescina</t>
  </si>
  <si>
    <t>4802120017</t>
  </si>
  <si>
    <t>Pieve di Panzano</t>
  </si>
  <si>
    <t>4802110011</t>
  </si>
  <si>
    <t>Poggio alla Croce</t>
  </si>
  <si>
    <t>4802120018</t>
  </si>
  <si>
    <t>Rinforzati</t>
  </si>
  <si>
    <t>4802120019</t>
  </si>
  <si>
    <t>Ruffoli</t>
  </si>
  <si>
    <t>4802110012</t>
  </si>
  <si>
    <t>San Polo in Chianti</t>
  </si>
  <si>
    <t>4802120020</t>
  </si>
  <si>
    <t>Santa Cristina</t>
  </si>
  <si>
    <t>4802120021</t>
  </si>
  <si>
    <t>Solaia</t>
  </si>
  <si>
    <t>4802120022</t>
  </si>
  <si>
    <t>Spedaluzzo</t>
  </si>
  <si>
    <t>4802110013</t>
  </si>
  <si>
    <t>Strada in Chianti</t>
  </si>
  <si>
    <t>4802126623</t>
  </si>
  <si>
    <t>Torsoli</t>
  </si>
  <si>
    <t>Grosseto [GR]</t>
  </si>
  <si>
    <t>5301110001</t>
  </si>
  <si>
    <t>Alberese</t>
  </si>
  <si>
    <t>5301120001</t>
  </si>
  <si>
    <t>Alberese Scalo</t>
  </si>
  <si>
    <t>5301110002</t>
  </si>
  <si>
    <t>Bagno Roselle</t>
  </si>
  <si>
    <t>5301110003</t>
  </si>
  <si>
    <t>Batignano</t>
  </si>
  <si>
    <t>5301110004</t>
  </si>
  <si>
    <t>Braccagni</t>
  </si>
  <si>
    <t>5301110013</t>
  </si>
  <si>
    <t>Casalecci</t>
  </si>
  <si>
    <t>5301140000</t>
  </si>
  <si>
    <t>Case sparse_111</t>
  </si>
  <si>
    <t>5301110005</t>
  </si>
  <si>
    <t>Centro Raccolta Quadrupedi</t>
  </si>
  <si>
    <t>5301126605</t>
  </si>
  <si>
    <t>E.N.A.O.L.I.</t>
  </si>
  <si>
    <t>5301120008</t>
  </si>
  <si>
    <t>Fattoria Grancia</t>
  </si>
  <si>
    <t>5301110006</t>
  </si>
  <si>
    <t>Grosseto</t>
  </si>
  <si>
    <t>5301126610</t>
  </si>
  <si>
    <t>Il Colombaio</t>
  </si>
  <si>
    <t>5301120020</t>
  </si>
  <si>
    <t>Il Cristo</t>
  </si>
  <si>
    <t>5301110007</t>
  </si>
  <si>
    <t>Istia D'Ombrone-Le Stiacciole</t>
  </si>
  <si>
    <t>5301120012</t>
  </si>
  <si>
    <t>Le Colonne</t>
  </si>
  <si>
    <t>5301120013</t>
  </si>
  <si>
    <t>Magazzini Alberese</t>
  </si>
  <si>
    <t>5301110008</t>
  </si>
  <si>
    <t>Marina di Grosseto</t>
  </si>
  <si>
    <t>5301110009</t>
  </si>
  <si>
    <t>Montepescali</t>
  </si>
  <si>
    <t>5301110014</t>
  </si>
  <si>
    <t>Nomadelfia</t>
  </si>
  <si>
    <t>5301110010</t>
  </si>
  <si>
    <t>Principina a Mare</t>
  </si>
  <si>
    <t>5301110012</t>
  </si>
  <si>
    <t>Principina Terra</t>
  </si>
  <si>
    <t>5301126602</t>
  </si>
  <si>
    <t>Quercesecche</t>
  </si>
  <si>
    <t>5301120003</t>
  </si>
  <si>
    <t>Rio Grande</t>
  </si>
  <si>
    <t>5301110011</t>
  </si>
  <si>
    <t>Rispescia</t>
  </si>
  <si>
    <t>5301126618</t>
  </si>
  <si>
    <t>Rugginosina</t>
  </si>
  <si>
    <t>5301120004</t>
  </si>
  <si>
    <t>5301126721</t>
  </si>
  <si>
    <t>Spergolaia</t>
  </si>
  <si>
    <t>Guardistallo [PI]</t>
  </si>
  <si>
    <t>5001540000</t>
  </si>
  <si>
    <t>Case sparse_1</t>
  </si>
  <si>
    <t>5001520001</t>
  </si>
  <si>
    <t>Casino di Terra</t>
  </si>
  <si>
    <t>5001510001</t>
  </si>
  <si>
    <t>Guardistallo</t>
  </si>
  <si>
    <t>5001520802</t>
  </si>
  <si>
    <t>Valserena</t>
  </si>
  <si>
    <t>Impruneta [FI]</t>
  </si>
  <si>
    <t>4802210001</t>
  </si>
  <si>
    <t>Bagnolo-Cantagallo</t>
  </si>
  <si>
    <t>4802220002</t>
  </si>
  <si>
    <t>Baruffi</t>
  </si>
  <si>
    <t>4802220003</t>
  </si>
  <si>
    <t>Borgaccio</t>
  </si>
  <si>
    <t>4802220004</t>
  </si>
  <si>
    <t>Borgo di Sopra</t>
  </si>
  <si>
    <t>4802210002</t>
  </si>
  <si>
    <t>Bottai</t>
  </si>
  <si>
    <t>4802240000</t>
  </si>
  <si>
    <t>Case sparse_157</t>
  </si>
  <si>
    <t>4802226705</t>
  </si>
  <si>
    <t>Codaccio</t>
  </si>
  <si>
    <t>4802220006</t>
  </si>
  <si>
    <t>Collegramole Case Nuove</t>
  </si>
  <si>
    <t>4802220807</t>
  </si>
  <si>
    <t>Convento di San Paolo</t>
  </si>
  <si>
    <t>4802220008</t>
  </si>
  <si>
    <t>Fabbiolle</t>
  </si>
  <si>
    <t>4802210003</t>
  </si>
  <si>
    <t>Falciani</t>
  </si>
  <si>
    <t>4802210004</t>
  </si>
  <si>
    <t>4802220009</t>
  </si>
  <si>
    <t>4802210005</t>
  </si>
  <si>
    <t>Impruneta</t>
  </si>
  <si>
    <t>4802226710</t>
  </si>
  <si>
    <t>Invalidi di Guerra</t>
  </si>
  <si>
    <t>4802220011</t>
  </si>
  <si>
    <t>La Casina</t>
  </si>
  <si>
    <t>4802220012</t>
  </si>
  <si>
    <t>Le Rose</t>
  </si>
  <si>
    <t>4802210006</t>
  </si>
  <si>
    <t>L'Ugolino</t>
  </si>
  <si>
    <t>4802220013</t>
  </si>
  <si>
    <t>Mezzomonte</t>
  </si>
  <si>
    <t>4802220014</t>
  </si>
  <si>
    <t>Monte Oriolo</t>
  </si>
  <si>
    <t>4802210007</t>
  </si>
  <si>
    <t>Pozzolatico</t>
  </si>
  <si>
    <t>4802220015</t>
  </si>
  <si>
    <t>Ravanella</t>
  </si>
  <si>
    <t>4802226616</t>
  </si>
  <si>
    <t>Riboia</t>
  </si>
  <si>
    <t>4802220017</t>
  </si>
  <si>
    <t>San Gersolè-Torre Rosse</t>
  </si>
  <si>
    <t>4802226719</t>
  </si>
  <si>
    <t>Sant'Isidoro</t>
  </si>
  <si>
    <t>4802226720</t>
  </si>
  <si>
    <t>Suore Domenicane</t>
  </si>
  <si>
    <t>4802210008</t>
  </si>
  <si>
    <t>Tavarnuzze</t>
  </si>
  <si>
    <t>4802224821</t>
  </si>
  <si>
    <t>Terme di Firenze</t>
  </si>
  <si>
    <t>4802326708</t>
  </si>
  <si>
    <t>Belprato</t>
  </si>
  <si>
    <t>4802310001</t>
  </si>
  <si>
    <t>Burchio</t>
  </si>
  <si>
    <t>4802340000</t>
  </si>
  <si>
    <t>Case sparse_158</t>
  </si>
  <si>
    <t>4802310002</t>
  </si>
  <si>
    <t>Incisa in Val d'Arno</t>
  </si>
  <si>
    <t>4802320002</t>
  </si>
  <si>
    <t>La Fonte</t>
  </si>
  <si>
    <t>4802310003</t>
  </si>
  <si>
    <t>4802310004</t>
  </si>
  <si>
    <t>Palazzolo</t>
  </si>
  <si>
    <t>4802326707</t>
  </si>
  <si>
    <t>4802310005</t>
  </si>
  <si>
    <t>4802326704</t>
  </si>
  <si>
    <t>San Michele</t>
  </si>
  <si>
    <t>4802320005</t>
  </si>
  <si>
    <t>Santa Maria Maddalena</t>
  </si>
  <si>
    <t>Isola del Giglio [GR]</t>
  </si>
  <si>
    <t>5301224901</t>
  </si>
  <si>
    <t>Arenella</t>
  </si>
  <si>
    <t>5301240000</t>
  </si>
  <si>
    <t>Case sparse_112</t>
  </si>
  <si>
    <t>5301210001</t>
  </si>
  <si>
    <t>Giglio Campese</t>
  </si>
  <si>
    <t>5301210002</t>
  </si>
  <si>
    <t>Giglio Castello</t>
  </si>
  <si>
    <t>5301210003</t>
  </si>
  <si>
    <t>Giglio Porto</t>
  </si>
  <si>
    <t>5301220004</t>
  </si>
  <si>
    <t>Spalmatoio-Ischiaiola</t>
  </si>
  <si>
    <t>5301224903</t>
  </si>
  <si>
    <t>Villaggio Grotte</t>
  </si>
  <si>
    <t>Lajatico [PI]</t>
  </si>
  <si>
    <t>5001640000</t>
  </si>
  <si>
    <t>Case sparse_2</t>
  </si>
  <si>
    <t>5001620001</t>
  </si>
  <si>
    <t>La Sterza</t>
  </si>
  <si>
    <t>5001610001</t>
  </si>
  <si>
    <t>Lajatico</t>
  </si>
  <si>
    <t>5001610002</t>
  </si>
  <si>
    <t>Orciatico</t>
  </si>
  <si>
    <t>5001610003</t>
  </si>
  <si>
    <t>San Giovanni</t>
  </si>
  <si>
    <t>Lamporecchio [PT]</t>
  </si>
  <si>
    <t>4700520001</t>
  </si>
  <si>
    <t>Alberghi</t>
  </si>
  <si>
    <t>4700540000</t>
  </si>
  <si>
    <t>Case sparse_279</t>
  </si>
  <si>
    <t>4700526703</t>
  </si>
  <si>
    <t>Casorelle</t>
  </si>
  <si>
    <t>4700510007</t>
  </si>
  <si>
    <t>Centocampi</t>
  </si>
  <si>
    <t>4700520005</t>
  </si>
  <si>
    <t>Ceppeto</t>
  </si>
  <si>
    <t>4700520006</t>
  </si>
  <si>
    <t>Collececioli</t>
  </si>
  <si>
    <t>4700510001</t>
  </si>
  <si>
    <t>4700520007</t>
  </si>
  <si>
    <t>Giugnano</t>
  </si>
  <si>
    <t>4700526608</t>
  </si>
  <si>
    <t>La Berga</t>
  </si>
  <si>
    <t>4700526609</t>
  </si>
  <si>
    <t>La Carraia</t>
  </si>
  <si>
    <t>4700510006</t>
  </si>
  <si>
    <t>La Casuccia</t>
  </si>
  <si>
    <t>4700526611</t>
  </si>
  <si>
    <t>Lampaggio</t>
  </si>
  <si>
    <t>4700510002</t>
  </si>
  <si>
    <t>Lamporecchio</t>
  </si>
  <si>
    <t>4700526612</t>
  </si>
  <si>
    <t>Nardini</t>
  </si>
  <si>
    <t>4700526615</t>
  </si>
  <si>
    <t>4700520013</t>
  </si>
  <si>
    <t>Poggio alla Baghera</t>
  </si>
  <si>
    <t>4700520014</t>
  </si>
  <si>
    <t>Poggio alla Cavalla</t>
  </si>
  <si>
    <t>4700510003</t>
  </si>
  <si>
    <t>Porciano</t>
  </si>
  <si>
    <t>4700510004</t>
  </si>
  <si>
    <t>San Baronto</t>
  </si>
  <si>
    <t>4700520016</t>
  </si>
  <si>
    <t>Spicchio</t>
  </si>
  <si>
    <t>Larciano [PT]</t>
  </si>
  <si>
    <t>4700620001</t>
  </si>
  <si>
    <t>Baccane</t>
  </si>
  <si>
    <t>4700626602</t>
  </si>
  <si>
    <t>Bussoli</t>
  </si>
  <si>
    <t>4700626603</t>
  </si>
  <si>
    <t>Caloria Alta</t>
  </si>
  <si>
    <t>4700620004</t>
  </si>
  <si>
    <t>Casato Lotti</t>
  </si>
  <si>
    <t>4700626712</t>
  </si>
  <si>
    <t>Case di Monte</t>
  </si>
  <si>
    <t>4700640000</t>
  </si>
  <si>
    <t>Case sparse_280</t>
  </si>
  <si>
    <t>4700610001</t>
  </si>
  <si>
    <t>4700626705</t>
  </si>
  <si>
    <t>Colombaia</t>
  </si>
  <si>
    <t>4700626606</t>
  </si>
  <si>
    <t>Crociali</t>
  </si>
  <si>
    <t>4700626707</t>
  </si>
  <si>
    <t>Fattoria Banchieri</t>
  </si>
  <si>
    <t>4700620014</t>
  </si>
  <si>
    <t>Ghianda</t>
  </si>
  <si>
    <t>4700610002</t>
  </si>
  <si>
    <t>4700626608</t>
  </si>
  <si>
    <t>Luacchi</t>
  </si>
  <si>
    <t>4700620009</t>
  </si>
  <si>
    <t>Mungherino</t>
  </si>
  <si>
    <t>4700626611</t>
  </si>
  <si>
    <t>Puntoni</t>
  </si>
  <si>
    <t>4700610003</t>
  </si>
  <si>
    <t>San Rocco</t>
  </si>
  <si>
    <t>5001710011</t>
  </si>
  <si>
    <t>Boschi</t>
  </si>
  <si>
    <t>5001710001</t>
  </si>
  <si>
    <t>Casciana Alta</t>
  </si>
  <si>
    <t>5001740000</t>
  </si>
  <si>
    <t>Case sparse_3</t>
  </si>
  <si>
    <t>5001726613</t>
  </si>
  <si>
    <t>Casini di Bosco</t>
  </si>
  <si>
    <t>5001710002</t>
  </si>
  <si>
    <t>5001720001</t>
  </si>
  <si>
    <t>Colle-Aiale</t>
  </si>
  <si>
    <t>5001720005</t>
  </si>
  <si>
    <t>Gramugnana</t>
  </si>
  <si>
    <t>5001720007</t>
  </si>
  <si>
    <t>I Visconti</t>
  </si>
  <si>
    <t>5001710003</t>
  </si>
  <si>
    <t>La Capannina</t>
  </si>
  <si>
    <t>5001710004</t>
  </si>
  <si>
    <t>Lari</t>
  </si>
  <si>
    <t>5001710006</t>
  </si>
  <si>
    <t>Lavaiano</t>
  </si>
  <si>
    <t>5001710007</t>
  </si>
  <si>
    <t>Le Casine-Perignano-Spinelli</t>
  </si>
  <si>
    <t>5001720008</t>
  </si>
  <si>
    <t>Le Cave-San Frediano</t>
  </si>
  <si>
    <t>5001720009</t>
  </si>
  <si>
    <t>Le Selve</t>
  </si>
  <si>
    <t>5001720010</t>
  </si>
  <si>
    <t>Orceto</t>
  </si>
  <si>
    <t>5001710008</t>
  </si>
  <si>
    <t>5001720012</t>
  </si>
  <si>
    <t>5001710009</t>
  </si>
  <si>
    <t>San Ruffino</t>
  </si>
  <si>
    <t>5001710010</t>
  </si>
  <si>
    <t>Usigliano</t>
  </si>
  <si>
    <t>Lastra a Signa [FI]</t>
  </si>
  <si>
    <t>4802420001</t>
  </si>
  <si>
    <t>Belfiore</t>
  </si>
  <si>
    <t>4802420002</t>
  </si>
  <si>
    <t>Bricoli</t>
  </si>
  <si>
    <t>4802410001</t>
  </si>
  <si>
    <t>Brucianesi</t>
  </si>
  <si>
    <t>4802410002</t>
  </si>
  <si>
    <t>4802440000</t>
  </si>
  <si>
    <t>Case sparse_159</t>
  </si>
  <si>
    <t>4802410003</t>
  </si>
  <si>
    <t>Ginestra Fiorentina</t>
  </si>
  <si>
    <t>4802420004</t>
  </si>
  <si>
    <t>Inno</t>
  </si>
  <si>
    <t>4802426605</t>
  </si>
  <si>
    <t>La Lisca</t>
  </si>
  <si>
    <t>4802420006</t>
  </si>
  <si>
    <t>La Luna</t>
  </si>
  <si>
    <t>4802410004</t>
  </si>
  <si>
    <t>Lastra a Signa</t>
  </si>
  <si>
    <t>4802410005</t>
  </si>
  <si>
    <t>Malmantile</t>
  </si>
  <si>
    <t>4802420008</t>
  </si>
  <si>
    <t>Marliano</t>
  </si>
  <si>
    <t>4802420009</t>
  </si>
  <si>
    <t>Ponte di Macinaia</t>
  </si>
  <si>
    <t>4802420010</t>
  </si>
  <si>
    <t>Ponte Torto</t>
  </si>
  <si>
    <t>4802420011</t>
  </si>
  <si>
    <t>4802426712</t>
  </si>
  <si>
    <t>Romania</t>
  </si>
  <si>
    <t>4802420013</t>
  </si>
  <si>
    <t>San Martino a Carcheri</t>
  </si>
  <si>
    <t>4802420014</t>
  </si>
  <si>
    <t>4802420015</t>
  </si>
  <si>
    <t>5101910001</t>
  </si>
  <si>
    <t>5101940000</t>
  </si>
  <si>
    <t>Case sparse_44</t>
  </si>
  <si>
    <t>5101922201</t>
  </si>
  <si>
    <t>Comunità Emmaus</t>
  </si>
  <si>
    <t>5101920002</t>
  </si>
  <si>
    <t>Impiano</t>
  </si>
  <si>
    <t>5101920004</t>
  </si>
  <si>
    <t>Latereto</t>
  </si>
  <si>
    <t>5101910002</t>
  </si>
  <si>
    <t>Laterina</t>
  </si>
  <si>
    <t>5101920008</t>
  </si>
  <si>
    <t>Piadichena</t>
  </si>
  <si>
    <t>5101910003</t>
  </si>
  <si>
    <t>Ponticino</t>
  </si>
  <si>
    <t>5101920007</t>
  </si>
  <si>
    <t>Via Nazionale</t>
  </si>
  <si>
    <t>5101920005</t>
  </si>
  <si>
    <t>Vitereta</t>
  </si>
  <si>
    <t>Licciana Nardi [MS]</t>
  </si>
  <si>
    <t>4500910001</t>
  </si>
  <si>
    <t>Amola</t>
  </si>
  <si>
    <t>4500920001</t>
  </si>
  <si>
    <t>Apella</t>
  </si>
  <si>
    <t>4500920002</t>
  </si>
  <si>
    <t>Baccana</t>
  </si>
  <si>
    <t>4500910002</t>
  </si>
  <si>
    <t>4500930001</t>
  </si>
  <si>
    <t>Canale Scuro</t>
  </si>
  <si>
    <t>4500920003</t>
  </si>
  <si>
    <t>Canalescuro I</t>
  </si>
  <si>
    <t>4500940000</t>
  </si>
  <si>
    <t>Case sparse_231</t>
  </si>
  <si>
    <t>4500920005</t>
  </si>
  <si>
    <t>Cisigliana</t>
  </si>
  <si>
    <t>4500920006</t>
  </si>
  <si>
    <t>Corte</t>
  </si>
  <si>
    <t>4500910003</t>
  </si>
  <si>
    <t>Costamala</t>
  </si>
  <si>
    <t>4500920007</t>
  </si>
  <si>
    <t>Cuccarello I</t>
  </si>
  <si>
    <t>4500926608</t>
  </si>
  <si>
    <t>Cuccarello II</t>
  </si>
  <si>
    <t>4500926610</t>
  </si>
  <si>
    <t>Galea</t>
  </si>
  <si>
    <t>4500910004</t>
  </si>
  <si>
    <t>Licciana Nardi</t>
  </si>
  <si>
    <t>4500920011</t>
  </si>
  <si>
    <t>Maestá dei Saldi</t>
  </si>
  <si>
    <t>4500910005</t>
  </si>
  <si>
    <t>Masero</t>
  </si>
  <si>
    <t>4500910007</t>
  </si>
  <si>
    <t>4500910008</t>
  </si>
  <si>
    <t>4500920012</t>
  </si>
  <si>
    <t>Paretola</t>
  </si>
  <si>
    <t>4500910009</t>
  </si>
  <si>
    <t>Pontebosio</t>
  </si>
  <si>
    <t>4500910011</t>
  </si>
  <si>
    <t>Ripola</t>
  </si>
  <si>
    <t>4500924913</t>
  </si>
  <si>
    <t>Salano</t>
  </si>
  <si>
    <t>4500920014</t>
  </si>
  <si>
    <t>Taponecco</t>
  </si>
  <si>
    <t>4500910012</t>
  </si>
  <si>
    <t>4500910013</t>
  </si>
  <si>
    <t>4500926615</t>
  </si>
  <si>
    <t>Trinala</t>
  </si>
  <si>
    <t>4500910014</t>
  </si>
  <si>
    <t>Varano</t>
  </si>
  <si>
    <t>4500910015</t>
  </si>
  <si>
    <t>Villa di Panicale</t>
  </si>
  <si>
    <t>Livorno [LI]</t>
  </si>
  <si>
    <t>4900926702</t>
  </si>
  <si>
    <t>4900926603</t>
  </si>
  <si>
    <t>Burchietto</t>
  </si>
  <si>
    <t>4900920004</t>
  </si>
  <si>
    <t>Campo Al Melo</t>
  </si>
  <si>
    <t>4900940000</t>
  </si>
  <si>
    <t>Case sparse_190</t>
  </si>
  <si>
    <t>4900920027</t>
  </si>
  <si>
    <t>Castellaccio</t>
  </si>
  <si>
    <t>4900920026</t>
  </si>
  <si>
    <t>Condotti Vecchi</t>
  </si>
  <si>
    <t>4900926606</t>
  </si>
  <si>
    <t>Evangelisti</t>
  </si>
  <si>
    <t>4900920007</t>
  </si>
  <si>
    <t>Ghiandaie</t>
  </si>
  <si>
    <t>4900910008</t>
  </si>
  <si>
    <t>Gorgona Scalo</t>
  </si>
  <si>
    <t>4900926608</t>
  </si>
  <si>
    <t>Lazzaretto</t>
  </si>
  <si>
    <t>4900926611</t>
  </si>
  <si>
    <t>Le Panche</t>
  </si>
  <si>
    <t>4900920025</t>
  </si>
  <si>
    <t>Limoncino</t>
  </si>
  <si>
    <t>4900910004</t>
  </si>
  <si>
    <t>Livorno</t>
  </si>
  <si>
    <t>4900920014</t>
  </si>
  <si>
    <t>Padula</t>
  </si>
  <si>
    <t>4900920024</t>
  </si>
  <si>
    <t>Pian di Rota</t>
  </si>
  <si>
    <t>4900910006</t>
  </si>
  <si>
    <t>Quercianella</t>
  </si>
  <si>
    <t>4900926618</t>
  </si>
  <si>
    <t>4900920023</t>
  </si>
  <si>
    <t>Valle Benedetta</t>
  </si>
  <si>
    <t>4900930001</t>
  </si>
  <si>
    <t>Vallin Buio</t>
  </si>
  <si>
    <t>4900926621</t>
  </si>
  <si>
    <t>Vecchio Dazio</t>
  </si>
  <si>
    <t>4900920022</t>
  </si>
  <si>
    <t>Villa Maria</t>
  </si>
  <si>
    <t>Londa [FI]</t>
  </si>
  <si>
    <t>4802521101</t>
  </si>
  <si>
    <t>4802540000</t>
  </si>
  <si>
    <t>Case sparse_160</t>
  </si>
  <si>
    <t>4802520002</t>
  </si>
  <si>
    <t>4802510001</t>
  </si>
  <si>
    <t>Londa</t>
  </si>
  <si>
    <t>4802526603</t>
  </si>
  <si>
    <t>Rincine</t>
  </si>
  <si>
    <t>5001840000</t>
  </si>
  <si>
    <t>Case sparse_4</t>
  </si>
  <si>
    <t>5001820001</t>
  </si>
  <si>
    <t>I Greppioli</t>
  </si>
  <si>
    <t>5001820006</t>
  </si>
  <si>
    <t>5001810003</t>
  </si>
  <si>
    <t>Laura</t>
  </si>
  <si>
    <t>5001826608</t>
  </si>
  <si>
    <t>Le Colombaie</t>
  </si>
  <si>
    <t>5001810001</t>
  </si>
  <si>
    <t>Lorenzana</t>
  </si>
  <si>
    <t>5001810002</t>
  </si>
  <si>
    <t>Tremoleto</t>
  </si>
  <si>
    <t>5001820003</t>
  </si>
  <si>
    <t>Vicchio</t>
  </si>
  <si>
    <t>5001830001</t>
  </si>
  <si>
    <t>Zona Produttiva Localitá Laura</t>
  </si>
  <si>
    <t>Loro Ciuffenna [AR]</t>
  </si>
  <si>
    <t>5102020001</t>
  </si>
  <si>
    <t>Anciolina</t>
  </si>
  <si>
    <t>5102020002</t>
  </si>
  <si>
    <t>Borro</t>
  </si>
  <si>
    <t>5102020003</t>
  </si>
  <si>
    <t>Casale</t>
  </si>
  <si>
    <t>5102020004</t>
  </si>
  <si>
    <t>Casamona</t>
  </si>
  <si>
    <t>5102040000</t>
  </si>
  <si>
    <t>Case sparse_45</t>
  </si>
  <si>
    <t>5102020013</t>
  </si>
  <si>
    <t>Chiassaia</t>
  </si>
  <si>
    <t>5102020014</t>
  </si>
  <si>
    <t>Faeto</t>
  </si>
  <si>
    <t>5102020005</t>
  </si>
  <si>
    <t>Gorgiti</t>
  </si>
  <si>
    <t>5102026606</t>
  </si>
  <si>
    <t>Gropina</t>
  </si>
  <si>
    <t>5102020007</t>
  </si>
  <si>
    <t>5102010003</t>
  </si>
  <si>
    <t>Loro Ciuffenna</t>
  </si>
  <si>
    <t>5102020019</t>
  </si>
  <si>
    <t>Malva</t>
  </si>
  <si>
    <t>5102020015</t>
  </si>
  <si>
    <t>Modine</t>
  </si>
  <si>
    <t>5102020016</t>
  </si>
  <si>
    <t>Poggio di Loro</t>
  </si>
  <si>
    <t>5102020008</t>
  </si>
  <si>
    <t>Pratovalle</t>
  </si>
  <si>
    <t>5102020009</t>
  </si>
  <si>
    <t>Rocca Ricciarda</t>
  </si>
  <si>
    <t>5102020017</t>
  </si>
  <si>
    <t>San Clemente in Valle</t>
  </si>
  <si>
    <t>5102010007</t>
  </si>
  <si>
    <t>San Giustino Valdarno</t>
  </si>
  <si>
    <t>5102020018</t>
  </si>
  <si>
    <t>5102020010</t>
  </si>
  <si>
    <t>Trevane</t>
  </si>
  <si>
    <t>5102020011</t>
  </si>
  <si>
    <t>Lucca [LU]</t>
  </si>
  <si>
    <t>4601726701</t>
  </si>
  <si>
    <t>A Bertolacci</t>
  </si>
  <si>
    <t>4601726637</t>
  </si>
  <si>
    <t>A Viano</t>
  </si>
  <si>
    <t>4601720002</t>
  </si>
  <si>
    <t>Ai Borelli</t>
  </si>
  <si>
    <t>4601720027</t>
  </si>
  <si>
    <t>Al Generale</t>
  </si>
  <si>
    <t>4601720004</t>
  </si>
  <si>
    <t>Al Molinaccio</t>
  </si>
  <si>
    <t>4601726605</t>
  </si>
  <si>
    <t>Al Mutino</t>
  </si>
  <si>
    <t>4601726703</t>
  </si>
  <si>
    <t>Alla Bidia</t>
  </si>
  <si>
    <t>4601710001</t>
  </si>
  <si>
    <t>Aquilea</t>
  </si>
  <si>
    <t>4601726606</t>
  </si>
  <si>
    <t>Arsina</t>
  </si>
  <si>
    <t>4601726631</t>
  </si>
  <si>
    <t>Boscarecci</t>
  </si>
  <si>
    <t>4601726639</t>
  </si>
  <si>
    <t>Cappella</t>
  </si>
  <si>
    <t>4601740000</t>
  </si>
  <si>
    <t>Case sparse_256</t>
  </si>
  <si>
    <t>4601726607</t>
  </si>
  <si>
    <t>Chiatri</t>
  </si>
  <si>
    <t>4601710002</t>
  </si>
  <si>
    <t>Ciciana</t>
  </si>
  <si>
    <t>4601726610</t>
  </si>
  <si>
    <t>Corte Bertolotti</t>
  </si>
  <si>
    <t>4601726728</t>
  </si>
  <si>
    <t>Corte Cioni</t>
  </si>
  <si>
    <t>4601720038</t>
  </si>
  <si>
    <t>Corte Galli</t>
  </si>
  <si>
    <t>4601720029</t>
  </si>
  <si>
    <t>Corte Pardi</t>
  </si>
  <si>
    <t>4601720030</t>
  </si>
  <si>
    <t>Corte Tognetti</t>
  </si>
  <si>
    <t>4601726611</t>
  </si>
  <si>
    <t>4601726612</t>
  </si>
  <si>
    <t>Deccio di Brancoli</t>
  </si>
  <si>
    <t>4601726632</t>
  </si>
  <si>
    <t>4601726713</t>
  </si>
  <si>
    <t>4601710003</t>
  </si>
  <si>
    <t>Lucca</t>
  </si>
  <si>
    <t>4601726615</t>
  </si>
  <si>
    <t>Mastiano</t>
  </si>
  <si>
    <t>4601720016</t>
  </si>
  <si>
    <t>Monti di Chiatri</t>
  </si>
  <si>
    <t>4601726617</t>
  </si>
  <si>
    <t>Ombreglio</t>
  </si>
  <si>
    <t>4601726718</t>
  </si>
  <si>
    <t>Orzala</t>
  </si>
  <si>
    <t>4601720019</t>
  </si>
  <si>
    <t>Palmata</t>
  </si>
  <si>
    <t>4601710004</t>
  </si>
  <si>
    <t>Piaggione</t>
  </si>
  <si>
    <t>4601710005</t>
  </si>
  <si>
    <t>Piazza di Brancoli</t>
  </si>
  <si>
    <t>4601710006</t>
  </si>
  <si>
    <t>4601710007</t>
  </si>
  <si>
    <t>Pieve di Brancoli</t>
  </si>
  <si>
    <t>4601710008</t>
  </si>
  <si>
    <t>4601720033</t>
  </si>
  <si>
    <t>Porcarese</t>
  </si>
  <si>
    <t>4601726720</t>
  </si>
  <si>
    <t>4601726721</t>
  </si>
  <si>
    <t>San Concordio di Moriano</t>
  </si>
  <si>
    <t>4601726622</t>
  </si>
  <si>
    <t>San Giusto di Brancoli</t>
  </si>
  <si>
    <t>4601726640</t>
  </si>
  <si>
    <t>Sant'Ilario di Brancoli</t>
  </si>
  <si>
    <t>4601710009</t>
  </si>
  <si>
    <t>Stabbiano</t>
  </si>
  <si>
    <t>4601710010</t>
  </si>
  <si>
    <t>4601726625</t>
  </si>
  <si>
    <t>4601726635</t>
  </si>
  <si>
    <t>Villa Lenzi</t>
  </si>
  <si>
    <t>4601726636</t>
  </si>
  <si>
    <t>Villa Rossi</t>
  </si>
  <si>
    <t>Lucignano [AR]</t>
  </si>
  <si>
    <t>5102126709</t>
  </si>
  <si>
    <t>Campoleone</t>
  </si>
  <si>
    <t>5102140000</t>
  </si>
  <si>
    <t>Case sparse_46</t>
  </si>
  <si>
    <t>5102126608</t>
  </si>
  <si>
    <t>Corti</t>
  </si>
  <si>
    <t>5102110001</t>
  </si>
  <si>
    <t>5102130001</t>
  </si>
  <si>
    <t>Il Pianello</t>
  </si>
  <si>
    <t>5102110002</t>
  </si>
  <si>
    <t>5102126703</t>
  </si>
  <si>
    <t>Maestá dei Mori</t>
  </si>
  <si>
    <t>5102110003</t>
  </si>
  <si>
    <t>Pieve Vecchia</t>
  </si>
  <si>
    <t>5102126604</t>
  </si>
  <si>
    <t>Poschini</t>
  </si>
  <si>
    <t>5102126605</t>
  </si>
  <si>
    <t>San Savino</t>
  </si>
  <si>
    <t>5102120007</t>
  </si>
  <si>
    <t>5102120006</t>
  </si>
  <si>
    <t>Scerpella-Sentenze</t>
  </si>
  <si>
    <t>Magliano in Toscana [GR]</t>
  </si>
  <si>
    <t>5301340000</t>
  </si>
  <si>
    <t>Case sparse_113</t>
  </si>
  <si>
    <t>5301321101</t>
  </si>
  <si>
    <t>Cupi</t>
  </si>
  <si>
    <t>5301310001</t>
  </si>
  <si>
    <t>Magliano in Toscana</t>
  </si>
  <si>
    <t>5301310002</t>
  </si>
  <si>
    <t>Montiano</t>
  </si>
  <si>
    <t>5301310003</t>
  </si>
  <si>
    <t>Pereta</t>
  </si>
  <si>
    <t>5301321102</t>
  </si>
  <si>
    <t>Podere Corso</t>
  </si>
  <si>
    <t>5301326603</t>
  </si>
  <si>
    <t>Poderone</t>
  </si>
  <si>
    <t>5301321104</t>
  </si>
  <si>
    <t>5301320005</t>
  </si>
  <si>
    <t>Stazione di Alberese</t>
  </si>
  <si>
    <t>Manciano [GR]</t>
  </si>
  <si>
    <t>5301410001</t>
  </si>
  <si>
    <t>5301440000</t>
  </si>
  <si>
    <t>Case sparse_114</t>
  </si>
  <si>
    <t>5301430001</t>
  </si>
  <si>
    <t>Caseificio Sociale</t>
  </si>
  <si>
    <t>5301410002</t>
  </si>
  <si>
    <t>5301410003</t>
  </si>
  <si>
    <t>Marsiliana</t>
  </si>
  <si>
    <t>5301410004</t>
  </si>
  <si>
    <t>Montemerano</t>
  </si>
  <si>
    <t>5301410008</t>
  </si>
  <si>
    <t>Poderi</t>
  </si>
  <si>
    <t>5301410009</t>
  </si>
  <si>
    <t>Poderi Di Sotto-Poderi Di Sopra</t>
  </si>
  <si>
    <t>5301410005</t>
  </si>
  <si>
    <t>Poggio Murella</t>
  </si>
  <si>
    <t>5301410006</t>
  </si>
  <si>
    <t>San Martino sul Fiora</t>
  </si>
  <si>
    <t>5301410007</t>
  </si>
  <si>
    <t>Saturnia</t>
  </si>
  <si>
    <t>5301424803</t>
  </si>
  <si>
    <t>Terme di Saturnia</t>
  </si>
  <si>
    <t>Marciana [LI]</t>
  </si>
  <si>
    <t>4901020001</t>
  </si>
  <si>
    <t>Aia</t>
  </si>
  <si>
    <t>4901040000</t>
  </si>
  <si>
    <t>Case sparse_191</t>
  </si>
  <si>
    <t>4901010001</t>
  </si>
  <si>
    <t>Chiessi</t>
  </si>
  <si>
    <t>4901020003</t>
  </si>
  <si>
    <t>Colle di Procchio</t>
  </si>
  <si>
    <t>4901010002</t>
  </si>
  <si>
    <t>Colle d'Orano</t>
  </si>
  <si>
    <t>4901010003</t>
  </si>
  <si>
    <t>La Guardia</t>
  </si>
  <si>
    <t>4901010004</t>
  </si>
  <si>
    <t>Marciana</t>
  </si>
  <si>
    <t>4901010005</t>
  </si>
  <si>
    <t>4901010006</t>
  </si>
  <si>
    <t>4901010007</t>
  </si>
  <si>
    <t>Procchio</t>
  </si>
  <si>
    <t>4901010008</t>
  </si>
  <si>
    <t>Zanca-Sant'Andrea</t>
  </si>
  <si>
    <t>Marciana Marina [LI]</t>
  </si>
  <si>
    <t>4901120001</t>
  </si>
  <si>
    <t>Bagno-Sprizze</t>
  </si>
  <si>
    <t>4901126602</t>
  </si>
  <si>
    <t>Camola</t>
  </si>
  <si>
    <t>4901140000</t>
  </si>
  <si>
    <t>Case sparse_192</t>
  </si>
  <si>
    <t>4901110001</t>
  </si>
  <si>
    <t>Marciana Marina</t>
  </si>
  <si>
    <t>Marciano della Chiana [AR]</t>
  </si>
  <si>
    <t>5102210001</t>
  </si>
  <si>
    <t>Badicorte</t>
  </si>
  <si>
    <t>5102220005</t>
  </si>
  <si>
    <t>5102220001</t>
  </si>
  <si>
    <t>Case Salvadori</t>
  </si>
  <si>
    <t>5102240000</t>
  </si>
  <si>
    <t>Case sparse_47</t>
  </si>
  <si>
    <t>5102210002</t>
  </si>
  <si>
    <t>Cesa</t>
  </si>
  <si>
    <t>5102210003</t>
  </si>
  <si>
    <t>5102220002</t>
  </si>
  <si>
    <t>Pescaia</t>
  </si>
  <si>
    <t>5102220003</t>
  </si>
  <si>
    <t>5102220004</t>
  </si>
  <si>
    <t>Sei Vie</t>
  </si>
  <si>
    <t>Marliana [PT]</t>
  </si>
  <si>
    <t>4700720001</t>
  </si>
  <si>
    <t>Alteto</t>
  </si>
  <si>
    <t>4700710001</t>
  </si>
  <si>
    <t>Avaglio</t>
  </si>
  <si>
    <t>4700720002</t>
  </si>
  <si>
    <t>Campiglione</t>
  </si>
  <si>
    <t>4700720003</t>
  </si>
  <si>
    <t>Canfittori</t>
  </si>
  <si>
    <t>4700726614</t>
  </si>
  <si>
    <t>Case Poli</t>
  </si>
  <si>
    <t>4700720015</t>
  </si>
  <si>
    <t>Case Sermo</t>
  </si>
  <si>
    <t>4700740000</t>
  </si>
  <si>
    <t>Case sparse_281</t>
  </si>
  <si>
    <t>4700710002</t>
  </si>
  <si>
    <t>Casore del Monte</t>
  </si>
  <si>
    <t>4700720004</t>
  </si>
  <si>
    <t>Fagno</t>
  </si>
  <si>
    <t>4700710003</t>
  </si>
  <si>
    <t>Femminamorta</t>
  </si>
  <si>
    <t>4700720005</t>
  </si>
  <si>
    <t>Giampierone</t>
  </si>
  <si>
    <t>4700710004</t>
  </si>
  <si>
    <t>Goraiolo</t>
  </si>
  <si>
    <t>4700710005</t>
  </si>
  <si>
    <t>Grati</t>
  </si>
  <si>
    <t>4700720016</t>
  </si>
  <si>
    <t>La Sassa</t>
  </si>
  <si>
    <t>4700710006</t>
  </si>
  <si>
    <t>Marliana</t>
  </si>
  <si>
    <t>4700710007</t>
  </si>
  <si>
    <t>Momigno</t>
  </si>
  <si>
    <t>4700710008</t>
  </si>
  <si>
    <t>Montagnana</t>
  </si>
  <si>
    <t>4700720008</t>
  </si>
  <si>
    <t>Pagliaine</t>
  </si>
  <si>
    <t>4700710009</t>
  </si>
  <si>
    <t>Panicagliora</t>
  </si>
  <si>
    <t>4700720009</t>
  </si>
  <si>
    <t>Petrolo</t>
  </si>
  <si>
    <t>4700720017</t>
  </si>
  <si>
    <t>Pian dell'Aurora</t>
  </si>
  <si>
    <t>4700726618</t>
  </si>
  <si>
    <t>Piangrande</t>
  </si>
  <si>
    <t>4700724919</t>
  </si>
  <si>
    <t>Pianigioli</t>
  </si>
  <si>
    <t>4700724920</t>
  </si>
  <si>
    <t>Poggio Ponticelli</t>
  </si>
  <si>
    <t>4700720010</t>
  </si>
  <si>
    <t>Renicci</t>
  </si>
  <si>
    <t>4700720011</t>
  </si>
  <si>
    <t>Rovaci</t>
  </si>
  <si>
    <t>4700710010</t>
  </si>
  <si>
    <t>Serra Pistoiese</t>
  </si>
  <si>
    <t>4700726612</t>
  </si>
  <si>
    <t>4700726613</t>
  </si>
  <si>
    <t>Vincio</t>
  </si>
  <si>
    <t>Marradi [FI]</t>
  </si>
  <si>
    <t>4802610001</t>
  </si>
  <si>
    <t>Campigno</t>
  </si>
  <si>
    <t>4802626601</t>
  </si>
  <si>
    <t>Camurano</t>
  </si>
  <si>
    <t>4802620002</t>
  </si>
  <si>
    <t>Casa Carloni</t>
  </si>
  <si>
    <t>4802640000</t>
  </si>
  <si>
    <t>Case sparse_161</t>
  </si>
  <si>
    <t>4802610002</t>
  </si>
  <si>
    <t>Crespino del Lamone</t>
  </si>
  <si>
    <t>4802610003</t>
  </si>
  <si>
    <t>Lutirano</t>
  </si>
  <si>
    <t>4802610004</t>
  </si>
  <si>
    <t>Marradi</t>
  </si>
  <si>
    <t>4802626604</t>
  </si>
  <si>
    <t>Poggiol di Termine</t>
  </si>
  <si>
    <t>4802626605</t>
  </si>
  <si>
    <t>Ponte di Camurano</t>
  </si>
  <si>
    <t>4802610005</t>
  </si>
  <si>
    <t>Popolano</t>
  </si>
  <si>
    <t>4802610006</t>
  </si>
  <si>
    <t>Sant'Adriano</t>
  </si>
  <si>
    <t>Massa [MS]</t>
  </si>
  <si>
    <t>4501020001</t>
  </si>
  <si>
    <t>Al Santo</t>
  </si>
  <si>
    <t>4501010001</t>
  </si>
  <si>
    <t>Altagnana</t>
  </si>
  <si>
    <t>4501010002</t>
  </si>
  <si>
    <t>Antona</t>
  </si>
  <si>
    <t>4501010003</t>
  </si>
  <si>
    <t>Bargana</t>
  </si>
  <si>
    <t>4501010004</t>
  </si>
  <si>
    <t>Bergiola Maggiore</t>
  </si>
  <si>
    <t>4501010005</t>
  </si>
  <si>
    <t>Caglieglia</t>
  </si>
  <si>
    <t>4501010006</t>
  </si>
  <si>
    <t>Canevara</t>
  </si>
  <si>
    <t>4501010007</t>
  </si>
  <si>
    <t>Casania</t>
  </si>
  <si>
    <t>4501040000</t>
  </si>
  <si>
    <t>Case sparse_232</t>
  </si>
  <si>
    <t>4501010008</t>
  </si>
  <si>
    <t>Casette</t>
  </si>
  <si>
    <t>4501020002</t>
  </si>
  <si>
    <t>4501010009</t>
  </si>
  <si>
    <t>Forno</t>
  </si>
  <si>
    <t>4501010010</t>
  </si>
  <si>
    <t>Gronda</t>
  </si>
  <si>
    <t>4501020003</t>
  </si>
  <si>
    <t>Guadine</t>
  </si>
  <si>
    <t>4501010011</t>
  </si>
  <si>
    <t>4501010012</t>
  </si>
  <si>
    <t>Pariana</t>
  </si>
  <si>
    <t>4501026704</t>
  </si>
  <si>
    <t>Prati della Ciocca</t>
  </si>
  <si>
    <t>4501020005</t>
  </si>
  <si>
    <t>Redicesi</t>
  </si>
  <si>
    <t>4501010013</t>
  </si>
  <si>
    <t>Resceto</t>
  </si>
  <si>
    <t>4501026606</t>
  </si>
  <si>
    <t>Serretta</t>
  </si>
  <si>
    <t>4501020007</t>
  </si>
  <si>
    <t>Tombara</t>
  </si>
  <si>
    <t>Massa e Cozzile [PT]</t>
  </si>
  <si>
    <t>4700840000</t>
  </si>
  <si>
    <t>Case sparse_282</t>
  </si>
  <si>
    <t>4700810002</t>
  </si>
  <si>
    <t>Cozzile</t>
  </si>
  <si>
    <t>4700820001</t>
  </si>
  <si>
    <t>4700810003</t>
  </si>
  <si>
    <t>Margine Coperta-Traversagna</t>
  </si>
  <si>
    <t>4700810004</t>
  </si>
  <si>
    <t>Massa Marittima [GR]</t>
  </si>
  <si>
    <t>5301510001</t>
  </si>
  <si>
    <t>5301540000</t>
  </si>
  <si>
    <t>Case sparse_115</t>
  </si>
  <si>
    <t>5301526601</t>
  </si>
  <si>
    <t>Cura Nuova</t>
  </si>
  <si>
    <t>5301510002</t>
  </si>
  <si>
    <t>Ghirlanda</t>
  </si>
  <si>
    <t>5301510003</t>
  </si>
  <si>
    <t>La Pesta</t>
  </si>
  <si>
    <t>5301510004</t>
  </si>
  <si>
    <t>Massa Marittima</t>
  </si>
  <si>
    <t>5301510005</t>
  </si>
  <si>
    <t>Niccioleta</t>
  </si>
  <si>
    <t>5301524902</t>
  </si>
  <si>
    <t>Perolla</t>
  </si>
  <si>
    <t>5301524903</t>
  </si>
  <si>
    <t>Pian dei Mucini</t>
  </si>
  <si>
    <t>5301510006</t>
  </si>
  <si>
    <t>Prata</t>
  </si>
  <si>
    <t>5301510007</t>
  </si>
  <si>
    <t>Tatti</t>
  </si>
  <si>
    <t>5301510008</t>
  </si>
  <si>
    <t>Valpiana</t>
  </si>
  <si>
    <t>5301530001</t>
  </si>
  <si>
    <t>Zona Industriale Valpiana</t>
  </si>
  <si>
    <t>Massarosa [LU]</t>
  </si>
  <si>
    <t>4601820001</t>
  </si>
  <si>
    <t>Al Sasso</t>
  </si>
  <si>
    <t>4601840000</t>
  </si>
  <si>
    <t>Case sparse_257</t>
  </si>
  <si>
    <t>4601826602</t>
  </si>
  <si>
    <t>Casella</t>
  </si>
  <si>
    <t>4601820003</t>
  </si>
  <si>
    <t>Coli</t>
  </si>
  <si>
    <t>4601826704</t>
  </si>
  <si>
    <t>Compignano</t>
  </si>
  <si>
    <t>4601810001</t>
  </si>
  <si>
    <t>Corsanico-Bargecchia</t>
  </si>
  <si>
    <t>4601810002</t>
  </si>
  <si>
    <t>Gualdo</t>
  </si>
  <si>
    <t>4601810003</t>
  </si>
  <si>
    <t>Massaciuccoli</t>
  </si>
  <si>
    <t>4601810004</t>
  </si>
  <si>
    <t>Massarosa</t>
  </si>
  <si>
    <t>4601826705</t>
  </si>
  <si>
    <t>Miglianello</t>
  </si>
  <si>
    <t>4601810005</t>
  </si>
  <si>
    <t>Mommio Castello</t>
  </si>
  <si>
    <t>4601810006</t>
  </si>
  <si>
    <t>Montigiano</t>
  </si>
  <si>
    <t>4601810007</t>
  </si>
  <si>
    <t>Montramito</t>
  </si>
  <si>
    <t>4601810008</t>
  </si>
  <si>
    <t>Piano di Conca</t>
  </si>
  <si>
    <t>4601810009</t>
  </si>
  <si>
    <t>Piano di Mommio</t>
  </si>
  <si>
    <t>4601810010</t>
  </si>
  <si>
    <t>Pieve a Elici</t>
  </si>
  <si>
    <t>4601826606</t>
  </si>
  <si>
    <t>Sassaia</t>
  </si>
  <si>
    <t>4601810011</t>
  </si>
  <si>
    <t>Stiava</t>
  </si>
  <si>
    <t>4601810012</t>
  </si>
  <si>
    <t>Minucciano [LU]</t>
  </si>
  <si>
    <t>4601910001</t>
  </si>
  <si>
    <t>Agliano</t>
  </si>
  <si>
    <t>4601910002</t>
  </si>
  <si>
    <t>4601910003</t>
  </si>
  <si>
    <t>Antognano</t>
  </si>
  <si>
    <t>4601940000</t>
  </si>
  <si>
    <t>Case sparse_258</t>
  </si>
  <si>
    <t>4601910004</t>
  </si>
  <si>
    <t>Casone Carpinelli</t>
  </si>
  <si>
    <t>4601910005</t>
  </si>
  <si>
    <t>Castagnola</t>
  </si>
  <si>
    <t>4601910006</t>
  </si>
  <si>
    <t>Gorfigliano</t>
  </si>
  <si>
    <t>4601910007</t>
  </si>
  <si>
    <t>Gramolazzo</t>
  </si>
  <si>
    <t>4601910008</t>
  </si>
  <si>
    <t>Metra</t>
  </si>
  <si>
    <t>4601910009</t>
  </si>
  <si>
    <t>Minucciano</t>
  </si>
  <si>
    <t>4601910010</t>
  </si>
  <si>
    <t>Pieve San Lorenzo</t>
  </si>
  <si>
    <t>4601910011</t>
  </si>
  <si>
    <t>Pugliano</t>
  </si>
  <si>
    <t>4601920007</t>
  </si>
  <si>
    <t>Tintoria Castagnola</t>
  </si>
  <si>
    <t>4601910013</t>
  </si>
  <si>
    <t>Verrucolette</t>
  </si>
  <si>
    <t>Molazzana [LU]</t>
  </si>
  <si>
    <t>4602020001</t>
  </si>
  <si>
    <t>Brucciano</t>
  </si>
  <si>
    <t>4602020002</t>
  </si>
  <si>
    <t>Ca' Matteo</t>
  </si>
  <si>
    <t>4602020006</t>
  </si>
  <si>
    <t>Ca' Serafino</t>
  </si>
  <si>
    <t>4602020003</t>
  </si>
  <si>
    <t>Cantombacci</t>
  </si>
  <si>
    <t>4602010001</t>
  </si>
  <si>
    <t>Cascio</t>
  </si>
  <si>
    <t>4602040000</t>
  </si>
  <si>
    <t>Case sparse_259</t>
  </si>
  <si>
    <t>4602020004</t>
  </si>
  <si>
    <t>Casella-Rio</t>
  </si>
  <si>
    <t>4602026607</t>
  </si>
  <si>
    <t>Cornola</t>
  </si>
  <si>
    <t>4602010002</t>
  </si>
  <si>
    <t>Eglio</t>
  </si>
  <si>
    <t>4602010003</t>
  </si>
  <si>
    <t>Molazzana</t>
  </si>
  <si>
    <t>4602010004</t>
  </si>
  <si>
    <t>Montaltissimo</t>
  </si>
  <si>
    <t>4602026608</t>
  </si>
  <si>
    <t>Promiana</t>
  </si>
  <si>
    <t>4602010005</t>
  </si>
  <si>
    <t>Sassi</t>
  </si>
  <si>
    <t>4602020010</t>
  </si>
  <si>
    <t>Via Per Monteperpoli</t>
  </si>
  <si>
    <t>Monsummano Terme [PT]</t>
  </si>
  <si>
    <t>4700926605</t>
  </si>
  <si>
    <t>Brogi</t>
  </si>
  <si>
    <t>4700940000</t>
  </si>
  <si>
    <t>Case sparse_283</t>
  </si>
  <si>
    <t>4700920002</t>
  </si>
  <si>
    <t>Chiesina Ponziani</t>
  </si>
  <si>
    <t>4700910001</t>
  </si>
  <si>
    <t>Cintolese</t>
  </si>
  <si>
    <t>4700910002</t>
  </si>
  <si>
    <t>Grotta Giusti</t>
  </si>
  <si>
    <t>4700910003</t>
  </si>
  <si>
    <t>Monsummano Terme</t>
  </si>
  <si>
    <t>4700910004</t>
  </si>
  <si>
    <t>Montevettolini</t>
  </si>
  <si>
    <t>4700920003</t>
  </si>
  <si>
    <t>Podere Colmate</t>
  </si>
  <si>
    <t>4700910005</t>
  </si>
  <si>
    <t>Pozzarello</t>
  </si>
  <si>
    <t>4700920004</t>
  </si>
  <si>
    <t>Rubattorno</t>
  </si>
  <si>
    <t>4700910006</t>
  </si>
  <si>
    <t>Uggia-Pazzera-Bizzarrino</t>
  </si>
  <si>
    <t>Montaione [FI]</t>
  </si>
  <si>
    <t>4802710001</t>
  </si>
  <si>
    <t>Alberi</t>
  </si>
  <si>
    <t>4802710008</t>
  </si>
  <si>
    <t>Casastrada</t>
  </si>
  <si>
    <t>4802740000</t>
  </si>
  <si>
    <t>Case sparse_162</t>
  </si>
  <si>
    <t>4802710002</t>
  </si>
  <si>
    <t>Castelfalfi</t>
  </si>
  <si>
    <t>4802710003</t>
  </si>
  <si>
    <t>Iano</t>
  </si>
  <si>
    <t>4802726602</t>
  </si>
  <si>
    <t>Marrado</t>
  </si>
  <si>
    <t>4802710004</t>
  </si>
  <si>
    <t>Montaione</t>
  </si>
  <si>
    <t>4802710005</t>
  </si>
  <si>
    <t>Mura</t>
  </si>
  <si>
    <t>4802726603</t>
  </si>
  <si>
    <t>Palagio</t>
  </si>
  <si>
    <t>4802710006</t>
  </si>
  <si>
    <t>San Vivaldo</t>
  </si>
  <si>
    <t>4802720004</t>
  </si>
  <si>
    <t>4802710007</t>
  </si>
  <si>
    <t>Sughera</t>
  </si>
  <si>
    <t>4802726605</t>
  </si>
  <si>
    <t>Zona Industriale Comiti</t>
  </si>
  <si>
    <t>5201410001</t>
  </si>
  <si>
    <t>Camigliano</t>
  </si>
  <si>
    <t>5201440000</t>
  </si>
  <si>
    <t>Case sparse_78</t>
  </si>
  <si>
    <t>5201410002</t>
  </si>
  <si>
    <t>Castelnuovo dell'Abate</t>
  </si>
  <si>
    <t>5201410003</t>
  </si>
  <si>
    <t>Montalcino</t>
  </si>
  <si>
    <t>5201420002</t>
  </si>
  <si>
    <t>5201410004</t>
  </si>
  <si>
    <t>Sant'Angelo in Colle</t>
  </si>
  <si>
    <t>5201410006</t>
  </si>
  <si>
    <t>Stazione Sant'Angelo-Cinigiano</t>
  </si>
  <si>
    <t>5201426604</t>
  </si>
  <si>
    <t>5201410005</t>
  </si>
  <si>
    <t>Torrenieri</t>
  </si>
  <si>
    <t>Montale [PT]</t>
  </si>
  <si>
    <t>4701040000</t>
  </si>
  <si>
    <t>Case sparse_284</t>
  </si>
  <si>
    <t>4701010001</t>
  </si>
  <si>
    <t>4701010002</t>
  </si>
  <si>
    <t>4701010004</t>
  </si>
  <si>
    <t>4701010005</t>
  </si>
  <si>
    <t>Tobbiana</t>
  </si>
  <si>
    <t>Monte Argentario [GR]</t>
  </si>
  <si>
    <t>5301620001</t>
  </si>
  <si>
    <t>Cala Moresca</t>
  </si>
  <si>
    <t>5301620002</t>
  </si>
  <si>
    <t>Cala Piccola</t>
  </si>
  <si>
    <t>5301620003</t>
  </si>
  <si>
    <t>Cannatelli</t>
  </si>
  <si>
    <t>5301640000</t>
  </si>
  <si>
    <t>Case sparse_116</t>
  </si>
  <si>
    <t>5301620804</t>
  </si>
  <si>
    <t>Convento Noviziato</t>
  </si>
  <si>
    <t>5301620805</t>
  </si>
  <si>
    <t>Convento Padri Passionisti</t>
  </si>
  <si>
    <t>5301624907</t>
  </si>
  <si>
    <t>Il Carrubo</t>
  </si>
  <si>
    <t>5301624908</t>
  </si>
  <si>
    <t>Il Mascherino</t>
  </si>
  <si>
    <t>5301624909</t>
  </si>
  <si>
    <t>Le Miniere</t>
  </si>
  <si>
    <t>5301624910</t>
  </si>
  <si>
    <t>Lo Sbarcatello</t>
  </si>
  <si>
    <t>5301620011</t>
  </si>
  <si>
    <t>Poggio Pertuso</t>
  </si>
  <si>
    <t>5301610001</t>
  </si>
  <si>
    <t>Porto Ercole</t>
  </si>
  <si>
    <t>5301610002</t>
  </si>
  <si>
    <t>Porto Santo Stefano</t>
  </si>
  <si>
    <t>5301620012</t>
  </si>
  <si>
    <t>Monte San Savino [AR]</t>
  </si>
  <si>
    <t>5102510001</t>
  </si>
  <si>
    <t>Alberoro</t>
  </si>
  <si>
    <t>5102510010</t>
  </si>
  <si>
    <t>5102520002</t>
  </si>
  <si>
    <t>Bugiana</t>
  </si>
  <si>
    <t>5102526603</t>
  </si>
  <si>
    <t>Butale</t>
  </si>
  <si>
    <t>5102540000</t>
  </si>
  <si>
    <t>Case sparse_50</t>
  </si>
  <si>
    <t>5102526631</t>
  </si>
  <si>
    <t>Casina di Verniana</t>
  </si>
  <si>
    <t>5102520004</t>
  </si>
  <si>
    <t>Danzino</t>
  </si>
  <si>
    <t>5102526605</t>
  </si>
  <si>
    <t>Dreini</t>
  </si>
  <si>
    <t>5102522732</t>
  </si>
  <si>
    <t>Dreini Casa di Cura</t>
  </si>
  <si>
    <t>5102526624</t>
  </si>
  <si>
    <t>Fossaccio</t>
  </si>
  <si>
    <t>5102510002</t>
  </si>
  <si>
    <t>Gargonza</t>
  </si>
  <si>
    <t>5102526606</t>
  </si>
  <si>
    <t>Giardinello</t>
  </si>
  <si>
    <t>5102526608</t>
  </si>
  <si>
    <t>La Meraviglia</t>
  </si>
  <si>
    <t>5102520809</t>
  </si>
  <si>
    <t>La Villaccia-Monastero</t>
  </si>
  <si>
    <t>5102510008</t>
  </si>
  <si>
    <t>Le Vertighe</t>
  </si>
  <si>
    <t>5102510003</t>
  </si>
  <si>
    <t>Montagnano</t>
  </si>
  <si>
    <t>5102510004</t>
  </si>
  <si>
    <t>Monte San Savino</t>
  </si>
  <si>
    <t>5102520011</t>
  </si>
  <si>
    <t>Palazzuolo</t>
  </si>
  <si>
    <t>5102510006</t>
  </si>
  <si>
    <t>Palazzuolo Alto</t>
  </si>
  <si>
    <t>5102526613</t>
  </si>
  <si>
    <t>Perignano</t>
  </si>
  <si>
    <t>5102520030</t>
  </si>
  <si>
    <t>Poggio Fabbrelli</t>
  </si>
  <si>
    <t>5102510012</t>
  </si>
  <si>
    <t>Ponte Esse</t>
  </si>
  <si>
    <t>5102510011</t>
  </si>
  <si>
    <t>Ponte Esse Vertighe-Sant'Antonio</t>
  </si>
  <si>
    <t>5102526629</t>
  </si>
  <si>
    <t>Rialto</t>
  </si>
  <si>
    <t>5102526618</t>
  </si>
  <si>
    <t>Rigo</t>
  </si>
  <si>
    <t>5102520019</t>
  </si>
  <si>
    <t>San Bartolommeo</t>
  </si>
  <si>
    <t>5102526725</t>
  </si>
  <si>
    <t>Santa Barbara</t>
  </si>
  <si>
    <t>5102520021</t>
  </si>
  <si>
    <t>5102526627</t>
  </si>
  <si>
    <t>Sant'Angiolo</t>
  </si>
  <si>
    <t>5102526623</t>
  </si>
  <si>
    <t>Torricella</t>
  </si>
  <si>
    <t>5102520022</t>
  </si>
  <si>
    <t>5102510005</t>
  </si>
  <si>
    <t>Verniana</t>
  </si>
  <si>
    <t>Montecarlo [LU]</t>
  </si>
  <si>
    <t>4602120001</t>
  </si>
  <si>
    <t>Basetti</t>
  </si>
  <si>
    <t>4602110006</t>
  </si>
  <si>
    <t>Carbonata</t>
  </si>
  <si>
    <t>4602140000</t>
  </si>
  <si>
    <t>Case sparse_260</t>
  </si>
  <si>
    <t>4602126616</t>
  </si>
  <si>
    <t>Centi</t>
  </si>
  <si>
    <t>4602126604</t>
  </si>
  <si>
    <t>Chiari</t>
  </si>
  <si>
    <t>4602120005</t>
  </si>
  <si>
    <t>Ciucchi</t>
  </si>
  <si>
    <t>4602126606</t>
  </si>
  <si>
    <t>Corte Panattoncelli</t>
  </si>
  <si>
    <t>4602120007</t>
  </si>
  <si>
    <t>4602126618</t>
  </si>
  <si>
    <t>4602110001</t>
  </si>
  <si>
    <t>Gossi</t>
  </si>
  <si>
    <t>4602120008</t>
  </si>
  <si>
    <t>Luciani</t>
  </si>
  <si>
    <t>4602126609</t>
  </si>
  <si>
    <t>Lupori</t>
  </si>
  <si>
    <t>4602126610</t>
  </si>
  <si>
    <t>Marcucci</t>
  </si>
  <si>
    <t>4602120011</t>
  </si>
  <si>
    <t>Mencarini</t>
  </si>
  <si>
    <t>4602110002</t>
  </si>
  <si>
    <t>Montecarlo</t>
  </si>
  <si>
    <t>4602126613</t>
  </si>
  <si>
    <t>Pizzi</t>
  </si>
  <si>
    <t>4602110003</t>
  </si>
  <si>
    <t>San Giuseppe</t>
  </si>
  <si>
    <t>4602110004</t>
  </si>
  <si>
    <t>San Salvatore</t>
  </si>
  <si>
    <t>4602126614</t>
  </si>
  <si>
    <t>Stefanini</t>
  </si>
  <si>
    <t>4602110005</t>
  </si>
  <si>
    <t>4602120015</t>
  </si>
  <si>
    <t>Vettori-Caporale</t>
  </si>
  <si>
    <t>Montecatini Val di Cecina [PI]</t>
  </si>
  <si>
    <t>5001926608</t>
  </si>
  <si>
    <t>5001940000</t>
  </si>
  <si>
    <t>Case sparse_5</t>
  </si>
  <si>
    <t>5001926601</t>
  </si>
  <si>
    <t>5001926602</t>
  </si>
  <si>
    <t>5001926603</t>
  </si>
  <si>
    <t>La Miniera</t>
  </si>
  <si>
    <t>5001920004</t>
  </si>
  <si>
    <t>Ligia</t>
  </si>
  <si>
    <t>5001926605</t>
  </si>
  <si>
    <t>Miemo</t>
  </si>
  <si>
    <t>5001910001</t>
  </si>
  <si>
    <t>Montecatini Val di Cecina</t>
  </si>
  <si>
    <t>5001910002</t>
  </si>
  <si>
    <t>Ponteginori</t>
  </si>
  <si>
    <t>5001920006</t>
  </si>
  <si>
    <t>Querceto</t>
  </si>
  <si>
    <t>5001910003</t>
  </si>
  <si>
    <t>Sassa</t>
  </si>
  <si>
    <t>5001920009</t>
  </si>
  <si>
    <t>Tegolaia</t>
  </si>
  <si>
    <t>Montecatini-Terme [PT]</t>
  </si>
  <si>
    <t>4701140000</t>
  </si>
  <si>
    <t>Case sparse_285</t>
  </si>
  <si>
    <t>4701110001</t>
  </si>
  <si>
    <t>Montecatini Alto</t>
  </si>
  <si>
    <t>4701110002</t>
  </si>
  <si>
    <t>Montecatini-Terme</t>
  </si>
  <si>
    <t>4701110003</t>
  </si>
  <si>
    <t>Nievole</t>
  </si>
  <si>
    <t>4701120001</t>
  </si>
  <si>
    <t>Montelupo Fiorentino [FI]</t>
  </si>
  <si>
    <t>4802820001</t>
  </si>
  <si>
    <t>Bobolino</t>
  </si>
  <si>
    <t>4802810001</t>
  </si>
  <si>
    <t>Camaioni</t>
  </si>
  <si>
    <t>4802840000</t>
  </si>
  <si>
    <t>Case sparse_163</t>
  </si>
  <si>
    <t>4802830002</t>
  </si>
  <si>
    <t>Castellucci</t>
  </si>
  <si>
    <t>4802830001</t>
  </si>
  <si>
    <t>Localitá Produttiva Ponterotto</t>
  </si>
  <si>
    <t>4802820002</t>
  </si>
  <si>
    <t>Maremmana</t>
  </si>
  <si>
    <t>4802810003</t>
  </si>
  <si>
    <t>Montelupo Fiorentino</t>
  </si>
  <si>
    <t>4802820003</t>
  </si>
  <si>
    <t>Ponterotto</t>
  </si>
  <si>
    <t>4802826704</t>
  </si>
  <si>
    <t>Sammontana</t>
  </si>
  <si>
    <t>4802820005</t>
  </si>
  <si>
    <t>Turbone</t>
  </si>
  <si>
    <t>Montemignaio [AR]</t>
  </si>
  <si>
    <t>5102340000</t>
  </si>
  <si>
    <t>Case sparse_48</t>
  </si>
  <si>
    <t>5102310001</t>
  </si>
  <si>
    <t>Castello-Prato</t>
  </si>
  <si>
    <t>5102310002</t>
  </si>
  <si>
    <t>5102320006</t>
  </si>
  <si>
    <t>Forcanasso</t>
  </si>
  <si>
    <t>5102310003</t>
  </si>
  <si>
    <t>La Pieve-Molino</t>
  </si>
  <si>
    <t>5102320004</t>
  </si>
  <si>
    <t>Liconia-Fossatello</t>
  </si>
  <si>
    <t>Montemurlo [PO]</t>
  </si>
  <si>
    <t>10000320001</t>
  </si>
  <si>
    <t>Bagnolo di Sopra</t>
  </si>
  <si>
    <t>10000320004</t>
  </si>
  <si>
    <t>Carbonizzo</t>
  </si>
  <si>
    <t>10000340000</t>
  </si>
  <si>
    <t>Case sparse_218</t>
  </si>
  <si>
    <t>10000320002</t>
  </si>
  <si>
    <t>10000310001</t>
  </si>
  <si>
    <t>Fornacelle</t>
  </si>
  <si>
    <t>10000320003</t>
  </si>
  <si>
    <t>Freccioni</t>
  </si>
  <si>
    <t>Montepulciano [SI]</t>
  </si>
  <si>
    <t>5201510001</t>
  </si>
  <si>
    <t>Abbadia</t>
  </si>
  <si>
    <t>5201510002</t>
  </si>
  <si>
    <t>5201520001</t>
  </si>
  <si>
    <t>Ascianello</t>
  </si>
  <si>
    <t>5201520002</t>
  </si>
  <si>
    <t>Bivio di San Biagio</t>
  </si>
  <si>
    <t>5201526603</t>
  </si>
  <si>
    <t>Caggiole</t>
  </si>
  <si>
    <t>5201526604</t>
  </si>
  <si>
    <t>Canapille</t>
  </si>
  <si>
    <t>5201520005</t>
  </si>
  <si>
    <t>Casalte</t>
  </si>
  <si>
    <t>5201540000</t>
  </si>
  <si>
    <t>Case sparse_79</t>
  </si>
  <si>
    <t>5201526706</t>
  </si>
  <si>
    <t>5201526607</t>
  </si>
  <si>
    <t>5201526608</t>
  </si>
  <si>
    <t>5201520009</t>
  </si>
  <si>
    <t>Cervognano Montenero</t>
  </si>
  <si>
    <t>5201526723</t>
  </si>
  <si>
    <t>5201520010</t>
  </si>
  <si>
    <t>Crugnole</t>
  </si>
  <si>
    <t>5201526611</t>
  </si>
  <si>
    <t>Fontago</t>
  </si>
  <si>
    <t>5201520012</t>
  </si>
  <si>
    <t>Fonte al Giunco</t>
  </si>
  <si>
    <t>5201526613</t>
  </si>
  <si>
    <t>Fonte Sambuco</t>
  </si>
  <si>
    <t>5201510003</t>
  </si>
  <si>
    <t>Gracciano</t>
  </si>
  <si>
    <t>5201526724</t>
  </si>
  <si>
    <t>Greppo I</t>
  </si>
  <si>
    <t>5201526725</t>
  </si>
  <si>
    <t>Greppo II</t>
  </si>
  <si>
    <t>5201526714</t>
  </si>
  <si>
    <t>Il Santo</t>
  </si>
  <si>
    <t>5201510004</t>
  </si>
  <si>
    <t>5201510005</t>
  </si>
  <si>
    <t>Montepulciano</t>
  </si>
  <si>
    <t>5201510006</t>
  </si>
  <si>
    <t>Montepulciano Stazione</t>
  </si>
  <si>
    <t>5201522934</t>
  </si>
  <si>
    <t>Ospedali Riuniti Valdichiana Senese</t>
  </si>
  <si>
    <t>5201526615</t>
  </si>
  <si>
    <t>Pelago Casanova</t>
  </si>
  <si>
    <t>5201526726</t>
  </si>
  <si>
    <t>Poggio Saragio</t>
  </si>
  <si>
    <t>5201526616</t>
  </si>
  <si>
    <t>Ponte</t>
  </si>
  <si>
    <t>5201520017</t>
  </si>
  <si>
    <t>Ponte di Ferro</t>
  </si>
  <si>
    <t>5201520018</t>
  </si>
  <si>
    <t>Salcheto</t>
  </si>
  <si>
    <t>5201521119</t>
  </si>
  <si>
    <t>San Biagio</t>
  </si>
  <si>
    <t>5201510007</t>
  </si>
  <si>
    <t>Sant'Albino</t>
  </si>
  <si>
    <t>5201526727</t>
  </si>
  <si>
    <t>Sciarti</t>
  </si>
  <si>
    <t>5201520020</t>
  </si>
  <si>
    <t>5201530001</t>
  </si>
  <si>
    <t>Stabilimento Peruzzi</t>
  </si>
  <si>
    <t>5201526621</t>
  </si>
  <si>
    <t>Terra Bianca</t>
  </si>
  <si>
    <t>5201520035</t>
  </si>
  <si>
    <t>Totona</t>
  </si>
  <si>
    <t>5201520022</t>
  </si>
  <si>
    <t>Tre Berte</t>
  </si>
  <si>
    <t>5201510008</t>
  </si>
  <si>
    <t>Valiano</t>
  </si>
  <si>
    <t>Monterchi [AR]</t>
  </si>
  <si>
    <t>5102420010</t>
  </si>
  <si>
    <t>Borgacciano</t>
  </si>
  <si>
    <t>5102440000</t>
  </si>
  <si>
    <t>Case sparse_49</t>
  </si>
  <si>
    <t>5102426601</t>
  </si>
  <si>
    <t>Fonaco</t>
  </si>
  <si>
    <t>5102426602</t>
  </si>
  <si>
    <t>5102410001</t>
  </si>
  <si>
    <t>Le Ville</t>
  </si>
  <si>
    <t>5102410002</t>
  </si>
  <si>
    <t>Monterchi</t>
  </si>
  <si>
    <t>5102420003</t>
  </si>
  <si>
    <t>Padonchia</t>
  </si>
  <si>
    <t>5102420004</t>
  </si>
  <si>
    <t>Pocaia</t>
  </si>
  <si>
    <t>5102420005</t>
  </si>
  <si>
    <t>5102420007</t>
  </si>
  <si>
    <t>Monteriggioni [SI]</t>
  </si>
  <si>
    <t>5201610001</t>
  </si>
  <si>
    <t>Abbadia Isola</t>
  </si>
  <si>
    <t>5201620001</t>
  </si>
  <si>
    <t>5201610002</t>
  </si>
  <si>
    <t>Badesse</t>
  </si>
  <si>
    <t>5201620002</t>
  </si>
  <si>
    <t>Basciano</t>
  </si>
  <si>
    <t>5201610003</t>
  </si>
  <si>
    <t>Belverde</t>
  </si>
  <si>
    <t>5201620003</t>
  </si>
  <si>
    <t>Bivio Santo Stefano</t>
  </si>
  <si>
    <t>5201626704</t>
  </si>
  <si>
    <t>Bracciano</t>
  </si>
  <si>
    <t>5201620005</t>
  </si>
  <si>
    <t>Campo di Fiori</t>
  </si>
  <si>
    <t>5201620006</t>
  </si>
  <si>
    <t>Cannuccio</t>
  </si>
  <si>
    <t>5201620007</t>
  </si>
  <si>
    <t>Carpineta</t>
  </si>
  <si>
    <t>5201626609</t>
  </si>
  <si>
    <t>5201626734</t>
  </si>
  <si>
    <t>Case Operaie</t>
  </si>
  <si>
    <t>5201640000</t>
  </si>
  <si>
    <t>Case sparse_80</t>
  </si>
  <si>
    <t>5201620011</t>
  </si>
  <si>
    <t>5201610004</t>
  </si>
  <si>
    <t>Castellina Scalo</t>
  </si>
  <si>
    <t>5201626613</t>
  </si>
  <si>
    <t>Colle Ciupi</t>
  </si>
  <si>
    <t>5201620015</t>
  </si>
  <si>
    <t>Colombaio-Via Regioni</t>
  </si>
  <si>
    <t>5201620017</t>
  </si>
  <si>
    <t>Corpo Santo</t>
  </si>
  <si>
    <t>5201620018</t>
  </si>
  <si>
    <t>5201626620</t>
  </si>
  <si>
    <t>Gabbricce</t>
  </si>
  <si>
    <t>5201620016</t>
  </si>
  <si>
    <t>La Colonna</t>
  </si>
  <si>
    <t>5201620021</t>
  </si>
  <si>
    <t>La Ripa</t>
  </si>
  <si>
    <t>5201620032</t>
  </si>
  <si>
    <t>5201610005</t>
  </si>
  <si>
    <t>Lornano</t>
  </si>
  <si>
    <t>5201620022</t>
  </si>
  <si>
    <t>Monteresi</t>
  </si>
  <si>
    <t>5201610006</t>
  </si>
  <si>
    <t>Monteriggioni</t>
  </si>
  <si>
    <t>5201626623</t>
  </si>
  <si>
    <t>5201610007</t>
  </si>
  <si>
    <t>5201630001</t>
  </si>
  <si>
    <t>Rigoni</t>
  </si>
  <si>
    <t>5201620024</t>
  </si>
  <si>
    <t>San Dalmazio</t>
  </si>
  <si>
    <t>5201610008</t>
  </si>
  <si>
    <t>5201626725</t>
  </si>
  <si>
    <t>Santa Barbara-Miniera</t>
  </si>
  <si>
    <t>5201610009</t>
  </si>
  <si>
    <t>5201626626</t>
  </si>
  <si>
    <t>5201626727</t>
  </si>
  <si>
    <t>5201626728</t>
  </si>
  <si>
    <t>Sensano</t>
  </si>
  <si>
    <t>5201610010</t>
  </si>
  <si>
    <t>Strove</t>
  </si>
  <si>
    <t>5201610011</t>
  </si>
  <si>
    <t>Tognazza</t>
  </si>
  <si>
    <t>5201610012</t>
  </si>
  <si>
    <t>Uopini</t>
  </si>
  <si>
    <t>5201620031</t>
  </si>
  <si>
    <t>Vignaglia</t>
  </si>
  <si>
    <t>5201620033</t>
  </si>
  <si>
    <t>Villa Parigini</t>
  </si>
  <si>
    <t>Monteroni d'Arbia [SI]</t>
  </si>
  <si>
    <t>5201740000</t>
  </si>
  <si>
    <t>Case sparse_81</t>
  </si>
  <si>
    <t>5201720005</t>
  </si>
  <si>
    <t>Cuna</t>
  </si>
  <si>
    <t>5201726701</t>
  </si>
  <si>
    <t>Grotti Alto</t>
  </si>
  <si>
    <t>5201720002</t>
  </si>
  <si>
    <t>Le More</t>
  </si>
  <si>
    <t>5201710002</t>
  </si>
  <si>
    <t>Lucignano d'Arbia</t>
  </si>
  <si>
    <t>5201710003</t>
  </si>
  <si>
    <t>Monteroni d'Arbia</t>
  </si>
  <si>
    <t>5201710004</t>
  </si>
  <si>
    <t>Ponte A Tressa</t>
  </si>
  <si>
    <t>5201710005</t>
  </si>
  <si>
    <t>5201726603</t>
  </si>
  <si>
    <t>Quinciano</t>
  </si>
  <si>
    <t>5201720004</t>
  </si>
  <si>
    <t>Radi</t>
  </si>
  <si>
    <t>5201710006</t>
  </si>
  <si>
    <t>Ville di Corsano</t>
  </si>
  <si>
    <t>Monterotondo Marittimo [GR]</t>
  </si>
  <si>
    <t>5302740000</t>
  </si>
  <si>
    <t>Case sparse_127</t>
  </si>
  <si>
    <t>5302720001</t>
  </si>
  <si>
    <t>Frassine</t>
  </si>
  <si>
    <t>5302720002</t>
  </si>
  <si>
    <t>Griccioni</t>
  </si>
  <si>
    <t>5302720003</t>
  </si>
  <si>
    <t>Lago Boracifero</t>
  </si>
  <si>
    <t>5302710001</t>
  </si>
  <si>
    <t>Monterotondo Marittimo</t>
  </si>
  <si>
    <t>Montescudaio [PI]</t>
  </si>
  <si>
    <t>5002026604</t>
  </si>
  <si>
    <t>5002040000</t>
  </si>
  <si>
    <t>Case sparse_6</t>
  </si>
  <si>
    <t>5002010001</t>
  </si>
  <si>
    <t>Fiorino</t>
  </si>
  <si>
    <t>5002010002</t>
  </si>
  <si>
    <t>Montescudaio</t>
  </si>
  <si>
    <t>5002030001</t>
  </si>
  <si>
    <t>Poggio Gagliardo</t>
  </si>
  <si>
    <t>5002030002</t>
  </si>
  <si>
    <t>SP Bassa Val di Cecina</t>
  </si>
  <si>
    <t>Montespertoli [FI]</t>
  </si>
  <si>
    <t>4803020014</t>
  </si>
  <si>
    <t>Anselmo</t>
  </si>
  <si>
    <t>4803010001</t>
  </si>
  <si>
    <t>Baccaiano</t>
  </si>
  <si>
    <t>4803026602</t>
  </si>
  <si>
    <t>Botinaccio</t>
  </si>
  <si>
    <t>4803040000</t>
  </si>
  <si>
    <t>Case sparse_164</t>
  </si>
  <si>
    <t>4803026603</t>
  </si>
  <si>
    <t>Castiglioni</t>
  </si>
  <si>
    <t>4803030005</t>
  </si>
  <si>
    <t>Cerbaia</t>
  </si>
  <si>
    <t>4803026624</t>
  </si>
  <si>
    <t>Chinigiano</t>
  </si>
  <si>
    <t>4803020005</t>
  </si>
  <si>
    <t>4803010002</t>
  </si>
  <si>
    <t>4803020006</t>
  </si>
  <si>
    <t>Ghisone</t>
  </si>
  <si>
    <t>4803020007</t>
  </si>
  <si>
    <t>Gigliola</t>
  </si>
  <si>
    <t>4803020008</t>
  </si>
  <si>
    <t>Il Pino II</t>
  </si>
  <si>
    <t>4803020009</t>
  </si>
  <si>
    <t>4803020010</t>
  </si>
  <si>
    <t>La Buca</t>
  </si>
  <si>
    <t>4803020011</t>
  </si>
  <si>
    <t>4803026627</t>
  </si>
  <si>
    <t>4803020012</t>
  </si>
  <si>
    <t>Le Galvane</t>
  </si>
  <si>
    <t>4803030001</t>
  </si>
  <si>
    <t>Le Piane</t>
  </si>
  <si>
    <t>4803026613</t>
  </si>
  <si>
    <t>Leoni</t>
  </si>
  <si>
    <t>4803010003</t>
  </si>
  <si>
    <t>Lucardo</t>
  </si>
  <si>
    <t>4803010004</t>
  </si>
  <si>
    <t>4803010005</t>
  </si>
  <si>
    <t>4803030002</t>
  </si>
  <si>
    <t>Mela</t>
  </si>
  <si>
    <t>4803030004</t>
  </si>
  <si>
    <t>Molino del Ponte</t>
  </si>
  <si>
    <t>4803010006</t>
  </si>
  <si>
    <t>4803020015</t>
  </si>
  <si>
    <t>Monte Albino</t>
  </si>
  <si>
    <t>4803020016</t>
  </si>
  <si>
    <t>Montegufoni</t>
  </si>
  <si>
    <t>4803010007</t>
  </si>
  <si>
    <t>Montespertoli</t>
  </si>
  <si>
    <t>4803020025</t>
  </si>
  <si>
    <t>4803010008</t>
  </si>
  <si>
    <t>Ortimino</t>
  </si>
  <si>
    <t>4803020030</t>
  </si>
  <si>
    <t>Poggio al Topo</t>
  </si>
  <si>
    <t>4803026618</t>
  </si>
  <si>
    <t>Polvereto</t>
  </si>
  <si>
    <t>4803020019</t>
  </si>
  <si>
    <t>Poppiano</t>
  </si>
  <si>
    <t>4803026628</t>
  </si>
  <si>
    <t>Quercione</t>
  </si>
  <si>
    <t>4803010010</t>
  </si>
  <si>
    <t>4803026620</t>
  </si>
  <si>
    <t>San Quirico</t>
  </si>
  <si>
    <t>4803010009</t>
  </si>
  <si>
    <t>San Quirico in Collina</t>
  </si>
  <si>
    <t>4803020021</t>
  </si>
  <si>
    <t>Trecento</t>
  </si>
  <si>
    <t>4803020022</t>
  </si>
  <si>
    <t>Tresanti</t>
  </si>
  <si>
    <t>4803020026</t>
  </si>
  <si>
    <t>Turignano</t>
  </si>
  <si>
    <t>4803020023</t>
  </si>
  <si>
    <t>Montevarchi [AR]</t>
  </si>
  <si>
    <t>5102620001</t>
  </si>
  <si>
    <t>Acquaborra-Caselle</t>
  </si>
  <si>
    <t>5102610001</t>
  </si>
  <si>
    <t>Caposelvi</t>
  </si>
  <si>
    <t>5102620802</t>
  </si>
  <si>
    <t>Cappuccini</t>
  </si>
  <si>
    <t>5102640000</t>
  </si>
  <si>
    <t>Case sparse_51</t>
  </si>
  <si>
    <t>5102626604</t>
  </si>
  <si>
    <t>Cocoioni</t>
  </si>
  <si>
    <t>5102620005</t>
  </si>
  <si>
    <t>Crocefisso</t>
  </si>
  <si>
    <t>5102626612</t>
  </si>
  <si>
    <t>Gruccia Borrolungo</t>
  </si>
  <si>
    <t>5102610002</t>
  </si>
  <si>
    <t>5102610003</t>
  </si>
  <si>
    <t>Mercatale Valdarno</t>
  </si>
  <si>
    <t>5102610004</t>
  </si>
  <si>
    <t>Moncioni</t>
  </si>
  <si>
    <t>5102622606</t>
  </si>
  <si>
    <t>Monsorbi-Pettini</t>
  </si>
  <si>
    <t>5102610005</t>
  </si>
  <si>
    <t>Montevarchi</t>
  </si>
  <si>
    <t>5102620007</t>
  </si>
  <si>
    <t>Noferi-Lavatoio</t>
  </si>
  <si>
    <t>5102626609</t>
  </si>
  <si>
    <t>Poggio Cuccule</t>
  </si>
  <si>
    <t>5102626610</t>
  </si>
  <si>
    <t>Poggio San Marco</t>
  </si>
  <si>
    <t>5102610006</t>
  </si>
  <si>
    <t>Rendola</t>
  </si>
  <si>
    <t>5102610007</t>
  </si>
  <si>
    <t>Ricasoli</t>
  </si>
  <si>
    <t>5102610008</t>
  </si>
  <si>
    <t>Ventena</t>
  </si>
  <si>
    <t>Monteverdi Marittimo [PI]</t>
  </si>
  <si>
    <t>5002110001</t>
  </si>
  <si>
    <t>5002140000</t>
  </si>
  <si>
    <t>Case sparse_7</t>
  </si>
  <si>
    <t>5002120001</t>
  </si>
  <si>
    <t>Faro del Castelluccio</t>
  </si>
  <si>
    <t>5002110002</t>
  </si>
  <si>
    <t>Monteverdi Marittimo</t>
  </si>
  <si>
    <t>Monticiano [SI]</t>
  </si>
  <si>
    <t>5201840000</t>
  </si>
  <si>
    <t>Case sparse_82</t>
  </si>
  <si>
    <t>5201820001</t>
  </si>
  <si>
    <t>Castello di Tocchi</t>
  </si>
  <si>
    <t>5201820002</t>
  </si>
  <si>
    <t>5201810001</t>
  </si>
  <si>
    <t>5201810002</t>
  </si>
  <si>
    <t>Monticiano</t>
  </si>
  <si>
    <t>5201820003</t>
  </si>
  <si>
    <t>5201810003</t>
  </si>
  <si>
    <t>San Lorenzo A Merse</t>
  </si>
  <si>
    <t>5201810004</t>
  </si>
  <si>
    <t>Scalvaia</t>
  </si>
  <si>
    <t>5201820004</t>
  </si>
  <si>
    <t>5201810005</t>
  </si>
  <si>
    <t>Tocchi</t>
  </si>
  <si>
    <t>Montieri [GR]</t>
  </si>
  <si>
    <t>5301710001</t>
  </si>
  <si>
    <t>Boccheggiano</t>
  </si>
  <si>
    <t>5301726704</t>
  </si>
  <si>
    <t>Campiano II</t>
  </si>
  <si>
    <t>5301740000</t>
  </si>
  <si>
    <t>Case sparse_117</t>
  </si>
  <si>
    <t>5301730001</t>
  </si>
  <si>
    <t>Centrale Elettrica Travale</t>
  </si>
  <si>
    <t>5301710002</t>
  </si>
  <si>
    <t>Gerfalco</t>
  </si>
  <si>
    <t>5301726605</t>
  </si>
  <si>
    <t>La Fabbrica II</t>
  </si>
  <si>
    <t>5301726603</t>
  </si>
  <si>
    <t>Le Fornaci</t>
  </si>
  <si>
    <t>5301710003</t>
  </si>
  <si>
    <t>5301710004</t>
  </si>
  <si>
    <t>Travale</t>
  </si>
  <si>
    <t>Montignoso [MS]</t>
  </si>
  <si>
    <t>4501110001</t>
  </si>
  <si>
    <t>Capanne-Prato-Cinquale</t>
  </si>
  <si>
    <t>4501140000</t>
  </si>
  <si>
    <t>Case sparse_233</t>
  </si>
  <si>
    <t>4501120002</t>
  </si>
  <si>
    <t>Corsanico</t>
  </si>
  <si>
    <t>4501120003</t>
  </si>
  <si>
    <t>4501110003</t>
  </si>
  <si>
    <t>San Vito-Cerreto</t>
  </si>
  <si>
    <t>4501110002</t>
  </si>
  <si>
    <t>Sant'Eustachio</t>
  </si>
  <si>
    <t>4501120004</t>
  </si>
  <si>
    <t>Vietina</t>
  </si>
  <si>
    <t>Montopoli in Val d'Arno [PI]</t>
  </si>
  <si>
    <t>5002240000</t>
  </si>
  <si>
    <t>Case sparse_8</t>
  </si>
  <si>
    <t>5002210001</t>
  </si>
  <si>
    <t>Castel del Bosco</t>
  </si>
  <si>
    <t>5002220002</t>
  </si>
  <si>
    <t>Gasparrino</t>
  </si>
  <si>
    <t>5002220009</t>
  </si>
  <si>
    <t>La Puce-San Jacopo</t>
  </si>
  <si>
    <t>5002210002</t>
  </si>
  <si>
    <t>Marti</t>
  </si>
  <si>
    <t>5002226603</t>
  </si>
  <si>
    <t>Masoria</t>
  </si>
  <si>
    <t>5002210003</t>
  </si>
  <si>
    <t>Montopoli</t>
  </si>
  <si>
    <t>5002220005</t>
  </si>
  <si>
    <t>Musciano</t>
  </si>
  <si>
    <t>5002226706</t>
  </si>
  <si>
    <t>5002210004</t>
  </si>
  <si>
    <t>5002220007</t>
  </si>
  <si>
    <t>Sant'Andrea alle Fornaci</t>
  </si>
  <si>
    <t>5002226708</t>
  </si>
  <si>
    <t>Varramista</t>
  </si>
  <si>
    <t>Mulazzo [MS]</t>
  </si>
  <si>
    <t>4501220001</t>
  </si>
  <si>
    <t>Arionzo-Cravilla</t>
  </si>
  <si>
    <t>4501210001</t>
  </si>
  <si>
    <t>Arpiola-Pianfurcano</t>
  </si>
  <si>
    <t>4501210002</t>
  </si>
  <si>
    <t>Borgo</t>
  </si>
  <si>
    <t>4501210003</t>
  </si>
  <si>
    <t>Busatica</t>
  </si>
  <si>
    <t>4501220002</t>
  </si>
  <si>
    <t>Campoli</t>
  </si>
  <si>
    <t>4501220003</t>
  </si>
  <si>
    <t>Canossa</t>
  </si>
  <si>
    <t>4501226604</t>
  </si>
  <si>
    <t>Casa di Loia</t>
  </si>
  <si>
    <t>4501240000</t>
  </si>
  <si>
    <t>Case sparse_234</t>
  </si>
  <si>
    <t>4501220005</t>
  </si>
  <si>
    <t>Cassana</t>
  </si>
  <si>
    <t>4501210004</t>
  </si>
  <si>
    <t>Castagnetoli</t>
  </si>
  <si>
    <t>4501226606</t>
  </si>
  <si>
    <t>Costa d'Arzola</t>
  </si>
  <si>
    <t>4501220008</t>
  </si>
  <si>
    <t>Crocetta</t>
  </si>
  <si>
    <t>4501210005</t>
  </si>
  <si>
    <t>Foce</t>
  </si>
  <si>
    <t>4501210006</t>
  </si>
  <si>
    <t>Gavedo</t>
  </si>
  <si>
    <t>4501210007</t>
  </si>
  <si>
    <t>Lusuolo</t>
  </si>
  <si>
    <t>4501210008</t>
  </si>
  <si>
    <t>Montereggio</t>
  </si>
  <si>
    <t>4501210009</t>
  </si>
  <si>
    <t>Mulazzo</t>
  </si>
  <si>
    <t>4501210010</t>
  </si>
  <si>
    <t>Parana</t>
  </si>
  <si>
    <t>4501220009</t>
  </si>
  <si>
    <t>4501210011</t>
  </si>
  <si>
    <t>Ponte Magra</t>
  </si>
  <si>
    <t>4501210012</t>
  </si>
  <si>
    <t>Pozzo</t>
  </si>
  <si>
    <t>4501220010</t>
  </si>
  <si>
    <t>Rivazzo</t>
  </si>
  <si>
    <t>4501220012</t>
  </si>
  <si>
    <t>Serla</t>
  </si>
  <si>
    <t>4501210013</t>
  </si>
  <si>
    <t>Stallone-Talavorno</t>
  </si>
  <si>
    <t>4501220014</t>
  </si>
  <si>
    <t>Villa Ghelfi</t>
  </si>
  <si>
    <t>Murlo [SI]</t>
  </si>
  <si>
    <t>5201920002</t>
  </si>
  <si>
    <t>Befa</t>
  </si>
  <si>
    <t>5201926611</t>
  </si>
  <si>
    <t>Campriano</t>
  </si>
  <si>
    <t>5201920003</t>
  </si>
  <si>
    <t>Casanova</t>
  </si>
  <si>
    <t>5201910001</t>
  </si>
  <si>
    <t>Casciano</t>
  </si>
  <si>
    <t>5201940000</t>
  </si>
  <si>
    <t>Case sparse_83</t>
  </si>
  <si>
    <t>5201920004</t>
  </si>
  <si>
    <t>Fontazzi</t>
  </si>
  <si>
    <t>5201920005</t>
  </si>
  <si>
    <t>Lupompesi</t>
  </si>
  <si>
    <t>5201920006</t>
  </si>
  <si>
    <t>Miniera di Murlo</t>
  </si>
  <si>
    <t>5201920007</t>
  </si>
  <si>
    <t>Montepescini</t>
  </si>
  <si>
    <t>5201920008</t>
  </si>
  <si>
    <t>Murlo</t>
  </si>
  <si>
    <t>5201920009</t>
  </si>
  <si>
    <t>Poggiobrucoli</t>
  </si>
  <si>
    <t>5201910002</t>
  </si>
  <si>
    <t>Vescovado</t>
  </si>
  <si>
    <t>Orbetello [GR]</t>
  </si>
  <si>
    <t>5301810001</t>
  </si>
  <si>
    <t>Albinia</t>
  </si>
  <si>
    <t>5301810002</t>
  </si>
  <si>
    <t>Ansedonia</t>
  </si>
  <si>
    <t>5301840000</t>
  </si>
  <si>
    <t>Case sparse_118</t>
  </si>
  <si>
    <t>5301810003</t>
  </si>
  <si>
    <t>Fonteblanda</t>
  </si>
  <si>
    <t>5301810004</t>
  </si>
  <si>
    <t>Giannella</t>
  </si>
  <si>
    <t>5301810005</t>
  </si>
  <si>
    <t>Orbetello</t>
  </si>
  <si>
    <t>5301810006</t>
  </si>
  <si>
    <t>Orbetello Scalo</t>
  </si>
  <si>
    <t>5301820001</t>
  </si>
  <si>
    <t>Polverosa</t>
  </si>
  <si>
    <t>5301820002</t>
  </si>
  <si>
    <t>5301820005</t>
  </si>
  <si>
    <t>Saline Sadum</t>
  </si>
  <si>
    <t>5301826603</t>
  </si>
  <si>
    <t>San Donato Centro</t>
  </si>
  <si>
    <t>5301826704</t>
  </si>
  <si>
    <t>San Donato Vecchio</t>
  </si>
  <si>
    <t>5301810008</t>
  </si>
  <si>
    <t>Talamone</t>
  </si>
  <si>
    <t>5301830001</t>
  </si>
  <si>
    <t>Zona Artigianale</t>
  </si>
  <si>
    <t>Orciano Pisano [PI]</t>
  </si>
  <si>
    <t>5002340000</t>
  </si>
  <si>
    <t>Case sparse_9</t>
  </si>
  <si>
    <t>5002310001</t>
  </si>
  <si>
    <t>Orciano Pisano</t>
  </si>
  <si>
    <t>5002326602</t>
  </si>
  <si>
    <t>Ortignano Raggiolo [AR]</t>
  </si>
  <si>
    <t>5102710001</t>
  </si>
  <si>
    <t>Badia Tega</t>
  </si>
  <si>
    <t>5102740000</t>
  </si>
  <si>
    <t>Case sparse_52</t>
  </si>
  <si>
    <t>5102726602</t>
  </si>
  <si>
    <t>Monte Borgnoli</t>
  </si>
  <si>
    <t>5102710002</t>
  </si>
  <si>
    <t>Ortignano</t>
  </si>
  <si>
    <t>5102710003</t>
  </si>
  <si>
    <t>Raggiolo</t>
  </si>
  <si>
    <t>5102710004</t>
  </si>
  <si>
    <t>5102720001</t>
  </si>
  <si>
    <t>Palaia [PI]</t>
  </si>
  <si>
    <t>5002420005</t>
  </si>
  <si>
    <t>Alica</t>
  </si>
  <si>
    <t>5002410001</t>
  </si>
  <si>
    <t>Baccanella</t>
  </si>
  <si>
    <t>5002440000</t>
  </si>
  <si>
    <t>Case sparse_10</t>
  </si>
  <si>
    <t>5002410002</t>
  </si>
  <si>
    <t>Forcoli</t>
  </si>
  <si>
    <t>5002420003</t>
  </si>
  <si>
    <t>Gello</t>
  </si>
  <si>
    <t>5002420006</t>
  </si>
  <si>
    <t>Montechiari-Montacchita</t>
  </si>
  <si>
    <t>5002410004</t>
  </si>
  <si>
    <t>Montefoscoli</t>
  </si>
  <si>
    <t>5002410005</t>
  </si>
  <si>
    <t>Palaia</t>
  </si>
  <si>
    <t>5002410006</t>
  </si>
  <si>
    <t>Partino</t>
  </si>
  <si>
    <t>Palazzuolo sul Senio [FI]</t>
  </si>
  <si>
    <t>4803140000</t>
  </si>
  <si>
    <t>Case sparse_165</t>
  </si>
  <si>
    <t>4803126602</t>
  </si>
  <si>
    <t>Misileo</t>
  </si>
  <si>
    <t>4803110001</t>
  </si>
  <si>
    <t>Palazzuolo sul Senio</t>
  </si>
  <si>
    <t>Peccioli [PI]</t>
  </si>
  <si>
    <t>5002540000</t>
  </si>
  <si>
    <t>Case sparse_11</t>
  </si>
  <si>
    <t>5002510001</t>
  </si>
  <si>
    <t>Fabbrica</t>
  </si>
  <si>
    <t>5002520003</t>
  </si>
  <si>
    <t>Frazione di Cedri</t>
  </si>
  <si>
    <t>5002510002</t>
  </si>
  <si>
    <t>Ghizzano</t>
  </si>
  <si>
    <t>5002510003</t>
  </si>
  <si>
    <t>Legoli</t>
  </si>
  <si>
    <t>5002526601</t>
  </si>
  <si>
    <t>Libbiano</t>
  </si>
  <si>
    <t>5002510004</t>
  </si>
  <si>
    <t>5002520002</t>
  </si>
  <si>
    <t>Montelopio</t>
  </si>
  <si>
    <t>5002510005</t>
  </si>
  <si>
    <t>Peccioli</t>
  </si>
  <si>
    <t>5002530001</t>
  </si>
  <si>
    <t>Zona Industriale La Fila</t>
  </si>
  <si>
    <t>Pelago [FI]</t>
  </si>
  <si>
    <t>4803210001</t>
  </si>
  <si>
    <t>Borselli</t>
  </si>
  <si>
    <t>4803220801</t>
  </si>
  <si>
    <t>Campiglioni</t>
  </si>
  <si>
    <t>4803210002</t>
  </si>
  <si>
    <t>4803240000</t>
  </si>
  <si>
    <t>Case sparse_166</t>
  </si>
  <si>
    <t>4803226602</t>
  </si>
  <si>
    <t>4803210003</t>
  </si>
  <si>
    <t>4803210004</t>
  </si>
  <si>
    <t>Diacceto</t>
  </si>
  <si>
    <t>4803220803</t>
  </si>
  <si>
    <t>Eremo di Compiglioni</t>
  </si>
  <si>
    <t>4803210005</t>
  </si>
  <si>
    <t>Ferrano</t>
  </si>
  <si>
    <t>4803210006</t>
  </si>
  <si>
    <t>Fontisterni</t>
  </si>
  <si>
    <t>4803226604</t>
  </si>
  <si>
    <t>4803226705</t>
  </si>
  <si>
    <t>Grassina</t>
  </si>
  <si>
    <t>4803210007</t>
  </si>
  <si>
    <t>Le Palaie</t>
  </si>
  <si>
    <t>4803226616</t>
  </si>
  <si>
    <t>Magnale</t>
  </si>
  <si>
    <t>4803220006</t>
  </si>
  <si>
    <t>Massolina</t>
  </si>
  <si>
    <t>4803226607</t>
  </si>
  <si>
    <t>Meo</t>
  </si>
  <si>
    <t>4803226615</t>
  </si>
  <si>
    <t>Nipozzano</t>
  </si>
  <si>
    <t>4803226608</t>
  </si>
  <si>
    <t>Pagiano</t>
  </si>
  <si>
    <t>4803210008</t>
  </si>
  <si>
    <t>4803210009</t>
  </si>
  <si>
    <t>Pelago</t>
  </si>
  <si>
    <t>4803226709</t>
  </si>
  <si>
    <t>Podere Lucignano</t>
  </si>
  <si>
    <t>4803226710</t>
  </si>
  <si>
    <t>Pogginano</t>
  </si>
  <si>
    <t>4803226711</t>
  </si>
  <si>
    <t>Poggio Sano</t>
  </si>
  <si>
    <t>4803210010</t>
  </si>
  <si>
    <t>Raggioli</t>
  </si>
  <si>
    <t>4803221112</t>
  </si>
  <si>
    <t>Ristonchi</t>
  </si>
  <si>
    <t>4803210011</t>
  </si>
  <si>
    <t>San Francesco</t>
  </si>
  <si>
    <t>4803226617</t>
  </si>
  <si>
    <t>4803210012</t>
  </si>
  <si>
    <t>Sant'Ellero</t>
  </si>
  <si>
    <t>4803220013</t>
  </si>
  <si>
    <t>Stentatoio</t>
  </si>
  <si>
    <t>5102826611</t>
  </si>
  <si>
    <t>Casal Gori</t>
  </si>
  <si>
    <t>5102840000</t>
  </si>
  <si>
    <t>Case sparse_53</t>
  </si>
  <si>
    <t>5102810001</t>
  </si>
  <si>
    <t>Cavi-Casalone</t>
  </si>
  <si>
    <t>5102826602</t>
  </si>
  <si>
    <t>Il Bagno</t>
  </si>
  <si>
    <t>5102826603</t>
  </si>
  <si>
    <t>Il Fatai</t>
  </si>
  <si>
    <t>5102826612</t>
  </si>
  <si>
    <t>5102826704</t>
  </si>
  <si>
    <t>La Trove</t>
  </si>
  <si>
    <t>5102820005</t>
  </si>
  <si>
    <t>Malafrasca-San Frustino</t>
  </si>
  <si>
    <t>5102810002</t>
  </si>
  <si>
    <t>5102810003</t>
  </si>
  <si>
    <t>Pergine Valdarno</t>
  </si>
  <si>
    <t>5102810004</t>
  </si>
  <si>
    <t>Pieve A Presciano</t>
  </si>
  <si>
    <t>5102820007</t>
  </si>
  <si>
    <t>Poggio Bagnoli</t>
  </si>
  <si>
    <t>5102820009</t>
  </si>
  <si>
    <t>Pescaglia [LU]</t>
  </si>
  <si>
    <t>4602210001</t>
  </si>
  <si>
    <t>Aiola-Il Colletto</t>
  </si>
  <si>
    <t>4602220001</t>
  </si>
  <si>
    <t>Ansana</t>
  </si>
  <si>
    <t>4602220002</t>
  </si>
  <si>
    <t>Barbamento</t>
  </si>
  <si>
    <t>4602220003</t>
  </si>
  <si>
    <t>Bozzano</t>
  </si>
  <si>
    <t>4602240000</t>
  </si>
  <si>
    <t>Case sparse_261</t>
  </si>
  <si>
    <t>4602210002</t>
  </si>
  <si>
    <t>Celle</t>
  </si>
  <si>
    <t>4602210003</t>
  </si>
  <si>
    <t>Colognora</t>
  </si>
  <si>
    <t>4602210004</t>
  </si>
  <si>
    <t>Convalle</t>
  </si>
  <si>
    <t>4602210005</t>
  </si>
  <si>
    <t>Focchia</t>
  </si>
  <si>
    <t>4602220005</t>
  </si>
  <si>
    <t>Focchia di Sotto</t>
  </si>
  <si>
    <t>4602220006</t>
  </si>
  <si>
    <t>Fondagno</t>
  </si>
  <si>
    <t>4602210006</t>
  </si>
  <si>
    <t>4602226607</t>
  </si>
  <si>
    <t>Grabbia</t>
  </si>
  <si>
    <t>4602210007</t>
  </si>
  <si>
    <t>Loppeglia-Fiano</t>
  </si>
  <si>
    <t>4602226709</t>
  </si>
  <si>
    <t>4602210008</t>
  </si>
  <si>
    <t>Pascoso</t>
  </si>
  <si>
    <t>4602210009</t>
  </si>
  <si>
    <t>Pescaglia</t>
  </si>
  <si>
    <t>4602226710</t>
  </si>
  <si>
    <t>Piaggiori</t>
  </si>
  <si>
    <t>4602210010</t>
  </si>
  <si>
    <t>Piegaio Alto</t>
  </si>
  <si>
    <t>4602210011</t>
  </si>
  <si>
    <t>Piegaio Basso</t>
  </si>
  <si>
    <t>4602210012</t>
  </si>
  <si>
    <t>San Martino in Freddana-Monsagrati</t>
  </si>
  <si>
    <t>4602210013</t>
  </si>
  <si>
    <t>4602210014</t>
  </si>
  <si>
    <t>4602220011</t>
  </si>
  <si>
    <t>Vetrianello</t>
  </si>
  <si>
    <t>4602210015</t>
  </si>
  <si>
    <t>Vetriano</t>
  </si>
  <si>
    <t>4602210016</t>
  </si>
  <si>
    <t>Villa a Roggio</t>
  </si>
  <si>
    <t>4602220012</t>
  </si>
  <si>
    <t>Villabuona</t>
  </si>
  <si>
    <t>4602220013</t>
  </si>
  <si>
    <t>Ville</t>
  </si>
  <si>
    <t>Pescia [PT]</t>
  </si>
  <si>
    <t>4701210001</t>
  </si>
  <si>
    <t>Aramo</t>
  </si>
  <si>
    <t>4701220002</t>
  </si>
  <si>
    <t>Calamari</t>
  </si>
  <si>
    <t>4701210015</t>
  </si>
  <si>
    <t>Caporaletto</t>
  </si>
  <si>
    <t>4701220004</t>
  </si>
  <si>
    <t>Case Fantozzi</t>
  </si>
  <si>
    <t>4701240000</t>
  </si>
  <si>
    <t>Case sparse_286</t>
  </si>
  <si>
    <t>4701210002</t>
  </si>
  <si>
    <t>4701210003</t>
  </si>
  <si>
    <t>Chiodo</t>
  </si>
  <si>
    <t>4701226613</t>
  </si>
  <si>
    <t>Colle del Lupo</t>
  </si>
  <si>
    <t>4701210004</t>
  </si>
  <si>
    <t>Collodi</t>
  </si>
  <si>
    <t>4701210005</t>
  </si>
  <si>
    <t>4701220006</t>
  </si>
  <si>
    <t>Macchino</t>
  </si>
  <si>
    <t>4701210006</t>
  </si>
  <si>
    <t>Medicina</t>
  </si>
  <si>
    <t>4701220007</t>
  </si>
  <si>
    <t>Monte a Pescia</t>
  </si>
  <si>
    <t>4701230001</t>
  </si>
  <si>
    <t>Obiettivo II</t>
  </si>
  <si>
    <t>4701210008</t>
  </si>
  <si>
    <t>Pescia</t>
  </si>
  <si>
    <t>4701220008</t>
  </si>
  <si>
    <t>Pesciamorta</t>
  </si>
  <si>
    <t>4701210009</t>
  </si>
  <si>
    <t>Pietrabuona</t>
  </si>
  <si>
    <t>4701226609</t>
  </si>
  <si>
    <t>Ponte di Castelvecchio</t>
  </si>
  <si>
    <t>4701210010</t>
  </si>
  <si>
    <t>Pontito</t>
  </si>
  <si>
    <t>4701226610</t>
  </si>
  <si>
    <t>4701210011</t>
  </si>
  <si>
    <t>4701210012</t>
  </si>
  <si>
    <t>Sorana</t>
  </si>
  <si>
    <t>4701210013</t>
  </si>
  <si>
    <t>Stiappa</t>
  </si>
  <si>
    <t>4701210014</t>
  </si>
  <si>
    <t>Vellano</t>
  </si>
  <si>
    <t>4701226611</t>
  </si>
  <si>
    <t>Via Romana</t>
  </si>
  <si>
    <t>5102910001</t>
  </si>
  <si>
    <t>Casa Biondo</t>
  </si>
  <si>
    <t>5102940000</t>
  </si>
  <si>
    <t>Case sparse_54</t>
  </si>
  <si>
    <t>5102926601</t>
  </si>
  <si>
    <t>Caselli</t>
  </si>
  <si>
    <t>5102910002</t>
  </si>
  <si>
    <t>Faella</t>
  </si>
  <si>
    <t>5102910003</t>
  </si>
  <si>
    <t>Matassino</t>
  </si>
  <si>
    <t>5102920007</t>
  </si>
  <si>
    <t>Montalpero</t>
  </si>
  <si>
    <t>5102920003</t>
  </si>
  <si>
    <t>Ontaneto</t>
  </si>
  <si>
    <t>5102920004</t>
  </si>
  <si>
    <t>5102910004</t>
  </si>
  <si>
    <t>Pian di Scò</t>
  </si>
  <si>
    <t>5102920005</t>
  </si>
  <si>
    <t>5102926606</t>
  </si>
  <si>
    <t>Simonti</t>
  </si>
  <si>
    <t>5102910005</t>
  </si>
  <si>
    <t>Vaggio</t>
  </si>
  <si>
    <t>Piancastagnaio [SI]</t>
  </si>
  <si>
    <t>5202026601</t>
  </si>
  <si>
    <t>Capannacce</t>
  </si>
  <si>
    <t>5202026602</t>
  </si>
  <si>
    <t>Casa del Corto</t>
  </si>
  <si>
    <t>5202030005</t>
  </si>
  <si>
    <t>Casa di Paolo</t>
  </si>
  <si>
    <t>5202040000</t>
  </si>
  <si>
    <t>Case sparse_84</t>
  </si>
  <si>
    <t>5202026603</t>
  </si>
  <si>
    <t>5202020005</t>
  </si>
  <si>
    <t>La Valletta</t>
  </si>
  <si>
    <t>5202030002</t>
  </si>
  <si>
    <t>Localitá Casa del Corto</t>
  </si>
  <si>
    <t>5202030004</t>
  </si>
  <si>
    <t>Localitá I Paicci</t>
  </si>
  <si>
    <t>5202030001</t>
  </si>
  <si>
    <t>Localitá la Rota</t>
  </si>
  <si>
    <t>5202030003</t>
  </si>
  <si>
    <t>Localitá Valsacco</t>
  </si>
  <si>
    <t>5202010001</t>
  </si>
  <si>
    <t>Piancastagnaio</t>
  </si>
  <si>
    <t>5202010002</t>
  </si>
  <si>
    <t>Quaranta</t>
  </si>
  <si>
    <t>5202010003</t>
  </si>
  <si>
    <t>Saragiolo</t>
  </si>
  <si>
    <t>5202010004</t>
  </si>
  <si>
    <t>Tre Case</t>
  </si>
  <si>
    <t>Piazza al Serchio [LU]</t>
  </si>
  <si>
    <t>4602310001</t>
  </si>
  <si>
    <t>Borsigliana</t>
  </si>
  <si>
    <t>4602340000</t>
  </si>
  <si>
    <t>Case sparse_262</t>
  </si>
  <si>
    <t>4602326601</t>
  </si>
  <si>
    <t>Cimocroce</t>
  </si>
  <si>
    <t>4602310002</t>
  </si>
  <si>
    <t>Cogna</t>
  </si>
  <si>
    <t>4602320002</t>
  </si>
  <si>
    <t>4602320003</t>
  </si>
  <si>
    <t>Cortia</t>
  </si>
  <si>
    <t>4602310003</t>
  </si>
  <si>
    <t>4602326608</t>
  </si>
  <si>
    <t>4602310004</t>
  </si>
  <si>
    <t>Livignano</t>
  </si>
  <si>
    <t>4602326605</t>
  </si>
  <si>
    <t>Molinello</t>
  </si>
  <si>
    <t>4602310005</t>
  </si>
  <si>
    <t>Nicciano</t>
  </si>
  <si>
    <t>4602310006</t>
  </si>
  <si>
    <t>4602320006</t>
  </si>
  <si>
    <t>Petrognola</t>
  </si>
  <si>
    <t>4602310007</t>
  </si>
  <si>
    <t>Piazza al Serchio-San Michele</t>
  </si>
  <si>
    <t>4602310008</t>
  </si>
  <si>
    <t>4602310009</t>
  </si>
  <si>
    <t>Sant'Anastasio</t>
  </si>
  <si>
    <t>4602320007</t>
  </si>
  <si>
    <t>Vergnano</t>
  </si>
  <si>
    <t>Pienza [SI]</t>
  </si>
  <si>
    <t>5202140000</t>
  </si>
  <si>
    <t>Case sparse_85</t>
  </si>
  <si>
    <t>5202110001</t>
  </si>
  <si>
    <t>Monticchiello</t>
  </si>
  <si>
    <t>5202110002</t>
  </si>
  <si>
    <t>Pienza</t>
  </si>
  <si>
    <t>5202130001</t>
  </si>
  <si>
    <t>Zona P.I.P.-Localitá Fornaci</t>
  </si>
  <si>
    <t>5202130002</t>
  </si>
  <si>
    <t>Zona P.I.P.-Localitá Trieste</t>
  </si>
  <si>
    <t>Pietrasanta [LU]</t>
  </si>
  <si>
    <t>4602426618</t>
  </si>
  <si>
    <t>Arginello</t>
  </si>
  <si>
    <t>4602420001</t>
  </si>
  <si>
    <t>Barcaio</t>
  </si>
  <si>
    <t>4602410005</t>
  </si>
  <si>
    <t>Barcaio I</t>
  </si>
  <si>
    <t>4602420002</t>
  </si>
  <si>
    <t>Bugneta I</t>
  </si>
  <si>
    <t>4602420004</t>
  </si>
  <si>
    <t>Canal d'Oro</t>
  </si>
  <si>
    <t>4602410001</t>
  </si>
  <si>
    <t>Capezzano</t>
  </si>
  <si>
    <t>4602410002</t>
  </si>
  <si>
    <t>Capriglia</t>
  </si>
  <si>
    <t>4602440000</t>
  </si>
  <si>
    <t>Case sparse_263</t>
  </si>
  <si>
    <t>4602420005</t>
  </si>
  <si>
    <t>4602426620</t>
  </si>
  <si>
    <t>Cerro Grosso</t>
  </si>
  <si>
    <t>4602420006</t>
  </si>
  <si>
    <t>Ciocche I</t>
  </si>
  <si>
    <t>4602420007</t>
  </si>
  <si>
    <t>Ciocche II</t>
  </si>
  <si>
    <t>4602420021</t>
  </si>
  <si>
    <t>Fornacione</t>
  </si>
  <si>
    <t>4602420008</t>
  </si>
  <si>
    <t>Marinella</t>
  </si>
  <si>
    <t>4602426716</t>
  </si>
  <si>
    <t>Metati Rossi Alti</t>
  </si>
  <si>
    <t>4602420017</t>
  </si>
  <si>
    <t>Metati Rossi Bassi</t>
  </si>
  <si>
    <t>4602426609</t>
  </si>
  <si>
    <t>Orbachetto</t>
  </si>
  <si>
    <t>4602410003</t>
  </si>
  <si>
    <t>Pietrasanta</t>
  </si>
  <si>
    <t>4602420011</t>
  </si>
  <si>
    <t>Pozzodonico</t>
  </si>
  <si>
    <t>4602420012</t>
  </si>
  <si>
    <t>Saponiera</t>
  </si>
  <si>
    <t>4602410004</t>
  </si>
  <si>
    <t>Strettoia</t>
  </si>
  <si>
    <t>4602420013</t>
  </si>
  <si>
    <t>Vignone</t>
  </si>
  <si>
    <t>4602420014</t>
  </si>
  <si>
    <t>Pieve a Nievole [PT]</t>
  </si>
  <si>
    <t>4701340000</t>
  </si>
  <si>
    <t>Case sparse_287</t>
  </si>
  <si>
    <t>4701326703</t>
  </si>
  <si>
    <t>Falciano</t>
  </si>
  <si>
    <t>4701310003</t>
  </si>
  <si>
    <t>Pieve a Nievole</t>
  </si>
  <si>
    <t>4701326704</t>
  </si>
  <si>
    <t>Porrione</t>
  </si>
  <si>
    <t>4701320005</t>
  </si>
  <si>
    <t>Saette</t>
  </si>
  <si>
    <t>4701320008</t>
  </si>
  <si>
    <t>Vergaiolo</t>
  </si>
  <si>
    <t>Pieve Fosciana [LU]</t>
  </si>
  <si>
    <t>4602540000</t>
  </si>
  <si>
    <t>Case sparse_264</t>
  </si>
  <si>
    <t>4602526702</t>
  </si>
  <si>
    <t>Cipressi</t>
  </si>
  <si>
    <t>4602526603</t>
  </si>
  <si>
    <t>Pellizzana</t>
  </si>
  <si>
    <t>4602510001</t>
  </si>
  <si>
    <t>Pieve Fosciana</t>
  </si>
  <si>
    <t>4602510002</t>
  </si>
  <si>
    <t>Pontecosi</t>
  </si>
  <si>
    <t>4602510003</t>
  </si>
  <si>
    <t>Sillico</t>
  </si>
  <si>
    <t>Pieve Santo Stefano [AR]</t>
  </si>
  <si>
    <t>5103026616</t>
  </si>
  <si>
    <t>Brancialino</t>
  </si>
  <si>
    <t>5103021101</t>
  </si>
  <si>
    <t>Bulciano</t>
  </si>
  <si>
    <t>5103040000</t>
  </si>
  <si>
    <t>Case sparse_55</t>
  </si>
  <si>
    <t>5103026712</t>
  </si>
  <si>
    <t>Castellare</t>
  </si>
  <si>
    <t>5103026614</t>
  </si>
  <si>
    <t>Castelnuovo</t>
  </si>
  <si>
    <t>5103030002</t>
  </si>
  <si>
    <t>Dagnano</t>
  </si>
  <si>
    <t>5103026613</t>
  </si>
  <si>
    <t>Goretto di Formole</t>
  </si>
  <si>
    <t>5103010001</t>
  </si>
  <si>
    <t>Madonnuccia</t>
  </si>
  <si>
    <t>5103020003</t>
  </si>
  <si>
    <t>Mignano</t>
  </si>
  <si>
    <t>5103010002</t>
  </si>
  <si>
    <t>Montalone</t>
  </si>
  <si>
    <t>5103030001</t>
  </si>
  <si>
    <t>Pian di Guido</t>
  </si>
  <si>
    <t>5103010003</t>
  </si>
  <si>
    <t>Pieve Santo Stefano</t>
  </si>
  <si>
    <t>5103026706</t>
  </si>
  <si>
    <t>5103026611</t>
  </si>
  <si>
    <t>Pozzale</t>
  </si>
  <si>
    <t>5103026607</t>
  </si>
  <si>
    <t>Sant'Apollinare</t>
  </si>
  <si>
    <t>5103026608</t>
  </si>
  <si>
    <t>Sigliano</t>
  </si>
  <si>
    <t>5103020009</t>
  </si>
  <si>
    <t>Valdazze</t>
  </si>
  <si>
    <t>5103010004</t>
  </si>
  <si>
    <t>Valsavignone</t>
  </si>
  <si>
    <t>5103026610</t>
  </si>
  <si>
    <t>Ville di Roti</t>
  </si>
  <si>
    <t>Piombino [LI]</t>
  </si>
  <si>
    <t>4901220016</t>
  </si>
  <si>
    <t>Aia di Martino</t>
  </si>
  <si>
    <t>4901220001</t>
  </si>
  <si>
    <t>Baratti</t>
  </si>
  <si>
    <t>4901225818</t>
  </si>
  <si>
    <t>Campeggio Pappasole</t>
  </si>
  <si>
    <t>4901226612</t>
  </si>
  <si>
    <t>Carbonifera</t>
  </si>
  <si>
    <t>4901220007</t>
  </si>
  <si>
    <t>Casavolpi</t>
  </si>
  <si>
    <t>4901240000</t>
  </si>
  <si>
    <t>Case sparse_193</t>
  </si>
  <si>
    <t>4901220002</t>
  </si>
  <si>
    <t>Colmata</t>
  </si>
  <si>
    <t>4901210001</t>
  </si>
  <si>
    <t>Fiorentina</t>
  </si>
  <si>
    <t>4901220008</t>
  </si>
  <si>
    <t>Franciana</t>
  </si>
  <si>
    <t>4901220003</t>
  </si>
  <si>
    <t>Gagno</t>
  </si>
  <si>
    <t>4901230003</t>
  </si>
  <si>
    <t>Ischia di Crociano</t>
  </si>
  <si>
    <t>4901226709</t>
  </si>
  <si>
    <t>La Rinsacca</t>
  </si>
  <si>
    <t>4901220004</t>
  </si>
  <si>
    <t>La Sdriscia</t>
  </si>
  <si>
    <t>4901220011</t>
  </si>
  <si>
    <t>Le Guinzane</t>
  </si>
  <si>
    <t>4901220017</t>
  </si>
  <si>
    <t>Le Scope</t>
  </si>
  <si>
    <t>4901230002</t>
  </si>
  <si>
    <t>Montegemoli</t>
  </si>
  <si>
    <t>4901220010</t>
  </si>
  <si>
    <t>4901220015</t>
  </si>
  <si>
    <t>4901220006</t>
  </si>
  <si>
    <t>Pescinone</t>
  </si>
  <si>
    <t>4901210002</t>
  </si>
  <si>
    <t>Piombino</t>
  </si>
  <si>
    <t>4901220005</t>
  </si>
  <si>
    <t>Populonia</t>
  </si>
  <si>
    <t>4901210003</t>
  </si>
  <si>
    <t>Riotorto</t>
  </si>
  <si>
    <t>4901210004</t>
  </si>
  <si>
    <t>Stazione di Populonia</t>
  </si>
  <si>
    <t>4901230004</t>
  </si>
  <si>
    <t>Torre del sale</t>
  </si>
  <si>
    <t>4901230001</t>
  </si>
  <si>
    <t>Vignale</t>
  </si>
  <si>
    <t>Pisa [PI]</t>
  </si>
  <si>
    <t>5002620003</t>
  </si>
  <si>
    <t>Cascine Nuove</t>
  </si>
  <si>
    <t>5002626705</t>
  </si>
  <si>
    <t>Case Guidotti</t>
  </si>
  <si>
    <t>5002640000</t>
  </si>
  <si>
    <t>Case sparse_12</t>
  </si>
  <si>
    <t>5002630004</t>
  </si>
  <si>
    <t>Castagnolo</t>
  </si>
  <si>
    <t>5002626706</t>
  </si>
  <si>
    <t>Coltano Radio</t>
  </si>
  <si>
    <t>5002626707</t>
  </si>
  <si>
    <t>Corte Vivaldi</t>
  </si>
  <si>
    <t>5002626708</t>
  </si>
  <si>
    <t>Cresam</t>
  </si>
  <si>
    <t>5002630006</t>
  </si>
  <si>
    <t>Darsena</t>
  </si>
  <si>
    <t>5002620021</t>
  </si>
  <si>
    <t>Il Casone</t>
  </si>
  <si>
    <t>5002620011</t>
  </si>
  <si>
    <t>La Punta</t>
  </si>
  <si>
    <t>5002626701</t>
  </si>
  <si>
    <t>L'Argine</t>
  </si>
  <si>
    <t>5002626720</t>
  </si>
  <si>
    <t>Le Rene</t>
  </si>
  <si>
    <t>5002610001</t>
  </si>
  <si>
    <t>Marina di Pisa-Tirrenia-Calambrone</t>
  </si>
  <si>
    <t>5002630005</t>
  </si>
  <si>
    <t>Montacchiello</t>
  </si>
  <si>
    <t>5002630003</t>
  </si>
  <si>
    <t>Ospedaletto-Ex Deta Lazzeri</t>
  </si>
  <si>
    <t>5002630002</t>
  </si>
  <si>
    <t>Ospedaletto-Expo Pisa</t>
  </si>
  <si>
    <t>5002620014</t>
  </si>
  <si>
    <t>Palazzi</t>
  </si>
  <si>
    <t>5002620015</t>
  </si>
  <si>
    <t>Pierdicino</t>
  </si>
  <si>
    <t>5002610002</t>
  </si>
  <si>
    <t>Pisa</t>
  </si>
  <si>
    <t>5002610003</t>
  </si>
  <si>
    <t>Pistoia [PT]</t>
  </si>
  <si>
    <t>4701426601</t>
  </si>
  <si>
    <t>Acqualunga</t>
  </si>
  <si>
    <t>4701426602</t>
  </si>
  <si>
    <t>Aia Vecchia</t>
  </si>
  <si>
    <t>4701410001</t>
  </si>
  <si>
    <t>Arcigliano</t>
  </si>
  <si>
    <t>4701410002</t>
  </si>
  <si>
    <t>Baggio</t>
  </si>
  <si>
    <t>4701420003</t>
  </si>
  <si>
    <t>Belriguardo</t>
  </si>
  <si>
    <t>4701420004</t>
  </si>
  <si>
    <t>4701426605</t>
  </si>
  <si>
    <t>Botro</t>
  </si>
  <si>
    <t>4701426672</t>
  </si>
  <si>
    <t>Bottaia</t>
  </si>
  <si>
    <t>4701426784</t>
  </si>
  <si>
    <t>Burgianico</t>
  </si>
  <si>
    <t>4701420006</t>
  </si>
  <si>
    <t>Bussotto-La Torre</t>
  </si>
  <si>
    <t>4701420007</t>
  </si>
  <si>
    <t>Cacciaia</t>
  </si>
  <si>
    <t>4701426708</t>
  </si>
  <si>
    <t>Caloria</t>
  </si>
  <si>
    <t>4701410003</t>
  </si>
  <si>
    <t>Campiglio</t>
  </si>
  <si>
    <t>4701420009</t>
  </si>
  <si>
    <t>Campopiano</t>
  </si>
  <si>
    <t>4701420010</t>
  </si>
  <si>
    <t>Camporipano</t>
  </si>
  <si>
    <t>4701424911</t>
  </si>
  <si>
    <t>Casa Corrieri</t>
  </si>
  <si>
    <t>4701426612</t>
  </si>
  <si>
    <t>Casa Lotti</t>
  </si>
  <si>
    <t>4701426683</t>
  </si>
  <si>
    <t>4701426713</t>
  </si>
  <si>
    <t>Case Geri</t>
  </si>
  <si>
    <t>4701440000</t>
  </si>
  <si>
    <t>Case sparse_129</t>
  </si>
  <si>
    <t>4701420015</t>
  </si>
  <si>
    <t>Cason dei Giacomelli-La Villa</t>
  </si>
  <si>
    <t>4701410004</t>
  </si>
  <si>
    <t>Cassarese</t>
  </si>
  <si>
    <t>4701426717</t>
  </si>
  <si>
    <t>Cassero</t>
  </si>
  <si>
    <t>4701410005</t>
  </si>
  <si>
    <t>Castagno</t>
  </si>
  <si>
    <t>4701420018</t>
  </si>
  <si>
    <t>Castagno I</t>
  </si>
  <si>
    <t>4701426619</t>
  </si>
  <si>
    <t>Castel Berti</t>
  </si>
  <si>
    <t>4701426720</t>
  </si>
  <si>
    <t>Castel Bolognini</t>
  </si>
  <si>
    <t>4701420021</t>
  </si>
  <si>
    <t>Castel dei Gai</t>
  </si>
  <si>
    <t>4701420022</t>
  </si>
  <si>
    <t>Castel dei Milli</t>
  </si>
  <si>
    <t>4701426723</t>
  </si>
  <si>
    <t>Castel Gargane</t>
  </si>
  <si>
    <t>4701426777</t>
  </si>
  <si>
    <t>Castello dei Fioravanti</t>
  </si>
  <si>
    <t>4701426724</t>
  </si>
  <si>
    <t>Cerchiaio</t>
  </si>
  <si>
    <t>4701420025</t>
  </si>
  <si>
    <t>Ciatti</t>
  </si>
  <si>
    <t>4701410006</t>
  </si>
  <si>
    <t>4701410007</t>
  </si>
  <si>
    <t>Cireglio</t>
  </si>
  <si>
    <t>4701410008</t>
  </si>
  <si>
    <t>Corbezzi</t>
  </si>
  <si>
    <t>4701426627</t>
  </si>
  <si>
    <t>Corsini Bianchi</t>
  </si>
  <si>
    <t>4701426628</t>
  </si>
  <si>
    <t>Corsini Neri</t>
  </si>
  <si>
    <t>4701424929</t>
  </si>
  <si>
    <t>Croce a Uzzo</t>
  </si>
  <si>
    <t>4701420030</t>
  </si>
  <si>
    <t>Cucciano</t>
  </si>
  <si>
    <t>4701420081</t>
  </si>
  <si>
    <t>4701426731</t>
  </si>
  <si>
    <t>4701420032</t>
  </si>
  <si>
    <t>Fabbiana</t>
  </si>
  <si>
    <t>4701420033</t>
  </si>
  <si>
    <t>4701426634</t>
  </si>
  <si>
    <t>4701426635</t>
  </si>
  <si>
    <t>Forra al Pitta</t>
  </si>
  <si>
    <t>4701420036</t>
  </si>
  <si>
    <t>Germinaia</t>
  </si>
  <si>
    <t>4701426638</t>
  </si>
  <si>
    <t>Gragnella</t>
  </si>
  <si>
    <t>4701410009</t>
  </si>
  <si>
    <t>4701426779</t>
  </si>
  <si>
    <t>Il Casale</t>
  </si>
  <si>
    <t>4701420039</t>
  </si>
  <si>
    <t>La Cugna</t>
  </si>
  <si>
    <t>4701410028</t>
  </si>
  <si>
    <t>La Mora</t>
  </si>
  <si>
    <t>4701426640</t>
  </si>
  <si>
    <t>Lanificio</t>
  </si>
  <si>
    <t>4701426642</t>
  </si>
  <si>
    <t>Le Forri</t>
  </si>
  <si>
    <t>4701410010</t>
  </si>
  <si>
    <t>Le Grazie</t>
  </si>
  <si>
    <t>4701410011</t>
  </si>
  <si>
    <t>Le Pozze</t>
  </si>
  <si>
    <t>4701420043</t>
  </si>
  <si>
    <t>Lizzanello</t>
  </si>
  <si>
    <t>4701410012</t>
  </si>
  <si>
    <t>Lupicciano</t>
  </si>
  <si>
    <t>4701420044</t>
  </si>
  <si>
    <t>Mengarone</t>
  </si>
  <si>
    <t>4701420045</t>
  </si>
  <si>
    <t>Monte</t>
  </si>
  <si>
    <t>4701410013</t>
  </si>
  <si>
    <t>Orsigna</t>
  </si>
  <si>
    <t>4701420046</t>
  </si>
  <si>
    <t>Paccosi</t>
  </si>
  <si>
    <t>4701420047</t>
  </si>
  <si>
    <t>Passo della Collina-Collina Vecchia</t>
  </si>
  <si>
    <t>4701420048</t>
  </si>
  <si>
    <t>Pian di Stazzana</t>
  </si>
  <si>
    <t>4701426649</t>
  </si>
  <si>
    <t>4701426686</t>
  </si>
  <si>
    <t>Piano di Giuliano</t>
  </si>
  <si>
    <t>4701410014</t>
  </si>
  <si>
    <t>Piastre</t>
  </si>
  <si>
    <t>4701410015</t>
  </si>
  <si>
    <t>Pistoia</t>
  </si>
  <si>
    <t>4701426750</t>
  </si>
  <si>
    <t>4701410029</t>
  </si>
  <si>
    <t>Ponte alla Stella</t>
  </si>
  <si>
    <t>4701426751</t>
  </si>
  <si>
    <t>Ponte Paoli</t>
  </si>
  <si>
    <t>4701410016</t>
  </si>
  <si>
    <t>Pontepetri</t>
  </si>
  <si>
    <t>4701410017</t>
  </si>
  <si>
    <t>4701410018</t>
  </si>
  <si>
    <t>Pracchia</t>
  </si>
  <si>
    <t>4701420052</t>
  </si>
  <si>
    <t>Prombialla</t>
  </si>
  <si>
    <t>4701410019</t>
  </si>
  <si>
    <t>Pupigliana</t>
  </si>
  <si>
    <t>4701426674</t>
  </si>
  <si>
    <t>Redola dei Giacomelli</t>
  </si>
  <si>
    <t>4701426676</t>
  </si>
  <si>
    <t>Romito e Serpe</t>
  </si>
  <si>
    <t>4701420053</t>
  </si>
  <si>
    <t>Rotone</t>
  </si>
  <si>
    <t>4701410020</t>
  </si>
  <si>
    <t>Sammommè</t>
  </si>
  <si>
    <t>4701410021</t>
  </si>
  <si>
    <t>Sarripoli</t>
  </si>
  <si>
    <t>4701410022</t>
  </si>
  <si>
    <t>Saturnana</t>
  </si>
  <si>
    <t>4701420054</t>
  </si>
  <si>
    <t>Serrantona</t>
  </si>
  <si>
    <t>4701410023</t>
  </si>
  <si>
    <t>Spedaletto</t>
  </si>
  <si>
    <t>4701420055</t>
  </si>
  <si>
    <t>Statigliana</t>
  </si>
  <si>
    <t>4701420056</t>
  </si>
  <si>
    <t>Stazzana</t>
  </si>
  <si>
    <t>4701426657</t>
  </si>
  <si>
    <t>Tani</t>
  </si>
  <si>
    <t>4701410024</t>
  </si>
  <si>
    <t>Torbecchia</t>
  </si>
  <si>
    <t>4701424978</t>
  </si>
  <si>
    <t>Valdi</t>
  </si>
  <si>
    <t>4701410025</t>
  </si>
  <si>
    <t>Valdibrana</t>
  </si>
  <si>
    <t>4701426682</t>
  </si>
  <si>
    <t>Via Loreto e Carraiola</t>
  </si>
  <si>
    <t>4701426685</t>
  </si>
  <si>
    <t>Via Pratale di Bottegone</t>
  </si>
  <si>
    <t>4701410026</t>
  </si>
  <si>
    <t>Villa di Baggio</t>
  </si>
  <si>
    <t>4701420059</t>
  </si>
  <si>
    <t>Villa di Cireglio</t>
  </si>
  <si>
    <t>4701420060</t>
  </si>
  <si>
    <t>Villa di Piteccio</t>
  </si>
  <si>
    <t>4701420064</t>
  </si>
  <si>
    <t>Villaggio del Signorino</t>
  </si>
  <si>
    <t>4701426665</t>
  </si>
  <si>
    <t>4701420067</t>
  </si>
  <si>
    <t>Vivaio</t>
  </si>
  <si>
    <t>4701426687</t>
  </si>
  <si>
    <t>Volte</t>
  </si>
  <si>
    <t>4701510001</t>
  </si>
  <si>
    <t>Calamecca</t>
  </si>
  <si>
    <t>4701520001</t>
  </si>
  <si>
    <t>4701520002</t>
  </si>
  <si>
    <t>Capanne di Sotto</t>
  </si>
  <si>
    <t>4701520003</t>
  </si>
  <si>
    <t>Casa di Monte</t>
  </si>
  <si>
    <t>4701540000</t>
  </si>
  <si>
    <t>Case sparse_130</t>
  </si>
  <si>
    <t>4701520004</t>
  </si>
  <si>
    <t>Cecafumo</t>
  </si>
  <si>
    <t>4701510002</t>
  </si>
  <si>
    <t>Crespole</t>
  </si>
  <si>
    <t>4701510003</t>
  </si>
  <si>
    <t>La Lima</t>
  </si>
  <si>
    <t>4701520007</t>
  </si>
  <si>
    <t>4701520006</t>
  </si>
  <si>
    <t>L'Aiale</t>
  </si>
  <si>
    <t>4701510004</t>
  </si>
  <si>
    <t>Lanciole</t>
  </si>
  <si>
    <t>4701526608</t>
  </si>
  <si>
    <t>Lolle</t>
  </si>
  <si>
    <t>4701520009</t>
  </si>
  <si>
    <t>4701520010</t>
  </si>
  <si>
    <t>Pian del Meo</t>
  </si>
  <si>
    <t>4701526611</t>
  </si>
  <si>
    <t>Piantaglio</t>
  </si>
  <si>
    <t>4701510005</t>
  </si>
  <si>
    <t>Piteglio</t>
  </si>
  <si>
    <t>4701510006</t>
  </si>
  <si>
    <t>Popiglio</t>
  </si>
  <si>
    <t>4701510007</t>
  </si>
  <si>
    <t>4701510008</t>
  </si>
  <si>
    <t>Prunetta</t>
  </si>
  <si>
    <t>Pitigliano [GR]</t>
  </si>
  <si>
    <t>5301940000</t>
  </si>
  <si>
    <t>Case sparse_119</t>
  </si>
  <si>
    <t>5301926601</t>
  </si>
  <si>
    <t>Fonte</t>
  </si>
  <si>
    <t>5301910001</t>
  </si>
  <si>
    <t>5301930001</t>
  </si>
  <si>
    <t>5301910002</t>
  </si>
  <si>
    <t>Pitigliano</t>
  </si>
  <si>
    <t>Podenzana [MS]</t>
  </si>
  <si>
    <t>4501310001</t>
  </si>
  <si>
    <t>Bagni</t>
  </si>
  <si>
    <t>4501320001</t>
  </si>
  <si>
    <t>4501310003</t>
  </si>
  <si>
    <t>Boschetto</t>
  </si>
  <si>
    <t>4501326602</t>
  </si>
  <si>
    <t>Calcinara</t>
  </si>
  <si>
    <t>4501320019</t>
  </si>
  <si>
    <t>Casa Borsi</t>
  </si>
  <si>
    <t>4501340000</t>
  </si>
  <si>
    <t>Case sparse_235</t>
  </si>
  <si>
    <t>4501326604</t>
  </si>
  <si>
    <t>Cereseto</t>
  </si>
  <si>
    <t>4501320005</t>
  </si>
  <si>
    <t>Cerghiraro</t>
  </si>
  <si>
    <t>4501320021</t>
  </si>
  <si>
    <t>Croce-Pianello</t>
  </si>
  <si>
    <t>4501320022</t>
  </si>
  <si>
    <t>Fogana</t>
  </si>
  <si>
    <t>4501320023</t>
  </si>
  <si>
    <t>Genicciola</t>
  </si>
  <si>
    <t>4501326609</t>
  </si>
  <si>
    <t>4501320011</t>
  </si>
  <si>
    <t>Loppiedo</t>
  </si>
  <si>
    <t>4501320012</t>
  </si>
  <si>
    <t>Metti</t>
  </si>
  <si>
    <t>4501310002</t>
  </si>
  <si>
    <t>4501310004</t>
  </si>
  <si>
    <t>Montedivalli-Chiesa</t>
  </si>
  <si>
    <t>4501320024</t>
  </si>
  <si>
    <t>Pagliadiccio</t>
  </si>
  <si>
    <t>4501320026</t>
  </si>
  <si>
    <t>Prato</t>
  </si>
  <si>
    <t>4501320027</t>
  </si>
  <si>
    <t>Serralta</t>
  </si>
  <si>
    <t>4501320028</t>
  </si>
  <si>
    <t>Vaggi</t>
  </si>
  <si>
    <t>Poggibonsi [SI]</t>
  </si>
  <si>
    <t>5202210001</t>
  </si>
  <si>
    <t>5202226733</t>
  </si>
  <si>
    <t>Caduta</t>
  </si>
  <si>
    <t>5202220002</t>
  </si>
  <si>
    <t>Campostaggia</t>
  </si>
  <si>
    <t>5202220034</t>
  </si>
  <si>
    <t>Campotatti</t>
  </si>
  <si>
    <t>5202220003</t>
  </si>
  <si>
    <t>Casastieri</t>
  </si>
  <si>
    <t>5202226604</t>
  </si>
  <si>
    <t>Case Bolzano</t>
  </si>
  <si>
    <t>5202240000</t>
  </si>
  <si>
    <t>Case sparse_86</t>
  </si>
  <si>
    <t>5202220007</t>
  </si>
  <si>
    <t>5202220009</t>
  </si>
  <si>
    <t>Cedda</t>
  </si>
  <si>
    <t>5202220001</t>
  </si>
  <si>
    <t>Drove</t>
  </si>
  <si>
    <t>5202220010</t>
  </si>
  <si>
    <t>Ellerone</t>
  </si>
  <si>
    <t>5202220011</t>
  </si>
  <si>
    <t>Fontana</t>
  </si>
  <si>
    <t>5202226613</t>
  </si>
  <si>
    <t>Gaggiano</t>
  </si>
  <si>
    <t>5202220014</t>
  </si>
  <si>
    <t>5202220015</t>
  </si>
  <si>
    <t>Gruccia</t>
  </si>
  <si>
    <t>5202230001</t>
  </si>
  <si>
    <t>Lago Cepparello</t>
  </si>
  <si>
    <t>5202220016</t>
  </si>
  <si>
    <t>5202226635</t>
  </si>
  <si>
    <t>Lecchi II</t>
  </si>
  <si>
    <t>5202226617</t>
  </si>
  <si>
    <t>Maltraverso</t>
  </si>
  <si>
    <t>5202226636</t>
  </si>
  <si>
    <t>Megognano</t>
  </si>
  <si>
    <t>5202220018</t>
  </si>
  <si>
    <t>Montefalconi</t>
  </si>
  <si>
    <t>5202220019</t>
  </si>
  <si>
    <t>Montelonti</t>
  </si>
  <si>
    <t>5202220020</t>
  </si>
  <si>
    <t>Montemorli</t>
  </si>
  <si>
    <t>5202226737</t>
  </si>
  <si>
    <t>Piandicampi</t>
  </si>
  <si>
    <t>5202226621</t>
  </si>
  <si>
    <t>Piandipini</t>
  </si>
  <si>
    <t>5202220022</t>
  </si>
  <si>
    <t>Pini</t>
  </si>
  <si>
    <t>5202226625</t>
  </si>
  <si>
    <t>Poggi di Villore</t>
  </si>
  <si>
    <t>5202220006</t>
  </si>
  <si>
    <t>Poggiafrati</t>
  </si>
  <si>
    <t>5202220023</t>
  </si>
  <si>
    <t>Poggiagrilli</t>
  </si>
  <si>
    <t>5202220024</t>
  </si>
  <si>
    <t>Poggiarello</t>
  </si>
  <si>
    <t>5202210002</t>
  </si>
  <si>
    <t>Poggibonsi</t>
  </si>
  <si>
    <t>5202220026</t>
  </si>
  <si>
    <t>5202220027</t>
  </si>
  <si>
    <t>San Lucchese</t>
  </si>
  <si>
    <t>5202220028</t>
  </si>
  <si>
    <t>5202226629</t>
  </si>
  <si>
    <t>5202210003</t>
  </si>
  <si>
    <t>Staggia</t>
  </si>
  <si>
    <t>5202220005</t>
  </si>
  <si>
    <t>Strolla</t>
  </si>
  <si>
    <t>5202220030</t>
  </si>
  <si>
    <t>Talciona</t>
  </si>
  <si>
    <t>5202220031</t>
  </si>
  <si>
    <t>Torri</t>
  </si>
  <si>
    <t>5202226632</t>
  </si>
  <si>
    <t>Vivaia</t>
  </si>
  <si>
    <t>5202226638</t>
  </si>
  <si>
    <t>Vivaia II</t>
  </si>
  <si>
    <t>5202226739</t>
  </si>
  <si>
    <t>Volponi</t>
  </si>
  <si>
    <t>Poggio a Caiano [PO]</t>
  </si>
  <si>
    <t>10000440000</t>
  </si>
  <si>
    <t>Case sparse_219</t>
  </si>
  <si>
    <t>10000426701</t>
  </si>
  <si>
    <t>Petraia</t>
  </si>
  <si>
    <t>10000410001</t>
  </si>
  <si>
    <t>10000410002</t>
  </si>
  <si>
    <t>Poggio A Caiano</t>
  </si>
  <si>
    <t>10000426702</t>
  </si>
  <si>
    <t>Santa Cristina in Pilli</t>
  </si>
  <si>
    <t>10000430001</t>
  </si>
  <si>
    <t>Zona Industriale Lombarda</t>
  </si>
  <si>
    <t>Pomarance [PI]</t>
  </si>
  <si>
    <t>5002740000</t>
  </si>
  <si>
    <t>Case sparse_13</t>
  </si>
  <si>
    <t>5002730002</t>
  </si>
  <si>
    <t>Centrale</t>
  </si>
  <si>
    <t>5002720001</t>
  </si>
  <si>
    <t>Fabbriche</t>
  </si>
  <si>
    <t>5002710007</t>
  </si>
  <si>
    <t>Larderello</t>
  </si>
  <si>
    <t>5002710002</t>
  </si>
  <si>
    <t>5002720005</t>
  </si>
  <si>
    <t>Localitá la Facianaia</t>
  </si>
  <si>
    <t>5002710003</t>
  </si>
  <si>
    <t>Lustignano</t>
  </si>
  <si>
    <t>5002710004</t>
  </si>
  <si>
    <t>Micciano</t>
  </si>
  <si>
    <t>5002710005</t>
  </si>
  <si>
    <t>Montecerboli</t>
  </si>
  <si>
    <t>5002710006</t>
  </si>
  <si>
    <t>5002710001</t>
  </si>
  <si>
    <t>Pomarance</t>
  </si>
  <si>
    <t>5002710008</t>
  </si>
  <si>
    <t>5002710009</t>
  </si>
  <si>
    <t>Serrazzano</t>
  </si>
  <si>
    <t>5002726703</t>
  </si>
  <si>
    <t>Sottostazione-Alloggio Terni</t>
  </si>
  <si>
    <t>5002730003</t>
  </si>
  <si>
    <t>Stabilimenti</t>
  </si>
  <si>
    <t>Ponsacco [PI]</t>
  </si>
  <si>
    <t>5002840000</t>
  </si>
  <si>
    <t>Case sparse_14</t>
  </si>
  <si>
    <t>5002810002</t>
  </si>
  <si>
    <t>Ponsacco</t>
  </si>
  <si>
    <t>5002810001</t>
  </si>
  <si>
    <t>Val di Cava</t>
  </si>
  <si>
    <t>Pontassieve [FI]</t>
  </si>
  <si>
    <t>4803310001</t>
  </si>
  <si>
    <t>Acone</t>
  </si>
  <si>
    <t>4803320015</t>
  </si>
  <si>
    <t>Burraia</t>
  </si>
  <si>
    <t>4803326602</t>
  </si>
  <si>
    <t>Case Lori</t>
  </si>
  <si>
    <t>4803340000</t>
  </si>
  <si>
    <t>Case sparse_167</t>
  </si>
  <si>
    <t>4803310002</t>
  </si>
  <si>
    <t>4803320003</t>
  </si>
  <si>
    <t>4803320004</t>
  </si>
  <si>
    <t>Galardo</t>
  </si>
  <si>
    <t>4803320014</t>
  </si>
  <si>
    <t>Ginestre</t>
  </si>
  <si>
    <t>4803320005</t>
  </si>
  <si>
    <t>Lastro</t>
  </si>
  <si>
    <t>4803310003</t>
  </si>
  <si>
    <t>Le Falle</t>
  </si>
  <si>
    <t>4803310004</t>
  </si>
  <si>
    <t>Molino del Piano</t>
  </si>
  <si>
    <t>4803320007</t>
  </si>
  <si>
    <t>Molino Laura</t>
  </si>
  <si>
    <t>4803310005</t>
  </si>
  <si>
    <t>Montebonello</t>
  </si>
  <si>
    <t>4803321108</t>
  </si>
  <si>
    <t>Montefiesole</t>
  </si>
  <si>
    <t>4803310009</t>
  </si>
  <si>
    <t>Monteloro</t>
  </si>
  <si>
    <t>4803310006</t>
  </si>
  <si>
    <t>Pontassieve</t>
  </si>
  <si>
    <t>4803321111</t>
  </si>
  <si>
    <t>4803321112</t>
  </si>
  <si>
    <t>San Martino a Quona</t>
  </si>
  <si>
    <t>4803310007</t>
  </si>
  <si>
    <t>Santa Brigida</t>
  </si>
  <si>
    <t>4803326613</t>
  </si>
  <si>
    <t>Santa Maria Acone</t>
  </si>
  <si>
    <t>4803330001</t>
  </si>
  <si>
    <t>4803310008</t>
  </si>
  <si>
    <t>Sieci</t>
  </si>
  <si>
    <t>Ponte Buggianese [PT]</t>
  </si>
  <si>
    <t>4701620029</t>
  </si>
  <si>
    <t>Albianico</t>
  </si>
  <si>
    <t>4701610001</t>
  </si>
  <si>
    <t>Anchione</t>
  </si>
  <si>
    <t>4701626616</t>
  </si>
  <si>
    <t>Auscello</t>
  </si>
  <si>
    <t>4701626618</t>
  </si>
  <si>
    <t>4701626603</t>
  </si>
  <si>
    <t>Camporcioni</t>
  </si>
  <si>
    <t>4701626728</t>
  </si>
  <si>
    <t>Camporcioni Est</t>
  </si>
  <si>
    <t>4701640000</t>
  </si>
  <si>
    <t>Case sparse_131</t>
  </si>
  <si>
    <t>4701626712</t>
  </si>
  <si>
    <t>Cave</t>
  </si>
  <si>
    <t>4701626724</t>
  </si>
  <si>
    <t>Cerro Vecchio</t>
  </si>
  <si>
    <t>4701620005</t>
  </si>
  <si>
    <t>Colligiana Alta</t>
  </si>
  <si>
    <t>4701626707</t>
  </si>
  <si>
    <t>Colligiana Bassa</t>
  </si>
  <si>
    <t>4701626719</t>
  </si>
  <si>
    <t>Colmate Cerro</t>
  </si>
  <si>
    <t>4701626706</t>
  </si>
  <si>
    <t>4701626621</t>
  </si>
  <si>
    <t>Del Cerro</t>
  </si>
  <si>
    <t>4701626713</t>
  </si>
  <si>
    <t>Delle Prata</t>
  </si>
  <si>
    <t>4701626710</t>
  </si>
  <si>
    <t>4701626726</t>
  </si>
  <si>
    <t>Fosso Morto</t>
  </si>
  <si>
    <t>4701626715</t>
  </si>
  <si>
    <t>4701620020</t>
  </si>
  <si>
    <t>Gremignano</t>
  </si>
  <si>
    <t>4701626627</t>
  </si>
  <si>
    <t>Meazzi</t>
  </si>
  <si>
    <t>4701620017</t>
  </si>
  <si>
    <t>Orto</t>
  </si>
  <si>
    <t>4701626622</t>
  </si>
  <si>
    <t>Piave</t>
  </si>
  <si>
    <t>4701610002</t>
  </si>
  <si>
    <t>Ponte Buggianese</t>
  </si>
  <si>
    <t>4701626709</t>
  </si>
  <si>
    <t>4701626714</t>
  </si>
  <si>
    <t>Ragnaia</t>
  </si>
  <si>
    <t>4701626604</t>
  </si>
  <si>
    <t>Signanese</t>
  </si>
  <si>
    <t>4701626625</t>
  </si>
  <si>
    <t>Traversa Vione</t>
  </si>
  <si>
    <t>4701610003</t>
  </si>
  <si>
    <t>Vione</t>
  </si>
  <si>
    <t>4701620011</t>
  </si>
  <si>
    <t>Volta</t>
  </si>
  <si>
    <t>4701630001</t>
  </si>
  <si>
    <t>Zona Industriale Livornese</t>
  </si>
  <si>
    <t>Pontedera [PI]</t>
  </si>
  <si>
    <t>5002940000</t>
  </si>
  <si>
    <t>Case sparse_15</t>
  </si>
  <si>
    <t>5002910012</t>
  </si>
  <si>
    <t>Contrada Martinelli</t>
  </si>
  <si>
    <t>5002910011</t>
  </si>
  <si>
    <t>5002910002</t>
  </si>
  <si>
    <t>Il Romito</t>
  </si>
  <si>
    <t>5002910003</t>
  </si>
  <si>
    <t>La Borra</t>
  </si>
  <si>
    <t>5002926605</t>
  </si>
  <si>
    <t>La Porzia</t>
  </si>
  <si>
    <t>5002910004</t>
  </si>
  <si>
    <t>La Rotta</t>
  </si>
  <si>
    <t>5002920006</t>
  </si>
  <si>
    <t>Le Cantine</t>
  </si>
  <si>
    <t>5002920004</t>
  </si>
  <si>
    <t>Le Pinete</t>
  </si>
  <si>
    <t>5002920008</t>
  </si>
  <si>
    <t>Magazzini</t>
  </si>
  <si>
    <t>5002910005</t>
  </si>
  <si>
    <t>Montecastello</t>
  </si>
  <si>
    <t>5002910006</t>
  </si>
  <si>
    <t>5002910010</t>
  </si>
  <si>
    <t>Pian dei Meini</t>
  </si>
  <si>
    <t>5002910007</t>
  </si>
  <si>
    <t>Pontedera</t>
  </si>
  <si>
    <t>5002910008</t>
  </si>
  <si>
    <t>5002920009</t>
  </si>
  <si>
    <t>Tiro A Segno</t>
  </si>
  <si>
    <t>5002910009</t>
  </si>
  <si>
    <t>Treggiaia</t>
  </si>
  <si>
    <t>5002920011</t>
  </si>
  <si>
    <t>Via del Pino</t>
  </si>
  <si>
    <t>5002930002</t>
  </si>
  <si>
    <t>Zona Industriale Gello</t>
  </si>
  <si>
    <t>Pontremoli [MS]</t>
  </si>
  <si>
    <t>4501410001</t>
  </si>
  <si>
    <t>Arzelato</t>
  </si>
  <si>
    <t>4501410002</t>
  </si>
  <si>
    <t>Arzengio</t>
  </si>
  <si>
    <t>4501410003</t>
  </si>
  <si>
    <t>Baselica</t>
  </si>
  <si>
    <t>4501410004</t>
  </si>
  <si>
    <t>Bassone</t>
  </si>
  <si>
    <t>4501426601</t>
  </si>
  <si>
    <t>4501420002</t>
  </si>
  <si>
    <t>Braia</t>
  </si>
  <si>
    <t>4501410005</t>
  </si>
  <si>
    <t>Bratto</t>
  </si>
  <si>
    <t>4501426603</t>
  </si>
  <si>
    <t>Caná</t>
  </si>
  <si>
    <t>4501426604</t>
  </si>
  <si>
    <t>4501410006</t>
  </si>
  <si>
    <t>Careola</t>
  </si>
  <si>
    <t>4501410007</t>
  </si>
  <si>
    <t>Cargalla Inferiore</t>
  </si>
  <si>
    <t>4501420005</t>
  </si>
  <si>
    <t>Cargalla Superiore</t>
  </si>
  <si>
    <t>4501410008</t>
  </si>
  <si>
    <t>Casalina</t>
  </si>
  <si>
    <t>4501440000</t>
  </si>
  <si>
    <t>Case sparse_236</t>
  </si>
  <si>
    <t>4501410009</t>
  </si>
  <si>
    <t>Cavezzana d'Antena</t>
  </si>
  <si>
    <t>4501410010</t>
  </si>
  <si>
    <t>Ceretoli</t>
  </si>
  <si>
    <t>4501410011</t>
  </si>
  <si>
    <t>Cervara</t>
  </si>
  <si>
    <t>4501410012</t>
  </si>
  <si>
    <t>Gravagna Montale</t>
  </si>
  <si>
    <t>4501410013</t>
  </si>
  <si>
    <t>Gravagna San Rocco</t>
  </si>
  <si>
    <t>4501410014</t>
  </si>
  <si>
    <t>Grondola</t>
  </si>
  <si>
    <t>4501410015</t>
  </si>
  <si>
    <t>Groppodalosio</t>
  </si>
  <si>
    <t>4501420008</t>
  </si>
  <si>
    <t>4501410016</t>
  </si>
  <si>
    <t>Guinadi</t>
  </si>
  <si>
    <t>4501410017</t>
  </si>
  <si>
    <t>La Colla</t>
  </si>
  <si>
    <t>4501410018</t>
  </si>
  <si>
    <t>Mignegno</t>
  </si>
  <si>
    <t>4501410019</t>
  </si>
  <si>
    <t>4501410020</t>
  </si>
  <si>
    <t>Montelungo</t>
  </si>
  <si>
    <t>4501410021</t>
  </si>
  <si>
    <t>4501420010</t>
  </si>
  <si>
    <t>Navola</t>
  </si>
  <si>
    <t>4501430001</t>
  </si>
  <si>
    <t>Novoleto</t>
  </si>
  <si>
    <t>4501420011</t>
  </si>
  <si>
    <t>Oppilo</t>
  </si>
  <si>
    <t>4501420012</t>
  </si>
  <si>
    <t>Pian di Valle</t>
  </si>
  <si>
    <t>4501420013</t>
  </si>
  <si>
    <t>Pietra Piccata</t>
  </si>
  <si>
    <t>4501420014</t>
  </si>
  <si>
    <t>4501410022</t>
  </si>
  <si>
    <t>Pollina</t>
  </si>
  <si>
    <t>4501420015</t>
  </si>
  <si>
    <t>Ponte Teglia</t>
  </si>
  <si>
    <t>4501410023</t>
  </si>
  <si>
    <t>Pontremoli</t>
  </si>
  <si>
    <t>4501420016</t>
  </si>
  <si>
    <t>Pra' del Prete</t>
  </si>
  <si>
    <t>4501410024</t>
  </si>
  <si>
    <t>Pracchiola</t>
  </si>
  <si>
    <t>4501420017</t>
  </si>
  <si>
    <t>Previdè</t>
  </si>
  <si>
    <t>4501426618</t>
  </si>
  <si>
    <t>Saliceto Belvedere</t>
  </si>
  <si>
    <t>4501420020</t>
  </si>
  <si>
    <t>Santa Giustina</t>
  </si>
  <si>
    <t>4501420024</t>
  </si>
  <si>
    <t>Soglio</t>
  </si>
  <si>
    <t>4501410025</t>
  </si>
  <si>
    <t>Teglia</t>
  </si>
  <si>
    <t>4501424925</t>
  </si>
  <si>
    <t>Toplecca di Sopra</t>
  </si>
  <si>
    <t>4501426634</t>
  </si>
  <si>
    <t>Toplecca di Sotto</t>
  </si>
  <si>
    <t>4501410026</t>
  </si>
  <si>
    <t>Torrano</t>
  </si>
  <si>
    <t>4501426626</t>
  </si>
  <si>
    <t>Traverde</t>
  </si>
  <si>
    <t>4501410027</t>
  </si>
  <si>
    <t>Valle</t>
  </si>
  <si>
    <t>4501420027</t>
  </si>
  <si>
    <t>Versola</t>
  </si>
  <si>
    <t>4501424928</t>
  </si>
  <si>
    <t>Veserada</t>
  </si>
  <si>
    <t>4501410028</t>
  </si>
  <si>
    <t>Vignola</t>
  </si>
  <si>
    <t>4501410029</t>
  </si>
  <si>
    <t>Villa Vecchia</t>
  </si>
  <si>
    <t>Poppi [AR]</t>
  </si>
  <si>
    <t>5103110001</t>
  </si>
  <si>
    <t>Avena</t>
  </si>
  <si>
    <t>5103110008</t>
  </si>
  <si>
    <t>Badia Prataglia</t>
  </si>
  <si>
    <t>5103126601</t>
  </si>
  <si>
    <t>Becarino</t>
  </si>
  <si>
    <t>5103126702</t>
  </si>
  <si>
    <t>Buiano</t>
  </si>
  <si>
    <t>5103120803</t>
  </si>
  <si>
    <t>Camaldoli</t>
  </si>
  <si>
    <t>5103140000</t>
  </si>
  <si>
    <t>Case sparse_56</t>
  </si>
  <si>
    <t>5103120009</t>
  </si>
  <si>
    <t>Fiume d'Isola</t>
  </si>
  <si>
    <t>5103110002</t>
  </si>
  <si>
    <t>Lierna</t>
  </si>
  <si>
    <t>5103110003</t>
  </si>
  <si>
    <t>Memmenano</t>
  </si>
  <si>
    <t>5103110004</t>
  </si>
  <si>
    <t>Moggiona</t>
  </si>
  <si>
    <t>5103110010</t>
  </si>
  <si>
    <t>Ponte a Poppi</t>
  </si>
  <si>
    <t>5103110005</t>
  </si>
  <si>
    <t>Poppi</t>
  </si>
  <si>
    <t>5103130001</t>
  </si>
  <si>
    <t>Porrena</t>
  </si>
  <si>
    <t>5103126606</t>
  </si>
  <si>
    <t>Porrena Alta</t>
  </si>
  <si>
    <t>5103110006</t>
  </si>
  <si>
    <t>Quota</t>
  </si>
  <si>
    <t>5103110009</t>
  </si>
  <si>
    <t>Riosecco</t>
  </si>
  <si>
    <t>5103110007</t>
  </si>
  <si>
    <t>San Martino Tremoleto</t>
  </si>
  <si>
    <t>Porcari [LU]</t>
  </si>
  <si>
    <t>4602626601</t>
  </si>
  <si>
    <t>Bernardini</t>
  </si>
  <si>
    <t>4602640000</t>
  </si>
  <si>
    <t>Case sparse_265</t>
  </si>
  <si>
    <t>4602630002</t>
  </si>
  <si>
    <t>4602610001</t>
  </si>
  <si>
    <t>Fratina</t>
  </si>
  <si>
    <t>4602630001</t>
  </si>
  <si>
    <t>Frizzone</t>
  </si>
  <si>
    <t>4602620002</t>
  </si>
  <si>
    <t>Gigioni</t>
  </si>
  <si>
    <t>4602620003</t>
  </si>
  <si>
    <t>Magazzino</t>
  </si>
  <si>
    <t>4602610002</t>
  </si>
  <si>
    <t>Padule</t>
  </si>
  <si>
    <t>4602620004</t>
  </si>
  <si>
    <t>Palazzo Rosso</t>
  </si>
  <si>
    <t>4602610003</t>
  </si>
  <si>
    <t>Porcari</t>
  </si>
  <si>
    <t>Porto Azzurro [LI]</t>
  </si>
  <si>
    <t>4901340000</t>
  </si>
  <si>
    <t>Case sparse_194</t>
  </si>
  <si>
    <t>4901320001</t>
  </si>
  <si>
    <t>4901310001</t>
  </si>
  <si>
    <t>Porto Azzurro</t>
  </si>
  <si>
    <t>Portoferraio [LI]</t>
  </si>
  <si>
    <t>4901420001</t>
  </si>
  <si>
    <t>Acquabona</t>
  </si>
  <si>
    <t>4901420002</t>
  </si>
  <si>
    <t>4901410001</t>
  </si>
  <si>
    <t>4901420004</t>
  </si>
  <si>
    <t>Campitelle</t>
  </si>
  <si>
    <t>4901420021</t>
  </si>
  <si>
    <t>Campo Ai Peri</t>
  </si>
  <si>
    <t>4901420005</t>
  </si>
  <si>
    <t>Casa del Duca</t>
  </si>
  <si>
    <t>4901440000</t>
  </si>
  <si>
    <t>Case sparse_195</t>
  </si>
  <si>
    <t>4901426725</t>
  </si>
  <si>
    <t>Enfola</t>
  </si>
  <si>
    <t>4901420006</t>
  </si>
  <si>
    <t>Le Foci</t>
  </si>
  <si>
    <t>4901410002</t>
  </si>
  <si>
    <t>4901420023</t>
  </si>
  <si>
    <t>Norsi</t>
  </si>
  <si>
    <t>4901420024</t>
  </si>
  <si>
    <t>Norsi II</t>
  </si>
  <si>
    <t>4901410003</t>
  </si>
  <si>
    <t>Portoferraio</t>
  </si>
  <si>
    <t>4901410004</t>
  </si>
  <si>
    <t>4901420009</t>
  </si>
  <si>
    <t>4901410005</t>
  </si>
  <si>
    <t>Scaglieri</t>
  </si>
  <si>
    <t>4901420010</t>
  </si>
  <si>
    <t>Schiopparello I</t>
  </si>
  <si>
    <t>4901426712</t>
  </si>
  <si>
    <t>Schiopparello III</t>
  </si>
  <si>
    <t>4901420014</t>
  </si>
  <si>
    <t>Schiopparello V</t>
  </si>
  <si>
    <t>4901420020</t>
  </si>
  <si>
    <t>Schiopparello Vi</t>
  </si>
  <si>
    <t>4901420015</t>
  </si>
  <si>
    <t>Scotto</t>
  </si>
  <si>
    <t>4901420016</t>
  </si>
  <si>
    <t>Valcarene</t>
  </si>
  <si>
    <t>4901420018</t>
  </si>
  <si>
    <t>Valle di Lazzaro</t>
  </si>
  <si>
    <t>4901410006</t>
  </si>
  <si>
    <t>Viticcio</t>
  </si>
  <si>
    <t>Prato [PO]</t>
  </si>
  <si>
    <t>10000526601</t>
  </si>
  <si>
    <t>10000526602</t>
  </si>
  <si>
    <t>Carteano</t>
  </si>
  <si>
    <t>10000520006</t>
  </si>
  <si>
    <t>10000540000</t>
  </si>
  <si>
    <t>Case sparse_220</t>
  </si>
  <si>
    <t>10000510001</t>
  </si>
  <si>
    <t>10000510002</t>
  </si>
  <si>
    <t>Filettole</t>
  </si>
  <si>
    <t>10000520007</t>
  </si>
  <si>
    <t>Gonfienti</t>
  </si>
  <si>
    <t>10000526610</t>
  </si>
  <si>
    <t>Le Capanne</t>
  </si>
  <si>
    <t>10000520011</t>
  </si>
  <si>
    <t>10000520004</t>
  </si>
  <si>
    <t>10000510005</t>
  </si>
  <si>
    <t>Le Vanne</t>
  </si>
  <si>
    <t>10000520008</t>
  </si>
  <si>
    <t>Mazzone</t>
  </si>
  <si>
    <t>10000520005</t>
  </si>
  <si>
    <t>Pinzale</t>
  </si>
  <si>
    <t>10000510003</t>
  </si>
  <si>
    <t>Ponte a Tigliano</t>
  </si>
  <si>
    <t>10000520009</t>
  </si>
  <si>
    <t>10000510004</t>
  </si>
  <si>
    <t>10000510006</t>
  </si>
  <si>
    <t>Sant' Ippolito</t>
  </si>
  <si>
    <t>5103220001</t>
  </si>
  <si>
    <t>Campolombardo</t>
  </si>
  <si>
    <t>5103210001</t>
  </si>
  <si>
    <t>Casalino</t>
  </si>
  <si>
    <t>5103240000</t>
  </si>
  <si>
    <t>Case sparse_57</t>
  </si>
  <si>
    <t>5103220009</t>
  </si>
  <si>
    <t>Casina Rossa</t>
  </si>
  <si>
    <t>5103220002</t>
  </si>
  <si>
    <t>5103210002</t>
  </si>
  <si>
    <t>Lonnano</t>
  </si>
  <si>
    <t>5103210003</t>
  </si>
  <si>
    <t>Pratovecchio</t>
  </si>
  <si>
    <t>5103230001</t>
  </si>
  <si>
    <t>5103220004</t>
  </si>
  <si>
    <t>Scarpaccia</t>
  </si>
  <si>
    <t>5103220005</t>
  </si>
  <si>
    <t>Tartiglia</t>
  </si>
  <si>
    <t>5103220006</t>
  </si>
  <si>
    <t>Valagnesi</t>
  </si>
  <si>
    <t>5103220008</t>
  </si>
  <si>
    <t>Vallolmo</t>
  </si>
  <si>
    <t>5103220007</t>
  </si>
  <si>
    <t>Quarrata [PT]</t>
  </si>
  <si>
    <t>4701710008</t>
  </si>
  <si>
    <t>Barba</t>
  </si>
  <si>
    <t>4701720001</t>
  </si>
  <si>
    <t>Bavigliano-Case Becagli</t>
  </si>
  <si>
    <t>4701720002</t>
  </si>
  <si>
    <t>Bottegaccia</t>
  </si>
  <si>
    <t>4701710001</t>
  </si>
  <si>
    <t>4701720005</t>
  </si>
  <si>
    <t>Case Dogaia</t>
  </si>
  <si>
    <t>4701726606</t>
  </si>
  <si>
    <t>Case Ferretti</t>
  </si>
  <si>
    <t>4701720035</t>
  </si>
  <si>
    <t>Case Gelli</t>
  </si>
  <si>
    <t>4701720008</t>
  </si>
  <si>
    <t>Case Maraviglia</t>
  </si>
  <si>
    <t>4701726609</t>
  </si>
  <si>
    <t>Case Pierucci</t>
  </si>
  <si>
    <t>4701740000</t>
  </si>
  <si>
    <t>Case sparse_132</t>
  </si>
  <si>
    <t>4701710010</t>
  </si>
  <si>
    <t>Caserana</t>
  </si>
  <si>
    <t>4701726710</t>
  </si>
  <si>
    <t>4701710011</t>
  </si>
  <si>
    <t>4701710012</t>
  </si>
  <si>
    <t>Catena</t>
  </si>
  <si>
    <t>4701726712</t>
  </si>
  <si>
    <t>4701720013</t>
  </si>
  <si>
    <t>4701710002</t>
  </si>
  <si>
    <t>4701710003</t>
  </si>
  <si>
    <t>Forrottoli</t>
  </si>
  <si>
    <t>4701726615</t>
  </si>
  <si>
    <t>Gironi</t>
  </si>
  <si>
    <t>4701726616</t>
  </si>
  <si>
    <t>4701720017</t>
  </si>
  <si>
    <t>La Costaglia</t>
  </si>
  <si>
    <t>4701710013</t>
  </si>
  <si>
    <t>4701720019</t>
  </si>
  <si>
    <t>4701720020</t>
  </si>
  <si>
    <t>Le Passaiole</t>
  </si>
  <si>
    <t>4701710004</t>
  </si>
  <si>
    <t>Lucciano</t>
  </si>
  <si>
    <t>4701726622</t>
  </si>
  <si>
    <t>4701710005</t>
  </si>
  <si>
    <t>4701710006</t>
  </si>
  <si>
    <t>Montorio</t>
  </si>
  <si>
    <t>4701720025</t>
  </si>
  <si>
    <t>Palaie</t>
  </si>
  <si>
    <t>4701726626</t>
  </si>
  <si>
    <t>4701720028</t>
  </si>
  <si>
    <t>Pontassio-Rubattorno</t>
  </si>
  <si>
    <t>4701710007</t>
  </si>
  <si>
    <t>Quarrata</t>
  </si>
  <si>
    <t>4701710014</t>
  </si>
  <si>
    <t>4701710015</t>
  </si>
  <si>
    <t>Santonuovo</t>
  </si>
  <si>
    <t>4701720030</t>
  </si>
  <si>
    <t>Selva Bassa</t>
  </si>
  <si>
    <t>4701720031</t>
  </si>
  <si>
    <t>Tacinaia</t>
  </si>
  <si>
    <t>4701710016</t>
  </si>
  <si>
    <t>Tizzana</t>
  </si>
  <si>
    <t>4701710017</t>
  </si>
  <si>
    <t>Valenzatico</t>
  </si>
  <si>
    <t>4701710018</t>
  </si>
  <si>
    <t>Vignole-Olmi</t>
  </si>
  <si>
    <t>Radda in Chianti [SI]</t>
  </si>
  <si>
    <t>5202320001</t>
  </si>
  <si>
    <t>Badiaccia A Montemuro</t>
  </si>
  <si>
    <t>5202340000</t>
  </si>
  <si>
    <t>Case sparse_87</t>
  </si>
  <si>
    <t>5202326608</t>
  </si>
  <si>
    <t>Castelvecchi</t>
  </si>
  <si>
    <t>5202326607</t>
  </si>
  <si>
    <t>Collepetroso</t>
  </si>
  <si>
    <t>5202320006</t>
  </si>
  <si>
    <t>Lucarelli</t>
  </si>
  <si>
    <t>5202326602</t>
  </si>
  <si>
    <t>5202310002</t>
  </si>
  <si>
    <t>Radda in Chianti</t>
  </si>
  <si>
    <t>5202326603</t>
  </si>
  <si>
    <t>Selvole</t>
  </si>
  <si>
    <t>5202320004</t>
  </si>
  <si>
    <t>5202320005</t>
  </si>
  <si>
    <t>Radicofani [SI]</t>
  </si>
  <si>
    <t>5202440000</t>
  </si>
  <si>
    <t>Case sparse_88</t>
  </si>
  <si>
    <t>5202410001</t>
  </si>
  <si>
    <t>Contignano</t>
  </si>
  <si>
    <t>5202410002</t>
  </si>
  <si>
    <t>Radicofani</t>
  </si>
  <si>
    <t>5202430001</t>
  </si>
  <si>
    <t>Zona Industriale Val di Paglia</t>
  </si>
  <si>
    <t>Radicondoli [SI]</t>
  </si>
  <si>
    <t>5202526601</t>
  </si>
  <si>
    <t>Anqua</t>
  </si>
  <si>
    <t>5202510001</t>
  </si>
  <si>
    <t>Belforte</t>
  </si>
  <si>
    <t>5202540000</t>
  </si>
  <si>
    <t>Case sparse_89</t>
  </si>
  <si>
    <t>5202510002</t>
  </si>
  <si>
    <t>Radicondoli</t>
  </si>
  <si>
    <t>Rapolano Terme [SI]</t>
  </si>
  <si>
    <t>5202610001</t>
  </si>
  <si>
    <t>Armaiolo</t>
  </si>
  <si>
    <t>5202640000</t>
  </si>
  <si>
    <t>Case sparse_90</t>
  </si>
  <si>
    <t>5202626601</t>
  </si>
  <si>
    <t>Ficaiole</t>
  </si>
  <si>
    <t>5202610002</t>
  </si>
  <si>
    <t>Rapolano Terme</t>
  </si>
  <si>
    <t>5202626703</t>
  </si>
  <si>
    <t>Selvapiana</t>
  </si>
  <si>
    <t>5202610003</t>
  </si>
  <si>
    <t>Serre di Rapolano</t>
  </si>
  <si>
    <t>5202630001</t>
  </si>
  <si>
    <t>Zona Industriale Sentino</t>
  </si>
  <si>
    <t>Reggello [FI]</t>
  </si>
  <si>
    <t>4803520001</t>
  </si>
  <si>
    <t>Borgo a Cascia</t>
  </si>
  <si>
    <t>4803510001</t>
  </si>
  <si>
    <t>Cancelli</t>
  </si>
  <si>
    <t>4803520002</t>
  </si>
  <si>
    <t>4803524918</t>
  </si>
  <si>
    <t>Cascina Nuova</t>
  </si>
  <si>
    <t>4803540000</t>
  </si>
  <si>
    <t>Case sparse_168</t>
  </si>
  <si>
    <t>4803520003</t>
  </si>
  <si>
    <t>4803510002</t>
  </si>
  <si>
    <t>Ciliegi</t>
  </si>
  <si>
    <t>4803510003</t>
  </si>
  <si>
    <t>Donnini</t>
  </si>
  <si>
    <t>4803520004</t>
  </si>
  <si>
    <t>Fano</t>
  </si>
  <si>
    <t>4803526705</t>
  </si>
  <si>
    <t>Ferraia</t>
  </si>
  <si>
    <t>4803510004</t>
  </si>
  <si>
    <t>Fornaci Incisa</t>
  </si>
  <si>
    <t>4803510005</t>
  </si>
  <si>
    <t>4803510006</t>
  </si>
  <si>
    <t>4803510007</t>
  </si>
  <si>
    <t>Montanino</t>
  </si>
  <si>
    <t>4803520006</t>
  </si>
  <si>
    <t>Ostina</t>
  </si>
  <si>
    <t>4803530002</t>
  </si>
  <si>
    <t>Pian di Rona</t>
  </si>
  <si>
    <t>4803530001</t>
  </si>
  <si>
    <t>Piani della Rugginosa</t>
  </si>
  <si>
    <t>4803510008</t>
  </si>
  <si>
    <t>Pietrapiana</t>
  </si>
  <si>
    <t>4803520007</t>
  </si>
  <si>
    <t>Poggio ai Giubbiani</t>
  </si>
  <si>
    <t>4803520009</t>
  </si>
  <si>
    <t>Prulli di Sopra</t>
  </si>
  <si>
    <t>4803520010</t>
  </si>
  <si>
    <t>Prulli di Sotto</t>
  </si>
  <si>
    <t>4803510009</t>
  </si>
  <si>
    <t>Reggello</t>
  </si>
  <si>
    <t>4803526711</t>
  </si>
  <si>
    <t>Riscaggio</t>
  </si>
  <si>
    <t>4803510010</t>
  </si>
  <si>
    <t>Saltino</t>
  </si>
  <si>
    <t>4803510011</t>
  </si>
  <si>
    <t>San Clemente</t>
  </si>
  <si>
    <t>4803510012</t>
  </si>
  <si>
    <t>San Donato Fronzano</t>
  </si>
  <si>
    <t>4803520012</t>
  </si>
  <si>
    <t>San Giovenale</t>
  </si>
  <si>
    <t>4803510013</t>
  </si>
  <si>
    <t>4803520014</t>
  </si>
  <si>
    <t>Tallini</t>
  </si>
  <si>
    <t>4803510014</t>
  </si>
  <si>
    <t>Tosi</t>
  </si>
  <si>
    <t>4803510015</t>
  </si>
  <si>
    <t>4803510017</t>
  </si>
  <si>
    <t>Vallombrosa</t>
  </si>
  <si>
    <t>4803520016</t>
  </si>
  <si>
    <t>Rignano sull'Arno [FI]</t>
  </si>
  <si>
    <t>4803610001</t>
  </si>
  <si>
    <t>Bombone</t>
  </si>
  <si>
    <t>4803640000</t>
  </si>
  <si>
    <t>Case sparse_169</t>
  </si>
  <si>
    <t>4803620001</t>
  </si>
  <si>
    <t>Cellai</t>
  </si>
  <si>
    <t>4803626702</t>
  </si>
  <si>
    <t>La Chiocciola</t>
  </si>
  <si>
    <t>4803620012</t>
  </si>
  <si>
    <t>La Felce</t>
  </si>
  <si>
    <t>4803620003</t>
  </si>
  <si>
    <t>4803620004</t>
  </si>
  <si>
    <t>4803610002</t>
  </si>
  <si>
    <t>4803630002</t>
  </si>
  <si>
    <t>Molinuzzo</t>
  </si>
  <si>
    <t>4803626605</t>
  </si>
  <si>
    <t>Montecucco</t>
  </si>
  <si>
    <t>4803630001</t>
  </si>
  <si>
    <t>Pian dell'Isola</t>
  </si>
  <si>
    <t>4803610003</t>
  </si>
  <si>
    <t>Rignano sull'Arno</t>
  </si>
  <si>
    <t>4803610004</t>
  </si>
  <si>
    <t>Rosano</t>
  </si>
  <si>
    <t>4803610005</t>
  </si>
  <si>
    <t>4803620006</t>
  </si>
  <si>
    <t>4803620007</t>
  </si>
  <si>
    <t>4803620008</t>
  </si>
  <si>
    <t>4803620009</t>
  </si>
  <si>
    <t>Sarnese</t>
  </si>
  <si>
    <t>4803626710</t>
  </si>
  <si>
    <t>Torre Giulia</t>
  </si>
  <si>
    <t>4803610006</t>
  </si>
  <si>
    <t>4803610007</t>
  </si>
  <si>
    <t>Troghi</t>
  </si>
  <si>
    <t>4803626611</t>
  </si>
  <si>
    <t>Volognano</t>
  </si>
  <si>
    <t>4901510001</t>
  </si>
  <si>
    <t>Capo d'Arco</t>
  </si>
  <si>
    <t>4901540000</t>
  </si>
  <si>
    <t>Case sparse_196</t>
  </si>
  <si>
    <t>4901510002</t>
  </si>
  <si>
    <t>Cavo</t>
  </si>
  <si>
    <t>4901520003</t>
  </si>
  <si>
    <t>Il Piano-San Francesco</t>
  </si>
  <si>
    <t>4901526604</t>
  </si>
  <si>
    <t>4901510003</t>
  </si>
  <si>
    <t>Ortano</t>
  </si>
  <si>
    <t>4901510004</t>
  </si>
  <si>
    <t>Rio Marina</t>
  </si>
  <si>
    <t>4901520002</t>
  </si>
  <si>
    <t>Vigneria</t>
  </si>
  <si>
    <t>4901520001</t>
  </si>
  <si>
    <t>Villaggio Togliatti</t>
  </si>
  <si>
    <t>4901610001</t>
  </si>
  <si>
    <t>4901640000</t>
  </si>
  <si>
    <t>Case sparse_197</t>
  </si>
  <si>
    <t>4901620003</t>
  </si>
  <si>
    <t>4901626702</t>
  </si>
  <si>
    <t>Nisportino</t>
  </si>
  <si>
    <t>4901626701</t>
  </si>
  <si>
    <t>Nisporto</t>
  </si>
  <si>
    <t>4901610002</t>
  </si>
  <si>
    <t>Rio nell'Elba</t>
  </si>
  <si>
    <t>Riparbella [PI]</t>
  </si>
  <si>
    <t>5003026605</t>
  </si>
  <si>
    <t>Acquerta</t>
  </si>
  <si>
    <t>5003040000</t>
  </si>
  <si>
    <t>Case sparse_16</t>
  </si>
  <si>
    <t>5003020002</t>
  </si>
  <si>
    <t>Fagiolaia</t>
  </si>
  <si>
    <t>5003026604</t>
  </si>
  <si>
    <t>Fagiolaia I</t>
  </si>
  <si>
    <t>5003010001</t>
  </si>
  <si>
    <t>Riparbella</t>
  </si>
  <si>
    <t>5003020003</t>
  </si>
  <si>
    <t>Roccalbegna [GR]</t>
  </si>
  <si>
    <t>5302010001</t>
  </si>
  <si>
    <t>Cana</t>
  </si>
  <si>
    <t>5302026601</t>
  </si>
  <si>
    <t>Case Galli</t>
  </si>
  <si>
    <t>5302040000</t>
  </si>
  <si>
    <t>Case sparse_120</t>
  </si>
  <si>
    <t>5302020002</t>
  </si>
  <si>
    <t>Il Cecio</t>
  </si>
  <si>
    <t>5302026703</t>
  </si>
  <si>
    <t>La Croce</t>
  </si>
  <si>
    <t>5302010002</t>
  </si>
  <si>
    <t>Roccalbegna</t>
  </si>
  <si>
    <t>5302010003</t>
  </si>
  <si>
    <t>Santa Caterina</t>
  </si>
  <si>
    <t>5302020004</t>
  </si>
  <si>
    <t>Triana</t>
  </si>
  <si>
    <t>5302010004</t>
  </si>
  <si>
    <t>Vallerona</t>
  </si>
  <si>
    <t>Roccastrada [GR]</t>
  </si>
  <si>
    <t>5302140000</t>
  </si>
  <si>
    <t>Case sparse_121</t>
  </si>
  <si>
    <t>5302120002</t>
  </si>
  <si>
    <t>5302120007</t>
  </si>
  <si>
    <t>I Laschi</t>
  </si>
  <si>
    <t>5302126603</t>
  </si>
  <si>
    <t>Il Poggiolo</t>
  </si>
  <si>
    <t>5302120004</t>
  </si>
  <si>
    <t>Il Terzo</t>
  </si>
  <si>
    <t>5302120005</t>
  </si>
  <si>
    <t>5302126706</t>
  </si>
  <si>
    <t>Montelattaia</t>
  </si>
  <si>
    <t>5302110001</t>
  </si>
  <si>
    <t>Montemassi</t>
  </si>
  <si>
    <t>5302110002</t>
  </si>
  <si>
    <t>Piloni</t>
  </si>
  <si>
    <t>5302110003</t>
  </si>
  <si>
    <t>Ribolla</t>
  </si>
  <si>
    <t>5302110004</t>
  </si>
  <si>
    <t>Roccastrada</t>
  </si>
  <si>
    <t>5302110005</t>
  </si>
  <si>
    <t>Roccatederighi</t>
  </si>
  <si>
    <t>5302110006</t>
  </si>
  <si>
    <t>Sassofortino</t>
  </si>
  <si>
    <t>5302110007</t>
  </si>
  <si>
    <t>Sticciano</t>
  </si>
  <si>
    <t>5302110008</t>
  </si>
  <si>
    <t>Sticciano Scalo</t>
  </si>
  <si>
    <t>5302110009</t>
  </si>
  <si>
    <t>Torniella</t>
  </si>
  <si>
    <t>Rosignano Marittimo [LI]</t>
  </si>
  <si>
    <t>4901726601</t>
  </si>
  <si>
    <t>4901726703</t>
  </si>
  <si>
    <t>4901740000</t>
  </si>
  <si>
    <t>Case sparse_198</t>
  </si>
  <si>
    <t>4901710001</t>
  </si>
  <si>
    <t>Castelnuovo Misericordia</t>
  </si>
  <si>
    <t>4901710002</t>
  </si>
  <si>
    <t>Chioma</t>
  </si>
  <si>
    <t>4901726710</t>
  </si>
  <si>
    <t>Fiammetta</t>
  </si>
  <si>
    <t>4901730001</t>
  </si>
  <si>
    <t>Fornace Serredi</t>
  </si>
  <si>
    <t>4901710003</t>
  </si>
  <si>
    <t>Gabbro</t>
  </si>
  <si>
    <t>4901726708</t>
  </si>
  <si>
    <t>I Due Casoni</t>
  </si>
  <si>
    <t>4901720004</t>
  </si>
  <si>
    <t>Il Giardino</t>
  </si>
  <si>
    <t>4901726605</t>
  </si>
  <si>
    <t>Malavolta</t>
  </si>
  <si>
    <t>4901710004</t>
  </si>
  <si>
    <t>4901710005</t>
  </si>
  <si>
    <t>Nibbiaia</t>
  </si>
  <si>
    <t>4901720006</t>
  </si>
  <si>
    <t>Polveroni</t>
  </si>
  <si>
    <t>4901710006</t>
  </si>
  <si>
    <t>Rosignano Marittimo</t>
  </si>
  <si>
    <t>4901710007</t>
  </si>
  <si>
    <t>Rosignano Solvay-Castiglioncello</t>
  </si>
  <si>
    <t>4901726607</t>
  </si>
  <si>
    <t>Sovita</t>
  </si>
  <si>
    <t>4901720011</t>
  </si>
  <si>
    <t>Stregonie</t>
  </si>
  <si>
    <t>4901710008</t>
  </si>
  <si>
    <t>Vada</t>
  </si>
  <si>
    <t>Rufina [FI]</t>
  </si>
  <si>
    <t>4803720001</t>
  </si>
  <si>
    <t>Borgo in Pinzano</t>
  </si>
  <si>
    <t>4803740000</t>
  </si>
  <si>
    <t>Case sparse_170</t>
  </si>
  <si>
    <t>4803720007</t>
  </si>
  <si>
    <t>Casi</t>
  </si>
  <si>
    <t>4803720002</t>
  </si>
  <si>
    <t>4803720003</t>
  </si>
  <si>
    <t>Castel Nuovo</t>
  </si>
  <si>
    <t>4803726606</t>
  </si>
  <si>
    <t>4803710001</t>
  </si>
  <si>
    <t>Contea</t>
  </si>
  <si>
    <t>4803710002</t>
  </si>
  <si>
    <t>Falgano</t>
  </si>
  <si>
    <t>4803726708</t>
  </si>
  <si>
    <t>Masseto</t>
  </si>
  <si>
    <t>4803726609</t>
  </si>
  <si>
    <t>Metamorli</t>
  </si>
  <si>
    <t>4803710003</t>
  </si>
  <si>
    <t>Pomino</t>
  </si>
  <si>
    <t>4803720004</t>
  </si>
  <si>
    <t>4803710004</t>
  </si>
  <si>
    <t>Rufina</t>
  </si>
  <si>
    <t>4803710005</t>
  </si>
  <si>
    <t>Scopeti</t>
  </si>
  <si>
    <t>4803720010</t>
  </si>
  <si>
    <t>4803710006</t>
  </si>
  <si>
    <t>Turicchi</t>
  </si>
  <si>
    <t>Sambuca Pistoiese [PT]</t>
  </si>
  <si>
    <t>4701810001</t>
  </si>
  <si>
    <t>Bellavalle</t>
  </si>
  <si>
    <t>4701810002</t>
  </si>
  <si>
    <t>4701820003</t>
  </si>
  <si>
    <t>4701820006</t>
  </si>
  <si>
    <t>Casa Morotti</t>
  </si>
  <si>
    <t>4701820007</t>
  </si>
  <si>
    <t>Case Bezzi</t>
  </si>
  <si>
    <t>4701840000</t>
  </si>
  <si>
    <t>Case sparse_133</t>
  </si>
  <si>
    <t>4701820008</t>
  </si>
  <si>
    <t>Casoni</t>
  </si>
  <si>
    <t>4701820027</t>
  </si>
  <si>
    <t>Castello di Sambuca</t>
  </si>
  <si>
    <t>4701820009</t>
  </si>
  <si>
    <t>4701820010</t>
  </si>
  <si>
    <t>Docciola</t>
  </si>
  <si>
    <t>4701820011</t>
  </si>
  <si>
    <t>Fondamento</t>
  </si>
  <si>
    <t>4701810003</t>
  </si>
  <si>
    <t>Frassignoni</t>
  </si>
  <si>
    <t>4701826612</t>
  </si>
  <si>
    <t>4701810004</t>
  </si>
  <si>
    <t>4701810005</t>
  </si>
  <si>
    <t>Lagacci</t>
  </si>
  <si>
    <t>4701820026</t>
  </si>
  <si>
    <t>Lentula</t>
  </si>
  <si>
    <t>4701810006</t>
  </si>
  <si>
    <t>Molino del Pallone</t>
  </si>
  <si>
    <t>4701820013</t>
  </si>
  <si>
    <t>Monachino</t>
  </si>
  <si>
    <t>4701810007</t>
  </si>
  <si>
    <t>Pavana</t>
  </si>
  <si>
    <t>4701826614</t>
  </si>
  <si>
    <t>Pian di Campo</t>
  </si>
  <si>
    <t>4701810008</t>
  </si>
  <si>
    <t>Ponte della Venturina</t>
  </si>
  <si>
    <t>4701820015</t>
  </si>
  <si>
    <t>Posola</t>
  </si>
  <si>
    <t>4701810009</t>
  </si>
  <si>
    <t>4701820017</t>
  </si>
  <si>
    <t>Stabiazzoni</t>
  </si>
  <si>
    <t>4701810010</t>
  </si>
  <si>
    <t>Taviano</t>
  </si>
  <si>
    <t>4701810011</t>
  </si>
  <si>
    <t>4701810012</t>
  </si>
  <si>
    <t>Treppio</t>
  </si>
  <si>
    <t>San Casciano dei Bagni [SI]</t>
  </si>
  <si>
    <t>5202740000</t>
  </si>
  <si>
    <t>Case sparse_91</t>
  </si>
  <si>
    <t>5202710001</t>
  </si>
  <si>
    <t>Celle sul Rigo</t>
  </si>
  <si>
    <t>5202724901</t>
  </si>
  <si>
    <t>Fighine</t>
  </si>
  <si>
    <t>5202710002</t>
  </si>
  <si>
    <t>Palazzone</t>
  </si>
  <si>
    <t>5202720002</t>
  </si>
  <si>
    <t>Ponte A Rigo</t>
  </si>
  <si>
    <t>5202710003</t>
  </si>
  <si>
    <t>San Casciano dei Bagni</t>
  </si>
  <si>
    <t>5202726603</t>
  </si>
  <si>
    <t>Sasso</t>
  </si>
  <si>
    <t>5202720005</t>
  </si>
  <si>
    <t>5202720004</t>
  </si>
  <si>
    <t>Stabbiano di Sotto</t>
  </si>
  <si>
    <t>5202724806</t>
  </si>
  <si>
    <t>Stabilimento Termale</t>
  </si>
  <si>
    <t>5202730001</t>
  </si>
  <si>
    <t>Val di Paglia</t>
  </si>
  <si>
    <t>San Casciano in Val di Pesa [FI]</t>
  </si>
  <si>
    <t>4803810001</t>
  </si>
  <si>
    <t>Bargino</t>
  </si>
  <si>
    <t>4803820001</t>
  </si>
  <si>
    <t>4803820002</t>
  </si>
  <si>
    <t>Calzaiolo</t>
  </si>
  <si>
    <t>4803840000</t>
  </si>
  <si>
    <t>Case sparse_171</t>
  </si>
  <si>
    <t>4803810002</t>
  </si>
  <si>
    <t>4803810003</t>
  </si>
  <si>
    <t>4803826603</t>
  </si>
  <si>
    <t>Croce di Via</t>
  </si>
  <si>
    <t>4803826604</t>
  </si>
  <si>
    <t>4803820005</t>
  </si>
  <si>
    <t>4803820006</t>
  </si>
  <si>
    <t>Le Quattro Strade</t>
  </si>
  <si>
    <t>4803810004</t>
  </si>
  <si>
    <t>4803820007</t>
  </si>
  <si>
    <t>Montecapri</t>
  </si>
  <si>
    <t>4803810005</t>
  </si>
  <si>
    <t>Montefiridolfi</t>
  </si>
  <si>
    <t>4803826708</t>
  </si>
  <si>
    <t>Mulino di Sugana</t>
  </si>
  <si>
    <t>4803826609</t>
  </si>
  <si>
    <t>Paolini</t>
  </si>
  <si>
    <t>4803830001</t>
  </si>
  <si>
    <t>Ponte Rotto</t>
  </si>
  <si>
    <t>4803820010</t>
  </si>
  <si>
    <t>4803810006</t>
  </si>
  <si>
    <t>Romola</t>
  </si>
  <si>
    <t>4803810007</t>
  </si>
  <si>
    <t>San Casciano in Val di Pesa</t>
  </si>
  <si>
    <t>4803826611</t>
  </si>
  <si>
    <t>San Fabiano</t>
  </si>
  <si>
    <t>4803810008</t>
  </si>
  <si>
    <t>4803820012</t>
  </si>
  <si>
    <t>Sant'Andrea in Percussina</t>
  </si>
  <si>
    <t>4803826613</t>
  </si>
  <si>
    <t>4803820014</t>
  </si>
  <si>
    <t>Senecchiolo</t>
  </si>
  <si>
    <t>4803810009</t>
  </si>
  <si>
    <t>4803820015</t>
  </si>
  <si>
    <t>Talente</t>
  </si>
  <si>
    <t>4803826716</t>
  </si>
  <si>
    <t>Valigondoli</t>
  </si>
  <si>
    <t>San Gimignano [SI]</t>
  </si>
  <si>
    <t>5202810001</t>
  </si>
  <si>
    <t>Badia A Elmi</t>
  </si>
  <si>
    <t>5202840000</t>
  </si>
  <si>
    <t>Case sparse_92</t>
  </si>
  <si>
    <t>5202810002</t>
  </si>
  <si>
    <t>5202830001</t>
  </si>
  <si>
    <t>Cusona</t>
  </si>
  <si>
    <t>5202826601</t>
  </si>
  <si>
    <t>5202820002</t>
  </si>
  <si>
    <t>Monteoliveto</t>
  </si>
  <si>
    <t>5202810003</t>
  </si>
  <si>
    <t>Pancole</t>
  </si>
  <si>
    <t>5202826603</t>
  </si>
  <si>
    <t>5202810004</t>
  </si>
  <si>
    <t>San Gimignano</t>
  </si>
  <si>
    <t>5202810005</t>
  </si>
  <si>
    <t>5202810006</t>
  </si>
  <si>
    <t>Ulignano</t>
  </si>
  <si>
    <t>5202940000</t>
  </si>
  <si>
    <t>Case sparse_93</t>
  </si>
  <si>
    <t>5202920002</t>
  </si>
  <si>
    <t>Monterongriffoli</t>
  </si>
  <si>
    <t>5202910001</t>
  </si>
  <si>
    <t>Montisi</t>
  </si>
  <si>
    <t>5202910002</t>
  </si>
  <si>
    <t>San Giovanni d'Asso</t>
  </si>
  <si>
    <t>San Giovanni Valdarno [AR]</t>
  </si>
  <si>
    <t>5103310003</t>
  </si>
  <si>
    <t>Badiola I</t>
  </si>
  <si>
    <t>5103326701</t>
  </si>
  <si>
    <t>Badiola II</t>
  </si>
  <si>
    <t>5103340000</t>
  </si>
  <si>
    <t>Case sparse_58</t>
  </si>
  <si>
    <t>5103310001</t>
  </si>
  <si>
    <t>San Giovanni Valdarno</t>
  </si>
  <si>
    <t>5103310002</t>
  </si>
  <si>
    <t>5103326702</t>
  </si>
  <si>
    <t>Vacchereccia Fattoria</t>
  </si>
  <si>
    <t>San Giuliano Terme [PI]</t>
  </si>
  <si>
    <t>5003110001</t>
  </si>
  <si>
    <t>Agnano</t>
  </si>
  <si>
    <t>5003126624</t>
  </si>
  <si>
    <t>Al Simonelli</t>
  </si>
  <si>
    <t>5003126709</t>
  </si>
  <si>
    <t>Al Simonelli Ovest</t>
  </si>
  <si>
    <t>5003126645</t>
  </si>
  <si>
    <t>Albavola</t>
  </si>
  <si>
    <t>5003110019</t>
  </si>
  <si>
    <t>Arena</t>
  </si>
  <si>
    <t>5003110003</t>
  </si>
  <si>
    <t>5003110033</t>
  </si>
  <si>
    <t>Cafaggiareggi</t>
  </si>
  <si>
    <t>5003110004</t>
  </si>
  <si>
    <t>5003110021</t>
  </si>
  <si>
    <t>Cardeta</t>
  </si>
  <si>
    <t>5003126701</t>
  </si>
  <si>
    <t>Cardeta Est</t>
  </si>
  <si>
    <t>5003120002</t>
  </si>
  <si>
    <t>Carraia Nord</t>
  </si>
  <si>
    <t>5003140000</t>
  </si>
  <si>
    <t>Case sparse_17</t>
  </si>
  <si>
    <t>5003120017</t>
  </si>
  <si>
    <t>5003110005</t>
  </si>
  <si>
    <t>5003120042</t>
  </si>
  <si>
    <t>Corliano</t>
  </si>
  <si>
    <t>5003126631</t>
  </si>
  <si>
    <t>Gatano</t>
  </si>
  <si>
    <t>5003110006</t>
  </si>
  <si>
    <t>5003126706</t>
  </si>
  <si>
    <t>5003110022</t>
  </si>
  <si>
    <t>Le Maggiola</t>
  </si>
  <si>
    <t>5003120032</t>
  </si>
  <si>
    <t>Le Maggiola Nord</t>
  </si>
  <si>
    <t>5003126620</t>
  </si>
  <si>
    <t>Le Maggiola Ovest</t>
  </si>
  <si>
    <t>5003110007</t>
  </si>
  <si>
    <t>Madonna dell'Acqua</t>
  </si>
  <si>
    <t>5003130003</t>
  </si>
  <si>
    <t>Martraverso</t>
  </si>
  <si>
    <t>5003110020</t>
  </si>
  <si>
    <t>5003110008</t>
  </si>
  <si>
    <t>Mezzana-Colignola</t>
  </si>
  <si>
    <t>5003110036</t>
  </si>
  <si>
    <t>5003120011</t>
  </si>
  <si>
    <t>Monsello</t>
  </si>
  <si>
    <t>5003110031</t>
  </si>
  <si>
    <t>Orzignano</t>
  </si>
  <si>
    <t>5003110037</t>
  </si>
  <si>
    <t>5003110024</t>
  </si>
  <si>
    <t>5003110025</t>
  </si>
  <si>
    <t>Piaggia</t>
  </si>
  <si>
    <t>5003110034</t>
  </si>
  <si>
    <t>Pontasserchio</t>
  </si>
  <si>
    <t>5003110026</t>
  </si>
  <si>
    <t>Ponte d'Oro</t>
  </si>
  <si>
    <t>5003110010</t>
  </si>
  <si>
    <t>5003110011</t>
  </si>
  <si>
    <t>Ripafratta-Farneta</t>
  </si>
  <si>
    <t>5003110012</t>
  </si>
  <si>
    <t>San Giuliano Terme</t>
  </si>
  <si>
    <t>5003126623</t>
  </si>
  <si>
    <t>San Iacopo</t>
  </si>
  <si>
    <t>5003130002</t>
  </si>
  <si>
    <t>5003110035</t>
  </si>
  <si>
    <t>Sant'Andrea in Pescaiola</t>
  </si>
  <si>
    <t>5003120027</t>
  </si>
  <si>
    <t>Tre Ponti</t>
  </si>
  <si>
    <t>San Godenzo [FI]</t>
  </si>
  <si>
    <t>4803910001</t>
  </si>
  <si>
    <t>4803940000</t>
  </si>
  <si>
    <t>Case sparse_172</t>
  </si>
  <si>
    <t>4803920001</t>
  </si>
  <si>
    <t>4803910002</t>
  </si>
  <si>
    <t>Il Castagno d'Andrea</t>
  </si>
  <si>
    <t>4803926603</t>
  </si>
  <si>
    <t>Lo Specchio</t>
  </si>
  <si>
    <t>4803920005</t>
  </si>
  <si>
    <t>4803910003</t>
  </si>
  <si>
    <t>San Bavello</t>
  </si>
  <si>
    <t>4803910004</t>
  </si>
  <si>
    <t>San Godenzo</t>
  </si>
  <si>
    <t>4701926601</t>
  </si>
  <si>
    <t>Campo Magno</t>
  </si>
  <si>
    <t>4701910001</t>
  </si>
  <si>
    <t>Campo Tizzoro</t>
  </si>
  <si>
    <t>4701920002</t>
  </si>
  <si>
    <t>Case Bizzarri</t>
  </si>
  <si>
    <t>4701926603</t>
  </si>
  <si>
    <t>Case Ducci</t>
  </si>
  <si>
    <t>4701940000</t>
  </si>
  <si>
    <t>Case sparse_134</t>
  </si>
  <si>
    <t>4701926609</t>
  </si>
  <si>
    <t>Caseromito</t>
  </si>
  <si>
    <t>4701920011</t>
  </si>
  <si>
    <t>4701910002</t>
  </si>
  <si>
    <t>Gavinana</t>
  </si>
  <si>
    <t>4701910003</t>
  </si>
  <si>
    <t>4701910004</t>
  </si>
  <si>
    <t>Lancisa</t>
  </si>
  <si>
    <t>4701910005</t>
  </si>
  <si>
    <t>Limestre</t>
  </si>
  <si>
    <t>4701910006</t>
  </si>
  <si>
    <t>Lizzano</t>
  </si>
  <si>
    <t>4701910013</t>
  </si>
  <si>
    <t>Mammiano</t>
  </si>
  <si>
    <t>4701910008</t>
  </si>
  <si>
    <t>Mammiano Basso</t>
  </si>
  <si>
    <t>4701920013</t>
  </si>
  <si>
    <t>Oppio</t>
  </si>
  <si>
    <t>4701926715</t>
  </si>
  <si>
    <t>4701910009</t>
  </si>
  <si>
    <t>4701920014</t>
  </si>
  <si>
    <t>Pratale</t>
  </si>
  <si>
    <t>4701910010</t>
  </si>
  <si>
    <t>San Marcello Pistoiese</t>
  </si>
  <si>
    <t>4701910011</t>
  </si>
  <si>
    <t>Spignana</t>
  </si>
  <si>
    <t>4701910012</t>
  </si>
  <si>
    <t>Vizzaneta</t>
  </si>
  <si>
    <t>San Miniato [PI]</t>
  </si>
  <si>
    <t>5003226601</t>
  </si>
  <si>
    <t>Alberaccio</t>
  </si>
  <si>
    <t>5003210001</t>
  </si>
  <si>
    <t>Balconevisi</t>
  </si>
  <si>
    <t>5003226602</t>
  </si>
  <si>
    <t>Borghigiana</t>
  </si>
  <si>
    <t>5003226603</t>
  </si>
  <si>
    <t>Bottega Genovini</t>
  </si>
  <si>
    <t>5003220004</t>
  </si>
  <si>
    <t>Bucciano</t>
  </si>
  <si>
    <t>5003226605</t>
  </si>
  <si>
    <t>Calenzano I</t>
  </si>
  <si>
    <t>5003226606</t>
  </si>
  <si>
    <t>Calenzano II</t>
  </si>
  <si>
    <t>5003226607</t>
  </si>
  <si>
    <t>Calpetardo</t>
  </si>
  <si>
    <t>5003226711</t>
  </si>
  <si>
    <t>Case Nuove di Roffia</t>
  </si>
  <si>
    <t>5003240000</t>
  </si>
  <si>
    <t>Case sparse_18</t>
  </si>
  <si>
    <t>5003226712</t>
  </si>
  <si>
    <t>Casotti di Moriolo</t>
  </si>
  <si>
    <t>5003220035</t>
  </si>
  <si>
    <t>Collebrunacchi</t>
  </si>
  <si>
    <t>5003210002</t>
  </si>
  <si>
    <t>Corazzano</t>
  </si>
  <si>
    <t>5003210003</t>
  </si>
  <si>
    <t>Cusignano</t>
  </si>
  <si>
    <t>5003220014</t>
  </si>
  <si>
    <t>Fornacino</t>
  </si>
  <si>
    <t>5003226615</t>
  </si>
  <si>
    <t>Gargozzi</t>
  </si>
  <si>
    <t>5003220016</t>
  </si>
  <si>
    <t>Giovanastra</t>
  </si>
  <si>
    <t>5003210004</t>
  </si>
  <si>
    <t>5003220018</t>
  </si>
  <si>
    <t>La Dogaia</t>
  </si>
  <si>
    <t>5003210005</t>
  </si>
  <si>
    <t>5003226620</t>
  </si>
  <si>
    <t>5003220021</t>
  </si>
  <si>
    <t>Le Tombe</t>
  </si>
  <si>
    <t>5003226722</t>
  </si>
  <si>
    <t>Mezzopiano I</t>
  </si>
  <si>
    <t>5003220023</t>
  </si>
  <si>
    <t>Mezzopiano II</t>
  </si>
  <si>
    <t>5003226626</t>
  </si>
  <si>
    <t>Montorzo</t>
  </si>
  <si>
    <t>5003226627</t>
  </si>
  <si>
    <t>Moriolo</t>
  </si>
  <si>
    <t>5003220028</t>
  </si>
  <si>
    <t>Ontraino</t>
  </si>
  <si>
    <t>5003226629</t>
  </si>
  <si>
    <t>Palagetto</t>
  </si>
  <si>
    <t>5003220030</t>
  </si>
  <si>
    <t>5003220031</t>
  </si>
  <si>
    <t>Palazzo Torto</t>
  </si>
  <si>
    <t>5003210006</t>
  </si>
  <si>
    <t>Parrino</t>
  </si>
  <si>
    <t>5003226632</t>
  </si>
  <si>
    <t>Piano di Moriolo</t>
  </si>
  <si>
    <t>5003220033</t>
  </si>
  <si>
    <t>Poggio A Isola</t>
  </si>
  <si>
    <t>5003210007</t>
  </si>
  <si>
    <t>Ponte A Elsa</t>
  </si>
  <si>
    <t>5003210008</t>
  </si>
  <si>
    <t>Roffia</t>
  </si>
  <si>
    <t>5003210009</t>
  </si>
  <si>
    <t>5003210010</t>
  </si>
  <si>
    <t>San Miniato</t>
  </si>
  <si>
    <t>5003210011</t>
  </si>
  <si>
    <t>5003220034</t>
  </si>
  <si>
    <t>5003210012</t>
  </si>
  <si>
    <t>Stibbio</t>
  </si>
  <si>
    <t>4804010001</t>
  </si>
  <si>
    <t>Campomigliaio</t>
  </si>
  <si>
    <t>4804026601</t>
  </si>
  <si>
    <t>Casa Loli</t>
  </si>
  <si>
    <t>4804040000</t>
  </si>
  <si>
    <t>Case sparse_173</t>
  </si>
  <si>
    <t>4804026602</t>
  </si>
  <si>
    <t>4804020803</t>
  </si>
  <si>
    <t>Convento Bosco ai Frati</t>
  </si>
  <si>
    <t>4804020005</t>
  </si>
  <si>
    <t>4804026706</t>
  </si>
  <si>
    <t>Novoli</t>
  </si>
  <si>
    <t>4804026707</t>
  </si>
  <si>
    <t>Ponte del Carlone</t>
  </si>
  <si>
    <t>4804020008</t>
  </si>
  <si>
    <t>San Giusto a Fortuna</t>
  </si>
  <si>
    <t>4804010002</t>
  </si>
  <si>
    <t>San Piero a Sieve</t>
  </si>
  <si>
    <t>4804020010</t>
  </si>
  <si>
    <t>Scaffaia</t>
  </si>
  <si>
    <t>4804026711</t>
  </si>
  <si>
    <t>Tagliaferro</t>
  </si>
  <si>
    <t>San Quirico d'Orcia [SI]</t>
  </si>
  <si>
    <t>5203010001</t>
  </si>
  <si>
    <t>Bagno Vignoni</t>
  </si>
  <si>
    <t>5203040000</t>
  </si>
  <si>
    <t>Case sparse_94</t>
  </si>
  <si>
    <t>5203026602</t>
  </si>
  <si>
    <t>Delle Fornaci</t>
  </si>
  <si>
    <t>5203020001</t>
  </si>
  <si>
    <t>Fornace Laterizi</t>
  </si>
  <si>
    <t>5203010002</t>
  </si>
  <si>
    <t>San Quirico d'Orcia</t>
  </si>
  <si>
    <t>San Romano in Garfagnana [LU]</t>
  </si>
  <si>
    <t>4602710001</t>
  </si>
  <si>
    <t>Caprignana</t>
  </si>
  <si>
    <t>4602740000</t>
  </si>
  <si>
    <t>Case sparse_266</t>
  </si>
  <si>
    <t>4602720004</t>
  </si>
  <si>
    <t>Cerreta</t>
  </si>
  <si>
    <t>4602720001</t>
  </si>
  <si>
    <t>Naggio</t>
  </si>
  <si>
    <t>4602710002</t>
  </si>
  <si>
    <t>Orzaglia</t>
  </si>
  <si>
    <t>4602724902</t>
  </si>
  <si>
    <t>Rifugio Miramonti Orecchiella</t>
  </si>
  <si>
    <t>4602726603</t>
  </si>
  <si>
    <t>Sambuca</t>
  </si>
  <si>
    <t>4602710003</t>
  </si>
  <si>
    <t>4602710004</t>
  </si>
  <si>
    <t>Sillicagnana</t>
  </si>
  <si>
    <t>4602710005</t>
  </si>
  <si>
    <t>Verrucole</t>
  </si>
  <si>
    <t>4602710006</t>
  </si>
  <si>
    <t>Vibbiana</t>
  </si>
  <si>
    <t>4602710007</t>
  </si>
  <si>
    <t>Villetta</t>
  </si>
  <si>
    <t>San Vincenzo [LI]</t>
  </si>
  <si>
    <t>4901840000</t>
  </si>
  <si>
    <t>Case sparse_199</t>
  </si>
  <si>
    <t>4901810001</t>
  </si>
  <si>
    <t>4901810002</t>
  </si>
  <si>
    <t>San Vincenzo</t>
  </si>
  <si>
    <t>4901826708</t>
  </si>
  <si>
    <t>Zona Aviosuperficie</t>
  </si>
  <si>
    <t>4901820009</t>
  </si>
  <si>
    <t>Zona Cason di Tavole</t>
  </si>
  <si>
    <t>4901826703</t>
  </si>
  <si>
    <t>Zona Coscia</t>
  </si>
  <si>
    <t>4901820001</t>
  </si>
  <si>
    <t>4901820005</t>
  </si>
  <si>
    <t>Zona Intermedia San Bartolo</t>
  </si>
  <si>
    <t>4901826607</t>
  </si>
  <si>
    <t>Zona San Filippo</t>
  </si>
  <si>
    <t>4901826704</t>
  </si>
  <si>
    <t>Zona San Gregorio</t>
  </si>
  <si>
    <t>Sansepolcro [AR]</t>
  </si>
  <si>
    <t>5103440000</t>
  </si>
  <si>
    <t>Case sparse_59</t>
  </si>
  <si>
    <t>5103426601</t>
  </si>
  <si>
    <t>Comando</t>
  </si>
  <si>
    <t>5103420003</t>
  </si>
  <si>
    <t>Falcigiano</t>
  </si>
  <si>
    <t>5103426604</t>
  </si>
  <si>
    <t>5103420005</t>
  </si>
  <si>
    <t>Gragnano</t>
  </si>
  <si>
    <t>5103420006</t>
  </si>
  <si>
    <t>Gragnano Alto</t>
  </si>
  <si>
    <t>5103410001</t>
  </si>
  <si>
    <t>5103410002</t>
  </si>
  <si>
    <t>5103420007</t>
  </si>
  <si>
    <t>5103420008</t>
  </si>
  <si>
    <t>Pocaia di Sopra</t>
  </si>
  <si>
    <t>5103426612</t>
  </si>
  <si>
    <t>Rosadino</t>
  </si>
  <si>
    <t>5103420009</t>
  </si>
  <si>
    <t>San Pietro in Villa</t>
  </si>
  <si>
    <t>5103410003</t>
  </si>
  <si>
    <t>Sansepolcro</t>
  </si>
  <si>
    <t>5103426610</t>
  </si>
  <si>
    <t>Santa Croce</t>
  </si>
  <si>
    <t>5103410004</t>
  </si>
  <si>
    <t>Santa Fiora</t>
  </si>
  <si>
    <t>5103410005</t>
  </si>
  <si>
    <t>5103422011</t>
  </si>
  <si>
    <t>Villa Serena</t>
  </si>
  <si>
    <t>Santa Croce sull'Arno [PI]</t>
  </si>
  <si>
    <t>5003310003</t>
  </si>
  <si>
    <t>Baldacci</t>
  </si>
  <si>
    <t>5003320005</t>
  </si>
  <si>
    <t>Bocciardi</t>
  </si>
  <si>
    <t>5003320006</t>
  </si>
  <si>
    <t>5003340000</t>
  </si>
  <si>
    <t>Case sparse_19</t>
  </si>
  <si>
    <t>5003320007</t>
  </si>
  <si>
    <t>5003320001</t>
  </si>
  <si>
    <t>5003320002</t>
  </si>
  <si>
    <t>Cerri</t>
  </si>
  <si>
    <t>5003320008</t>
  </si>
  <si>
    <t>Pieraccioni</t>
  </si>
  <si>
    <t>5003310001</t>
  </si>
  <si>
    <t>Santa Croce sull'Arno</t>
  </si>
  <si>
    <t>5003310002</t>
  </si>
  <si>
    <t>5003326610</t>
  </si>
  <si>
    <t>Tramontano</t>
  </si>
  <si>
    <t>Santa Fiora [GR]</t>
  </si>
  <si>
    <t>5302210004</t>
  </si>
  <si>
    <t>Bagnolo</t>
  </si>
  <si>
    <t>5302210001</t>
  </si>
  <si>
    <t>Bagnore</t>
  </si>
  <si>
    <t>5302240000</t>
  </si>
  <si>
    <t>Case sparse_122</t>
  </si>
  <si>
    <t>5302220003</t>
  </si>
  <si>
    <t>San Bastiano</t>
  </si>
  <si>
    <t>5302210002</t>
  </si>
  <si>
    <t>5302210003</t>
  </si>
  <si>
    <t>Santa Luce [PI]</t>
  </si>
  <si>
    <t>5003440000</t>
  </si>
  <si>
    <t>Case sparse_20</t>
  </si>
  <si>
    <t>5003430001</t>
  </si>
  <si>
    <t>Macchiaverde</t>
  </si>
  <si>
    <t>5003410001</t>
  </si>
  <si>
    <t>5003410002</t>
  </si>
  <si>
    <t>Pieve di Santa Luce</t>
  </si>
  <si>
    <t>5003410003</t>
  </si>
  <si>
    <t>Pomaia</t>
  </si>
  <si>
    <t>5003410004</t>
  </si>
  <si>
    <t>Santa Maria a Monte [PI]</t>
  </si>
  <si>
    <t>5003540000</t>
  </si>
  <si>
    <t>Case sparse_21</t>
  </si>
  <si>
    <t>5003520005</t>
  </si>
  <si>
    <t>5003510001</t>
  </si>
  <si>
    <t>Cerretti</t>
  </si>
  <si>
    <t>5003520001</t>
  </si>
  <si>
    <t>Cinque Case</t>
  </si>
  <si>
    <t>5003520006</t>
  </si>
  <si>
    <t>Lungomonte</t>
  </si>
  <si>
    <t>5003510002</t>
  </si>
  <si>
    <t>Montecalvoli</t>
  </si>
  <si>
    <t>5003520002</t>
  </si>
  <si>
    <t>Paniaccio</t>
  </si>
  <si>
    <t>5003510003</t>
  </si>
  <si>
    <t>5003510004</t>
  </si>
  <si>
    <t>Santa Maria a Monte</t>
  </si>
  <si>
    <t>5003520003</t>
  </si>
  <si>
    <t>5003526604</t>
  </si>
  <si>
    <t>Villa Fantoni</t>
  </si>
  <si>
    <t>Sarteano [SI]</t>
  </si>
  <si>
    <t>5203126606</t>
  </si>
  <si>
    <t>Casa Bebi II</t>
  </si>
  <si>
    <t>5203140000</t>
  </si>
  <si>
    <t>Case sparse_95</t>
  </si>
  <si>
    <t>5203120001</t>
  </si>
  <si>
    <t>Castiglioncello del Trinoro</t>
  </si>
  <si>
    <t>5203120003</t>
  </si>
  <si>
    <t>Fonte della Regina</t>
  </si>
  <si>
    <t>5203120004</t>
  </si>
  <si>
    <t>Fonte Vetriana</t>
  </si>
  <si>
    <t>5203110001</t>
  </si>
  <si>
    <t>Sarteano</t>
  </si>
  <si>
    <t>5203126608</t>
  </si>
  <si>
    <t>Valverde</t>
  </si>
  <si>
    <t>Sassetta [LI]</t>
  </si>
  <si>
    <t>4901940000</t>
  </si>
  <si>
    <t>Case sparse_200</t>
  </si>
  <si>
    <t>4901920001</t>
  </si>
  <si>
    <t>4901910001</t>
  </si>
  <si>
    <t>Sassetta</t>
  </si>
  <si>
    <t>4901920002</t>
  </si>
  <si>
    <t>Valcanina</t>
  </si>
  <si>
    <t>Scandicci [FI]</t>
  </si>
  <si>
    <t>4804120001</t>
  </si>
  <si>
    <t>4804126702</t>
  </si>
  <si>
    <t>Broncigliano</t>
  </si>
  <si>
    <t>4804140000</t>
  </si>
  <si>
    <t>Case sparse_174</t>
  </si>
  <si>
    <t>4804126703</t>
  </si>
  <si>
    <t>Casignano</t>
  </si>
  <si>
    <t>4804120004</t>
  </si>
  <si>
    <t>La Palazzina</t>
  </si>
  <si>
    <t>4804126705</t>
  </si>
  <si>
    <t>La Porta</t>
  </si>
  <si>
    <t>4804120012</t>
  </si>
  <si>
    <t>L'Ermellino</t>
  </si>
  <si>
    <t>4804120006</t>
  </si>
  <si>
    <t>Mosciano</t>
  </si>
  <si>
    <t>4804126707</t>
  </si>
  <si>
    <t>Pian de' Cerri</t>
  </si>
  <si>
    <t>4804126608</t>
  </si>
  <si>
    <t>4804110001</t>
  </si>
  <si>
    <t>San Martino alla Palma</t>
  </si>
  <si>
    <t>4804120009</t>
  </si>
  <si>
    <t>San Michele a Torri</t>
  </si>
  <si>
    <t>4804110002</t>
  </si>
  <si>
    <t>San Vincenzo a Torri</t>
  </si>
  <si>
    <t>4804120010</t>
  </si>
  <si>
    <t>Santa Maria a Marciola</t>
  </si>
  <si>
    <t>4804110003</t>
  </si>
  <si>
    <t>Scandicci</t>
  </si>
  <si>
    <t>4804126711</t>
  </si>
  <si>
    <t>Scansano [GR]</t>
  </si>
  <si>
    <t>5302310001</t>
  </si>
  <si>
    <t>Baccinello</t>
  </si>
  <si>
    <t>5302320001</t>
  </si>
  <si>
    <t>Bivio Montorgiali</t>
  </si>
  <si>
    <t>5302326602</t>
  </si>
  <si>
    <t>Case Belardi</t>
  </si>
  <si>
    <t>5302340000</t>
  </si>
  <si>
    <t>Case sparse_123</t>
  </si>
  <si>
    <t>5302320003</t>
  </si>
  <si>
    <t>Chiesa Vecchia Giu'</t>
  </si>
  <si>
    <t>5302320004</t>
  </si>
  <si>
    <t>Fontalcarpine</t>
  </si>
  <si>
    <t>5302326605</t>
  </si>
  <si>
    <t>5302326610</t>
  </si>
  <si>
    <t>Localitá Trasubbie</t>
  </si>
  <si>
    <t>5302320009</t>
  </si>
  <si>
    <t>Localitá Valletta</t>
  </si>
  <si>
    <t>5302310002</t>
  </si>
  <si>
    <t>Montorgiali</t>
  </si>
  <si>
    <t>5302310003</t>
  </si>
  <si>
    <t>Murci</t>
  </si>
  <si>
    <t>5302310004</t>
  </si>
  <si>
    <t>5302320006</t>
  </si>
  <si>
    <t>Perazzeta</t>
  </si>
  <si>
    <t>5302310005</t>
  </si>
  <si>
    <t>Poggioferro</t>
  </si>
  <si>
    <t>5302310006</t>
  </si>
  <si>
    <t>Polveraia</t>
  </si>
  <si>
    <t>5302310007</t>
  </si>
  <si>
    <t>5302326608</t>
  </si>
  <si>
    <t>5302310008</t>
  </si>
  <si>
    <t>Scansano</t>
  </si>
  <si>
    <t>Scarlino [GR]</t>
  </si>
  <si>
    <t>5302440000</t>
  </si>
  <si>
    <t>Case sparse_124</t>
  </si>
  <si>
    <t>5302430001</t>
  </si>
  <si>
    <t>5302425805</t>
  </si>
  <si>
    <t>Il Fontino</t>
  </si>
  <si>
    <t>5302426601</t>
  </si>
  <si>
    <t>Imposto</t>
  </si>
  <si>
    <t>5302430002</t>
  </si>
  <si>
    <t>La Botte</t>
  </si>
  <si>
    <t>5302430003</t>
  </si>
  <si>
    <t>5302420002</t>
  </si>
  <si>
    <t>5302426703</t>
  </si>
  <si>
    <t>Palazzo Guelfi</t>
  </si>
  <si>
    <t>5302410001</t>
  </si>
  <si>
    <t>Portiglioni</t>
  </si>
  <si>
    <t>5302410003</t>
  </si>
  <si>
    <t>Scarlino</t>
  </si>
  <si>
    <t>5302410004</t>
  </si>
  <si>
    <t>Scarlino Scalo</t>
  </si>
  <si>
    <t>5302420004</t>
  </si>
  <si>
    <t>Zona 167 Scarlino</t>
  </si>
  <si>
    <t>4804226601</t>
  </si>
  <si>
    <t>Bagnatoio</t>
  </si>
  <si>
    <t>4804240000</t>
  </si>
  <si>
    <t>Case sparse_175</t>
  </si>
  <si>
    <t>4804220004</t>
  </si>
  <si>
    <t>La Castellana</t>
  </si>
  <si>
    <t>4804220002</t>
  </si>
  <si>
    <t>4804210001</t>
  </si>
  <si>
    <t>Marcoiano</t>
  </si>
  <si>
    <t>4804230001</t>
  </si>
  <si>
    <t>Panna</t>
  </si>
  <si>
    <t>4804230003</t>
  </si>
  <si>
    <t>Petrona</t>
  </si>
  <si>
    <t>4804230002</t>
  </si>
  <si>
    <t>Pianvallico</t>
  </si>
  <si>
    <t>4804210002</t>
  </si>
  <si>
    <t>Ponzalla</t>
  </si>
  <si>
    <t>4804210003</t>
  </si>
  <si>
    <t>4804210004</t>
  </si>
  <si>
    <t>Scarperia</t>
  </si>
  <si>
    <t>4804220003</t>
  </si>
  <si>
    <t>Senni</t>
  </si>
  <si>
    <t>Seggiano [GR]</t>
  </si>
  <si>
    <t>5302520001</t>
  </si>
  <si>
    <t>Altori</t>
  </si>
  <si>
    <t>5302520002</t>
  </si>
  <si>
    <t>Casa la Bruca</t>
  </si>
  <si>
    <t>5302526607</t>
  </si>
  <si>
    <t>Casa Lichio</t>
  </si>
  <si>
    <t>5302540000</t>
  </si>
  <si>
    <t>Case sparse_125</t>
  </si>
  <si>
    <t>5302510001</t>
  </si>
  <si>
    <t>5302520004</t>
  </si>
  <si>
    <t>Piagge</t>
  </si>
  <si>
    <t>5302520005</t>
  </si>
  <si>
    <t>5302510002</t>
  </si>
  <si>
    <t>Seggiano</t>
  </si>
  <si>
    <t>5302520006</t>
  </si>
  <si>
    <t>Trefonti</t>
  </si>
  <si>
    <t>Semproniano [GR]</t>
  </si>
  <si>
    <t>5302820001</t>
  </si>
  <si>
    <t>5302840000</t>
  </si>
  <si>
    <t>Case sparse_128</t>
  </si>
  <si>
    <t>5302810001</t>
  </si>
  <si>
    <t>Catabbio</t>
  </si>
  <si>
    <t>5302810002</t>
  </si>
  <si>
    <t>Cellena</t>
  </si>
  <si>
    <t>5302820003</t>
  </si>
  <si>
    <t>5302826604</t>
  </si>
  <si>
    <t>Marruchina</t>
  </si>
  <si>
    <t>5302810003</t>
  </si>
  <si>
    <t>Petricci</t>
  </si>
  <si>
    <t>5302810005</t>
  </si>
  <si>
    <t>5302820006</t>
  </si>
  <si>
    <t>Scalabrelli</t>
  </si>
  <si>
    <t>5302810004</t>
  </si>
  <si>
    <t>Semproniano</t>
  </si>
  <si>
    <t>5302820007</t>
  </si>
  <si>
    <t>Verziliami</t>
  </si>
  <si>
    <t>Seravezza [LU]</t>
  </si>
  <si>
    <t>4602810001</t>
  </si>
  <si>
    <t>Azzano</t>
  </si>
  <si>
    <t>4602810002</t>
  </si>
  <si>
    <t>Basati</t>
  </si>
  <si>
    <t>4602840000</t>
  </si>
  <si>
    <t>Case sparse_267</t>
  </si>
  <si>
    <t>4602810003</t>
  </si>
  <si>
    <t>Cerreta Sant'Antonio</t>
  </si>
  <si>
    <t>4602810004</t>
  </si>
  <si>
    <t>Fabbiano</t>
  </si>
  <si>
    <t>4602810005</t>
  </si>
  <si>
    <t>Federigi</t>
  </si>
  <si>
    <t>4602810006</t>
  </si>
  <si>
    <t>Giustagnana</t>
  </si>
  <si>
    <t>4602810007</t>
  </si>
  <si>
    <t>Minazzana</t>
  </si>
  <si>
    <t>4602810008</t>
  </si>
  <si>
    <t>Riomagno</t>
  </si>
  <si>
    <t>4602810009</t>
  </si>
  <si>
    <t>Ripa-Pozzi-Querceta-Ponterosso</t>
  </si>
  <si>
    <t>4602810010</t>
  </si>
  <si>
    <t>Ruosina</t>
  </si>
  <si>
    <t>4602810011</t>
  </si>
  <si>
    <t>Seravezza</t>
  </si>
  <si>
    <t>4602826702</t>
  </si>
  <si>
    <t>Valventosa</t>
  </si>
  <si>
    <t>4602820004</t>
  </si>
  <si>
    <t>Zarra</t>
  </si>
  <si>
    <t>Serravalle Pistoiese [PT]</t>
  </si>
  <si>
    <t>4702020002</t>
  </si>
  <si>
    <t>Baco</t>
  </si>
  <si>
    <t>4702020003</t>
  </si>
  <si>
    <t>4702010001</t>
  </si>
  <si>
    <t>Cantagrillo-Casalguidi</t>
  </si>
  <si>
    <t>4702040000</t>
  </si>
  <si>
    <t>Case sparse_135</t>
  </si>
  <si>
    <t>4702010002</t>
  </si>
  <si>
    <t>Castellina</t>
  </si>
  <si>
    <t>4702020004</t>
  </si>
  <si>
    <t>Chiesina</t>
  </si>
  <si>
    <t>4702026618</t>
  </si>
  <si>
    <t>La Magione</t>
  </si>
  <si>
    <t>4702026619</t>
  </si>
  <si>
    <t>Le Vigne Grandi</t>
  </si>
  <si>
    <t>4702020006</t>
  </si>
  <si>
    <t>Marrazzano</t>
  </si>
  <si>
    <t>4702026620</t>
  </si>
  <si>
    <t>Pantano</t>
  </si>
  <si>
    <t>4702020009</t>
  </si>
  <si>
    <t>Pierucciani</t>
  </si>
  <si>
    <t>4702020010</t>
  </si>
  <si>
    <t>Pontassio</t>
  </si>
  <si>
    <t>4702010003</t>
  </si>
  <si>
    <t>Ponte di Serravalle</t>
  </si>
  <si>
    <t>4702026615</t>
  </si>
  <si>
    <t>Rio II</t>
  </si>
  <si>
    <t>4702020016</t>
  </si>
  <si>
    <t>Rio III</t>
  </si>
  <si>
    <t>4702010004</t>
  </si>
  <si>
    <t>Serravalle Pistoiese</t>
  </si>
  <si>
    <t>4702010005</t>
  </si>
  <si>
    <t>Stazione Masotti</t>
  </si>
  <si>
    <t>4702020011</t>
  </si>
  <si>
    <t>Valenta</t>
  </si>
  <si>
    <t>4702020013</t>
  </si>
  <si>
    <t>Sestino [AR]</t>
  </si>
  <si>
    <t>5103526601</t>
  </si>
  <si>
    <t>Calbuffa</t>
  </si>
  <si>
    <t>5103526602</t>
  </si>
  <si>
    <t>Calucaccia</t>
  </si>
  <si>
    <t>5103520003</t>
  </si>
  <si>
    <t>5103526604</t>
  </si>
  <si>
    <t>Case Barboni</t>
  </si>
  <si>
    <t>5103540000</t>
  </si>
  <si>
    <t>Case sparse_60</t>
  </si>
  <si>
    <t>5103520005</t>
  </si>
  <si>
    <t>Colcellalto</t>
  </si>
  <si>
    <t>5103521107</t>
  </si>
  <si>
    <t>Lucemburgo</t>
  </si>
  <si>
    <t>5103520008</t>
  </si>
  <si>
    <t>Martigliano</t>
  </si>
  <si>
    <t>5103520009</t>
  </si>
  <si>
    <t>Monteromano</t>
  </si>
  <si>
    <t>5103520010</t>
  </si>
  <si>
    <t>Monterone</t>
  </si>
  <si>
    <t>5103520011</t>
  </si>
  <si>
    <t>Motolano</t>
  </si>
  <si>
    <t>5103520012</t>
  </si>
  <si>
    <t>5103520013</t>
  </si>
  <si>
    <t>Petrella Massana</t>
  </si>
  <si>
    <t>5103510001</t>
  </si>
  <si>
    <t>Ponte Presale</t>
  </si>
  <si>
    <t>5103520014</t>
  </si>
  <si>
    <t>Presciano</t>
  </si>
  <si>
    <t>5103521115</t>
  </si>
  <si>
    <t>5103510002</t>
  </si>
  <si>
    <t>Sestino</t>
  </si>
  <si>
    <t>5103526618</t>
  </si>
  <si>
    <t>Valdiceci di Sopra</t>
  </si>
  <si>
    <t>5103520017</t>
  </si>
  <si>
    <t>Ville di Sopra</t>
  </si>
  <si>
    <t>Sesto Fiorentino [FI]</t>
  </si>
  <si>
    <t>4804340000</t>
  </si>
  <si>
    <t>Case sparse_176</t>
  </si>
  <si>
    <t>4804310001</t>
  </si>
  <si>
    <t>I Fondi</t>
  </si>
  <si>
    <t>4804320002</t>
  </si>
  <si>
    <t>4804320004</t>
  </si>
  <si>
    <t>Le Catese</t>
  </si>
  <si>
    <t>4804320008</t>
  </si>
  <si>
    <t>Malafrasca</t>
  </si>
  <si>
    <t>4804320005</t>
  </si>
  <si>
    <t>Miramonti</t>
  </si>
  <si>
    <t>4804310002</t>
  </si>
  <si>
    <t>Montorsoli</t>
  </si>
  <si>
    <t>4804310003</t>
  </si>
  <si>
    <t>Montorsoli Stazione</t>
  </si>
  <si>
    <t>4804310004</t>
  </si>
  <si>
    <t>Ponte a Giogoli</t>
  </si>
  <si>
    <t>4804326706</t>
  </si>
  <si>
    <t>Segalari</t>
  </si>
  <si>
    <t>4804320007</t>
  </si>
  <si>
    <t>4804310005</t>
  </si>
  <si>
    <t>Sesto Fiorentino</t>
  </si>
  <si>
    <t>Siena [SI]</t>
  </si>
  <si>
    <t>5203220001</t>
  </si>
  <si>
    <t>5203220002</t>
  </si>
  <si>
    <t>Agazzara</t>
  </si>
  <si>
    <t>5203226603</t>
  </si>
  <si>
    <t>Agostoli</t>
  </si>
  <si>
    <t>5203230002</t>
  </si>
  <si>
    <t>Area Produttiva Isola D'Arbia</t>
  </si>
  <si>
    <t>5203220004</t>
  </si>
  <si>
    <t>Ascarello</t>
  </si>
  <si>
    <t>5203220005</t>
  </si>
  <si>
    <t>Bolgione</t>
  </si>
  <si>
    <t>5203220006</t>
  </si>
  <si>
    <t>5203220007</t>
  </si>
  <si>
    <t>Casa Vannini</t>
  </si>
  <si>
    <t>5203226646</t>
  </si>
  <si>
    <t>5203240000</t>
  </si>
  <si>
    <t>Case sparse_96</t>
  </si>
  <si>
    <t>5203220009</t>
  </si>
  <si>
    <t>5203220010</t>
  </si>
  <si>
    <t>5203230001</t>
  </si>
  <si>
    <t>Cerchiaia</t>
  </si>
  <si>
    <t>5203220011</t>
  </si>
  <si>
    <t>Colle Malamerenda</t>
  </si>
  <si>
    <t>5203226612</t>
  </si>
  <si>
    <t>Colombaiolo</t>
  </si>
  <si>
    <t>5203226613</t>
  </si>
  <si>
    <t>Colonia Santa Regina</t>
  </si>
  <si>
    <t>5203226643</t>
  </si>
  <si>
    <t>Convento Vecchio</t>
  </si>
  <si>
    <t>5203220014</t>
  </si>
  <si>
    <t>Doglia</t>
  </si>
  <si>
    <t>5203220016</t>
  </si>
  <si>
    <t>Ferratore</t>
  </si>
  <si>
    <t>5203220017</t>
  </si>
  <si>
    <t>Ficareto</t>
  </si>
  <si>
    <t>5203220018</t>
  </si>
  <si>
    <t>Fogliano Grosso</t>
  </si>
  <si>
    <t>5203220044</t>
  </si>
  <si>
    <t>5203220019</t>
  </si>
  <si>
    <t>Ginestreto</t>
  </si>
  <si>
    <t>5203220045</t>
  </si>
  <si>
    <t>5203210001</t>
  </si>
  <si>
    <t>Isola D'Arbia</t>
  </si>
  <si>
    <t>5203220020</t>
  </si>
  <si>
    <t>La Bicocca</t>
  </si>
  <si>
    <t>5203220023</t>
  </si>
  <si>
    <t>5203226624</t>
  </si>
  <si>
    <t>Le Querce</t>
  </si>
  <si>
    <t>5203220025</t>
  </si>
  <si>
    <t>Le Scotte</t>
  </si>
  <si>
    <t>5203220026</t>
  </si>
  <si>
    <t>Le Tolfe</t>
  </si>
  <si>
    <t>5203221547</t>
  </si>
  <si>
    <t>Lecceto Eremo</t>
  </si>
  <si>
    <t>5203226622</t>
  </si>
  <si>
    <t>5203220028</t>
  </si>
  <si>
    <t>Montechiaro</t>
  </si>
  <si>
    <t>5203220029</t>
  </si>
  <si>
    <t>Monteliscai</t>
  </si>
  <si>
    <t>5203220030</t>
  </si>
  <si>
    <t>Peruzzo</t>
  </si>
  <si>
    <t>5203226631</t>
  </si>
  <si>
    <t>Pieve a Bozzone</t>
  </si>
  <si>
    <t>5203226633</t>
  </si>
  <si>
    <t>Poggio alle Rose</t>
  </si>
  <si>
    <t>5203220034</t>
  </si>
  <si>
    <t>5203230003</t>
  </si>
  <si>
    <t>Renaccio</t>
  </si>
  <si>
    <t>5203220035</t>
  </si>
  <si>
    <t>5203210002</t>
  </si>
  <si>
    <t>5203210003</t>
  </si>
  <si>
    <t>5203220036</t>
  </si>
  <si>
    <t>5203210004</t>
  </si>
  <si>
    <t>San Rocco a Pilli</t>
  </si>
  <si>
    <t>5203220037</t>
  </si>
  <si>
    <t>Santa Regina</t>
  </si>
  <si>
    <t>5203210005</t>
  </si>
  <si>
    <t>Sant'Andrea A Montecchio</t>
  </si>
  <si>
    <t>5203226638</t>
  </si>
  <si>
    <t>Selvaccia</t>
  </si>
  <si>
    <t>5203210006</t>
  </si>
  <si>
    <t>Siena</t>
  </si>
  <si>
    <t>5203210007</t>
  </si>
  <si>
    <t>Taverne D'Arbia</t>
  </si>
  <si>
    <t>5203220039</t>
  </si>
  <si>
    <t>Toiano</t>
  </si>
  <si>
    <t>5203220040</t>
  </si>
  <si>
    <t>Val DI Pugna</t>
  </si>
  <si>
    <t>5203220041</t>
  </si>
  <si>
    <t>Vico D'Arbia</t>
  </si>
  <si>
    <t>5203220042</t>
  </si>
  <si>
    <t>Volte Alte</t>
  </si>
  <si>
    <t>5203210008</t>
  </si>
  <si>
    <t>Volte Basse</t>
  </si>
  <si>
    <t>Signa [FI]</t>
  </si>
  <si>
    <t>4804440000</t>
  </si>
  <si>
    <t>Case sparse_177</t>
  </si>
  <si>
    <t>4804420001</t>
  </si>
  <si>
    <t>I Bassi</t>
  </si>
  <si>
    <t>4804426602</t>
  </si>
  <si>
    <t>La Beccheria</t>
  </si>
  <si>
    <t>4804410001</t>
  </si>
  <si>
    <t>Lecore</t>
  </si>
  <si>
    <t>4804410002</t>
  </si>
  <si>
    <t>4804410003</t>
  </si>
  <si>
    <t>San Mauro</t>
  </si>
  <si>
    <t>4804420003</t>
  </si>
  <si>
    <t>4804410004</t>
  </si>
  <si>
    <t>4804410005</t>
  </si>
  <si>
    <t>Signa</t>
  </si>
  <si>
    <t>4602910002</t>
  </si>
  <si>
    <t>Brica</t>
  </si>
  <si>
    <t>4602920001</t>
  </si>
  <si>
    <t>Camporanda</t>
  </si>
  <si>
    <t>4602910003</t>
  </si>
  <si>
    <t>4602940000</t>
  </si>
  <si>
    <t>Case sparse_268</t>
  </si>
  <si>
    <t>4602910004</t>
  </si>
  <si>
    <t>Dalli Sopra</t>
  </si>
  <si>
    <t>4602910005</t>
  </si>
  <si>
    <t>Dalli Sotto</t>
  </si>
  <si>
    <t>4602910001</t>
  </si>
  <si>
    <t>4602910006</t>
  </si>
  <si>
    <t>Sillano</t>
  </si>
  <si>
    <t>4602910007</t>
  </si>
  <si>
    <t>Sinalunga [SI]</t>
  </si>
  <si>
    <t>5203326601</t>
  </si>
  <si>
    <t>5203310001</t>
  </si>
  <si>
    <t>Bettolle</t>
  </si>
  <si>
    <t>5203326610</t>
  </si>
  <si>
    <t>Bisciano</t>
  </si>
  <si>
    <t>5203320012</t>
  </si>
  <si>
    <t>5203340000</t>
  </si>
  <si>
    <t>Case sparse_97</t>
  </si>
  <si>
    <t>5203326602</t>
  </si>
  <si>
    <t>5203310002</t>
  </si>
  <si>
    <t>Farnetella</t>
  </si>
  <si>
    <t>5203326713</t>
  </si>
  <si>
    <t>Fontecieca</t>
  </si>
  <si>
    <t>5203326603</t>
  </si>
  <si>
    <t>Fratta</t>
  </si>
  <si>
    <t>5203310003</t>
  </si>
  <si>
    <t>Guazzino</t>
  </si>
  <si>
    <t>5203320004</t>
  </si>
  <si>
    <t>Il Busso</t>
  </si>
  <si>
    <t>5203326706</t>
  </si>
  <si>
    <t>Montemartino</t>
  </si>
  <si>
    <t>5203320007</t>
  </si>
  <si>
    <t>5203320011</t>
  </si>
  <si>
    <t>Poggi Gialli</t>
  </si>
  <si>
    <t>5203310004</t>
  </si>
  <si>
    <t>Rigomagno</t>
  </si>
  <si>
    <t>5203320009</t>
  </si>
  <si>
    <t>Santarello</t>
  </si>
  <si>
    <t>5203310005</t>
  </si>
  <si>
    <t>Scrofiano</t>
  </si>
  <si>
    <t>5203310006</t>
  </si>
  <si>
    <t>Sinalunga</t>
  </si>
  <si>
    <t>Sorano [GR]</t>
  </si>
  <si>
    <t>5302626602</t>
  </si>
  <si>
    <t>Casa Faini</t>
  </si>
  <si>
    <t>5302626603</t>
  </si>
  <si>
    <t>Casa Pennacchi</t>
  </si>
  <si>
    <t>5302626605</t>
  </si>
  <si>
    <t>Casa Topi-Gabrielli</t>
  </si>
  <si>
    <t>5302626606</t>
  </si>
  <si>
    <t>Case Giovagnoli</t>
  </si>
  <si>
    <t>5302626607</t>
  </si>
  <si>
    <t>Case Mariotti</t>
  </si>
  <si>
    <t>5302620008</t>
  </si>
  <si>
    <t>Case Orienti</t>
  </si>
  <si>
    <t>5302620009</t>
  </si>
  <si>
    <t>Case Rocchi</t>
  </si>
  <si>
    <t>5302620010</t>
  </si>
  <si>
    <t>Case San Leopoldo</t>
  </si>
  <si>
    <t>5302640000</t>
  </si>
  <si>
    <t>Case sparse_126</t>
  </si>
  <si>
    <t>5302620011</t>
  </si>
  <si>
    <t>5302610001</t>
  </si>
  <si>
    <t>Castell'Ottieri</t>
  </si>
  <si>
    <t>5302620012</t>
  </si>
  <si>
    <t>Cerretino</t>
  </si>
  <si>
    <t>5302626613</t>
  </si>
  <si>
    <t>Cerreto</t>
  </si>
  <si>
    <t>5302610002</t>
  </si>
  <si>
    <t>Elmo</t>
  </si>
  <si>
    <t>5302626614</t>
  </si>
  <si>
    <t>Grotte Cavalieri</t>
  </si>
  <si>
    <t>5302620015</t>
  </si>
  <si>
    <t>Il Poderetto</t>
  </si>
  <si>
    <t>5302626616</t>
  </si>
  <si>
    <t>5302626617</t>
  </si>
  <si>
    <t>La Dispensa</t>
  </si>
  <si>
    <t>5302620018</t>
  </si>
  <si>
    <t>Le Capannelle</t>
  </si>
  <si>
    <t>5302620019</t>
  </si>
  <si>
    <t>Le Pianacce</t>
  </si>
  <si>
    <t>5302620020</t>
  </si>
  <si>
    <t>Le Porcarecce</t>
  </si>
  <si>
    <t>5302610003</t>
  </si>
  <si>
    <t>Montebuono</t>
  </si>
  <si>
    <t>5302620021</t>
  </si>
  <si>
    <t>Montesorano</t>
  </si>
  <si>
    <t>5302610004</t>
  </si>
  <si>
    <t>Montevitozzo</t>
  </si>
  <si>
    <t>5302620023</t>
  </si>
  <si>
    <t>5302626624</t>
  </si>
  <si>
    <t>Ronzinami</t>
  </si>
  <si>
    <t>5302610005</t>
  </si>
  <si>
    <t>San Giovanni delle Contee</t>
  </si>
  <si>
    <t>5302610006</t>
  </si>
  <si>
    <t>5302610007</t>
  </si>
  <si>
    <t>San Valentino</t>
  </si>
  <si>
    <t>5302626625</t>
  </si>
  <si>
    <t>Sant'Anna</t>
  </si>
  <si>
    <t>5302610008</t>
  </si>
  <si>
    <t>Sorano</t>
  </si>
  <si>
    <t>5302626626</t>
  </si>
  <si>
    <t>Sordino</t>
  </si>
  <si>
    <t>5302610009</t>
  </si>
  <si>
    <t>Sovana</t>
  </si>
  <si>
    <t>5302620027</t>
  </si>
  <si>
    <t>Valle Castagneta</t>
  </si>
  <si>
    <t>Sovicille [SI]</t>
  </si>
  <si>
    <t>5203420001</t>
  </si>
  <si>
    <t>Ampugnano</t>
  </si>
  <si>
    <t>5203420037</t>
  </si>
  <si>
    <t>Ancaiano</t>
  </si>
  <si>
    <t>5203426724</t>
  </si>
  <si>
    <t>Arnano</t>
  </si>
  <si>
    <t>5203430002</t>
  </si>
  <si>
    <t>Bellaria</t>
  </si>
  <si>
    <t>5203420032</t>
  </si>
  <si>
    <t>Brenna</t>
  </si>
  <si>
    <t>5203420002</t>
  </si>
  <si>
    <t>5203420003</t>
  </si>
  <si>
    <t>Caggio</t>
  </si>
  <si>
    <t>5203420004</t>
  </si>
  <si>
    <t>Caldana di Sopra</t>
  </si>
  <si>
    <t>5203426705</t>
  </si>
  <si>
    <t>Caldana di Sotto</t>
  </si>
  <si>
    <t>5203420035</t>
  </si>
  <si>
    <t>Carpineto</t>
  </si>
  <si>
    <t>5203426725</t>
  </si>
  <si>
    <t>Casalta e Belvedere</t>
  </si>
  <si>
    <t>5203440000</t>
  </si>
  <si>
    <t>Case sparse_98</t>
  </si>
  <si>
    <t>5203420007</t>
  </si>
  <si>
    <t>Castello-Fabbricaccia</t>
  </si>
  <si>
    <t>5203426628</t>
  </si>
  <si>
    <t>La Cetina</t>
  </si>
  <si>
    <t>5203430003</t>
  </si>
  <si>
    <t>La Macchia</t>
  </si>
  <si>
    <t>5203426609</t>
  </si>
  <si>
    <t>Malignano</t>
  </si>
  <si>
    <t>5203420031</t>
  </si>
  <si>
    <t>Orgia</t>
  </si>
  <si>
    <t>5203420010</t>
  </si>
  <si>
    <t>Palazzavelli</t>
  </si>
  <si>
    <t>5203426727</t>
  </si>
  <si>
    <t>Palazzo A Merse</t>
  </si>
  <si>
    <t>5203430001</t>
  </si>
  <si>
    <t>Pian dei Mori</t>
  </si>
  <si>
    <t>5203420017</t>
  </si>
  <si>
    <t>Pilli</t>
  </si>
  <si>
    <t>5203420012</t>
  </si>
  <si>
    <t>Piscialembita</t>
  </si>
  <si>
    <t>5203420013</t>
  </si>
  <si>
    <t>Poggio Salvi</t>
  </si>
  <si>
    <t>5203426714</t>
  </si>
  <si>
    <t>Ponte Allo Spino</t>
  </si>
  <si>
    <t>5203410005</t>
  </si>
  <si>
    <t>Rosia</t>
  </si>
  <si>
    <t>5203426616</t>
  </si>
  <si>
    <t>5203410006</t>
  </si>
  <si>
    <t>San Rocco A Pilli</t>
  </si>
  <si>
    <t>5203426730</t>
  </si>
  <si>
    <t>San Rocco-Lischeto</t>
  </si>
  <si>
    <t>5203420018</t>
  </si>
  <si>
    <t>Simignano</t>
  </si>
  <si>
    <t>5203426719</t>
  </si>
  <si>
    <t>Solatio di Sotto</t>
  </si>
  <si>
    <t>5203410007</t>
  </si>
  <si>
    <t>Sovicille</t>
  </si>
  <si>
    <t>5203420020</t>
  </si>
  <si>
    <t>Stigliano</t>
  </si>
  <si>
    <t>5203420033</t>
  </si>
  <si>
    <t>Tegoia</t>
  </si>
  <si>
    <t>5203426621</t>
  </si>
  <si>
    <t>5203420022</t>
  </si>
  <si>
    <t>Tonni</t>
  </si>
  <si>
    <t>5203420034</t>
  </si>
  <si>
    <t>5203426723</t>
  </si>
  <si>
    <t>Valacchio</t>
  </si>
  <si>
    <t>5203420036</t>
  </si>
  <si>
    <t>Stazzema [LU]</t>
  </si>
  <si>
    <t>4603020001</t>
  </si>
  <si>
    <t>Alla Costa</t>
  </si>
  <si>
    <t>4603010001</t>
  </si>
  <si>
    <t>Arni</t>
  </si>
  <si>
    <t>4603020003</t>
  </si>
  <si>
    <t>Calcaferro</t>
  </si>
  <si>
    <t>4603020011</t>
  </si>
  <si>
    <t>Campagrina</t>
  </si>
  <si>
    <t>4603026604</t>
  </si>
  <si>
    <t>Cansoli</t>
  </si>
  <si>
    <t>4603010003</t>
  </si>
  <si>
    <t>4603040000</t>
  </si>
  <si>
    <t>Case sparse_269</t>
  </si>
  <si>
    <t>4603010004</t>
  </si>
  <si>
    <t>4603010005</t>
  </si>
  <si>
    <t>Farnocchia</t>
  </si>
  <si>
    <t>4603020005</t>
  </si>
  <si>
    <t>Fontaneto</t>
  </si>
  <si>
    <t>4603010018</t>
  </si>
  <si>
    <t>Gallena</t>
  </si>
  <si>
    <t>4603020007</t>
  </si>
  <si>
    <t>Iacco</t>
  </si>
  <si>
    <t>4603010006</t>
  </si>
  <si>
    <t>Levigliani</t>
  </si>
  <si>
    <t>4603026612</t>
  </si>
  <si>
    <t>Luchera</t>
  </si>
  <si>
    <t>4603010007</t>
  </si>
  <si>
    <t>Mulina</t>
  </si>
  <si>
    <t>4603026608</t>
  </si>
  <si>
    <t>4603010008</t>
  </si>
  <si>
    <t>Palagnana</t>
  </si>
  <si>
    <t>4603010009</t>
  </si>
  <si>
    <t>Pomezzana</t>
  </si>
  <si>
    <t>4603010010</t>
  </si>
  <si>
    <t>Pontestazzemese</t>
  </si>
  <si>
    <t>4603010011</t>
  </si>
  <si>
    <t>Pruno</t>
  </si>
  <si>
    <t>4603010012</t>
  </si>
  <si>
    <t>Retignano</t>
  </si>
  <si>
    <t>4603010013</t>
  </si>
  <si>
    <t>4603010014</t>
  </si>
  <si>
    <t>4603010015</t>
  </si>
  <si>
    <t>Stazzema</t>
  </si>
  <si>
    <t>4603010016</t>
  </si>
  <si>
    <t>Terrinca</t>
  </si>
  <si>
    <t>4603010017</t>
  </si>
  <si>
    <t>Volegno</t>
  </si>
  <si>
    <t>4603020010</t>
  </si>
  <si>
    <t>Zarli</t>
  </si>
  <si>
    <t>5103626601</t>
  </si>
  <si>
    <t>5103640000</t>
  </si>
  <si>
    <t>Case sparse_61</t>
  </si>
  <si>
    <t>5103610001</t>
  </si>
  <si>
    <t>5103626602</t>
  </si>
  <si>
    <t>5103626703</t>
  </si>
  <si>
    <t>Ponte Biforco</t>
  </si>
  <si>
    <t>5103610002</t>
  </si>
  <si>
    <t>5103610003</t>
  </si>
  <si>
    <t>5103610004</t>
  </si>
  <si>
    <t>Stia</t>
  </si>
  <si>
    <t>Subbiano [AR]</t>
  </si>
  <si>
    <t>5103720001</t>
  </si>
  <si>
    <t>Cá di Buffa</t>
  </si>
  <si>
    <t>5103720002</t>
  </si>
  <si>
    <t>Calbezzano</t>
  </si>
  <si>
    <t>5103720003</t>
  </si>
  <si>
    <t>Casacciola-Belvedere</t>
  </si>
  <si>
    <t>5103740000</t>
  </si>
  <si>
    <t>Case sparse_62</t>
  </si>
  <si>
    <t>5103710001</t>
  </si>
  <si>
    <t>5103710002</t>
  </si>
  <si>
    <t>Chiaveretto</t>
  </si>
  <si>
    <t>5103710003</t>
  </si>
  <si>
    <t>5103726604</t>
  </si>
  <si>
    <t>Giuliano</t>
  </si>
  <si>
    <t>5103726607</t>
  </si>
  <si>
    <t>La Piaggia</t>
  </si>
  <si>
    <t>5103726608</t>
  </si>
  <si>
    <t>Lavacchio</t>
  </si>
  <si>
    <t>5103720009</t>
  </si>
  <si>
    <t>Le Caselle</t>
  </si>
  <si>
    <t>5103726612</t>
  </si>
  <si>
    <t>Palbena</t>
  </si>
  <si>
    <t>5103720013</t>
  </si>
  <si>
    <t>Piaggia di Sopra</t>
  </si>
  <si>
    <t>5103710004</t>
  </si>
  <si>
    <t>Poggio d'Acona</t>
  </si>
  <si>
    <t>5103710005</t>
  </si>
  <si>
    <t>Ponte Caliano</t>
  </si>
  <si>
    <t>5103726714</t>
  </si>
  <si>
    <t>Ponte Francese</t>
  </si>
  <si>
    <t>5103726615</t>
  </si>
  <si>
    <t>Rocolino</t>
  </si>
  <si>
    <t>5103710006</t>
  </si>
  <si>
    <t>Santa Mama</t>
  </si>
  <si>
    <t>5103710007</t>
  </si>
  <si>
    <t>Subbiano</t>
  </si>
  <si>
    <t>5103726616</t>
  </si>
  <si>
    <t>Terranera di Sotto</t>
  </si>
  <si>
    <t>5103710008</t>
  </si>
  <si>
    <t>Vogognano</t>
  </si>
  <si>
    <t>Suvereto [LI]</t>
  </si>
  <si>
    <t>4902040000</t>
  </si>
  <si>
    <t>Case sparse_201</t>
  </si>
  <si>
    <t>4902020003</t>
  </si>
  <si>
    <t>Forni</t>
  </si>
  <si>
    <t>4902030001</t>
  </si>
  <si>
    <t>4902020005</t>
  </si>
  <si>
    <t>4902010001</t>
  </si>
  <si>
    <t>4902026611</t>
  </si>
  <si>
    <t>San Lorenzo Due</t>
  </si>
  <si>
    <t>4902010002</t>
  </si>
  <si>
    <t>Suvereto</t>
  </si>
  <si>
    <t>Talla [AR]</t>
  </si>
  <si>
    <t>5103810001</t>
  </si>
  <si>
    <t>Bicciano</t>
  </si>
  <si>
    <t>5103810002</t>
  </si>
  <si>
    <t>5103826601</t>
  </si>
  <si>
    <t>Casalvescovo</t>
  </si>
  <si>
    <t>5103840000</t>
  </si>
  <si>
    <t>Case sparse_63</t>
  </si>
  <si>
    <t>5103820002</t>
  </si>
  <si>
    <t>5103810003</t>
  </si>
  <si>
    <t>5103810004</t>
  </si>
  <si>
    <t>Pieve Pontenano</t>
  </si>
  <si>
    <t>5103810005</t>
  </si>
  <si>
    <t>Pontenano</t>
  </si>
  <si>
    <t>5103810006</t>
  </si>
  <si>
    <t>Santo Bagnena</t>
  </si>
  <si>
    <t>5103810007</t>
  </si>
  <si>
    <t>Talla</t>
  </si>
  <si>
    <t>5103826603</t>
  </si>
  <si>
    <t>Vallea</t>
  </si>
  <si>
    <t>Tavarnelle Val di Pesa [FI]</t>
  </si>
  <si>
    <t>4804520001</t>
  </si>
  <si>
    <t>Badia a Passignano</t>
  </si>
  <si>
    <t>4804526702</t>
  </si>
  <si>
    <t>Bonazza</t>
  </si>
  <si>
    <t>4804540000</t>
  </si>
  <si>
    <t>Case sparse_178</t>
  </si>
  <si>
    <t>4804526703</t>
  </si>
  <si>
    <t>Chiostrini</t>
  </si>
  <si>
    <t>4804520004</t>
  </si>
  <si>
    <t>Madonna di Pietracupa</t>
  </si>
  <si>
    <t>4804526605</t>
  </si>
  <si>
    <t>4804520006</t>
  </si>
  <si>
    <t>Morrocco</t>
  </si>
  <si>
    <t>4804520007</t>
  </si>
  <si>
    <t>Noce</t>
  </si>
  <si>
    <t>4804526608</t>
  </si>
  <si>
    <t>4804520009</t>
  </si>
  <si>
    <t>Romita</t>
  </si>
  <si>
    <t>4804510001</t>
  </si>
  <si>
    <t>4804510002</t>
  </si>
  <si>
    <t>4804526610</t>
  </si>
  <si>
    <t>4804526711</t>
  </si>
  <si>
    <t>San Pietro in Bossolo</t>
  </si>
  <si>
    <t>4804510003</t>
  </si>
  <si>
    <t>Tavarnelle</t>
  </si>
  <si>
    <t>4804520012</t>
  </si>
  <si>
    <t>Valluccia</t>
  </si>
  <si>
    <t>Terranuova Bracciolini [AR]</t>
  </si>
  <si>
    <t>5103910001</t>
  </si>
  <si>
    <t>Campogialli</t>
  </si>
  <si>
    <t>5103940000</t>
  </si>
  <si>
    <t>Case sparse_64</t>
  </si>
  <si>
    <t>5103926701</t>
  </si>
  <si>
    <t>Castiglione Ubertini</t>
  </si>
  <si>
    <t>5103910002</t>
  </si>
  <si>
    <t>Cicogna</t>
  </si>
  <si>
    <t>5103920002</t>
  </si>
  <si>
    <t>Comugni</t>
  </si>
  <si>
    <t>5103920003</t>
  </si>
  <si>
    <t>Farneto</t>
  </si>
  <si>
    <t>5103926604</t>
  </si>
  <si>
    <t>5103920005</t>
  </si>
  <si>
    <t>Lungarno</t>
  </si>
  <si>
    <t>5103910003</t>
  </si>
  <si>
    <t>Madrigale</t>
  </si>
  <si>
    <t>5103920006</t>
  </si>
  <si>
    <t>Malva Nuova-Squarcia</t>
  </si>
  <si>
    <t>5103910004</t>
  </si>
  <si>
    <t>Montemarciano</t>
  </si>
  <si>
    <t>5103926607</t>
  </si>
  <si>
    <t>Monticello</t>
  </si>
  <si>
    <t>5103910005</t>
  </si>
  <si>
    <t>Penna</t>
  </si>
  <si>
    <t>5103910006</t>
  </si>
  <si>
    <t>Persignano</t>
  </si>
  <si>
    <t>5103910007</t>
  </si>
  <si>
    <t>Piantravigne</t>
  </si>
  <si>
    <t>5103910008</t>
  </si>
  <si>
    <t>5103910009</t>
  </si>
  <si>
    <t>Tasso</t>
  </si>
  <si>
    <t>5103910010</t>
  </si>
  <si>
    <t>Terranuova Bracciolini</t>
  </si>
  <si>
    <t>5103910011</t>
  </si>
  <si>
    <t>Traiana</t>
  </si>
  <si>
    <t>5103910012</t>
  </si>
  <si>
    <t>5103920008</t>
  </si>
  <si>
    <t>Valle d'Inferno</t>
  </si>
  <si>
    <t>5103910013</t>
  </si>
  <si>
    <t>Terricciola [PI]</t>
  </si>
  <si>
    <t>5003620002</t>
  </si>
  <si>
    <t>Aia Bianca di Sotto</t>
  </si>
  <si>
    <t>5003620003</t>
  </si>
  <si>
    <t>5003640000</t>
  </si>
  <si>
    <t>Case sparse_22</t>
  </si>
  <si>
    <t>5003620007</t>
  </si>
  <si>
    <t>Chientina</t>
  </si>
  <si>
    <t>5003610002</t>
  </si>
  <si>
    <t>La Rosa</t>
  </si>
  <si>
    <t>5003626704</t>
  </si>
  <si>
    <t>5003620005</t>
  </si>
  <si>
    <t>5003610003</t>
  </si>
  <si>
    <t>Morrona</t>
  </si>
  <si>
    <t>5003610004</t>
  </si>
  <si>
    <t>Selvatelle</t>
  </si>
  <si>
    <t>5003610005</t>
  </si>
  <si>
    <t>Soiana</t>
  </si>
  <si>
    <t>5003610006</t>
  </si>
  <si>
    <t>Soianella</t>
  </si>
  <si>
    <t>5003620006</t>
  </si>
  <si>
    <t>Stibbiolo</t>
  </si>
  <si>
    <t>5003610007</t>
  </si>
  <si>
    <t>Terricciola</t>
  </si>
  <si>
    <t>Torrita di Siena [SI]</t>
  </si>
  <si>
    <t>5203540000</t>
  </si>
  <si>
    <t>Case sparse_99</t>
  </si>
  <si>
    <t>5203520001</t>
  </si>
  <si>
    <t>Caselle-Gore</t>
  </si>
  <si>
    <t>5203526702</t>
  </si>
  <si>
    <t>5203520012</t>
  </si>
  <si>
    <t>5203520003</t>
  </si>
  <si>
    <t>Foenna</t>
  </si>
  <si>
    <t>5203520004</t>
  </si>
  <si>
    <t>Fornaci Bellaria</t>
  </si>
  <si>
    <t>5203520005</t>
  </si>
  <si>
    <t>Guardavalle</t>
  </si>
  <si>
    <t>5203526713</t>
  </si>
  <si>
    <t>Guardavalle I</t>
  </si>
  <si>
    <t>5203526714</t>
  </si>
  <si>
    <t>Laparelli</t>
  </si>
  <si>
    <t>5203510001</t>
  </si>
  <si>
    <t>Montefollonico</t>
  </si>
  <si>
    <t>5203520006</t>
  </si>
  <si>
    <t>Osteria delle Noci</t>
  </si>
  <si>
    <t>5203520016</t>
  </si>
  <si>
    <t>5203520007</t>
  </si>
  <si>
    <t>Pantanelli di Sopra</t>
  </si>
  <si>
    <t>5203520008</t>
  </si>
  <si>
    <t>Pantanelli di Sotto</t>
  </si>
  <si>
    <t>5203526609</t>
  </si>
  <si>
    <t>Pelose</t>
  </si>
  <si>
    <t>5203526617</t>
  </si>
  <si>
    <t>Podere Case</t>
  </si>
  <si>
    <t>5203526618</t>
  </si>
  <si>
    <t>Podere Petriolo</t>
  </si>
  <si>
    <t>5203526611</t>
  </si>
  <si>
    <t>Selvanelli</t>
  </si>
  <si>
    <t>5203510002</t>
  </si>
  <si>
    <t>Torrita di Siena</t>
  </si>
  <si>
    <t>Trequanda [SI]</t>
  </si>
  <si>
    <t>5203640000</t>
  </si>
  <si>
    <t>Case sparse_100</t>
  </si>
  <si>
    <t>5203610001</t>
  </si>
  <si>
    <t>Castelmuzio</t>
  </si>
  <si>
    <t>5203626704</t>
  </si>
  <si>
    <t>Colombaio</t>
  </si>
  <si>
    <t>5203626603</t>
  </si>
  <si>
    <t>Fornoli</t>
  </si>
  <si>
    <t>5203610002</t>
  </si>
  <si>
    <t>5203626605</t>
  </si>
  <si>
    <t>5203610003</t>
  </si>
  <si>
    <t>Trequanda</t>
  </si>
  <si>
    <t>Tresana [MS]</t>
  </si>
  <si>
    <t>4501520001</t>
  </si>
  <si>
    <t>Baltrina</t>
  </si>
  <si>
    <t>4501526622</t>
  </si>
  <si>
    <t>Baltrina II</t>
  </si>
  <si>
    <t>4501510001</t>
  </si>
  <si>
    <t>Barbarasco</t>
  </si>
  <si>
    <t>4501520002</t>
  </si>
  <si>
    <t>Bocceda</t>
  </si>
  <si>
    <t>4501510002</t>
  </si>
  <si>
    <t>Bola</t>
  </si>
  <si>
    <t>4501520003</t>
  </si>
  <si>
    <t>Bottria</t>
  </si>
  <si>
    <t>4501520004</t>
  </si>
  <si>
    <t>Campo di Sopra</t>
  </si>
  <si>
    <t>4501520005</t>
  </si>
  <si>
    <t>Camporella</t>
  </si>
  <si>
    <t>4501510003</t>
  </si>
  <si>
    <t>Canala</t>
  </si>
  <si>
    <t>4501510004</t>
  </si>
  <si>
    <t>Careggia</t>
  </si>
  <si>
    <t>4501540000</t>
  </si>
  <si>
    <t>Case sparse_237</t>
  </si>
  <si>
    <t>4501524907</t>
  </si>
  <si>
    <t>4501520008</t>
  </si>
  <si>
    <t>Catizzola</t>
  </si>
  <si>
    <t>4501520009</t>
  </si>
  <si>
    <t>Cercò</t>
  </si>
  <si>
    <t>4501510005</t>
  </si>
  <si>
    <t>Corneda</t>
  </si>
  <si>
    <t>4501510006</t>
  </si>
  <si>
    <t>Giovagallo</t>
  </si>
  <si>
    <t>4501510007</t>
  </si>
  <si>
    <t>4501520011</t>
  </si>
  <si>
    <t>4501520012</t>
  </si>
  <si>
    <t>Meredo</t>
  </si>
  <si>
    <t>4501520013</t>
  </si>
  <si>
    <t>Nave</t>
  </si>
  <si>
    <t>4501510008</t>
  </si>
  <si>
    <t>Novegigola</t>
  </si>
  <si>
    <t>4501520014</t>
  </si>
  <si>
    <t>Ortigaro</t>
  </si>
  <si>
    <t>4501526615</t>
  </si>
  <si>
    <t>Pera</t>
  </si>
  <si>
    <t>4501520016</t>
  </si>
  <si>
    <t>Pietrasalta</t>
  </si>
  <si>
    <t>4501526617</t>
  </si>
  <si>
    <t>4501520018</t>
  </si>
  <si>
    <t>Popetto</t>
  </si>
  <si>
    <t>4501520019</t>
  </si>
  <si>
    <t>Serrapiana</t>
  </si>
  <si>
    <t>4501510009</t>
  </si>
  <si>
    <t>Tassonarla</t>
  </si>
  <si>
    <t>4501520020</t>
  </si>
  <si>
    <t>Tavella</t>
  </si>
  <si>
    <t>4501510010</t>
  </si>
  <si>
    <t>Tresana</t>
  </si>
  <si>
    <t>4501510011</t>
  </si>
  <si>
    <t>4501520021</t>
  </si>
  <si>
    <t>Villecchia</t>
  </si>
  <si>
    <t>Uzzano [PT]</t>
  </si>
  <si>
    <t>4702120002</t>
  </si>
  <si>
    <t>Case Benedetti</t>
  </si>
  <si>
    <t>4702140000</t>
  </si>
  <si>
    <t>Case sparse_136</t>
  </si>
  <si>
    <t>4702110001</t>
  </si>
  <si>
    <t>Forone</t>
  </si>
  <si>
    <t>4702110006</t>
  </si>
  <si>
    <t>Querceta</t>
  </si>
  <si>
    <t>4702110003</t>
  </si>
  <si>
    <t>4702110004</t>
  </si>
  <si>
    <t>Torricchio</t>
  </si>
  <si>
    <t>4702110005</t>
  </si>
  <si>
    <t>Uzzano</t>
  </si>
  <si>
    <t>Vagli Sotto [LU]</t>
  </si>
  <si>
    <t>4603140000</t>
  </si>
  <si>
    <t>Case sparse_270</t>
  </si>
  <si>
    <t>4603110001</t>
  </si>
  <si>
    <t>Fontana delle Monache</t>
  </si>
  <si>
    <t>4603110002</t>
  </si>
  <si>
    <t>Roggio</t>
  </si>
  <si>
    <t>4603110003</t>
  </si>
  <si>
    <t>Vagli Sopra</t>
  </si>
  <si>
    <t>4603110004</t>
  </si>
  <si>
    <t>Vagli Sotto</t>
  </si>
  <si>
    <t>Vaglia [FI]</t>
  </si>
  <si>
    <t>4804610001</t>
  </si>
  <si>
    <t>Bivigliano</t>
  </si>
  <si>
    <t>4804640000</t>
  </si>
  <si>
    <t>Case sparse_179</t>
  </si>
  <si>
    <t>4804610002</t>
  </si>
  <si>
    <t>Caselline</t>
  </si>
  <si>
    <t>4804620801</t>
  </si>
  <si>
    <t>Convento Monte Senario</t>
  </si>
  <si>
    <t>4804626602</t>
  </si>
  <si>
    <t>Ferraglia</t>
  </si>
  <si>
    <t>4804610003</t>
  </si>
  <si>
    <t>Fontebuona</t>
  </si>
  <si>
    <t>4804620003</t>
  </si>
  <si>
    <t>Il Torrino</t>
  </si>
  <si>
    <t>4804610004</t>
  </si>
  <si>
    <t>4804610005</t>
  </si>
  <si>
    <t>4804610006</t>
  </si>
  <si>
    <t>4804620008</t>
  </si>
  <si>
    <t>Poggio Conca</t>
  </si>
  <si>
    <t>4804610007</t>
  </si>
  <si>
    <t>Pratolino</t>
  </si>
  <si>
    <t>4804610008</t>
  </si>
  <si>
    <t>Vaglia</t>
  </si>
  <si>
    <t>4804620006</t>
  </si>
  <si>
    <t>Vetta le Croci</t>
  </si>
  <si>
    <t>4804620007</t>
  </si>
  <si>
    <t>Viliani</t>
  </si>
  <si>
    <t>Vaiano [PO]</t>
  </si>
  <si>
    <t>10000640000</t>
  </si>
  <si>
    <t>Case sparse_221</t>
  </si>
  <si>
    <t>10000620002</t>
  </si>
  <si>
    <t>10000610001</t>
  </si>
  <si>
    <t>Schignano</t>
  </si>
  <si>
    <t>10000610002</t>
  </si>
  <si>
    <t>Vaiano</t>
  </si>
  <si>
    <t>Vecchiano [PI]</t>
  </si>
  <si>
    <t>5003710001</t>
  </si>
  <si>
    <t>Avane</t>
  </si>
  <si>
    <t>5003710005</t>
  </si>
  <si>
    <t>Casa delle Guardie</t>
  </si>
  <si>
    <t>5003726703</t>
  </si>
  <si>
    <t>Case Il Troncolo</t>
  </si>
  <si>
    <t>5003740000</t>
  </si>
  <si>
    <t>Case sparse_23</t>
  </si>
  <si>
    <t>5003710002</t>
  </si>
  <si>
    <t>5003720005</t>
  </si>
  <si>
    <t>La Presa</t>
  </si>
  <si>
    <t>5003726704</t>
  </si>
  <si>
    <t>Laiano</t>
  </si>
  <si>
    <t>5003720006</t>
  </si>
  <si>
    <t>Malaventre</t>
  </si>
  <si>
    <t>5003710003</t>
  </si>
  <si>
    <t>Migliarino</t>
  </si>
  <si>
    <t>5003710004</t>
  </si>
  <si>
    <t>Vecchiano-Nodica</t>
  </si>
  <si>
    <t>5003730001</t>
  </si>
  <si>
    <t>Zona Industriale Migliarino Pisano</t>
  </si>
  <si>
    <t>4603210001</t>
  </si>
  <si>
    <t>Calomini</t>
  </si>
  <si>
    <t>4603210002</t>
  </si>
  <si>
    <t>Campolemisi</t>
  </si>
  <si>
    <t>4603240000</t>
  </si>
  <si>
    <t>Case sparse_271</t>
  </si>
  <si>
    <t>4603210003</t>
  </si>
  <si>
    <t>Fornovolasco</t>
  </si>
  <si>
    <t>4603224902</t>
  </si>
  <si>
    <t>Gallatoio</t>
  </si>
  <si>
    <t>4603210004</t>
  </si>
  <si>
    <t>Vergemoli</t>
  </si>
  <si>
    <t>Vernio [PO]</t>
  </si>
  <si>
    <t>10000740000</t>
  </si>
  <si>
    <t>Case sparse_222</t>
  </si>
  <si>
    <t>10000710001</t>
  </si>
  <si>
    <t>Cavarzano</t>
  </si>
  <si>
    <t>10000720001</t>
  </si>
  <si>
    <t>Costozze</t>
  </si>
  <si>
    <t>10000710002</t>
  </si>
  <si>
    <t>La Storaia</t>
  </si>
  <si>
    <t>10000710003</t>
  </si>
  <si>
    <t>10000710004</t>
  </si>
  <si>
    <t>Mercatale-San Quirico</t>
  </si>
  <si>
    <t>10000710005</t>
  </si>
  <si>
    <t>Montepiano</t>
  </si>
  <si>
    <t>10000710007</t>
  </si>
  <si>
    <t>Sasseta</t>
  </si>
  <si>
    <t>10000720007</t>
  </si>
  <si>
    <t>Terrigoli</t>
  </si>
  <si>
    <t>Viareggio [LU]</t>
  </si>
  <si>
    <t>4603326713</t>
  </si>
  <si>
    <t>Aurelia Sud</t>
  </si>
  <si>
    <t>4603322717</t>
  </si>
  <si>
    <t>Barbantini</t>
  </si>
  <si>
    <t>4603320001</t>
  </si>
  <si>
    <t>Barù</t>
  </si>
  <si>
    <t>4603326712</t>
  </si>
  <si>
    <t>Bozzana</t>
  </si>
  <si>
    <t>4603340000</t>
  </si>
  <si>
    <t>Case sparse_272</t>
  </si>
  <si>
    <t>4603326703</t>
  </si>
  <si>
    <t>Chiusa di Michelone</t>
  </si>
  <si>
    <t>4603326604</t>
  </si>
  <si>
    <t>Cinquini</t>
  </si>
  <si>
    <t>4603326711</t>
  </si>
  <si>
    <t>Ferrovia</t>
  </si>
  <si>
    <t>4603326714</t>
  </si>
  <si>
    <t>Fosso Guidario</t>
  </si>
  <si>
    <t>4603326716</t>
  </si>
  <si>
    <t>Fosso Matelli</t>
  </si>
  <si>
    <t>4603326705</t>
  </si>
  <si>
    <t>Gronda Sud</t>
  </si>
  <si>
    <t>4603320006</t>
  </si>
  <si>
    <t>Innocenzo</t>
  </si>
  <si>
    <t>4603326607</t>
  </si>
  <si>
    <t>Lecci</t>
  </si>
  <si>
    <t>4603326602</t>
  </si>
  <si>
    <t>Manone</t>
  </si>
  <si>
    <t>4603315704</t>
  </si>
  <si>
    <t>Marina di Torre del Lago Puccini</t>
  </si>
  <si>
    <t>4603315703</t>
  </si>
  <si>
    <t>Quartiere Lagomare</t>
  </si>
  <si>
    <t>4603326709</t>
  </si>
  <si>
    <t>Sasso Bianco</t>
  </si>
  <si>
    <t>4603320010</t>
  </si>
  <si>
    <t>Tombolo</t>
  </si>
  <si>
    <t>4603310001</t>
  </si>
  <si>
    <t>Torre del Lago Puccini</t>
  </si>
  <si>
    <t>4603310002</t>
  </si>
  <si>
    <t>Viareggio</t>
  </si>
  <si>
    <t>4603320015</t>
  </si>
  <si>
    <t>Villa Macchia</t>
  </si>
  <si>
    <t>Vicchio [FI]</t>
  </si>
  <si>
    <t>4804910001</t>
  </si>
  <si>
    <t>4804940000</t>
  </si>
  <si>
    <t>Case sparse_180</t>
  </si>
  <si>
    <t>4804910002</t>
  </si>
  <si>
    <t>4804926602</t>
  </si>
  <si>
    <t>4804910003</t>
  </si>
  <si>
    <t>Cistio</t>
  </si>
  <si>
    <t>4804920016</t>
  </si>
  <si>
    <t>Gattaia</t>
  </si>
  <si>
    <t>4804920003</t>
  </si>
  <si>
    <t>La Ginestra</t>
  </si>
  <si>
    <t>4804920015</t>
  </si>
  <si>
    <t>La Gracchia</t>
  </si>
  <si>
    <t>4804926617</t>
  </si>
  <si>
    <t>Le Balze</t>
  </si>
  <si>
    <t>4804920014</t>
  </si>
  <si>
    <t>Lo Spinoso</t>
  </si>
  <si>
    <t>4804920013</t>
  </si>
  <si>
    <t>Mattagnano</t>
  </si>
  <si>
    <t>4804920004</t>
  </si>
  <si>
    <t>Mirandola</t>
  </si>
  <si>
    <t>4804920005</t>
  </si>
  <si>
    <t>Molezzano</t>
  </si>
  <si>
    <t>4804926606</t>
  </si>
  <si>
    <t>4804910008</t>
  </si>
  <si>
    <t>4804920007</t>
  </si>
  <si>
    <t>Pilarciano</t>
  </si>
  <si>
    <t>4804920008</t>
  </si>
  <si>
    <t>Ponte a Vicchio</t>
  </si>
  <si>
    <t>4804926709</t>
  </si>
  <si>
    <t>Ricavo</t>
  </si>
  <si>
    <t>4804920012</t>
  </si>
  <si>
    <t>Rupecanina</t>
  </si>
  <si>
    <t>4804910010</t>
  </si>
  <si>
    <t>Santa Maria a Vezzano</t>
  </si>
  <si>
    <t>4804926610</t>
  </si>
  <si>
    <t>4804926711</t>
  </si>
  <si>
    <t>Uzzana</t>
  </si>
  <si>
    <t>4804910011</t>
  </si>
  <si>
    <t>4804920018</t>
  </si>
  <si>
    <t>Villore</t>
  </si>
  <si>
    <t>Vicopisano [PI]</t>
  </si>
  <si>
    <t>5003830001</t>
  </si>
  <si>
    <t>Barsiliana</t>
  </si>
  <si>
    <t>5003810001</t>
  </si>
  <si>
    <t>Caprona</t>
  </si>
  <si>
    <t>5003840000</t>
  </si>
  <si>
    <t>Case sparse_24</t>
  </si>
  <si>
    <t>5003830003</t>
  </si>
  <si>
    <t>5003826601</t>
  </si>
  <si>
    <t>5003810002</t>
  </si>
  <si>
    <t>Guerrazzi</t>
  </si>
  <si>
    <t>5003826608</t>
  </si>
  <si>
    <t>Luchetta</t>
  </si>
  <si>
    <t>5003820003</t>
  </si>
  <si>
    <t>5003826704</t>
  </si>
  <si>
    <t>Novi</t>
  </si>
  <si>
    <t>5003830002</t>
  </si>
  <si>
    <t>Piana di Noce</t>
  </si>
  <si>
    <t>5003826609</t>
  </si>
  <si>
    <t>Sarzanese Valdera</t>
  </si>
  <si>
    <t>5003810003</t>
  </si>
  <si>
    <t>Uliveto Terme</t>
  </si>
  <si>
    <t>5003810004</t>
  </si>
  <si>
    <t>Vicopisano</t>
  </si>
  <si>
    <t>Villa Basilica [LU]</t>
  </si>
  <si>
    <t>4603420001</t>
  </si>
  <si>
    <t>Biecina</t>
  </si>
  <si>
    <t>4603410001</t>
  </si>
  <si>
    <t>Botticino</t>
  </si>
  <si>
    <t>4603410002</t>
  </si>
  <si>
    <t>Boveglio</t>
  </si>
  <si>
    <t>4603426608</t>
  </si>
  <si>
    <t>Buoso</t>
  </si>
  <si>
    <t>4603420002</t>
  </si>
  <si>
    <t>Capornano</t>
  </si>
  <si>
    <t>4603440000</t>
  </si>
  <si>
    <t>Case sparse_273</t>
  </si>
  <si>
    <t>4603410003</t>
  </si>
  <si>
    <t>4603420003</t>
  </si>
  <si>
    <t>Duomo</t>
  </si>
  <si>
    <t>4603420004</t>
  </si>
  <si>
    <t>Guzzano</t>
  </si>
  <si>
    <t>4603410004</t>
  </si>
  <si>
    <t>4603410005</t>
  </si>
  <si>
    <t>Pizzorne</t>
  </si>
  <si>
    <t>4603420011</t>
  </si>
  <si>
    <t>Ponte a Villa</t>
  </si>
  <si>
    <t>4603426605</t>
  </si>
  <si>
    <t>Pontoro</t>
  </si>
  <si>
    <t>4603410006</t>
  </si>
  <si>
    <t>Pracando</t>
  </si>
  <si>
    <t>4603420006</t>
  </si>
  <si>
    <t>Rimogno</t>
  </si>
  <si>
    <t>4603410007</t>
  </si>
  <si>
    <t>Villa Basilica</t>
  </si>
  <si>
    <t>Villa Collemandina [LU]</t>
  </si>
  <si>
    <t>4603524909</t>
  </si>
  <si>
    <t>Alpe di Massa</t>
  </si>
  <si>
    <t>4603524901</t>
  </si>
  <si>
    <t>Campaiana</t>
  </si>
  <si>
    <t>4603510001</t>
  </si>
  <si>
    <t>Canigiano</t>
  </si>
  <si>
    <t>4603540000</t>
  </si>
  <si>
    <t>Case sparse_274</t>
  </si>
  <si>
    <t>4603526608</t>
  </si>
  <si>
    <t>Collaccio</t>
  </si>
  <si>
    <t>4603520002</t>
  </si>
  <si>
    <t>Comunale</t>
  </si>
  <si>
    <t>4603510002</t>
  </si>
  <si>
    <t>Corfino</t>
  </si>
  <si>
    <t>4603520007</t>
  </si>
  <si>
    <t>Fondo Il Piano</t>
  </si>
  <si>
    <t>4603520003</t>
  </si>
  <si>
    <t>4603510007</t>
  </si>
  <si>
    <t>Magnano</t>
  </si>
  <si>
    <t>4603510003</t>
  </si>
  <si>
    <t>4603526605</t>
  </si>
  <si>
    <t>Molino di Villa</t>
  </si>
  <si>
    <t>4603510004</t>
  </si>
  <si>
    <t>Pianacci</t>
  </si>
  <si>
    <t>4603510005</t>
  </si>
  <si>
    <t>Sassorosso</t>
  </si>
  <si>
    <t>4603526606</t>
  </si>
  <si>
    <t>Sulcina</t>
  </si>
  <si>
    <t>4603510006</t>
  </si>
  <si>
    <t>Villa Collemandina</t>
  </si>
  <si>
    <t>Villafranca in Lunigiana [MS]</t>
  </si>
  <si>
    <t>4501626602</t>
  </si>
  <si>
    <t>Ca' Rapetti</t>
  </si>
  <si>
    <t>4501620001</t>
  </si>
  <si>
    <t>4501640000</t>
  </si>
  <si>
    <t>Case sparse_238</t>
  </si>
  <si>
    <t>4501620003</t>
  </si>
  <si>
    <t>Cortenovo</t>
  </si>
  <si>
    <t>4501610001</t>
  </si>
  <si>
    <t>4501620006</t>
  </si>
  <si>
    <t>I Saldi</t>
  </si>
  <si>
    <t>4501626604</t>
  </si>
  <si>
    <t>Il Bosco</t>
  </si>
  <si>
    <t>4501620005</t>
  </si>
  <si>
    <t>4501626607</t>
  </si>
  <si>
    <t>La Montata</t>
  </si>
  <si>
    <t>4501626608</t>
  </si>
  <si>
    <t>La Piastra</t>
  </si>
  <si>
    <t>4501620009</t>
  </si>
  <si>
    <t>La Vigna</t>
  </si>
  <si>
    <t>4501610002</t>
  </si>
  <si>
    <t>Malgrate</t>
  </si>
  <si>
    <t>4501610003</t>
  </si>
  <si>
    <t>Merizzo</t>
  </si>
  <si>
    <t>4501610004</t>
  </si>
  <si>
    <t>Mocrone</t>
  </si>
  <si>
    <t>4501626610</t>
  </si>
  <si>
    <t>Pradaccio</t>
  </si>
  <si>
    <t>4501620011</t>
  </si>
  <si>
    <t>4501610005</t>
  </si>
  <si>
    <t>Villa di Sopra</t>
  </si>
  <si>
    <t>4501610006</t>
  </si>
  <si>
    <t>Villa di Sotto</t>
  </si>
  <si>
    <t>4501610007</t>
  </si>
  <si>
    <t>Villafranca in Lunigiana</t>
  </si>
  <si>
    <t>4501610008</t>
  </si>
  <si>
    <t>Virgoletta</t>
  </si>
  <si>
    <t>Vinci [FI]</t>
  </si>
  <si>
    <t>4805010001</t>
  </si>
  <si>
    <t>Apparita</t>
  </si>
  <si>
    <t>4805026601</t>
  </si>
  <si>
    <t>Barano</t>
  </si>
  <si>
    <t>4805026602</t>
  </si>
  <si>
    <t>Campocollese</t>
  </si>
  <si>
    <t>4805040000</t>
  </si>
  <si>
    <t>Case sparse_181</t>
  </si>
  <si>
    <t>4805026629</t>
  </si>
  <si>
    <t>4805026603</t>
  </si>
  <si>
    <t>Casiloste</t>
  </si>
  <si>
    <t>4805030002</t>
  </si>
  <si>
    <t>Ciambellana</t>
  </si>
  <si>
    <t>4805020004</t>
  </si>
  <si>
    <t>Dianella</t>
  </si>
  <si>
    <t>4805020008</t>
  </si>
  <si>
    <t>La Chiesa Collegozzi</t>
  </si>
  <si>
    <t>4805026609</t>
  </si>
  <si>
    <t>La Chiesa San Pantaleo</t>
  </si>
  <si>
    <t>4805026610</t>
  </si>
  <si>
    <t>4805010002</t>
  </si>
  <si>
    <t>La Stella</t>
  </si>
  <si>
    <t>4805020011</t>
  </si>
  <si>
    <t>4805020012</t>
  </si>
  <si>
    <t>Lugnano</t>
  </si>
  <si>
    <t>4805026613</t>
  </si>
  <si>
    <t>Marcello</t>
  </si>
  <si>
    <t>4805026615</t>
  </si>
  <si>
    <t>Mazzantino</t>
  </si>
  <si>
    <t>4805020016</t>
  </si>
  <si>
    <t>4805020017</t>
  </si>
  <si>
    <t>Mignana</t>
  </si>
  <si>
    <t>4805020020</t>
  </si>
  <si>
    <t>Piccaratico</t>
  </si>
  <si>
    <t>4805020021</t>
  </si>
  <si>
    <t>4805026730</t>
  </si>
  <si>
    <t>Salvino</t>
  </si>
  <si>
    <t>4805010003</t>
  </si>
  <si>
    <t>Sant'Ansano</t>
  </si>
  <si>
    <t>4805020023</t>
  </si>
  <si>
    <t>Santigliana</t>
  </si>
  <si>
    <t>4805010004</t>
  </si>
  <si>
    <t>Spicchio-Sovigliana</t>
  </si>
  <si>
    <t>4805020024</t>
  </si>
  <si>
    <t>Tigliano</t>
  </si>
  <si>
    <t>4805010005</t>
  </si>
  <si>
    <t>4805026625</t>
  </si>
  <si>
    <t>Valinardi</t>
  </si>
  <si>
    <t>4805026626</t>
  </si>
  <si>
    <t>Verella</t>
  </si>
  <si>
    <t>4805010006</t>
  </si>
  <si>
    <t>Vinci</t>
  </si>
  <si>
    <t>4805020028</t>
  </si>
  <si>
    <t>Virle</t>
  </si>
  <si>
    <t>4805010007</t>
  </si>
  <si>
    <t>Vitolini</t>
  </si>
  <si>
    <t>4805010008</t>
  </si>
  <si>
    <t>Zona Industriale di Mercatale</t>
  </si>
  <si>
    <t>Volterra [PI]</t>
  </si>
  <si>
    <t>5003940000</t>
  </si>
  <si>
    <t>Case sparse_25</t>
  </si>
  <si>
    <t>5003920001</t>
  </si>
  <si>
    <t>Il Cipresso</t>
  </si>
  <si>
    <t>5003910001</t>
  </si>
  <si>
    <t>Mazzolla</t>
  </si>
  <si>
    <t>5003920002</t>
  </si>
  <si>
    <t>Montebradoni</t>
  </si>
  <si>
    <t>5003926603</t>
  </si>
  <si>
    <t>Prato d'Era</t>
  </si>
  <si>
    <t>5003926604</t>
  </si>
  <si>
    <t>Roncolla</t>
  </si>
  <si>
    <t>5003910002</t>
  </si>
  <si>
    <t>Saline</t>
  </si>
  <si>
    <t>5003920005</t>
  </si>
  <si>
    <t>San Cipriano</t>
  </si>
  <si>
    <t>5003910003</t>
  </si>
  <si>
    <t>5003910004</t>
  </si>
  <si>
    <t>Volterra</t>
  </si>
  <si>
    <t>Zeri [MS]</t>
  </si>
  <si>
    <t>4501720001</t>
  </si>
  <si>
    <t>Antara</t>
  </si>
  <si>
    <t>4501710001</t>
  </si>
  <si>
    <t>Bergugliara</t>
  </si>
  <si>
    <t>4501720019</t>
  </si>
  <si>
    <t>Bosco di Rossano</t>
  </si>
  <si>
    <t>4501720002</t>
  </si>
  <si>
    <t>Calzavitello</t>
  </si>
  <si>
    <t>4501720003</t>
  </si>
  <si>
    <t>Casa Biagi</t>
  </si>
  <si>
    <t>4501720024</t>
  </si>
  <si>
    <t>Casa Bornia</t>
  </si>
  <si>
    <t>4501720021</t>
  </si>
  <si>
    <t>Casa Maddalena</t>
  </si>
  <si>
    <t>4501720023</t>
  </si>
  <si>
    <t>Casa Rocchino</t>
  </si>
  <si>
    <t>4501720022</t>
  </si>
  <si>
    <t>Casa Tosi</t>
  </si>
  <si>
    <t>4501740000</t>
  </si>
  <si>
    <t>Case sparse_239</t>
  </si>
  <si>
    <t>4501720018</t>
  </si>
  <si>
    <t>4501720004</t>
  </si>
  <si>
    <t>Castoglio</t>
  </si>
  <si>
    <t>4501710007</t>
  </si>
  <si>
    <t>Chiesa di Rossano</t>
  </si>
  <si>
    <t>4501720005</t>
  </si>
  <si>
    <t>Chioso</t>
  </si>
  <si>
    <t>4501720007</t>
  </si>
  <si>
    <t>Codolo di Sotto</t>
  </si>
  <si>
    <t>4501720006</t>
  </si>
  <si>
    <t>Codolo-Chiesa</t>
  </si>
  <si>
    <t>4501710004</t>
  </si>
  <si>
    <t>Coloretta</t>
  </si>
  <si>
    <t>4501724909</t>
  </si>
  <si>
    <t>La Dolce</t>
  </si>
  <si>
    <t>4501720010</t>
  </si>
  <si>
    <t>Montelama</t>
  </si>
  <si>
    <t>4501710005</t>
  </si>
  <si>
    <t>4501710008</t>
  </si>
  <si>
    <t>4501710006</t>
  </si>
  <si>
    <t>Patigno</t>
  </si>
  <si>
    <t>4501710009</t>
  </si>
  <si>
    <t>Piagna</t>
  </si>
  <si>
    <t>4501721113</t>
  </si>
  <si>
    <t>4501720014</t>
  </si>
  <si>
    <t>Valditermine</t>
  </si>
  <si>
    <t>4501720015</t>
  </si>
  <si>
    <t>4501720016</t>
  </si>
  <si>
    <t>Villaggio degli Aracci</t>
  </si>
  <si>
    <t>4501724917</t>
  </si>
  <si>
    <t>Villaggio del Rastrello</t>
  </si>
  <si>
    <t>5004010001</t>
  </si>
  <si>
    <t>5004010002</t>
  </si>
  <si>
    <t>5004010003</t>
  </si>
  <si>
    <t>5004010004</t>
  </si>
  <si>
    <t>5004010005</t>
  </si>
  <si>
    <t>5004020004</t>
  </si>
  <si>
    <t>5004026601</t>
  </si>
  <si>
    <t>5004026602</t>
  </si>
  <si>
    <t>5004026703</t>
  </si>
  <si>
    <t>5004010006</t>
  </si>
  <si>
    <t>5004010007</t>
  </si>
  <si>
    <t>5004010008</t>
  </si>
  <si>
    <t>5004010009</t>
  </si>
  <si>
    <t>5004010010</t>
  </si>
  <si>
    <t>5004010011</t>
  </si>
  <si>
    <t>5004020001</t>
  </si>
  <si>
    <t>5004020005</t>
  </si>
  <si>
    <t>5004020007</t>
  </si>
  <si>
    <t>5004020008</t>
  </si>
  <si>
    <t>5004020009</t>
  </si>
  <si>
    <t>5004020010</t>
  </si>
  <si>
    <t>5004020012</t>
  </si>
  <si>
    <t>5004026613</t>
  </si>
  <si>
    <t>5004040000</t>
  </si>
  <si>
    <t>Case sparse_288</t>
  </si>
  <si>
    <t>5004110001</t>
  </si>
  <si>
    <t>5004110002</t>
  </si>
  <si>
    <t>5004110003</t>
  </si>
  <si>
    <t>5004110004</t>
  </si>
  <si>
    <t>5004110005</t>
  </si>
  <si>
    <t>5004120001</t>
  </si>
  <si>
    <t>5004120002</t>
  </si>
  <si>
    <t>5004120003</t>
  </si>
  <si>
    <t>5004120006</t>
  </si>
  <si>
    <t>5004120007</t>
  </si>
  <si>
    <t>5004126605</t>
  </si>
  <si>
    <t>5004126704</t>
  </si>
  <si>
    <t>5004126608</t>
  </si>
  <si>
    <t>5004140000</t>
  </si>
  <si>
    <t>Case sparse_289</t>
  </si>
  <si>
    <t>CHIAVE</t>
  </si>
  <si>
    <t>CHIAVE.TESTO</t>
  </si>
  <si>
    <t>DESCRIZIONE</t>
  </si>
  <si>
    <t>TIPO DATO</t>
  </si>
  <si>
    <t>1*</t>
  </si>
  <si>
    <t>&lt;FILE.MODULO&gt;</t>
  </si>
  <si>
    <t>Individua i tipi di dato contenuti nel file; i possibili valori per il campo testo sono:</t>
  </si>
  <si>
    <t>TESTO</t>
  </si>
  <si>
    <t>INFRASTR = Infrastrutture</t>
  </si>
  <si>
    <t>8 CARATTERI</t>
  </si>
  <si>
    <t>CECRICLA = Conto Economico Riclassificato</t>
  </si>
  <si>
    <t>(es. CECRICLA)</t>
  </si>
  <si>
    <t>GESTIONE = Dati Gestionali</t>
  </si>
  <si>
    <t>FATTURAT = Volumi e Fatturati</t>
  </si>
  <si>
    <t>INVESTIM = Investimenti e Revisioni</t>
  </si>
  <si>
    <t>LCESPITI = Libro dei Cespiti</t>
  </si>
  <si>
    <t xml:space="preserve">INDICATO = Indicatori Standard </t>
  </si>
  <si>
    <t>INDIBASE = Dati di Base per calcolo Indicatori</t>
  </si>
  <si>
    <t>GENERALE = Documentazione generica senza tracciato</t>
  </si>
  <si>
    <t>VCONSUMI = Volumi per utenza</t>
  </si>
  <si>
    <t>ANAGRAFI = Dati Anagrafici</t>
  </si>
  <si>
    <t>MAPPAGEO = Schemi Geografici</t>
  </si>
  <si>
    <t>2*</t>
  </si>
  <si>
    <t>&lt;FILE.VERSIONE&gt;</t>
  </si>
  <si>
    <t>Individua la versione del file prevista per il tipo di dato sopra indicato. La versione iniziale e accettata da tutti i moduli è 100 (cento). Le versioni presenti per ognuno dei moduli sono indicate nella tabella del data base: tcfg_base_prototipi.</t>
  </si>
  <si>
    <t>NUMERO INTERO</t>
  </si>
  <si>
    <t>N &gt;= 100</t>
  </si>
  <si>
    <t xml:space="preserve">NOTA.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</si>
  <si>
    <t>(es. 100)</t>
  </si>
  <si>
    <t>&lt;FILE.DATA&gt;</t>
  </si>
  <si>
    <t>Contiene la data nel formato “gg/mm/aaaa hh:mm:ss” della progettazione del file prototipo. Necessitano due caratteri per: i giorni, i mesi, le ore, i minuti e i secondi, mentre occorrono quattro cifre per l’anno (es.13/01/2011 09:01:30).</t>
  </si>
  <si>
    <t>DATA</t>
  </si>
  <si>
    <t>gg/mm/aaaa hh:mm:ss</t>
  </si>
  <si>
    <t>&lt;FILE.PRODUZIONE&gt;</t>
  </si>
  <si>
    <t>Contiene il nome della società che ha prodotto il file</t>
  </si>
  <si>
    <t>128 caratteri</t>
  </si>
  <si>
    <t>&lt;FILE.CONTATTO&gt;</t>
  </si>
  <si>
    <t>Contiene l’email e/o il contatto della società che ha prodotto il file.</t>
  </si>
  <si>
    <t>128 CARATTERI</t>
  </si>
  <si>
    <t>&lt;FILE.NUMERO&gt;
NUMERO INTERO
N &gt;= 1</t>
  </si>
  <si>
    <t>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</si>
  <si>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&lt;FILE.TOTALI&gt;
NUMERO INTERO
N &gt;= 1</t>
  </si>
  <si>
    <t>Numero intero che indica il munero totale dei file previsti per la consegna</t>
  </si>
  <si>
    <t>&lt;MODO.IMPORT&gt;
NUMERO INTERO
N &gt;= 0</t>
  </si>
  <si>
    <t>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</si>
  <si>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21*</t>
  </si>
  <si>
    <t>&lt;CONSEGNA.GESTORE&gt;</t>
  </si>
  <si>
    <t>Numero che individua il soggetto e/o il gestore che fornisce i dati. I valori previsti al momento hanno la seguente codifica:</t>
  </si>
  <si>
    <t>1 = GAIA SpA</t>
  </si>
  <si>
    <t>N &gt;= 1</t>
  </si>
  <si>
    <t>2 = ACQUE SpA</t>
  </si>
  <si>
    <t>(es. 1)</t>
  </si>
  <si>
    <t>3 = PUBLIACQUA SpA</t>
  </si>
  <si>
    <t>4 = NUOVE ACQUE SpA</t>
  </si>
  <si>
    <t>5 = ASA SpA</t>
  </si>
  <si>
    <t>6 = ACQUEDOTTO FIORA SpA</t>
  </si>
  <si>
    <t>7 = GEAL SpA</t>
  </si>
  <si>
    <t>8 = ACQUE TOSCANE SpA</t>
  </si>
  <si>
    <t>La codifica è assegnata nella tabella del dB: tanag_gestori</t>
  </si>
  <si>
    <t>22*</t>
  </si>
  <si>
    <t>&lt;CONSEGNA.DATA&gt;</t>
  </si>
  <si>
    <t>Contiene la data nel formato “gg/mm/aaaa hh:mm:ss” corrispondente alla data di aggiornamento delle informazioni contenute nel file (es.13/01/2011 09:01:30).</t>
  </si>
  <si>
    <t>&lt;CONSEGNA.UTENTE&gt;</t>
  </si>
  <si>
    <t>Contiene il nome utente utilizzabile per la connessione automatica al data base.</t>
  </si>
  <si>
    <t>64 caratteri</t>
  </si>
  <si>
    <t>&lt;CONSEGNA.PASSWORD&gt;</t>
  </si>
  <si>
    <t>Contiene la password cryptata per la connessione automatica al data base.</t>
  </si>
  <si>
    <t>BINARIO</t>
  </si>
  <si>
    <t>255 BYTE</t>
  </si>
  <si>
    <t>&lt;ESEGUE.ELABORAZIONE&gt;</t>
  </si>
  <si>
    <t>Se l'import dei dati è andato a buon fine e se è prevista un'elaborazione permette di eseguirla:</t>
  </si>
  <si>
    <t>NULLO o CODICE RIGA MANCANTE = nessuna elaborazione</t>
  </si>
  <si>
    <t>32 caratteri</t>
  </si>
  <si>
    <t>ELABORA = esegue l'elaborazione di default (NON NULLO SE PREVISTA 1 SOLA ELABORAZIONE)</t>
  </si>
  <si>
    <t>.</t>
  </si>
  <si>
    <t>NOME = indicare il nome dell'elaborazione con massimo 64 car. (riservato)</t>
  </si>
  <si>
    <t>41*</t>
  </si>
  <si>
    <t>&lt;COMPETENZA.ANNUALE&gt;</t>
  </si>
  <si>
    <t>Indica l’intervallo temporale di competenza dei dati presenti nel file. I valori possibili sono:</t>
  </si>
  <si>
    <t>MESE = aggregazione mensile</t>
  </si>
  <si>
    <t>12 caratteri</t>
  </si>
  <si>
    <t>BIMESTRE = aggregazione bimestrale</t>
  </si>
  <si>
    <t>(es. ANNUALE)</t>
  </si>
  <si>
    <t>TRIMESTRE = aggregazione trimestrale</t>
  </si>
  <si>
    <t>QUADRIMESTRE = aggregazione quadrimestrale</t>
  </si>
  <si>
    <t>SEMESTRE = aggregazione semestrale</t>
  </si>
  <si>
    <t>ANNUALE = aggregazione annuale (o pluriennale)</t>
  </si>
  <si>
    <t>SINGOLA = aggregazione definita nei campi con chiave &lt;45&gt; e &lt;46&gt;. Tipicamente con cadenza occasionale e non ricorrente.</t>
  </si>
  <si>
    <t>NOTA. L’anno è diviso in periodi interi, ciò implica che, ad esempio, il primo quadrimestre comprenderà i mesi di: GEN, FEB, MAR, APR, il secondo di: MAG, GIU, LUG, AGO, e il terzo e ultimo di: SET,OTT,NOV e DIC.</t>
  </si>
  <si>
    <t>42*</t>
  </si>
  <si>
    <t>&lt;COMPETENZA.ANNUALE.NUMERO&gt;</t>
  </si>
  <si>
    <t>Individua il numero di consegna all’interno dell’anno di competenza e può variare da 1 a 12. I valori possibili sono limitati dell’aggregazione temporale della competenza scelta nella chiave &lt;41&gt; e sono:</t>
  </si>
  <si>
    <t>MESE = valori da: 1 a 12 (1=GEN e 12=DIC)</t>
  </si>
  <si>
    <t>1 &lt;= N &lt;= 12</t>
  </si>
  <si>
    <t>BIMESTRE = valori da 1 a 6 (1=GEN:FEB e 6=NOV:DIC)</t>
  </si>
  <si>
    <t>TRIMESTRE = valori da 1 a 4 (1=GEN:MAR e 4=OTT:DIC)</t>
  </si>
  <si>
    <t>QUADRIMESTRE = valori da 1 a 3 (1=GEN:APR e 4=SET:DIC)</t>
  </si>
  <si>
    <t>SEMESTRE = valori da 1 a 2 (1=GEN:GIU e 4=LUG:DIC)</t>
  </si>
  <si>
    <t>ANNUALE, SINGOLA = valore 1</t>
  </si>
  <si>
    <t xml:space="preserve">NOTA. Nel caso di consegne pluriennali, ad esempio per consegne triennali, il valore della chiave deve essere assegnato uguale a 1. </t>
  </si>
  <si>
    <t>43*</t>
  </si>
  <si>
    <t>&lt;COMPETENZA.ANNO&gt;</t>
  </si>
  <si>
    <t>Individua l’anno di competenza dei dati presenti nel file. Nel caso di dati pluriennali l’anno indicato corrisponde al primo anno della serie. L’anno deve essere assegnato con quattro cifre (es.2011)</t>
  </si>
  <si>
    <t>4 cifre - NNNN</t>
  </si>
  <si>
    <t>(es. 2010)</t>
  </si>
  <si>
    <t>44*</t>
  </si>
  <si>
    <t>&lt;COMPETENZA.ANNO.NUMERO&gt;</t>
  </si>
  <si>
    <t>Indica il numero di anni sottesi dalla competenza dei dati. Nel caso di dati pluriennali sarà uguale al numero di anni coperto (es.dati triennali -&gt; Numero di anni=3).</t>
  </si>
  <si>
    <t>&lt;COMPETENZA.DATA.INIZIO&gt;</t>
  </si>
  <si>
    <t>Contiene la data nel formato “gg/mm/aaaa” corrispondente all’inizio del periodo di competenza coperto dai dati presenti nel file.</t>
  </si>
  <si>
    <t>gg/mm/aaaa</t>
  </si>
  <si>
    <t>&lt;COMPETENZA.DATA.FINE&gt;</t>
  </si>
  <si>
    <t>Contiene la data nel formato “gg/mm/aaaa” corrispondente alla fine del periodo di competenza coperto dai dati presenti nel file.</t>
  </si>
  <si>
    <t>61*</t>
  </si>
  <si>
    <t>&lt;REDAZIONE.DATA&gt;</t>
  </si>
  <si>
    <t>Contiene la data nel formato “gg/mm/aaaa hh:mm:ss” corrispondente alla data di redazione delle informazioni contenute nel file.</t>
  </si>
  <si>
    <t>&lt;REDAZIONE.COMPILAZIONE&gt;</t>
  </si>
  <si>
    <t>Individua il tipo di compilazione delle informazioni contenute nel file e può assumere i valori:</t>
  </si>
  <si>
    <t>AUTOMATICO = i dati provengono da un export di un sistema software.</t>
  </si>
  <si>
    <t>MANUALE = i dati sono stati inseriti manualmente da un utente.</t>
  </si>
  <si>
    <t>(es. MANUALE)</t>
  </si>
  <si>
    <t>&lt;REDAZIONE.SISTEMA&gt;</t>
  </si>
  <si>
    <t>Contiene il nome del sistema software utilizzato per l’inserimento dei dati.</t>
  </si>
  <si>
    <t>&lt;REDAZIONE.SISTEMA.VER&gt;</t>
  </si>
  <si>
    <t>Contiene la versione del sistema software utilizzato per l’inserimento dei dati.</t>
  </si>
  <si>
    <t>32 CARATTERI</t>
  </si>
  <si>
    <t>&lt;REDAZIONE.PROCEDURA&gt;</t>
  </si>
  <si>
    <t>Contiene il nome della procedura presente nel sistema software utilizzata per l’inserimento dei dati.</t>
  </si>
  <si>
    <t>&lt;REDAZIONE.PROCEDURA.VER&gt;</t>
  </si>
  <si>
    <t>Contiene la versione della procedura presente nel sistema software utilizzata per l’inserimento dei dati</t>
  </si>
  <si>
    <t>&lt;REDAZIONE.PROCESSO&gt;</t>
  </si>
  <si>
    <t>Contiene il nome del processo presente nel sistema software utilizzato per l’inserimento dei dati.</t>
  </si>
  <si>
    <t>&lt;REDAZIONE.PROCESSO.VER&gt;</t>
  </si>
  <si>
    <t>Contiene la versione del processo presente nel sistema software utilizzato per l’inserimento dei dati.</t>
  </si>
  <si>
    <t>&lt;REDAZIONE.AZIENDA&gt;</t>
  </si>
  <si>
    <t>Contiene il nome dell’azienda che ha fornito i dati inseriti.</t>
  </si>
  <si>
    <t>&lt;REDAZIONE.UFFICIO</t>
  </si>
  <si>
    <t>Contiene il nome dell’ufficio/settore che ha fornito i dati inseriti.</t>
  </si>
  <si>
    <t>&lt;REDAZIONE.NOME&gt;</t>
  </si>
  <si>
    <t>Contiene il cognome e nome del responsabile dell’ufficio/settore o della persona che ha materialmente inserito i dati nel file.</t>
  </si>
  <si>
    <t>&lt;REDAZIONE.EMAIL&gt;</t>
  </si>
  <si>
    <t>Contiene l’email del responsabile dell’ufficio/settore o della persona che ha materialmente inserito i dati nel file.</t>
  </si>
  <si>
    <t>&lt;REDAZIONE.POSIZIONE&gt;</t>
  </si>
  <si>
    <t>Contiene il ruolo ricoperto dalla persona indicata nella chiave &lt;71&gt; all’interno dell’azienda.</t>
  </si>
  <si>
    <t>&lt;REDAZIONE.NOTE&gt;</t>
  </si>
  <si>
    <t>Note aggiuntive.</t>
  </si>
  <si>
    <t>255 CARATTERI</t>
  </si>
  <si>
    <t>id_conserva</t>
  </si>
  <si>
    <t>SCONOSCIUTO</t>
  </si>
  <si>
    <t>INSUFFICIENTE</t>
  </si>
  <si>
    <t>SUFFICIENTE</t>
  </si>
  <si>
    <t>BUONO</t>
  </si>
  <si>
    <t>OTTIMO</t>
  </si>
  <si>
    <t>NON APPLICABILE</t>
  </si>
  <si>
    <t>corso_acqua_classe</t>
  </si>
  <si>
    <t>A1</t>
  </si>
  <si>
    <t>A2</t>
  </si>
  <si>
    <t>A3</t>
  </si>
  <si>
    <t>Sub.A3</t>
  </si>
  <si>
    <t>Non CLASSIFICATA</t>
  </si>
  <si>
    <t>linea_acqua</t>
  </si>
  <si>
    <t>SOLO SEDIMENTAZIONE</t>
  </si>
  <si>
    <t>SECONDARIO MASSA SOSPESA</t>
  </si>
  <si>
    <t>SECONDARIO MASSA ADESA</t>
  </si>
  <si>
    <t>Con trattamento fino al PRIMARIO</t>
  </si>
  <si>
    <t>con trattamento fino al SECONDARIO</t>
  </si>
  <si>
    <t>con trattamento fino al TERZIARIO</t>
  </si>
  <si>
    <t>con trattamento fino al TERZIARIO AVANZATO</t>
  </si>
  <si>
    <t>IMHOFF</t>
  </si>
  <si>
    <t>Altro </t>
  </si>
  <si>
    <t>NESSUNO</t>
  </si>
  <si>
    <t>linea_fango</t>
  </si>
  <si>
    <t>ISPESSIMENTO, DIG. AEROBICA, ESSICCAMENTO IN LETTO</t>
  </si>
  <si>
    <t>DIGESTIONE ANAEROBICA</t>
  </si>
  <si>
    <t>DISIDRATAZIONE SENZA DIGESTIONE ANAEROBICA</t>
  </si>
  <si>
    <t>DIGESTIONE ANAEROBICA CON DISIDRATAZIONE</t>
  </si>
  <si>
    <t>DIG. ANAEROBICA, DISIDRATAZIONE, ESSICCAMENTO</t>
  </si>
  <si>
    <t>DISIDRATAZIONE, ESSICCAMENTO</t>
  </si>
  <si>
    <t>DIG. ANAEROBICA, DISIDRATAZIONE, INCENERIMENTO</t>
  </si>
  <si>
    <t>DISIDRATAZIONE, INCENERIMENTO</t>
  </si>
  <si>
    <t>NESSUNA</t>
  </si>
  <si>
    <t>tinfra_inv_materiali (NOTA. NON utilizzare per indicare i materiali degli SCARICATORI)</t>
  </si>
  <si>
    <t>ACCIAIO</t>
  </si>
  <si>
    <t>ACCIAIO CATRAMATO</t>
  </si>
  <si>
    <t>ACCIAIO INOX</t>
  </si>
  <si>
    <t>ACCIAIO RAMATO</t>
  </si>
  <si>
    <t>ACCIAIO ZINCATO</t>
  </si>
  <si>
    <t>CEMENTO AMIANTO</t>
  </si>
  <si>
    <t>CEMENTO ARMATO</t>
  </si>
  <si>
    <t>CEMENTO GIROPRESSATO</t>
  </si>
  <si>
    <t>CEMENTO</t>
  </si>
  <si>
    <t>CLS</t>
  </si>
  <si>
    <t>ETERNIT</t>
  </si>
  <si>
    <t>FERRO</t>
  </si>
  <si>
    <t>FERRO CATRAMATO</t>
  </si>
  <si>
    <t>FERRO ZINCATO</t>
  </si>
  <si>
    <t>FIBROCEMENTO</t>
  </si>
  <si>
    <t>GHISA</t>
  </si>
  <si>
    <t>GHISA SFEROIDALE</t>
  </si>
  <si>
    <t>GRES</t>
  </si>
  <si>
    <t>LEGNO</t>
  </si>
  <si>
    <t>MATERIE PLASTICHE</t>
  </si>
  <si>
    <t>MURATURA</t>
  </si>
  <si>
    <t>OTTONE</t>
  </si>
  <si>
    <t>OTTONE FILETTATO</t>
  </si>
  <si>
    <t>PE</t>
  </si>
  <si>
    <t>PEAD</t>
  </si>
  <si>
    <t>PEAD CORRUGATO</t>
  </si>
  <si>
    <t>PET</t>
  </si>
  <si>
    <t>PIETRE</t>
  </si>
  <si>
    <t>PIOMBO</t>
  </si>
  <si>
    <t>POLIETILENE</t>
  </si>
  <si>
    <t>POLIETILENE MULTISTRATO</t>
  </si>
  <si>
    <t>PVC</t>
  </si>
  <si>
    <t>PVC CORRUGATO</t>
  </si>
  <si>
    <t>RESINA</t>
  </si>
  <si>
    <t>SFVR</t>
  </si>
  <si>
    <t>SUPERACQUADUCT</t>
  </si>
  <si>
    <t>TERRA</t>
  </si>
  <si>
    <t>TERRACOTTA</t>
  </si>
  <si>
    <t>VARIO</t>
  </si>
  <si>
    <t>VETRORESINA</t>
  </si>
  <si>
    <t>ACCIAIO IUTATO</t>
  </si>
  <si>
    <t>GHISA GRIGIA</t>
  </si>
  <si>
    <t>GHISA TRATTATA</t>
  </si>
  <si>
    <t>ACCIAIO+PE</t>
  </si>
  <si>
    <t>PVC EXTRA</t>
  </si>
  <si>
    <t>PVC PESANTE</t>
  </si>
  <si>
    <t>PVC TIPO P</t>
  </si>
  <si>
    <t>PEMD</t>
  </si>
  <si>
    <t>MATTONI</t>
  </si>
  <si>
    <t>MATTONI+PIETRAME</t>
  </si>
  <si>
    <t>ACCIAIO CEMENTO</t>
  </si>
  <si>
    <t>FERRO CEMENTO</t>
  </si>
  <si>
    <t>opera_stato</t>
  </si>
  <si>
    <t>ATTIVO</t>
  </si>
  <si>
    <t>FERMO IMPIANTO PARZIALE</t>
  </si>
  <si>
    <t>IN COSTRUZIONE</t>
  </si>
  <si>
    <t>FERMO IMPIANTO</t>
  </si>
  <si>
    <t>DISMESSO</t>
  </si>
  <si>
    <t>ELIMINATO DA DB</t>
  </si>
  <si>
    <t>refluo_trasportato</t>
  </si>
  <si>
    <t>MISTA</t>
  </si>
  <si>
    <t>NERA</t>
  </si>
  <si>
    <t>tinfra_inv_scol_materiali - NOTA. DA UTILIZZARE COME MATERIALI PER SCARICATORI</t>
  </si>
  <si>
    <t>materiale_scolmatore</t>
  </si>
  <si>
    <t>PIETRA</t>
  </si>
  <si>
    <t>ALTRO</t>
  </si>
  <si>
    <t>tipo_scolmatore</t>
  </si>
  <si>
    <t>STRAMAZZO LATERALE</t>
  </si>
  <si>
    <t>LUCE DI SFONDO</t>
  </si>
  <si>
    <t>id_servizio</t>
  </si>
  <si>
    <t>servizio</t>
  </si>
  <si>
    <t>GENERICO</t>
  </si>
  <si>
    <t>ACQUEDOTTO</t>
  </si>
  <si>
    <t>FOGNATURA E DEPURAZIONE</t>
  </si>
  <si>
    <t>FOGNATURA</t>
  </si>
  <si>
    <t>DEPURAZIONE</t>
  </si>
  <si>
    <t>tipo_clorazione</t>
  </si>
  <si>
    <t>CLOROGAS</t>
  </si>
  <si>
    <t>IPOCLORITI</t>
  </si>
  <si>
    <t>BIOSSIDO DI CLORO</t>
  </si>
  <si>
    <t>UV</t>
  </si>
  <si>
    <t>tipo_serbatoio</t>
  </si>
  <si>
    <t>FUORITERRA</t>
  </si>
  <si>
    <t>INTERRATO</t>
  </si>
  <si>
    <t>PENSILE</t>
  </si>
  <si>
    <t>SEMI-INTERRATO</t>
  </si>
  <si>
    <t>tipo_telecontrollo</t>
  </si>
  <si>
    <t>ASSENTE</t>
  </si>
  <si>
    <t>MANUALE</t>
  </si>
  <si>
    <t>SEMI-AUTOMATICO</t>
  </si>
  <si>
    <t>AUTOMATICO</t>
  </si>
  <si>
    <t>tipo_trattamento</t>
  </si>
  <si>
    <t>DISINFEZIONE</t>
  </si>
  <si>
    <t>DISSALATORI</t>
  </si>
  <si>
    <t>tra_acarboni_attivi</t>
  </si>
  <si>
    <t>NO</t>
  </si>
  <si>
    <t>PAC</t>
  </si>
  <si>
    <t>GAC</t>
  </si>
  <si>
    <t>tra_filtraz_rapida</t>
  </si>
  <si>
    <t>PRESSIONE</t>
  </si>
  <si>
    <t>GRAVITA</t>
  </si>
  <si>
    <t>tra_ossida_riduzione</t>
  </si>
  <si>
    <t>OSSIGENO</t>
  </si>
  <si>
    <t>OZONO</t>
  </si>
  <si>
    <t>PERMANGANATO POTASSIO</t>
  </si>
  <si>
    <t>tinfra_inv_traf_anaerobica</t>
  </si>
  <si>
    <t>dig_anaerobica</t>
  </si>
  <si>
    <t>MONOSTADIO</t>
  </si>
  <si>
    <t>BISTADIO</t>
  </si>
  <si>
    <t>destinazione_fango</t>
  </si>
  <si>
    <t>DISCARICA</t>
  </si>
  <si>
    <t>RIUTILIZZO AGRICOLO</t>
  </si>
  <si>
    <t>COMPOSTAGGIO</t>
  </si>
  <si>
    <t>TERMOVALORIZZATORI</t>
  </si>
  <si>
    <t>FILTROPRESSA</t>
  </si>
  <si>
    <t>NASTROPRESSA</t>
  </si>
  <si>
    <t>CENTRIFUGA</t>
  </si>
  <si>
    <t>tinfra_f5_classe_reg</t>
  </si>
  <si>
    <t>classe_regionale</t>
  </si>
  <si>
    <t>scaricatori piena a servizio di agglomerati, o parti, costituiti da insediamenti e/o stabilimenti scaricanti in fognatura esclusivamente acque reflue domestiche o assimilate</t>
  </si>
  <si>
    <t>B1</t>
  </si>
  <si>
    <t>scaricatori piena a servizio di agglomerati, o parti, costituiti da insediamenti e/o stabilimenti scaricanti acque reflue urbane od industriali nel cui ciclo produttivo non sono presenti sostanze pericolose (tab.3A, 5, all.5 parte III-D.L.152/2006)</t>
  </si>
  <si>
    <t>B2</t>
  </si>
  <si>
    <t>scaricatori piena a servizio di agglomerati, o parti, costituiti da insediamenti e/o stabilimenti scaricanti acque reflue urbane od industriali nel cui ciclo produttivo sono presenti sostanze pericolose  (tab.3A, 5, all.5 parte III-D.L.152/2006)</t>
  </si>
  <si>
    <t>id_indice_idx</t>
  </si>
  <si>
    <t>indice_idx</t>
  </si>
  <si>
    <t>A</t>
  </si>
  <si>
    <t>Valori misurati direttamente. Dati provenienti da rilievi diretti. Es.Misure di lunghezza tubazioni, di portata, di volumi, di parametri analitici di qualità delle acque, ecc., oppure da elaborati progettuali esecutivi, quali volume di serbatoi, ecc..</t>
  </si>
  <si>
    <t>B</t>
  </si>
  <si>
    <t>Valori desunti da analisi cartografica (scala da 1:500 a 1:10.000) ove, ad esempio, la lunghezza della rete o la quota di un invaso sia dedotta dalla cartografia di base.</t>
  </si>
  <si>
    <t>C</t>
  </si>
  <si>
    <t>Valori dedotti da stime dirette o da cartografia con scala sup. 1:25.000. Non è disponibile una misura classificabile  “A” o  “B”, ma può essere fornita una stima. Es.Tempo di funzionamento di una pompa, dedotto da registrazioni collaterali.</t>
  </si>
  <si>
    <t>D</t>
  </si>
  <si>
    <t>Valori fondati su stime indirette, basate su analogie con altri servizi, oppure da dati parametrici, attinti anche da letteratura, in funzione di elementi certi, quali gli abitanti o gli utenti serviti.</t>
  </si>
  <si>
    <t>X</t>
  </si>
  <si>
    <t>Sconosciuto e non assegnabile con nessuno dei criteri sopra indicati.</t>
  </si>
  <si>
    <t>tinfra_inv_sostanze (NON UTILIZZATA)</t>
  </si>
  <si>
    <t>id_sostanza</t>
  </si>
  <si>
    <t>sostanza</t>
  </si>
  <si>
    <t>valore</t>
  </si>
  <si>
    <t>unita_misura</t>
  </si>
  <si>
    <t>ESCHERICHIA COLI (E. COLI)</t>
  </si>
  <si>
    <t>nr/100 ml</t>
  </si>
  <si>
    <t>ENTEROCOCCHI</t>
  </si>
  <si>
    <t>ACRILAMMIDE</t>
  </si>
  <si>
    <t>μg/l</t>
  </si>
  <si>
    <t>ANTIMONIO</t>
  </si>
  <si>
    <t>ARSENICO</t>
  </si>
  <si>
    <t>BENZENE</t>
  </si>
  <si>
    <t>BENZO(A)PIRENE</t>
  </si>
  <si>
    <t>BORO</t>
  </si>
  <si>
    <t>BROMATO</t>
  </si>
  <si>
    <t>CADMIO</t>
  </si>
  <si>
    <t>CROMO</t>
  </si>
  <si>
    <t>RAME</t>
  </si>
  <si>
    <t>CIANURO</t>
  </si>
  <si>
    <t>1.2 DICLOROETANO</t>
  </si>
  <si>
    <t>EPICIORIDRINA</t>
  </si>
  <si>
    <t>FLUORURO</t>
  </si>
  <si>
    <t>MERCURIO</t>
  </si>
  <si>
    <t>NICHEL</t>
  </si>
  <si>
    <t>NITRATO (COME NO3)</t>
  </si>
  <si>
    <t>NITRITO (COME NO2)</t>
  </si>
  <si>
    <t>ANTIPARASSITARI</t>
  </si>
  <si>
    <t>ANTIPARASSITARI - TOTALE</t>
  </si>
  <si>
    <t>IDROCARBURI POLICICLICI AROMATICI</t>
  </si>
  <si>
    <t>SELENIO</t>
  </si>
  <si>
    <t>TETRACLOROETILENE - TRICIOROETILENE</t>
  </si>
  <si>
    <t>TRIALOMETANI - TOTALE</t>
  </si>
  <si>
    <t>CLORURO DI VINILE</t>
  </si>
  <si>
    <t>CLORITO</t>
  </si>
  <si>
    <t>VANADIO</t>
  </si>
  <si>
    <t>TRIZIO</t>
  </si>
  <si>
    <t>Becquerel/l</t>
  </si>
  <si>
    <t>RADIOATTIVITÀ - DOSE TOTALE INDICATIVA</t>
  </si>
  <si>
    <t>mSv/anno</t>
  </si>
  <si>
    <t>id_tipo_opera</t>
  </si>
  <si>
    <t>tipo_opera_icona</t>
  </si>
  <si>
    <t>tipo_opera_desc</t>
  </si>
  <si>
    <t>tipo_opera_sigla</t>
  </si>
  <si>
    <t>tipo_opera_scheda</t>
  </si>
  <si>
    <t>tipo_opera_image</t>
  </si>
  <si>
    <t>tipo_opera_vettore</t>
  </si>
  <si>
    <t>infra_a1x1.png</t>
  </si>
  <si>
    <t>Captazione da Corsi di Acqua</t>
  </si>
  <si>
    <t>FI</t>
  </si>
  <si>
    <t>a1x1</t>
  </si>
  <si>
    <t>infra_a1x2.png</t>
  </si>
  <si>
    <t>Captazione da Laghi - Serbatoi</t>
  </si>
  <si>
    <t>LA</t>
  </si>
  <si>
    <t>a1x2</t>
  </si>
  <si>
    <t>infra_a1x3.png</t>
  </si>
  <si>
    <t>Captazione da Campi - Pozzi</t>
  </si>
  <si>
    <t>PO</t>
  </si>
  <si>
    <t>a1x3</t>
  </si>
  <si>
    <t>infra_a1x4.png</t>
  </si>
  <si>
    <t>Captazione da Sorgenti</t>
  </si>
  <si>
    <t>SO</t>
  </si>
  <si>
    <t>a1x4</t>
  </si>
  <si>
    <t>infra_a1x5.png</t>
  </si>
  <si>
    <t>Captazione da Presa a Mare</t>
  </si>
  <si>
    <t>MA</t>
  </si>
  <si>
    <t>a1x5</t>
  </si>
  <si>
    <t>infra_a2.png</t>
  </si>
  <si>
    <t>Impianti di Potabilizzazione</t>
  </si>
  <si>
    <t>PT</t>
  </si>
  <si>
    <t>a2</t>
  </si>
  <si>
    <t>infra_a3.png</t>
  </si>
  <si>
    <t>AD</t>
  </si>
  <si>
    <t>a3</t>
  </si>
  <si>
    <t>infra_a4.png</t>
  </si>
  <si>
    <t>Opere di Accumulo</t>
  </si>
  <si>
    <t>AC</t>
  </si>
  <si>
    <t>a4</t>
  </si>
  <si>
    <t>infra_a5.png</t>
  </si>
  <si>
    <t>Impianti di Pompaggio</t>
  </si>
  <si>
    <t>PG</t>
  </si>
  <si>
    <t>a5</t>
  </si>
  <si>
    <t>infra_a6.png</t>
  </si>
  <si>
    <t>Reti di Distribuzione</t>
  </si>
  <si>
    <t>DI</t>
  </si>
  <si>
    <t>a6</t>
  </si>
  <si>
    <t>infra_f1.png</t>
  </si>
  <si>
    <t>Reti di Raccolta</t>
  </si>
  <si>
    <t>FG</t>
  </si>
  <si>
    <t>f1</t>
  </si>
  <si>
    <t>infra_f2.png</t>
  </si>
  <si>
    <t>Impianti di Sollevamento</t>
  </si>
  <si>
    <t>SL</t>
  </si>
  <si>
    <t>f2</t>
  </si>
  <si>
    <t>infra_f3.png</t>
  </si>
  <si>
    <t>CL</t>
  </si>
  <si>
    <t>f3</t>
  </si>
  <si>
    <t>infra_f4.png</t>
  </si>
  <si>
    <t>Opere per il Trattamento delle Acque Usate</t>
  </si>
  <si>
    <t>DE</t>
  </si>
  <si>
    <t>f4</t>
  </si>
  <si>
    <t>infra_f5.png</t>
  </si>
  <si>
    <t>Scaricatori di Piena</t>
  </si>
  <si>
    <t>SF</t>
  </si>
  <si>
    <t>f5</t>
  </si>
  <si>
    <t>infra_f6.png</t>
  </si>
  <si>
    <t>Condotta Sottomarina</t>
  </si>
  <si>
    <t>CS</t>
  </si>
  <si>
    <t>f6</t>
  </si>
  <si>
    <t>infra_a7.png</t>
  </si>
  <si>
    <t>Cloratore di Rete</t>
  </si>
  <si>
    <t>CR</t>
  </si>
  <si>
    <t>a7</t>
  </si>
  <si>
    <t>arch16x16.png</t>
  </si>
  <si>
    <t>Schema di Dettaglio</t>
  </si>
  <si>
    <t>ZZ</t>
  </si>
  <si>
    <t>NA2</t>
  </si>
  <si>
    <t>VALORE</t>
  </si>
  <si>
    <t>INFRASTR</t>
  </si>
  <si>
    <t>IDENTIFICATORE DEL MODULO NETSIC</t>
  </si>
  <si>
    <t>103</t>
  </si>
  <si>
    <t>ID FORMATO (NR=102 DEFAULT)</t>
  </si>
  <si>
    <t>ID GESTORE (Nr.ID del GESTORE es. 6=ACQUEDOTTO DEL FIORA)</t>
  </si>
  <si>
    <t>DATA AGGIORNAMENTO INFORMAZIONI (01/12/2016)</t>
  </si>
  <si>
    <t>SINGOLA</t>
  </si>
  <si>
    <t>RICORRENZA COMPETENZA (ANNUALE;SINGOLA)</t>
  </si>
  <si>
    <t>1</t>
  </si>
  <si>
    <t>NR.CONSEGNA NELL'ANNO (da 1 a 12)</t>
  </si>
  <si>
    <t>ANNO COMPETENZA (AAAA di COMPETENZA DATI) 2015</t>
  </si>
  <si>
    <t>NUMERO ANNI SOTTESI (NR.ANNI es.1 = 1 ANNO)</t>
  </si>
  <si>
    <t>DATA REDAZIONE FILE (01/06/2016)</t>
  </si>
  <si>
    <t>codice opera [idt]</t>
  </si>
  <si>
    <t>codice origine [testo]</t>
  </si>
  <si>
    <t>descrizione impianto [testo]</t>
  </si>
  <si>
    <t>g.boaga NORD [m]</t>
  </si>
  <si>
    <t>g.boaga EST [m]</t>
  </si>
  <si>
    <t>fuso RIF. [nr]</t>
  </si>
  <si>
    <t>codice schema acquedottistico [idt]</t>
  </si>
  <si>
    <t>descrizione schema acquedottistico [testo]</t>
  </si>
  <si>
    <t>quota s.l.m [m]</t>
  </si>
  <si>
    <t>località [testo]</t>
  </si>
  <si>
    <t>comune [istat]</t>
  </si>
  <si>
    <t>bacino appartenza corso acqua [testo]</t>
  </si>
  <si>
    <t>nome del corso acqua [testo]</t>
  </si>
  <si>
    <t>classe corso acqua [idn]</t>
  </si>
  <si>
    <t>estremi della concessione [testo]</t>
  </si>
  <si>
    <t>portata concessa uso potabile [l/s]</t>
  </si>
  <si>
    <t>uso plurimo [sn]</t>
  </si>
  <si>
    <t>anno costruzione [anno]</t>
  </si>
  <si>
    <t>anno ristrutturazione [anno]</t>
  </si>
  <si>
    <t>conservazione [idn]</t>
  </si>
  <si>
    <t>utilizzo (continuo,occasionale,periodico) [testo]</t>
  </si>
  <si>
    <t>utilizzo annuo (0 - 100) [%]</t>
  </si>
  <si>
    <t>area del bacino a monte [kmq]</t>
  </si>
  <si>
    <t>volume prelevato [mc/anno]</t>
  </si>
  <si>
    <t>volume immesso in rete [mc/anno]</t>
  </si>
  <si>
    <t>portata di esercizio [l/s]</t>
  </si>
  <si>
    <t>portata derivata massima [l/s]</t>
  </si>
  <si>
    <t>portata derivata minima [l/s]</t>
  </si>
  <si>
    <t>portata derivabile massima [l/s]</t>
  </si>
  <si>
    <t>traversa fluviale [sn]</t>
  </si>
  <si>
    <t>camera di presa [sn]</t>
  </si>
  <si>
    <t>presa con succhierola [sn]</t>
  </si>
  <si>
    <t>griglia [sn]</t>
  </si>
  <si>
    <t>filtro [sn]</t>
  </si>
  <si>
    <t>dissabbiatore [sn]</t>
  </si>
  <si>
    <t>tipo telecontrollo [idn]</t>
  </si>
  <si>
    <t>misura portata [sn]</t>
  </si>
  <si>
    <t>zona tutela assoluta [sn]</t>
  </si>
  <si>
    <t>zona di rispetto [sn]</t>
  </si>
  <si>
    <t>zona di protezione [sn]</t>
  </si>
  <si>
    <t>tipo di clorazione [idn]</t>
  </si>
  <si>
    <t>anno istallazione cloratore [anno]</t>
  </si>
  <si>
    <t>anno ristrutturazione cloratore [anno]</t>
  </si>
  <si>
    <t>opera stato [idn]</t>
  </si>
  <si>
    <t>ind.conf. area bacino monte [idt]</t>
  </si>
  <si>
    <t>ind.conf. anno costruzione [idt]</t>
  </si>
  <si>
    <t>ind.conf. anno ristrutturazione [idt]</t>
  </si>
  <si>
    <t>ind.conf. volume prelevato [idt]</t>
  </si>
  <si>
    <t>ind.conf. volume immesso [idt]</t>
  </si>
  <si>
    <t>ind.conf. portata esercizio [idt]</t>
  </si>
  <si>
    <t>ind.conf. portata derivata max [idt]</t>
  </si>
  <si>
    <t>ind.conf. portata derivata min [idt]</t>
  </si>
  <si>
    <t>ind.conf. portata derivabile max [idt]</t>
  </si>
  <si>
    <t>aggiornamento [data]</t>
  </si>
  <si>
    <t>NOTE</t>
  </si>
  <si>
    <t>Num opere anno A</t>
  </si>
  <si>
    <t>Verifica unicità codici origine</t>
  </si>
  <si>
    <t>ids_codice - testo 16 car [utf8] [idt] 
es.FI00000001</t>
  </si>
  <si>
    <t>ids_codice_origine - testo 32 car [utf8] [testo]</t>
  </si>
  <si>
    <t>descrizione - testo 64 car [utf8] [testo]</t>
  </si>
  <si>
    <t>coord_nord - decimale 8 byte [m]</t>
  </si>
  <si>
    <t>coord_est - decimale 8 byte [m]</t>
  </si>
  <si>
    <t>coord_rif - intero 4 byte [nr]</t>
  </si>
  <si>
    <t>schema_codici - testo 128 car [utf8] [testo]</t>
  </si>
  <si>
    <t>schema_descrizioni - testo 255 car [utf8] [testo]</t>
  </si>
  <si>
    <t>quota_slm - intero 4 byte [m]</t>
  </si>
  <si>
    <t>localita_nome - testo 64 car [utf8] [testo]</t>
  </si>
  <si>
    <t>id_comune_istat - intero 4 byte [istat]</t>
  </si>
  <si>
    <t>bacino_nome - testo 64 car [utf8] [testo]</t>
  </si>
  <si>
    <t>corso_acqua_nome - testo 64 car [utf8] [testo]</t>
  </si>
  <si>
    <t>id_corso_acqua_classe - intero 4 byte [idn]</t>
  </si>
  <si>
    <t>concessione_estremi - testo 64 car [utf8] [testo]</t>
  </si>
  <si>
    <t>concessione_port_pota - decimale 8 byte [l/s]</t>
  </si>
  <si>
    <t>uso_plurimo - binario 1 bit [sn]</t>
  </si>
  <si>
    <t>anno_costruzione - intero 4 byte [anno]</t>
  </si>
  <si>
    <t>anno_ristrutturazione - intero 4 byte [anno]</t>
  </si>
  <si>
    <t>id_conservazione - intero 4 byte [idn]</t>
  </si>
  <si>
    <t>utilizzo_tipo - testo 16 car [utf8] [testo]</t>
  </si>
  <si>
    <t>utilizzo_annuo - decimale 8 byte [%]</t>
  </si>
  <si>
    <t>area_bacino_monte - decimale 8 byte [kmq]</t>
  </si>
  <si>
    <t>volume_prelevato - decimale 8 byte [mc/anno]</t>
  </si>
  <si>
    <t>volume_immesso - decimale 8 byte [mc/anno]</t>
  </si>
  <si>
    <t>portata_esercizio - decimale 8 byte [l/s]</t>
  </si>
  <si>
    <t>portata_derivata_max - decimale 8 byte [l/s]</t>
  </si>
  <si>
    <t>portata_derivata_min - decimale 8 byte [l/s]</t>
  </si>
  <si>
    <t>portata_derivabile_max - decimale 8 byte [l/s]</t>
  </si>
  <si>
    <t>pres_traversa_fluviale - binario 1 bit [sn]</t>
  </si>
  <si>
    <t>pres_camera_presa - binario 1 bit [sn]</t>
  </si>
  <si>
    <t>pres_psucchieruola - binario 1 bit [sn]</t>
  </si>
  <si>
    <t>pres_griglia - binario 1 bit [sn]</t>
  </si>
  <si>
    <t>pres_filtro - binario 1 bit [sn]</t>
  </si>
  <si>
    <t>pres_dissabbiatore - binario 1 bit [sn]</t>
  </si>
  <si>
    <t>id_tipo_telecontrollo - intero 4 byte [idn]</t>
  </si>
  <si>
    <t>pres_misura_portata - binario 1 bit [sn]</t>
  </si>
  <si>
    <t>zona_tutela_assoluta - binario 1 bit [sn]</t>
  </si>
  <si>
    <t>zona_rispetto - binario 1 bit [sn]</t>
  </si>
  <si>
    <t>zona_protezione - binario 1 bit [sn]</t>
  </si>
  <si>
    <t>id_tipo_clorazione - intero 4 byte [idn]</t>
  </si>
  <si>
    <t>cloratore_anno_insta - intero 4 byte [anno]</t>
  </si>
  <si>
    <t>cloratore_anno_ristru - intero 4 byte [anno]</t>
  </si>
  <si>
    <t>id_opera_stato - intero 4 byte [idn]</t>
  </si>
  <si>
    <t>idx_area_bacino_monte - testo 2 car [utf8] [idt]</t>
  </si>
  <si>
    <t>idx_anno_costruzione - testo 2 car [utf8] [idt]</t>
  </si>
  <si>
    <t>idx_anno_ristrutturazione - testo 2 car [utf8] [idt]</t>
  </si>
  <si>
    <t>idx_volume_prelevato - testo 2 car [utf8] [idt]</t>
  </si>
  <si>
    <t>idx_volume_immesso - testo 2 car [utf8] [idt]</t>
  </si>
  <si>
    <t>idx_portata_esercizio - testo 2 car [utf8] [idt]</t>
  </si>
  <si>
    <t>idx_portata_derivata_max - testo 2 car [utf8] [idt]</t>
  </si>
  <si>
    <t>idx_portata_derivata_min - testo 2 car [utf8] [idt]</t>
  </si>
  <si>
    <t>idx_portata_derivabile_max - testo 2 car [utf8] [idt]</t>
  </si>
  <si>
    <t>data_ua - data 8 byte [data]</t>
  </si>
  <si>
    <t>Num opere anno (A-1)</t>
  </si>
  <si>
    <t xml:space="preserve">Verifica stato opera nuove opere </t>
  </si>
  <si>
    <t>800</t>
  </si>
  <si>
    <t>1000</t>
  </si>
  <si>
    <t>1100</t>
  </si>
  <si>
    <t>1200</t>
  </si>
  <si>
    <t>1300</t>
  </si>
  <si>
    <t>1400</t>
  </si>
  <si>
    <t>1500</t>
  </si>
  <si>
    <t>1600</t>
  </si>
  <si>
    <t>1700</t>
  </si>
  <si>
    <t>1800</t>
  </si>
  <si>
    <t>1900</t>
  </si>
  <si>
    <t>2000</t>
  </si>
  <si>
    <t>2100</t>
  </si>
  <si>
    <t>2200</t>
  </si>
  <si>
    <t>2700</t>
  </si>
  <si>
    <t>2800</t>
  </si>
  <si>
    <t>2900</t>
  </si>
  <si>
    <t>3000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</si>
  <si>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</si>
  <si>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</si>
  <si>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</si>
  <si>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</si>
  <si>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</si>
  <si>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</si>
  <si>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</si>
  <si>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</si>
  <si>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</si>
  <si>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</si>
  <si>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</si>
  <si>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</si>
  <si>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</si>
  <si>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</si>
  <si>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</si>
  <si>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</si>
  <si>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</si>
  <si>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</si>
  <si>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</si>
  <si>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</si>
  <si>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</si>
  <si>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</si>
  <si>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</si>
  <si>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</si>
  <si>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</si>
  <si>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</si>
  <si>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5700</t>
  </si>
  <si>
    <t>5800</t>
  </si>
  <si>
    <t>5900</t>
  </si>
  <si>
    <t>6000</t>
  </si>
  <si>
    <t>6100</t>
  </si>
  <si>
    <t>6200</t>
  </si>
  <si>
    <t>6300</t>
  </si>
  <si>
    <t>Consistenza anno A</t>
  </si>
  <si>
    <t>Controllo unicità codici origine</t>
  </si>
  <si>
    <t>Controllo congruenza stato opera di nuove opere</t>
  </si>
  <si>
    <t>Controllo completezza fiumi_in reti</t>
  </si>
  <si>
    <t>Controllo completezza fiumi_in potab</t>
  </si>
  <si>
    <t>Controllo Grado di compilazione</t>
  </si>
  <si>
    <t>DATI DI RIEPILOGO</t>
  </si>
  <si>
    <t>Verifica completezza codici opera per controllo di completezza dei collegamenti con le reti</t>
  </si>
  <si>
    <t>Verifica completezza codici opera per controllo di completezza dei collegamenti con i Pobalizzatori</t>
  </si>
  <si>
    <t>Anno A</t>
  </si>
  <si>
    <t>Verifica grado di compilazione rispetto ad anno (A-1)</t>
  </si>
  <si>
    <t>Anno (A-1)</t>
  </si>
  <si>
    <t>Scarto</t>
  </si>
  <si>
    <t>codice opera [idt]
o
codice origine [idt]</t>
  </si>
  <si>
    <t>codice potabilizzatore [idt]</t>
  </si>
  <si>
    <t>gestore potababilizzatore [idn]</t>
  </si>
  <si>
    <t xml:space="preserve">Verifica stato opera </t>
  </si>
  <si>
    <t>ids_codice - testo 16 o 32 car [utf8] [idt] (vd.colonna.A)</t>
  </si>
  <si>
    <t>ids_codice_potab - testo 16 car [utf8] [idt]</t>
  </si>
  <si>
    <t>id_gestore_potab - intero 4 byte [idn]</t>
  </si>
  <si>
    <t>Num dati compilati</t>
  </si>
  <si>
    <t>6600</t>
  </si>
  <si>
    <t>6800</t>
  </si>
  <si>
    <t>6900</t>
  </si>
  <si>
    <t>Controllo stato opera</t>
  </si>
  <si>
    <t>codice rete [idt]</t>
  </si>
  <si>
    <t>gestore rete [idn]</t>
  </si>
  <si>
    <t>ids_codice_rete - testo 16 car [utf8] [idt]</t>
  </si>
  <si>
    <t>id_gestore_rete - intero 4 byte [idn]</t>
  </si>
  <si>
    <t>7200</t>
  </si>
  <si>
    <t>7400</t>
  </si>
  <si>
    <t>7500</t>
  </si>
  <si>
    <t>area bacino afferente all'invaso [kmq]</t>
  </si>
  <si>
    <t>volume invaso [mc]</t>
  </si>
  <si>
    <t>altezza diga [m]</t>
  </si>
  <si>
    <t>invaso a norma collaudo [sn]</t>
  </si>
  <si>
    <t>zona rispetto [sn]</t>
  </si>
  <si>
    <t>zona protezione [sn]</t>
  </si>
  <si>
    <t>ind.conf. area bacino afferente [idt]</t>
  </si>
  <si>
    <t>ids_codice - testo 16 car [utf8] [idt] 
es.LA00000001</t>
  </si>
  <si>
    <t>area_bacino_afferente - decimale 8 byte [kmq]</t>
  </si>
  <si>
    <t>volume_invaso - decimale 8 byte [mc]</t>
  </si>
  <si>
    <t>altezza_diga - decimale 8 byte [m]</t>
  </si>
  <si>
    <t>invaso_norma_collaudo - binario 1 bit [sn]</t>
  </si>
  <si>
    <t>idx_area_bacino_afferente - testo 2 car [utf8] [idt]</t>
  </si>
  <si>
    <t>Verifica congruenza nuove opere</t>
  </si>
  <si>
    <t>7800</t>
  </si>
  <si>
    <t>8000</t>
  </si>
  <si>
    <t>8100</t>
  </si>
  <si>
    <t>8200</t>
  </si>
  <si>
    <t>8300</t>
  </si>
  <si>
    <t>8400</t>
  </si>
  <si>
    <t>8500</t>
  </si>
  <si>
    <t>8600</t>
  </si>
  <si>
    <t>8700</t>
  </si>
  <si>
    <t>8800</t>
  </si>
  <si>
    <t>8900</t>
  </si>
  <si>
    <t>9000</t>
  </si>
  <si>
    <t>9100</t>
  </si>
  <si>
    <t>9200</t>
  </si>
  <si>
    <t>9700</t>
  </si>
  <si>
    <t>9800</t>
  </si>
  <si>
    <t>9900</t>
  </si>
  <si>
    <t>10000</t>
  </si>
  <si>
    <t>10100</t>
  </si>
  <si>
    <t>10200</t>
  </si>
  <si>
    <t>10300</t>
  </si>
  <si>
    <t>10400</t>
  </si>
  <si>
    <t>10500</t>
  </si>
  <si>
    <t>10600</t>
  </si>
  <si>
    <t>10700</t>
  </si>
  <si>
    <t>10800</t>
  </si>
  <si>
    <t>10900</t>
  </si>
  <si>
    <t>11000</t>
  </si>
  <si>
    <t>11100</t>
  </si>
  <si>
    <t>11200</t>
  </si>
  <si>
    <t>11300</t>
  </si>
  <si>
    <t>11400</t>
  </si>
  <si>
    <t>11500</t>
  </si>
  <si>
    <t>11600</t>
  </si>
  <si>
    <t>11700</t>
  </si>
  <si>
    <t>11800</t>
  </si>
  <si>
    <t>11900</t>
  </si>
  <si>
    <t>12000</t>
  </si>
  <si>
    <t>12100</t>
  </si>
  <si>
    <t>12200</t>
  </si>
  <si>
    <t>12300</t>
  </si>
  <si>
    <t>12400</t>
  </si>
  <si>
    <t>12500</t>
  </si>
  <si>
    <t>12600</t>
  </si>
  <si>
    <t>12700</t>
  </si>
  <si>
    <t>12800</t>
  </si>
  <si>
    <t>12900</t>
  </si>
  <si>
    <t>13000</t>
  </si>
  <si>
    <t>Controllo completezza Laghi_in reti</t>
  </si>
  <si>
    <t>Verifica completezza codici opera per controllo di completezza dei collegamenti con i Potabilizzatori</t>
  </si>
  <si>
    <t>gestore potabilizzatore [idn]</t>
  </si>
  <si>
    <t>13300</t>
  </si>
  <si>
    <t>13500</t>
  </si>
  <si>
    <t>13600</t>
  </si>
  <si>
    <t>13900</t>
  </si>
  <si>
    <t>14100</t>
  </si>
  <si>
    <t>14200</t>
  </si>
  <si>
    <t>codice campo pozzi [idt]</t>
  </si>
  <si>
    <t>denominazione campo pozzi [testo]</t>
  </si>
  <si>
    <t>anno perforazione [anno]</t>
  </si>
  <si>
    <t>utilizzo annuo (0-100) [%]</t>
  </si>
  <si>
    <t>profondità di perforazione [m]</t>
  </si>
  <si>
    <t>diametro perforazione [mm]</t>
  </si>
  <si>
    <t>potenza installata [Kw]</t>
  </si>
  <si>
    <t>consumo di energia [kwh/anno]</t>
  </si>
  <si>
    <t>portata di utilizzo massima [l/s]</t>
  </si>
  <si>
    <t>portata di utilizzo minima [l/s]</t>
  </si>
  <si>
    <t>misura pressione [sn]</t>
  </si>
  <si>
    <t>episodi inquinamento 5anni [sn]</t>
  </si>
  <si>
    <t>ind.conf. anno perforazione [idt]</t>
  </si>
  <si>
    <t>ind.conf. potenza installata [idt]</t>
  </si>
  <si>
    <t>ind.conf. portata utilizzo max [idt]</t>
  </si>
  <si>
    <t>ind.conf. portata utilizzo min [idt]</t>
  </si>
  <si>
    <t>ids_codice - testo 16 car [utf8] [idt] 
es.PO00000001</t>
  </si>
  <si>
    <t>codice - testo 32 car [utf8] [testo]</t>
  </si>
  <si>
    <t>denominazione - testo 64 car [utf8] [testo]</t>
  </si>
  <si>
    <t>anno_perforazione - intero 4 byte [anno]</t>
  </si>
  <si>
    <t>profondita_perforazione - decimale 8 byte [m]</t>
  </si>
  <si>
    <t>diametro_perforazione - decimale 8 byte [mm]</t>
  </si>
  <si>
    <t>potenza_installata - decimale 8 byte [Kw]</t>
  </si>
  <si>
    <t>consumo_energia - decimale 8 byte [kwh/anno]</t>
  </si>
  <si>
    <t>portata_utilizzo_max - decimale 8 byte [l/s]</t>
  </si>
  <si>
    <t>portata_utilizzo_min - decimale 8 byte [l/s]</t>
  </si>
  <si>
    <t>pres_misura_pressione - binario 1 bit [sn]</t>
  </si>
  <si>
    <t>episodi_inquinamento5 - binario 1 bit [sn]</t>
  </si>
  <si>
    <t>idx_anno_perforazione - testo 2 car [utf8] [idt]</t>
  </si>
  <si>
    <t>idx_potenza_installata - testo 2 car [utf8] [idt]</t>
  </si>
  <si>
    <t>idx_portata_utilizzo_max - testo 2 car [utf8] [idt]</t>
  </si>
  <si>
    <t>idx_portata_utilizzo_min - testo 2 car [utf8] [idt]</t>
  </si>
  <si>
    <t>14500</t>
  </si>
  <si>
    <t>14700</t>
  </si>
  <si>
    <t>14800</t>
  </si>
  <si>
    <t>14900</t>
  </si>
  <si>
    <t>15000</t>
  </si>
  <si>
    <t>15100</t>
  </si>
  <si>
    <t>15200</t>
  </si>
  <si>
    <t>15300</t>
  </si>
  <si>
    <t>15400</t>
  </si>
  <si>
    <t>15500</t>
  </si>
  <si>
    <t>15600</t>
  </si>
  <si>
    <t>16100</t>
  </si>
  <si>
    <t>16200</t>
  </si>
  <si>
    <t>16300</t>
  </si>
  <si>
    <t>16400</t>
  </si>
  <si>
    <t>16500</t>
  </si>
  <si>
    <t>16600</t>
  </si>
  <si>
    <t>16700</t>
  </si>
  <si>
    <t>16800</t>
  </si>
  <si>
    <t>16900</t>
  </si>
  <si>
    <t>17000</t>
  </si>
  <si>
    <t>17100</t>
  </si>
  <si>
    <t>17200</t>
  </si>
  <si>
    <t>17300</t>
  </si>
  <si>
    <t>17400</t>
  </si>
  <si>
    <t>17500</t>
  </si>
  <si>
    <t>17600</t>
  </si>
  <si>
    <t>17700</t>
  </si>
  <si>
    <t>17800</t>
  </si>
  <si>
    <t>17900</t>
  </si>
  <si>
    <t>18000</t>
  </si>
  <si>
    <t>18100</t>
  </si>
  <si>
    <t>18200</t>
  </si>
  <si>
    <t>18300</t>
  </si>
  <si>
    <t>18400</t>
  </si>
  <si>
    <t>18500</t>
  </si>
  <si>
    <t>18600</t>
  </si>
  <si>
    <t>18700</t>
  </si>
  <si>
    <t>18800</t>
  </si>
  <si>
    <t>18900</t>
  </si>
  <si>
    <t>19000</t>
  </si>
  <si>
    <t>19100</t>
  </si>
  <si>
    <t>19200</t>
  </si>
  <si>
    <t>19300</t>
  </si>
  <si>
    <t>19400</t>
  </si>
  <si>
    <t>Controllo completezza pozzi_in reti</t>
  </si>
  <si>
    <t>anno installazione [anno]</t>
  </si>
  <si>
    <t>potenza [Kw]</t>
  </si>
  <si>
    <t>portata [l/s]</t>
  </si>
  <si>
    <t>prevalenza [M.C.A.]</t>
  </si>
  <si>
    <t>funziona riserva [sn]</t>
  </si>
  <si>
    <t>ind.conf. anno installazione [idt]</t>
  </si>
  <si>
    <t>ind.conf. potenza [idt]</t>
  </si>
  <si>
    <t>ind.conf. portata [idt]</t>
  </si>
  <si>
    <t>ind.conf. prevalenza [idt]</t>
  </si>
  <si>
    <t>Verifica codice opera</t>
  </si>
  <si>
    <t>anno_installazione - intero 4 byte [anno]</t>
  </si>
  <si>
    <t>potenza - decimale 8 byte [Kw]</t>
  </si>
  <si>
    <t>portata - decimale 8 byte [l/s]</t>
  </si>
  <si>
    <t>prevalenza - decimale 8 byte [M.C.A.]</t>
  </si>
  <si>
    <t>funziona_riserva - binario 1 bit [sn]</t>
  </si>
  <si>
    <t>idx_anno_installazione - testo 2 car [utf8] [idt]</t>
  </si>
  <si>
    <t>idx_potenza - testo 2 car [utf8] [idt]</t>
  </si>
  <si>
    <t>idx_portata - testo 2 car [utf8] [idt]</t>
  </si>
  <si>
    <t>idx_prevalenza - testo 2 car [utf8] [idt]</t>
  </si>
  <si>
    <t xml:space="preserve">Verifica opera stato delle opere </t>
  </si>
  <si>
    <t>19700</t>
  </si>
  <si>
    <t>19900</t>
  </si>
  <si>
    <t>20000</t>
  </si>
  <si>
    <t>20100</t>
  </si>
  <si>
    <t>20200</t>
  </si>
  <si>
    <t>20300</t>
  </si>
  <si>
    <t>20400</t>
  </si>
  <si>
    <t>20500</t>
  </si>
  <si>
    <t>20600</t>
  </si>
  <si>
    <t>20700</t>
  </si>
  <si>
    <t>20800</t>
  </si>
  <si>
    <t>20900</t>
  </si>
  <si>
    <t>21000</t>
  </si>
  <si>
    <t>Verifica CODICE Opera</t>
  </si>
  <si>
    <t>Congruenza codice opera/origine</t>
  </si>
  <si>
    <t>21300</t>
  </si>
  <si>
    <t>21500</t>
  </si>
  <si>
    <t>21600</t>
  </si>
  <si>
    <t>21900</t>
  </si>
  <si>
    <t>22100</t>
  </si>
  <si>
    <t>22200</t>
  </si>
  <si>
    <t>codice campo sorgenti [idt]</t>
  </si>
  <si>
    <t>denominazione campo sorgenti [testo]</t>
  </si>
  <si>
    <t>cunicolo di presa [sn]</t>
  </si>
  <si>
    <t>vasca captazione [sn]</t>
  </si>
  <si>
    <t>vasca misura [sn]</t>
  </si>
  <si>
    <t>vasca carico [sn]</t>
  </si>
  <si>
    <t>portata di utilizzo [l/s]</t>
  </si>
  <si>
    <t>ind.conf. portata utilizzo [idt]</t>
  </si>
  <si>
    <t>ids_codice - testo 16 car [utf8] [idt] 
es.SO00000001</t>
  </si>
  <si>
    <t>pres_cunicolo_presa - binario 1 bit [sn]</t>
  </si>
  <si>
    <t>pres_vasca_captazione - binario 1 bit [sn]</t>
  </si>
  <si>
    <t>pres_vasca_misura - binario 1 bit [sn]</t>
  </si>
  <si>
    <t>pres_vasca_carico - binario 1 bit [sn]</t>
  </si>
  <si>
    <t>portata_utilizzo - decimale 8 byte [l/s]</t>
  </si>
  <si>
    <t>idx_portata_utilizzo - testo 2 car [utf8] [idt]</t>
  </si>
  <si>
    <t>23500</t>
  </si>
  <si>
    <t>23700</t>
  </si>
  <si>
    <t>23800</t>
  </si>
  <si>
    <t>23900</t>
  </si>
  <si>
    <t>24000</t>
  </si>
  <si>
    <t>24100</t>
  </si>
  <si>
    <t>24200</t>
  </si>
  <si>
    <t>24300</t>
  </si>
  <si>
    <t>24400</t>
  </si>
  <si>
    <t>24500</t>
  </si>
  <si>
    <t>24600</t>
  </si>
  <si>
    <t>25100</t>
  </si>
  <si>
    <t>25200</t>
  </si>
  <si>
    <t>25300</t>
  </si>
  <si>
    <t>25400</t>
  </si>
  <si>
    <t>25500</t>
  </si>
  <si>
    <t>25600</t>
  </si>
  <si>
    <t>25700</t>
  </si>
  <si>
    <t>25800</t>
  </si>
  <si>
    <t>25900</t>
  </si>
  <si>
    <t>26000</t>
  </si>
  <si>
    <t>26100</t>
  </si>
  <si>
    <t>26200</t>
  </si>
  <si>
    <t>26300</t>
  </si>
  <si>
    <t>26400</t>
  </si>
  <si>
    <t>26500</t>
  </si>
  <si>
    <t>26600</t>
  </si>
  <si>
    <t>26700</t>
  </si>
  <si>
    <t>26800</t>
  </si>
  <si>
    <t>26900</t>
  </si>
  <si>
    <t>27000</t>
  </si>
  <si>
    <t>27100</t>
  </si>
  <si>
    <t>27200</t>
  </si>
  <si>
    <t>27300</t>
  </si>
  <si>
    <t>27400</t>
  </si>
  <si>
    <t>27500</t>
  </si>
  <si>
    <t>27600</t>
  </si>
  <si>
    <t>27700</t>
  </si>
  <si>
    <t>27800</t>
  </si>
  <si>
    <t>27900</t>
  </si>
  <si>
    <t>28000</t>
  </si>
  <si>
    <t>28100</t>
  </si>
  <si>
    <t>28200</t>
  </si>
  <si>
    <t>Controllo completezza sorgenti_in reti</t>
  </si>
  <si>
    <t>28500</t>
  </si>
  <si>
    <t>28700</t>
  </si>
  <si>
    <t>28800</t>
  </si>
  <si>
    <t>29100</t>
  </si>
  <si>
    <t>29300</t>
  </si>
  <si>
    <t>29400</t>
  </si>
  <si>
    <t>profondità s.l.m [m]</t>
  </si>
  <si>
    <t>lunghezza [m]</t>
  </si>
  <si>
    <t>diametro [mm]</t>
  </si>
  <si>
    <t>note [testo]</t>
  </si>
  <si>
    <t>ids_codice - testo 16 car [utf8] [idt]</t>
  </si>
  <si>
    <t>profondita_slm - intero 4 byte [m]</t>
  </si>
  <si>
    <t>lunghezza - decimale 8 byte [m]</t>
  </si>
  <si>
    <t>diametro - decimale 8 byte [mm]</t>
  </si>
  <si>
    <t>note - testo 255 car [utf8] [testo]</t>
  </si>
  <si>
    <t>Num opere anno A-1</t>
  </si>
  <si>
    <t>Controllo completezza Mari_inpotab</t>
  </si>
  <si>
    <t>Verifica completezza foglio Mari_inpotab</t>
  </si>
  <si>
    <t>Verifica stato opera</t>
  </si>
  <si>
    <t>tipo trattamento [idn]</t>
  </si>
  <si>
    <t>anno ristrutturazione civili [anno]</t>
  </si>
  <si>
    <t>conservazione op.civili [idn]</t>
  </si>
  <si>
    <t>anno ristrutturazione elet.mecc. [anno]</t>
  </si>
  <si>
    <t>conservazione op.elettr.mecc. [idn]</t>
  </si>
  <si>
    <t>volume trattabile [Mln/gg]</t>
  </si>
  <si>
    <t>volume trattato [mc/anno]</t>
  </si>
  <si>
    <t>volume in uscita immesso all'utilizzazione (A06) [mc/anno]</t>
  </si>
  <si>
    <t>presidio medio impianto [hr/gg]</t>
  </si>
  <si>
    <t>presidio saltuario [sn]</t>
  </si>
  <si>
    <t>riserva di acqua [mc]</t>
  </si>
  <si>
    <t>misura portata in ingresso impianto [sn]</t>
  </si>
  <si>
    <t>misura portata in uscita impianto [sn]</t>
  </si>
  <si>
    <t>tra grigliatura [sn]</t>
  </si>
  <si>
    <t>tra dissabbiamento [sn]</t>
  </si>
  <si>
    <t>tra chiarificazione [sn]</t>
  </si>
  <si>
    <t>trattamento filtrazione rapida [idn]</t>
  </si>
  <si>
    <t>trattamento ossidazione e riduzione [idn]</t>
  </si>
  <si>
    <t>tra precipitazione [sn]</t>
  </si>
  <si>
    <t>tra strippaggio [sn]</t>
  </si>
  <si>
    <t>trattamento a carboni attivi [idn]</t>
  </si>
  <si>
    <t>tra resine scambiatrici ioni [sn]</t>
  </si>
  <si>
    <t>tra elettrodialisi [sn]</t>
  </si>
  <si>
    <t>tra osmosi inversa [sn]</t>
  </si>
  <si>
    <t>tra filtrazione lenta [sn]</t>
  </si>
  <si>
    <t>tra processi biologici [sn]</t>
  </si>
  <si>
    <t>tra micro ultra filtrazione [sn]</t>
  </si>
  <si>
    <t>tra fanghi [sn]</t>
  </si>
  <si>
    <t>tra disinfezione ozonazione [sn]</t>
  </si>
  <si>
    <t>tra irraggiamento uv [sn]</t>
  </si>
  <si>
    <t>rim ferro [sn]</t>
  </si>
  <si>
    <t>rim manganese [sn]</t>
  </si>
  <si>
    <t>rim ammoniaca nitrati [sn]</t>
  </si>
  <si>
    <t>rim fosfati [sn]</t>
  </si>
  <si>
    <t>rim metalli pesanti [sn]</t>
  </si>
  <si>
    <t>rim trialometani [sn]</t>
  </si>
  <si>
    <t>rim organo alogenati [sn]</t>
  </si>
  <si>
    <t>rim anidride solforosa [sn]</t>
  </si>
  <si>
    <t>ind.conf. anno ristruttura op.civili [idt]</t>
  </si>
  <si>
    <t>ind.conf. anno ristruttura op.el.mec. [idt]</t>
  </si>
  <si>
    <t>ind.conf. volume trattabile giorno [idt]</t>
  </si>
  <si>
    <t>ind.conf. volume trattato anno [idt]</t>
  </si>
  <si>
    <t>ind.conf. volume in uscita immesso all'utilizzazione (A06) [idt]</t>
  </si>
  <si>
    <t>ids_codice - testo 16 car [utf8] [idt] 
es.PT00000001</t>
  </si>
  <si>
    <t>id_tipo_trattamento - intero 4 byte [idn]</t>
  </si>
  <si>
    <t>anno_ristruttura_civile - intero 4 byte [anno]</t>
  </si>
  <si>
    <t>id_conservazione_civile - intero 4 byte [idn]</t>
  </si>
  <si>
    <t>anno_ristruttura_elmec - intero 4 byte [anno]</t>
  </si>
  <si>
    <t>id_conservazione_elmec - intero 4 byte [idn]</t>
  </si>
  <si>
    <t>volume_trattabile_giorno - decimale 8 byte [Mln/gg]</t>
  </si>
  <si>
    <t>volume_trattato_anno - decimale 8 byte [mc/anno]</t>
  </si>
  <si>
    <t>presidio_ore_giorno - decimale 8 byte [hr/gg]</t>
  </si>
  <si>
    <t>presidio_saltuario - binario 1 bit [sn]</t>
  </si>
  <si>
    <t>riserva_acqua - decimale 8 byte [mc]</t>
  </si>
  <si>
    <t>tra_grigliatura - binario 1 bit [sn]</t>
  </si>
  <si>
    <t>tra_dissabbiamento - binario 1 bit [sn]</t>
  </si>
  <si>
    <t>tra_chiarificazione - binario 1 bit [sn]</t>
  </si>
  <si>
    <t>id_tra_filtraz_rapida - intero 4 byte [idn]</t>
  </si>
  <si>
    <t>id_tra_ossida_riduzione - intero 4 byte [idn]</t>
  </si>
  <si>
    <t>tra_precipitazione - binario 1 bit [sn]</t>
  </si>
  <si>
    <t>tra_strippaggio - binario 1 bit [sn]</t>
  </si>
  <si>
    <t>id_tra_acarboni_attivi - intero 4 byte [idn]</t>
  </si>
  <si>
    <t>tra_resine_scambiatrici_ioni - binario 1 bit [sn]</t>
  </si>
  <si>
    <t>tra_elettrodialisi - binario 1 bit [sn]</t>
  </si>
  <si>
    <t>tra_osmosi_inversa - binario 1 bit [sn]</t>
  </si>
  <si>
    <t>tra_filtrazione_lenta - binario 1 bit [sn]</t>
  </si>
  <si>
    <t>tra_processi_biologici - binario 1 bit [sn]</t>
  </si>
  <si>
    <t>tra_micro_ultra_filtrazione - binario 1 bit [sn]</t>
  </si>
  <si>
    <t>tra_fanghi - binario 1 bit [sn]</t>
  </si>
  <si>
    <t>tra_disinfezione_ozonazione - binario 1 bit [sn]</t>
  </si>
  <si>
    <t>tra_irraggiamento_uv - binario 1 bit [sn]</t>
  </si>
  <si>
    <t>rim_ferro - binario 1 bit [sn]</t>
  </si>
  <si>
    <t>rim_manganese - binario 1 bit [sn]</t>
  </si>
  <si>
    <t>rim_ammoniaca_nitrati - binario 1 bit [sn]</t>
  </si>
  <si>
    <t>rim_fosfati - binario 1 bit [sn]</t>
  </si>
  <si>
    <t>rim_metalli_pesanti - binario 1 bit [sn]</t>
  </si>
  <si>
    <t>rim_trialometani - binario 1 bit [sn]</t>
  </si>
  <si>
    <t>rim_organo_alogenati - binario 1 bit [sn]</t>
  </si>
  <si>
    <t>rim_anidride_solforosa - binario 1 bit [sn]</t>
  </si>
  <si>
    <t>idx_anno_ristruttura_civile - testo 2 car [utf8] [idt]</t>
  </si>
  <si>
    <t>idx_anno_ristruttura_elmec - testo 2 car [utf8] [idt]</t>
  </si>
  <si>
    <t>idx_volume_trattabile_giorno - testo 2 car [utf8] [idt]</t>
  </si>
  <si>
    <t>idx_volume_trattato_anno - testo 2 car [utf8] [idt]</t>
  </si>
  <si>
    <t>30700</t>
  </si>
  <si>
    <t>30900</t>
  </si>
  <si>
    <t>31000</t>
  </si>
  <si>
    <t>31100</t>
  </si>
  <si>
    <t>31200</t>
  </si>
  <si>
    <t>31300</t>
  </si>
  <si>
    <t>31400</t>
  </si>
  <si>
    <t>31500</t>
  </si>
  <si>
    <t>31600</t>
  </si>
  <si>
    <t>31700</t>
  </si>
  <si>
    <t>31800</t>
  </si>
  <si>
    <t>32100</t>
  </si>
  <si>
    <t>32200</t>
  </si>
  <si>
    <t>98600</t>
  </si>
  <si>
    <t>32300</t>
  </si>
  <si>
    <t>32400</t>
  </si>
  <si>
    <t>32500</t>
  </si>
  <si>
    <t>32600</t>
  </si>
  <si>
    <t>32700</t>
  </si>
  <si>
    <t>32800</t>
  </si>
  <si>
    <t>98400</t>
  </si>
  <si>
    <t>98500</t>
  </si>
  <si>
    <t>32900</t>
  </si>
  <si>
    <t>33000</t>
  </si>
  <si>
    <t>33100</t>
  </si>
  <si>
    <t>33200</t>
  </si>
  <si>
    <t>33300</t>
  </si>
  <si>
    <t>33400</t>
  </si>
  <si>
    <t>33500</t>
  </si>
  <si>
    <t>33600</t>
  </si>
  <si>
    <t>33700</t>
  </si>
  <si>
    <t>33800</t>
  </si>
  <si>
    <t>33900</t>
  </si>
  <si>
    <t>34000</t>
  </si>
  <si>
    <t>34100</t>
  </si>
  <si>
    <t>34200</t>
  </si>
  <si>
    <t>34300</t>
  </si>
  <si>
    <t>34400</t>
  </si>
  <si>
    <t>34500</t>
  </si>
  <si>
    <t>34600</t>
  </si>
  <si>
    <t>34700</t>
  </si>
  <si>
    <t>34800</t>
  </si>
  <si>
    <t>34900</t>
  </si>
  <si>
    <t>35000</t>
  </si>
  <si>
    <t>35100</t>
  </si>
  <si>
    <t>35200</t>
  </si>
  <si>
    <t>35300</t>
  </si>
  <si>
    <t>35400</t>
  </si>
  <si>
    <t>35500</t>
  </si>
  <si>
    <t>35600</t>
  </si>
  <si>
    <t>35720 </t>
  </si>
  <si>
    <t>35800</t>
  </si>
  <si>
    <t>35900</t>
  </si>
  <si>
    <t>36000</t>
  </si>
  <si>
    <t>98700</t>
  </si>
  <si>
    <t>36100</t>
  </si>
  <si>
    <t>Controllo completezza potab_in reti</t>
  </si>
  <si>
    <t>Controllo completezza potab_incaptaz</t>
  </si>
  <si>
    <t>PT00002</t>
  </si>
  <si>
    <t>POT_CAMPESTRI</t>
  </si>
  <si>
    <t>Case sparse</t>
  </si>
  <si>
    <t>Verifica completezza codici opera per controllo di completezza dei collegamenti con le captazioni</t>
  </si>
  <si>
    <t>37000</t>
  </si>
  <si>
    <t>37200</t>
  </si>
  <si>
    <t>37300</t>
  </si>
  <si>
    <t>37400</t>
  </si>
  <si>
    <t>37500</t>
  </si>
  <si>
    <t>37600</t>
  </si>
  <si>
    <t>37700</t>
  </si>
  <si>
    <t>37800</t>
  </si>
  <si>
    <t>37900</t>
  </si>
  <si>
    <t>38000</t>
  </si>
  <si>
    <t>38100</t>
  </si>
  <si>
    <t>38200</t>
  </si>
  <si>
    <t>38300</t>
  </si>
  <si>
    <t>codice captazione [idt]</t>
  </si>
  <si>
    <t>gestore captazione [idn]</t>
  </si>
  <si>
    <t>ids_codice_captazione - testo 16 car [utf8] [idt]</t>
  </si>
  <si>
    <t>id_gestore_captazione - intero 4 byte [idn]</t>
  </si>
  <si>
    <t>36400</t>
  </si>
  <si>
    <t>36600</t>
  </si>
  <si>
    <t>36700</t>
  </si>
  <si>
    <t>"Baco informatico"</t>
  </si>
  <si>
    <t>38600</t>
  </si>
  <si>
    <t>38800</t>
  </si>
  <si>
    <t>38900</t>
  </si>
  <si>
    <t>descrizione adduttrice [testo]</t>
  </si>
  <si>
    <t>portata media addotta [l/s]</t>
  </si>
  <si>
    <t>lunghezza totale [km]</t>
  </si>
  <si>
    <t>lunghezza rete telecontrollata [km]</t>
  </si>
  <si>
    <t>volume erogato [mc/anno]</t>
  </si>
  <si>
    <t>volume fatturato [mc/anno]</t>
  </si>
  <si>
    <t>volume acquistato da terzi [mc/anno]</t>
  </si>
  <si>
    <t>volume ceduto a terzi [mc/anno]</t>
  </si>
  <si>
    <t>numero utenti diretti [nr]</t>
  </si>
  <si>
    <t>numero utenti diretti - domestici [nr]</t>
  </si>
  <si>
    <t>numero utenti diretti - domestici - residenti [nr]</t>
  </si>
  <si>
    <t>numero utenze condominiali [nr]</t>
  </si>
  <si>
    <t>numero utenti indiretti [nr]</t>
  </si>
  <si>
    <t>numero utenti indiretti - domestici [nr]</t>
  </si>
  <si>
    <t>numero utenti indiretti - domestici - residenti [nr]</t>
  </si>
  <si>
    <t>utenze dotate di misuratore [nr]</t>
  </si>
  <si>
    <t>numero di riparazioni sulle condotte [nr]</t>
  </si>
  <si>
    <t>punti di clorazione sulla rete [nr]</t>
  </si>
  <si>
    <t>ind.conf. portata addotta [idt]</t>
  </si>
  <si>
    <t>ind.conf. lunghezza totale [idt]</t>
  </si>
  <si>
    <t>ind.conf. lunghezza rete telecontrollata [idt]</t>
  </si>
  <si>
    <t>ind.conf. volume immesso in rete [idt]</t>
  </si>
  <si>
    <t>ind.conf. volume erogato [idt]</t>
  </si>
  <si>
    <t>ind.conf. volume fatturato [idt]</t>
  </si>
  <si>
    <t>ind.conf. volume acquistato da terzi [idt]</t>
  </si>
  <si>
    <t>ind.conf. volume ceduto a terzi [idt]</t>
  </si>
  <si>
    <t>ids_codice - testo 16 car [utf8] [idt] 
es.AD00000001</t>
  </si>
  <si>
    <t>portata_addotta - decimale 8 byte [l/s]</t>
  </si>
  <si>
    <t>lunghezza_totale - decimale 8 byte [km]</t>
  </si>
  <si>
    <t>volume_immesso_rete - decimale 8 byte [km]</t>
  </si>
  <si>
    <t>volume_erogato - decimale 8 byte [km]</t>
  </si>
  <si>
    <t>volume_fatturato - decimale 8 byte [km]</t>
  </si>
  <si>
    <t>volume_acquistato_terzi - decimale 8 byte [km]</t>
  </si>
  <si>
    <t>volume_ceduto_terzi - decimale 8 byte [km]</t>
  </si>
  <si>
    <t>utenti_diretti - intero 4 byte [nr]</t>
  </si>
  <si>
    <t>utenti_diretti_domestici - intero 4 byte [nr]</t>
  </si>
  <si>
    <t>utenti_diretti_domestici_res - intero 4 byte [nr]</t>
  </si>
  <si>
    <t>utenti_condominiali - intero 4 byte [nr]</t>
  </si>
  <si>
    <t>utenti_indiretti - intero 4 byte [nr]</t>
  </si>
  <si>
    <t>utenti_indiretti_domestici - intero 4 byte [nr]</t>
  </si>
  <si>
    <t>utenti_indiretti_domestici_res - intero 4 byte [nr]</t>
  </si>
  <si>
    <t>utenze_con_misuratore - decimale 8 byte [km]</t>
  </si>
  <si>
    <t>punti_clorazione_rete - intero 4 byte [nr]</t>
  </si>
  <si>
    <t>idx_portata_addotta - testo 2 car [utf8] [idt]</t>
  </si>
  <si>
    <t>idx_lunghezza_totale - testo 2 car [utf8] [idt]</t>
  </si>
  <si>
    <t>idx_volume_immesso_rete - testo 2 car [utf8] [idt]</t>
  </si>
  <si>
    <t>idx_volume_erogato - testo 2 car [utf8] [idt]</t>
  </si>
  <si>
    <t>idx_volume_fatturato - testo 2 car [utf8] [idt]</t>
  </si>
  <si>
    <t>idx_volume_acquistato_terzi - testo 2 car [utf8] [idt]</t>
  </si>
  <si>
    <t>idx_volume_ceduto_terzi - testo 2 car [utf8] [idt]</t>
  </si>
  <si>
    <t>39200</t>
  </si>
  <si>
    <t>39400</t>
  </si>
  <si>
    <t>39500</t>
  </si>
  <si>
    <t>39600</t>
  </si>
  <si>
    <t>39700</t>
  </si>
  <si>
    <t>98800</t>
  </si>
  <si>
    <t>39800</t>
  </si>
  <si>
    <t>39900</t>
  </si>
  <si>
    <t>99000</t>
  </si>
  <si>
    <t>40300</t>
  </si>
  <si>
    <t>40400</t>
  </si>
  <si>
    <t>40500</t>
  </si>
  <si>
    <t>98900</t>
  </si>
  <si>
    <t>40600</t>
  </si>
  <si>
    <t>Controllo completezza Addut_in reti</t>
  </si>
  <si>
    <t>42900</t>
  </si>
  <si>
    <t>43100</t>
  </si>
  <si>
    <t>43200</t>
  </si>
  <si>
    <t>42400</t>
  </si>
  <si>
    <t>42600</t>
  </si>
  <si>
    <t>tipo serbatoio [idn]</t>
  </si>
  <si>
    <t>materiale [idn]</t>
  </si>
  <si>
    <t>volume serbatoio [mc]</t>
  </si>
  <si>
    <t>quota del serbatoio da terra [m]</t>
  </si>
  <si>
    <t>misura livello [sn]</t>
  </si>
  <si>
    <t>ind.conf. volume serbatoio [idt]</t>
  </si>
  <si>
    <t>ids_codice - testo 16 car [utf8] [idt] 
es.AC00000001</t>
  </si>
  <si>
    <t>id_tipo_serbatoio - intero 4 byte [idn]</t>
  </si>
  <si>
    <t>id_materiale - intero 4 byte [idn]</t>
  </si>
  <si>
    <t>volume_serbatoio - decimale 8 byte [mc]</t>
  </si>
  <si>
    <t>quota_serbatoio_terra - decimale 8 byte [m]</t>
  </si>
  <si>
    <t>pres_misura_livello - binario 1 bit [sn]</t>
  </si>
  <si>
    <t>idx_volume_serbatoio - testo 2 car [utf8] [idt]</t>
  </si>
  <si>
    <t>43700</t>
  </si>
  <si>
    <t>43800</t>
  </si>
  <si>
    <t>43900</t>
  </si>
  <si>
    <t>44000</t>
  </si>
  <si>
    <t>44100</t>
  </si>
  <si>
    <t>44200</t>
  </si>
  <si>
    <t>44300</t>
  </si>
  <si>
    <t>44400</t>
  </si>
  <si>
    <t>44500</t>
  </si>
  <si>
    <t>44600</t>
  </si>
  <si>
    <t>44700</t>
  </si>
  <si>
    <t>44800</t>
  </si>
  <si>
    <t>44900</t>
  </si>
  <si>
    <t>45000</t>
  </si>
  <si>
    <t>45100</t>
  </si>
  <si>
    <t>45200</t>
  </si>
  <si>
    <t>45300</t>
  </si>
  <si>
    <t>45400</t>
  </si>
  <si>
    <t>45500</t>
  </si>
  <si>
    <t>45600</t>
  </si>
  <si>
    <t>45700</t>
  </si>
  <si>
    <t>45800</t>
  </si>
  <si>
    <t>45900</t>
  </si>
  <si>
    <t>46000</t>
  </si>
  <si>
    <t>46100</t>
  </si>
  <si>
    <t>46200</t>
  </si>
  <si>
    <t>Controllo completezza accumuli_in reti</t>
  </si>
  <si>
    <t>codice adduzione [idt]</t>
  </si>
  <si>
    <t>gestore adduzione [idn]</t>
  </si>
  <si>
    <t>ids_codice_adduzione - testo 16 car [utf8] [idt]</t>
  </si>
  <si>
    <t>id_gestore_adduzione - intero 4 byte [idn]</t>
  </si>
  <si>
    <t>46500</t>
  </si>
  <si>
    <t>46700</t>
  </si>
  <si>
    <t>46800</t>
  </si>
  <si>
    <t>47100</t>
  </si>
  <si>
    <t>47300</t>
  </si>
  <si>
    <t>47400</t>
  </si>
  <si>
    <t>ids_codice - testo 16 car [utf8] [idt] 
es.PG00000001</t>
  </si>
  <si>
    <t>47700</t>
  </si>
  <si>
    <t>47900</t>
  </si>
  <si>
    <t>48000</t>
  </si>
  <si>
    <t>48100</t>
  </si>
  <si>
    <t>48200</t>
  </si>
  <si>
    <t>48300</t>
  </si>
  <si>
    <t>48400</t>
  </si>
  <si>
    <t>48500</t>
  </si>
  <si>
    <t>48600</t>
  </si>
  <si>
    <t>48700</t>
  </si>
  <si>
    <t>48800</t>
  </si>
  <si>
    <t>48900</t>
  </si>
  <si>
    <t>49000</t>
  </si>
  <si>
    <t>49100</t>
  </si>
  <si>
    <t>49200</t>
  </si>
  <si>
    <t>49300</t>
  </si>
  <si>
    <t>49400</t>
  </si>
  <si>
    <t>49500</t>
  </si>
  <si>
    <t>49600</t>
  </si>
  <si>
    <t>49700</t>
  </si>
  <si>
    <t>49800</t>
  </si>
  <si>
    <t>49900</t>
  </si>
  <si>
    <t>50000</t>
  </si>
  <si>
    <t>50100</t>
  </si>
  <si>
    <t>50200</t>
  </si>
  <si>
    <t>50500</t>
  </si>
  <si>
    <t>50700</t>
  </si>
  <si>
    <t>50800</t>
  </si>
  <si>
    <t>50900</t>
  </si>
  <si>
    <t>51000</t>
  </si>
  <si>
    <t>51100</t>
  </si>
  <si>
    <t>51200</t>
  </si>
  <si>
    <t>51300</t>
  </si>
  <si>
    <t>51400</t>
  </si>
  <si>
    <t>51500</t>
  </si>
  <si>
    <t>51600</t>
  </si>
  <si>
    <t>51700</t>
  </si>
  <si>
    <t>51800</t>
  </si>
  <si>
    <t>52100</t>
  </si>
  <si>
    <t>52300</t>
  </si>
  <si>
    <t>52400</t>
  </si>
  <si>
    <t>codice serbatoio [idt]</t>
  </si>
  <si>
    <t>gestore serbatoio [idn]</t>
  </si>
  <si>
    <t>ids_codice_serbatoio - testo 16 car [utf8] [idt]</t>
  </si>
  <si>
    <t>id_gestore_serbatoio - intero 4 byte [idn]</t>
  </si>
  <si>
    <t>52700</t>
  </si>
  <si>
    <t>52900</t>
  </si>
  <si>
    <t>53000</t>
  </si>
  <si>
    <t>descrizione rete distribuzione [testo]</t>
  </si>
  <si>
    <t>lunghezza rete distrettualizzata [km]</t>
  </si>
  <si>
    <t>numero allacci [nr]</t>
  </si>
  <si>
    <t>calcolo Infrastructure Leakage Index (ILI) [sn]</t>
  </si>
  <si>
    <t>numero di riparazioni sugli allacci [nr]</t>
  </si>
  <si>
    <t>numero di riparazioni sulla rete [nr]</t>
  </si>
  <si>
    <t>pressione massima di esercizio [M.C.A.]</t>
  </si>
  <si>
    <t>pressione media di esercizio [M.C.A.]</t>
  </si>
  <si>
    <t>pressione minima di esercizio [M.C.A.]</t>
  </si>
  <si>
    <t>ind.conf. volume immesso rete [idt]</t>
  </si>
  <si>
    <t>ind.conf. volume terzi acquistato [idt]</t>
  </si>
  <si>
    <t>ind.conf. volume terzi ceduto [idt]</t>
  </si>
  <si>
    <t>ind.conf. lunghezza rete distrettualizzata [idt]</t>
  </si>
  <si>
    <t>ind.conf. calcolo Infrastructure Leakage Index (ILI) [idt]</t>
  </si>
  <si>
    <t>ind.conf. press_esercizio_max [idt]</t>
  </si>
  <si>
    <t>ind.conf. pressione media di esercizio [idt]</t>
  </si>
  <si>
    <t>ind.conf. pressione minima di esercizio [idt]</t>
  </si>
  <si>
    <t>ids_codice - testo 16 car [utf8] [idt] 
es.DI00000001</t>
  </si>
  <si>
    <t>lunghezza_distrettualizzata - decimale 8 byte [km]</t>
  </si>
  <si>
    <t>volume_immesso_rete - decimale 8 byte [mc/anno]</t>
  </si>
  <si>
    <t>volume_erogato - decimale 8 byte [mc/anno]</t>
  </si>
  <si>
    <t>volume_fatturato - decimale 8 byte [mc/anno]</t>
  </si>
  <si>
    <t>volume_terzi_acquistato - decimale 8 byte [mc/anno]</t>
  </si>
  <si>
    <t>volume_terzi_ceduto - decimale 8 byte [mc/anno]</t>
  </si>
  <si>
    <t>idx_volume_terzi_acquistato - testo 2 car [utf8] [idt]</t>
  </si>
  <si>
    <t>idx_volume_terzi_ceduto - testo 2 car [utf8] [idt]</t>
  </si>
  <si>
    <t>idx_lunghezza_distrettualizzata - testo 2 car [utf8] [idt]</t>
  </si>
  <si>
    <t>Verifica completezza Distribuzioni comuni serviti (verifica che tutte le reti attive siano contenute nel foglio di dettaglio Distrib_com_serv)</t>
  </si>
  <si>
    <t>53300</t>
  </si>
  <si>
    <t>53500</t>
  </si>
  <si>
    <t>53600</t>
  </si>
  <si>
    <t>53700</t>
  </si>
  <si>
    <t>99400</t>
  </si>
  <si>
    <t>99100</t>
  </si>
  <si>
    <t>100400</t>
  </si>
  <si>
    <t>54500</t>
  </si>
  <si>
    <t>54600</t>
  </si>
  <si>
    <t>54700</t>
  </si>
  <si>
    <t>54800</t>
  </si>
  <si>
    <t>54900</t>
  </si>
  <si>
    <t>55000</t>
  </si>
  <si>
    <t>55100</t>
  </si>
  <si>
    <t>99200</t>
  </si>
  <si>
    <t>100200</t>
  </si>
  <si>
    <t>100300</t>
  </si>
  <si>
    <t>55200</t>
  </si>
  <si>
    <t>55300</t>
  </si>
  <si>
    <t>99600</t>
  </si>
  <si>
    <t>99800</t>
  </si>
  <si>
    <t>100000</t>
  </si>
  <si>
    <t>55400</t>
  </si>
  <si>
    <t>55500</t>
  </si>
  <si>
    <t>55600</t>
  </si>
  <si>
    <t>55700</t>
  </si>
  <si>
    <t>55800</t>
  </si>
  <si>
    <t>55900</t>
  </si>
  <si>
    <t>99300</t>
  </si>
  <si>
    <t>99500</t>
  </si>
  <si>
    <t>99700</t>
  </si>
  <si>
    <t>99900</t>
  </si>
  <si>
    <t>100100</t>
  </si>
  <si>
    <t>56000</t>
  </si>
  <si>
    <t>Controllo completezza distrib_com_serv</t>
  </si>
  <si>
    <t>popolazione servita (0-100) [%]</t>
  </si>
  <si>
    <t>popolazione_servita - decimale 8 byte [%]</t>
  </si>
  <si>
    <t>57700</t>
  </si>
  <si>
    <t>57900</t>
  </si>
  <si>
    <t>58000</t>
  </si>
  <si>
    <t>id_localita_istat [istat]</t>
  </si>
  <si>
    <t>id_comune_istat - testo 16 car [istat]</t>
  </si>
  <si>
    <t>popolazione_servita - decimale 8 byte [%] es.65.0</t>
  </si>
  <si>
    <t>descrizione rete fognatura [testo]</t>
  </si>
  <si>
    <t>lunghezza totale allacci [km]</t>
  </si>
  <si>
    <t>lunghezza rete mista soggetta a ispezione [km]</t>
  </si>
  <si>
    <t>lunghezza rete nera soggetta a ispezione [km]</t>
  </si>
  <si>
    <t>utenze totali [nr]</t>
  </si>
  <si>
    <t>utenze industriali [nr]</t>
  </si>
  <si>
    <t>volume utenze industriali [mc/anno]</t>
  </si>
  <si>
    <t>numero scaricatori piena [nr]</t>
  </si>
  <si>
    <t>episodi allagamento [nr]</t>
  </si>
  <si>
    <t>lunghezza conn.depuratore [km]</t>
  </si>
  <si>
    <t>scarico superficiale [sn]</t>
  </si>
  <si>
    <t>ind.conf. volume utenze industriali [idt]</t>
  </si>
  <si>
    <t>ind.conf. lunghezza totale allacci [idt]</t>
  </si>
  <si>
    <t>ind.conf. lunghezza rete mista soggetta a ispezione [idt]</t>
  </si>
  <si>
    <t>ind.conf. lunghezza rete nera soggetta a ispezione [idt]</t>
  </si>
  <si>
    <t>ids_codice - testo 16 car [utf8] [idt] 
es.FG00000001</t>
  </si>
  <si>
    <t>lunghezza_mista_ispezione - decimale 8 byte [km]</t>
  </si>
  <si>
    <t>lunghezza_nera_ispezione - decimale 8 byte [km]</t>
  </si>
  <si>
    <t>utenze_totali - intero 4 byte [nr]</t>
  </si>
  <si>
    <t>utenze_prod_autorizzate - intero 4 byte [nr]</t>
  </si>
  <si>
    <t>volume_prod_autorizzate - decimale 8 byte [mc/anno]</t>
  </si>
  <si>
    <t>scaricatori_piena - intero 4 byte [nr]</t>
  </si>
  <si>
    <t>episodi_allagamento - intero 4 byte [nr]</t>
  </si>
  <si>
    <t>lunghezza_depurata - decimale 8 byte [km]</t>
  </si>
  <si>
    <t>idx_volume_prod_autorizzate - testo 2 car [utf8] [idt]</t>
  </si>
  <si>
    <t>idx_lunghezza_mista_ispezione - testo 2 car [utf8] [idt]</t>
  </si>
  <si>
    <t>idx_lunghezza_nera_ispezione - testo 2 car [utf8] [idt]</t>
  </si>
  <si>
    <t>Verifica completezza Fognature comuni serviti (verifica che tutte le fognature attive siano contenute nel foglio di dettaglio Fognat_com_serv)</t>
  </si>
  <si>
    <t>59300</t>
  </si>
  <si>
    <t>59500</t>
  </si>
  <si>
    <t>59600</t>
  </si>
  <si>
    <t>59700</t>
  </si>
  <si>
    <t>101100</t>
  </si>
  <si>
    <t>101600</t>
  </si>
  <si>
    <t>101500</t>
  </si>
  <si>
    <t>59800</t>
  </si>
  <si>
    <t>59900</t>
  </si>
  <si>
    <t>60000</t>
  </si>
  <si>
    <t>60100</t>
  </si>
  <si>
    <t>60200</t>
  </si>
  <si>
    <t>60300</t>
  </si>
  <si>
    <t>101300</t>
  </si>
  <si>
    <t>101400</t>
  </si>
  <si>
    <t>60400</t>
  </si>
  <si>
    <t>60500</t>
  </si>
  <si>
    <t>60600</t>
  </si>
  <si>
    <t>60800</t>
  </si>
  <si>
    <t>101200</t>
  </si>
  <si>
    <t>60900</t>
  </si>
  <si>
    <t>Controllo completezza fognat_com_serv</t>
  </si>
  <si>
    <t>popolazione depurata (0-100) [%]</t>
  </si>
  <si>
    <t>popolazione_depurata - decimale 8 byte [%]</t>
  </si>
  <si>
    <t>62700</t>
  </si>
  <si>
    <t>62900</t>
  </si>
  <si>
    <t>63000</t>
  </si>
  <si>
    <t>63100</t>
  </si>
  <si>
    <t>popolazione_servita - decimale 8 byte [%] (es. 65.0)</t>
  </si>
  <si>
    <t>popolazione_depurata - decimale 8 byte [%] (es.92.5)</t>
  </si>
  <si>
    <t>anno ristrutturazione elet.mec. [anno]</t>
  </si>
  <si>
    <t>conservazione op.elet.mec. [idn]</t>
  </si>
  <si>
    <t>sgrigliatore [sn]</t>
  </si>
  <si>
    <t>ids_codice - testo 16 car [utf8] [idt] 
es.SL00000001</t>
  </si>
  <si>
    <t>pres_sgrgliatore - binario 1 bit [sn]</t>
  </si>
  <si>
    <t>63400</t>
  </si>
  <si>
    <t>63600</t>
  </si>
  <si>
    <t>63700</t>
  </si>
  <si>
    <t>63800</t>
  </si>
  <si>
    <t>63900</t>
  </si>
  <si>
    <t>64000</t>
  </si>
  <si>
    <t>64100</t>
  </si>
  <si>
    <t>64200</t>
  </si>
  <si>
    <t>64300</t>
  </si>
  <si>
    <t>64400</t>
  </si>
  <si>
    <t>64500</t>
  </si>
  <si>
    <t>64600</t>
  </si>
  <si>
    <t>64700</t>
  </si>
  <si>
    <t>64800</t>
  </si>
  <si>
    <t>64900</t>
  </si>
  <si>
    <t>65000</t>
  </si>
  <si>
    <t>65100</t>
  </si>
  <si>
    <t>65200</t>
  </si>
  <si>
    <t>65300</t>
  </si>
  <si>
    <t>65400</t>
  </si>
  <si>
    <t>65500</t>
  </si>
  <si>
    <t>65600</t>
  </si>
  <si>
    <t>65700</t>
  </si>
  <si>
    <t>65800</t>
  </si>
  <si>
    <t>65900</t>
  </si>
  <si>
    <t>66000</t>
  </si>
  <si>
    <t>66300</t>
  </si>
  <si>
    <t>66500</t>
  </si>
  <si>
    <t>66600</t>
  </si>
  <si>
    <t>66700</t>
  </si>
  <si>
    <t>66800</t>
  </si>
  <si>
    <t>66900</t>
  </si>
  <si>
    <t>67000</t>
  </si>
  <si>
    <t>67100</t>
  </si>
  <si>
    <t>67200</t>
  </si>
  <si>
    <t>67300</t>
  </si>
  <si>
    <t>67400</t>
  </si>
  <si>
    <t>67500</t>
  </si>
  <si>
    <t>67600</t>
  </si>
  <si>
    <t>descrizione collettore [testo]</t>
  </si>
  <si>
    <t>volumi utenze industriali [mc/anno]</t>
  </si>
  <si>
    <t>volume trasportato [mc/anno]</t>
  </si>
  <si>
    <t>ind.conf. volume trasportato [idt]</t>
  </si>
  <si>
    <t>ind.conf. volumi utenze industriali [idt]</t>
  </si>
  <si>
    <t>ids_codice - testo 16 car [utf8] [idt] 
es.CL00000001</t>
  </si>
  <si>
    <t>utenze_industriali - intero 4 byte [nr]</t>
  </si>
  <si>
    <t>volumi_utenze_industriali - decimale 8 byte [mc/anno]</t>
  </si>
  <si>
    <t>volume_trasportato - decimale 8 byte [mc/anno]</t>
  </si>
  <si>
    <t>pres_scarico_superficiale - binario 1 bit [sn]</t>
  </si>
  <si>
    <t>numero_scaricatori_piena - intero 4 byte [nr]</t>
  </si>
  <si>
    <t>idx_volume_trasportato - testo 2 car [utf8] [idt]</t>
  </si>
  <si>
    <t>idx_volumi_utenze_industriali - testo 2 car [utf8] [idt]</t>
  </si>
  <si>
    <t>Verifica completezza Collettori comuni serviti (verifica che tutte i collettori attivi siano contenuti nel foglio di dettaglio Collett_com_serv)</t>
  </si>
  <si>
    <t>67900</t>
  </si>
  <si>
    <t>68100</t>
  </si>
  <si>
    <t>68200</t>
  </si>
  <si>
    <t>68300</t>
  </si>
  <si>
    <t>68500</t>
  </si>
  <si>
    <t>68600</t>
  </si>
  <si>
    <t>68700</t>
  </si>
  <si>
    <t>101900</t>
  </si>
  <si>
    <t>68800</t>
  </si>
  <si>
    <t>68900</t>
  </si>
  <si>
    <t>69000</t>
  </si>
  <si>
    <t>69100</t>
  </si>
  <si>
    <t>69200</t>
  </si>
  <si>
    <t>69300</t>
  </si>
  <si>
    <t>Controllo completezza collett_com_serv</t>
  </si>
  <si>
    <t>71100</t>
  </si>
  <si>
    <t>71300</t>
  </si>
  <si>
    <t>principale corpo idrico ricettore [testo]</t>
  </si>
  <si>
    <t>potenzialita progetto [AE]</t>
  </si>
  <si>
    <t>carico totale trattato [AE]</t>
  </si>
  <si>
    <t>carico civile trattato [AE]</t>
  </si>
  <si>
    <t>concentrazione media ingresso COD [mg/l]</t>
  </si>
  <si>
    <t>concentrazione media uscita COD [mg/l]</t>
  </si>
  <si>
    <t>volume totale trattato [mc/anno]</t>
  </si>
  <si>
    <t>vol reflui riutilizzo [mc/anno]</t>
  </si>
  <si>
    <t>rispetto D.Lgs.n.152/06 [sn]</t>
  </si>
  <si>
    <t>energia auto prodotta [kwh/anno]</t>
  </si>
  <si>
    <t>linea acqua [idn]</t>
  </si>
  <si>
    <t>numero linee acqua [nr]</t>
  </si>
  <si>
    <t>traa terziario [sn]</t>
  </si>
  <si>
    <t>traa imhoff [sn]</t>
  </si>
  <si>
    <t>traa biodischi [sn]</t>
  </si>
  <si>
    <t>traa letti percolatori [sn]</t>
  </si>
  <si>
    <t>traa equalizzazione [sn]</t>
  </si>
  <si>
    <t>traa griglia tradiziona [sn]</t>
  </si>
  <si>
    <t>traa griglia spinta [sn]</t>
  </si>
  <si>
    <t>traa dissabbiatura [sn]</t>
  </si>
  <si>
    <t>traa disoleatura [sn]</t>
  </si>
  <si>
    <t>traa sedimenta primaria [sn]</t>
  </si>
  <si>
    <t>traa denitrificazione [sn]</t>
  </si>
  <si>
    <t>traa ossida si nitrifica [sn]</t>
  </si>
  <si>
    <t>traa ossida no nitrifica [sn]</t>
  </si>
  <si>
    <t>traa defosfataz simulta [sn]</t>
  </si>
  <si>
    <t>traa sedimenta seconda [sn]</t>
  </si>
  <si>
    <t>traa chiariflo defosfata [sn]</t>
  </si>
  <si>
    <t>traa filtazione sabbia [sn]</t>
  </si>
  <si>
    <t>traa adsorb carbo attivi [sn]</t>
  </si>
  <si>
    <t>traa deodorizzazione [sn]</t>
  </si>
  <si>
    <t>traa disinfezione [sn]</t>
  </si>
  <si>
    <t>traa fitodepurazione [sn]</t>
  </si>
  <si>
    <t>traa lagunaggio [sn]</t>
  </si>
  <si>
    <t>trattamento acqua altro… [testo]</t>
  </si>
  <si>
    <t>linea fango [idn]</t>
  </si>
  <si>
    <t>numero linee fango [nr]</t>
  </si>
  <si>
    <t>traf ispessimento [sn]</t>
  </si>
  <si>
    <t>digestione anaerobica [idn]</t>
  </si>
  <si>
    <t>traf.digestione aerobica [sn]</t>
  </si>
  <si>
    <t>traf post ispessimento [sn]</t>
  </si>
  <si>
    <t>traf essicazione letto [sn]</t>
  </si>
  <si>
    <t>disidratazione [idn]</t>
  </si>
  <si>
    <t>traf essica termico [sn]</t>
  </si>
  <si>
    <t>traf inceneri termico [sn]</t>
  </si>
  <si>
    <t>destinazione fango [idn]</t>
  </si>
  <si>
    <t>liquami civili [mc/gg]</t>
  </si>
  <si>
    <t>volume liquami industriali [mc/gg]</t>
  </si>
  <si>
    <t>volume percolati [mc/gg]</t>
  </si>
  <si>
    <t>volume bottini [mc/gg]</t>
  </si>
  <si>
    <t>umidità residua dopo disidrataz.(0-100) [%]</t>
  </si>
  <si>
    <t>peso tal quale dei fanghi prodotti [t]</t>
  </si>
  <si>
    <t>peso tal quale fango riutilizzo agricoltura [t]</t>
  </si>
  <si>
    <t>peso tal quale fango riutilizzo compost [t]</t>
  </si>
  <si>
    <t>peso tal quale fango riutilizzo combustibile [t]</t>
  </si>
  <si>
    <t>peso tal quale fango riutilizzo altro modo [t]</t>
  </si>
  <si>
    <t>peso tal quale totale fanghi smaltiti [t]</t>
  </si>
  <si>
    <t>peso tal quale fanghi smaltiti in discarica [t]</t>
  </si>
  <si>
    <t>ind.conf. potenzialita progetto [idt]</t>
  </si>
  <si>
    <t>ind.conf. carico totale trattato [idt]</t>
  </si>
  <si>
    <t>ind.conf. carico civile trattato [idt]</t>
  </si>
  <si>
    <t>ind.conf. cod medio ingresso [idt]</t>
  </si>
  <si>
    <t>ind.conf. cod medio uscita [idt]</t>
  </si>
  <si>
    <t>ind.conf. volume totale trattato [idt]</t>
  </si>
  <si>
    <t>ind.conf. peso tal quale dei fanghi prodotti [idt]</t>
  </si>
  <si>
    <t>ind.conf. peso tal quale fango riutilizzo agricoltura [idt]</t>
  </si>
  <si>
    <t>ind.conf. peso tal quale fango riutilizzo compost [idt]</t>
  </si>
  <si>
    <t>ind.conf. peso tal quale fango riutilizzo combustibile [idt]</t>
  </si>
  <si>
    <t>ind.conf. peso tal quale fango riutilizzo altro modo [idt]</t>
  </si>
  <si>
    <t>ind.conf. peso tal quale totale fanghi smaltiti [idt]</t>
  </si>
  <si>
    <t>ind.conf. peso tal quale fanghi smaltiti in discarica [idt]</t>
  </si>
  <si>
    <t>ids_codice - testo 16 car [utf8] [idt] 
es.DE00000001</t>
  </si>
  <si>
    <t>corpo_idrico_ricettore - testo 64 car [utf8] [testo]</t>
  </si>
  <si>
    <t>potenzialita_progetto - decimale 8 byte [AE]</t>
  </si>
  <si>
    <t>carico_totale_trattato - decimale 8 byte [AE]</t>
  </si>
  <si>
    <t>carico_civile_trattato - decimale 8 byte [AE]</t>
  </si>
  <si>
    <t>cod_medio_ingresso - decimale 8 byte [mg/l]</t>
  </si>
  <si>
    <t>cod_medio_uscita - decimale 8 byte [mg/l]</t>
  </si>
  <si>
    <t>volume_totale_trattato - decimale 8 byte [mc/anno]</t>
  </si>
  <si>
    <t>vol_reflui_riutilizzo - decimale 8 byte [mc/anno]</t>
  </si>
  <si>
    <t>conforme152_06 - binario 1 bit [sn]</t>
  </si>
  <si>
    <t>energia_auto_prodotta - decimale 8 byte [kwh/anno]</t>
  </si>
  <si>
    <t>presidio_medio_impianto - decimale 8 byte [hr/gg]</t>
  </si>
  <si>
    <t>id_linea_acqua - intero 4 byte [idn]</t>
  </si>
  <si>
    <t>numero_linee_acqua - intero 4 byte [nr]</t>
  </si>
  <si>
    <t>traa_terziario - binario 1 bit [sn]</t>
  </si>
  <si>
    <t>traa_imhoff - binario 1 bit [sn]</t>
  </si>
  <si>
    <t>traa_biodischi - binario 1 bit [sn]</t>
  </si>
  <si>
    <t>traa_letti_percolatori - binario 1 bit [sn]</t>
  </si>
  <si>
    <t>traa_equalizzazione - binario 1 bit [sn]</t>
  </si>
  <si>
    <t>traa_griglia_tradiziona - binario 1 bit [sn]</t>
  </si>
  <si>
    <t>traa_griglia_spinta - binario 1 bit [sn]</t>
  </si>
  <si>
    <t>traa_dissabbiatura - binario 1 bit [sn]</t>
  </si>
  <si>
    <t>traa_disoleatura - binario 1 bit [sn]</t>
  </si>
  <si>
    <t>traa_sedimenta_primaria - binario 1 bit [sn]</t>
  </si>
  <si>
    <t>traa_denitrificazione - binario 1 bit [sn]</t>
  </si>
  <si>
    <t>traa_ossida_si_nitrifica - binario 1 bit [sn]</t>
  </si>
  <si>
    <t>traa_ossida_no_nitrifica - binario 1 bit [sn]</t>
  </si>
  <si>
    <t>traa_defosfataz_simulta - binario 1 bit [sn]</t>
  </si>
  <si>
    <t>traa_sedimenta_seconda - binario 1 bit [sn]</t>
  </si>
  <si>
    <t>traa_chiariflo_defosfata - binario 1 bit [sn]</t>
  </si>
  <si>
    <t>traa_filtazione_sabbia - binario 1 bit [sn]</t>
  </si>
  <si>
    <t>traa_adsorb_carbo_attivi - binario 1 bit [sn]</t>
  </si>
  <si>
    <t>traa_deodorizzazione - binario 1 bit [sn]</t>
  </si>
  <si>
    <t>traa_disinfezione - binario 1 bit [sn]</t>
  </si>
  <si>
    <t>traa_fitodepurazione - binario 1 bit [sn]</t>
  </si>
  <si>
    <t>traa_lagunaggio - binario 1 bit [sn]</t>
  </si>
  <si>
    <t>traa_00altro - testo 128 car [utf8] [testo]</t>
  </si>
  <si>
    <t>id_linea_fango - intero 4 byte [idn]</t>
  </si>
  <si>
    <t>numero_linee_fango - intero 4 byte [nr]</t>
  </si>
  <si>
    <t>traf_ispessimento - binario 1 bit [sn]</t>
  </si>
  <si>
    <t>traf_post_ispessimento - binario 1 bit [sn]</t>
  </si>
  <si>
    <t>traf_essicazione_letto - binario 1 bit [sn]</t>
  </si>
  <si>
    <t>id_disidratazione - intero 4 byte [idn]</t>
  </si>
  <si>
    <t>traf_essica_termico - binario 1 bit [sn]</t>
  </si>
  <si>
    <t>traf_inceneri_termico - binario 1 bit [sn]</t>
  </si>
  <si>
    <t>id_destinazione_fango - intero 4 byte [idn]</t>
  </si>
  <si>
    <t>s10_liquami_civili - decimale 8 byte [mc/gg]</t>
  </si>
  <si>
    <t>sf10_liquami_industriali - decimale 8 byte [mc/gg]</t>
  </si>
  <si>
    <t>sf10_percolati - decimale 8 byte [mc/gg]</t>
  </si>
  <si>
    <t>sf10_bottini - decimale 8 byte [mc/gg]</t>
  </si>
  <si>
    <t>sf10_umid_residu_disidra - decimale 8 byte [%]</t>
  </si>
  <si>
    <t>traf_fang_prodotti - decimale 8 byte [t]</t>
  </si>
  <si>
    <t>traf_fang_riutilizzati_agri - decimale 8 byte [t]</t>
  </si>
  <si>
    <t>traf_fang_riutilizzati_compost - decimale 8 byte [t]</t>
  </si>
  <si>
    <t>traf_fang_riutilizzati_combust - decimale 8 byte [t]</t>
  </si>
  <si>
    <t>traf_fang_riutilizzati_altro - decimale 8 byte [t]</t>
  </si>
  <si>
    <t>traf_fang_tot_smaltiti - decimale 8 byte [t]</t>
  </si>
  <si>
    <t>traf_fang_disca_smaltiti - decimale 8 byte [t]</t>
  </si>
  <si>
    <t>idx_potenzialita_progetto - testo 2 car [utf8] [idt]</t>
  </si>
  <si>
    <t>idx_carico_totale_trattato - testo 2 car [utf8] [idt]</t>
  </si>
  <si>
    <t>idx_carico_civile_trattato - testo 2 car [utf8] [idt]</t>
  </si>
  <si>
    <t>idx_cod_medio_ingresso - testo 2 car [utf8] [idt]</t>
  </si>
  <si>
    <t>idx_cod_medio_uscita - testo 2 car [utf8] [idt]</t>
  </si>
  <si>
    <t>idx_volume_totale_trattato - testo 2 car [utf8] [idt]</t>
  </si>
  <si>
    <t>idx_traf_fang_prodotti - testo 2 car [utf8] [idt]</t>
  </si>
  <si>
    <t>idx_traf_fang_riutilizzo_agri - testo 2 car [utf8] [idt]</t>
  </si>
  <si>
    <t>idx_traf_fang_riutilizzo_compost - testo 2 car [utf8] [idt]</t>
  </si>
  <si>
    <t>idx_traf_fang_riutilizzo_combust - testo 2 car [utf8] [idt]</t>
  </si>
  <si>
    <t>idx_traf_fang_riutilizzo_altro - testo 2 car [utf8] [idt]</t>
  </si>
  <si>
    <t>idx_traf_fang_tot_smaltiti - testo 2 car [utf8] [idt]</t>
  </si>
  <si>
    <t>idx_traf_fang_disca_smaltiti - testo 2 car [utf8] [idt]</t>
  </si>
  <si>
    <t>71600</t>
  </si>
  <si>
    <t>71800</t>
  </si>
  <si>
    <t>71900</t>
  </si>
  <si>
    <t>72000</t>
  </si>
  <si>
    <t>72100</t>
  </si>
  <si>
    <t>72200</t>
  </si>
  <si>
    <t>72300</t>
  </si>
  <si>
    <t>72400</t>
  </si>
  <si>
    <t>72500</t>
  </si>
  <si>
    <t>72600</t>
  </si>
  <si>
    <t>72700</t>
  </si>
  <si>
    <t>72800</t>
  </si>
  <si>
    <t>72900</t>
  </si>
  <si>
    <t>73000</t>
  </si>
  <si>
    <t>73100</t>
  </si>
  <si>
    <t>73200</t>
  </si>
  <si>
    <t>73300</t>
  </si>
  <si>
    <t>73400</t>
  </si>
  <si>
    <t>73500</t>
  </si>
  <si>
    <t>73600</t>
  </si>
  <si>
    <t>73700</t>
  </si>
  <si>
    <t>73800</t>
  </si>
  <si>
    <t>73900</t>
  </si>
  <si>
    <t>74000</t>
  </si>
  <si>
    <t>74100</t>
  </si>
  <si>
    <t>74200</t>
  </si>
  <si>
    <t>74300</t>
  </si>
  <si>
    <t>74400</t>
  </si>
  <si>
    <t>102300</t>
  </si>
  <si>
    <t>102400</t>
  </si>
  <si>
    <t>74500</t>
  </si>
  <si>
    <t>74600</t>
  </si>
  <si>
    <t>74700</t>
  </si>
  <si>
    <t>74800</t>
  </si>
  <si>
    <t>74900</t>
  </si>
  <si>
    <t>75000</t>
  </si>
  <si>
    <t>75100</t>
  </si>
  <si>
    <t>75200</t>
  </si>
  <si>
    <t>75300</t>
  </si>
  <si>
    <t>75400</t>
  </si>
  <si>
    <t>75500</t>
  </si>
  <si>
    <t>75600</t>
  </si>
  <si>
    <t>75700</t>
  </si>
  <si>
    <t>75800</t>
  </si>
  <si>
    <t>75900</t>
  </si>
  <si>
    <t>76000</t>
  </si>
  <si>
    <t>76100</t>
  </si>
  <si>
    <t>76200</t>
  </si>
  <si>
    <t>76300</t>
  </si>
  <si>
    <t>76400</t>
  </si>
  <si>
    <t>76500</t>
  </si>
  <si>
    <t>76600</t>
  </si>
  <si>
    <t>76610</t>
  </si>
  <si>
    <t>76620</t>
  </si>
  <si>
    <t>76700</t>
  </si>
  <si>
    <t>76800</t>
  </si>
  <si>
    <t>76900</t>
  </si>
  <si>
    <t>77000</t>
  </si>
  <si>
    <t>77110</t>
  </si>
  <si>
    <t>77210</t>
  </si>
  <si>
    <t>77300</t>
  </si>
  <si>
    <t>77400</t>
  </si>
  <si>
    <t>77500</t>
  </si>
  <si>
    <t>77600</t>
  </si>
  <si>
    <t>77700</t>
  </si>
  <si>
    <t>77800</t>
  </si>
  <si>
    <t>77900</t>
  </si>
  <si>
    <t>78000</t>
  </si>
  <si>
    <t>78100</t>
  </si>
  <si>
    <t>78200</t>
  </si>
  <si>
    <t>78400</t>
  </si>
  <si>
    <t>78600</t>
  </si>
  <si>
    <t>78700</t>
  </si>
  <si>
    <t>79000</t>
  </si>
  <si>
    <t>79100</t>
  </si>
  <si>
    <t>79200</t>
  </si>
  <si>
    <t>79300</t>
  </si>
  <si>
    <t>79400</t>
  </si>
  <si>
    <t>79500</t>
  </si>
  <si>
    <t>79600</t>
  </si>
  <si>
    <t>79700</t>
  </si>
  <si>
    <t>79800</t>
  </si>
  <si>
    <t>79900</t>
  </si>
  <si>
    <t>80000</t>
  </si>
  <si>
    <t>80100</t>
  </si>
  <si>
    <t>Controllo completezza DEPURAT_INCOLL</t>
  </si>
  <si>
    <t>Verifica codici opera per controllo di completezza dei collegamenti con le reti</t>
  </si>
  <si>
    <t>81000</t>
  </si>
  <si>
    <t>81200</t>
  </si>
  <si>
    <t>81300</t>
  </si>
  <si>
    <t>81400</t>
  </si>
  <si>
    <t>81500</t>
  </si>
  <si>
    <t>81600</t>
  </si>
  <si>
    <t>81700</t>
  </si>
  <si>
    <t>81800</t>
  </si>
  <si>
    <t>81900</t>
  </si>
  <si>
    <t>82000</t>
  </si>
  <si>
    <t>82100</t>
  </si>
  <si>
    <t>82200</t>
  </si>
  <si>
    <t>82300</t>
  </si>
  <si>
    <t>codice collettore [idt]</t>
  </si>
  <si>
    <t>gestore collettore [idn]</t>
  </si>
  <si>
    <t>ids_codice_collettore - testo 16 car [utf8] [idt]</t>
  </si>
  <si>
    <t>id_gestore_collettore - intero 4 byte [idn]</t>
  </si>
  <si>
    <t>80400</t>
  </si>
  <si>
    <t>80600</t>
  </si>
  <si>
    <t>80700</t>
  </si>
  <si>
    <t>Controllo incrociato su stato opera</t>
  </si>
  <si>
    <t>tipo scolmatore [idn]</t>
  </si>
  <si>
    <t>codice classificazione regionale (A2, B1, B2) [idt]</t>
  </si>
  <si>
    <t>Scolmatore di Baypass impianto [sn]</t>
  </si>
  <si>
    <t>materiale scolmatore [idn] (vedi.tabella: tinfra_inv_scol_materiali)</t>
  </si>
  <si>
    <t>larghezza utile pozzetto [m]</t>
  </si>
  <si>
    <t>lunghezza utile pozzetto [m]</t>
  </si>
  <si>
    <t>rapporto diluizione (Q.Iniz.Sfioro/Q.Nera) [nr]</t>
  </si>
  <si>
    <t>tipo di recapito [testo]</t>
  </si>
  <si>
    <t>descrizione recapito [testo]</t>
  </si>
  <si>
    <t>ids_codice - testo 16 car [utf8] [idt] 
es.SF00000001</t>
  </si>
  <si>
    <t>id_tipo_scolmatore - intero 4 byte [idn]</t>
  </si>
  <si>
    <t>scolmatore_bypass - binario 1 bit [sn]</t>
  </si>
  <si>
    <t>id_materiale_scolmatore - intero 4 byte [idn]</t>
  </si>
  <si>
    <t>larghezza_uti_pozzetto - decimale 8 byte [m]</t>
  </si>
  <si>
    <t>lunghezza_uti_pozzetto - decimale 8 byte [m]</t>
  </si>
  <si>
    <t>rapporto_diluizione - decimale 8 byte [nr]</t>
  </si>
  <si>
    <t>recapito_tipo - testo 32 car [utf8] [testo]</t>
  </si>
  <si>
    <t>recapito_descrizione - testo 64 car [utf8] [testo]</t>
  </si>
  <si>
    <t>82600</t>
  </si>
  <si>
    <t>82800</t>
  </si>
  <si>
    <t>82900</t>
  </si>
  <si>
    <t>83000</t>
  </si>
  <si>
    <t>83100</t>
  </si>
  <si>
    <t>83200</t>
  </si>
  <si>
    <t>83300</t>
  </si>
  <si>
    <t>83400</t>
  </si>
  <si>
    <t>83500</t>
  </si>
  <si>
    <t>83600</t>
  </si>
  <si>
    <t>102500</t>
  </si>
  <si>
    <t>83700</t>
  </si>
  <si>
    <t>83800</t>
  </si>
  <si>
    <t>83900</t>
  </si>
  <si>
    <t>84100</t>
  </si>
  <si>
    <t>84200</t>
  </si>
  <si>
    <t>84300</t>
  </si>
  <si>
    <t>84400</t>
  </si>
  <si>
    <t>84500</t>
  </si>
  <si>
    <t>84600</t>
  </si>
  <si>
    <t>84700</t>
  </si>
  <si>
    <t>84800</t>
  </si>
  <si>
    <t>84900</t>
  </si>
  <si>
    <t>85000</t>
  </si>
  <si>
    <t>85100</t>
  </si>
  <si>
    <t>85300</t>
  </si>
  <si>
    <t>Controllo completezza Scaricat_infog</t>
  </si>
  <si>
    <t>Consistenza
Scaricatori in stato 1-2/NO By-pass impianto</t>
  </si>
  <si>
    <t>codice fognatura [idt]</t>
  </si>
  <si>
    <t>gestore fognatura [idn]</t>
  </si>
  <si>
    <t>ids_codice_fognatura - testo 16 car [utf8] [idt]</t>
  </si>
  <si>
    <t>id_gestore_fognatura - intero 4 byte [idn]</t>
  </si>
  <si>
    <t>85600</t>
  </si>
  <si>
    <t>85800</t>
  </si>
  <si>
    <t>85900</t>
  </si>
  <si>
    <t>g.boaga NORD p.terra [m]</t>
  </si>
  <si>
    <t>g.boaga EST p.terra [m]</t>
  </si>
  <si>
    <t>fuso RIF. p.terra [nr]</t>
  </si>
  <si>
    <t>quota slm p.terra [m]</t>
  </si>
  <si>
    <t>localita p.terra [testo]</t>
  </si>
  <si>
    <t>comune p.terra [istat]</t>
  </si>
  <si>
    <t>lunghezza diffusione [m]</t>
  </si>
  <si>
    <t>distanza diffusori costa [m]</t>
  </si>
  <si>
    <t>ind.conf. lunghezza diffusione [idt]</t>
  </si>
  <si>
    <t>ind.conf. distanza diffusori costa [idt]</t>
  </si>
  <si>
    <t>ids_codice - testo 16 car [utf8] [idt] 
es.CS00000001</t>
  </si>
  <si>
    <t>diametro - intero 4 byte [mm]</t>
  </si>
  <si>
    <t>lunghezza_diffusione - decimale 8 byte [m]</t>
  </si>
  <si>
    <t>distanza_diffusori_costa - decimale 8 byte [m]</t>
  </si>
  <si>
    <t>idx_lunghezza_diffusione - testo 2 car [utf8] [idt]</t>
  </si>
  <si>
    <t>idx_distanza_diffusori_costa - testo 2 car [utf8] [idt]</t>
  </si>
  <si>
    <t>86200</t>
  </si>
  <si>
    <t>86400</t>
  </si>
  <si>
    <t>86500</t>
  </si>
  <si>
    <t>86600</t>
  </si>
  <si>
    <t>86700</t>
  </si>
  <si>
    <t>86800</t>
  </si>
  <si>
    <t>86900</t>
  </si>
  <si>
    <t>87000</t>
  </si>
  <si>
    <t>87100</t>
  </si>
  <si>
    <t>87200</t>
  </si>
  <si>
    <t>87300</t>
  </si>
  <si>
    <t>87400</t>
  </si>
  <si>
    <t>87500</t>
  </si>
  <si>
    <t>87600</t>
  </si>
  <si>
    <t>87700</t>
  </si>
  <si>
    <t>87800</t>
  </si>
  <si>
    <t>87900</t>
  </si>
  <si>
    <t>88000</t>
  </si>
  <si>
    <t>88100</t>
  </si>
  <si>
    <t>88200</t>
  </si>
  <si>
    <t>88300</t>
  </si>
</sst>
</file>

<file path=xl/styles.xml><?xml version="1.0" encoding="utf-8"?>
<styleSheet xmlns="http://schemas.openxmlformats.org/spreadsheetml/2006/main">
  <numFmts count="8">
    <numFmt numFmtId="176" formatCode="0.000000"/>
    <numFmt numFmtId="177" formatCode="0.0%"/>
    <numFmt numFmtId="178" formatCode="0.0"/>
    <numFmt numFmtId="42" formatCode="_(&quot;$&quot;* #,##0_);_(&quot;$&quot;* \(#,##0\);_(&quot;$&quot;* &quot;-&quot;_);_(@_)"/>
    <numFmt numFmtId="44" formatCode="_(&quot;$&quot;* #,##0.00_);_(&quot;$&quot;* \(#,##0.00\);_(&quot;$&quot;* &quot;-&quot;??_);_(@_)"/>
    <numFmt numFmtId="179" formatCode="_ * #,##0_ ;_ * \-#,##0_ ;_ * &quot;-&quot;_ ;_ @_ "/>
    <numFmt numFmtId="180" formatCode="0.0000"/>
    <numFmt numFmtId="181" formatCode="_-* #,##0.00_-;\-* #,##0.00_-;_-* &quot;-&quot;??_-;_-@_-"/>
  </numFmts>
  <fonts count="58">
    <font>
      <sz val="10"/>
      <name val="Arial"/>
      <charset val="134"/>
    </font>
    <font>
      <sz val="10"/>
      <color indexed="55"/>
      <name val="Arial"/>
      <charset val="134"/>
    </font>
    <font>
      <b/>
      <sz val="10"/>
      <color rgb="FF00B050"/>
      <name val="Arial"/>
      <charset val="134"/>
    </font>
    <font>
      <sz val="8"/>
      <color indexed="8"/>
      <name val="Courier New"/>
      <charset val="134"/>
    </font>
    <font>
      <sz val="8"/>
      <color indexed="55"/>
      <name val="Courier New"/>
      <charset val="134"/>
    </font>
    <font>
      <b/>
      <sz val="8"/>
      <color indexed="8"/>
      <name val="Courier New"/>
      <charset val="134"/>
    </font>
    <font>
      <b/>
      <sz val="10"/>
      <color theme="3"/>
      <name val="Arial"/>
      <charset val="134"/>
    </font>
    <font>
      <b/>
      <sz val="10"/>
      <color theme="7" tint="-0.249977111117893"/>
      <name val="Arial"/>
      <charset val="134"/>
    </font>
    <font>
      <b/>
      <sz val="10"/>
      <color rgb="FFFF0000"/>
      <name val="Arial"/>
      <charset val="134"/>
    </font>
    <font>
      <b/>
      <sz val="11"/>
      <color rgb="FF00B050"/>
      <name val="Calibri"/>
      <charset val="134"/>
    </font>
    <font>
      <sz val="10"/>
      <color rgb="FF00B050"/>
      <name val="Arial"/>
      <charset val="134"/>
    </font>
    <font>
      <sz val="10"/>
      <name val="Calibri"/>
      <charset val="134"/>
      <scheme val="minor"/>
    </font>
    <font>
      <b/>
      <sz val="11"/>
      <color rgb="FF00B050"/>
      <name val="Arial"/>
      <charset val="134"/>
    </font>
    <font>
      <b/>
      <sz val="10"/>
      <name val="Arial"/>
      <charset val="134"/>
    </font>
    <font>
      <sz val="10"/>
      <color rgb="FFFF0000"/>
      <name val="Arial"/>
      <charset val="134"/>
    </font>
    <font>
      <sz val="8"/>
      <name val="Courier New"/>
      <charset val="134"/>
    </font>
    <font>
      <b/>
      <sz val="8"/>
      <name val="Courier New"/>
      <charset val="134"/>
    </font>
    <font>
      <sz val="10"/>
      <color theme="3"/>
      <name val="Arial"/>
      <charset val="134"/>
    </font>
    <font>
      <sz val="8"/>
      <color indexed="8"/>
      <name val="Calibri"/>
      <charset val="134"/>
    </font>
    <font>
      <b/>
      <sz val="9"/>
      <color rgb="FF00B050"/>
      <name val="Arial"/>
      <charset val="134"/>
    </font>
    <font>
      <b/>
      <sz val="9"/>
      <color rgb="FFFF0000"/>
      <name val="Arial"/>
      <charset val="134"/>
    </font>
    <font>
      <sz val="9"/>
      <name val="Arial"/>
      <charset val="134"/>
    </font>
    <font>
      <sz val="10"/>
      <name val="Calibri"/>
      <charset val="134"/>
    </font>
    <font>
      <sz val="11"/>
      <color indexed="8"/>
      <name val="Calibri"/>
      <charset val="134"/>
    </font>
    <font>
      <b/>
      <sz val="10"/>
      <color rgb="FF002060"/>
      <name val="Arial"/>
      <charset val="134"/>
    </font>
    <font>
      <sz val="10"/>
      <color rgb="FF002060"/>
      <name val="Arial"/>
      <charset val="134"/>
    </font>
    <font>
      <sz val="11"/>
      <color theme="1"/>
      <name val="Calibri"/>
      <charset val="134"/>
      <scheme val="minor"/>
    </font>
    <font>
      <sz val="9"/>
      <name val="Courier New"/>
      <charset val="134"/>
    </font>
    <font>
      <b/>
      <sz val="9"/>
      <name val="Courier New"/>
      <charset val="134"/>
    </font>
    <font>
      <i/>
      <sz val="8"/>
      <color indexed="55"/>
      <name val="Arial"/>
      <charset val="134"/>
    </font>
    <font>
      <sz val="8"/>
      <name val="Tahoma"/>
      <charset val="134"/>
    </font>
    <font>
      <sz val="8"/>
      <name val="Arial"/>
      <charset val="134"/>
    </font>
    <font>
      <b/>
      <sz val="8"/>
      <name val="Tahoma"/>
      <charset val="134"/>
    </font>
    <font>
      <sz val="8"/>
      <color indexed="8"/>
      <name val="Tahoma"/>
      <charset val="134"/>
    </font>
    <font>
      <sz val="8"/>
      <color indexed="8"/>
      <name val="Arial"/>
      <charset val="134"/>
    </font>
    <font>
      <sz val="10"/>
      <color rgb="FFFF0000"/>
      <name val="Calibri"/>
      <charset val="134"/>
    </font>
    <font>
      <b/>
      <sz val="10"/>
      <name val="Calibri"/>
      <charset val="134"/>
    </font>
    <font>
      <u/>
      <sz val="11"/>
      <color rgb="FF0000FF"/>
      <name val="Calibri"/>
      <charset val="0"/>
      <scheme val="minor"/>
    </font>
    <font>
      <sz val="11"/>
      <color theme="0"/>
      <name val="Calibri"/>
      <charset val="0"/>
      <scheme val="minor"/>
    </font>
    <font>
      <sz val="11"/>
      <color rgb="FFFF0000"/>
      <name val="Calibri"/>
      <charset val="0"/>
      <scheme val="minor"/>
    </font>
    <font>
      <sz val="11"/>
      <color theme="1"/>
      <name val="Calibri"/>
      <charset val="0"/>
      <scheme val="minor"/>
    </font>
    <font>
      <sz val="10"/>
      <color indexed="8"/>
      <name val="Arial"/>
      <charset val="134"/>
    </font>
    <font>
      <i/>
      <sz val="11"/>
      <color rgb="FF7F7F7F"/>
      <name val="Calibri"/>
      <charset val="0"/>
      <scheme val="minor"/>
    </font>
    <font>
      <b/>
      <sz val="11"/>
      <color rgb="FFFFFFFF"/>
      <name val="Calibri"/>
      <charset val="0"/>
      <scheme val="minor"/>
    </font>
    <font>
      <b/>
      <sz val="11"/>
      <color theme="3"/>
      <name val="Calibri"/>
      <charset val="134"/>
      <scheme val="minor"/>
    </font>
    <font>
      <sz val="11"/>
      <color rgb="FF006100"/>
      <name val="Calibri"/>
      <charset val="0"/>
      <scheme val="minor"/>
    </font>
    <font>
      <u/>
      <sz val="11"/>
      <color rgb="FF800080"/>
      <name val="Calibri"/>
      <charset val="0"/>
      <scheme val="minor"/>
    </font>
    <font>
      <sz val="11"/>
      <color rgb="FF9C0006"/>
      <name val="Calibri"/>
      <charset val="0"/>
      <scheme val="minor"/>
    </font>
    <font>
      <sz val="11"/>
      <color rgb="FF9C6500"/>
      <name val="Calibri"/>
      <charset val="0"/>
      <scheme val="minor"/>
    </font>
    <font>
      <b/>
      <sz val="11"/>
      <color rgb="FF3F3F3F"/>
      <name val="Calibri"/>
      <charset val="0"/>
      <scheme val="minor"/>
    </font>
    <font>
      <sz val="11"/>
      <color rgb="FFFA7D00"/>
      <name val="Calibri"/>
      <charset val="0"/>
      <scheme val="minor"/>
    </font>
    <font>
      <b/>
      <sz val="18"/>
      <color theme="3"/>
      <name val="Calibri"/>
      <charset val="134"/>
      <scheme val="minor"/>
    </font>
    <font>
      <sz val="11"/>
      <color rgb="FF3F3F76"/>
      <name val="Calibri"/>
      <charset val="0"/>
      <scheme val="minor"/>
    </font>
    <font>
      <b/>
      <sz val="11"/>
      <color theme="1"/>
      <name val="Calibri"/>
      <charset val="0"/>
      <scheme val="minor"/>
    </font>
    <font>
      <b/>
      <sz val="15"/>
      <color theme="3"/>
      <name val="Calibri"/>
      <charset val="134"/>
      <scheme val="minor"/>
    </font>
    <font>
      <sz val="10"/>
      <name val="Arial Unicode MS"/>
      <charset val="134"/>
    </font>
    <font>
      <b/>
      <sz val="11"/>
      <color rgb="FFFA7D00"/>
      <name val="Calibri"/>
      <charset val="0"/>
      <scheme val="minor"/>
    </font>
    <font>
      <b/>
      <sz val="13"/>
      <color theme="3"/>
      <name val="Calibri"/>
      <charset val="134"/>
      <scheme val="minor"/>
    </font>
  </fonts>
  <fills count="50">
    <fill>
      <patternFill patternType="none"/>
    </fill>
    <fill>
      <patternFill patternType="gray125"/>
    </fill>
    <fill>
      <patternFill patternType="solid">
        <fgColor indexed="43"/>
        <bgColor indexed="8"/>
      </patternFill>
    </fill>
    <fill>
      <patternFill patternType="solid">
        <fgColor indexed="22"/>
        <bgColor indexed="8"/>
      </patternFill>
    </fill>
    <fill>
      <patternFill patternType="solid">
        <fgColor theme="9" tint="0.799981688894314"/>
        <bgColor indexed="64"/>
      </patternFill>
    </fill>
    <fill>
      <patternFill patternType="solid">
        <fgColor rgb="FFFFFF00"/>
        <bgColor indexed="64"/>
      </patternFill>
    </fill>
    <fill>
      <patternFill patternType="solid">
        <fgColor indexed="47"/>
        <bgColor indexed="64"/>
      </patternFill>
    </fill>
    <fill>
      <patternFill patternType="solid">
        <fgColor indexed="41"/>
        <bgColor indexed="8"/>
      </patternFill>
    </fill>
    <fill>
      <patternFill patternType="solid">
        <fgColor indexed="11"/>
        <bgColor indexed="8"/>
      </patternFill>
    </fill>
    <fill>
      <patternFill patternType="solid">
        <fgColor rgb="FF92D050"/>
        <bgColor indexed="64"/>
      </patternFill>
    </fill>
    <fill>
      <patternFill patternType="solid">
        <fgColor theme="0"/>
        <bgColor indexed="64"/>
      </patternFill>
    </fill>
    <fill>
      <patternFill patternType="solid">
        <fgColor indexed="15"/>
        <bgColor indexed="8"/>
      </patternFill>
    </fill>
    <fill>
      <patternFill patternType="solid">
        <fgColor indexed="22"/>
        <bgColor indexed="64"/>
      </patternFill>
    </fill>
    <fill>
      <patternFill patternType="solid">
        <fgColor indexed="47"/>
        <bgColor indexed="8"/>
      </patternFill>
    </fill>
    <fill>
      <patternFill patternType="solid">
        <fgColor indexed="40"/>
        <bgColor indexed="14"/>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42"/>
        <bgColor indexed="64"/>
      </patternFill>
    </fill>
    <fill>
      <patternFill patternType="solid">
        <fgColor indexed="13"/>
        <bgColor indexed="64"/>
      </patternFill>
    </fill>
    <fill>
      <patternFill patternType="solid">
        <fgColor theme="6" tint="0.399975585192419"/>
        <bgColor indexed="64"/>
      </patternFill>
    </fill>
    <fill>
      <patternFill patternType="solid">
        <fgColor rgb="FFA5A5A5"/>
        <bgColor indexed="64"/>
      </patternFill>
    </fill>
    <fill>
      <patternFill patternType="solid">
        <fgColor rgb="FFC6EFCE"/>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rgb="FFFFFFCC"/>
        <bgColor indexed="64"/>
      </patternFill>
    </fill>
    <fill>
      <patternFill patternType="solid">
        <fgColor theme="7" tint="0.599993896298105"/>
        <bgColor indexed="64"/>
      </patternFill>
    </fill>
    <fill>
      <patternFill patternType="solid">
        <fgColor theme="6"/>
        <bgColor indexed="64"/>
      </patternFill>
    </fill>
    <fill>
      <patternFill patternType="solid">
        <fgColor rgb="FFFFCC9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5"/>
        <bgColor indexed="64"/>
      </patternFill>
    </fill>
    <fill>
      <patternFill patternType="solid">
        <fgColor theme="8" tint="0.399975585192419"/>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auto="1"/>
      </left>
      <right style="dotted">
        <color auto="1"/>
      </right>
      <top style="thin">
        <color auto="1"/>
      </top>
      <bottom style="dotted">
        <color auto="1"/>
      </bottom>
      <diagonal/>
    </border>
    <border>
      <left/>
      <right style="thin">
        <color auto="1"/>
      </right>
      <top style="thin">
        <color auto="1"/>
      </top>
      <bottom style="dotted">
        <color auto="1"/>
      </bottom>
      <diagonal/>
    </border>
    <border>
      <left style="thin">
        <color auto="1"/>
      </left>
      <right style="dotted">
        <color auto="1"/>
      </right>
      <top/>
      <bottom style="dotted">
        <color auto="1"/>
      </bottom>
      <diagonal/>
    </border>
    <border>
      <left/>
      <right style="thin">
        <color auto="1"/>
      </right>
      <top/>
      <bottom style="dotted">
        <color auto="1"/>
      </bottom>
      <diagonal/>
    </border>
    <border>
      <left style="thin">
        <color auto="1"/>
      </left>
      <right style="dotted">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diagonal/>
    </border>
    <border>
      <left/>
      <right style="thin">
        <color auto="1"/>
      </right>
      <top style="thin">
        <color auto="1"/>
      </top>
      <bottom style="thin">
        <color auto="1"/>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style="thin">
        <color auto="1"/>
      </top>
      <bottom style="thin">
        <color auto="1"/>
      </bottom>
      <diagonal/>
    </border>
    <border>
      <left style="thin">
        <color indexed="8"/>
      </left>
      <right style="thin">
        <color indexed="8"/>
      </right>
      <top style="thin">
        <color indexed="8"/>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s>
  <cellStyleXfs count="72">
    <xf numFmtId="0" fontId="0" fillId="0" borderId="0"/>
    <xf numFmtId="0" fontId="41" fillId="0" borderId="0"/>
    <xf numFmtId="0" fontId="41" fillId="0" borderId="0"/>
    <xf numFmtId="0" fontId="41" fillId="0" borderId="0"/>
    <xf numFmtId="0" fontId="41" fillId="0" borderId="0"/>
    <xf numFmtId="0" fontId="55" fillId="0" borderId="0"/>
    <xf numFmtId="0" fontId="41" fillId="0" borderId="0"/>
    <xf numFmtId="0" fontId="26" fillId="0" borderId="0"/>
    <xf numFmtId="0" fontId="26" fillId="0" borderId="0"/>
    <xf numFmtId="9" fontId="0" fillId="0" borderId="0"/>
    <xf numFmtId="0" fontId="26" fillId="0" borderId="0"/>
    <xf numFmtId="0" fontId="0" fillId="0" borderId="0"/>
    <xf numFmtId="0" fontId="0" fillId="0" borderId="0"/>
    <xf numFmtId="0" fontId="0" fillId="0" borderId="0"/>
    <xf numFmtId="0" fontId="38" fillId="45" borderId="0">
      <alignment vertical="center"/>
    </xf>
    <xf numFmtId="0" fontId="40" fillId="24" borderId="0">
      <alignment vertical="center"/>
    </xf>
    <xf numFmtId="0" fontId="38" fillId="49" borderId="0">
      <alignment vertical="center"/>
    </xf>
    <xf numFmtId="0" fontId="38" fillId="44" borderId="0">
      <alignment vertical="center"/>
    </xf>
    <xf numFmtId="0" fontId="40" fillId="43" borderId="0">
      <alignment vertical="center"/>
    </xf>
    <xf numFmtId="0" fontId="40" fillId="41" borderId="0">
      <alignment vertical="center"/>
    </xf>
    <xf numFmtId="0" fontId="0" fillId="0" borderId="0"/>
    <xf numFmtId="0" fontId="38" fillId="42" borderId="0">
      <alignment vertical="center"/>
    </xf>
    <xf numFmtId="0" fontId="38" fillId="47" borderId="0">
      <alignment vertical="center"/>
    </xf>
    <xf numFmtId="0" fontId="0" fillId="0" borderId="0"/>
    <xf numFmtId="0" fontId="40" fillId="37" borderId="0">
      <alignment vertical="center"/>
    </xf>
    <xf numFmtId="0" fontId="38" fillId="35" borderId="0">
      <alignment vertical="center"/>
    </xf>
    <xf numFmtId="0" fontId="50" fillId="0" borderId="29">
      <alignment vertical="center"/>
    </xf>
    <xf numFmtId="0" fontId="40" fillId="33" borderId="0">
      <alignment vertical="center"/>
    </xf>
    <xf numFmtId="0" fontId="38" fillId="46" borderId="0">
      <alignment vertical="center"/>
    </xf>
    <xf numFmtId="0" fontId="38" fillId="38" borderId="0">
      <alignment vertical="center"/>
    </xf>
    <xf numFmtId="0" fontId="40" fillId="40" borderId="0">
      <alignment vertical="center"/>
    </xf>
    <xf numFmtId="0" fontId="40" fillId="31" borderId="0">
      <alignment vertical="center"/>
    </xf>
    <xf numFmtId="0" fontId="38" fillId="48" borderId="0">
      <alignment vertical="center"/>
    </xf>
    <xf numFmtId="0" fontId="40" fillId="29" borderId="0">
      <alignment vertical="center"/>
    </xf>
    <xf numFmtId="0" fontId="40" fillId="28" borderId="0">
      <alignment vertical="center"/>
    </xf>
    <xf numFmtId="0" fontId="38" fillId="27" borderId="0">
      <alignment vertical="center"/>
    </xf>
    <xf numFmtId="0" fontId="48" fillId="30" borderId="0">
      <alignment vertical="center"/>
    </xf>
    <xf numFmtId="0" fontId="38" fillId="26" borderId="0">
      <alignment vertical="center"/>
    </xf>
    <xf numFmtId="0" fontId="47" fillId="25" borderId="0">
      <alignment vertical="center"/>
    </xf>
    <xf numFmtId="0" fontId="40" fillId="23" borderId="0">
      <alignment vertical="center"/>
    </xf>
    <xf numFmtId="0" fontId="53" fillId="0" borderId="32">
      <alignment vertical="center"/>
    </xf>
    <xf numFmtId="0" fontId="49" fillId="32" borderId="28">
      <alignment vertical="center"/>
    </xf>
    <xf numFmtId="44" fontId="26" fillId="0" borderId="0">
      <alignment vertical="center"/>
    </xf>
    <xf numFmtId="0" fontId="40" fillId="34" borderId="0">
      <alignment vertical="center"/>
    </xf>
    <xf numFmtId="0" fontId="26" fillId="36" borderId="30">
      <alignment vertical="center"/>
    </xf>
    <xf numFmtId="0" fontId="26" fillId="0" borderId="0"/>
    <xf numFmtId="0" fontId="52" fillId="39" borderId="31">
      <alignment vertical="center"/>
    </xf>
    <xf numFmtId="0" fontId="41" fillId="0" borderId="0"/>
    <xf numFmtId="0" fontId="44" fillId="0" borderId="0">
      <alignment vertical="center"/>
    </xf>
    <xf numFmtId="0" fontId="56" fillId="32" borderId="31">
      <alignment vertical="center"/>
    </xf>
    <xf numFmtId="0" fontId="45" fillId="22" borderId="0">
      <alignment vertical="center"/>
    </xf>
    <xf numFmtId="0" fontId="44" fillId="0" borderId="27">
      <alignment vertical="center"/>
    </xf>
    <xf numFmtId="0" fontId="42" fillId="0" borderId="0">
      <alignment vertical="center"/>
    </xf>
    <xf numFmtId="0" fontId="41" fillId="0" borderId="0"/>
    <xf numFmtId="0" fontId="54" fillId="0" borderId="33">
      <alignment vertical="center"/>
    </xf>
    <xf numFmtId="0" fontId="0" fillId="0" borderId="0"/>
    <xf numFmtId="9" fontId="26" fillId="0" borderId="0"/>
    <xf numFmtId="179" fontId="26" fillId="0" borderId="0">
      <alignment vertical="center"/>
    </xf>
    <xf numFmtId="0" fontId="40" fillId="4" borderId="0">
      <alignment vertical="center"/>
    </xf>
    <xf numFmtId="0" fontId="41" fillId="0" borderId="0"/>
    <xf numFmtId="0" fontId="51" fillId="0" borderId="0">
      <alignment vertical="center"/>
    </xf>
    <xf numFmtId="42" fontId="26" fillId="0" borderId="0">
      <alignment vertical="center"/>
    </xf>
    <xf numFmtId="0" fontId="39" fillId="0" borderId="0">
      <alignment vertical="center"/>
    </xf>
    <xf numFmtId="0" fontId="41" fillId="0" borderId="0"/>
    <xf numFmtId="0" fontId="46" fillId="0" borderId="0">
      <alignment vertical="center"/>
    </xf>
    <xf numFmtId="0" fontId="57" fillId="0" borderId="33">
      <alignment vertical="center"/>
    </xf>
    <xf numFmtId="181" fontId="0" fillId="0" borderId="0"/>
    <xf numFmtId="0" fontId="43" fillId="21" borderId="26">
      <alignment vertical="center"/>
    </xf>
    <xf numFmtId="0" fontId="38" fillId="20" borderId="0">
      <alignment vertical="center"/>
    </xf>
    <xf numFmtId="0" fontId="41" fillId="0" borderId="0"/>
    <xf numFmtId="9" fontId="0" fillId="0" borderId="0"/>
    <xf numFmtId="0" fontId="37" fillId="0" borderId="0">
      <alignment vertical="center"/>
    </xf>
  </cellStyleXfs>
  <cellXfs count="252">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2" fillId="0" borderId="0" xfId="0" applyFont="1"/>
    <xf numFmtId="0" fontId="3" fillId="2" borderId="1" xfId="6" applyFont="1" applyFill="1" applyBorder="1" applyAlignment="1">
      <alignment horizontal="center" vertical="center" wrapText="1"/>
    </xf>
    <xf numFmtId="0" fontId="4" fillId="2" borderId="1" xfId="6" applyFont="1" applyFill="1" applyBorder="1" applyAlignment="1">
      <alignment horizontal="center" vertical="center" wrapText="1"/>
    </xf>
    <xf numFmtId="0" fontId="5" fillId="3" borderId="1" xfId="6" applyFont="1" applyFill="1" applyBorder="1" applyAlignment="1">
      <alignment horizontal="center" vertical="center" wrapText="1"/>
    </xf>
    <xf numFmtId="0" fontId="0" fillId="0" borderId="0" xfId="0" applyAlignment="1">
      <alignment horizontal="left"/>
    </xf>
    <xf numFmtId="0" fontId="3" fillId="4" borderId="1" xfId="6" applyFont="1" applyFill="1" applyBorder="1" applyAlignment="1">
      <alignment horizontal="center" vertical="center" wrapText="1"/>
    </xf>
    <xf numFmtId="0" fontId="2" fillId="0" borderId="0" xfId="0" applyFont="1" applyAlignment="1">
      <alignment horizontal="center" vertical="center" wrapText="1"/>
    </xf>
    <xf numFmtId="0" fontId="1" fillId="4" borderId="1" xfId="0" applyFont="1" applyFill="1" applyBorder="1" applyAlignment="1">
      <alignment horizontal="center" vertical="center" wrapText="1"/>
    </xf>
    <xf numFmtId="0" fontId="1" fillId="0" borderId="0" xfId="0" applyFont="1" applyAlignment="1">
      <alignment horizontal="center"/>
    </xf>
    <xf numFmtId="0" fontId="0" fillId="4" borderId="1" xfId="0" applyFill="1" applyBorder="1" applyAlignment="1">
      <alignment horizontal="center" vertical="center" wrapText="1"/>
    </xf>
    <xf numFmtId="0" fontId="2" fillId="5" borderId="0" xfId="0" applyFont="1" applyFill="1" applyAlignment="1">
      <alignment horizontal="center" vertical="center" wrapText="1"/>
    </xf>
    <xf numFmtId="0" fontId="6" fillId="0" borderId="0" xfId="0" applyFont="1" applyAlignment="1">
      <alignment horizontal="center" vertical="center" wrapText="1"/>
    </xf>
    <xf numFmtId="0" fontId="6" fillId="0" borderId="0" xfId="0" applyFont="1"/>
    <xf numFmtId="0" fontId="6" fillId="0" borderId="0" xfId="0" applyFont="1" applyAlignment="1">
      <alignment horizontal="center"/>
    </xf>
    <xf numFmtId="9" fontId="6" fillId="0" borderId="0" xfId="70" applyFont="1"/>
    <xf numFmtId="9" fontId="6" fillId="0" borderId="0" xfId="0" applyNumberFormat="1" applyFont="1"/>
    <xf numFmtId="0" fontId="7" fillId="4" borderId="0" xfId="0" applyFont="1" applyFill="1" applyAlignment="1">
      <alignment horizontal="center" vertical="center" wrapText="1"/>
    </xf>
    <xf numFmtId="0" fontId="7" fillId="4" borderId="0" xfId="0" applyFont="1" applyFill="1" applyAlignment="1">
      <alignment horizontal="center"/>
    </xf>
    <xf numFmtId="9" fontId="7" fillId="4" borderId="0" xfId="9" applyFont="1" applyFill="1" applyAlignment="1">
      <alignment horizontal="center"/>
    </xf>
    <xf numFmtId="0" fontId="8" fillId="5" borderId="0" xfId="0" applyFont="1" applyFill="1" applyAlignment="1">
      <alignment vertical="center" wrapText="1"/>
    </xf>
    <xf numFmtId="0" fontId="8" fillId="0" borderId="0" xfId="0" applyFont="1" applyAlignment="1">
      <alignment vertical="center" wrapText="1"/>
    </xf>
    <xf numFmtId="0" fontId="3" fillId="6" borderId="1" xfId="6" applyFont="1" applyFill="1" applyBorder="1" applyAlignment="1">
      <alignment horizontal="center" vertical="center" wrapText="1"/>
    </xf>
    <xf numFmtId="0" fontId="1" fillId="6" borderId="1" xfId="0" applyFont="1" applyFill="1" applyBorder="1" applyAlignment="1">
      <alignment horizontal="center" vertical="center" wrapText="1"/>
    </xf>
    <xf numFmtId="0" fontId="0" fillId="6" borderId="1" xfId="0" applyFill="1" applyBorder="1" applyAlignment="1">
      <alignment horizontal="center" vertical="center" wrapText="1"/>
    </xf>
    <xf numFmtId="0" fontId="8" fillId="0" borderId="0" xfId="0" applyFont="1"/>
    <xf numFmtId="0" fontId="2" fillId="0" borderId="0" xfId="0" applyFont="1" applyAlignment="1">
      <alignment horizontal="center"/>
    </xf>
    <xf numFmtId="0" fontId="0" fillId="5" borderId="0" xfId="0" applyFill="1" applyAlignment="1">
      <alignment horizontal="center"/>
    </xf>
    <xf numFmtId="180" fontId="0" fillId="0" borderId="0" xfId="0" applyNumberFormat="1" applyAlignment="1">
      <alignment horizontal="center"/>
    </xf>
    <xf numFmtId="0" fontId="3" fillId="7" borderId="1" xfId="6" applyFont="1" applyFill="1" applyBorder="1" applyAlignment="1">
      <alignment horizontal="center" vertical="center" wrapText="1"/>
    </xf>
    <xf numFmtId="0" fontId="3" fillId="8" borderId="1" xfId="6" applyFont="1" applyFill="1" applyBorder="1" applyAlignment="1">
      <alignment horizontal="center" vertical="center" wrapText="1"/>
    </xf>
    <xf numFmtId="0" fontId="4" fillId="7" borderId="1" xfId="6" applyFont="1" applyFill="1" applyBorder="1" applyAlignment="1">
      <alignment horizontal="center" vertical="center" wrapText="1"/>
    </xf>
    <xf numFmtId="0" fontId="4" fillId="8" borderId="1" xfId="6" applyFont="1" applyFill="1" applyBorder="1" applyAlignment="1">
      <alignment horizontal="center" vertical="center" wrapText="1"/>
    </xf>
    <xf numFmtId="58" fontId="0" fillId="0" borderId="0" xfId="0" applyNumberFormat="1" applyAlignment="1">
      <alignment horizontal="center"/>
    </xf>
    <xf numFmtId="0" fontId="9" fillId="0" borderId="0" xfId="0" applyFont="1" applyAlignment="1">
      <alignment vertical="center"/>
    </xf>
    <xf numFmtId="0" fontId="6" fillId="9" borderId="0" xfId="0" applyFont="1" applyFill="1" applyAlignment="1">
      <alignment horizontal="center" vertical="center" wrapText="1"/>
    </xf>
    <xf numFmtId="0" fontId="8" fillId="0" borderId="0" xfId="0" applyFont="1" applyAlignment="1">
      <alignment vertical="center"/>
    </xf>
    <xf numFmtId="9" fontId="0" fillId="0" borderId="0" xfId="70"/>
    <xf numFmtId="9" fontId="0" fillId="0" borderId="0" xfId="0" applyNumberFormat="1"/>
    <xf numFmtId="0" fontId="10" fillId="0" borderId="0" xfId="0" applyFont="1" applyAlignment="1">
      <alignment horizontal="center" vertical="center" wrapText="1"/>
    </xf>
    <xf numFmtId="0" fontId="2" fillId="5" borderId="0" xfId="0" applyFont="1" applyFill="1" applyAlignment="1">
      <alignment horizontal="center"/>
    </xf>
    <xf numFmtId="0" fontId="2" fillId="5" borderId="0" xfId="0" applyFont="1" applyFill="1"/>
    <xf numFmtId="0" fontId="11" fillId="0" borderId="0" xfId="0" applyFont="1" applyAlignment="1">
      <alignment horizontal="center"/>
    </xf>
    <xf numFmtId="0" fontId="2" fillId="0" borderId="0" xfId="6" applyFont="1" applyAlignment="1">
      <alignment horizontal="center" vertical="center" wrapText="1"/>
    </xf>
    <xf numFmtId="20" fontId="2" fillId="0" borderId="0" xfId="0" applyNumberFormat="1" applyFont="1"/>
    <xf numFmtId="0" fontId="8" fillId="0" borderId="0" xfId="0" applyFont="1" applyAlignment="1">
      <alignment horizontal="left" wrapText="1"/>
    </xf>
    <xf numFmtId="0" fontId="8" fillId="0" borderId="0" xfId="0" applyFont="1" applyAlignment="1">
      <alignment horizontal="center" wrapText="1"/>
    </xf>
    <xf numFmtId="0" fontId="0" fillId="10" borderId="0" xfId="0" applyFill="1" applyAlignment="1">
      <alignment horizontal="center"/>
    </xf>
    <xf numFmtId="1" fontId="11" fillId="0" borderId="0" xfId="0" applyNumberFormat="1" applyFont="1" applyAlignment="1">
      <alignment horizontal="center"/>
    </xf>
    <xf numFmtId="58" fontId="11" fillId="0" borderId="0" xfId="0" applyNumberFormat="1" applyFont="1" applyAlignment="1">
      <alignment horizontal="center"/>
    </xf>
    <xf numFmtId="0" fontId="11" fillId="0" borderId="0" xfId="0" applyFont="1"/>
    <xf numFmtId="9" fontId="2" fillId="0" borderId="0" xfId="0" applyNumberFormat="1" applyFont="1"/>
    <xf numFmtId="0" fontId="2" fillId="10" borderId="0" xfId="0" applyFont="1" applyFill="1"/>
    <xf numFmtId="0" fontId="2" fillId="10" borderId="0" xfId="0" applyFont="1" applyFill="1" applyAlignment="1">
      <alignment horizontal="center"/>
    </xf>
    <xf numFmtId="0" fontId="0" fillId="0" borderId="0" xfId="0" applyAlignment="1">
      <alignment horizontal="center" vertical="center"/>
    </xf>
    <xf numFmtId="0" fontId="8" fillId="0" borderId="0" xfId="0" applyFont="1" applyAlignment="1">
      <alignment horizontal="left" vertical="center"/>
    </xf>
    <xf numFmtId="0" fontId="8" fillId="0" borderId="0" xfId="0" applyFont="1" applyAlignment="1">
      <alignment horizontal="left" vertical="center" wrapText="1"/>
    </xf>
    <xf numFmtId="0" fontId="0" fillId="0" borderId="0" xfId="13" applyAlignment="1">
      <alignment horizontal="center"/>
    </xf>
    <xf numFmtId="180" fontId="0" fillId="0" borderId="0" xfId="13" applyNumberFormat="1" applyAlignment="1">
      <alignment horizontal="center"/>
    </xf>
    <xf numFmtId="0" fontId="0" fillId="0" borderId="0" xfId="13"/>
    <xf numFmtId="0" fontId="0" fillId="0" borderId="0" xfId="13" applyAlignment="1">
      <alignment horizontal="center" vertical="center"/>
    </xf>
    <xf numFmtId="58" fontId="0" fillId="0" borderId="0" xfId="13" applyNumberFormat="1" applyAlignment="1">
      <alignment horizontal="center"/>
    </xf>
    <xf numFmtId="10" fontId="0" fillId="0" borderId="0" xfId="9" applyNumberFormat="1" applyAlignment="1">
      <alignment horizontal="center"/>
    </xf>
    <xf numFmtId="0" fontId="6" fillId="5" borderId="0" xfId="0" applyFont="1" applyFill="1" applyAlignment="1">
      <alignment horizontal="center" vertical="center" wrapText="1"/>
    </xf>
    <xf numFmtId="0" fontId="2" fillId="0" borderId="0" xfId="0" applyFont="1" applyAlignment="1">
      <alignment horizontal="center" vertical="center"/>
    </xf>
    <xf numFmtId="58" fontId="0" fillId="0" borderId="0" xfId="0" applyNumberFormat="1"/>
    <xf numFmtId="176" fontId="0" fillId="0" borderId="0" xfId="0" applyNumberFormat="1"/>
    <xf numFmtId="0" fontId="6" fillId="0" borderId="0" xfId="0" applyFont="1" applyAlignment="1">
      <alignment horizontal="left" vertical="center" wrapText="1"/>
    </xf>
    <xf numFmtId="0" fontId="9" fillId="0" borderId="0" xfId="0" applyFont="1" applyAlignment="1">
      <alignment horizontal="center" vertical="center"/>
    </xf>
    <xf numFmtId="0" fontId="6" fillId="0" borderId="0" xfId="0" applyFont="1" applyAlignment="1">
      <alignment horizontal="center" vertical="center"/>
    </xf>
    <xf numFmtId="9" fontId="6" fillId="0" borderId="0" xfId="9" applyFont="1" applyAlignment="1">
      <alignment horizontal="center" vertical="center"/>
    </xf>
    <xf numFmtId="9" fontId="6" fillId="0" borderId="0" xfId="0" applyNumberFormat="1" applyFont="1" applyAlignment="1">
      <alignment horizontal="center" vertical="center"/>
    </xf>
    <xf numFmtId="0" fontId="0" fillId="0" borderId="0" xfId="0" applyAlignment="1">
      <alignment horizontal="center" wrapText="1"/>
    </xf>
    <xf numFmtId="0" fontId="2" fillId="0" borderId="0" xfId="0" applyFont="1" applyAlignment="1">
      <alignment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12" fillId="0" borderId="0" xfId="0" applyFont="1" applyAlignment="1">
      <alignment vertical="center"/>
    </xf>
    <xf numFmtId="0" fontId="13" fillId="0" borderId="0" xfId="0" applyFont="1"/>
    <xf numFmtId="0" fontId="13" fillId="0" borderId="0" xfId="0" applyFont="1" applyAlignment="1">
      <alignment horizontal="center"/>
    </xf>
    <xf numFmtId="177" fontId="7" fillId="4" borderId="0" xfId="9" applyNumberFormat="1" applyFont="1" applyFill="1" applyAlignment="1">
      <alignment horizontal="center"/>
    </xf>
    <xf numFmtId="0" fontId="14" fillId="0" borderId="0" xfId="0" applyFont="1" applyAlignment="1">
      <alignment horizontal="center"/>
    </xf>
    <xf numFmtId="0" fontId="3" fillId="11" borderId="1" xfId="6" applyFont="1" applyFill="1" applyBorder="1" applyAlignment="1">
      <alignment horizontal="center" vertical="center" wrapText="1"/>
    </xf>
    <xf numFmtId="0" fontId="4" fillId="11" borderId="1" xfId="6" applyFont="1" applyFill="1" applyBorder="1" applyAlignment="1">
      <alignment horizontal="center" vertical="center" wrapText="1"/>
    </xf>
    <xf numFmtId="9" fontId="6" fillId="0" borderId="0" xfId="70" applyFont="1" applyAlignment="1">
      <alignment horizontal="center" vertical="center"/>
    </xf>
    <xf numFmtId="0" fontId="15" fillId="2" borderId="1" xfId="6" applyFont="1" applyFill="1" applyBorder="1" applyAlignment="1">
      <alignment horizontal="center" vertical="center" wrapText="1"/>
    </xf>
    <xf numFmtId="0" fontId="16" fillId="3" borderId="1" xfId="6" applyFont="1" applyFill="1" applyBorder="1" applyAlignment="1">
      <alignment horizontal="center" vertical="center" wrapText="1"/>
    </xf>
    <xf numFmtId="0" fontId="17" fillId="0" borderId="0" xfId="0" applyFont="1" applyAlignment="1">
      <alignment horizontal="center" vertical="center" wrapText="1"/>
    </xf>
    <xf numFmtId="0" fontId="0" fillId="0" borderId="0" xfId="20"/>
    <xf numFmtId="1" fontId="6" fillId="0" borderId="0" xfId="70" applyNumberFormat="1" applyFont="1" applyAlignment="1">
      <alignment horizontal="center" vertical="center"/>
    </xf>
    <xf numFmtId="1" fontId="7" fillId="4" borderId="0" xfId="0" applyNumberFormat="1" applyFont="1" applyFill="1" applyAlignment="1">
      <alignment horizontal="center"/>
    </xf>
    <xf numFmtId="0" fontId="18" fillId="12" borderId="1" xfId="0" applyFont="1" applyFill="1" applyBorder="1" applyAlignment="1">
      <alignment horizontal="center" vertical="center" wrapText="1"/>
    </xf>
    <xf numFmtId="0" fontId="18" fillId="12" borderId="1" xfId="0" applyFont="1" applyFill="1" applyBorder="1" applyAlignment="1">
      <alignment horizontal="center"/>
    </xf>
    <xf numFmtId="0" fontId="0" fillId="12" borderId="1" xfId="0" applyFill="1" applyBorder="1" applyAlignment="1">
      <alignment horizontal="center" vertical="center" wrapText="1"/>
    </xf>
    <xf numFmtId="0" fontId="19" fillId="0" borderId="0" xfId="6" applyFont="1" applyAlignment="1">
      <alignment horizontal="center" vertical="center" wrapText="1"/>
    </xf>
    <xf numFmtId="0" fontId="20" fillId="0" borderId="2" xfId="0" applyFont="1" applyBorder="1" applyAlignment="1">
      <alignment horizontal="left" vertical="center" wrapText="1"/>
    </xf>
    <xf numFmtId="0" fontId="20" fillId="0" borderId="0" xfId="0" applyFont="1" applyAlignment="1">
      <alignment horizontal="left" vertical="center"/>
    </xf>
    <xf numFmtId="0" fontId="21" fillId="0" borderId="0" xfId="0" applyFont="1"/>
    <xf numFmtId="0" fontId="3" fillId="13" borderId="1" xfId="6" applyFont="1" applyFill="1" applyBorder="1" applyAlignment="1">
      <alignment horizontal="center" vertical="center" wrapText="1"/>
    </xf>
    <xf numFmtId="0" fontId="4" fillId="13" borderId="1" xfId="6" applyFont="1" applyFill="1" applyBorder="1" applyAlignment="1">
      <alignment horizontal="center" vertical="center" wrapText="1"/>
    </xf>
    <xf numFmtId="9" fontId="7" fillId="4" borderId="0" xfId="70" applyFont="1" applyFill="1" applyAlignment="1">
      <alignment horizontal="center"/>
    </xf>
    <xf numFmtId="0" fontId="0" fillId="0" borderId="0" xfId="5" applyAlignment="1">
      <alignment vertical="center"/>
    </xf>
    <xf numFmtId="0" fontId="22" fillId="0" borderId="0" xfId="5" applyAlignment="1">
      <alignment vertical="center"/>
    </xf>
    <xf numFmtId="0" fontId="23" fillId="0" borderId="3" xfId="4" applyFont="1" applyBorder="1" applyAlignment="1">
      <alignment wrapText="1"/>
    </xf>
    <xf numFmtId="0" fontId="0" fillId="0" borderId="0" xfId="9" applyNumberFormat="1" applyAlignment="1">
      <alignment horizontal="center"/>
    </xf>
    <xf numFmtId="0" fontId="0" fillId="0" borderId="0" xfId="0" applyAlignment="1">
      <alignment vertical="center"/>
    </xf>
    <xf numFmtId="0" fontId="13" fillId="0" borderId="0" xfId="0" applyFont="1" applyAlignment="1">
      <alignment horizontal="center" vertical="center"/>
    </xf>
    <xf numFmtId="0" fontId="24" fillId="0" borderId="0" xfId="0" applyFont="1" applyAlignment="1">
      <alignment horizontal="center" vertical="center" wrapText="1"/>
    </xf>
    <xf numFmtId="0" fontId="24" fillId="0" borderId="0" xfId="0" applyFont="1"/>
    <xf numFmtId="0" fontId="24" fillId="0" borderId="0" xfId="0" applyFont="1" applyAlignment="1">
      <alignment horizontal="center"/>
    </xf>
    <xf numFmtId="9" fontId="24" fillId="0" borderId="0" xfId="70" applyFont="1"/>
    <xf numFmtId="9" fontId="24" fillId="0" borderId="0" xfId="0" applyNumberFormat="1" applyFont="1"/>
    <xf numFmtId="0" fontId="25" fillId="0" borderId="0" xfId="0" applyFont="1"/>
    <xf numFmtId="0" fontId="14" fillId="0" borderId="0" xfId="0" applyFont="1" applyAlignment="1">
      <alignment horizontal="center" wrapText="1"/>
    </xf>
    <xf numFmtId="0" fontId="14" fillId="0" borderId="0" xfId="0" applyFont="1" applyAlignment="1">
      <alignment wrapText="1"/>
    </xf>
    <xf numFmtId="0" fontId="8" fillId="0" borderId="0" xfId="0" applyFont="1" applyAlignment="1">
      <alignment horizontal="center"/>
    </xf>
    <xf numFmtId="2" fontId="0" fillId="0" borderId="0" xfId="66" applyNumberFormat="1" applyAlignment="1">
      <alignment horizontal="center"/>
    </xf>
    <xf numFmtId="0" fontId="13"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horizontal="center" wrapText="1"/>
    </xf>
    <xf numFmtId="0" fontId="14" fillId="0" borderId="0" xfId="0" applyFont="1" applyAlignment="1">
      <alignment horizontal="center" vertical="center" wrapText="1"/>
    </xf>
    <xf numFmtId="9" fontId="0" fillId="0" borderId="0" xfId="9" applyAlignment="1">
      <alignment horizontal="center"/>
    </xf>
    <xf numFmtId="0" fontId="0" fillId="0" borderId="0" xfId="23"/>
    <xf numFmtId="0" fontId="23" fillId="0" borderId="4" xfId="4" applyFont="1" applyBorder="1" applyAlignment="1">
      <alignment wrapText="1"/>
    </xf>
    <xf numFmtId="178" fontId="11" fillId="0" borderId="0" xfId="0" applyNumberFormat="1" applyFont="1" applyAlignment="1">
      <alignment horizontal="center"/>
    </xf>
    <xf numFmtId="9" fontId="0" fillId="0" borderId="0" xfId="0" applyNumberFormat="1" applyAlignment="1">
      <alignment horizontal="center"/>
    </xf>
    <xf numFmtId="0" fontId="17" fillId="0" borderId="0" xfId="0" applyFont="1"/>
    <xf numFmtId="0" fontId="17" fillId="0" borderId="0" xfId="0" applyFont="1" applyAlignment="1">
      <alignment horizontal="center"/>
    </xf>
    <xf numFmtId="0" fontId="26" fillId="0" borderId="0" xfId="10"/>
    <xf numFmtId="49" fontId="27" fillId="14" borderId="1" xfId="0" applyNumberFormat="1" applyFont="1" applyFill="1" applyBorder="1" applyAlignment="1">
      <alignment horizontal="center" vertical="center"/>
    </xf>
    <xf numFmtId="49" fontId="28" fillId="0" borderId="5" xfId="66" applyNumberFormat="1" applyFont="1" applyBorder="1" applyAlignment="1">
      <alignment horizontal="center" wrapText="1"/>
    </xf>
    <xf numFmtId="49" fontId="28" fillId="15" borderId="6" xfId="0" applyNumberFormat="1" applyFont="1" applyFill="1" applyBorder="1" applyAlignment="1">
      <alignment horizontal="right" wrapText="1"/>
    </xf>
    <xf numFmtId="49" fontId="28" fillId="0" borderId="7" xfId="66" applyNumberFormat="1" applyFont="1" applyBorder="1" applyAlignment="1">
      <alignment horizontal="center" wrapText="1"/>
    </xf>
    <xf numFmtId="49" fontId="28" fillId="15" borderId="8" xfId="0" applyNumberFormat="1" applyFont="1" applyFill="1" applyBorder="1" applyAlignment="1">
      <alignment horizontal="right" wrapText="1"/>
    </xf>
    <xf numFmtId="22" fontId="28" fillId="15" borderId="8" xfId="0" applyNumberFormat="1" applyFont="1" applyFill="1" applyBorder="1" applyAlignment="1">
      <alignment horizontal="right" wrapText="1"/>
    </xf>
    <xf numFmtId="49" fontId="28" fillId="0" borderId="9" xfId="66" applyNumberFormat="1" applyFont="1" applyBorder="1" applyAlignment="1">
      <alignment horizontal="center" wrapText="1"/>
    </xf>
    <xf numFmtId="22" fontId="28" fillId="15" borderId="10" xfId="0" applyNumberFormat="1" applyFont="1" applyFill="1" applyBorder="1" applyAlignment="1">
      <alignment horizontal="right" wrapText="1"/>
    </xf>
    <xf numFmtId="0" fontId="29" fillId="0" borderId="0" xfId="0" applyFont="1"/>
    <xf numFmtId="0" fontId="15" fillId="0" borderId="0" xfId="0" applyFont="1" applyAlignment="1">
      <alignment vertical="center"/>
    </xf>
    <xf numFmtId="0" fontId="30" fillId="0" borderId="0" xfId="0" applyFont="1" applyAlignment="1">
      <alignment horizontal="center" vertical="center"/>
    </xf>
    <xf numFmtId="0" fontId="31" fillId="0" borderId="0" xfId="0" applyFont="1" applyAlignment="1">
      <alignment vertical="center"/>
    </xf>
    <xf numFmtId="0" fontId="32" fillId="12" borderId="11" xfId="0" applyFont="1" applyFill="1" applyBorder="1" applyAlignment="1">
      <alignment horizontal="center" vertical="center"/>
    </xf>
    <xf numFmtId="0" fontId="16" fillId="12" borderId="12" xfId="0" applyFont="1" applyFill="1" applyBorder="1" applyAlignment="1">
      <alignment horizontal="center" vertical="center"/>
    </xf>
    <xf numFmtId="0" fontId="16" fillId="12" borderId="11" xfId="0" applyFont="1" applyFill="1" applyBorder="1" applyAlignment="1">
      <alignment horizontal="center" vertical="center" wrapText="1"/>
    </xf>
    <xf numFmtId="0" fontId="0" fillId="0" borderId="13" xfId="0" applyBorder="1"/>
    <xf numFmtId="0" fontId="16" fillId="12" borderId="14" xfId="0" applyFont="1" applyFill="1" applyBorder="1" applyAlignment="1">
      <alignment horizontal="center" vertical="center"/>
    </xf>
    <xf numFmtId="0" fontId="32" fillId="16" borderId="11" xfId="0" applyFont="1" applyFill="1" applyBorder="1" applyAlignment="1">
      <alignment horizontal="center" vertical="center"/>
    </xf>
    <xf numFmtId="0" fontId="15" fillId="16" borderId="15" xfId="0" applyFont="1" applyFill="1" applyBorder="1" applyAlignment="1">
      <alignment horizontal="center" vertical="center"/>
    </xf>
    <xf numFmtId="0" fontId="15" fillId="16" borderId="15" xfId="0" applyFont="1" applyFill="1" applyBorder="1" applyAlignment="1">
      <alignment horizontal="left" vertical="center" wrapText="1"/>
    </xf>
    <xf numFmtId="0" fontId="0" fillId="0" borderId="16" xfId="0" applyBorder="1"/>
    <xf numFmtId="0" fontId="5" fillId="6" borderId="15" xfId="0" applyFont="1" applyFill="1" applyBorder="1" applyAlignment="1">
      <alignment horizontal="left" vertical="center" wrapText="1"/>
    </xf>
    <xf numFmtId="0" fontId="5" fillId="16" borderId="15" xfId="0" applyFont="1" applyFill="1" applyBorder="1" applyAlignment="1">
      <alignment horizontal="left" vertical="center" wrapText="1"/>
    </xf>
    <xf numFmtId="0" fontId="31" fillId="16" borderId="15" xfId="0" applyFont="1" applyFill="1" applyBorder="1" applyAlignment="1">
      <alignment vertical="center"/>
    </xf>
    <xf numFmtId="0" fontId="3" fillId="16" borderId="15" xfId="0" applyFont="1" applyFill="1" applyBorder="1" applyAlignment="1">
      <alignment horizontal="left" vertical="center" wrapText="1"/>
    </xf>
    <xf numFmtId="0" fontId="3" fillId="0" borderId="15" xfId="0" applyFont="1" applyBorder="1" applyAlignment="1">
      <alignment horizontal="left" vertical="center" wrapText="1"/>
    </xf>
    <xf numFmtId="0" fontId="16" fillId="15" borderId="15" xfId="0" applyFont="1" applyFill="1" applyBorder="1" applyAlignment="1">
      <alignment horizontal="left" vertical="center" wrapText="1"/>
    </xf>
    <xf numFmtId="0" fontId="31" fillId="16" borderId="14" xfId="0" applyFont="1" applyFill="1" applyBorder="1" applyAlignment="1">
      <alignment vertical="center"/>
    </xf>
    <xf numFmtId="0" fontId="16" fillId="15" borderId="14" xfId="0" applyFont="1" applyFill="1" applyBorder="1" applyAlignment="1">
      <alignment horizontal="left" vertical="center" wrapText="1"/>
    </xf>
    <xf numFmtId="0" fontId="16" fillId="16" borderId="15" xfId="0" applyFont="1" applyFill="1" applyBorder="1" applyAlignment="1">
      <alignment horizontal="left" vertical="center" wrapText="1"/>
    </xf>
    <xf numFmtId="0" fontId="15" fillId="16" borderId="14" xfId="0" applyFont="1" applyFill="1" applyBorder="1" applyAlignment="1">
      <alignment horizontal="center" vertical="center"/>
    </xf>
    <xf numFmtId="0" fontId="31" fillId="16" borderId="14" xfId="0" applyFont="1" applyFill="1" applyBorder="1" applyAlignment="1">
      <alignment vertical="center" wrapText="1"/>
    </xf>
    <xf numFmtId="0" fontId="30" fillId="16" borderId="11" xfId="0" applyFont="1" applyFill="1" applyBorder="1" applyAlignment="1">
      <alignment horizontal="center" vertical="center"/>
    </xf>
    <xf numFmtId="0" fontId="15" fillId="16" borderId="11" xfId="0" applyFont="1" applyFill="1" applyBorder="1" applyAlignment="1">
      <alignment horizontal="left" vertical="center" wrapText="1"/>
    </xf>
    <xf numFmtId="0" fontId="30" fillId="6" borderId="11" xfId="0" applyFont="1" applyFill="1" applyBorder="1" applyAlignment="1">
      <alignment horizontal="center" vertical="center"/>
    </xf>
    <xf numFmtId="0" fontId="15" fillId="6" borderId="11" xfId="0" applyFont="1" applyFill="1" applyBorder="1" applyAlignment="1">
      <alignment horizontal="center" vertical="center" wrapText="1"/>
    </xf>
    <xf numFmtId="0" fontId="15" fillId="6" borderId="11" xfId="0" applyFont="1" applyFill="1" applyBorder="1" applyAlignment="1">
      <alignment horizontal="left" vertical="center" wrapText="1"/>
    </xf>
    <xf numFmtId="0" fontId="30" fillId="6" borderId="16" xfId="0" applyFont="1" applyFill="1" applyBorder="1" applyAlignment="1">
      <alignment horizontal="center" vertical="center"/>
    </xf>
    <xf numFmtId="0" fontId="15" fillId="16" borderId="14" xfId="0" applyFont="1" applyFill="1" applyBorder="1" applyAlignment="1">
      <alignment horizontal="left" vertical="center" wrapText="1"/>
    </xf>
    <xf numFmtId="0" fontId="15" fillId="16" borderId="17" xfId="0" applyFont="1" applyFill="1" applyBorder="1" applyAlignment="1">
      <alignment horizontal="left" vertical="center" wrapText="1"/>
    </xf>
    <xf numFmtId="0" fontId="15" fillId="16" borderId="16" xfId="0" applyFont="1" applyFill="1" applyBorder="1" applyAlignment="1">
      <alignment horizontal="left" vertical="center" wrapText="1"/>
    </xf>
    <xf numFmtId="0" fontId="15" fillId="16" borderId="13" xfId="0" applyFont="1" applyFill="1" applyBorder="1" applyAlignment="1">
      <alignment horizontal="left" vertical="center" wrapText="1"/>
    </xf>
    <xf numFmtId="0" fontId="16" fillId="16" borderId="14" xfId="0" applyFont="1" applyFill="1" applyBorder="1" applyAlignment="1">
      <alignment horizontal="left" vertical="center" wrapText="1"/>
    </xf>
    <xf numFmtId="0" fontId="15" fillId="16" borderId="12" xfId="0" applyFont="1" applyFill="1" applyBorder="1" applyAlignment="1">
      <alignment horizontal="center" vertical="center"/>
    </xf>
    <xf numFmtId="0" fontId="30" fillId="12" borderId="1" xfId="0" applyFont="1" applyFill="1" applyBorder="1" applyAlignment="1">
      <alignment vertical="center"/>
    </xf>
    <xf numFmtId="0" fontId="0" fillId="0" borderId="18" xfId="0" applyBorder="1"/>
    <xf numFmtId="0" fontId="33" fillId="17" borderId="19" xfId="47" applyFont="1" applyFill="1" applyBorder="1" applyAlignment="1">
      <alignment horizontal="center"/>
    </xf>
    <xf numFmtId="0" fontId="3" fillId="17" borderId="19" xfId="47" applyFont="1" applyFill="1" applyBorder="1" applyAlignment="1">
      <alignment horizontal="center"/>
    </xf>
    <xf numFmtId="0" fontId="15" fillId="0" borderId="0" xfId="23" applyFont="1"/>
    <xf numFmtId="0" fontId="33" fillId="0" borderId="3" xfId="47" applyFont="1" applyBorder="1" applyAlignment="1">
      <alignment horizontal="center" wrapText="1"/>
    </xf>
    <xf numFmtId="0" fontId="3" fillId="0" borderId="3" xfId="47" applyFont="1" applyBorder="1" applyAlignment="1">
      <alignment wrapText="1"/>
    </xf>
    <xf numFmtId="0" fontId="33" fillId="18" borderId="3" xfId="47" applyFont="1" applyFill="1" applyBorder="1" applyAlignment="1">
      <alignment horizontal="center" wrapText="1"/>
    </xf>
    <xf numFmtId="0" fontId="3" fillId="18" borderId="3" xfId="47" applyFont="1" applyFill="1" applyBorder="1" applyAlignment="1">
      <alignment wrapText="1"/>
    </xf>
    <xf numFmtId="0" fontId="30" fillId="0" borderId="0" xfId="23" applyFont="1" applyAlignment="1">
      <alignment horizontal="center"/>
    </xf>
    <xf numFmtId="0" fontId="33" fillId="17" borderId="20" xfId="47" applyFont="1" applyFill="1" applyBorder="1" applyAlignment="1">
      <alignment horizontal="center"/>
    </xf>
    <xf numFmtId="0" fontId="3" fillId="17" borderId="20" xfId="47" applyFont="1" applyFill="1" applyBorder="1" applyAlignment="1">
      <alignment horizontal="center"/>
    </xf>
    <xf numFmtId="0" fontId="3" fillId="0" borderId="0" xfId="47" applyFont="1" applyAlignment="1">
      <alignment wrapText="1"/>
    </xf>
    <xf numFmtId="0" fontId="33" fillId="0" borderId="0" xfId="47" applyFont="1" applyAlignment="1">
      <alignment horizontal="center" wrapText="1"/>
    </xf>
    <xf numFmtId="0" fontId="30" fillId="19" borderId="1" xfId="0" applyFont="1" applyFill="1" applyBorder="1" applyAlignment="1">
      <alignment vertical="center"/>
    </xf>
    <xf numFmtId="0" fontId="30" fillId="15" borderId="1" xfId="0" applyFont="1" applyFill="1" applyBorder="1" applyAlignment="1">
      <alignment vertical="center"/>
    </xf>
    <xf numFmtId="0" fontId="33" fillId="18" borderId="0" xfId="47" applyFont="1" applyFill="1" applyAlignment="1">
      <alignment horizontal="center" wrapText="1"/>
    </xf>
    <xf numFmtId="0" fontId="3" fillId="18" borderId="0" xfId="47" applyFont="1" applyFill="1" applyAlignment="1">
      <alignment wrapText="1"/>
    </xf>
    <xf numFmtId="0" fontId="33" fillId="0" borderId="3" xfId="47" applyFont="1" applyBorder="1" applyAlignment="1">
      <alignment horizontal="center" vertical="center" wrapText="1"/>
    </xf>
    <xf numFmtId="0" fontId="30" fillId="6" borderId="1" xfId="0" applyFont="1" applyFill="1" applyBorder="1" applyAlignment="1">
      <alignment vertical="center"/>
    </xf>
    <xf numFmtId="0" fontId="3" fillId="0" borderId="3" xfId="47" applyFont="1" applyBorder="1" applyAlignment="1">
      <alignment horizontal="center" wrapText="1"/>
    </xf>
    <xf numFmtId="0" fontId="3" fillId="17" borderId="20" xfId="3" applyFont="1" applyFill="1" applyBorder="1" applyAlignment="1">
      <alignment horizontal="center"/>
    </xf>
    <xf numFmtId="0" fontId="3" fillId="0" borderId="3" xfId="3" applyFont="1" applyBorder="1" applyAlignment="1">
      <alignment horizontal="center" wrapText="1"/>
    </xf>
    <xf numFmtId="0" fontId="3" fillId="0" borderId="3" xfId="3" applyFont="1" applyBorder="1" applyAlignment="1">
      <alignment wrapText="1"/>
    </xf>
    <xf numFmtId="0" fontId="3" fillId="0" borderId="3" xfId="3" applyFont="1" applyBorder="1" applyAlignment="1">
      <alignment horizontal="right" wrapText="1"/>
    </xf>
    <xf numFmtId="0" fontId="15" fillId="0" borderId="0" xfId="0" applyFont="1" applyAlignment="1">
      <alignment horizontal="center"/>
    </xf>
    <xf numFmtId="0" fontId="15" fillId="0" borderId="0" xfId="0" applyFont="1"/>
    <xf numFmtId="0" fontId="15" fillId="12" borderId="1" xfId="0" applyFont="1" applyFill="1" applyBorder="1" applyAlignment="1">
      <alignment vertical="center"/>
    </xf>
    <xf numFmtId="0" fontId="15" fillId="12" borderId="1" xfId="0" applyFont="1" applyFill="1" applyBorder="1"/>
    <xf numFmtId="0" fontId="3" fillId="17" borderId="20" xfId="69" applyFont="1" applyFill="1" applyBorder="1" applyAlignment="1">
      <alignment horizontal="center"/>
    </xf>
    <xf numFmtId="0" fontId="3" fillId="17" borderId="19" xfId="59" applyFont="1" applyFill="1" applyBorder="1" applyAlignment="1">
      <alignment horizontal="center"/>
    </xf>
    <xf numFmtId="0" fontId="3" fillId="0" borderId="3" xfId="47" applyFont="1" applyBorder="1" applyAlignment="1">
      <alignment horizontal="right" wrapText="1"/>
    </xf>
    <xf numFmtId="0" fontId="3" fillId="0" borderId="3" xfId="59" applyFont="1" applyBorder="1" applyAlignment="1">
      <alignment horizontal="right" wrapText="1"/>
    </xf>
    <xf numFmtId="0" fontId="0" fillId="0" borderId="21" xfId="0" applyBorder="1"/>
    <xf numFmtId="0" fontId="3" fillId="0" borderId="3" xfId="59" applyFont="1" applyBorder="1" applyAlignment="1">
      <alignment wrapText="1"/>
    </xf>
    <xf numFmtId="1" fontId="15" fillId="0" borderId="0" xfId="0" applyNumberFormat="1" applyFont="1"/>
    <xf numFmtId="0" fontId="31" fillId="0" borderId="0" xfId="0" applyFont="1"/>
    <xf numFmtId="0" fontId="3" fillId="17" borderId="20" xfId="6" applyFont="1" applyFill="1" applyBorder="1" applyAlignment="1">
      <alignment horizontal="center"/>
    </xf>
    <xf numFmtId="0" fontId="3" fillId="0" borderId="3" xfId="6" applyFont="1" applyBorder="1" applyAlignment="1">
      <alignment horizontal="right" wrapText="1"/>
    </xf>
    <xf numFmtId="0" fontId="3" fillId="0" borderId="3" xfId="6" applyFont="1" applyBorder="1" applyAlignment="1">
      <alignment wrapText="1"/>
    </xf>
    <xf numFmtId="0" fontId="3" fillId="2" borderId="3" xfId="6" applyFont="1" applyFill="1" applyBorder="1" applyAlignment="1">
      <alignment horizontal="right" wrapText="1"/>
    </xf>
    <xf numFmtId="0" fontId="3" fillId="2" borderId="3" xfId="6" applyFont="1" applyFill="1" applyBorder="1" applyAlignment="1">
      <alignment wrapText="1"/>
    </xf>
    <xf numFmtId="0" fontId="3" fillId="13" borderId="3" xfId="6" applyFont="1" applyFill="1" applyBorder="1" applyAlignment="1">
      <alignment horizontal="right" wrapText="1"/>
    </xf>
    <xf numFmtId="0" fontId="3" fillId="13" borderId="3" xfId="6" applyFont="1" applyFill="1" applyBorder="1" applyAlignment="1">
      <alignment wrapText="1"/>
    </xf>
    <xf numFmtId="0" fontId="34" fillId="0" borderId="0" xfId="0" applyFont="1" applyAlignment="1">
      <alignment horizontal="center" vertical="center" wrapText="1"/>
    </xf>
    <xf numFmtId="0" fontId="31" fillId="0" borderId="0" xfId="55" applyFont="1" applyAlignment="1" applyProtection="1">
      <alignment horizontal="left" vertical="center" wrapText="1"/>
      <protection locked="0"/>
    </xf>
    <xf numFmtId="0" fontId="34" fillId="0" borderId="0" xfId="0" applyFont="1" applyAlignment="1">
      <alignment vertical="center" wrapText="1"/>
    </xf>
    <xf numFmtId="1" fontId="34" fillId="0" borderId="0" xfId="0" applyNumberFormat="1" applyFont="1" applyAlignment="1">
      <alignment vertical="center" wrapText="1"/>
    </xf>
    <xf numFmtId="0" fontId="34" fillId="0" borderId="0" xfId="0" applyFont="1" applyAlignment="1">
      <alignment horizontal="justify" vertical="center" wrapText="1"/>
    </xf>
    <xf numFmtId="0" fontId="34" fillId="17" borderId="22" xfId="2" applyFont="1" applyFill="1" applyBorder="1" applyAlignment="1">
      <alignment horizontal="center" vertical="center" wrapText="1"/>
    </xf>
    <xf numFmtId="1" fontId="34" fillId="17" borderId="22" xfId="2" applyNumberFormat="1" applyFont="1" applyFill="1" applyBorder="1" applyAlignment="1">
      <alignment vertical="center" wrapText="1"/>
    </xf>
    <xf numFmtId="0" fontId="34" fillId="0" borderId="0" xfId="2" applyFont="1" applyAlignment="1">
      <alignment vertical="center" wrapText="1"/>
    </xf>
    <xf numFmtId="1" fontId="34" fillId="0" borderId="0" xfId="2" applyNumberFormat="1" applyFont="1" applyAlignment="1">
      <alignment vertical="center" wrapText="1"/>
    </xf>
    <xf numFmtId="0" fontId="34" fillId="0" borderId="0" xfId="2" applyFont="1" applyAlignment="1">
      <alignment horizontal="center" vertical="center" wrapText="1"/>
    </xf>
    <xf numFmtId="0" fontId="31" fillId="12" borderId="1" xfId="63" applyFont="1" applyFill="1" applyBorder="1" applyAlignment="1" applyProtection="1">
      <alignment horizontal="center" vertical="center" wrapText="1"/>
      <protection locked="0"/>
    </xf>
    <xf numFmtId="0" fontId="34" fillId="17" borderId="22" xfId="2" applyFont="1" applyFill="1" applyBorder="1" applyAlignment="1">
      <alignment horizontal="justify" vertical="center" wrapText="1"/>
    </xf>
    <xf numFmtId="0" fontId="31" fillId="0" borderId="0" xfId="63" applyFont="1" applyAlignment="1">
      <alignment horizontal="left" vertical="center" wrapText="1"/>
    </xf>
    <xf numFmtId="0" fontId="31" fillId="0" borderId="0" xfId="63" applyFont="1" applyAlignment="1">
      <alignment vertical="center" wrapText="1"/>
    </xf>
    <xf numFmtId="0" fontId="31" fillId="0" borderId="0" xfId="63" applyFont="1" applyAlignment="1">
      <alignment horizontal="center" vertical="center" wrapText="1"/>
    </xf>
    <xf numFmtId="0" fontId="31" fillId="0" borderId="0" xfId="7" applyFont="1" applyAlignment="1">
      <alignment horizontal="justify" vertical="center" wrapText="1"/>
    </xf>
    <xf numFmtId="0" fontId="31" fillId="0" borderId="0" xfId="7" applyFont="1" applyAlignment="1">
      <alignment horizontal="left" vertical="center" wrapText="1"/>
    </xf>
    <xf numFmtId="0" fontId="31" fillId="0" borderId="0" xfId="55" applyFont="1" applyAlignment="1">
      <alignment horizontal="left" vertical="center" wrapText="1"/>
    </xf>
    <xf numFmtId="0" fontId="31" fillId="0" borderId="0" xfId="0" applyFont="1" applyAlignment="1">
      <alignment horizontal="justify" vertical="center" wrapText="1"/>
    </xf>
    <xf numFmtId="0" fontId="31" fillId="0" borderId="0" xfId="53" applyFont="1" applyAlignment="1">
      <alignment vertical="center" wrapText="1"/>
    </xf>
    <xf numFmtId="0" fontId="31" fillId="0" borderId="0" xfId="53" applyFont="1" applyAlignment="1">
      <alignment horizontal="left" vertical="center" wrapText="1"/>
    </xf>
    <xf numFmtId="0" fontId="31" fillId="0" borderId="0" xfId="53" applyFont="1" applyAlignment="1">
      <alignment horizontal="justify" vertical="center" wrapText="1"/>
    </xf>
    <xf numFmtId="0" fontId="31" fillId="0" borderId="0" xfId="1" applyFont="1" applyAlignment="1">
      <alignment vertical="center" wrapText="1"/>
    </xf>
    <xf numFmtId="0" fontId="22" fillId="0" borderId="0" xfId="0" applyAlignment="1" applyProtection="1">
      <alignment horizontal="left" vertical="center" wrapText="1"/>
      <protection locked="0"/>
    </xf>
    <xf numFmtId="0" fontId="22" fillId="0" borderId="0" xfId="0" applyAlignment="1" applyProtection="1">
      <alignment horizontal="left" vertical="center"/>
      <protection locked="0"/>
    </xf>
    <xf numFmtId="0" fontId="22" fillId="12" borderId="23" xfId="0" applyFill="1" applyBorder="1" applyAlignment="1">
      <alignment horizontal="left" vertical="center" wrapText="1"/>
    </xf>
    <xf numFmtId="0" fontId="35" fillId="12" borderId="23" xfId="0" applyFont="1" applyFill="1" applyBorder="1" applyAlignment="1">
      <alignment horizontal="left" vertical="center" wrapText="1"/>
    </xf>
    <xf numFmtId="0" fontId="36" fillId="0" borderId="24" xfId="0" applyFont="1" applyBorder="1" applyAlignment="1">
      <alignment horizontal="left" vertical="center" wrapText="1"/>
    </xf>
    <xf numFmtId="0" fontId="22" fillId="0" borderId="23" xfId="0" applyBorder="1" applyAlignment="1">
      <alignment horizontal="left" vertical="center" wrapText="1"/>
    </xf>
    <xf numFmtId="0" fontId="22" fillId="0" borderId="25" xfId="0" applyBorder="1" applyAlignment="1">
      <alignment horizontal="left" vertical="center" wrapText="1"/>
    </xf>
    <xf numFmtId="0" fontId="35" fillId="0" borderId="1" xfId="0" applyFont="1" applyBorder="1" applyAlignment="1" applyProtection="1">
      <alignment vertical="top" wrapText="1"/>
      <protection locked="0"/>
    </xf>
    <xf numFmtId="0" fontId="35" fillId="0" borderId="1" xfId="0" applyFont="1" applyBorder="1" applyAlignment="1" applyProtection="1">
      <alignment horizontal="left" vertical="center" wrapText="1"/>
      <protection locked="0"/>
    </xf>
    <xf numFmtId="0" fontId="36" fillId="0" borderId="0" xfId="0" applyFont="1" applyAlignment="1" applyProtection="1">
      <alignment horizontal="left" vertical="center" wrapText="1"/>
      <protection locked="0"/>
    </xf>
  </cellXfs>
  <cellStyles count="72">
    <cellStyle name="Normal" xfId="0" builtinId="0"/>
    <cellStyle name="Normale_tutti_schemi_acq 2" xfId="1"/>
    <cellStyle name="Normale_tutti_schemi_acq" xfId="2"/>
    <cellStyle name="Normale_INFO_2" xfId="3"/>
    <cellStyle name="Normale_Foglio1_1" xfId="4"/>
    <cellStyle name="Normale_Foglio1 3" xfId="5"/>
    <cellStyle name="Normale_Foglio1" xfId="6"/>
    <cellStyle name="Normale 4 3" xfId="7"/>
    <cellStyle name="Normale 4" xfId="8"/>
    <cellStyle name="Percentuale 2 2" xfId="9"/>
    <cellStyle name="Normale 38" xfId="10"/>
    <cellStyle name="Normale 3" xfId="11"/>
    <cellStyle name="Normale 2" xfId="12"/>
    <cellStyle name="Normale 15 8" xfId="13"/>
    <cellStyle name="60% - Accent6" xfId="14" builtinId="52"/>
    <cellStyle name="40% - Accent6" xfId="15" builtinId="51"/>
    <cellStyle name="60% - Accent5" xfId="16" builtinId="48"/>
    <cellStyle name="Accent6" xfId="17" builtinId="49"/>
    <cellStyle name="40% - Accent5" xfId="18" builtinId="47"/>
    <cellStyle name="20% - Accent5" xfId="19" builtinId="46"/>
    <cellStyle name="Normale 11" xfId="20"/>
    <cellStyle name="60% - Accent4" xfId="21" builtinId="44"/>
    <cellStyle name="Accent5" xfId="22" builtinId="45"/>
    <cellStyle name="Normale 2 2" xfId="23"/>
    <cellStyle name="40% - Accent4" xfId="24" builtinId="43"/>
    <cellStyle name="Accent4" xfId="25" builtinId="41"/>
    <cellStyle name="Linked Cell" xfId="26" builtinId="24"/>
    <cellStyle name="40% - Accent3" xfId="27" builtinId="39"/>
    <cellStyle name="60% - Accent2" xfId="28" builtinId="36"/>
    <cellStyle name="Accent3" xfId="29" builtinId="37"/>
    <cellStyle name="40% - Accent2" xfId="30" builtinId="35"/>
    <cellStyle name="20% - Accent2" xfId="31" builtinId="34"/>
    <cellStyle name="Accent2" xfId="32" builtinId="33"/>
    <cellStyle name="40% - Accent1" xfId="33" builtinId="31"/>
    <cellStyle name="20% - Accent1" xfId="34" builtinId="30"/>
    <cellStyle name="Accent1" xfId="35" builtinId="29"/>
    <cellStyle name="Neutral" xfId="36" builtinId="28"/>
    <cellStyle name="60% - Accent1" xfId="37" builtinId="32"/>
    <cellStyle name="Bad" xfId="38" builtinId="27"/>
    <cellStyle name="20% - Accent4" xfId="39" builtinId="42"/>
    <cellStyle name="Total" xfId="40" builtinId="25"/>
    <cellStyle name="Output" xfId="41" builtinId="21"/>
    <cellStyle name="Currency" xfId="42" builtinId="4"/>
    <cellStyle name="20% - Accent3" xfId="43" builtinId="38"/>
    <cellStyle name="Note" xfId="44" builtinId="10"/>
    <cellStyle name="Normale 4 2" xfId="45"/>
    <cellStyle name="Input" xfId="46" builtinId="20"/>
    <cellStyle name="Normale_campi_tipi 2" xfId="47"/>
    <cellStyle name="Heading 4" xfId="48" builtinId="19"/>
    <cellStyle name="Calculation" xfId="49" builtinId="22"/>
    <cellStyle name="Good" xfId="50" builtinId="26"/>
    <cellStyle name="Heading 3" xfId="51" builtinId="18"/>
    <cellStyle name="CExplanatory Text" xfId="52" builtinId="53"/>
    <cellStyle name="Normale_Foglio1 2 2" xfId="53"/>
    <cellStyle name="Heading 1" xfId="54" builtinId="16"/>
    <cellStyle name="Normale 3 2" xfId="55"/>
    <cellStyle name="Percentuale 2" xfId="56"/>
    <cellStyle name="Comma [0]" xfId="57" builtinId="6"/>
    <cellStyle name="20% - Accent6" xfId="58" builtinId="50"/>
    <cellStyle name="Normale_INFO_1" xfId="59"/>
    <cellStyle name="Title" xfId="60" builtinId="15"/>
    <cellStyle name="Currency [0]" xfId="61" builtinId="7"/>
    <cellStyle name="Warning Text" xfId="62" builtinId="11"/>
    <cellStyle name="Normale_CAMPI 2 2" xfId="63"/>
    <cellStyle name="Followed Hyperlink" xfId="64" builtinId="9"/>
    <cellStyle name="Heading 2" xfId="65" builtinId="17"/>
    <cellStyle name="Comma" xfId="66" builtinId="3"/>
    <cellStyle name="Check Cell" xfId="67" builtinId="23"/>
    <cellStyle name="60% - Accent3" xfId="68" builtinId="40"/>
    <cellStyle name="Normale_info" xfId="69"/>
    <cellStyle name="Percent" xfId="70" builtinId="5"/>
    <cellStyle name="Hyperlink" xfId="71" builtinId="8"/>
  </cellStyles>
  <dxfs count="2">
    <dxf>
      <font>
        <color rgb="FF9C0006"/>
      </font>
      <fill>
        <patternFill patternType="solid">
          <bgColor rgb="FFFFC7CE"/>
        </patternFill>
      </fill>
    </dxf>
    <dxf>
      <fill>
        <patternFill patternType="solid">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0" Type="http://schemas.openxmlformats.org/officeDocument/2006/relationships/sharedStrings" Target="sharedStrings.xml"/><Relationship Id="rId6" Type="http://schemas.openxmlformats.org/officeDocument/2006/relationships/worksheet" Target="worksheets/sheet6.xml"/><Relationship Id="rId59" Type="http://schemas.openxmlformats.org/officeDocument/2006/relationships/styles" Target="styles.xml"/><Relationship Id="rId58" Type="http://schemas.openxmlformats.org/officeDocument/2006/relationships/theme" Target="theme/theme1.xml"/><Relationship Id="rId57" Type="http://schemas.openxmlformats.org/officeDocument/2006/relationships/externalLink" Target="externalLinks/externalLink4.xml"/><Relationship Id="rId56" Type="http://schemas.openxmlformats.org/officeDocument/2006/relationships/externalLink" Target="externalLinks/externalLink3.xml"/><Relationship Id="rId55" Type="http://schemas.openxmlformats.org/officeDocument/2006/relationships/externalLink" Target="externalLinks/externalLink2.xml"/><Relationship Id="rId54" Type="http://schemas.openxmlformats.org/officeDocument/2006/relationships/externalLink" Target="externalLinks/externalLink1.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B_FontiApprov_6.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BI_A-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NPU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BI_A-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Laghi"/>
      <sheetName val="Pozzi"/>
      <sheetName val="Pozzi_pompe"/>
      <sheetName val="Sorgenti"/>
      <sheetName val="Mari"/>
      <sheetName val="Mari_pompe"/>
      <sheetName val="Potabilizzatori"/>
      <sheetName val="Potab_pompe"/>
      <sheetName val="Adduttrici"/>
      <sheetName val="Accumuli"/>
      <sheetName val="Pompaggi"/>
      <sheetName val="Pompaggi_pompe"/>
      <sheetName val="Distribuzioni"/>
      <sheetName val="Fognature"/>
      <sheetName val="Sollevamenti"/>
      <sheetName val="Sollev_pompe"/>
      <sheetName val="Collettori"/>
      <sheetName val="Depuratori"/>
      <sheetName val="Depurat_pompe"/>
      <sheetName val="Scaricatori"/>
      <sheetName val="Condottemarine"/>
    </sheetNames>
    <sheetDataSet>
      <sheetData sheetId="0"/>
      <sheetData sheetId="1"/>
      <sheetData sheetId="2"/>
      <sheetData sheetId="3"/>
      <sheetData sheetId="4"/>
      <sheetData sheetId="5"/>
      <sheetData sheetId="6">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del bacino a monte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traversa fluviale [sn]</v>
          </cell>
          <cell r="AE1" t="str">
            <v>camera di presa [sn]</v>
          </cell>
          <cell r="AF1" t="str">
            <v>presa con succhierola [sn]</v>
          </cell>
          <cell r="AG1" t="str">
            <v>griglia [sn]</v>
          </cell>
          <cell r="AH1" t="str">
            <v>filtro [sn]</v>
          </cell>
          <cell r="AI1" t="str">
            <v>dissabbiatore [sn]</v>
          </cell>
          <cell r="AJ1" t="str">
            <v>tipo telecontrollo [idn]</v>
          </cell>
          <cell r="AK1" t="str">
            <v>misura portata [sn]</v>
          </cell>
          <cell r="AL1" t="str">
            <v>zona tutela assoluta [sn]</v>
          </cell>
          <cell r="AM1" t="str">
            <v>zona di rispetto [sn]</v>
          </cell>
          <cell r="AN1" t="str">
            <v>zona di protezione [sn]</v>
          </cell>
          <cell r="AO1" t="str">
            <v>tipo di clorazione [idn]</v>
          </cell>
          <cell r="AP1" t="str">
            <v>anno istallazione cloratore [anno]</v>
          </cell>
          <cell r="AQ1" t="str">
            <v>anno ristrutturazione cloratore [anno]</v>
          </cell>
          <cell r="AR1" t="str">
            <v>opera stato [idn]</v>
          </cell>
          <cell r="AS1" t="str">
            <v>ind.conf. area bacino monte [idt]</v>
          </cell>
          <cell r="AT1" t="str">
            <v>ind.conf. anno costruzione [idt]</v>
          </cell>
          <cell r="AU1" t="str">
            <v>ind.conf. anno ristrutturazione [idt]</v>
          </cell>
          <cell r="AV1" t="str">
            <v>ind.conf. volume prelevato [idt]</v>
          </cell>
          <cell r="AW1" t="str">
            <v>ind.conf. volume immesso [idt]</v>
          </cell>
          <cell r="AX1" t="str">
            <v>ind.conf. portata esercizio [idt]</v>
          </cell>
          <cell r="AY1" t="str">
            <v>ind.conf. portata derivata max [idt]</v>
          </cell>
          <cell r="AZ1" t="str">
            <v>ind.conf. portata derivata min [idt]</v>
          </cell>
          <cell r="BA1" t="str">
            <v>ind.conf. portata derivabile max [idt]</v>
          </cell>
        </row>
        <row r="2">
          <cell r="A2" t="str">
            <v>ids_codice - testo 16 car [utf8] [idt] 
es.FI00000001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area_bacino_monte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pres_traversa_fluviale - binario 1 bit [sn]</v>
          </cell>
          <cell r="AE2" t="str">
            <v>pres_camera_presa - binario 1 bit [sn]</v>
          </cell>
          <cell r="AF2" t="str">
            <v>pres_psucchieruola - binario 1 bit [sn]</v>
          </cell>
          <cell r="AG2" t="str">
            <v>pres_griglia - binario 1 bit [sn]</v>
          </cell>
          <cell r="AH2" t="str">
            <v>pres_filtro - binario 1 bit [sn]</v>
          </cell>
          <cell r="AI2" t="str">
            <v>pres_dissabbiatore - binario 1 bit [sn]</v>
          </cell>
          <cell r="AJ2" t="str">
            <v>id_tipo_telecontrollo - intero 4 byte [idn]</v>
          </cell>
          <cell r="AK2" t="str">
            <v>pres_misura_portata - binario 1 bit [sn]</v>
          </cell>
          <cell r="AL2" t="str">
            <v>zona_tutela_assoluta - binario 1 bit [sn]</v>
          </cell>
          <cell r="AM2" t="str">
            <v>zona_rispetto - binario 1 bit [sn]</v>
          </cell>
          <cell r="AN2" t="str">
            <v>zona_protezione - binario 1 bit [sn]</v>
          </cell>
          <cell r="AO2" t="str">
            <v>id_tipo_clorazione - intero 4 byte [idn]</v>
          </cell>
          <cell r="AP2" t="str">
            <v>cloratore_anno_insta - intero 4 byte [anno]</v>
          </cell>
          <cell r="AQ2" t="str">
            <v>cloratore_anno_ristru - intero 4 byte [anno]</v>
          </cell>
          <cell r="AR2" t="str">
            <v>id_opera_stato - intero 4 byte [idn]</v>
          </cell>
          <cell r="AS2" t="str">
            <v>idx_area_bacino_monte - testo 2 car [utf8] [idt]</v>
          </cell>
          <cell r="AT2" t="str">
            <v>idx_anno_costruzione - testo 2 car [utf8] [idt]</v>
          </cell>
          <cell r="AU2" t="str">
            <v>idx_anno_ristrutturazione - testo 2 car [utf8] [idt]</v>
          </cell>
          <cell r="AV2" t="str">
            <v>idx_volume_prelevato - testo 2 car [utf8] [idt]</v>
          </cell>
          <cell r="AW2" t="str">
            <v>idx_volume_immesso - testo 2 car [utf8] [idt]</v>
          </cell>
          <cell r="AX2" t="str">
            <v>idx_portata_esercizio - testo 2 car [utf8] [idt]</v>
          </cell>
          <cell r="AY2" t="str">
            <v>idx_portata_derivata_max - testo 2 car [utf8] [idt]</v>
          </cell>
          <cell r="AZ2" t="str">
            <v>idx_portata_derivata_min - testo 2 car [utf8] [idt]</v>
          </cell>
          <cell r="BA2" t="str">
            <v>idx_portata_derivabile_max - testo 2 car [utf8] [idt]</v>
          </cell>
        </row>
        <row r="3">
          <cell r="A3" t="str">
            <v>800</v>
          </cell>
          <cell r="B3" t="str">
            <v>1000</v>
          </cell>
          <cell r="C3" t="str">
            <v>1100</v>
          </cell>
          <cell r="D3" t="str">
            <v>1200</v>
          </cell>
          <cell r="E3" t="str">
            <v>1300</v>
          </cell>
          <cell r="F3" t="str">
            <v>1400</v>
          </cell>
          <cell r="G3">
            <v>110700</v>
          </cell>
          <cell r="H3">
            <v>110800</v>
          </cell>
          <cell r="I3" t="str">
            <v>1500</v>
          </cell>
          <cell r="J3" t="str">
            <v>1600</v>
          </cell>
          <cell r="K3" t="str">
            <v>1700</v>
          </cell>
          <cell r="L3" t="str">
            <v>1800</v>
          </cell>
          <cell r="M3" t="str">
            <v>1900</v>
          </cell>
          <cell r="N3" t="str">
            <v>2000</v>
          </cell>
          <cell r="O3" t="str">
            <v>2100</v>
          </cell>
          <cell r="P3" t="str">
            <v>2200</v>
          </cell>
          <cell r="Q3">
            <v>110900</v>
          </cell>
          <cell r="R3" t="str">
            <v>2700</v>
          </cell>
          <cell r="S3" t="str">
            <v>2800</v>
          </cell>
          <cell r="T3" t="str">
            <v>2900</v>
          </cell>
          <cell r="U3" t="str">
            <v>3000</v>
          </cell>
          <cell r="V3" t="str">
            <v>3100</v>
          </cell>
          <cell r="W3" t="str">
            <v>3200</v>
          </cell>
          <cell r="X3" t="str">
            <v>3300</v>
          </cell>
          <cell r="Y3" t="str">
            <v>3400</v>
          </cell>
          <cell r="Z3" t="str">
            <v>3500</v>
          </cell>
          <cell r="AA3" t="str">
            <v>3600</v>
          </cell>
          <cell r="AB3" t="str">
            <v>3700</v>
          </cell>
          <cell r="AC3" t="str">
            <v>3800</v>
          </cell>
          <cell r="AD3" t="str">
            <v>3900</v>
          </cell>
          <cell r="AE3" t="str">
            <v>4000</v>
          </cell>
          <cell r="AF3" t="str">
            <v>4100</v>
          </cell>
          <cell r="AG3" t="str">
            <v>4200</v>
          </cell>
          <cell r="AH3" t="str">
            <v>4300</v>
          </cell>
          <cell r="AI3" t="str">
            <v>4400</v>
          </cell>
          <cell r="AJ3" t="str">
            <v>4500</v>
          </cell>
          <cell r="AK3" t="str">
            <v>4600</v>
          </cell>
          <cell r="AL3" t="str">
            <v>4700</v>
          </cell>
          <cell r="AM3" t="str">
            <v>4800</v>
          </cell>
          <cell r="AN3" t="str">
            <v>4900</v>
          </cell>
          <cell r="AO3" t="str">
            <v>5000</v>
          </cell>
          <cell r="AP3" t="str">
            <v>5100</v>
          </cell>
          <cell r="AQ3" t="str">
            <v>5200</v>
          </cell>
          <cell r="AR3" t="str">
            <v>5300</v>
          </cell>
          <cell r="AS3" t="str">
            <v>5400</v>
          </cell>
          <cell r="AT3" t="str">
            <v>5500</v>
          </cell>
          <cell r="AU3" t="str">
            <v>5600</v>
          </cell>
          <cell r="AV3" t="str">
            <v>5700</v>
          </cell>
          <cell r="AW3" t="str">
            <v>5800</v>
          </cell>
          <cell r="AX3" t="str">
            <v>5900</v>
          </cell>
          <cell r="AY3" t="str">
            <v>6000</v>
          </cell>
          <cell r="AZ3" t="str">
            <v>6100</v>
          </cell>
          <cell r="BA3" t="str">
            <v>6200</v>
          </cell>
        </row>
        <row r="4">
          <cell r="B4" t="str">
            <v>04A01C01</v>
          </cell>
          <cell r="C4" t="str">
            <v>Captazione da corso acqua ACQUETTA</v>
          </cell>
          <cell r="D4">
            <v>9.389403</v>
          </cell>
          <cell r="E4">
            <v>17.2</v>
          </cell>
          <cell r="F4">
            <v>0</v>
          </cell>
        </row>
        <row r="4">
          <cell r="H4" t="str">
            <v>S</v>
          </cell>
          <cell r="I4" t="str">
            <v>N</v>
          </cell>
          <cell r="J4" t="str">
            <v>S</v>
          </cell>
          <cell r="K4" t="str">
            <v>N</v>
          </cell>
          <cell r="L4" t="str">
            <v>S</v>
          </cell>
          <cell r="M4" t="str">
            <v>N</v>
          </cell>
          <cell r="N4">
            <v>1</v>
          </cell>
          <cell r="O4" t="str">
            <v>N</v>
          </cell>
          <cell r="P4" t="str">
            <v>N</v>
          </cell>
          <cell r="Q4" t="str">
            <v>N</v>
          </cell>
          <cell r="R4" t="str">
            <v>N</v>
          </cell>
          <cell r="S4">
            <v>2020</v>
          </cell>
          <cell r="T4">
            <v>9800</v>
          </cell>
          <cell r="U4">
            <v>9800</v>
          </cell>
          <cell r="V4">
            <v>1</v>
          </cell>
        </row>
        <row r="4">
          <cell r="X4" t="str">
            <v>D</v>
          </cell>
          <cell r="Y4" t="str">
            <v>D</v>
          </cell>
          <cell r="Z4" t="str">
            <v>D</v>
          </cell>
        </row>
        <row r="4">
          <cell r="AB4" t="str">
            <v>D</v>
          </cell>
          <cell r="AC4" t="str">
            <v>D</v>
          </cell>
          <cell r="AD4" t="str">
            <v>D</v>
          </cell>
        </row>
        <row r="4">
          <cell r="AF4">
            <v>43784</v>
          </cell>
        </row>
        <row r="4">
          <cell r="AR4">
            <v>1</v>
          </cell>
        </row>
      </sheetData>
      <sheetData sheetId="7">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bacino afferente all'invaso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volume invaso [mc]</v>
          </cell>
          <cell r="AE1" t="str">
            <v>altezza diga [m]</v>
          </cell>
          <cell r="AF1" t="str">
            <v>invaso a norma collaudo [sn]</v>
          </cell>
          <cell r="AG1" t="str">
            <v>tipo telecontrollo [idn]</v>
          </cell>
          <cell r="AH1" t="str">
            <v>misura portata [sn]</v>
          </cell>
          <cell r="AI1" t="str">
            <v>zona tutela assoluta [sn]</v>
          </cell>
          <cell r="AJ1" t="str">
            <v>zona rispetto [sn]</v>
          </cell>
          <cell r="AK1" t="str">
            <v>zona protezione [sn]</v>
          </cell>
          <cell r="AL1" t="str">
            <v>tipo di clorazione [idn]</v>
          </cell>
          <cell r="AM1" t="str">
            <v>anno istallazione cloratore [anno]</v>
          </cell>
          <cell r="AN1" t="str">
            <v>anno ristrutturazione cloratore [anno]</v>
          </cell>
          <cell r="AO1" t="str">
            <v>opera stato [idn]</v>
          </cell>
          <cell r="AP1" t="str">
            <v>ind.conf. area bacino afferente [idt]</v>
          </cell>
          <cell r="AQ1" t="str">
            <v>ind.conf. anno costruzione [idt]</v>
          </cell>
          <cell r="AR1" t="str">
            <v>ind.conf. anno ristrutturazione [idt]</v>
          </cell>
          <cell r="AS1" t="str">
            <v>ind.conf. volume prelevato [idt]</v>
          </cell>
          <cell r="AT1" t="str">
            <v>ind.conf. volume immesso [idt]</v>
          </cell>
          <cell r="AU1" t="str">
            <v>ind.conf. portata esercizio [idt]</v>
          </cell>
          <cell r="AV1" t="str">
            <v>ind.conf. portata derivata max [idt]</v>
          </cell>
          <cell r="AW1" t="str">
            <v>ind.conf. portata derivata min [idt]</v>
          </cell>
          <cell r="AX1" t="str">
            <v>ind.conf. portata derivabile max [idt]</v>
          </cell>
        </row>
        <row r="2">
          <cell r="A2" t="str">
            <v>ids_codice - testo 16 car [utf8] [idt] 
es.LA00000001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area_bacino_afferente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volume_invaso - decimale 8 byte [mc]</v>
          </cell>
          <cell r="AE2" t="str">
            <v>altezza_diga - decimale 8 byte [m]</v>
          </cell>
          <cell r="AF2" t="str">
            <v>invaso_norma_collaudo - binario 1 bit [sn]</v>
          </cell>
          <cell r="AG2" t="str">
            <v>id_tipo_telecontrollo - intero 4 byte [idn]</v>
          </cell>
          <cell r="AH2" t="str">
            <v>pres_misura_portata - binario 1 bit [sn]</v>
          </cell>
          <cell r="AI2" t="str">
            <v>zona_tutela_assoluta - binario 1 bit [sn]</v>
          </cell>
          <cell r="AJ2" t="str">
            <v>zona_rispetto - binario 1 bit [sn]</v>
          </cell>
          <cell r="AK2" t="str">
            <v>zona_protezione - binario 1 bit [sn]</v>
          </cell>
          <cell r="AL2" t="str">
            <v>id_tipo_clorazione - intero 4 byte [idn]</v>
          </cell>
          <cell r="AM2" t="str">
            <v>cloratore_anno_insta - intero 4 byte [anno]</v>
          </cell>
          <cell r="AN2" t="str">
            <v>cloratore_anno_ristru - intero 4 byte [anno]</v>
          </cell>
          <cell r="AO2" t="str">
            <v>id_opera_stato - intero 4 byte [idn]</v>
          </cell>
          <cell r="AP2" t="str">
            <v>idx_area_bacino_afferente - testo 2 car [utf8] [idt]</v>
          </cell>
          <cell r="AQ2" t="str">
            <v>idx_anno_costruzione - testo 2 car [utf8] [idt]</v>
          </cell>
          <cell r="AR2" t="str">
            <v>idx_anno_ristrutturazione - testo 2 car [utf8] [idt]</v>
          </cell>
          <cell r="AS2" t="str">
            <v>idx_volume_prelevato - testo 2 car [utf8] [idt]</v>
          </cell>
          <cell r="AT2" t="str">
            <v>idx_volume_immesso - testo 2 car [utf8] [idt]</v>
          </cell>
          <cell r="AU2" t="str">
            <v>idx_portata_esercizio - testo 2 car [utf8] [idt]</v>
          </cell>
          <cell r="AV2" t="str">
            <v>idx_portata_derivata_max - testo 2 car [utf8] [idt]</v>
          </cell>
          <cell r="AW2" t="str">
            <v>idx_portata_derivata_min - testo 2 car [utf8] [idt]</v>
          </cell>
          <cell r="AX2" t="str">
            <v>idx_portata_derivabile_max - testo 2 car [utf8] [idt]</v>
          </cell>
        </row>
        <row r="3">
          <cell r="A3" t="str">
            <v>7800</v>
          </cell>
          <cell r="B3" t="str">
            <v>8000</v>
          </cell>
          <cell r="C3" t="str">
            <v>8100</v>
          </cell>
          <cell r="D3" t="str">
            <v>8200</v>
          </cell>
          <cell r="E3" t="str">
            <v>8300</v>
          </cell>
          <cell r="F3" t="str">
            <v>8400</v>
          </cell>
          <cell r="G3">
            <v>111000</v>
          </cell>
          <cell r="H3">
            <v>111100</v>
          </cell>
          <cell r="I3" t="str">
            <v>8500</v>
          </cell>
          <cell r="J3" t="str">
            <v>8600</v>
          </cell>
          <cell r="K3" t="str">
            <v>8700</v>
          </cell>
          <cell r="L3" t="str">
            <v>8800</v>
          </cell>
          <cell r="M3" t="str">
            <v>8900</v>
          </cell>
          <cell r="N3" t="str">
            <v>9000</v>
          </cell>
          <cell r="O3" t="str">
            <v>9100</v>
          </cell>
          <cell r="P3" t="str">
            <v>9200</v>
          </cell>
          <cell r="Q3">
            <v>111200</v>
          </cell>
          <cell r="R3" t="str">
            <v>9700</v>
          </cell>
          <cell r="S3" t="str">
            <v>9800</v>
          </cell>
          <cell r="T3" t="str">
            <v>9900</v>
          </cell>
          <cell r="U3" t="str">
            <v>10000</v>
          </cell>
          <cell r="V3" t="str">
            <v>10100</v>
          </cell>
          <cell r="W3" t="str">
            <v>10200</v>
          </cell>
          <cell r="X3" t="str">
            <v>10300</v>
          </cell>
          <cell r="Y3" t="str">
            <v>10400</v>
          </cell>
          <cell r="Z3" t="str">
            <v>10500</v>
          </cell>
          <cell r="AA3" t="str">
            <v>10600</v>
          </cell>
          <cell r="AB3" t="str">
            <v>10700</v>
          </cell>
          <cell r="AC3" t="str">
            <v>10800</v>
          </cell>
          <cell r="AD3" t="str">
            <v>10900</v>
          </cell>
          <cell r="AE3" t="str">
            <v>11000</v>
          </cell>
          <cell r="AF3" t="str">
            <v>11100</v>
          </cell>
          <cell r="AG3" t="str">
            <v>11200</v>
          </cell>
          <cell r="AH3" t="str">
            <v>11300</v>
          </cell>
          <cell r="AI3" t="str">
            <v>11400</v>
          </cell>
          <cell r="AJ3" t="str">
            <v>11500</v>
          </cell>
          <cell r="AK3" t="str">
            <v>11600</v>
          </cell>
          <cell r="AL3" t="str">
            <v>11700</v>
          </cell>
          <cell r="AM3" t="str">
            <v>11800</v>
          </cell>
          <cell r="AN3" t="str">
            <v>11900</v>
          </cell>
          <cell r="AO3" t="str">
            <v>12000</v>
          </cell>
          <cell r="AP3" t="str">
            <v>12100</v>
          </cell>
          <cell r="AQ3" t="str">
            <v>12200</v>
          </cell>
          <cell r="AR3" t="str">
            <v>12300</v>
          </cell>
          <cell r="AS3" t="str">
            <v>12400</v>
          </cell>
          <cell r="AT3" t="str">
            <v>12500</v>
          </cell>
          <cell r="AU3" t="str">
            <v>12600</v>
          </cell>
          <cell r="AV3" t="str">
            <v>12700</v>
          </cell>
          <cell r="AW3" t="str">
            <v>12800</v>
          </cell>
          <cell r="AX3" t="str">
            <v>12900</v>
          </cell>
        </row>
        <row r="4">
          <cell r="B4" t="str">
            <v>LA00001</v>
          </cell>
          <cell r="C4" t="str">
            <v>CLA_GELLO LA GIUDEA</v>
          </cell>
        </row>
        <row r="4">
          <cell r="AO4">
            <v>1</v>
          </cell>
        </row>
      </sheetData>
      <sheetData sheetId="8">
        <row r="1">
          <cell r="A1" t="str">
            <v>codice opera [idt]</v>
          </cell>
          <cell r="B1" t="str">
            <v>codice origine [testo]</v>
          </cell>
          <cell r="C1" t="str">
            <v>descrizione impianto [testo]</v>
          </cell>
          <cell r="D1" t="str">
            <v>g.boaga NORD [m]</v>
          </cell>
          <cell r="E1" t="str">
            <v>g.boaga EST [m]</v>
          </cell>
          <cell r="F1" t="str">
            <v>fuso RIF. [nr]</v>
          </cell>
          <cell r="G1" t="str">
            <v>codice campo pozzi [idt]</v>
          </cell>
          <cell r="H1" t="str">
            <v>denominazione campo pozzi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perforazione [anno]</v>
          </cell>
          <cell r="R1" t="str">
            <v>anno ristrutturazione [anno]</v>
          </cell>
          <cell r="S1" t="str">
            <v>conservazione [idn]</v>
          </cell>
          <cell r="T1" t="str">
            <v>utilizzo (continuo,occasionale,periodico) [testo]</v>
          </cell>
          <cell r="U1" t="str">
            <v>utilizzo annuo (0-100) [%]</v>
          </cell>
          <cell r="V1" t="str">
            <v>profondità di perforazione [m]</v>
          </cell>
          <cell r="W1" t="str">
            <v>diametro perforazione [mm]</v>
          </cell>
          <cell r="X1" t="str">
            <v>potenza installata [Kw]</v>
          </cell>
          <cell r="Y1" t="str">
            <v>consumo di energia [kwh/anno]</v>
          </cell>
          <cell r="Z1" t="str">
            <v>volume prelevato [mc/anno]</v>
          </cell>
          <cell r="AA1" t="str">
            <v>volume immesso in rete [mc/anno]</v>
          </cell>
          <cell r="AB1" t="str">
            <v>portata di esercizio [l/s]</v>
          </cell>
          <cell r="AC1" t="str">
            <v>portata di utilizzo massima [l/s]</v>
          </cell>
          <cell r="AD1" t="str">
            <v>portata di utilizzo minima [l/s]</v>
          </cell>
          <cell r="AE1" t="str">
            <v>tipo telecontrollo [idn]</v>
          </cell>
          <cell r="AF1" t="str">
            <v>misura portata [sn]</v>
          </cell>
          <cell r="AG1" t="str">
            <v>misura pressione [sn]</v>
          </cell>
          <cell r="AH1" t="str">
            <v>zona tutela assoluta [sn]</v>
          </cell>
          <cell r="AI1" t="str">
            <v>zona rispetto [sn]</v>
          </cell>
          <cell r="AJ1" t="str">
            <v>zona protezione [sn]</v>
          </cell>
          <cell r="AK1" t="str">
            <v>tipo di clorazione [idn]</v>
          </cell>
          <cell r="AL1" t="str">
            <v>anno istallazione cloratore [anno]</v>
          </cell>
          <cell r="AM1" t="str">
            <v>anno ristrutturazione cloratore [anno]</v>
          </cell>
          <cell r="AN1" t="str">
            <v>episodi inquinamento 5anni [sn]</v>
          </cell>
          <cell r="AO1" t="str">
            <v>opera stato [idn]</v>
          </cell>
          <cell r="AP1" t="str">
            <v>ind.conf. anno perforazione [idt]</v>
          </cell>
          <cell r="AQ1" t="str">
            <v>ind.conf. anno ristrutturazione [idt]</v>
          </cell>
          <cell r="AR1" t="str">
            <v>ind.conf. potenza installata [idt]</v>
          </cell>
          <cell r="AS1" t="str">
            <v>ind.conf. volume prelevato [idt]</v>
          </cell>
          <cell r="AT1" t="str">
            <v>ind.conf. volume immesso [idt]</v>
          </cell>
          <cell r="AU1" t="str">
            <v>ind.conf. portata esercizio [idt]</v>
          </cell>
          <cell r="AV1" t="str">
            <v>ind.conf. portata utilizzo max [idt]</v>
          </cell>
          <cell r="AW1" t="str">
            <v>ind.conf. portata utilizzo min [idt]</v>
          </cell>
        </row>
        <row r="2">
          <cell r="A2" t="str">
            <v>ids_codice - testo 16 car [utf8] [idt] 
es.PO00000001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anno_perforazione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profondita_perforazione - decimale 8 byte [m]</v>
          </cell>
          <cell r="W2" t="str">
            <v>diametro_perforazione - decimale 8 byte [mm]</v>
          </cell>
          <cell r="X2" t="str">
            <v>potenza_installata - decimale 8 byte [Kw]</v>
          </cell>
          <cell r="Y2" t="str">
            <v>consumo_energia - decimale 8 byte [kwh/anno]</v>
          </cell>
          <cell r="Z2" t="str">
            <v>volume_prelevato - decimale 8 byte [mc/anno]</v>
          </cell>
          <cell r="AA2" t="str">
            <v>volume_immesso - decimale 8 byte [mc/anno]</v>
          </cell>
          <cell r="AB2" t="str">
            <v>portata_esercizio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pres_misura_pressione - binario 1 bit [sn]</v>
          </cell>
          <cell r="AH2" t="str">
            <v>zona_tutela_assoluta - binario 1 bit [sn]</v>
          </cell>
          <cell r="AI2" t="str">
            <v>zona_rispetto - binario 1 bit [sn]</v>
          </cell>
          <cell r="AJ2" t="str">
            <v>zona_protezione - binario 1 bit [sn]</v>
          </cell>
          <cell r="AK2" t="str">
            <v>id_tipo_clorazione - intero 4 byte [idn]</v>
          </cell>
          <cell r="AL2" t="str">
            <v>cloratore_anno_insta - intero 4 byte [anno]</v>
          </cell>
          <cell r="AM2" t="str">
            <v>cloratore_anno_ristru - intero 4 byte [anno]</v>
          </cell>
          <cell r="AN2" t="str">
            <v>episodi_inquinamento5 - binario 1 bit [sn]</v>
          </cell>
          <cell r="AO2" t="str">
            <v>id_opera_stato - intero 4 byte [idn]</v>
          </cell>
          <cell r="AP2" t="str">
            <v>idx_anno_perforazione - testo 2 car [utf8] [idt]</v>
          </cell>
          <cell r="AQ2" t="str">
            <v>idx_anno_ristrutturazione - testo 2 car [utf8] [idt]</v>
          </cell>
          <cell r="AR2" t="str">
            <v>idx_potenza_installata - testo 2 car [utf8] [idt]</v>
          </cell>
          <cell r="AS2" t="str">
            <v>idx_volume_prelevato - testo 2 car [utf8] [idt]</v>
          </cell>
          <cell r="AT2" t="str">
            <v>idx_volume_immesso - testo 2 car [utf8] [idt]</v>
          </cell>
          <cell r="AU2" t="str">
            <v>idx_portata_esercizio - testo 2 car [utf8] [idt]</v>
          </cell>
          <cell r="AV2" t="str">
            <v>idx_portata_utilizzo_max - testo 2 car [utf8] [idt]</v>
          </cell>
          <cell r="AW2" t="str">
            <v>idx_portata_utilizzo_min - testo 2 car [utf8] [idt]</v>
          </cell>
        </row>
        <row r="3">
          <cell r="A3" t="str">
            <v>14500</v>
          </cell>
          <cell r="B3" t="str">
            <v>14700</v>
          </cell>
          <cell r="C3" t="str">
            <v>14800</v>
          </cell>
          <cell r="D3" t="str">
            <v>14900</v>
          </cell>
          <cell r="E3" t="str">
            <v>15000</v>
          </cell>
          <cell r="F3" t="str">
            <v>15100</v>
          </cell>
          <cell r="G3">
            <v>111300</v>
          </cell>
          <cell r="H3">
            <v>111400</v>
          </cell>
          <cell r="I3">
            <v>111500</v>
          </cell>
          <cell r="J3">
            <v>111600</v>
          </cell>
          <cell r="K3" t="str">
            <v>15200</v>
          </cell>
          <cell r="L3" t="str">
            <v>15300</v>
          </cell>
          <cell r="M3" t="str">
            <v>15400</v>
          </cell>
          <cell r="N3" t="str">
            <v>15500</v>
          </cell>
          <cell r="O3" t="str">
            <v>15600</v>
          </cell>
          <cell r="P3">
            <v>111700</v>
          </cell>
          <cell r="Q3" t="str">
            <v>16100</v>
          </cell>
          <cell r="R3" t="str">
            <v>16200</v>
          </cell>
          <cell r="S3" t="str">
            <v>16300</v>
          </cell>
          <cell r="T3" t="str">
            <v>16400</v>
          </cell>
          <cell r="U3" t="str">
            <v>16500</v>
          </cell>
          <cell r="V3" t="str">
            <v>16600</v>
          </cell>
          <cell r="W3" t="str">
            <v>16700</v>
          </cell>
          <cell r="X3" t="str">
            <v>16800</v>
          </cell>
          <cell r="Y3" t="str">
            <v>16900</v>
          </cell>
          <cell r="Z3" t="str">
            <v>17000</v>
          </cell>
          <cell r="AA3" t="str">
            <v>17100</v>
          </cell>
          <cell r="AB3" t="str">
            <v>17200</v>
          </cell>
          <cell r="AC3" t="str">
            <v>17300</v>
          </cell>
          <cell r="AD3" t="str">
            <v>17400</v>
          </cell>
          <cell r="AE3" t="str">
            <v>17500</v>
          </cell>
          <cell r="AF3" t="str">
            <v>17600</v>
          </cell>
          <cell r="AG3" t="str">
            <v>17700</v>
          </cell>
          <cell r="AH3" t="str">
            <v>17800</v>
          </cell>
          <cell r="AI3" t="str">
            <v>17900</v>
          </cell>
          <cell r="AJ3" t="str">
            <v>18000</v>
          </cell>
          <cell r="AK3" t="str">
            <v>18100</v>
          </cell>
          <cell r="AL3" t="str">
            <v>18200</v>
          </cell>
          <cell r="AM3" t="str">
            <v>18300</v>
          </cell>
          <cell r="AN3" t="str">
            <v>18400</v>
          </cell>
          <cell r="AO3" t="str">
            <v>18500</v>
          </cell>
          <cell r="AP3" t="str">
            <v>18600</v>
          </cell>
          <cell r="AQ3" t="str">
            <v>18700</v>
          </cell>
          <cell r="AR3" t="str">
            <v>18800</v>
          </cell>
          <cell r="AS3" t="str">
            <v>18900</v>
          </cell>
          <cell r="AT3" t="str">
            <v>19000</v>
          </cell>
          <cell r="AU3" t="str">
            <v>19100</v>
          </cell>
          <cell r="AV3" t="str">
            <v>19200</v>
          </cell>
          <cell r="AW3" t="str">
            <v>19300</v>
          </cell>
        </row>
        <row r="4">
          <cell r="B4" t="str">
            <v>1473|SOVPO3</v>
          </cell>
          <cell r="C4" t="str">
            <v>Luco 3</v>
          </cell>
        </row>
        <row r="4">
          <cell r="AO4">
            <v>1</v>
          </cell>
        </row>
      </sheetData>
      <sheetData sheetId="9">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19700</v>
          </cell>
          <cell r="B3" t="str">
            <v>19900</v>
          </cell>
          <cell r="C3" t="str">
            <v>20000</v>
          </cell>
          <cell r="D3" t="str">
            <v>20100</v>
          </cell>
          <cell r="E3" t="str">
            <v>20200</v>
          </cell>
          <cell r="F3" t="str">
            <v>20300</v>
          </cell>
          <cell r="G3" t="str">
            <v>20400</v>
          </cell>
          <cell r="H3" t="str">
            <v>20500</v>
          </cell>
          <cell r="I3" t="str">
            <v>20600</v>
          </cell>
          <cell r="J3" t="str">
            <v>20700</v>
          </cell>
          <cell r="K3" t="str">
            <v>20800</v>
          </cell>
          <cell r="L3" t="str">
            <v>20900</v>
          </cell>
          <cell r="M3" t="str">
            <v>21000</v>
          </cell>
        </row>
        <row r="4">
          <cell r="A4" t="str">
            <v>1473|SOVPO3</v>
          </cell>
        </row>
      </sheetData>
      <sheetData sheetId="10">
        <row r="1">
          <cell r="A1" t="str">
            <v>codice opera [idt]</v>
          </cell>
          <cell r="B1" t="str">
            <v>codice origine [testo]</v>
          </cell>
          <cell r="C1" t="str">
            <v>descrizione impianto [testo]</v>
          </cell>
          <cell r="D1" t="str">
            <v>g.boaga NORD [m]</v>
          </cell>
          <cell r="E1" t="str">
            <v>g.boaga EST [m]</v>
          </cell>
          <cell r="F1" t="str">
            <v>fuso RIF. [nr]</v>
          </cell>
          <cell r="G1" t="str">
            <v>codice campo sorgenti [idt]</v>
          </cell>
          <cell r="H1" t="str">
            <v>denominazione campo sorgenti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costruzione [anno]</v>
          </cell>
          <cell r="R1" t="str">
            <v>anno ristrutturazione [anno]</v>
          </cell>
          <cell r="S1" t="str">
            <v>conservazione [idn]</v>
          </cell>
          <cell r="T1" t="str">
            <v>utilizzo (continuo,occasionale,periodico) [testo]</v>
          </cell>
          <cell r="U1" t="str">
            <v>utilizzo annuo (0 - 100) [%]</v>
          </cell>
          <cell r="V1" t="str">
            <v>cunicolo di presa [sn]</v>
          </cell>
          <cell r="W1" t="str">
            <v>vasca captazione [sn]</v>
          </cell>
          <cell r="X1" t="str">
            <v>vasca misura [sn]</v>
          </cell>
          <cell r="Y1" t="str">
            <v>vasca carico [sn]</v>
          </cell>
          <cell r="Z1" t="str">
            <v>volume prelevato [mc/anno]</v>
          </cell>
          <cell r="AA1" t="str">
            <v>volume immesso in rete [mc/anno]</v>
          </cell>
          <cell r="AB1" t="str">
            <v>portata di utilizzo [l/s]</v>
          </cell>
          <cell r="AC1" t="str">
            <v>portata di utilizzo massima [l/s]</v>
          </cell>
          <cell r="AD1" t="str">
            <v>portata di utilizzo minima [l/s]</v>
          </cell>
          <cell r="AE1" t="str">
            <v>tipo telecontrollo [idn]</v>
          </cell>
          <cell r="AF1" t="str">
            <v>misura portata [sn]</v>
          </cell>
          <cell r="AG1" t="str">
            <v>zona tutela assoluta [sn]</v>
          </cell>
          <cell r="AH1" t="str">
            <v>zona rispetto [sn]</v>
          </cell>
          <cell r="AI1" t="str">
            <v>zona protezione [sn]</v>
          </cell>
          <cell r="AJ1" t="str">
            <v>tipo di clorazione [idn]</v>
          </cell>
          <cell r="AK1" t="str">
            <v>anno istallazione cloratore [anno]</v>
          </cell>
          <cell r="AL1" t="str">
            <v>anno ristrutturazione cloratore [anno]</v>
          </cell>
          <cell r="AM1" t="str">
            <v>episodi inquinamento 5anni [sn]</v>
          </cell>
          <cell r="AN1" t="str">
            <v>opera stato [idn]</v>
          </cell>
          <cell r="AO1" t="str">
            <v>ind.conf. anno costruzione [idt]</v>
          </cell>
          <cell r="AP1" t="str">
            <v>ind.conf. anno ristrutturazione [idt]</v>
          </cell>
          <cell r="AQ1" t="str">
            <v>ind.conf. volume prelevato [idt]</v>
          </cell>
          <cell r="AR1" t="str">
            <v>ind.conf. volume immesso [idt]</v>
          </cell>
          <cell r="AS1" t="str">
            <v>ind.conf. portata utilizzo [idt]</v>
          </cell>
          <cell r="AT1" t="str">
            <v>ind.conf. portata utilizzo max [idt]</v>
          </cell>
          <cell r="AU1" t="str">
            <v>ind.conf. portata utilizzo min [idt]</v>
          </cell>
        </row>
        <row r="2">
          <cell r="A2" t="str">
            <v>ids_codice - testo 16 car [utf8] [idt] 
es.SO00000001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anno_costruzione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pres_cunicolo_presa - binario 1 bit [sn]</v>
          </cell>
          <cell r="W2" t="str">
            <v>pres_vasca_captazione - binario 1 bit [sn]</v>
          </cell>
          <cell r="X2" t="str">
            <v>pres_vasca_misura - binario 1 bit [sn]</v>
          </cell>
          <cell r="Y2" t="str">
            <v>pres_vasca_carico - binario 1 bit [sn]</v>
          </cell>
          <cell r="Z2" t="str">
            <v>volume_prelevato - decimale 8 byte [mc/anno]</v>
          </cell>
          <cell r="AA2" t="str">
            <v>volume_immesso - decimale 8 byte [mc/anno]</v>
          </cell>
          <cell r="AB2" t="str">
            <v>portata_utilizzo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zona_tutela_assoluta - binario 1 bit [sn]</v>
          </cell>
          <cell r="AH2" t="str">
            <v>zona_rispetto - binario 1 bit [sn]</v>
          </cell>
          <cell r="AI2" t="str">
            <v>zona_protezione - binario 1 bit [sn]</v>
          </cell>
          <cell r="AJ2" t="str">
            <v>id_tipo_clorazione - intero 4 byte [idn]</v>
          </cell>
          <cell r="AK2" t="str">
            <v>cloratore_anno_insta - intero 4 byte [anno]</v>
          </cell>
          <cell r="AL2" t="str">
            <v>cloratore_anno_ristru - intero 4 byte [anno]</v>
          </cell>
          <cell r="AM2" t="str">
            <v>episodi_inquinamento5 - binario 1 bit [sn]</v>
          </cell>
          <cell r="AN2" t="str">
            <v>id_opera_stato - intero 4 byte [idn]</v>
          </cell>
          <cell r="AO2" t="str">
            <v>idx_anno_costruzione - testo 2 car [utf8] [idt]</v>
          </cell>
          <cell r="AP2" t="str">
            <v>idx_anno_ristrutturazione - testo 2 car [utf8] [idt]</v>
          </cell>
          <cell r="AQ2" t="str">
            <v>idx_volume_prelevato - testo 2 car [utf8] [idt]</v>
          </cell>
          <cell r="AR2" t="str">
            <v>idx_volume_immesso - testo 2 car [utf8] [idt]</v>
          </cell>
          <cell r="AS2" t="str">
            <v>idx_portata_utilizzo - testo 2 car [utf8] [idt]</v>
          </cell>
          <cell r="AT2" t="str">
            <v>idx_portata_utilizzo_max - testo 2 car [utf8] [idt]</v>
          </cell>
          <cell r="AU2" t="str">
            <v>idx_portata_utilizzo_min - testo 2 car [utf8] [idt]</v>
          </cell>
        </row>
        <row r="3">
          <cell r="A3" t="str">
            <v>23500</v>
          </cell>
          <cell r="B3" t="str">
            <v>23700</v>
          </cell>
          <cell r="C3" t="str">
            <v>23800</v>
          </cell>
          <cell r="D3" t="str">
            <v>23900</v>
          </cell>
          <cell r="E3" t="str">
            <v>24000</v>
          </cell>
          <cell r="F3" t="str">
            <v>24100</v>
          </cell>
          <cell r="G3">
            <v>111800</v>
          </cell>
          <cell r="H3">
            <v>111900</v>
          </cell>
          <cell r="I3">
            <v>112000</v>
          </cell>
          <cell r="J3">
            <v>112100</v>
          </cell>
          <cell r="K3" t="str">
            <v>24200</v>
          </cell>
          <cell r="L3" t="str">
            <v>24300</v>
          </cell>
          <cell r="M3" t="str">
            <v>24400</v>
          </cell>
          <cell r="N3" t="str">
            <v>24500</v>
          </cell>
          <cell r="O3" t="str">
            <v>24600</v>
          </cell>
          <cell r="P3">
            <v>112200</v>
          </cell>
          <cell r="Q3" t="str">
            <v>25100</v>
          </cell>
          <cell r="R3" t="str">
            <v>25200</v>
          </cell>
          <cell r="S3" t="str">
            <v>25300</v>
          </cell>
          <cell r="T3" t="str">
            <v>25400</v>
          </cell>
          <cell r="U3" t="str">
            <v>25500</v>
          </cell>
          <cell r="V3" t="str">
            <v>25600</v>
          </cell>
          <cell r="W3" t="str">
            <v>25700</v>
          </cell>
          <cell r="X3" t="str">
            <v>25800</v>
          </cell>
          <cell r="Y3" t="str">
            <v>25900</v>
          </cell>
          <cell r="Z3" t="str">
            <v>26000</v>
          </cell>
          <cell r="AA3" t="str">
            <v>26100</v>
          </cell>
          <cell r="AB3" t="str">
            <v>26200</v>
          </cell>
          <cell r="AC3" t="str">
            <v>26300</v>
          </cell>
          <cell r="AD3" t="str">
            <v>26400</v>
          </cell>
          <cell r="AE3" t="str">
            <v>26500</v>
          </cell>
          <cell r="AF3" t="str">
            <v>26600</v>
          </cell>
          <cell r="AG3" t="str">
            <v>26700</v>
          </cell>
          <cell r="AH3" t="str">
            <v>26800</v>
          </cell>
          <cell r="AI3" t="str">
            <v>26900</v>
          </cell>
          <cell r="AJ3" t="str">
            <v>27000</v>
          </cell>
          <cell r="AK3" t="str">
            <v>27100</v>
          </cell>
          <cell r="AL3" t="str">
            <v>27200</v>
          </cell>
          <cell r="AM3" t="str">
            <v>27300</v>
          </cell>
          <cell r="AN3" t="str">
            <v>27400</v>
          </cell>
          <cell r="AO3" t="str">
            <v>27500</v>
          </cell>
          <cell r="AP3" t="str">
            <v>27600</v>
          </cell>
          <cell r="AQ3" t="str">
            <v>27700</v>
          </cell>
          <cell r="AR3" t="str">
            <v>27800</v>
          </cell>
          <cell r="AS3" t="str">
            <v>27900</v>
          </cell>
          <cell r="AT3" t="str">
            <v>28000</v>
          </cell>
          <cell r="AU3" t="str">
            <v>28100</v>
          </cell>
        </row>
        <row r="4">
          <cell r="B4" t="str">
            <v>SO00001</v>
          </cell>
          <cell r="C4" t="str">
            <v>CSO_SOLSTRETTO 1</v>
          </cell>
          <cell r="D4">
            <v>4871722.40613999</v>
          </cell>
          <cell r="E4">
            <v>1705884.35798999</v>
          </cell>
          <cell r="F4">
            <v>3003</v>
          </cell>
          <cell r="G4">
            <v>542</v>
          </cell>
          <cell r="H4" t="str">
            <v>Case sparse</v>
          </cell>
          <cell r="I4">
            <v>48049</v>
          </cell>
          <cell r="J4" t="str">
            <v>in attesa di rilascio dal 28/02/2017 (data della richiesta)</v>
          </cell>
          <cell r="K4">
            <v>3</v>
          </cell>
          <cell r="L4">
            <v>0</v>
          </cell>
          <cell r="M4">
            <v>0</v>
          </cell>
          <cell r="N4">
            <v>0</v>
          </cell>
          <cell r="O4">
            <v>0</v>
          </cell>
          <cell r="P4">
            <v>9999</v>
          </cell>
          <cell r="Q4">
            <v>2002</v>
          </cell>
          <cell r="R4">
            <v>2</v>
          </cell>
          <cell r="S4" t="str">
            <v>Continuo</v>
          </cell>
          <cell r="T4">
            <v>100</v>
          </cell>
          <cell r="U4">
            <v>0</v>
          </cell>
          <cell r="V4">
            <v>0</v>
          </cell>
          <cell r="W4">
            <v>0</v>
          </cell>
          <cell r="X4">
            <v>0</v>
          </cell>
          <cell r="Y4">
            <v>85051.082958725</v>
          </cell>
          <cell r="Z4">
            <v>85051.082958725</v>
          </cell>
          <cell r="AA4">
            <v>2.69695214861507</v>
          </cell>
          <cell r="AB4">
            <v>5</v>
          </cell>
          <cell r="AC4">
            <v>2</v>
          </cell>
          <cell r="AD4">
            <v>1</v>
          </cell>
          <cell r="AE4">
            <v>0</v>
          </cell>
          <cell r="AF4">
            <v>0</v>
          </cell>
          <cell r="AG4">
            <v>1</v>
          </cell>
          <cell r="AH4">
            <v>0</v>
          </cell>
          <cell r="AI4">
            <v>3</v>
          </cell>
          <cell r="AJ4">
            <v>9999</v>
          </cell>
          <cell r="AK4">
            <v>2002</v>
          </cell>
          <cell r="AL4">
            <v>0</v>
          </cell>
          <cell r="AM4">
            <v>1</v>
          </cell>
          <cell r="AN4">
            <v>1</v>
          </cell>
          <cell r="AO4" t="str">
            <v>A</v>
          </cell>
          <cell r="AP4" t="str">
            <v>C</v>
          </cell>
          <cell r="AQ4" t="str">
            <v>C</v>
          </cell>
          <cell r="AR4" t="str">
            <v>C</v>
          </cell>
          <cell r="AS4" t="str">
            <v>A</v>
          </cell>
          <cell r="AT4" t="str">
            <v>A</v>
          </cell>
        </row>
      </sheetData>
      <sheetData sheetId="11">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profondità s.l.m [m]</v>
          </cell>
          <cell r="J1" t="str">
            <v>località [testo]</v>
          </cell>
          <cell r="K1" t="str">
            <v>comune [istat]</v>
          </cell>
          <cell r="L1" t="str">
            <v>estremi della concessione [testo]</v>
          </cell>
          <cell r="M1" t="str">
            <v>portata concessa uso potabile [l/s]</v>
          </cell>
          <cell r="N1" t="str">
            <v>uso plurimo [sn]</v>
          </cell>
          <cell r="O1" t="str">
            <v>anno costruzione [anno]</v>
          </cell>
          <cell r="P1" t="str">
            <v>anno ristrutturazione [anno]</v>
          </cell>
          <cell r="Q1" t="str">
            <v>conservazione [idn]</v>
          </cell>
          <cell r="R1" t="str">
            <v>utilizzo (continuo,occasionale,periodico) [testo]</v>
          </cell>
          <cell r="S1" t="str">
            <v>utilizzo annuo (0 - 100) [%]</v>
          </cell>
          <cell r="T1" t="str">
            <v>lunghezza [m]</v>
          </cell>
          <cell r="U1" t="str">
            <v>diametro [mm]</v>
          </cell>
          <cell r="V1" t="str">
            <v>potenza installata [Kw]</v>
          </cell>
          <cell r="W1" t="str">
            <v>consumo di energia [kwh/anno]</v>
          </cell>
          <cell r="X1" t="str">
            <v>volume prelevato [mc/anno]</v>
          </cell>
          <cell r="Y1" t="str">
            <v>portata di esercizio [l/s]</v>
          </cell>
          <cell r="Z1" t="str">
            <v>portata di utilizzo massima [l/s]</v>
          </cell>
          <cell r="AA1" t="str">
            <v>portata di utilizzo minima [l/s]</v>
          </cell>
          <cell r="AB1" t="str">
            <v>tipo telecontrollo [idn]</v>
          </cell>
          <cell r="AC1" t="str">
            <v>misura portata [sn]</v>
          </cell>
          <cell r="AD1" t="str">
            <v>misura pressione [sn]</v>
          </cell>
          <cell r="AE1" t="str">
            <v>zona tutela assoluta [sn]</v>
          </cell>
          <cell r="AF1" t="str">
            <v>zona rispetto [sn]</v>
          </cell>
          <cell r="AG1" t="str">
            <v>zona protezione [sn]</v>
          </cell>
          <cell r="AH1" t="str">
            <v>opera stato [idn]</v>
          </cell>
          <cell r="AI1" t="str">
            <v>ind.conf. anno costruzione [idt]</v>
          </cell>
          <cell r="AJ1" t="str">
            <v>ind.conf. anno ristrutturazione [idt]</v>
          </cell>
          <cell r="AK1" t="str">
            <v>ind.conf. potenza installata [idt]</v>
          </cell>
          <cell r="AL1" t="str">
            <v>ind.conf. volume prelevato [idt]</v>
          </cell>
          <cell r="AM1" t="str">
            <v>ind.conf. portata esercizio [idt]</v>
          </cell>
          <cell r="AN1" t="str">
            <v>ind.conf. portata utilizzo max [idt]</v>
          </cell>
          <cell r="AO1" t="str">
            <v>ind.conf. portata utilizzo min [idt]</v>
          </cell>
        </row>
        <row r="2">
          <cell r="A2" t="str">
            <v>ids_codice - testo 16 car [utf8] [idt]</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profondita_slm - intero 4 byte [m]</v>
          </cell>
          <cell r="J2" t="str">
            <v>localita_nome - testo 64 car [utf8] [testo]</v>
          </cell>
          <cell r="K2" t="str">
            <v>id_comune_istat - intero 4 byte [istat]</v>
          </cell>
          <cell r="L2" t="str">
            <v>concessione_estremi - testo 64 car [utf8] [testo]</v>
          </cell>
          <cell r="M2" t="str">
            <v>concessione_port_pota - decimale 8 byte [l/s]</v>
          </cell>
          <cell r="N2" t="str">
            <v>uso_plurimo - binario 1 bit [sn]</v>
          </cell>
          <cell r="O2" t="str">
            <v>anno_costruzione - intero 4 byte [anno]</v>
          </cell>
          <cell r="P2" t="str">
            <v>anno_ristrutturazione - intero 4 byte [anno]</v>
          </cell>
          <cell r="Q2" t="str">
            <v>id_conservazione - intero 4 byte [idn]</v>
          </cell>
          <cell r="R2" t="str">
            <v>utilizzo_tipo - testo 16 car [utf8] [testo]</v>
          </cell>
          <cell r="S2" t="str">
            <v>utilizzo_annuo - decimale 8 byte [%]</v>
          </cell>
          <cell r="T2" t="str">
            <v>lunghezza - decimale 8 byte [m]</v>
          </cell>
          <cell r="U2" t="str">
            <v>diametro - decimale 8 byte [mm]</v>
          </cell>
          <cell r="V2" t="str">
            <v>potenza_installata - decimale 8 byte [Kw]</v>
          </cell>
          <cell r="W2" t="str">
            <v>consumo_energia - decimale 8 byte [kwh/anno]</v>
          </cell>
          <cell r="X2" t="str">
            <v>volume_prelevato - decimale 8 byte [mc/anno]</v>
          </cell>
          <cell r="Y2" t="str">
            <v>portata_esercizio - decimale 8 byte [l/s]</v>
          </cell>
          <cell r="Z2" t="str">
            <v>portata_utilizzo_max - decimale 8 byte [l/s]</v>
          </cell>
          <cell r="AA2" t="str">
            <v>portata_utilizzo_min - decimale 8 byte [l/s]</v>
          </cell>
          <cell r="AB2" t="str">
            <v>id_tipo_telecontrollo - intero 4 byte [idn]</v>
          </cell>
          <cell r="AC2" t="str">
            <v>pres_misura_portata - binario 1 bit [sn]</v>
          </cell>
          <cell r="AD2" t="str">
            <v>pres_misura_pressione - binario 1 bit [sn]</v>
          </cell>
          <cell r="AE2" t="str">
            <v>zona_tutela_assoluta - binario 1 bit [sn]</v>
          </cell>
          <cell r="AF2" t="str">
            <v>zona_rispetto - binario 1 bit [sn]</v>
          </cell>
          <cell r="AG2" t="str">
            <v>zona_protezione - binario 1 bit [sn]</v>
          </cell>
          <cell r="AH2" t="str">
            <v>id_opera_stato - intero 4 byte [idn]</v>
          </cell>
          <cell r="AI2" t="str">
            <v>idx_anno_costruzione - testo 2 car [utf8] [idt]</v>
          </cell>
          <cell r="AJ2" t="str">
            <v>idx_anno_ristrutturazione - testo 2 car [utf8] [idt]</v>
          </cell>
          <cell r="AK2" t="str">
            <v>idx_potenza_installata - testo 2 car [utf8] [idt]</v>
          </cell>
          <cell r="AL2" t="str">
            <v>idx_volume_prelevato - testo 2 car [utf8] [idt]</v>
          </cell>
          <cell r="AM2" t="str">
            <v>idx_portata_esercizio - testo 2 car [utf8] [idt]</v>
          </cell>
          <cell r="AN2" t="str">
            <v>idx_portata_utilizzo_max - testo 2 car [utf8] [idt]</v>
          </cell>
          <cell r="AO2" t="str">
            <v>idx_portata_utilizzo_min - testo 2 car [utf8] [idt]</v>
          </cell>
        </row>
        <row r="3">
          <cell r="A3">
            <v>103900</v>
          </cell>
          <cell r="B3">
            <v>104100</v>
          </cell>
          <cell r="C3">
            <v>104200</v>
          </cell>
          <cell r="D3">
            <v>104300</v>
          </cell>
          <cell r="E3">
            <v>104400</v>
          </cell>
          <cell r="F3">
            <v>104500</v>
          </cell>
          <cell r="G3">
            <v>116400</v>
          </cell>
          <cell r="H3">
            <v>116500</v>
          </cell>
          <cell r="I3">
            <v>104800</v>
          </cell>
          <cell r="J3">
            <v>104900</v>
          </cell>
          <cell r="K3">
            <v>105000</v>
          </cell>
          <cell r="L3">
            <v>105100</v>
          </cell>
          <cell r="M3">
            <v>105200</v>
          </cell>
          <cell r="N3">
            <v>117600</v>
          </cell>
          <cell r="O3">
            <v>105300</v>
          </cell>
          <cell r="P3">
            <v>105400</v>
          </cell>
          <cell r="Q3">
            <v>105500</v>
          </cell>
          <cell r="R3">
            <v>105600</v>
          </cell>
          <cell r="S3">
            <v>105700</v>
          </cell>
          <cell r="T3">
            <v>105800</v>
          </cell>
          <cell r="U3">
            <v>105900</v>
          </cell>
          <cell r="V3">
            <v>106000</v>
          </cell>
          <cell r="W3">
            <v>106100</v>
          </cell>
          <cell r="X3">
            <v>106200</v>
          </cell>
          <cell r="Y3">
            <v>106300</v>
          </cell>
          <cell r="Z3">
            <v>106400</v>
          </cell>
          <cell r="AA3">
            <v>106500</v>
          </cell>
          <cell r="AB3">
            <v>106600</v>
          </cell>
          <cell r="AC3">
            <v>106700</v>
          </cell>
          <cell r="AD3">
            <v>106800</v>
          </cell>
          <cell r="AE3">
            <v>106900</v>
          </cell>
          <cell r="AF3">
            <v>107000</v>
          </cell>
          <cell r="AG3">
            <v>107100</v>
          </cell>
          <cell r="AH3">
            <v>107200</v>
          </cell>
          <cell r="AI3">
            <v>107300</v>
          </cell>
          <cell r="AJ3">
            <v>107400</v>
          </cell>
          <cell r="AK3">
            <v>107500</v>
          </cell>
          <cell r="AL3">
            <v>107600</v>
          </cell>
          <cell r="AM3">
            <v>107700</v>
          </cell>
          <cell r="AN3">
            <v>107800</v>
          </cell>
          <cell r="AO3">
            <v>107900</v>
          </cell>
        </row>
        <row r="4">
          <cell r="B4" t="str">
            <v>TR556</v>
          </cell>
        </row>
      </sheetData>
      <sheetData sheetId="12">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car [utf8] [idt]</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v>108300</v>
          </cell>
          <cell r="B3">
            <v>108500</v>
          </cell>
          <cell r="C3">
            <v>108600</v>
          </cell>
          <cell r="D3">
            <v>108700</v>
          </cell>
          <cell r="E3">
            <v>108800</v>
          </cell>
          <cell r="F3">
            <v>108900</v>
          </cell>
          <cell r="G3">
            <v>109000</v>
          </cell>
          <cell r="H3">
            <v>109100</v>
          </cell>
          <cell r="I3">
            <v>109200</v>
          </cell>
          <cell r="J3">
            <v>109300</v>
          </cell>
          <cell r="K3">
            <v>109400</v>
          </cell>
          <cell r="L3">
            <v>109500</v>
          </cell>
          <cell r="M3">
            <v>109600</v>
          </cell>
        </row>
        <row r="4">
          <cell r="A4" t="str">
            <v>TR556</v>
          </cell>
        </row>
      </sheetData>
      <sheetData sheetId="13">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tipo trattamento [idn]</v>
          </cell>
          <cell r="M1" t="str">
            <v>anno costruzione [anno]</v>
          </cell>
          <cell r="N1" t="str">
            <v>anno ristrutturazione civili [anno]</v>
          </cell>
          <cell r="O1" t="str">
            <v>conservazione op.civili [idn]</v>
          </cell>
          <cell r="P1" t="str">
            <v>anno ristrutturazione elet.mecc. [anno]</v>
          </cell>
          <cell r="Q1" t="str">
            <v>conservazione op.elettr.mecc. [idn]</v>
          </cell>
          <cell r="R1" t="str">
            <v>volume trattabile [Mln/gg]</v>
          </cell>
          <cell r="S1" t="str">
            <v>volume trattato [mc/anno]</v>
          </cell>
          <cell r="T1" t="str">
            <v>volume in uscita immesso all'utilizzazione (A06) [mc/anno]</v>
          </cell>
          <cell r="U1" t="str">
            <v>potenza installata [Kw]</v>
          </cell>
          <cell r="V1" t="str">
            <v>consumo di energia [kwh/anno]</v>
          </cell>
          <cell r="W1" t="str">
            <v>presidio medio impianto [hr/gg]</v>
          </cell>
          <cell r="X1" t="str">
            <v>presidio saltuario [sn]</v>
          </cell>
          <cell r="Y1" t="str">
            <v>tipo telecontrollo [idn]</v>
          </cell>
          <cell r="Z1" t="str">
            <v>riserva di acqua [mc]</v>
          </cell>
          <cell r="AA1" t="str">
            <v>misura portata in ingresso impianto [sn]</v>
          </cell>
          <cell r="AB1" t="str">
            <v>misura portata in uscita impianto [sn]</v>
          </cell>
          <cell r="AC1" t="str">
            <v>tra grigliatura [sn]</v>
          </cell>
          <cell r="AD1" t="str">
            <v>tra dissabbiamento [sn]</v>
          </cell>
          <cell r="AE1" t="str">
            <v>tra chiarificazione [sn]</v>
          </cell>
          <cell r="AF1" t="str">
            <v>trattamento filtrazione rapida [idn]</v>
          </cell>
          <cell r="AG1" t="str">
            <v>trattamento ossidazione e riduzione [idn]</v>
          </cell>
          <cell r="AH1" t="str">
            <v>tra precipitazione [sn]</v>
          </cell>
          <cell r="AI1" t="str">
            <v>tra strippaggio [sn]</v>
          </cell>
          <cell r="AJ1" t="str">
            <v>trattamento a carboni attivi [idn]</v>
          </cell>
          <cell r="AK1" t="str">
            <v>tra resine scambiatrici ioni [sn]</v>
          </cell>
          <cell r="AL1" t="str">
            <v>tra elettrodialisi [sn]</v>
          </cell>
          <cell r="AM1" t="str">
            <v>tra osmosi inversa [sn]</v>
          </cell>
          <cell r="AN1" t="str">
            <v>tra filtrazione lenta [sn]</v>
          </cell>
          <cell r="AO1" t="str">
            <v>tra processi biologici [sn]</v>
          </cell>
          <cell r="AP1" t="str">
            <v>tra micro ultra filtrazione [sn]</v>
          </cell>
          <cell r="AQ1" t="str">
            <v>tra fanghi [sn]</v>
          </cell>
          <cell r="AR1" t="str">
            <v>tipo di clorazione [idn]</v>
          </cell>
          <cell r="AS1" t="str">
            <v>tra disinfezione ozonazione [sn]</v>
          </cell>
          <cell r="AT1" t="str">
            <v>tra irraggiamento uv [sn]</v>
          </cell>
          <cell r="AU1" t="str">
            <v>rim ferro [sn]</v>
          </cell>
          <cell r="AV1" t="str">
            <v>rim manganese [sn]</v>
          </cell>
          <cell r="AW1" t="str">
            <v>rim ammoniaca nitrati [sn]</v>
          </cell>
          <cell r="AX1" t="str">
            <v>rim fosfati [sn]</v>
          </cell>
          <cell r="AY1" t="str">
            <v>rim metalli pesanti [sn]</v>
          </cell>
          <cell r="AZ1" t="str">
            <v>rim trialometani [sn]</v>
          </cell>
          <cell r="BA1" t="str">
            <v>rim organo alogenati [sn]</v>
          </cell>
          <cell r="BB1" t="str">
            <v>rim anidride solforosa [sn]</v>
          </cell>
          <cell r="BC1" t="str">
            <v>opera stato [idn]</v>
          </cell>
          <cell r="BD1" t="str">
            <v>ind.conf. anno costruzione [idt]</v>
          </cell>
          <cell r="BE1" t="str">
            <v>ind.conf. anno ristruttura op.civili [idt]</v>
          </cell>
          <cell r="BF1" t="str">
            <v>ind.conf. anno ristruttura op.el.mec. [idt]</v>
          </cell>
          <cell r="BG1" t="str">
            <v>ind.conf. volume trattabile giorno [idt]</v>
          </cell>
          <cell r="BH1" t="str">
            <v>ind.conf. volume trattato anno [idt]</v>
          </cell>
          <cell r="BI1" t="str">
            <v>ind.conf. potenza installata [idt]</v>
          </cell>
          <cell r="BJ1" t="str">
            <v>ind.conf. volume in uscita immesso all'utilizzazione (A06) [idt]</v>
          </cell>
        </row>
        <row r="2">
          <cell r="A2" t="str">
            <v>ids_codice - testo 16 car [utf8] [idt] 
es.PT00000001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id_tipo_trattamento - intero 4 byte [idn]</v>
          </cell>
          <cell r="M2" t="str">
            <v>anno_costruzione - intero 4 byte [anno]</v>
          </cell>
          <cell r="N2" t="str">
            <v>anno_ristruttura_civile - intero 4 byte [anno]</v>
          </cell>
          <cell r="O2" t="str">
            <v>id_conservazione_civile - intero 4 byte [idn]</v>
          </cell>
          <cell r="P2" t="str">
            <v>anno_ristruttura_elmec - intero 4 byte [anno]</v>
          </cell>
          <cell r="Q2" t="str">
            <v>id_conservazione_elmec - intero 4 byte [idn]</v>
          </cell>
          <cell r="R2" t="str">
            <v>volume_trattabile_giorno - decimale 8 byte [Mln/gg]</v>
          </cell>
          <cell r="S2" t="str">
            <v>volume_trattato_anno - decimale 8 byte [mc/anno]</v>
          </cell>
          <cell r="T2" t="str">
            <v>decimale 8 byte [mc/anno]</v>
          </cell>
          <cell r="U2" t="str">
            <v>potenza_installata - decimale 8 byte [Kw]</v>
          </cell>
          <cell r="V2" t="str">
            <v>consumo_energia - decimale 8 byte [kwh/anno]</v>
          </cell>
          <cell r="W2" t="str">
            <v>presidio_ore_giorno - decimale 8 byte [hr/gg]</v>
          </cell>
          <cell r="X2" t="str">
            <v>presidio_saltuario - binario 1 bit [sn]</v>
          </cell>
          <cell r="Y2" t="str">
            <v>id_tipo_telecontrollo - intero 4 byte [idn]</v>
          </cell>
          <cell r="Z2" t="str">
            <v>riserva_acqua - decimale 8 byte [mc]</v>
          </cell>
          <cell r="AA2" t="str">
            <v>binario 1 bit [sn]</v>
          </cell>
          <cell r="AB2" t="str">
            <v>binario 1 bit [sn]</v>
          </cell>
          <cell r="AC2" t="str">
            <v>tra_grigliatura - binario 1 bit [sn]</v>
          </cell>
          <cell r="AD2" t="str">
            <v>tra_dissabbiamento - binario 1 bit [sn]</v>
          </cell>
          <cell r="AE2" t="str">
            <v>tra_chiarificazione - binario 1 bit [sn]</v>
          </cell>
          <cell r="AF2" t="str">
            <v>id_tra_filtraz_rapida - intero 4 byte [idn]</v>
          </cell>
          <cell r="AG2" t="str">
            <v>id_tra_ossida_riduzione - intero 4 byte [idn]</v>
          </cell>
          <cell r="AH2" t="str">
            <v>tra_precipitazione - binario 1 bit [sn]</v>
          </cell>
          <cell r="AI2" t="str">
            <v>tra_strippaggio - binario 1 bit [sn]</v>
          </cell>
          <cell r="AJ2" t="str">
            <v>id_tra_acarboni_attivi - intero 4 byte [idn]</v>
          </cell>
          <cell r="AK2" t="str">
            <v>tra_resine_scambiatrici_ioni - binario 1 bit [sn]</v>
          </cell>
          <cell r="AL2" t="str">
            <v>tra_elettrodialisi - binario 1 bit [sn]</v>
          </cell>
          <cell r="AM2" t="str">
            <v>tra_osmosi_inversa - binario 1 bit [sn]</v>
          </cell>
          <cell r="AN2" t="str">
            <v>tra_filtrazione_lenta - binario 1 bit [sn]</v>
          </cell>
          <cell r="AO2" t="str">
            <v>tra_processi_biologici - binario 1 bit [sn]</v>
          </cell>
          <cell r="AP2" t="str">
            <v>tra_micro_ultra_filtrazione - binario 1 bit [sn]</v>
          </cell>
          <cell r="AQ2" t="str">
            <v>tra_fanghi - binario 1 bit [sn]</v>
          </cell>
          <cell r="AR2" t="str">
            <v>id_tipo_clorazione - intero 4 byte [idn]</v>
          </cell>
          <cell r="AS2" t="str">
            <v>tra_disinfezione_ozonazione - binario 1 bit [sn]</v>
          </cell>
          <cell r="AT2" t="str">
            <v>tra_irraggiamento_uv - binario 1 bit [sn]</v>
          </cell>
          <cell r="AU2" t="str">
            <v>rim_ferro - binario 1 bit [sn]</v>
          </cell>
          <cell r="AV2" t="str">
            <v>rim_manganese - binario 1 bit [sn]</v>
          </cell>
          <cell r="AW2" t="str">
            <v>rim_ammoniaca_nitrati - binario 1 bit [sn]</v>
          </cell>
          <cell r="AX2" t="str">
            <v>rim_fosfati - binario 1 bit [sn]</v>
          </cell>
          <cell r="AY2" t="str">
            <v>rim_metalli_pesanti - binario 1 bit [sn]</v>
          </cell>
          <cell r="AZ2" t="str">
            <v>rim_trialometani - binario 1 bit [sn]</v>
          </cell>
          <cell r="BA2" t="str">
            <v>rim_organo_alogenati - binario 1 bit [sn]</v>
          </cell>
          <cell r="BB2" t="str">
            <v>rim_anidride_solforosa - binario 1 bit [sn]</v>
          </cell>
          <cell r="BC2" t="str">
            <v>id_opera_stato - intero 4 byte [idn]</v>
          </cell>
          <cell r="BD2" t="str">
            <v>idx_anno_costruzione - testo 2 car [utf8] [idt]</v>
          </cell>
          <cell r="BE2" t="str">
            <v>idx_anno_ristruttura_civile - testo 2 car [utf8] [idt]</v>
          </cell>
          <cell r="BF2" t="str">
            <v>idx_anno_ristruttura_elmec - testo 2 car [utf8] [idt]</v>
          </cell>
          <cell r="BG2" t="str">
            <v>idx_volume_trattabile_giorno - testo 2 car [utf8] [idt]</v>
          </cell>
          <cell r="BH2" t="str">
            <v>idx_volume_trattato_anno - testo 2 car [utf8] [idt]</v>
          </cell>
          <cell r="BI2" t="str">
            <v>idx_potenza_installata - testo 2 car [utf8] [idt]</v>
          </cell>
          <cell r="BJ2" t="str">
            <v>testo 2 car [utf8] [idt]</v>
          </cell>
        </row>
        <row r="3">
          <cell r="A3" t="str">
            <v>30700</v>
          </cell>
          <cell r="B3" t="str">
            <v>30900</v>
          </cell>
          <cell r="C3" t="str">
            <v>31000</v>
          </cell>
          <cell r="D3" t="str">
            <v>31100</v>
          </cell>
          <cell r="E3" t="str">
            <v>31200</v>
          </cell>
          <cell r="F3" t="str">
            <v>31300</v>
          </cell>
          <cell r="G3">
            <v>112300</v>
          </cell>
          <cell r="H3">
            <v>112400</v>
          </cell>
          <cell r="I3" t="str">
            <v>31400</v>
          </cell>
          <cell r="J3" t="str">
            <v>31500</v>
          </cell>
          <cell r="K3" t="str">
            <v>31600</v>
          </cell>
          <cell r="L3" t="str">
            <v>31700</v>
          </cell>
          <cell r="M3" t="str">
            <v>31800</v>
          </cell>
          <cell r="N3">
            <v>32010</v>
          </cell>
          <cell r="O3">
            <v>32020</v>
          </cell>
          <cell r="P3">
            <v>32030</v>
          </cell>
          <cell r="Q3">
            <v>32040</v>
          </cell>
          <cell r="R3" t="str">
            <v>32100</v>
          </cell>
          <cell r="S3" t="str">
            <v>32200</v>
          </cell>
          <cell r="T3" t="str">
            <v>98600</v>
          </cell>
          <cell r="U3" t="str">
            <v>32300</v>
          </cell>
          <cell r="V3" t="str">
            <v>32400</v>
          </cell>
          <cell r="W3" t="str">
            <v>32500</v>
          </cell>
          <cell r="X3" t="str">
            <v>32600</v>
          </cell>
          <cell r="Y3" t="str">
            <v>32700</v>
          </cell>
          <cell r="Z3" t="str">
            <v>32800</v>
          </cell>
          <cell r="AA3" t="str">
            <v>98400</v>
          </cell>
          <cell r="AB3" t="str">
            <v>98500</v>
          </cell>
          <cell r="AC3" t="str">
            <v>32900</v>
          </cell>
          <cell r="AD3" t="str">
            <v>33000</v>
          </cell>
          <cell r="AE3" t="str">
            <v>33100</v>
          </cell>
          <cell r="AF3" t="str">
            <v>33200</v>
          </cell>
          <cell r="AG3" t="str">
            <v>33300</v>
          </cell>
          <cell r="AH3" t="str">
            <v>33400</v>
          </cell>
          <cell r="AI3" t="str">
            <v>33500</v>
          </cell>
          <cell r="AJ3" t="str">
            <v>33600</v>
          </cell>
          <cell r="AK3" t="str">
            <v>33700</v>
          </cell>
          <cell r="AL3" t="str">
            <v>33800</v>
          </cell>
          <cell r="AM3" t="str">
            <v>33900</v>
          </cell>
          <cell r="AN3" t="str">
            <v>34000</v>
          </cell>
          <cell r="AO3" t="str">
            <v>34100</v>
          </cell>
          <cell r="AP3" t="str">
            <v>34200</v>
          </cell>
          <cell r="AQ3" t="str">
            <v>34300</v>
          </cell>
          <cell r="AR3" t="str">
            <v>34400</v>
          </cell>
          <cell r="AS3" t="str">
            <v>34500</v>
          </cell>
          <cell r="AT3" t="str">
            <v>34600</v>
          </cell>
          <cell r="AU3" t="str">
            <v>34700</v>
          </cell>
          <cell r="AV3" t="str">
            <v>34800</v>
          </cell>
          <cell r="AW3" t="str">
            <v>34900</v>
          </cell>
          <cell r="AX3" t="str">
            <v>35000</v>
          </cell>
          <cell r="AY3" t="str">
            <v>35100</v>
          </cell>
          <cell r="AZ3" t="str">
            <v>35200</v>
          </cell>
          <cell r="BA3" t="str">
            <v>35300</v>
          </cell>
          <cell r="BB3" t="str">
            <v>35400</v>
          </cell>
          <cell r="BC3" t="str">
            <v>35500</v>
          </cell>
          <cell r="BD3" t="str">
            <v>35600</v>
          </cell>
          <cell r="BE3">
            <v>35710</v>
          </cell>
          <cell r="BF3" t="str">
            <v>35720 </v>
          </cell>
          <cell r="BG3" t="str">
            <v>35800</v>
          </cell>
          <cell r="BH3" t="str">
            <v>35900</v>
          </cell>
          <cell r="BI3" t="str">
            <v>36000</v>
          </cell>
          <cell r="BJ3" t="str">
            <v>98700</v>
          </cell>
        </row>
        <row r="4">
          <cell r="B4" t="str">
            <v>PT00002</v>
          </cell>
          <cell r="C4" t="str">
            <v>POT_CAMPESTRI</v>
          </cell>
          <cell r="D4">
            <v>4864047.99698</v>
          </cell>
          <cell r="E4">
            <v>1695965.29517999</v>
          </cell>
          <cell r="F4">
            <v>3003</v>
          </cell>
          <cell r="G4">
            <v>463</v>
          </cell>
          <cell r="H4" t="str">
            <v>Case sparse</v>
          </cell>
          <cell r="I4">
            <v>48049</v>
          </cell>
          <cell r="J4">
            <v>2</v>
          </cell>
          <cell r="K4">
            <v>9999</v>
          </cell>
          <cell r="L4">
            <v>2015</v>
          </cell>
          <cell r="M4">
            <v>3</v>
          </cell>
          <cell r="N4">
            <v>2015</v>
          </cell>
          <cell r="O4">
            <v>3</v>
          </cell>
          <cell r="P4">
            <v>0.432</v>
          </cell>
          <cell r="Q4">
            <v>53668.8</v>
          </cell>
          <cell r="R4">
            <v>2</v>
          </cell>
          <cell r="S4">
            <v>282</v>
          </cell>
          <cell r="T4">
            <v>0</v>
          </cell>
          <cell r="U4">
            <v>1</v>
          </cell>
          <cell r="V4">
            <v>1</v>
          </cell>
          <cell r="W4">
            <v>15</v>
          </cell>
          <cell r="X4">
            <v>0</v>
          </cell>
          <cell r="Y4">
            <v>0</v>
          </cell>
          <cell r="Z4">
            <v>0</v>
          </cell>
          <cell r="AA4">
            <v>3</v>
          </cell>
          <cell r="AB4">
            <v>1</v>
          </cell>
          <cell r="AC4">
            <v>0</v>
          </cell>
          <cell r="AD4">
            <v>0</v>
          </cell>
          <cell r="AE4">
            <v>1</v>
          </cell>
          <cell r="AF4">
            <v>0</v>
          </cell>
          <cell r="AG4">
            <v>0</v>
          </cell>
          <cell r="AH4">
            <v>0</v>
          </cell>
          <cell r="AI4">
            <v>0</v>
          </cell>
          <cell r="AJ4">
            <v>0</v>
          </cell>
          <cell r="AK4">
            <v>0</v>
          </cell>
          <cell r="AL4">
            <v>0</v>
          </cell>
          <cell r="AM4">
            <v>3</v>
          </cell>
          <cell r="AN4">
            <v>0</v>
          </cell>
          <cell r="AO4">
            <v>0</v>
          </cell>
          <cell r="AP4">
            <v>0</v>
          </cell>
          <cell r="AQ4">
            <v>0</v>
          </cell>
          <cell r="AR4">
            <v>0</v>
          </cell>
          <cell r="AS4">
            <v>0</v>
          </cell>
          <cell r="AT4">
            <v>0</v>
          </cell>
          <cell r="AU4">
            <v>0</v>
          </cell>
          <cell r="AV4">
            <v>0</v>
          </cell>
          <cell r="AW4">
            <v>0</v>
          </cell>
          <cell r="AX4">
            <v>1</v>
          </cell>
          <cell r="AY4" t="str">
            <v>A</v>
          </cell>
          <cell r="AZ4" t="str">
            <v>A</v>
          </cell>
          <cell r="BA4" t="str">
            <v>A</v>
          </cell>
          <cell r="BB4" t="str">
            <v>C</v>
          </cell>
          <cell r="BC4">
            <v>1</v>
          </cell>
          <cell r="BD4" t="str">
            <v>C</v>
          </cell>
          <cell r="BE4">
            <v>43263</v>
          </cell>
          <cell r="BF4">
            <v>1</v>
          </cell>
          <cell r="BG4">
            <v>1</v>
          </cell>
          <cell r="BH4">
            <v>51044.3957787709</v>
          </cell>
          <cell r="BI4" t="str">
            <v>C</v>
          </cell>
        </row>
      </sheetData>
      <sheetData sheetId="14">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37000</v>
          </cell>
          <cell r="B3" t="str">
            <v>37200</v>
          </cell>
          <cell r="C3" t="str">
            <v>37300</v>
          </cell>
          <cell r="D3" t="str">
            <v>37400</v>
          </cell>
          <cell r="E3" t="str">
            <v>37500</v>
          </cell>
          <cell r="F3" t="str">
            <v>37600</v>
          </cell>
          <cell r="G3" t="str">
            <v>37700</v>
          </cell>
          <cell r="H3" t="str">
            <v>37800</v>
          </cell>
          <cell r="I3" t="str">
            <v>37900</v>
          </cell>
          <cell r="J3" t="str">
            <v>38000</v>
          </cell>
          <cell r="K3" t="str">
            <v>38100</v>
          </cell>
          <cell r="L3" t="str">
            <v>38200</v>
          </cell>
          <cell r="M3" t="str">
            <v>38300</v>
          </cell>
        </row>
        <row r="4">
          <cell r="A4" t="str">
            <v>PT00002</v>
          </cell>
        </row>
      </sheetData>
      <sheetData sheetId="15">
        <row r="1">
          <cell r="A1" t="str">
            <v>codice opera [idt]</v>
          </cell>
          <cell r="B1" t="str">
            <v>codice origine [testo]</v>
          </cell>
          <cell r="C1" t="str">
            <v>descrizione adduttrice [testo]</v>
          </cell>
          <cell r="D1" t="str">
            <v>codice schema acquedottistico [idt]</v>
          </cell>
          <cell r="E1" t="str">
            <v>descrizione schema acquedottistico [testo]</v>
          </cell>
          <cell r="F1" t="str">
            <v>portata media addotta [l/s]</v>
          </cell>
          <cell r="G1" t="str">
            <v>lunghezza totale [km]</v>
          </cell>
          <cell r="H1" t="str">
            <v>lunghezza rete telecontrollata [km]</v>
          </cell>
          <cell r="I1" t="str">
            <v>volume immesso in rete [mc/anno]</v>
          </cell>
          <cell r="J1" t="str">
            <v>volume erogato [mc/anno]</v>
          </cell>
          <cell r="K1" t="str">
            <v>volume fatturato [mc/anno]</v>
          </cell>
          <cell r="L1" t="str">
            <v>volume acquistato da terzi [mc/anno]</v>
          </cell>
          <cell r="M1" t="str">
            <v>volume ceduto a terzi [mc/anno]</v>
          </cell>
          <cell r="N1" t="str">
            <v>numero utenti diretti [nr]</v>
          </cell>
          <cell r="O1" t="str">
            <v>numero utenti diretti - domestici [nr]</v>
          </cell>
          <cell r="P1" t="str">
            <v>numero utenti diretti - domestici - residenti [nr]</v>
          </cell>
          <cell r="Q1" t="str">
            <v>numero utenze condominiali [nr]</v>
          </cell>
          <cell r="R1" t="str">
            <v>numero utenti indiretti [nr]</v>
          </cell>
          <cell r="S1" t="str">
            <v>numero utenti indiretti - domestici [nr]</v>
          </cell>
          <cell r="T1" t="str">
            <v>numero utenti indiretti - domestici - residenti [nr]</v>
          </cell>
          <cell r="U1" t="str">
            <v>tipo telecontrollo [idn]</v>
          </cell>
          <cell r="V1" t="str">
            <v>utenze dotate di misuratore [nr]</v>
          </cell>
          <cell r="W1" t="str">
            <v>misura portata [sn]</v>
          </cell>
          <cell r="X1" t="str">
            <v>numero di riparazioni sulle condotte [nr]</v>
          </cell>
          <cell r="Y1" t="str">
            <v>punti di clorazione sulla rete [nr]</v>
          </cell>
          <cell r="Z1" t="str">
            <v>opera stato [idn]</v>
          </cell>
          <cell r="AA1" t="str">
            <v>ind.conf. portata addotta [idt]</v>
          </cell>
          <cell r="AB1" t="str">
            <v>ind.conf. lunghezza totale [idt]</v>
          </cell>
          <cell r="AC1" t="str">
            <v>ind.conf. lunghezza rete telecontrollata [idt]</v>
          </cell>
          <cell r="AD1" t="str">
            <v>ind.conf. volume immesso in rete [idt]</v>
          </cell>
          <cell r="AE1" t="str">
            <v>ind.conf. volume erogato [idt]</v>
          </cell>
          <cell r="AF1" t="str">
            <v>ind.conf. volume fatturato [idt]</v>
          </cell>
          <cell r="AG1" t="str">
            <v>ind.conf. volume acquistato da terzi [idt]</v>
          </cell>
          <cell r="AH1" t="str">
            <v>ind.conf. volume ceduto a terzi [idt]</v>
          </cell>
        </row>
        <row r="2">
          <cell r="A2" t="str">
            <v>ids_codice - testo 16 car [utf8] [idt] 
es.AD00000001</v>
          </cell>
          <cell r="B2" t="str">
            <v>ids_codice_origine - testo 32 car [utf8] [testo]</v>
          </cell>
          <cell r="C2" t="str">
            <v>descrizione - testo 64 car [utf8] [testo]</v>
          </cell>
          <cell r="D2" t="str">
            <v>schema_codici - testo 128 car [utf8] [testo]</v>
          </cell>
          <cell r="E2" t="str">
            <v>schema_descrizioni - testo 255 car [utf8] [testo]</v>
          </cell>
          <cell r="F2" t="str">
            <v>portata_addotta - decimale 8 byte [l/s]</v>
          </cell>
          <cell r="G2" t="str">
            <v>lunghezza_totale - decimale 8 byte [km]</v>
          </cell>
          <cell r="H2" t="str">
            <v>decimale 8 byte [km]</v>
          </cell>
          <cell r="I2" t="str">
            <v>volume_immesso_rete - decimale 8 byte [km]</v>
          </cell>
          <cell r="J2" t="str">
            <v>volume_erogato - decimale 8 byte [km]</v>
          </cell>
          <cell r="K2" t="str">
            <v>volume_fatturato - decimale 8 byte [km]</v>
          </cell>
          <cell r="L2" t="str">
            <v>volume_acquistato_terzi - decimale 8 byte [km]</v>
          </cell>
          <cell r="M2" t="str">
            <v>volume_ceduto_terzi - decimale 8 byte [km]</v>
          </cell>
          <cell r="N2" t="str">
            <v>utenti_diretti - intero 4 byte [nr]</v>
          </cell>
          <cell r="O2" t="str">
            <v>utenti_diretti_domestici - intero 4 byte [nr]</v>
          </cell>
          <cell r="P2" t="str">
            <v>utenti_diretti_domestici_res - intero 4 byte [nr]</v>
          </cell>
          <cell r="Q2" t="str">
            <v>utenti_condominiali - intero 4 byte [nr]</v>
          </cell>
          <cell r="R2" t="str">
            <v>utenti_indiretti - intero 4 byte [nr]</v>
          </cell>
          <cell r="S2" t="str">
            <v>utenti_indiretti_domestici - intero 4 byte [nr]</v>
          </cell>
          <cell r="T2" t="str">
            <v>utenti_indiretti_domestici_res - intero 4 byte [nr]</v>
          </cell>
          <cell r="U2" t="str">
            <v>id_tipo_telecontrollo - intero 4 byte [idn]</v>
          </cell>
          <cell r="V2" t="str">
            <v>utenze_con_misuratore - decimale 8 byte [km]</v>
          </cell>
          <cell r="W2" t="str">
            <v>pres_misura_portata - binario 1 bit [sn]</v>
          </cell>
          <cell r="X2" t="str">
            <v>intero 4 byte [nr]</v>
          </cell>
          <cell r="Y2" t="str">
            <v>punti_clorazione_rete - intero 4 byte [nr]</v>
          </cell>
          <cell r="Z2" t="str">
            <v>id_opera_stato - intero 4 byte [idn]</v>
          </cell>
          <cell r="AA2" t="str">
            <v>idx_portata_addotta - testo 2 car [utf8] [idt]</v>
          </cell>
          <cell r="AB2" t="str">
            <v>idx_lunghezza_totale - testo 2 car [utf8] [idt]</v>
          </cell>
          <cell r="AC2" t="str">
            <v>testo 2 car [utf8] [idt]</v>
          </cell>
          <cell r="AD2" t="str">
            <v>idx_volume_immesso_rete - testo 2 car [utf8] [idt]</v>
          </cell>
          <cell r="AE2" t="str">
            <v>idx_volume_erogato - testo 2 car [utf8] [idt]</v>
          </cell>
          <cell r="AF2" t="str">
            <v>idx_volume_fatturato - testo 2 car [utf8] [idt]</v>
          </cell>
          <cell r="AG2" t="str">
            <v>idx_volume_acquistato_terzi - testo 2 car [utf8] [idt]</v>
          </cell>
          <cell r="AH2" t="str">
            <v>idx_volume_ceduto_terzi - testo 2 car [utf8] [idt]</v>
          </cell>
        </row>
        <row r="3">
          <cell r="A3" t="str">
            <v>39200</v>
          </cell>
          <cell r="B3" t="str">
            <v>39400</v>
          </cell>
          <cell r="C3" t="str">
            <v>39500</v>
          </cell>
          <cell r="D3">
            <v>112500</v>
          </cell>
          <cell r="E3">
            <v>112600</v>
          </cell>
          <cell r="F3" t="str">
            <v>39600</v>
          </cell>
          <cell r="G3" t="str">
            <v>39700</v>
          </cell>
          <cell r="H3" t="str">
            <v>98800</v>
          </cell>
          <cell r="I3">
            <v>117690</v>
          </cell>
          <cell r="J3">
            <v>117700</v>
          </cell>
          <cell r="K3">
            <v>116600</v>
          </cell>
          <cell r="L3">
            <v>116700</v>
          </cell>
          <cell r="M3">
            <v>116800</v>
          </cell>
          <cell r="N3">
            <v>117800</v>
          </cell>
          <cell r="O3">
            <v>117900</v>
          </cell>
          <cell r="P3">
            <v>118000</v>
          </cell>
          <cell r="Q3">
            <v>118100</v>
          </cell>
          <cell r="R3">
            <v>118200</v>
          </cell>
          <cell r="S3">
            <v>118300</v>
          </cell>
          <cell r="T3">
            <v>118400</v>
          </cell>
          <cell r="U3" t="str">
            <v>39800</v>
          </cell>
          <cell r="V3">
            <v>116900</v>
          </cell>
          <cell r="W3" t="str">
            <v>39900</v>
          </cell>
          <cell r="X3" t="str">
            <v>99000</v>
          </cell>
          <cell r="Y3">
            <v>112700</v>
          </cell>
          <cell r="Z3" t="str">
            <v>40300</v>
          </cell>
          <cell r="AA3" t="str">
            <v>40400</v>
          </cell>
          <cell r="AB3" t="str">
            <v>40500</v>
          </cell>
          <cell r="AC3" t="str">
            <v>98900</v>
          </cell>
          <cell r="AD3">
            <v>118490</v>
          </cell>
          <cell r="AE3">
            <v>118500</v>
          </cell>
          <cell r="AF3">
            <v>118600</v>
          </cell>
          <cell r="AG3">
            <v>118700</v>
          </cell>
          <cell r="AH3">
            <v>118800</v>
          </cell>
        </row>
        <row r="4">
          <cell r="B4" t="str">
            <v>AD00001</v>
          </cell>
          <cell r="C4" t="str">
            <v>SOLSTRETTO - CASALBELLO</v>
          </cell>
          <cell r="D4">
            <v>4.8000002</v>
          </cell>
          <cell r="E4">
            <v>2.82582542271061</v>
          </cell>
          <cell r="F4">
            <v>1</v>
          </cell>
          <cell r="G4">
            <v>0</v>
          </cell>
          <cell r="H4">
            <v>1</v>
          </cell>
          <cell r="I4">
            <v>9800</v>
          </cell>
          <cell r="J4">
            <v>9800</v>
          </cell>
          <cell r="K4">
            <v>1</v>
          </cell>
          <cell r="L4" t="str">
            <v>C</v>
          </cell>
          <cell r="M4" t="str">
            <v>B</v>
          </cell>
          <cell r="N4">
            <v>43262</v>
          </cell>
          <cell r="O4">
            <v>0</v>
          </cell>
          <cell r="P4" t="str">
            <v>A</v>
          </cell>
        </row>
        <row r="4">
          <cell r="Z4">
            <v>1</v>
          </cell>
        </row>
      </sheetData>
      <sheetData sheetId="16">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[anno]</v>
          </cell>
          <cell r="N1" t="str">
            <v>conservazione [idn]</v>
          </cell>
          <cell r="O1" t="str">
            <v>tipo serbatoio [idn]</v>
          </cell>
          <cell r="P1" t="str">
            <v>materiale [idn]</v>
          </cell>
          <cell r="Q1" t="str">
            <v>volume serbatoio [mc]</v>
          </cell>
          <cell r="R1" t="str">
            <v>quota del serbatoio da terra [m]</v>
          </cell>
          <cell r="S1" t="str">
            <v>tipo telecontrollo [idn]</v>
          </cell>
          <cell r="T1" t="str">
            <v>misura livello [sn]</v>
          </cell>
          <cell r="U1" t="str">
            <v>misura portata [sn]</v>
          </cell>
          <cell r="V1" t="str">
            <v>tipo di clorazione [idn]</v>
          </cell>
          <cell r="W1" t="str">
            <v>anno istallazione cloratore [anno]</v>
          </cell>
          <cell r="X1" t="str">
            <v>anno ristrutturazione cloratore [anno]</v>
          </cell>
          <cell r="Y1" t="str">
            <v>opera stato [idn]</v>
          </cell>
          <cell r="Z1" t="str">
            <v>ind.conf. anno costruzione [idt]</v>
          </cell>
          <cell r="AA1" t="str">
            <v>ind.conf. anno ristrutturazione [idt]</v>
          </cell>
          <cell r="AB1" t="str">
            <v>ind.conf. volume serbatoio [idt]</v>
          </cell>
        </row>
        <row r="2">
          <cell r="A2" t="str">
            <v>ids_codice - testo 16 car [utf8] [idt] 
es.AC00000001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anno_ristrutturazione - intero 4 byte [anno]</v>
          </cell>
          <cell r="N2" t="str">
            <v>id_conservazione - intero 4 byte [idn]</v>
          </cell>
          <cell r="O2" t="str">
            <v>id_tipo_serbatoio - intero 4 byte [idn]</v>
          </cell>
          <cell r="P2" t="str">
            <v>id_materiale - intero 4 byte [idn]</v>
          </cell>
          <cell r="Q2" t="str">
            <v>volume_serbatoio - decimale 8 byte [mc]</v>
          </cell>
          <cell r="R2" t="str">
            <v>quota_serbatoio_terra - decimale 8 byte [m]</v>
          </cell>
          <cell r="S2" t="str">
            <v>id_tipo_telecontrollo - intero 4 byte [idn]</v>
          </cell>
          <cell r="T2" t="str">
            <v>pres_misura_livello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cell r="Z2" t="str">
            <v>idx_anno_costruzione - testo 2 car [utf8] [idt]</v>
          </cell>
          <cell r="AA2" t="str">
            <v>idx_anno_ristrutturazione - testo 2 car [utf8] [idt]</v>
          </cell>
          <cell r="AB2" t="str">
            <v>idx_volume_serbatoio - testo 2 car [utf8] [idt]</v>
          </cell>
        </row>
        <row r="3">
          <cell r="A3">
            <v>43500</v>
          </cell>
          <cell r="B3" t="str">
            <v>43700</v>
          </cell>
          <cell r="C3" t="str">
            <v>43800</v>
          </cell>
          <cell r="D3" t="str">
            <v>43900</v>
          </cell>
          <cell r="E3" t="str">
            <v>44000</v>
          </cell>
          <cell r="F3" t="str">
            <v>44100</v>
          </cell>
          <cell r="G3">
            <v>112800</v>
          </cell>
          <cell r="H3">
            <v>112900</v>
          </cell>
          <cell r="I3" t="str">
            <v>44200</v>
          </cell>
          <cell r="J3" t="str">
            <v>44300</v>
          </cell>
          <cell r="K3" t="str">
            <v>44400</v>
          </cell>
          <cell r="L3" t="str">
            <v>44500</v>
          </cell>
          <cell r="M3" t="str">
            <v>44600</v>
          </cell>
          <cell r="N3" t="str">
            <v>44700</v>
          </cell>
          <cell r="O3" t="str">
            <v>44800</v>
          </cell>
          <cell r="P3" t="str">
            <v>44900</v>
          </cell>
          <cell r="Q3" t="str">
            <v>45000</v>
          </cell>
          <cell r="R3" t="str">
            <v>45100</v>
          </cell>
          <cell r="S3" t="str">
            <v>45200</v>
          </cell>
          <cell r="T3" t="str">
            <v>45300</v>
          </cell>
          <cell r="U3" t="str">
            <v>45400</v>
          </cell>
          <cell r="V3" t="str">
            <v>45500</v>
          </cell>
          <cell r="W3" t="str">
            <v>45600</v>
          </cell>
          <cell r="X3" t="str">
            <v>45700</v>
          </cell>
          <cell r="Y3" t="str">
            <v>45800</v>
          </cell>
          <cell r="Z3" t="str">
            <v>45900</v>
          </cell>
          <cell r="AA3" t="str">
            <v>46000</v>
          </cell>
          <cell r="AB3" t="str">
            <v>46100</v>
          </cell>
        </row>
        <row r="4">
          <cell r="B4" t="str">
            <v>AC00001</v>
          </cell>
          <cell r="C4" t="str">
            <v>ACC_COLLINA VIC</v>
          </cell>
          <cell r="D4">
            <v>4868584.73905999</v>
          </cell>
          <cell r="E4">
            <v>1699802.02413</v>
          </cell>
          <cell r="F4">
            <v>3003</v>
          </cell>
          <cell r="G4">
            <v>280</v>
          </cell>
          <cell r="H4" t="str">
            <v>Case sparse</v>
          </cell>
          <cell r="I4">
            <v>48049</v>
          </cell>
          <cell r="J4">
            <v>9999</v>
          </cell>
          <cell r="K4">
            <v>2017</v>
          </cell>
          <cell r="L4">
            <v>4</v>
          </cell>
          <cell r="M4">
            <v>4</v>
          </cell>
          <cell r="N4">
            <v>8</v>
          </cell>
          <cell r="O4">
            <v>537</v>
          </cell>
          <cell r="P4">
            <v>0</v>
          </cell>
          <cell r="Q4">
            <v>2</v>
          </cell>
          <cell r="R4">
            <v>1</v>
          </cell>
          <cell r="S4">
            <v>1</v>
          </cell>
          <cell r="T4">
            <v>3</v>
          </cell>
          <cell r="U4">
            <v>9999</v>
          </cell>
          <cell r="V4">
            <v>2002</v>
          </cell>
        </row>
        <row r="4">
          <cell r="Y4">
            <v>1</v>
          </cell>
          <cell r="Z4" t="str">
            <v>A</v>
          </cell>
          <cell r="AA4">
            <v>43262</v>
          </cell>
        </row>
      </sheetData>
      <sheetData sheetId="17">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civili [anno]</v>
          </cell>
          <cell r="N1" t="str">
            <v>conservazione op.civili [idn]</v>
          </cell>
          <cell r="O1" t="str">
            <v>anno ristrutturazione elet.mecc. [anno]</v>
          </cell>
          <cell r="P1" t="str">
            <v>conservazione op.elettr.mecc. [idn]</v>
          </cell>
          <cell r="Q1" t="str">
            <v>potenza installata [Kw]</v>
          </cell>
          <cell r="R1" t="str">
            <v>consumo di energia [kwh/anno]</v>
          </cell>
          <cell r="S1" t="str">
            <v>tipo telecontrollo [idn]</v>
          </cell>
          <cell r="T1" t="str">
            <v>misura pressione [sn]</v>
          </cell>
          <cell r="U1" t="str">
            <v>misura portata [sn]</v>
          </cell>
          <cell r="V1" t="str">
            <v>tipo di clorazione [idn]</v>
          </cell>
          <cell r="W1" t="str">
            <v>anno istallazione cloratore [anno]</v>
          </cell>
          <cell r="X1" t="str">
            <v>anno ristrutturazione cloratore [anno]</v>
          </cell>
          <cell r="Y1" t="str">
            <v>opera stato [idn]</v>
          </cell>
          <cell r="Z1" t="str">
            <v>ind.conf. anno costruzione [idt]</v>
          </cell>
          <cell r="AA1" t="str">
            <v>ind.conf. anno ristruttura op.civili [idt]</v>
          </cell>
          <cell r="AB1" t="str">
            <v>ind.conf. anno ristruttura op.el.mec. [idt]</v>
          </cell>
          <cell r="AC1" t="str">
            <v>ind.conf. potenza installata [idt]</v>
          </cell>
        </row>
        <row r="2">
          <cell r="A2" t="str">
            <v>ids_codice - testo 16 car [utf8] [idt] 
es.PG00000001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anno_ristruttura_civile - intero 4 byte [anno]</v>
          </cell>
          <cell r="N2" t="str">
            <v>id_conservazione_civile - intero 4 byte [idn]</v>
          </cell>
          <cell r="O2" t="str">
            <v>anno_ristruttura_elmec - intero 4 byte [anno]</v>
          </cell>
          <cell r="P2" t="str">
            <v>id_conservazione_elmec - intero 4 byte [idn]</v>
          </cell>
          <cell r="Q2" t="str">
            <v>potenza_installata - decimale 8 byte [Kw]</v>
          </cell>
          <cell r="R2" t="str">
            <v>consumo_energia - decimale 8 byte [kwh/anno]</v>
          </cell>
          <cell r="S2" t="str">
            <v>id_tipo_telecontrollo - intero 4 byte [idn]</v>
          </cell>
          <cell r="T2" t="str">
            <v>pres_misura_pressione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cell r="Z2" t="str">
            <v>idx_anno_costruzione - testo 2 car [utf8] [idt]</v>
          </cell>
          <cell r="AA2" t="str">
            <v>idx_anno_ristruttura_civile - testo 2 car [utf8] [idt]</v>
          </cell>
          <cell r="AB2" t="str">
            <v>idx_anno_ristruttura_elmec - testo 2 car [utf8] [idt]</v>
          </cell>
          <cell r="AC2" t="str">
            <v>idx_potenza_installata - testo 2 car [utf8] [idt]</v>
          </cell>
        </row>
        <row r="3">
          <cell r="A3" t="str">
            <v>47700</v>
          </cell>
          <cell r="B3" t="str">
            <v>47900</v>
          </cell>
          <cell r="C3" t="str">
            <v>48000</v>
          </cell>
          <cell r="D3" t="str">
            <v>48100</v>
          </cell>
          <cell r="E3" t="str">
            <v>48200</v>
          </cell>
          <cell r="F3" t="str">
            <v>48300</v>
          </cell>
          <cell r="G3">
            <v>113000</v>
          </cell>
          <cell r="H3">
            <v>113100</v>
          </cell>
          <cell r="I3" t="str">
            <v>48400</v>
          </cell>
          <cell r="J3" t="str">
            <v>48500</v>
          </cell>
          <cell r="K3" t="str">
            <v>48600</v>
          </cell>
          <cell r="L3" t="str">
            <v>48700</v>
          </cell>
          <cell r="M3" t="str">
            <v>48800</v>
          </cell>
          <cell r="N3" t="str">
            <v>48900</v>
          </cell>
          <cell r="O3" t="str">
            <v>49000</v>
          </cell>
          <cell r="P3" t="str">
            <v>49100</v>
          </cell>
          <cell r="Q3" t="str">
            <v>49200</v>
          </cell>
          <cell r="R3" t="str">
            <v>49300</v>
          </cell>
          <cell r="S3" t="str">
            <v>49400</v>
          </cell>
          <cell r="T3" t="str">
            <v>49500</v>
          </cell>
          <cell r="U3" t="str">
            <v>49600</v>
          </cell>
          <cell r="V3">
            <v>113200</v>
          </cell>
          <cell r="W3">
            <v>113300</v>
          </cell>
          <cell r="X3">
            <v>113400</v>
          </cell>
          <cell r="Y3" t="str">
            <v>49700</v>
          </cell>
          <cell r="Z3" t="str">
            <v>49800</v>
          </cell>
          <cell r="AA3" t="str">
            <v>49900</v>
          </cell>
          <cell r="AB3" t="str">
            <v>50000</v>
          </cell>
          <cell r="AC3" t="str">
            <v>50100</v>
          </cell>
        </row>
        <row r="4">
          <cell r="B4" t="str">
            <v>PG00001</v>
          </cell>
          <cell r="C4" t="str">
            <v>POM_PESCIOLA</v>
          </cell>
          <cell r="D4">
            <v>4868285.99999</v>
          </cell>
          <cell r="E4">
            <v>1695905.00013999</v>
          </cell>
          <cell r="F4">
            <v>3003</v>
          </cell>
          <cell r="G4">
            <v>201</v>
          </cell>
          <cell r="H4" t="str">
            <v>Case sparse</v>
          </cell>
          <cell r="I4">
            <v>48049</v>
          </cell>
          <cell r="J4">
            <v>9999</v>
          </cell>
          <cell r="K4">
            <v>9800</v>
          </cell>
          <cell r="L4">
            <v>2</v>
          </cell>
          <cell r="M4">
            <v>2014</v>
          </cell>
          <cell r="N4">
            <v>4</v>
          </cell>
          <cell r="O4">
            <v>2.2</v>
          </cell>
          <cell r="P4">
            <v>2230</v>
          </cell>
          <cell r="Q4">
            <v>2</v>
          </cell>
          <cell r="R4">
            <v>1</v>
          </cell>
          <cell r="S4">
            <v>1</v>
          </cell>
          <cell r="T4">
            <v>1</v>
          </cell>
          <cell r="U4" t="str">
            <v>X</v>
          </cell>
          <cell r="V4" t="str">
            <v>A</v>
          </cell>
          <cell r="W4" t="str">
            <v>A</v>
          </cell>
          <cell r="X4" t="str">
            <v>C</v>
          </cell>
          <cell r="Y4">
            <v>1</v>
          </cell>
        </row>
      </sheetData>
      <sheetData sheetId="18">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50500</v>
          </cell>
          <cell r="B3" t="str">
            <v>50700</v>
          </cell>
          <cell r="C3" t="str">
            <v>50800</v>
          </cell>
          <cell r="D3" t="str">
            <v>50900</v>
          </cell>
          <cell r="E3" t="str">
            <v>51000</v>
          </cell>
          <cell r="F3" t="str">
            <v>51100</v>
          </cell>
          <cell r="G3" t="str">
            <v>51200</v>
          </cell>
          <cell r="H3" t="str">
            <v>51300</v>
          </cell>
          <cell r="I3" t="str">
            <v>51400</v>
          </cell>
          <cell r="J3" t="str">
            <v>51500</v>
          </cell>
          <cell r="K3" t="str">
            <v>51600</v>
          </cell>
          <cell r="L3" t="str">
            <v>51700</v>
          </cell>
          <cell r="M3" t="str">
            <v>51800</v>
          </cell>
        </row>
        <row r="4">
          <cell r="A4" t="str">
            <v>PG00001</v>
          </cell>
        </row>
      </sheetData>
      <sheetData sheetId="19"/>
      <sheetData sheetId="20">
        <row r="1">
          <cell r="A1" t="str">
            <v>codice opera [idt]</v>
          </cell>
          <cell r="B1" t="str">
            <v>codice origine [testo]</v>
          </cell>
          <cell r="C1" t="str">
            <v>descrizione rete fognatura [testo]</v>
          </cell>
          <cell r="D1" t="str">
            <v>lunghezza totale [km]</v>
          </cell>
          <cell r="E1" t="str">
            <v>lunghezza totale allacci [km]</v>
          </cell>
          <cell r="F1" t="str">
            <v>numero di riparazioni sugli allacci [nr]</v>
          </cell>
          <cell r="G1" t="str">
            <v>lunghezza rete mista soggetta a ispezione [km]</v>
          </cell>
          <cell r="H1" t="str">
            <v>lunghezza rete nera soggetta a ispezione [km]</v>
          </cell>
          <cell r="I1" t="str">
            <v>volume fatturato [mc/anno]</v>
          </cell>
          <cell r="J1" t="str">
            <v>utenze totali [nr]</v>
          </cell>
          <cell r="K1" t="str">
            <v>utenze industriali [nr]</v>
          </cell>
          <cell r="L1" t="str">
            <v>volume utenze industriali [mc/anno]</v>
          </cell>
          <cell r="M1" t="str">
            <v>numero scaricatori piena [nr]</v>
          </cell>
          <cell r="N1" t="str">
            <v>episodi allagamento [nr]</v>
          </cell>
          <cell r="O1" t="str">
            <v>lunghezza conn.depuratore [km]</v>
          </cell>
          <cell r="P1" t="str">
            <v>misura portata [sn]</v>
          </cell>
          <cell r="Q1" t="str">
            <v>scarico superficiale [sn]</v>
          </cell>
          <cell r="R1" t="str">
            <v>numero di riparazioni sulle condotte [nr]</v>
          </cell>
          <cell r="S1" t="str">
            <v>tipo telecontrollo [idn]</v>
          </cell>
          <cell r="T1" t="str">
            <v>opera stato [idn]</v>
          </cell>
          <cell r="U1" t="str">
            <v>ind.conf. lunghezza totale [idt]</v>
          </cell>
          <cell r="V1" t="str">
            <v>ind.conf. volume utenze industriali [idt]</v>
          </cell>
          <cell r="W1" t="str">
            <v>ind.conf. lunghezza totale allacci [idt]</v>
          </cell>
          <cell r="X1" t="str">
            <v>ind.conf. lunghezza rete mista soggetta a ispezione [idt]</v>
          </cell>
          <cell r="Y1" t="str">
            <v>ind.conf. lunghezza rete nera soggetta a ispezione [idt]</v>
          </cell>
        </row>
        <row r="2">
          <cell r="A2" t="str">
            <v>ids_codice - testo 16 car [utf8] [idt] 
es.FG00000001</v>
          </cell>
          <cell r="B2" t="str">
            <v>ids_codice_origine - testo 32 car [utf8] [testo]</v>
          </cell>
          <cell r="C2" t="str">
            <v>descrizione - testo 64 car [utf8] [testo]</v>
          </cell>
          <cell r="D2" t="str">
            <v>lunghezza_totale - decimale 8 byte [km]</v>
          </cell>
          <cell r="E2" t="str">
            <v>decimale 8 byte [km]</v>
          </cell>
          <cell r="F2" t="str">
            <v>intero 4 byte [nr]</v>
          </cell>
          <cell r="G2" t="str">
            <v>lunghezza_mista_ispezione - decimale 8 byte [km]</v>
          </cell>
          <cell r="H2" t="str">
            <v>lunghezza_nera_ispezione - decimale 8 byte [km]</v>
          </cell>
          <cell r="I2" t="str">
            <v>decimale 8 byte [mc/anno]</v>
          </cell>
          <cell r="J2" t="str">
            <v>utenze_totali - intero 4 byte [nr]</v>
          </cell>
          <cell r="K2" t="str">
            <v>utenze_prod_autorizzate - intero 4 byte [nr]</v>
          </cell>
          <cell r="L2" t="str">
            <v>volume_prod_autorizzate - decimale 8 byte [mc/anno]</v>
          </cell>
          <cell r="M2" t="str">
            <v>scaricatori_piena - intero 4 byte [nr]</v>
          </cell>
          <cell r="N2" t="str">
            <v>episodi_allagamento - intero 4 byte [nr]</v>
          </cell>
          <cell r="O2" t="str">
            <v>lunghezza_depurata - decimale 8 byte [km]</v>
          </cell>
          <cell r="P2" t="str">
            <v>pres_misura_portata - binario 1 bit [sn]</v>
          </cell>
          <cell r="Q2" t="str">
            <v>binario 1 bit [sn]</v>
          </cell>
          <cell r="R2" t="str">
            <v>intero 4 byte [nr]</v>
          </cell>
          <cell r="S2" t="str">
            <v>id_tipo_telecontrollo - intero 4 byte [idn]</v>
          </cell>
          <cell r="T2" t="str">
            <v>id_opera_stato - intero 4 byte [idn]</v>
          </cell>
          <cell r="U2" t="str">
            <v>idx_lunghezza_totale - testo 2 car [utf8] [idt]</v>
          </cell>
          <cell r="V2" t="str">
            <v>idx_volume_prod_autorizzate - testo 2 car [utf8] [idt]</v>
          </cell>
          <cell r="W2" t="str">
            <v>testo 2 car [utf8] [idt]</v>
          </cell>
          <cell r="X2" t="str">
            <v>idx_lunghezza_mista_ispezione - testo 2 car [utf8] [idt]</v>
          </cell>
          <cell r="Y2" t="str">
            <v>idx_lunghezza_nera_ispezione - testo 2 car [utf8] [idt]</v>
          </cell>
        </row>
        <row r="3">
          <cell r="A3" t="str">
            <v>59300</v>
          </cell>
          <cell r="B3" t="str">
            <v>59500</v>
          </cell>
          <cell r="C3" t="str">
            <v>59600</v>
          </cell>
          <cell r="D3" t="str">
            <v>59700</v>
          </cell>
          <cell r="E3" t="str">
            <v>101100</v>
          </cell>
          <cell r="F3" t="str">
            <v>101600</v>
          </cell>
          <cell r="G3">
            <v>117000</v>
          </cell>
          <cell r="H3">
            <v>117100</v>
          </cell>
          <cell r="I3" t="str">
            <v>101500</v>
          </cell>
          <cell r="J3">
            <v>117200</v>
          </cell>
          <cell r="K3" t="str">
            <v>59800</v>
          </cell>
          <cell r="L3" t="str">
            <v>59900</v>
          </cell>
          <cell r="M3" t="str">
            <v>60000</v>
          </cell>
          <cell r="N3" t="str">
            <v>60100</v>
          </cell>
          <cell r="O3" t="str">
            <v>60200</v>
          </cell>
          <cell r="P3" t="str">
            <v>60300</v>
          </cell>
          <cell r="Q3" t="str">
            <v>101300</v>
          </cell>
          <cell r="R3" t="str">
            <v>101400</v>
          </cell>
          <cell r="S3" t="str">
            <v>60400</v>
          </cell>
          <cell r="T3" t="str">
            <v>60500</v>
          </cell>
          <cell r="U3" t="str">
            <v>60600</v>
          </cell>
          <cell r="V3" t="str">
            <v>60800</v>
          </cell>
          <cell r="W3" t="str">
            <v>101200</v>
          </cell>
          <cell r="X3">
            <v>119100</v>
          </cell>
          <cell r="Y3">
            <v>119200</v>
          </cell>
        </row>
        <row r="4">
          <cell r="B4" t="str">
            <v>FG01222</v>
          </cell>
          <cell r="C4" t="str">
            <v>RONTA5</v>
          </cell>
        </row>
        <row r="4">
          <cell r="T4">
            <v>1</v>
          </cell>
        </row>
      </sheetData>
      <sheetData sheetId="21">
        <row r="1">
          <cell r="A1" t="str">
            <v>codice opera [idt]</v>
          </cell>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anno costruzione [anno]</v>
          </cell>
          <cell r="K1" t="str">
            <v>anno ristrutturazione civili [anno]</v>
          </cell>
          <cell r="L1" t="str">
            <v>conservazione op.civili [idn]</v>
          </cell>
          <cell r="M1" t="str">
            <v>anno ristrutturazione elet.mec. [anno]</v>
          </cell>
          <cell r="N1" t="str">
            <v>conservazione op.elet.mec. [idn]</v>
          </cell>
          <cell r="O1" t="str">
            <v>potenza installata [Kw]</v>
          </cell>
          <cell r="P1" t="str">
            <v>consumo di energia [kwh/anno]</v>
          </cell>
          <cell r="Q1" t="str">
            <v>sgrigliatore [sn]</v>
          </cell>
          <cell r="R1" t="str">
            <v>tipo telecontrollo [idn]</v>
          </cell>
          <cell r="S1" t="str">
            <v>misura pressione [sn]</v>
          </cell>
          <cell r="T1" t="str">
            <v>misura portata [sn]</v>
          </cell>
          <cell r="U1" t="str">
            <v>opera stato [idn]</v>
          </cell>
          <cell r="V1" t="str">
            <v>ind.conf. anno costruzione [idt]</v>
          </cell>
          <cell r="W1" t="str">
            <v>ind.conf. anno ristruttura op.civili [idt]</v>
          </cell>
          <cell r="X1" t="str">
            <v>ind.conf. anno ristruttura op.el.mec. [idt]</v>
          </cell>
          <cell r="Y1" t="str">
            <v>ind.conf. potenza installata [idt]</v>
          </cell>
        </row>
        <row r="2">
          <cell r="A2" t="str">
            <v>ids_codice - testo 16 car [utf8] [idt] 
es.SL00000001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anno_costruzione - intero 4 byte [anno]</v>
          </cell>
          <cell r="K2" t="str">
            <v>anno_ristruttura_civile - intero 4 byte [anno]</v>
          </cell>
          <cell r="L2" t="str">
            <v>id_conservazione_civile - intero 4 byte [idn]</v>
          </cell>
          <cell r="M2" t="str">
            <v>anno_ristruttura_elmec - intero 4 byte [anno]</v>
          </cell>
          <cell r="N2" t="str">
            <v>id_conservazione_elmec - intero 4 byte [idn]</v>
          </cell>
          <cell r="O2" t="str">
            <v>potenza_installata - decimale 8 byte [Kw]</v>
          </cell>
          <cell r="P2" t="str">
            <v>consumo_energia - decimale 8 byte [kwh/anno]</v>
          </cell>
          <cell r="Q2" t="str">
            <v>pres_sgrgliatore - binario 1 bit [sn]</v>
          </cell>
          <cell r="R2" t="str">
            <v>id_tipo_telecontrollo - intero 4 byte [idn]</v>
          </cell>
          <cell r="S2" t="str">
            <v>pres_misura_pressione - binario 1 bit [sn]</v>
          </cell>
          <cell r="T2" t="str">
            <v>pres_misura_portata - binario 1 bit [sn]</v>
          </cell>
          <cell r="U2" t="str">
            <v>id_opera_stato - intero 4 byte [idn]</v>
          </cell>
          <cell r="V2" t="str">
            <v>idx_anno_costruzione - testo 2 car [utf8] [idt]</v>
          </cell>
          <cell r="W2" t="str">
            <v>idx_anno_ristruttura_civile - testo 2 car [utf8] [idt]</v>
          </cell>
          <cell r="X2" t="str">
            <v>idx_anno_ristruttura_elmec - testo 2 car [utf8] [idt]</v>
          </cell>
          <cell r="Y2" t="str">
            <v>idx_potenza_installata - testo 2 car [utf8] [idt]</v>
          </cell>
        </row>
        <row r="3">
          <cell r="A3" t="str">
            <v>63400</v>
          </cell>
          <cell r="B3" t="str">
            <v>63600</v>
          </cell>
          <cell r="C3" t="str">
            <v>63700</v>
          </cell>
          <cell r="D3" t="str">
            <v>63800</v>
          </cell>
          <cell r="E3" t="str">
            <v>63900</v>
          </cell>
          <cell r="F3" t="str">
            <v>64000</v>
          </cell>
          <cell r="G3" t="str">
            <v>64100</v>
          </cell>
          <cell r="H3" t="str">
            <v>64200</v>
          </cell>
          <cell r="I3" t="str">
            <v>64300</v>
          </cell>
          <cell r="J3" t="str">
            <v>64400</v>
          </cell>
          <cell r="K3" t="str">
            <v>64500</v>
          </cell>
          <cell r="L3" t="str">
            <v>64600</v>
          </cell>
          <cell r="M3" t="str">
            <v>64700</v>
          </cell>
          <cell r="N3" t="str">
            <v>64800</v>
          </cell>
          <cell r="O3" t="str">
            <v>64900</v>
          </cell>
          <cell r="P3" t="str">
            <v>65000</v>
          </cell>
          <cell r="Q3" t="str">
            <v>65100</v>
          </cell>
          <cell r="R3" t="str">
            <v>65200</v>
          </cell>
          <cell r="S3" t="str">
            <v>65300</v>
          </cell>
          <cell r="T3" t="str">
            <v>65400</v>
          </cell>
          <cell r="U3" t="str">
            <v>65500</v>
          </cell>
          <cell r="V3" t="str">
            <v>65600</v>
          </cell>
          <cell r="W3" t="str">
            <v>65700</v>
          </cell>
          <cell r="X3" t="str">
            <v>65800</v>
          </cell>
          <cell r="Y3" t="str">
            <v>65900</v>
          </cell>
        </row>
        <row r="4">
          <cell r="B4" t="str">
            <v>SL00001</v>
          </cell>
          <cell r="C4" t="str">
            <v>SOF_S. Niccolo' - V. Lavagnini</v>
          </cell>
          <cell r="D4">
            <v>4862962.54956999</v>
          </cell>
          <cell r="E4">
            <v>1661482.78156</v>
          </cell>
          <cell r="F4">
            <v>3003</v>
          </cell>
          <cell r="G4">
            <v>43</v>
          </cell>
          <cell r="H4" t="str">
            <v>Agliana</v>
          </cell>
          <cell r="I4">
            <v>47002</v>
          </cell>
          <cell r="J4">
            <v>1985</v>
          </cell>
          <cell r="K4">
            <v>2002</v>
          </cell>
          <cell r="L4">
            <v>3</v>
          </cell>
          <cell r="M4">
            <v>2014</v>
          </cell>
          <cell r="N4">
            <v>3</v>
          </cell>
          <cell r="O4">
            <v>4</v>
          </cell>
          <cell r="P4">
            <v>936</v>
          </cell>
          <cell r="Q4">
            <v>0</v>
          </cell>
          <cell r="R4">
            <v>1</v>
          </cell>
          <cell r="S4">
            <v>0</v>
          </cell>
          <cell r="T4">
            <v>0</v>
          </cell>
          <cell r="U4">
            <v>1</v>
          </cell>
          <cell r="V4" t="str">
            <v>C</v>
          </cell>
          <cell r="W4" t="str">
            <v>A</v>
          </cell>
          <cell r="X4" t="str">
            <v>A</v>
          </cell>
          <cell r="Y4" t="str">
            <v>A</v>
          </cell>
        </row>
      </sheetData>
      <sheetData sheetId="22">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66300</v>
          </cell>
          <cell r="B3" t="str">
            <v>66500</v>
          </cell>
          <cell r="C3" t="str">
            <v>66600</v>
          </cell>
          <cell r="D3" t="str">
            <v>66700</v>
          </cell>
          <cell r="E3" t="str">
            <v>66800</v>
          </cell>
          <cell r="F3" t="str">
            <v>66900</v>
          </cell>
          <cell r="G3" t="str">
            <v>67000</v>
          </cell>
          <cell r="H3" t="str">
            <v>67100</v>
          </cell>
          <cell r="I3" t="str">
            <v>67200</v>
          </cell>
          <cell r="J3" t="str">
            <v>67300</v>
          </cell>
          <cell r="K3" t="str">
            <v>67400</v>
          </cell>
          <cell r="L3" t="str">
            <v>67500</v>
          </cell>
          <cell r="M3" t="str">
            <v>67600</v>
          </cell>
        </row>
        <row r="4">
          <cell r="A4" t="str">
            <v>SL00001</v>
          </cell>
        </row>
      </sheetData>
      <sheetData sheetId="23">
        <row r="1">
          <cell r="A1" t="str">
            <v>codice opera [idt]</v>
          </cell>
          <cell r="B1" t="str">
            <v>codice origine [testo]</v>
          </cell>
          <cell r="C1" t="str">
            <v>descrizione collettore [testo]</v>
          </cell>
          <cell r="D1" t="str">
            <v>lunghezza totale [km]</v>
          </cell>
          <cell r="E1" t="str">
            <v>utenze totali [nr]</v>
          </cell>
          <cell r="F1" t="str">
            <v>utenze industriali [nr]</v>
          </cell>
          <cell r="G1" t="str">
            <v>volumi utenze industriali [mc/anno]</v>
          </cell>
          <cell r="H1" t="str">
            <v>volume trasportato [mc/anno]</v>
          </cell>
          <cell r="I1" t="str">
            <v>scarico superficiale [sn]</v>
          </cell>
          <cell r="J1" t="str">
            <v>numero scaricatori piena [nr]</v>
          </cell>
          <cell r="K1" t="str">
            <v>numero di riparazioni sulle condotte [nr]</v>
          </cell>
          <cell r="L1" t="str">
            <v>tipo telecontrollo [idn]</v>
          </cell>
          <cell r="M1" t="str">
            <v>misura portata [sn]</v>
          </cell>
          <cell r="N1" t="str">
            <v>opera stato [idn]</v>
          </cell>
          <cell r="O1" t="str">
            <v>ind.conf. lunghezza totale [idt]</v>
          </cell>
          <cell r="P1" t="str">
            <v>ind.conf. volume trasportato [idt]</v>
          </cell>
          <cell r="Q1" t="str">
            <v>ind.conf. volumi utenze industriali [idt]</v>
          </cell>
        </row>
        <row r="2">
          <cell r="A2" t="str">
            <v>ids_codice - testo 16 car [utf8] [idt] 
es.CL00000001</v>
          </cell>
          <cell r="B2" t="str">
            <v>ids_codice_origine - testo 32 car [utf8] [testo]</v>
          </cell>
          <cell r="C2" t="str">
            <v>descrizione - testo 64 car [utf8] [testo]</v>
          </cell>
          <cell r="D2" t="str">
            <v>lunghezza_totale - decimale 8 byte [km]</v>
          </cell>
          <cell r="E2" t="str">
            <v>utenze_totali - intero 4 byte [nr]</v>
          </cell>
          <cell r="F2" t="str">
            <v>utenze_industriali - intero 4 byte [nr]</v>
          </cell>
          <cell r="G2" t="str">
            <v>volumi_utenze_industriali - decimale 8 byte [mc/anno]</v>
          </cell>
          <cell r="H2" t="str">
            <v>volume_trasportato - decimale 8 byte [mc/anno]</v>
          </cell>
          <cell r="I2" t="str">
            <v>pres_scarico_superficiale - binario 1 bit [sn]</v>
          </cell>
          <cell r="J2" t="str">
            <v>numero_scaricatori_piena - intero 4 byte [nr]</v>
          </cell>
          <cell r="K2" t="str">
            <v>intero 4 byte [nr]</v>
          </cell>
          <cell r="L2" t="str">
            <v>id_tipo_telecontrollo - intero 4 byte [idn]</v>
          </cell>
          <cell r="M2" t="str">
            <v>pres_misura_portata - binario 1 bit [sn]</v>
          </cell>
          <cell r="N2" t="str">
            <v>id_opera_stato - intero 4 byte [idn]</v>
          </cell>
          <cell r="O2" t="str">
            <v>idx_lunghezza_totale - testo 2 car [utf8] [idt]</v>
          </cell>
          <cell r="P2" t="str">
            <v>idx_volume_trasportato - testo 2 car [utf8] [idt]</v>
          </cell>
          <cell r="Q2" t="str">
            <v>idx_volumi_utenze_industriali - testo 2 car [utf8] [idt]</v>
          </cell>
        </row>
        <row r="3">
          <cell r="A3" t="str">
            <v>67900</v>
          </cell>
          <cell r="B3" t="str">
            <v>68100</v>
          </cell>
          <cell r="C3" t="str">
            <v>68200</v>
          </cell>
          <cell r="D3" t="str">
            <v>68300</v>
          </cell>
          <cell r="E3">
            <v>117300</v>
          </cell>
          <cell r="F3">
            <v>117400</v>
          </cell>
          <cell r="G3">
            <v>117500</v>
          </cell>
          <cell r="H3" t="str">
            <v>68500</v>
          </cell>
          <cell r="I3" t="str">
            <v>68600</v>
          </cell>
          <cell r="J3" t="str">
            <v>68700</v>
          </cell>
          <cell r="K3" t="str">
            <v>101900</v>
          </cell>
          <cell r="L3" t="str">
            <v>68800</v>
          </cell>
          <cell r="M3" t="str">
            <v>68900</v>
          </cell>
          <cell r="N3" t="str">
            <v>69000</v>
          </cell>
          <cell r="O3" t="str">
            <v>69100</v>
          </cell>
          <cell r="P3" t="str">
            <v>69200</v>
          </cell>
          <cell r="Q3">
            <v>119300</v>
          </cell>
        </row>
        <row r="4">
          <cell r="B4" t="str">
            <v>CL00001</v>
          </cell>
          <cell r="C4" t="str">
            <v>Vicchio</v>
          </cell>
        </row>
        <row r="4">
          <cell r="N4">
            <v>1</v>
          </cell>
        </row>
      </sheetData>
      <sheetData sheetId="24">
        <row r="1">
          <cell r="A1" t="str">
            <v>codice opera [idt]</v>
          </cell>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principale corpo idrico ricettore [testo]</v>
          </cell>
          <cell r="K1" t="str">
            <v>anno costruzione [anno]</v>
          </cell>
          <cell r="L1" t="str">
            <v>anno ristrutturazione civili [anno]</v>
          </cell>
          <cell r="M1" t="str">
            <v>conservazione op.civili [idn]</v>
          </cell>
          <cell r="N1" t="str">
            <v>anno ristrutturazione elet.mecc. [anno]</v>
          </cell>
          <cell r="O1" t="str">
            <v>conservazione op.elettr.mecc. [idn]</v>
          </cell>
          <cell r="P1" t="str">
            <v>potenzialita progetto [AE]</v>
          </cell>
          <cell r="Q1" t="str">
            <v>carico totale trattato [AE]</v>
          </cell>
          <cell r="R1" t="str">
            <v>carico civile trattato [AE]</v>
          </cell>
          <cell r="S1" t="str">
            <v>concentrazione media ingresso COD [mg/l]</v>
          </cell>
          <cell r="T1" t="str">
            <v>concentrazione media uscita COD [mg/l]</v>
          </cell>
          <cell r="U1" t="str">
            <v>volume totale trattato [mc/anno]</v>
          </cell>
          <cell r="V1" t="str">
            <v>vol reflui riutilizzo [mc/anno]</v>
          </cell>
          <cell r="W1" t="str">
            <v>tipo telecontrollo [idn]</v>
          </cell>
          <cell r="X1" t="str">
            <v>rispetto D.Lgs.n.152/06 [sn]</v>
          </cell>
          <cell r="Y1" t="str">
            <v>potenza installata [Kw]</v>
          </cell>
          <cell r="Z1" t="str">
            <v>consumo di energia [kwh/anno]</v>
          </cell>
          <cell r="AA1" t="str">
            <v>energia auto prodotta [kwh/anno]</v>
          </cell>
          <cell r="AB1" t="str">
            <v>presidio medio impianto [hr/gg]</v>
          </cell>
          <cell r="AC1" t="str">
            <v>misura portata in ingresso impianto [sn]</v>
          </cell>
          <cell r="AD1" t="str">
            <v>misura portata in uscita impianto [sn]</v>
          </cell>
          <cell r="AE1" t="str">
            <v>linea acqua [idn]</v>
          </cell>
          <cell r="AF1" t="str">
            <v>numero linee acqua [nr]</v>
          </cell>
          <cell r="AG1" t="str">
            <v>traa terziario [sn]</v>
          </cell>
          <cell r="AH1" t="str">
            <v>traa imhoff [sn]</v>
          </cell>
          <cell r="AI1" t="str">
            <v>traa biodischi [sn]</v>
          </cell>
          <cell r="AJ1" t="str">
            <v>traa letti percolatori [sn]</v>
          </cell>
          <cell r="AK1" t="str">
            <v>traa equalizzazione [sn]</v>
          </cell>
          <cell r="AL1" t="str">
            <v>traa griglia tradiziona [sn]</v>
          </cell>
          <cell r="AM1" t="str">
            <v>traa griglia spinta [sn]</v>
          </cell>
          <cell r="AN1" t="str">
            <v>traa dissabbiatura [sn]</v>
          </cell>
          <cell r="AO1" t="str">
            <v>traa disoleatura [sn]</v>
          </cell>
          <cell r="AP1" t="str">
            <v>traa sedimenta primaria [sn]</v>
          </cell>
          <cell r="AQ1" t="str">
            <v>traa denitrificazione [sn]</v>
          </cell>
          <cell r="AR1" t="str">
            <v>traa ossida si nitrifica [sn]</v>
          </cell>
          <cell r="AS1" t="str">
            <v>traa ossida no nitrifica [sn]</v>
          </cell>
          <cell r="AT1" t="str">
            <v>traa defosfataz simulta [sn]</v>
          </cell>
          <cell r="AU1" t="str">
            <v>traa sedimenta seconda [sn]</v>
          </cell>
          <cell r="AV1" t="str">
            <v>traa chiariflo defosfata [sn]</v>
          </cell>
          <cell r="AW1" t="str">
            <v>traa filtazione sabbia [sn]</v>
          </cell>
          <cell r="AX1" t="str">
            <v>traa adsorb carbo attivi [sn]</v>
          </cell>
          <cell r="AY1" t="str">
            <v>traa deodorizzazione [sn]</v>
          </cell>
          <cell r="AZ1" t="str">
            <v>traa disinfezione [sn]</v>
          </cell>
          <cell r="BA1" t="str">
            <v>traa fitodepurazione [sn]</v>
          </cell>
          <cell r="BB1" t="str">
            <v>traa lagunaggio [sn]</v>
          </cell>
          <cell r="BC1" t="str">
            <v>trattamento acqua altro… [testo]</v>
          </cell>
          <cell r="BD1" t="str">
            <v>linea fango [idn]</v>
          </cell>
          <cell r="BE1" t="str">
            <v>numero linee fango [nr]</v>
          </cell>
          <cell r="BF1" t="str">
            <v>traf ispessimento [sn]</v>
          </cell>
          <cell r="BG1" t="str">
            <v>digestione anaerobica [idn]</v>
          </cell>
          <cell r="BH1" t="str">
            <v>traf.digestione aerobica [sn]</v>
          </cell>
          <cell r="BI1" t="str">
            <v>traf post ispessimento [sn]</v>
          </cell>
          <cell r="BJ1" t="str">
            <v>traf essicazione letto [sn]</v>
          </cell>
          <cell r="BK1" t="str">
            <v>disidratazione [idn]</v>
          </cell>
          <cell r="BL1" t="str">
            <v>traf essica termico [sn]</v>
          </cell>
          <cell r="BM1" t="str">
            <v>traf inceneri termico [sn]</v>
          </cell>
          <cell r="BN1" t="str">
            <v>destinazione fango [idn]</v>
          </cell>
          <cell r="BO1" t="str">
            <v>liquami civili [mc/gg]</v>
          </cell>
          <cell r="BP1" t="str">
            <v>volume liquami industriali [mc/gg]</v>
          </cell>
          <cell r="BQ1" t="str">
            <v>volume percolati [mc/gg]</v>
          </cell>
          <cell r="BR1" t="str">
            <v>volume bottini [mc/gg]</v>
          </cell>
          <cell r="BS1" t="str">
            <v>umidità residua dopo disidrataz.(0-100) [%]</v>
          </cell>
          <cell r="BT1" t="str">
            <v>peso tal quale dei fanghi prodotti [t]</v>
          </cell>
          <cell r="BU1" t="str">
            <v>peso tal quale fango riutilizzo agricoltura [t]</v>
          </cell>
          <cell r="BV1" t="str">
            <v>peso tal quale fango riutilizzo compost [t]</v>
          </cell>
          <cell r="BW1" t="str">
            <v>peso tal quale fango riutilizzo combustibile [t]</v>
          </cell>
          <cell r="BX1" t="str">
            <v>peso tal quale fango riutilizzo altro modo [t]</v>
          </cell>
          <cell r="BY1" t="str">
            <v>peso tal quale totale fanghi smaltiti [t]</v>
          </cell>
          <cell r="BZ1" t="str">
            <v>peso tal quale fanghi smaltiti in discarica [t]</v>
          </cell>
          <cell r="CA1" t="str">
            <v>opera stato [idn]</v>
          </cell>
          <cell r="CB1" t="str">
            <v>ind.conf. anno costruzione [idt]</v>
          </cell>
          <cell r="CC1" t="str">
            <v>ind.conf. anno ristruttura op.civili [idt]</v>
          </cell>
          <cell r="CD1" t="str">
            <v>ind.conf. anno ristruttura op.el.mec. [idt]</v>
          </cell>
          <cell r="CE1" t="str">
            <v>ind.conf. potenzialita progetto [idt]</v>
          </cell>
          <cell r="CF1" t="str">
            <v>ind.conf. carico totale trattato [idt]</v>
          </cell>
          <cell r="CG1" t="str">
            <v>ind.conf. carico civile trattato [idt]</v>
          </cell>
          <cell r="CH1" t="str">
            <v>ind.conf. cod medio ingresso [idt]</v>
          </cell>
          <cell r="CI1" t="str">
            <v>ind.conf. cod medio uscita [idt]</v>
          </cell>
          <cell r="CJ1" t="str">
            <v>ind.conf. volume totale trattato [idt]</v>
          </cell>
          <cell r="CK1" t="str">
            <v>ind.conf. potenza installata [idt]</v>
          </cell>
          <cell r="CL1" t="str">
            <v>ind.conf. peso tal quale dei fanghi prodotti [idt]</v>
          </cell>
          <cell r="CM1" t="str">
            <v>ind.conf. peso tal quale fango riutilizzo agricoltura [idt]</v>
          </cell>
          <cell r="CN1" t="str">
            <v>ind.conf. peso tal quale fango riutilizzo compost [idt]</v>
          </cell>
          <cell r="CO1" t="str">
            <v>ind.conf. peso tal quale fango riutilizzo combustibile [idt]</v>
          </cell>
          <cell r="CP1" t="str">
            <v>ind.conf. peso tal quale fango riutilizzo altro modo [idt]</v>
          </cell>
          <cell r="CQ1" t="str">
            <v>ind.conf. peso tal quale totale fanghi smaltiti [idt]</v>
          </cell>
          <cell r="CR1" t="str">
            <v>ind.conf. peso tal quale fanghi smaltiti in discarica [idt]</v>
          </cell>
        </row>
        <row r="2">
          <cell r="A2" t="str">
            <v>ids_codice - testo 16 car [utf8] [idt] 
es.DE00000001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corpo_idrico_ricettore - testo 64 car [utf8] [testo]</v>
          </cell>
          <cell r="K2" t="str">
            <v>anno_costruzione - intero 4 byte [anno]</v>
          </cell>
          <cell r="L2" t="str">
            <v>anno_ristruttura_civile - intero 4 byte [anno]</v>
          </cell>
          <cell r="M2" t="str">
            <v>id_conservazione_civile - intero 4 byte [idn]</v>
          </cell>
          <cell r="N2" t="str">
            <v>anno_ristruttura_elmec - intero 4 byte [anno]</v>
          </cell>
          <cell r="O2" t="str">
            <v>id_conservazione_elmec - intero 4 byte [idn]</v>
          </cell>
          <cell r="P2" t="str">
            <v>potenzialita_progetto - decimale 8 byte [AE]</v>
          </cell>
          <cell r="Q2" t="str">
            <v>carico_totale_trattato - decimale 8 byte [AE]</v>
          </cell>
          <cell r="R2" t="str">
            <v>carico_civile_trattato - decimale 8 byte [AE]</v>
          </cell>
          <cell r="S2" t="str">
            <v>cod_medio_ingresso - decimale 8 byte [mg/l]</v>
          </cell>
          <cell r="T2" t="str">
            <v>cod_medio_uscita - decimale 8 byte [mg/l]</v>
          </cell>
          <cell r="U2" t="str">
            <v>volume_totale_trattato - decimale 8 byte [mc/anno]</v>
          </cell>
          <cell r="V2" t="str">
            <v>vol_reflui_riutilizzo - decimale 8 byte [mc/anno]</v>
          </cell>
          <cell r="W2" t="str">
            <v>id_tipo_telecontrollo - intero 4 byte [idn]</v>
          </cell>
          <cell r="X2" t="str">
            <v>conforme152_06 - binario 1 bit [sn]</v>
          </cell>
          <cell r="Y2" t="str">
            <v>potenza_installata - decimale 8 byte [Kw]</v>
          </cell>
          <cell r="Z2" t="str">
            <v>consumo_energia - decimale 8 byte [kwh/anno]</v>
          </cell>
          <cell r="AA2" t="str">
            <v>energia_auto_prodotta - decimale 8 byte [kwh/anno]</v>
          </cell>
          <cell r="AB2" t="str">
            <v>presidio_medio_impianto - decimale 8 byte [hr/gg]</v>
          </cell>
          <cell r="AC2" t="str">
            <v>binario 1 bit [sn]</v>
          </cell>
          <cell r="AD2" t="str">
            <v>binario 1 bit [sn]</v>
          </cell>
          <cell r="AE2" t="str">
            <v>id_linea_acqua - intero 4 byte [idn]</v>
          </cell>
          <cell r="AF2" t="str">
            <v>numero_linee_acqua - intero 4 byte [nr]</v>
          </cell>
          <cell r="AG2" t="str">
            <v>traa_terziario - binario 1 bit [sn]</v>
          </cell>
          <cell r="AH2" t="str">
            <v>traa_imhoff - binario 1 bit [sn]</v>
          </cell>
          <cell r="AI2" t="str">
            <v>traa_biodischi - binario 1 bit [sn]</v>
          </cell>
          <cell r="AJ2" t="str">
            <v>traa_letti_percolatori - binario 1 bit [sn]</v>
          </cell>
          <cell r="AK2" t="str">
            <v>traa_equalizzazione - binario 1 bit [sn]</v>
          </cell>
          <cell r="AL2" t="str">
            <v>traa_griglia_tradiziona - binario 1 bit [sn]</v>
          </cell>
          <cell r="AM2" t="str">
            <v>traa_griglia_spinta - binario 1 bit [sn]</v>
          </cell>
          <cell r="AN2" t="str">
            <v>traa_dissabbiatura - binario 1 bit [sn]</v>
          </cell>
          <cell r="AO2" t="str">
            <v>traa_disoleatura - binario 1 bit [sn]</v>
          </cell>
          <cell r="AP2" t="str">
            <v>traa_sedimenta_primaria - binario 1 bit [sn]</v>
          </cell>
          <cell r="AQ2" t="str">
            <v>traa_denitrificazione - binario 1 bit [sn]</v>
          </cell>
          <cell r="AR2" t="str">
            <v>traa_ossida_si_nitrifica - binario 1 bit [sn]</v>
          </cell>
          <cell r="AS2" t="str">
            <v>traa_ossida_no_nitrifica - binario 1 bit [sn]</v>
          </cell>
          <cell r="AT2" t="str">
            <v>traa_defosfataz_simulta - binario 1 bit [sn]</v>
          </cell>
          <cell r="AU2" t="str">
            <v>traa_sedimenta_seconda - binario 1 bit [sn]</v>
          </cell>
          <cell r="AV2" t="str">
            <v>traa_chiariflo_defosfata - binario 1 bit [sn]</v>
          </cell>
          <cell r="AW2" t="str">
            <v>traa_filtazione_sabbia - binario 1 bit [sn]</v>
          </cell>
          <cell r="AX2" t="str">
            <v>traa_adsorb_carbo_attivi - binario 1 bit [sn]</v>
          </cell>
          <cell r="AY2" t="str">
            <v>traa_deodorizzazione - binario 1 bit [sn]</v>
          </cell>
          <cell r="AZ2" t="str">
            <v>traa_disinfezione - binario 1 bit [sn]</v>
          </cell>
          <cell r="BA2" t="str">
            <v>traa_fitodepurazione - binario 1 bit [sn]</v>
          </cell>
          <cell r="BB2" t="str">
            <v>traa_lagunaggio - binario 1 bit [sn]</v>
          </cell>
          <cell r="BC2" t="str">
            <v>traa_00altro - testo 128 car [utf8] [testo]</v>
          </cell>
          <cell r="BD2" t="str">
            <v>id_linea_fango - intero 4 byte [idn]</v>
          </cell>
          <cell r="BE2" t="str">
            <v>numero_linee_fango - intero 4 byte [nr]</v>
          </cell>
          <cell r="BF2" t="str">
            <v>traf_ispessimento - binario 1 bit [sn]</v>
          </cell>
          <cell r="BG2" t="str">
            <v>intero 4 byte [idn]</v>
          </cell>
          <cell r="BH2" t="str">
            <v>binario 1 bit [sn]</v>
          </cell>
          <cell r="BI2" t="str">
            <v>traf_post_ispessimento - binario 1 bit [sn]</v>
          </cell>
          <cell r="BJ2" t="str">
            <v>traf_essicazione_letto - binario 1 bit [sn]</v>
          </cell>
          <cell r="BK2" t="str">
            <v>id_disidratazione - intero 4 byte [idn]</v>
          </cell>
          <cell r="BL2" t="str">
            <v>traf_essica_termico - binario 1 bit [sn]</v>
          </cell>
          <cell r="BM2" t="str">
            <v>traf_inceneri_termico - binario 1 bit [sn]</v>
          </cell>
          <cell r="BN2" t="str">
            <v>id_destinazione_fango - intero 4 byte [idn]</v>
          </cell>
          <cell r="BO2" t="str">
            <v>s10_liquami_civili - decimale 8 byte [mc/gg]</v>
          </cell>
          <cell r="BP2" t="str">
            <v>sf10_liquami_industriali - decimale 8 byte [mc/gg]</v>
          </cell>
          <cell r="BQ2" t="str">
            <v>sf10_percolati - decimale 8 byte [mc/gg]</v>
          </cell>
          <cell r="BR2" t="str">
            <v>sf10_bottini - decimale 8 byte [mc/gg]</v>
          </cell>
          <cell r="BS2" t="str">
            <v>sf10_umid_residu_disidra - decimale 8 byte [%]</v>
          </cell>
          <cell r="BT2" t="str">
            <v>traf_fang_prodotti - decimale 8 byte [t]</v>
          </cell>
          <cell r="BU2" t="str">
            <v>traf_fang_riutilizzati_agri - decimale 8 byte [t]</v>
          </cell>
          <cell r="BV2" t="str">
            <v>traf_fang_riutilizzati_compost - decimale 8 byte [t]</v>
          </cell>
          <cell r="BW2" t="str">
            <v>traf_fang_riutilizzati_combust - decimale 8 byte [t]</v>
          </cell>
          <cell r="BX2" t="str">
            <v>traf_fang_riutilizzati_altro - decimale 8 byte [t]</v>
          </cell>
          <cell r="BY2" t="str">
            <v>traf_fang_tot_smaltiti - decimale 8 byte [t]</v>
          </cell>
          <cell r="BZ2" t="str">
            <v>traf_fang_disca_smaltiti - decimale 8 byte [t]</v>
          </cell>
          <cell r="CA2" t="str">
            <v>id_opera_stato - intero 4 byte [idn]</v>
          </cell>
          <cell r="CB2" t="str">
            <v>idx_anno_costruzione - testo 2 car [utf8] [idt]</v>
          </cell>
          <cell r="CC2" t="str">
            <v>idx_anno_ristruttura_civile - testo 2 car [utf8] [idt]</v>
          </cell>
          <cell r="CD2" t="str">
            <v>idx_anno_ristruttura_elmec - testo 2 car [utf8] [idt]</v>
          </cell>
          <cell r="CE2" t="str">
            <v>idx_potenzialita_progetto - testo 2 car [utf8] [idt]</v>
          </cell>
          <cell r="CF2" t="str">
            <v>idx_carico_totale_trattato - testo 2 car [utf8] [idt]</v>
          </cell>
          <cell r="CG2" t="str">
            <v>idx_carico_civile_trattato - testo 2 car [utf8] [idt]</v>
          </cell>
          <cell r="CH2" t="str">
            <v>idx_cod_medio_ingresso - testo 2 car [utf8] [idt]</v>
          </cell>
          <cell r="CI2" t="str">
            <v>idx_cod_medio_uscita - testo 2 car [utf8] [idt]</v>
          </cell>
          <cell r="CJ2" t="str">
            <v>idx_volume_totale_trattato - testo 2 car [utf8] [idt]</v>
          </cell>
          <cell r="CK2" t="str">
            <v>idx_potenza_installata - testo 2 car [utf8] [idt]</v>
          </cell>
          <cell r="CL2" t="str">
            <v>idx_traf_fang_prodotti - testo 2 car [utf8] [idt]</v>
          </cell>
          <cell r="CM2" t="str">
            <v>idx_traf_fang_riutilizzo_agri - testo 2 car [utf8] [idt]</v>
          </cell>
          <cell r="CN2" t="str">
            <v>idx_traf_fang_riutilizzo_compost - testo 2 car [utf8] [idt]</v>
          </cell>
          <cell r="CO2" t="str">
            <v>idx_traf_fang_riutilizzo_combust - testo 2 car [utf8] [idt]</v>
          </cell>
          <cell r="CP2" t="str">
            <v>idx_traf_fang_riutilizzo_altro - testo 2 car [utf8] [idt]</v>
          </cell>
          <cell r="CQ2" t="str">
            <v>idx_traf_fang_tot_smaltiti - testo 2 car [utf8] [idt]</v>
          </cell>
          <cell r="CR2" t="str">
            <v>idx_traf_fang_disca_smaltiti - testo 2 car [utf8] [idt]</v>
          </cell>
        </row>
        <row r="3">
          <cell r="A3" t="str">
            <v>71600</v>
          </cell>
          <cell r="B3" t="str">
            <v>71800</v>
          </cell>
          <cell r="C3" t="str">
            <v>71900</v>
          </cell>
          <cell r="D3" t="str">
            <v>72000</v>
          </cell>
          <cell r="E3" t="str">
            <v>72100</v>
          </cell>
          <cell r="F3" t="str">
            <v>72200</v>
          </cell>
          <cell r="G3" t="str">
            <v>72300</v>
          </cell>
          <cell r="H3" t="str">
            <v>72400</v>
          </cell>
          <cell r="I3" t="str">
            <v>72500</v>
          </cell>
          <cell r="J3" t="str">
            <v>72600</v>
          </cell>
          <cell r="K3" t="str">
            <v>72700</v>
          </cell>
          <cell r="L3" t="str">
            <v>72800</v>
          </cell>
          <cell r="M3" t="str">
            <v>72900</v>
          </cell>
          <cell r="N3" t="str">
            <v>73000</v>
          </cell>
          <cell r="O3" t="str">
            <v>73100</v>
          </cell>
          <cell r="P3" t="str">
            <v>73200</v>
          </cell>
          <cell r="Q3" t="str">
            <v>73300</v>
          </cell>
          <cell r="R3" t="str">
            <v>73400</v>
          </cell>
          <cell r="S3" t="str">
            <v>73500</v>
          </cell>
          <cell r="T3" t="str">
            <v>73600</v>
          </cell>
          <cell r="U3" t="str">
            <v>73700</v>
          </cell>
          <cell r="V3" t="str">
            <v>73800</v>
          </cell>
          <cell r="W3" t="str">
            <v>73900</v>
          </cell>
          <cell r="X3" t="str">
            <v>74000</v>
          </cell>
          <cell r="Y3" t="str">
            <v>74100</v>
          </cell>
          <cell r="Z3" t="str">
            <v>74200</v>
          </cell>
          <cell r="AA3" t="str">
            <v>74300</v>
          </cell>
          <cell r="AB3" t="str">
            <v>74400</v>
          </cell>
          <cell r="AC3" t="str">
            <v>102300</v>
          </cell>
          <cell r="AD3" t="str">
            <v>102400</v>
          </cell>
          <cell r="AE3" t="str">
            <v>74500</v>
          </cell>
          <cell r="AF3" t="str">
            <v>74600</v>
          </cell>
          <cell r="AG3" t="str">
            <v>74700</v>
          </cell>
          <cell r="AH3" t="str">
            <v>74800</v>
          </cell>
          <cell r="AI3" t="str">
            <v>74900</v>
          </cell>
          <cell r="AJ3" t="str">
            <v>75000</v>
          </cell>
          <cell r="AK3" t="str">
            <v>75100</v>
          </cell>
          <cell r="AL3" t="str">
            <v>75200</v>
          </cell>
          <cell r="AM3" t="str">
            <v>75300</v>
          </cell>
          <cell r="AN3" t="str">
            <v>75400</v>
          </cell>
          <cell r="AO3" t="str">
            <v>75500</v>
          </cell>
          <cell r="AP3" t="str">
            <v>75600</v>
          </cell>
          <cell r="AQ3" t="str">
            <v>75700</v>
          </cell>
          <cell r="AR3" t="str">
            <v>75800</v>
          </cell>
          <cell r="AS3" t="str">
            <v>75900</v>
          </cell>
          <cell r="AT3" t="str">
            <v>76000</v>
          </cell>
          <cell r="AU3" t="str">
            <v>76100</v>
          </cell>
          <cell r="AV3" t="str">
            <v>76200</v>
          </cell>
          <cell r="AW3" t="str">
            <v>76300</v>
          </cell>
          <cell r="AX3" t="str">
            <v>76400</v>
          </cell>
          <cell r="AY3" t="str">
            <v>76500</v>
          </cell>
          <cell r="AZ3" t="str">
            <v>76600</v>
          </cell>
          <cell r="BA3" t="str">
            <v>76610</v>
          </cell>
          <cell r="BB3" t="str">
            <v>76620</v>
          </cell>
          <cell r="BC3" t="str">
            <v>76700</v>
          </cell>
          <cell r="BD3" t="str">
            <v>76800</v>
          </cell>
          <cell r="BE3" t="str">
            <v>76900</v>
          </cell>
          <cell r="BF3" t="str">
            <v>77000</v>
          </cell>
          <cell r="BG3" t="str">
            <v>77110</v>
          </cell>
          <cell r="BH3" t="str">
            <v>77210</v>
          </cell>
          <cell r="BI3" t="str">
            <v>77300</v>
          </cell>
          <cell r="BJ3" t="str">
            <v>77400</v>
          </cell>
          <cell r="BK3" t="str">
            <v>77500</v>
          </cell>
          <cell r="BL3" t="str">
            <v>77600</v>
          </cell>
          <cell r="BM3" t="str">
            <v>77700</v>
          </cell>
          <cell r="BN3" t="str">
            <v>77800</v>
          </cell>
          <cell r="BO3" t="str">
            <v>77900</v>
          </cell>
          <cell r="BP3" t="str">
            <v>78000</v>
          </cell>
          <cell r="BQ3" t="str">
            <v>78100</v>
          </cell>
          <cell r="BR3" t="str">
            <v>78200</v>
          </cell>
          <cell r="BS3">
            <v>78300</v>
          </cell>
          <cell r="BT3" t="str">
            <v>78400</v>
          </cell>
          <cell r="BU3">
            <v>115500</v>
          </cell>
          <cell r="BV3">
            <v>115600</v>
          </cell>
          <cell r="BW3">
            <v>115700</v>
          </cell>
          <cell r="BX3">
            <v>115800</v>
          </cell>
          <cell r="BY3" t="str">
            <v>78600</v>
          </cell>
          <cell r="BZ3" t="str">
            <v>78700</v>
          </cell>
          <cell r="CA3" t="str">
            <v>79000</v>
          </cell>
          <cell r="CB3" t="str">
            <v>79100</v>
          </cell>
          <cell r="CC3" t="str">
            <v>79200</v>
          </cell>
          <cell r="CD3" t="str">
            <v>79300</v>
          </cell>
          <cell r="CE3" t="str">
            <v>79400</v>
          </cell>
          <cell r="CF3" t="str">
            <v>79500</v>
          </cell>
          <cell r="CG3" t="str">
            <v>79600</v>
          </cell>
          <cell r="CH3" t="str">
            <v>79700</v>
          </cell>
          <cell r="CI3" t="str">
            <v>79800</v>
          </cell>
          <cell r="CJ3" t="str">
            <v>79900</v>
          </cell>
          <cell r="CK3" t="str">
            <v>80000</v>
          </cell>
          <cell r="CL3">
            <v>119390</v>
          </cell>
          <cell r="CM3">
            <v>119400</v>
          </cell>
          <cell r="CN3">
            <v>119500</v>
          </cell>
          <cell r="CO3">
            <v>119600</v>
          </cell>
          <cell r="CP3">
            <v>119700</v>
          </cell>
          <cell r="CQ3">
            <v>119800</v>
          </cell>
          <cell r="CR3">
            <v>119900</v>
          </cell>
        </row>
        <row r="4">
          <cell r="B4" t="str">
            <v>02F01D01</v>
          </cell>
          <cell r="C4" t="str">
            <v>Depuratore AULLA</v>
          </cell>
        </row>
        <row r="4">
          <cell r="CA4">
            <v>1</v>
          </cell>
        </row>
      </sheetData>
      <sheetData sheetId="25">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81000</v>
          </cell>
          <cell r="B3" t="str">
            <v>81200</v>
          </cell>
          <cell r="C3" t="str">
            <v>81300</v>
          </cell>
          <cell r="D3" t="str">
            <v>81400</v>
          </cell>
          <cell r="E3" t="str">
            <v>81500</v>
          </cell>
          <cell r="F3" t="str">
            <v>81600</v>
          </cell>
          <cell r="G3" t="str">
            <v>81700</v>
          </cell>
          <cell r="H3" t="str">
            <v>81800</v>
          </cell>
          <cell r="I3" t="str">
            <v>81900</v>
          </cell>
          <cell r="J3" t="str">
            <v>82000</v>
          </cell>
          <cell r="K3" t="str">
            <v>82100</v>
          </cell>
          <cell r="L3" t="str">
            <v>82200</v>
          </cell>
          <cell r="M3" t="str">
            <v>82300</v>
          </cell>
        </row>
        <row r="4">
          <cell r="A4" t="str">
            <v>02F01D01</v>
          </cell>
        </row>
      </sheetData>
      <sheetData sheetId="26">
        <row r="1">
          <cell r="A1" t="str">
            <v>codice opera [idt]</v>
          </cell>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tipo scolmatore [idn]</v>
          </cell>
          <cell r="K1" t="str">
            <v>codice classificazione regionale (A2, B1, B2) [idt]</v>
          </cell>
          <cell r="L1" t="str">
            <v>Scolmatore di Baypass impianto [sn]</v>
          </cell>
          <cell r="M1" t="str">
            <v>anno costruzione [anno]</v>
          </cell>
          <cell r="N1" t="str">
            <v>anno ristrutturazione [anno]</v>
          </cell>
          <cell r="O1" t="str">
            <v>materiale scolmatore [idn] (vedi.tabella: tinfra_inv_scol_materiali)</v>
          </cell>
          <cell r="P1" t="str">
            <v>larghezza utile pozzetto [m]</v>
          </cell>
          <cell r="Q1" t="str">
            <v>lunghezza utile pozzetto [m]</v>
          </cell>
          <cell r="R1" t="str">
            <v>rapporto diluizione (Q.Iniz.Sfioro/Q.Nera) [nr]</v>
          </cell>
          <cell r="S1" t="str">
            <v>misura portata [sn]</v>
          </cell>
          <cell r="T1" t="str">
            <v>tipo di recapito [testo]</v>
          </cell>
          <cell r="U1" t="str">
            <v>descrizione recapito [testo]</v>
          </cell>
          <cell r="V1" t="str">
            <v>conservazione [idn]</v>
          </cell>
          <cell r="W1" t="str">
            <v>tipo telecontrollo [idn]</v>
          </cell>
          <cell r="X1" t="str">
            <v>opera stato [idn]</v>
          </cell>
          <cell r="Y1" t="str">
            <v>ind.conf. anno costruzione [idt]</v>
          </cell>
          <cell r="Z1" t="str">
            <v>ind.conf. anno ristrutturazione [idt]</v>
          </cell>
        </row>
        <row r="2">
          <cell r="A2" t="str">
            <v>ids_codice - testo 16 car [utf8] [idt] 
es.SF00000001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id_tipo_scolmatore - intero 4 byte [idn]</v>
          </cell>
          <cell r="K2" t="str">
            <v>testo 2 car [utf8] [idt]</v>
          </cell>
          <cell r="L2" t="str">
            <v>scolmatore_bypass - binario 1 bit [sn]</v>
          </cell>
          <cell r="M2" t="str">
            <v>anno_costruzione - intero 4 byte [anno]</v>
          </cell>
          <cell r="N2" t="str">
            <v>anno_ristrutturazione - intero 4 byte [anno]</v>
          </cell>
          <cell r="O2" t="str">
            <v>id_materiale_scolmatore - intero 4 byte [idn]</v>
          </cell>
          <cell r="P2" t="str">
            <v>larghezza_uti_pozzetto - decimale 8 byte [m]</v>
          </cell>
          <cell r="Q2" t="str">
            <v>lunghezza_uti_pozzetto - decimale 8 byte [m]</v>
          </cell>
          <cell r="R2" t="str">
            <v>rapporto_diluizione - decimale 8 byte [nr]</v>
          </cell>
          <cell r="S2" t="str">
            <v>pres_misura_portata - binario 1 bit [sn]</v>
          </cell>
          <cell r="T2" t="str">
            <v>recapito_tipo - testo 32 car [utf8] [testo]</v>
          </cell>
          <cell r="U2" t="str">
            <v>recapito_descrizione - testo 64 car [utf8] [testo]</v>
          </cell>
          <cell r="V2" t="str">
            <v>id_conservazione - intero 4 byte [idn]</v>
          </cell>
          <cell r="W2" t="str">
            <v>id_tipo_telecontrollo - intero 4 byte [idn]</v>
          </cell>
          <cell r="X2" t="str">
            <v>id_opera_stato - intero 4 byte [idn]</v>
          </cell>
          <cell r="Y2" t="str">
            <v>idx_anno_costruzione - testo 2 car [utf8] [idt]</v>
          </cell>
          <cell r="Z2" t="str">
            <v>idx_anno_ristrutturazione - testo 2 car [utf8] [idt]</v>
          </cell>
        </row>
        <row r="3">
          <cell r="A3" t="str">
            <v>82600</v>
          </cell>
          <cell r="B3" t="str">
            <v>82800</v>
          </cell>
          <cell r="C3" t="str">
            <v>82900</v>
          </cell>
          <cell r="D3" t="str">
            <v>83000</v>
          </cell>
          <cell r="E3" t="str">
            <v>83100</v>
          </cell>
          <cell r="F3" t="str">
            <v>83200</v>
          </cell>
          <cell r="G3" t="str">
            <v>83300</v>
          </cell>
          <cell r="H3" t="str">
            <v>83400</v>
          </cell>
          <cell r="I3" t="str">
            <v>83500</v>
          </cell>
          <cell r="J3" t="str">
            <v>83600</v>
          </cell>
          <cell r="K3" t="str">
            <v>102500</v>
          </cell>
          <cell r="L3">
            <v>116100</v>
          </cell>
          <cell r="M3" t="str">
            <v>83700</v>
          </cell>
          <cell r="N3" t="str">
            <v>83800</v>
          </cell>
          <cell r="O3" t="str">
            <v>83900</v>
          </cell>
          <cell r="P3" t="str">
            <v>84100</v>
          </cell>
          <cell r="Q3" t="str">
            <v>84200</v>
          </cell>
          <cell r="R3" t="str">
            <v>84300</v>
          </cell>
          <cell r="S3" t="str">
            <v>84400</v>
          </cell>
          <cell r="T3" t="str">
            <v>84500</v>
          </cell>
          <cell r="U3" t="str">
            <v>84600</v>
          </cell>
          <cell r="V3" t="str">
            <v>84700</v>
          </cell>
          <cell r="W3" t="str">
            <v>84800</v>
          </cell>
          <cell r="X3" t="str">
            <v>84900</v>
          </cell>
          <cell r="Y3" t="str">
            <v>85000</v>
          </cell>
          <cell r="Z3" t="str">
            <v>85100</v>
          </cell>
        </row>
        <row r="4">
          <cell r="B4" t="str">
            <v>SF00436</v>
          </cell>
          <cell r="C4" t="str">
            <v>SCL_V.GARIBALDI BDM</v>
          </cell>
        </row>
        <row r="4">
          <cell r="X4">
            <v>1</v>
          </cell>
        </row>
      </sheetData>
      <sheetData sheetId="27">
        <row r="1">
          <cell r="A1" t="str">
            <v>codice opera [idt]</v>
          </cell>
          <cell r="B1" t="str">
            <v>codice origine [testo]</v>
          </cell>
          <cell r="C1" t="str">
            <v>descrizione impianto [testo]</v>
          </cell>
          <cell r="D1" t="str">
            <v>g.boaga NORD p.terra [m]</v>
          </cell>
          <cell r="E1" t="str">
            <v>g.boaga EST p.terra [m]</v>
          </cell>
          <cell r="F1" t="str">
            <v>fuso RIF. p.terra [nr]</v>
          </cell>
          <cell r="G1" t="str">
            <v>quota slm p.terra [m]</v>
          </cell>
          <cell r="H1" t="str">
            <v>localita p.terra [testo]</v>
          </cell>
          <cell r="I1" t="str">
            <v>comune p.terra [istat]</v>
          </cell>
          <cell r="J1" t="str">
            <v>materiale [idn]</v>
          </cell>
          <cell r="K1" t="str">
            <v>diametro [mm]</v>
          </cell>
          <cell r="L1" t="str">
            <v>lunghezza diffusione [m]</v>
          </cell>
          <cell r="M1" t="str">
            <v>distanza diffusori costa [m]</v>
          </cell>
          <cell r="N1" t="str">
            <v>volume trasportato [mc/anno]</v>
          </cell>
          <cell r="O1" t="str">
            <v>tipo telecontrollo [idn]</v>
          </cell>
          <cell r="P1" t="str">
            <v>misura portata [sn]</v>
          </cell>
          <cell r="Q1" t="str">
            <v>opera stato [idn]</v>
          </cell>
          <cell r="R1" t="str">
            <v>ind.conf. lunghezza diffusione [idt]</v>
          </cell>
          <cell r="S1" t="str">
            <v>ind.conf. distanza diffusori costa [idt]</v>
          </cell>
          <cell r="T1" t="str">
            <v>ind.conf. volume trasportato [idt]</v>
          </cell>
        </row>
        <row r="2">
          <cell r="A2" t="str">
            <v>ids_codice - testo 16 car [utf8] [idt] 
es.CS00000001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id_materiale - intero 4 byte [idn]</v>
          </cell>
          <cell r="K2" t="str">
            <v>diametro - intero 4 byte [mm]</v>
          </cell>
          <cell r="L2" t="str">
            <v>lunghezza_diffusione - decimale 8 byte [m]</v>
          </cell>
          <cell r="M2" t="str">
            <v>distanza_diffusori_costa - decimale 8 byte [m]</v>
          </cell>
          <cell r="N2" t="str">
            <v>volume_trasportato - decimale 8 byte [mc/anno]</v>
          </cell>
          <cell r="O2" t="str">
            <v>id_tipo_telecontrollo - intero 4 byte [idn]</v>
          </cell>
          <cell r="P2" t="str">
            <v>pres_misura_portata - binario 1 bit [sn]</v>
          </cell>
          <cell r="Q2" t="str">
            <v>id_opera_stato - intero 4 byte [idn]</v>
          </cell>
          <cell r="R2" t="str">
            <v>idx_lunghezza_diffusione - testo 2 car [utf8] [idt]</v>
          </cell>
          <cell r="S2" t="str">
            <v>idx_distanza_diffusori_costa - testo 2 car [utf8] [idt]</v>
          </cell>
          <cell r="T2" t="str">
            <v>idx_volume_trasportato - testo 2 car [utf8] [idt]</v>
          </cell>
        </row>
        <row r="3">
          <cell r="A3" t="str">
            <v>86200</v>
          </cell>
          <cell r="B3" t="str">
            <v>86400</v>
          </cell>
          <cell r="C3" t="str">
            <v>86500</v>
          </cell>
          <cell r="D3" t="str">
            <v>86600</v>
          </cell>
          <cell r="E3" t="str">
            <v>86700</v>
          </cell>
          <cell r="F3" t="str">
            <v>86800</v>
          </cell>
          <cell r="G3" t="str">
            <v>86900</v>
          </cell>
          <cell r="H3" t="str">
            <v>87000</v>
          </cell>
          <cell r="I3" t="str">
            <v>87100</v>
          </cell>
          <cell r="J3" t="str">
            <v>87200</v>
          </cell>
          <cell r="K3" t="str">
            <v>87300</v>
          </cell>
          <cell r="L3" t="str">
            <v>87400</v>
          </cell>
          <cell r="M3" t="str">
            <v>87500</v>
          </cell>
          <cell r="N3" t="str">
            <v>87600</v>
          </cell>
          <cell r="O3" t="str">
            <v>87700</v>
          </cell>
          <cell r="P3" t="str">
            <v>87800</v>
          </cell>
          <cell r="Q3" t="str">
            <v>87900</v>
          </cell>
          <cell r="R3" t="str">
            <v>88000</v>
          </cell>
          <cell r="S3" t="str">
            <v>88100</v>
          </cell>
          <cell r="T3" t="str">
            <v>88200</v>
          </cell>
        </row>
        <row r="4">
          <cell r="B4">
            <v>111</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Input anno"/>
    </sheetNames>
    <sheetDataSet>
      <sheetData sheetId="0">
        <row r="1">
          <cell r="A1">
            <v>2023</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Laghi"/>
      <sheetName val="Pozzi"/>
      <sheetName val="Pozzi_pompe"/>
      <sheetName val="Sorgenti"/>
      <sheetName val="Potabilizzatori"/>
      <sheetName val="Potab_pompe"/>
      <sheetName val="Adduttrici"/>
      <sheetName val="Accumuli"/>
      <sheetName val="Pompaggi"/>
      <sheetName val="Pompaggi_pompe"/>
      <sheetName val="Distribuzioni"/>
      <sheetName val="Fognature"/>
      <sheetName val="Sollevamenti"/>
      <sheetName val="Sollev_pompe"/>
      <sheetName val="Collettori"/>
      <sheetName val="Depuratori"/>
      <sheetName val="Depurat_pompe"/>
      <sheetName val="Scaricatori"/>
      <sheetName val="Condottemari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codice opera [idt]</v>
          </cell>
          <cell r="B1" t="str">
            <v>codice origine [testo]</v>
          </cell>
          <cell r="C1" t="str">
            <v>descrizione impianto [testo]</v>
          </cell>
          <cell r="D1" t="str">
            <v>lunghezza totale [km]</v>
          </cell>
          <cell r="E1" t="str">
            <v>utenze totali [nr]</v>
          </cell>
          <cell r="F1" t="str">
            <v>utenze domestiche [nr]</v>
          </cell>
          <cell r="G1" t="str">
            <v>utenze domestiche residente [nr]</v>
          </cell>
          <cell r="H1" t="str">
            <v>utenze domestiche con diam.min. [nr]</v>
          </cell>
          <cell r="I1" t="str">
            <v>utenze commerciali [nr]</v>
          </cell>
          <cell r="J1" t="str">
            <v>utenze pubbliche [nr]</v>
          </cell>
          <cell r="K1" t="str">
            <v>utenze industriali [nr]</v>
          </cell>
          <cell r="L1" t="str">
            <v>volume immesso in rete [mc/anno]</v>
          </cell>
          <cell r="M1" t="str">
            <v>volume erogato [mc/anno]</v>
          </cell>
          <cell r="N1" t="str">
            <v>volume fatturato [mc/anno]</v>
          </cell>
          <cell r="O1" t="str">
            <v>volume acquistato da terzi [mc/anno]</v>
          </cell>
          <cell r="P1" t="str">
            <v>volume ceduto a terzi [mc/anno]</v>
          </cell>
          <cell r="Q1" t="str">
            <v>misura pressione [sn]</v>
          </cell>
          <cell r="R1" t="str">
            <v>misura portata [sn]</v>
          </cell>
          <cell r="S1" t="str">
            <v>tipo telecontrollo [idn]</v>
          </cell>
          <cell r="T1" t="str">
            <v>opera stato [idn]</v>
          </cell>
          <cell r="U1" t="str">
            <v>ind.conf. lunghezza totale [idt]</v>
          </cell>
          <cell r="V1" t="str">
            <v>ind.conf. volume immesso rete [idt]</v>
          </cell>
          <cell r="W1" t="str">
            <v>ind.conf. volume erogato [idt]</v>
          </cell>
          <cell r="X1" t="str">
            <v>ind.conf. volume fatturato [idt]</v>
          </cell>
          <cell r="Y1" t="str">
            <v>ind.conf. volume terzi acquistato [idt]</v>
          </cell>
          <cell r="Z1" t="str">
            <v>ind.conf. volume terzi ceduto [idt]</v>
          </cell>
          <cell r="AA1" t="str">
            <v>aggiornamento [data]</v>
          </cell>
          <cell r="AB1" t="str">
            <v>numero allacci [nr]</v>
          </cell>
          <cell r="AC1" t="str">
            <v>calcolo Infrastructure Leakage Index (ILI) [sn]</v>
          </cell>
          <cell r="AD1" t="str">
            <v>ind.conf. calcolo Infrastructure Leakage Index (ILI) [idt]</v>
          </cell>
          <cell r="AE1" t="str">
            <v>lunghezza rete telecontrollata [km]</v>
          </cell>
          <cell r="AF1" t="str">
            <v>ind.conf. lunghezza rete telecontrollata [idt]</v>
          </cell>
          <cell r="AG1" t="str">
            <v>pressione massima di esercizio [M.C.A.]</v>
          </cell>
          <cell r="AH1" t="str">
            <v>ind.conf. press_esercizio_max [idt]</v>
          </cell>
          <cell r="AI1" t="str">
            <v>pressione media di esercizio [M.C.A.]</v>
          </cell>
          <cell r="AJ1" t="str">
            <v>ind.conf. pressione media di esercizio [idt]</v>
          </cell>
          <cell r="AK1" t="str">
            <v>pressione minima di esercizio [M.C.A.]</v>
          </cell>
          <cell r="AL1" t="str">
            <v>ind.conf. pressione minima di esercizio [idt]</v>
          </cell>
          <cell r="AM1" t="str">
            <v>numero di riparazioni sugli allacci [nr]</v>
          </cell>
          <cell r="AN1" t="str">
            <v>numero di riparazioni sulla rete [nr]</v>
          </cell>
          <cell r="AO1" t="str">
            <v>utenze dotate di misuratore [nr]</v>
          </cell>
          <cell r="AP1" t="str">
            <v>volume fatturato alle utenze e non misurato (A11) [mc/anno]</v>
          </cell>
          <cell r="AQ1" t="str">
            <v>volume fatturato alle utenze domestiche residenti [mc/anno]</v>
          </cell>
          <cell r="AR1" t="str">
            <v>volume fatturato alle utenze domestiche non residenti [mc/anno]</v>
          </cell>
          <cell r="AS1" t="str">
            <v>volume fatturato alle utenze pubbliche [mc/anno]</v>
          </cell>
        </row>
        <row r="2">
          <cell r="A2" t="str">
            <v>ids_codice - testo 16 car [utf8] [idt] 
es.DI00000001</v>
          </cell>
          <cell r="B2" t="str">
            <v>ids_codice_origine - testo 32 car [utf8] [testo]</v>
          </cell>
          <cell r="C2" t="str">
            <v>descrizione - testo 64 car [utf8] [testo]</v>
          </cell>
          <cell r="D2" t="str">
            <v>lunghezza_totale - decimale 8 byte [km]</v>
          </cell>
          <cell r="E2" t="str">
            <v>utenze_totali - intero 4 byte [nr]</v>
          </cell>
          <cell r="F2" t="str">
            <v>utenze_domestico - intero 4 byte [nr]</v>
          </cell>
          <cell r="G2" t="str">
            <v>utenze_domestico_residente - intero 4 byte [nr]</v>
          </cell>
          <cell r="H2" t="str">
            <v>utenze_domestico_dmin - intero 4 byte [nr]</v>
          </cell>
          <cell r="I2" t="str">
            <v>utenze_commerciali - intero 4 byte [nr]</v>
          </cell>
          <cell r="J2" t="str">
            <v>utenze_pubbliche - intero 4 byte [nr]</v>
          </cell>
          <cell r="K2" t="str">
            <v>utenze_industriali - intero 4 byte [nr]</v>
          </cell>
          <cell r="L2" t="str">
            <v>volume_immesso_rete - decimale 8 byte [mc/anno]</v>
          </cell>
          <cell r="M2" t="str">
            <v>volume_erogato - decimale 8 byte [mc/anno]</v>
          </cell>
          <cell r="N2" t="str">
            <v>volume_fatturato - decimale 8 byte [mc/anno]</v>
          </cell>
          <cell r="O2" t="str">
            <v>volume_terzi_acquistato - decimale 8 byte [mc/anno]</v>
          </cell>
          <cell r="P2" t="str">
            <v>volume_terzi_ceduto - decimale 8 byte [mc/anno]</v>
          </cell>
          <cell r="Q2" t="str">
            <v>pres_misura_pressione - binario 1 bit [sn]</v>
          </cell>
          <cell r="R2" t="str">
            <v>pres_misura_portata - binario 1 bit [sn]</v>
          </cell>
          <cell r="S2" t="str">
            <v>id_tipo_telecontrollo - intero 4 byte [idn]</v>
          </cell>
          <cell r="T2" t="str">
            <v>id_opera_stato - intero 4 byte [idn]</v>
          </cell>
          <cell r="U2" t="str">
            <v>idx_lunghezza_totale - testo 2 car [utf8] [idt]</v>
          </cell>
          <cell r="V2" t="str">
            <v>idx_volume_immesso_rete - testo 2 car [utf8] [idt]</v>
          </cell>
          <cell r="W2" t="str">
            <v>idx_volume_erogato - testo 2 car [utf8] [idt]</v>
          </cell>
          <cell r="X2" t="str">
            <v>idx_volume_fatturato - testo 2 car [utf8] [idt]</v>
          </cell>
          <cell r="Y2" t="str">
            <v>idx_volume_terzi_acquistato - testo 2 car [utf8] [idt]</v>
          </cell>
          <cell r="Z2" t="str">
            <v>idx_volume_terzi_ceduto - testo 2 car [utf8] [idt]</v>
          </cell>
          <cell r="AA2" t="str">
            <v>data_ua - data 8 byte [data]</v>
          </cell>
          <cell r="AB2" t="str">
            <v>intero 4 byte [nr]</v>
          </cell>
          <cell r="AC2" t="str">
            <v>binario 1 bit [sn]</v>
          </cell>
          <cell r="AD2" t="str">
            <v>testo 2 car [utf8] [idt]</v>
          </cell>
          <cell r="AE2" t="str">
            <v>decimale 8 byte [km]</v>
          </cell>
          <cell r="AF2" t="str">
            <v>testo 2 car [utf8] [idt]</v>
          </cell>
          <cell r="AG2" t="str">
            <v>decimale 8 byte [M.C.A.]</v>
          </cell>
          <cell r="AH2" t="str">
            <v>testo 2 car [utf8] [idt]</v>
          </cell>
          <cell r="AI2" t="str">
            <v>decimale 8 byte [M.C.A.]</v>
          </cell>
          <cell r="AJ2" t="str">
            <v>testo 2 car [utf8] [idt]</v>
          </cell>
          <cell r="AK2" t="str">
            <v>decimale 8 byte [M.C.A.]</v>
          </cell>
          <cell r="AL2" t="str">
            <v>testo 2 car [utf8] [idt]</v>
          </cell>
          <cell r="AM2" t="str">
            <v>intero 4 byte [nr]</v>
          </cell>
          <cell r="AN2" t="str">
            <v>intero 4 byte [nr]</v>
          </cell>
          <cell r="AO2" t="str">
            <v>intero 4 byte [nr]</v>
          </cell>
          <cell r="AP2" t="str">
            <v>decimale 8 byte [mc/anno]</v>
          </cell>
          <cell r="AQ2" t="str">
            <v>decimale 8 byte [mc/anno]</v>
          </cell>
          <cell r="AR2" t="str">
            <v>decimale 8 byte [mc/anno]</v>
          </cell>
          <cell r="AS2" t="str">
            <v>decimale 8 byte [mc/anno]</v>
          </cell>
        </row>
        <row r="3">
          <cell r="A3" t="str">
            <v>53300</v>
          </cell>
          <cell r="B3" t="str">
            <v>53500</v>
          </cell>
          <cell r="C3" t="str">
            <v>53600</v>
          </cell>
          <cell r="D3" t="str">
            <v>53700</v>
          </cell>
          <cell r="E3" t="str">
            <v>53800</v>
          </cell>
          <cell r="F3" t="str">
            <v>53900</v>
          </cell>
          <cell r="G3" t="str">
            <v>54000</v>
          </cell>
          <cell r="H3" t="str">
            <v>54100</v>
          </cell>
          <cell r="I3" t="str">
            <v>54200</v>
          </cell>
          <cell r="J3" t="str">
            <v>54300</v>
          </cell>
          <cell r="K3" t="str">
            <v>54400</v>
          </cell>
          <cell r="L3" t="str">
            <v>54500</v>
          </cell>
          <cell r="M3" t="str">
            <v>54600</v>
          </cell>
          <cell r="N3" t="str">
            <v>54700</v>
          </cell>
          <cell r="O3" t="str">
            <v>54800</v>
          </cell>
          <cell r="P3" t="str">
            <v>54900</v>
          </cell>
          <cell r="Q3" t="str">
            <v>55000</v>
          </cell>
          <cell r="R3" t="str">
            <v>55100</v>
          </cell>
          <cell r="S3" t="str">
            <v>55200</v>
          </cell>
          <cell r="T3" t="str">
            <v>55300</v>
          </cell>
          <cell r="U3" t="str">
            <v>55400</v>
          </cell>
          <cell r="V3" t="str">
            <v>55500</v>
          </cell>
          <cell r="W3" t="str">
            <v>55600</v>
          </cell>
          <cell r="X3" t="str">
            <v>55700</v>
          </cell>
          <cell r="Y3" t="str">
            <v>55800</v>
          </cell>
          <cell r="Z3" t="str">
            <v>55900</v>
          </cell>
          <cell r="AA3" t="str">
            <v>56000</v>
          </cell>
          <cell r="AB3" t="str">
            <v>99100</v>
          </cell>
          <cell r="AC3" t="str">
            <v>99200</v>
          </cell>
          <cell r="AD3" t="str">
            <v>99300</v>
          </cell>
          <cell r="AE3" t="str">
            <v>99400</v>
          </cell>
          <cell r="AF3" t="str">
            <v>99500</v>
          </cell>
          <cell r="AG3" t="str">
            <v>99600</v>
          </cell>
          <cell r="AH3" t="str">
            <v>99700</v>
          </cell>
          <cell r="AI3" t="str">
            <v>99800</v>
          </cell>
          <cell r="AJ3" t="str">
            <v>99900</v>
          </cell>
          <cell r="AK3" t="str">
            <v>100000</v>
          </cell>
          <cell r="AL3" t="str">
            <v>100100</v>
          </cell>
          <cell r="AM3" t="str">
            <v>100200</v>
          </cell>
          <cell r="AN3" t="str">
            <v>100300</v>
          </cell>
          <cell r="AO3" t="str">
            <v>100400</v>
          </cell>
          <cell r="AP3" t="str">
            <v>100500</v>
          </cell>
          <cell r="AQ3" t="str">
            <v>100600</v>
          </cell>
          <cell r="AR3" t="str">
            <v>100700</v>
          </cell>
          <cell r="AS3" t="str">
            <v>100800</v>
          </cell>
        </row>
        <row r="4">
          <cell r="B4" t="str">
            <v>DI00904</v>
          </cell>
          <cell r="C4" t="str">
            <v>SALTINO</v>
          </cell>
          <cell r="D4">
            <v>5.5310935640343</v>
          </cell>
          <cell r="E4">
            <v>171</v>
          </cell>
          <cell r="F4">
            <v>145</v>
          </cell>
        </row>
        <row r="4">
          <cell r="H4">
            <v>115</v>
          </cell>
        </row>
        <row r="4">
          <cell r="J4">
            <v>4</v>
          </cell>
          <cell r="K4">
            <v>22</v>
          </cell>
          <cell r="L4">
            <v>52630.4763009947</v>
          </cell>
          <cell r="M4">
            <v>28145.009401379</v>
          </cell>
          <cell r="N4">
            <v>27614.667821991</v>
          </cell>
          <cell r="O4">
            <v>0</v>
          </cell>
          <cell r="P4">
            <v>0</v>
          </cell>
          <cell r="Q4">
            <v>0</v>
          </cell>
          <cell r="R4">
            <v>0</v>
          </cell>
          <cell r="S4">
            <v>1</v>
          </cell>
          <cell r="T4">
            <v>1</v>
          </cell>
          <cell r="U4" t="str">
            <v>B</v>
          </cell>
          <cell r="V4" t="str">
            <v>C</v>
          </cell>
          <cell r="W4" t="str">
            <v>C</v>
          </cell>
          <cell r="X4" t="str">
            <v>A</v>
          </cell>
          <cell r="Y4" t="str">
            <v>A</v>
          </cell>
          <cell r="Z4" t="str">
            <v>A</v>
          </cell>
          <cell r="AA4">
            <v>43262</v>
          </cell>
          <cell r="AB4">
            <v>105</v>
          </cell>
          <cell r="AC4">
            <v>0</v>
          </cell>
          <cell r="AD4" t="str">
            <v>A</v>
          </cell>
          <cell r="AE4">
            <v>0</v>
          </cell>
          <cell r="AF4" t="str">
            <v>A</v>
          </cell>
        </row>
        <row r="4">
          <cell r="AO4">
            <v>171</v>
          </cell>
          <cell r="AP4">
            <v>0</v>
          </cell>
        </row>
      </sheetData>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49"/>
  <sheetViews>
    <sheetView topLeftCell="A37" workbookViewId="0">
      <selection activeCell="E41" sqref="E41"/>
    </sheetView>
  </sheetViews>
  <sheetFormatPr defaultColWidth="9.14285714285714" defaultRowHeight="12.75"/>
  <cols>
    <col min="1" max="1" width="84.7142857142857" style="242" customWidth="1"/>
    <col min="2" max="16384" width="9.14285714285714" style="243" customWidth="1"/>
  </cols>
  <sheetData>
    <row r="1" ht="42.4" customHeight="1" spans="1:1">
      <c r="A1" s="244" t="s">
        <v>0</v>
      </c>
    </row>
    <row r="2" ht="89.65" customHeight="1" spans="1:1">
      <c r="A2" s="244" t="s">
        <v>1</v>
      </c>
    </row>
    <row r="3" ht="89.65" customHeight="1" spans="1:1">
      <c r="A3" s="245" t="s">
        <v>2</v>
      </c>
    </row>
    <row r="4" ht="18" customHeight="1" spans="1:1">
      <c r="A4" s="246" t="s">
        <v>3</v>
      </c>
    </row>
    <row r="5" ht="21.75" customHeight="1" spans="1:1">
      <c r="A5" s="247" t="s">
        <v>4</v>
      </c>
    </row>
    <row r="6" ht="25.5" customHeight="1" spans="1:1">
      <c r="A6" s="246" t="s">
        <v>5</v>
      </c>
    </row>
    <row r="7" ht="178.5" customHeight="1" spans="1:1">
      <c r="A7" s="247" t="s">
        <v>6</v>
      </c>
    </row>
    <row r="8" spans="1:1">
      <c r="A8" s="246" t="s">
        <v>7</v>
      </c>
    </row>
    <row r="9" ht="242.25" customHeight="1" spans="1:1">
      <c r="A9" s="247" t="s">
        <v>8</v>
      </c>
    </row>
    <row r="10" spans="1:1">
      <c r="A10" s="246" t="s">
        <v>9</v>
      </c>
    </row>
    <row r="11" ht="267.75" customHeight="1" spans="1:1">
      <c r="A11" s="247" t="s">
        <v>10</v>
      </c>
    </row>
    <row r="12" spans="1:1">
      <c r="A12" s="246" t="s">
        <v>11</v>
      </c>
    </row>
    <row r="13" ht="89.25" customHeight="1" spans="1:1">
      <c r="A13" s="247" t="s">
        <v>12</v>
      </c>
    </row>
    <row r="14" spans="1:1">
      <c r="A14" s="246" t="s">
        <v>13</v>
      </c>
    </row>
    <row r="15" ht="127.5" customHeight="1" spans="1:1">
      <c r="A15" s="247" t="s">
        <v>14</v>
      </c>
    </row>
    <row r="16" spans="1:1">
      <c r="A16" s="246" t="s">
        <v>15</v>
      </c>
    </row>
    <row r="17" ht="127.5" customHeight="1" spans="1:1">
      <c r="A17" s="248" t="s">
        <v>16</v>
      </c>
    </row>
    <row r="18" ht="102" customHeight="1" spans="1:1">
      <c r="A18" s="247" t="s">
        <v>17</v>
      </c>
    </row>
    <row r="19" spans="1:1">
      <c r="A19" s="246" t="s">
        <v>18</v>
      </c>
    </row>
    <row r="20" ht="76.5" customHeight="1" spans="1:1">
      <c r="A20" s="247" t="s">
        <v>19</v>
      </c>
    </row>
    <row r="21" spans="1:1">
      <c r="A21" s="246" t="s">
        <v>20</v>
      </c>
    </row>
    <row r="22" ht="114.75" customHeight="1" spans="1:1">
      <c r="A22" s="247" t="s">
        <v>21</v>
      </c>
    </row>
    <row r="23" spans="1:1">
      <c r="A23" s="246" t="s">
        <v>22</v>
      </c>
    </row>
    <row r="24" ht="51" customHeight="1" spans="1:1">
      <c r="A24" s="247" t="s">
        <v>23</v>
      </c>
    </row>
    <row r="25" spans="1:1">
      <c r="A25" s="246" t="s">
        <v>24</v>
      </c>
    </row>
    <row r="26" ht="229.5" customHeight="1" spans="1:1">
      <c r="A26" s="247" t="s">
        <v>25</v>
      </c>
    </row>
    <row r="27" spans="1:1">
      <c r="A27" s="246" t="s">
        <v>26</v>
      </c>
    </row>
    <row r="28" ht="25.5" customHeight="1" spans="1:1">
      <c r="A28" s="248" t="s">
        <v>27</v>
      </c>
    </row>
    <row r="29" ht="267.75" customHeight="1" spans="1:1">
      <c r="A29" s="248" t="s">
        <v>28</v>
      </c>
    </row>
    <row r="30" ht="229.5" customHeight="1" spans="1:1">
      <c r="A30" s="248" t="s">
        <v>29</v>
      </c>
    </row>
    <row r="31" ht="216.75" customHeight="1" spans="1:1">
      <c r="A31" s="248" t="s">
        <v>30</v>
      </c>
    </row>
    <row r="32" ht="127.5" customHeight="1" spans="1:1">
      <c r="A32" s="248" t="s">
        <v>31</v>
      </c>
    </row>
    <row r="33" ht="242.25" customHeight="1" spans="1:1">
      <c r="A33" s="248" t="s">
        <v>32</v>
      </c>
    </row>
    <row r="34" ht="127.5" customHeight="1" spans="1:1">
      <c r="A34" s="247" t="s">
        <v>33</v>
      </c>
    </row>
    <row r="35" spans="1:1">
      <c r="A35" s="246" t="s">
        <v>34</v>
      </c>
    </row>
    <row r="36" ht="89.25" customHeight="1" spans="1:1">
      <c r="A36" s="247" t="s">
        <v>35</v>
      </c>
    </row>
    <row r="37" spans="1:1">
      <c r="A37" s="246" t="s">
        <v>36</v>
      </c>
    </row>
    <row r="38" ht="89.25" customHeight="1" spans="1:1">
      <c r="A38" s="247" t="s">
        <v>37</v>
      </c>
    </row>
    <row r="39" spans="1:1">
      <c r="A39" s="246" t="s">
        <v>38</v>
      </c>
    </row>
    <row r="40" ht="178.5" customHeight="1" spans="1:1">
      <c r="A40" s="247" t="s">
        <v>39</v>
      </c>
    </row>
    <row r="41" ht="56.25" customHeight="1" spans="1:1">
      <c r="A41" s="249" t="s">
        <v>40</v>
      </c>
    </row>
    <row r="42" ht="76.5" customHeight="1" spans="1:1">
      <c r="A42" s="250" t="s">
        <v>41</v>
      </c>
    </row>
    <row r="44" spans="1:1">
      <c r="A44" s="242" t="s">
        <v>42</v>
      </c>
    </row>
    <row r="49" spans="1:1">
      <c r="A49" s="25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869"/>
  <sheetViews>
    <sheetView zoomScale="75" zoomScaleNormal="75" workbookViewId="0">
      <selection activeCell="A33" sqref="A33:A42"/>
    </sheetView>
  </sheetViews>
  <sheetFormatPr defaultColWidth="7.85714285714286" defaultRowHeight="11.25"/>
  <cols>
    <col min="1" max="1" width="13.8571428571429" style="221" customWidth="1"/>
    <col min="2" max="2" width="17.7142857142857" style="221" customWidth="1"/>
    <col min="3" max="3" width="7.28571428571429" style="222" customWidth="1"/>
    <col min="4" max="4" width="23.2857142857143" style="221" customWidth="1"/>
    <col min="5" max="5" width="28.7142857142857" style="221" customWidth="1"/>
    <col min="6" max="6" width="13.7142857142857" style="221" customWidth="1"/>
    <col min="7" max="7" width="19.1428571428571" style="221" customWidth="1"/>
    <col min="8" max="8" width="6.85714285714286" style="219" customWidth="1"/>
    <col min="9" max="9" width="14.2857142857143" style="219" customWidth="1"/>
    <col min="10" max="10" width="74.2857142857143" style="223" customWidth="1"/>
    <col min="11" max="11" width="14.8571428571429" style="219" customWidth="1"/>
    <col min="12" max="16384" width="7.85714285714286" style="221" customWidth="1"/>
  </cols>
  <sheetData>
    <row r="1" s="219" customFormat="1" ht="55.35" customHeight="1" spans="1:11">
      <c r="A1" s="224" t="s">
        <v>43</v>
      </c>
      <c r="B1" s="224" t="s">
        <v>44</v>
      </c>
      <c r="C1" s="225" t="s">
        <v>45</v>
      </c>
      <c r="D1" s="224" t="s">
        <v>46</v>
      </c>
      <c r="E1" s="224" t="s">
        <v>47</v>
      </c>
      <c r="F1" s="224" t="s">
        <v>48</v>
      </c>
      <c r="G1" s="224" t="s">
        <v>49</v>
      </c>
      <c r="H1" s="224" t="s">
        <v>50</v>
      </c>
      <c r="I1" s="229" t="s">
        <v>51</v>
      </c>
      <c r="J1" s="230" t="s">
        <v>52</v>
      </c>
      <c r="K1" s="224" t="s">
        <v>53</v>
      </c>
    </row>
    <row r="2" ht="22.5" hidden="1" customHeight="1" spans="1:10">
      <c r="A2" s="226" t="s">
        <v>54</v>
      </c>
      <c r="B2" s="226" t="s">
        <v>55</v>
      </c>
      <c r="C2" s="227">
        <v>800</v>
      </c>
      <c r="D2" s="226" t="s">
        <v>56</v>
      </c>
      <c r="E2" s="226" t="s">
        <v>57</v>
      </c>
      <c r="F2" s="226" t="s">
        <v>58</v>
      </c>
      <c r="G2" s="226" t="s">
        <v>59</v>
      </c>
      <c r="H2" s="228">
        <v>8</v>
      </c>
      <c r="I2" s="228" t="s">
        <v>60</v>
      </c>
      <c r="J2" s="223" t="s">
        <v>61</v>
      </c>
    </row>
    <row r="3" ht="56.25" hidden="1" customHeight="1" spans="1:10">
      <c r="A3" s="226" t="s">
        <v>54</v>
      </c>
      <c r="B3" s="226" t="s">
        <v>55</v>
      </c>
      <c r="C3" s="227">
        <v>1000</v>
      </c>
      <c r="D3" s="226" t="s">
        <v>62</v>
      </c>
      <c r="E3" s="226" t="s">
        <v>63</v>
      </c>
      <c r="F3" s="226" t="s">
        <v>64</v>
      </c>
      <c r="G3" s="226" t="s">
        <v>65</v>
      </c>
      <c r="H3" s="228">
        <v>10</v>
      </c>
      <c r="I3" s="228" t="s">
        <v>66</v>
      </c>
      <c r="J3" s="223" t="s">
        <v>67</v>
      </c>
    </row>
    <row r="4" ht="22.5" hidden="1" customHeight="1" spans="1:10">
      <c r="A4" s="226" t="s">
        <v>54</v>
      </c>
      <c r="B4" s="226" t="s">
        <v>55</v>
      </c>
      <c r="C4" s="227">
        <v>1100</v>
      </c>
      <c r="D4" s="226" t="s">
        <v>68</v>
      </c>
      <c r="E4" s="226" t="s">
        <v>69</v>
      </c>
      <c r="F4" s="226" t="s">
        <v>64</v>
      </c>
      <c r="G4" s="226" t="s">
        <v>70</v>
      </c>
      <c r="H4" s="228">
        <v>11</v>
      </c>
      <c r="I4" s="228" t="s">
        <v>60</v>
      </c>
      <c r="J4" s="223" t="s">
        <v>71</v>
      </c>
    </row>
    <row r="5" hidden="1" spans="1:10">
      <c r="A5" s="226" t="s">
        <v>54</v>
      </c>
      <c r="B5" s="226" t="s">
        <v>55</v>
      </c>
      <c r="C5" s="227">
        <v>1200</v>
      </c>
      <c r="D5" s="226" t="s">
        <v>72</v>
      </c>
      <c r="E5" s="226" t="s">
        <v>73</v>
      </c>
      <c r="F5" s="226" t="s">
        <v>74</v>
      </c>
      <c r="G5" s="226" t="s">
        <v>75</v>
      </c>
      <c r="H5" s="228">
        <v>12</v>
      </c>
      <c r="I5" s="228" t="s">
        <v>66</v>
      </c>
      <c r="J5" s="223" t="s">
        <v>76</v>
      </c>
    </row>
    <row r="6" hidden="1" spans="1:10">
      <c r="A6" s="226" t="s">
        <v>54</v>
      </c>
      <c r="B6" s="226" t="s">
        <v>55</v>
      </c>
      <c r="C6" s="227">
        <v>1300</v>
      </c>
      <c r="D6" s="226" t="s">
        <v>77</v>
      </c>
      <c r="E6" s="226" t="s">
        <v>78</v>
      </c>
      <c r="F6" s="226" t="s">
        <v>74</v>
      </c>
      <c r="G6" s="226" t="s">
        <v>75</v>
      </c>
      <c r="H6" s="228">
        <v>13</v>
      </c>
      <c r="I6" s="228" t="s">
        <v>66</v>
      </c>
      <c r="J6" s="223" t="s">
        <v>79</v>
      </c>
    </row>
    <row r="7" ht="22.5" hidden="1" customHeight="1" spans="1:10">
      <c r="A7" s="226" t="s">
        <v>54</v>
      </c>
      <c r="B7" s="226" t="s">
        <v>55</v>
      </c>
      <c r="C7" s="227">
        <v>1400</v>
      </c>
      <c r="D7" s="226" t="s">
        <v>80</v>
      </c>
      <c r="E7" s="226" t="s">
        <v>81</v>
      </c>
      <c r="F7" s="226" t="s">
        <v>82</v>
      </c>
      <c r="G7" s="226" t="s">
        <v>83</v>
      </c>
      <c r="H7" s="228">
        <v>14</v>
      </c>
      <c r="I7" s="228" t="s">
        <v>66</v>
      </c>
      <c r="J7" s="223" t="s">
        <v>84</v>
      </c>
    </row>
    <row r="8" ht="22.5" hidden="1" customHeight="1" spans="1:10">
      <c r="A8" s="226" t="s">
        <v>54</v>
      </c>
      <c r="B8" s="226" t="s">
        <v>55</v>
      </c>
      <c r="C8" s="227">
        <v>110700</v>
      </c>
      <c r="D8" s="226" t="s">
        <v>85</v>
      </c>
      <c r="E8" s="226" t="s">
        <v>86</v>
      </c>
      <c r="F8" s="226" t="s">
        <v>58</v>
      </c>
      <c r="G8" s="226" t="s">
        <v>87</v>
      </c>
      <c r="H8" s="228">
        <v>1420</v>
      </c>
      <c r="I8" s="228"/>
      <c r="J8" s="223" t="s">
        <v>88</v>
      </c>
    </row>
    <row r="9" ht="22.5" hidden="1" customHeight="1" spans="1:10">
      <c r="A9" s="226" t="s">
        <v>54</v>
      </c>
      <c r="B9" s="226" t="s">
        <v>55</v>
      </c>
      <c r="C9" s="227">
        <v>110800</v>
      </c>
      <c r="D9" s="226" t="s">
        <v>89</v>
      </c>
      <c r="E9" s="226" t="s">
        <v>90</v>
      </c>
      <c r="F9" s="226" t="s">
        <v>64</v>
      </c>
      <c r="G9" s="226" t="s">
        <v>91</v>
      </c>
      <c r="H9" s="228">
        <v>1421</v>
      </c>
      <c r="I9" s="228"/>
      <c r="J9" s="223" t="s">
        <v>92</v>
      </c>
    </row>
    <row r="10" hidden="1" spans="1:10">
      <c r="A10" s="226" t="s">
        <v>54</v>
      </c>
      <c r="B10" s="226" t="s">
        <v>55</v>
      </c>
      <c r="C10" s="227">
        <v>1500</v>
      </c>
      <c r="D10" s="226" t="s">
        <v>93</v>
      </c>
      <c r="E10" s="226" t="s">
        <v>94</v>
      </c>
      <c r="F10" s="226" t="s">
        <v>74</v>
      </c>
      <c r="G10" s="226" t="s">
        <v>95</v>
      </c>
      <c r="H10" s="228">
        <v>15</v>
      </c>
      <c r="I10" s="228" t="s">
        <v>60</v>
      </c>
      <c r="J10" s="223" t="s">
        <v>96</v>
      </c>
    </row>
    <row r="11" hidden="1" spans="1:10">
      <c r="A11" s="226" t="s">
        <v>54</v>
      </c>
      <c r="B11" s="226" t="s">
        <v>55</v>
      </c>
      <c r="C11" s="227">
        <v>1600</v>
      </c>
      <c r="D11" s="226" t="s">
        <v>97</v>
      </c>
      <c r="E11" s="226" t="s">
        <v>98</v>
      </c>
      <c r="F11" s="226" t="s">
        <v>64</v>
      </c>
      <c r="G11" s="226" t="s">
        <v>70</v>
      </c>
      <c r="H11" s="228">
        <v>16</v>
      </c>
      <c r="I11" s="228" t="s">
        <v>60</v>
      </c>
      <c r="J11" s="223" t="s">
        <v>99</v>
      </c>
    </row>
    <row r="12" hidden="1" spans="1:10">
      <c r="A12" s="226" t="s">
        <v>54</v>
      </c>
      <c r="B12" s="226" t="s">
        <v>55</v>
      </c>
      <c r="C12" s="227">
        <v>1700</v>
      </c>
      <c r="D12" s="226" t="s">
        <v>100</v>
      </c>
      <c r="E12" s="226" t="s">
        <v>101</v>
      </c>
      <c r="F12" s="226" t="s">
        <v>102</v>
      </c>
      <c r="G12" s="226" t="s">
        <v>103</v>
      </c>
      <c r="H12" s="228">
        <v>17</v>
      </c>
      <c r="I12" s="228" t="s">
        <v>66</v>
      </c>
      <c r="J12" s="223" t="s">
        <v>104</v>
      </c>
    </row>
    <row r="13" hidden="1" spans="1:10">
      <c r="A13" s="226" t="s">
        <v>54</v>
      </c>
      <c r="B13" s="226" t="s">
        <v>55</v>
      </c>
      <c r="C13" s="227">
        <v>1800</v>
      </c>
      <c r="D13" s="226" t="s">
        <v>105</v>
      </c>
      <c r="E13" s="226" t="s">
        <v>106</v>
      </c>
      <c r="F13" s="226" t="s">
        <v>64</v>
      </c>
      <c r="G13" s="226" t="s">
        <v>70</v>
      </c>
      <c r="H13" s="228">
        <v>18</v>
      </c>
      <c r="I13" s="228" t="s">
        <v>60</v>
      </c>
      <c r="J13" s="223" t="s">
        <v>107</v>
      </c>
    </row>
    <row r="14" hidden="1" spans="1:10">
      <c r="A14" s="226" t="s">
        <v>54</v>
      </c>
      <c r="B14" s="226" t="s">
        <v>55</v>
      </c>
      <c r="C14" s="227">
        <v>1900</v>
      </c>
      <c r="D14" s="226" t="s">
        <v>108</v>
      </c>
      <c r="E14" s="226" t="s">
        <v>109</v>
      </c>
      <c r="F14" s="226" t="s">
        <v>64</v>
      </c>
      <c r="G14" s="226" t="s">
        <v>70</v>
      </c>
      <c r="H14" s="228">
        <v>19</v>
      </c>
      <c r="I14" s="228" t="s">
        <v>60</v>
      </c>
      <c r="J14" s="223" t="s">
        <v>110</v>
      </c>
    </row>
    <row r="15" ht="33.75" hidden="1" customHeight="1" spans="1:10">
      <c r="A15" s="226" t="s">
        <v>54</v>
      </c>
      <c r="B15" s="226" t="s">
        <v>55</v>
      </c>
      <c r="C15" s="227">
        <v>2000</v>
      </c>
      <c r="D15" s="226" t="s">
        <v>111</v>
      </c>
      <c r="E15" s="226" t="s">
        <v>112</v>
      </c>
      <c r="F15" s="226" t="s">
        <v>113</v>
      </c>
      <c r="G15" s="226" t="s">
        <v>114</v>
      </c>
      <c r="H15" s="228">
        <v>20</v>
      </c>
      <c r="I15" s="228" t="s">
        <v>60</v>
      </c>
      <c r="J15" s="223" t="s">
        <v>115</v>
      </c>
    </row>
    <row r="16" ht="78.75" hidden="1" customHeight="1" spans="1:10">
      <c r="A16" s="226" t="s">
        <v>54</v>
      </c>
      <c r="B16" s="226" t="s">
        <v>55</v>
      </c>
      <c r="C16" s="227">
        <v>2100</v>
      </c>
      <c r="D16" s="226" t="s">
        <v>116</v>
      </c>
      <c r="E16" s="226" t="s">
        <v>117</v>
      </c>
      <c r="F16" s="226" t="s">
        <v>64</v>
      </c>
      <c r="G16" s="226" t="s">
        <v>70</v>
      </c>
      <c r="H16" s="228">
        <v>21</v>
      </c>
      <c r="I16" s="228" t="s">
        <v>60</v>
      </c>
      <c r="J16" s="223" t="s">
        <v>118</v>
      </c>
    </row>
    <row r="17" ht="22.5" hidden="1" customHeight="1" spans="1:10">
      <c r="A17" s="226" t="s">
        <v>54</v>
      </c>
      <c r="B17" s="226" t="s">
        <v>55</v>
      </c>
      <c r="C17" s="227">
        <v>2200</v>
      </c>
      <c r="D17" s="226" t="s">
        <v>119</v>
      </c>
      <c r="E17" s="226" t="s">
        <v>120</v>
      </c>
      <c r="F17" s="226" t="s">
        <v>121</v>
      </c>
      <c r="G17" s="226" t="s">
        <v>122</v>
      </c>
      <c r="H17" s="228">
        <v>22</v>
      </c>
      <c r="I17" s="228" t="s">
        <v>60</v>
      </c>
      <c r="J17" s="223" t="s">
        <v>123</v>
      </c>
    </row>
    <row r="18" hidden="1" spans="1:10">
      <c r="A18" s="226" t="s">
        <v>54</v>
      </c>
      <c r="B18" s="226" t="s">
        <v>55</v>
      </c>
      <c r="C18" s="227">
        <v>110900</v>
      </c>
      <c r="D18" s="226" t="s">
        <v>124</v>
      </c>
      <c r="E18" s="226" t="s">
        <v>125</v>
      </c>
      <c r="F18" s="226" t="s">
        <v>126</v>
      </c>
      <c r="G18" s="226" t="s">
        <v>127</v>
      </c>
      <c r="H18" s="228">
        <v>1422</v>
      </c>
      <c r="I18" s="228"/>
      <c r="J18" s="223" t="s">
        <v>128</v>
      </c>
    </row>
    <row r="19" ht="67.5" hidden="1" customHeight="1" spans="1:10">
      <c r="A19" s="226" t="s">
        <v>54</v>
      </c>
      <c r="B19" s="226" t="s">
        <v>55</v>
      </c>
      <c r="C19" s="227">
        <v>2700</v>
      </c>
      <c r="D19" s="226" t="s">
        <v>129</v>
      </c>
      <c r="E19" s="226" t="s">
        <v>130</v>
      </c>
      <c r="F19" s="226" t="s">
        <v>131</v>
      </c>
      <c r="G19" s="226" t="s">
        <v>132</v>
      </c>
      <c r="H19" s="228">
        <v>27</v>
      </c>
      <c r="I19" s="228" t="s">
        <v>60</v>
      </c>
      <c r="J19" s="223" t="s">
        <v>133</v>
      </c>
    </row>
    <row r="20" ht="56.25" hidden="1" customHeight="1" spans="1:10">
      <c r="A20" s="226" t="s">
        <v>54</v>
      </c>
      <c r="B20" s="226" t="s">
        <v>55</v>
      </c>
      <c r="C20" s="227">
        <v>2800</v>
      </c>
      <c r="D20" s="226" t="s">
        <v>134</v>
      </c>
      <c r="E20" s="226" t="s">
        <v>135</v>
      </c>
      <c r="F20" s="226" t="s">
        <v>131</v>
      </c>
      <c r="G20" s="226" t="s">
        <v>132</v>
      </c>
      <c r="H20" s="228">
        <v>28</v>
      </c>
      <c r="I20" s="228" t="s">
        <v>66</v>
      </c>
      <c r="J20" s="223" t="s">
        <v>136</v>
      </c>
    </row>
    <row r="21" ht="22.5" hidden="1" customHeight="1" spans="1:10">
      <c r="A21" s="226" t="s">
        <v>54</v>
      </c>
      <c r="B21" s="226" t="s">
        <v>55</v>
      </c>
      <c r="C21" s="227">
        <v>2900</v>
      </c>
      <c r="D21" s="226" t="s">
        <v>137</v>
      </c>
      <c r="E21" s="226" t="s">
        <v>138</v>
      </c>
      <c r="F21" s="226" t="s">
        <v>113</v>
      </c>
      <c r="G21" s="226" t="s">
        <v>114</v>
      </c>
      <c r="H21" s="228">
        <v>29</v>
      </c>
      <c r="I21" s="228" t="s">
        <v>66</v>
      </c>
      <c r="J21" s="223" t="s">
        <v>139</v>
      </c>
    </row>
    <row r="22" ht="22.5" hidden="1" customHeight="1" spans="1:10">
      <c r="A22" s="226" t="s">
        <v>54</v>
      </c>
      <c r="B22" s="226" t="s">
        <v>55</v>
      </c>
      <c r="C22" s="227">
        <v>3000</v>
      </c>
      <c r="D22" s="226" t="s">
        <v>140</v>
      </c>
      <c r="E22" s="226" t="s">
        <v>141</v>
      </c>
      <c r="F22" s="226" t="s">
        <v>64</v>
      </c>
      <c r="G22" s="226" t="s">
        <v>142</v>
      </c>
      <c r="H22" s="228">
        <v>30</v>
      </c>
      <c r="I22" s="228" t="s">
        <v>60</v>
      </c>
      <c r="J22" s="223" t="s">
        <v>143</v>
      </c>
    </row>
    <row r="23" ht="33.75" hidden="1" customHeight="1" spans="1:10">
      <c r="A23" s="226" t="s">
        <v>54</v>
      </c>
      <c r="B23" s="226" t="s">
        <v>55</v>
      </c>
      <c r="C23" s="227">
        <v>3100</v>
      </c>
      <c r="D23" s="226" t="s">
        <v>144</v>
      </c>
      <c r="E23" s="226" t="s">
        <v>145</v>
      </c>
      <c r="F23" s="226" t="s">
        <v>146</v>
      </c>
      <c r="G23" s="226" t="s">
        <v>147</v>
      </c>
      <c r="H23" s="228">
        <v>31</v>
      </c>
      <c r="I23" s="228" t="s">
        <v>60</v>
      </c>
      <c r="J23" s="223" t="s">
        <v>148</v>
      </c>
    </row>
    <row r="24" ht="33.75" hidden="1" customHeight="1" spans="1:10">
      <c r="A24" s="226" t="s">
        <v>54</v>
      </c>
      <c r="B24" s="226" t="s">
        <v>55</v>
      </c>
      <c r="C24" s="227">
        <v>3200</v>
      </c>
      <c r="D24" s="226" t="s">
        <v>149</v>
      </c>
      <c r="E24" s="226" t="s">
        <v>150</v>
      </c>
      <c r="F24" s="226" t="s">
        <v>151</v>
      </c>
      <c r="G24" s="226" t="s">
        <v>152</v>
      </c>
      <c r="H24" s="228">
        <v>32</v>
      </c>
      <c r="I24" s="228" t="s">
        <v>60</v>
      </c>
      <c r="J24" s="223" t="s">
        <v>153</v>
      </c>
    </row>
    <row r="25" ht="22.5" hidden="1" customHeight="1" spans="1:10">
      <c r="A25" s="226" t="s">
        <v>54</v>
      </c>
      <c r="B25" s="226" t="s">
        <v>55</v>
      </c>
      <c r="C25" s="227">
        <v>3300</v>
      </c>
      <c r="D25" s="226" t="s">
        <v>154</v>
      </c>
      <c r="E25" s="226" t="s">
        <v>155</v>
      </c>
      <c r="F25" s="226" t="s">
        <v>156</v>
      </c>
      <c r="G25" s="226" t="s">
        <v>157</v>
      </c>
      <c r="H25" s="228">
        <v>33</v>
      </c>
      <c r="I25" s="228" t="s">
        <v>66</v>
      </c>
      <c r="J25" s="223" t="s">
        <v>158</v>
      </c>
    </row>
    <row r="26" ht="78.75" hidden="1" customHeight="1" spans="1:10">
      <c r="A26" s="226" t="s">
        <v>54</v>
      </c>
      <c r="B26" s="226" t="s">
        <v>55</v>
      </c>
      <c r="C26" s="227">
        <v>3400</v>
      </c>
      <c r="D26" s="226" t="s">
        <v>159</v>
      </c>
      <c r="E26" s="226" t="s">
        <v>160</v>
      </c>
      <c r="F26" s="226" t="s">
        <v>156</v>
      </c>
      <c r="G26" s="226" t="s">
        <v>157</v>
      </c>
      <c r="H26" s="228">
        <v>34</v>
      </c>
      <c r="I26" s="228" t="s">
        <v>60</v>
      </c>
      <c r="J26" s="223" t="s">
        <v>161</v>
      </c>
    </row>
    <row r="27" ht="22.5" hidden="1" customHeight="1" spans="1:10">
      <c r="A27" s="226" t="s">
        <v>54</v>
      </c>
      <c r="B27" s="226" t="s">
        <v>55</v>
      </c>
      <c r="C27" s="227">
        <v>3500</v>
      </c>
      <c r="D27" s="226" t="s">
        <v>162</v>
      </c>
      <c r="E27" s="226" t="s">
        <v>163</v>
      </c>
      <c r="F27" s="226" t="s">
        <v>121</v>
      </c>
      <c r="G27" s="226" t="s">
        <v>122</v>
      </c>
      <c r="H27" s="228">
        <v>35</v>
      </c>
      <c r="I27" s="228" t="s">
        <v>60</v>
      </c>
      <c r="J27" s="223" t="s">
        <v>164</v>
      </c>
    </row>
    <row r="28" ht="33.75" hidden="1" customHeight="1" spans="1:10">
      <c r="A28" s="226" t="s">
        <v>54</v>
      </c>
      <c r="B28" s="226" t="s">
        <v>55</v>
      </c>
      <c r="C28" s="227">
        <v>3600</v>
      </c>
      <c r="D28" s="226" t="s">
        <v>165</v>
      </c>
      <c r="E28" s="226" t="s">
        <v>166</v>
      </c>
      <c r="F28" s="226" t="s">
        <v>121</v>
      </c>
      <c r="G28" s="226" t="s">
        <v>122</v>
      </c>
      <c r="H28" s="228">
        <v>36</v>
      </c>
      <c r="I28" s="228" t="s">
        <v>60</v>
      </c>
      <c r="J28" s="223" t="s">
        <v>167</v>
      </c>
    </row>
    <row r="29" ht="33.75" hidden="1" customHeight="1" spans="1:10">
      <c r="A29" s="226" t="s">
        <v>54</v>
      </c>
      <c r="B29" s="226" t="s">
        <v>55</v>
      </c>
      <c r="C29" s="227">
        <v>3700</v>
      </c>
      <c r="D29" s="226" t="s">
        <v>168</v>
      </c>
      <c r="E29" s="226" t="s">
        <v>169</v>
      </c>
      <c r="F29" s="226" t="s">
        <v>121</v>
      </c>
      <c r="G29" s="226" t="s">
        <v>122</v>
      </c>
      <c r="H29" s="228">
        <v>37</v>
      </c>
      <c r="I29" s="228" t="s">
        <v>60</v>
      </c>
      <c r="J29" s="223" t="s">
        <v>170</v>
      </c>
    </row>
    <row r="30" ht="33.75" hidden="1" customHeight="1" spans="1:10">
      <c r="A30" s="226" t="s">
        <v>54</v>
      </c>
      <c r="B30" s="226" t="s">
        <v>55</v>
      </c>
      <c r="C30" s="227">
        <v>3800</v>
      </c>
      <c r="D30" s="226" t="s">
        <v>171</v>
      </c>
      <c r="E30" s="226" t="s">
        <v>172</v>
      </c>
      <c r="F30" s="226" t="s">
        <v>121</v>
      </c>
      <c r="G30" s="226" t="s">
        <v>122</v>
      </c>
      <c r="H30" s="228">
        <v>38</v>
      </c>
      <c r="I30" s="228" t="s">
        <v>60</v>
      </c>
      <c r="J30" s="223" t="s">
        <v>173</v>
      </c>
    </row>
    <row r="31" hidden="1" spans="1:10">
      <c r="A31" s="226" t="s">
        <v>54</v>
      </c>
      <c r="B31" s="226" t="s">
        <v>55</v>
      </c>
      <c r="C31" s="227">
        <v>3900</v>
      </c>
      <c r="D31" s="226" t="s">
        <v>174</v>
      </c>
      <c r="E31" s="226" t="s">
        <v>175</v>
      </c>
      <c r="F31" s="226" t="s">
        <v>126</v>
      </c>
      <c r="G31" s="226" t="s">
        <v>127</v>
      </c>
      <c r="H31" s="228">
        <v>39</v>
      </c>
      <c r="I31" s="228" t="s">
        <v>60</v>
      </c>
      <c r="J31" s="223" t="s">
        <v>176</v>
      </c>
    </row>
    <row r="32" hidden="1" spans="1:10">
      <c r="A32" s="226" t="s">
        <v>54</v>
      </c>
      <c r="B32" s="226" t="s">
        <v>55</v>
      </c>
      <c r="C32" s="227">
        <v>4000</v>
      </c>
      <c r="D32" s="226" t="s">
        <v>177</v>
      </c>
      <c r="E32" s="226" t="s">
        <v>178</v>
      </c>
      <c r="F32" s="226" t="s">
        <v>126</v>
      </c>
      <c r="G32" s="226" t="s">
        <v>127</v>
      </c>
      <c r="H32" s="228">
        <v>40</v>
      </c>
      <c r="I32" s="228" t="s">
        <v>60</v>
      </c>
      <c r="J32" s="223" t="s">
        <v>179</v>
      </c>
    </row>
    <row r="33" hidden="1" spans="1:10">
      <c r="A33" s="226" t="s">
        <v>54</v>
      </c>
      <c r="B33" s="226" t="s">
        <v>55</v>
      </c>
      <c r="C33" s="227">
        <v>4100</v>
      </c>
      <c r="D33" s="226" t="s">
        <v>180</v>
      </c>
      <c r="E33" s="226" t="s">
        <v>181</v>
      </c>
      <c r="F33" s="226" t="s">
        <v>126</v>
      </c>
      <c r="G33" s="226" t="s">
        <v>127</v>
      </c>
      <c r="H33" s="228">
        <v>41</v>
      </c>
      <c r="I33" s="228" t="s">
        <v>60</v>
      </c>
      <c r="J33" s="223" t="s">
        <v>182</v>
      </c>
    </row>
    <row r="34" hidden="1" spans="1:10">
      <c r="A34" s="226" t="s">
        <v>54</v>
      </c>
      <c r="B34" s="226" t="s">
        <v>55</v>
      </c>
      <c r="C34" s="227">
        <v>4200</v>
      </c>
      <c r="D34" s="226" t="s">
        <v>183</v>
      </c>
      <c r="E34" s="226" t="s">
        <v>184</v>
      </c>
      <c r="F34" s="226" t="s">
        <v>126</v>
      </c>
      <c r="G34" s="226" t="s">
        <v>127</v>
      </c>
      <c r="H34" s="228">
        <v>42</v>
      </c>
      <c r="I34" s="228" t="s">
        <v>60</v>
      </c>
      <c r="J34" s="223" t="s">
        <v>185</v>
      </c>
    </row>
    <row r="35" hidden="1" spans="1:10">
      <c r="A35" s="226" t="s">
        <v>54</v>
      </c>
      <c r="B35" s="226" t="s">
        <v>55</v>
      </c>
      <c r="C35" s="227">
        <v>4300</v>
      </c>
      <c r="D35" s="226" t="s">
        <v>186</v>
      </c>
      <c r="E35" s="226" t="s">
        <v>187</v>
      </c>
      <c r="F35" s="226" t="s">
        <v>126</v>
      </c>
      <c r="G35" s="226" t="s">
        <v>127</v>
      </c>
      <c r="H35" s="228">
        <v>43</v>
      </c>
      <c r="I35" s="228" t="s">
        <v>60</v>
      </c>
      <c r="J35" s="223" t="s">
        <v>188</v>
      </c>
    </row>
    <row r="36" hidden="1" spans="1:10">
      <c r="A36" s="226" t="s">
        <v>54</v>
      </c>
      <c r="B36" s="226" t="s">
        <v>55</v>
      </c>
      <c r="C36" s="227">
        <v>4400</v>
      </c>
      <c r="D36" s="226" t="s">
        <v>189</v>
      </c>
      <c r="E36" s="226" t="s">
        <v>190</v>
      </c>
      <c r="F36" s="226" t="s">
        <v>126</v>
      </c>
      <c r="G36" s="226" t="s">
        <v>127</v>
      </c>
      <c r="H36" s="228">
        <v>44</v>
      </c>
      <c r="I36" s="228" t="s">
        <v>60</v>
      </c>
      <c r="J36" s="223" t="s">
        <v>191</v>
      </c>
    </row>
    <row r="37" ht="67.5" hidden="1" customHeight="1" spans="1:10">
      <c r="A37" s="226" t="s">
        <v>54</v>
      </c>
      <c r="B37" s="226" t="s">
        <v>55</v>
      </c>
      <c r="C37" s="227">
        <v>4500</v>
      </c>
      <c r="D37" s="226" t="s">
        <v>192</v>
      </c>
      <c r="E37" s="226" t="s">
        <v>193</v>
      </c>
      <c r="F37" s="226" t="s">
        <v>113</v>
      </c>
      <c r="G37" s="226" t="s">
        <v>114</v>
      </c>
      <c r="H37" s="228">
        <v>45</v>
      </c>
      <c r="I37" s="228" t="s">
        <v>66</v>
      </c>
      <c r="J37" s="223" t="s">
        <v>194</v>
      </c>
    </row>
    <row r="38" hidden="1" spans="1:10">
      <c r="A38" s="226" t="s">
        <v>54</v>
      </c>
      <c r="B38" s="226" t="s">
        <v>55</v>
      </c>
      <c r="C38" s="227">
        <v>4600</v>
      </c>
      <c r="D38" s="226" t="s">
        <v>195</v>
      </c>
      <c r="E38" s="226" t="s">
        <v>196</v>
      </c>
      <c r="F38" s="226" t="s">
        <v>126</v>
      </c>
      <c r="G38" s="226" t="s">
        <v>127</v>
      </c>
      <c r="H38" s="228">
        <v>46</v>
      </c>
      <c r="I38" s="228" t="s">
        <v>66</v>
      </c>
      <c r="J38" s="223" t="s">
        <v>197</v>
      </c>
    </row>
    <row r="39" ht="33.75" hidden="1" customHeight="1" spans="1:10">
      <c r="A39" s="226" t="s">
        <v>54</v>
      </c>
      <c r="B39" s="226" t="s">
        <v>55</v>
      </c>
      <c r="C39" s="227">
        <v>4700</v>
      </c>
      <c r="D39" s="226" t="s">
        <v>198</v>
      </c>
      <c r="E39" s="226" t="s">
        <v>199</v>
      </c>
      <c r="F39" s="226" t="s">
        <v>126</v>
      </c>
      <c r="G39" s="226" t="s">
        <v>127</v>
      </c>
      <c r="H39" s="228">
        <v>47</v>
      </c>
      <c r="I39" s="228" t="s">
        <v>60</v>
      </c>
      <c r="J39" s="223" t="s">
        <v>200</v>
      </c>
    </row>
    <row r="40" ht="67.5" hidden="1" customHeight="1" spans="1:10">
      <c r="A40" s="226" t="s">
        <v>54</v>
      </c>
      <c r="B40" s="226" t="s">
        <v>55</v>
      </c>
      <c r="C40" s="227">
        <v>4800</v>
      </c>
      <c r="D40" s="226" t="s">
        <v>201</v>
      </c>
      <c r="E40" s="226" t="s">
        <v>202</v>
      </c>
      <c r="F40" s="226" t="s">
        <v>126</v>
      </c>
      <c r="G40" s="226" t="s">
        <v>127</v>
      </c>
      <c r="H40" s="228">
        <v>48</v>
      </c>
      <c r="I40" s="228" t="s">
        <v>60</v>
      </c>
      <c r="J40" s="223" t="s">
        <v>203</v>
      </c>
    </row>
    <row r="41" ht="45" hidden="1" customHeight="1" spans="1:10">
      <c r="A41" s="226" t="s">
        <v>54</v>
      </c>
      <c r="B41" s="226" t="s">
        <v>55</v>
      </c>
      <c r="C41" s="227">
        <v>4900</v>
      </c>
      <c r="D41" s="226" t="s">
        <v>204</v>
      </c>
      <c r="E41" s="226" t="s">
        <v>205</v>
      </c>
      <c r="F41" s="226" t="s">
        <v>126</v>
      </c>
      <c r="G41" s="226" t="s">
        <v>127</v>
      </c>
      <c r="H41" s="228">
        <v>49</v>
      </c>
      <c r="I41" s="228" t="s">
        <v>60</v>
      </c>
      <c r="J41" s="223" t="s">
        <v>206</v>
      </c>
    </row>
    <row r="42" ht="45" hidden="1" customHeight="1" spans="1:10">
      <c r="A42" s="226" t="s">
        <v>54</v>
      </c>
      <c r="B42" s="226" t="s">
        <v>55</v>
      </c>
      <c r="C42" s="227">
        <v>5000</v>
      </c>
      <c r="D42" s="226" t="s">
        <v>207</v>
      </c>
      <c r="E42" s="226" t="s">
        <v>208</v>
      </c>
      <c r="F42" s="226" t="s">
        <v>113</v>
      </c>
      <c r="G42" s="226" t="s">
        <v>114</v>
      </c>
      <c r="H42" s="228">
        <v>50</v>
      </c>
      <c r="I42" s="228" t="s">
        <v>60</v>
      </c>
      <c r="J42" s="223" t="s">
        <v>209</v>
      </c>
    </row>
    <row r="43" ht="90" hidden="1" customHeight="1" spans="1:10">
      <c r="A43" s="226" t="s">
        <v>54</v>
      </c>
      <c r="B43" s="226" t="s">
        <v>55</v>
      </c>
      <c r="C43" s="227">
        <v>5100</v>
      </c>
      <c r="D43" s="226" t="s">
        <v>210</v>
      </c>
      <c r="E43" s="226" t="s">
        <v>211</v>
      </c>
      <c r="F43" s="226" t="s">
        <v>131</v>
      </c>
      <c r="G43" s="226" t="s">
        <v>132</v>
      </c>
      <c r="H43" s="228">
        <v>51</v>
      </c>
      <c r="I43" s="228" t="s">
        <v>60</v>
      </c>
      <c r="J43" s="223" t="s">
        <v>212</v>
      </c>
    </row>
    <row r="44" ht="78.75" hidden="1" customHeight="1" spans="1:10">
      <c r="A44" s="226" t="s">
        <v>54</v>
      </c>
      <c r="B44" s="226" t="s">
        <v>55</v>
      </c>
      <c r="C44" s="227">
        <v>5200</v>
      </c>
      <c r="D44" s="226" t="s">
        <v>213</v>
      </c>
      <c r="E44" s="226" t="s">
        <v>214</v>
      </c>
      <c r="F44" s="226" t="s">
        <v>131</v>
      </c>
      <c r="G44" s="226" t="s">
        <v>132</v>
      </c>
      <c r="H44" s="228">
        <v>52</v>
      </c>
      <c r="I44" s="228" t="s">
        <v>66</v>
      </c>
      <c r="J44" s="223" t="s">
        <v>215</v>
      </c>
    </row>
    <row r="45" ht="56.25" hidden="1" customHeight="1" spans="1:10">
      <c r="A45" s="226" t="s">
        <v>54</v>
      </c>
      <c r="B45" s="226" t="s">
        <v>55</v>
      </c>
      <c r="C45" s="227">
        <v>5300</v>
      </c>
      <c r="D45" s="226" t="s">
        <v>216</v>
      </c>
      <c r="E45" s="226" t="s">
        <v>217</v>
      </c>
      <c r="F45" s="226" t="s">
        <v>113</v>
      </c>
      <c r="G45" s="226" t="s">
        <v>114</v>
      </c>
      <c r="H45" s="228">
        <v>53</v>
      </c>
      <c r="I45" s="228" t="s">
        <v>66</v>
      </c>
      <c r="J45" s="223" t="s">
        <v>218</v>
      </c>
    </row>
    <row r="46" ht="22.5" hidden="1" customHeight="1" spans="1:10">
      <c r="A46" s="226" t="s">
        <v>54</v>
      </c>
      <c r="B46" s="226" t="s">
        <v>55</v>
      </c>
      <c r="C46" s="227">
        <v>5400</v>
      </c>
      <c r="D46" s="226" t="s">
        <v>219</v>
      </c>
      <c r="E46" s="226" t="s">
        <v>220</v>
      </c>
      <c r="F46" s="226" t="s">
        <v>58</v>
      </c>
      <c r="G46" s="226" t="s">
        <v>221</v>
      </c>
      <c r="H46" s="228">
        <v>54</v>
      </c>
      <c r="I46" s="228" t="s">
        <v>60</v>
      </c>
      <c r="J46" s="223" t="s">
        <v>222</v>
      </c>
    </row>
    <row r="47" ht="22.5" hidden="1" customHeight="1" spans="1:10">
      <c r="A47" s="226" t="s">
        <v>54</v>
      </c>
      <c r="B47" s="226" t="s">
        <v>55</v>
      </c>
      <c r="C47" s="227">
        <v>5500</v>
      </c>
      <c r="D47" s="226" t="s">
        <v>223</v>
      </c>
      <c r="E47" s="226" t="s">
        <v>224</v>
      </c>
      <c r="F47" s="226" t="s">
        <v>58</v>
      </c>
      <c r="G47" s="226" t="s">
        <v>221</v>
      </c>
      <c r="H47" s="228">
        <v>55</v>
      </c>
      <c r="I47" s="228" t="s">
        <v>60</v>
      </c>
      <c r="J47" s="223" t="s">
        <v>222</v>
      </c>
    </row>
    <row r="48" ht="22.5" hidden="1" customHeight="1" spans="1:10">
      <c r="A48" s="226" t="s">
        <v>54</v>
      </c>
      <c r="B48" s="226" t="s">
        <v>55</v>
      </c>
      <c r="C48" s="227">
        <v>5600</v>
      </c>
      <c r="D48" s="226" t="s">
        <v>225</v>
      </c>
      <c r="E48" s="226" t="s">
        <v>226</v>
      </c>
      <c r="F48" s="226" t="s">
        <v>58</v>
      </c>
      <c r="G48" s="226" t="s">
        <v>221</v>
      </c>
      <c r="H48" s="228">
        <v>56</v>
      </c>
      <c r="I48" s="228" t="s">
        <v>60</v>
      </c>
      <c r="J48" s="223" t="s">
        <v>222</v>
      </c>
    </row>
    <row r="49" ht="22.5" hidden="1" customHeight="1" spans="1:10">
      <c r="A49" s="226" t="s">
        <v>54</v>
      </c>
      <c r="B49" s="226" t="s">
        <v>55</v>
      </c>
      <c r="C49" s="227">
        <v>5700</v>
      </c>
      <c r="D49" s="226" t="s">
        <v>227</v>
      </c>
      <c r="E49" s="226" t="s">
        <v>228</v>
      </c>
      <c r="F49" s="226" t="s">
        <v>58</v>
      </c>
      <c r="G49" s="226" t="s">
        <v>221</v>
      </c>
      <c r="H49" s="228">
        <v>57</v>
      </c>
      <c r="I49" s="228" t="s">
        <v>60</v>
      </c>
      <c r="J49" s="223" t="s">
        <v>222</v>
      </c>
    </row>
    <row r="50" ht="22.5" hidden="1" customHeight="1" spans="1:10">
      <c r="A50" s="226" t="s">
        <v>54</v>
      </c>
      <c r="B50" s="226" t="s">
        <v>55</v>
      </c>
      <c r="C50" s="227">
        <v>5800</v>
      </c>
      <c r="D50" s="226" t="s">
        <v>229</v>
      </c>
      <c r="E50" s="226" t="s">
        <v>230</v>
      </c>
      <c r="F50" s="226" t="s">
        <v>58</v>
      </c>
      <c r="G50" s="226" t="s">
        <v>221</v>
      </c>
      <c r="H50" s="228">
        <v>58</v>
      </c>
      <c r="I50" s="228" t="s">
        <v>60</v>
      </c>
      <c r="J50" s="223" t="s">
        <v>222</v>
      </c>
    </row>
    <row r="51" ht="22.5" hidden="1" customHeight="1" spans="1:10">
      <c r="A51" s="226" t="s">
        <v>54</v>
      </c>
      <c r="B51" s="226" t="s">
        <v>55</v>
      </c>
      <c r="C51" s="227">
        <v>5900</v>
      </c>
      <c r="D51" s="226" t="s">
        <v>231</v>
      </c>
      <c r="E51" s="226" t="s">
        <v>232</v>
      </c>
      <c r="F51" s="226" t="s">
        <v>58</v>
      </c>
      <c r="G51" s="226" t="s">
        <v>221</v>
      </c>
      <c r="H51" s="228">
        <v>59</v>
      </c>
      <c r="I51" s="228" t="s">
        <v>60</v>
      </c>
      <c r="J51" s="223" t="s">
        <v>222</v>
      </c>
    </row>
    <row r="52" ht="22.5" hidden="1" customHeight="1" spans="1:10">
      <c r="A52" s="226" t="s">
        <v>54</v>
      </c>
      <c r="B52" s="226" t="s">
        <v>55</v>
      </c>
      <c r="C52" s="227">
        <v>6000</v>
      </c>
      <c r="D52" s="226" t="s">
        <v>233</v>
      </c>
      <c r="E52" s="226" t="s">
        <v>234</v>
      </c>
      <c r="F52" s="226" t="s">
        <v>58</v>
      </c>
      <c r="G52" s="226" t="s">
        <v>221</v>
      </c>
      <c r="H52" s="228">
        <v>60</v>
      </c>
      <c r="I52" s="228" t="s">
        <v>60</v>
      </c>
      <c r="J52" s="223" t="s">
        <v>222</v>
      </c>
    </row>
    <row r="53" ht="22.5" hidden="1" customHeight="1" spans="1:10">
      <c r="A53" s="226" t="s">
        <v>54</v>
      </c>
      <c r="B53" s="226" t="s">
        <v>55</v>
      </c>
      <c r="C53" s="227">
        <v>6100</v>
      </c>
      <c r="D53" s="226" t="s">
        <v>235</v>
      </c>
      <c r="E53" s="226" t="s">
        <v>236</v>
      </c>
      <c r="F53" s="226" t="s">
        <v>58</v>
      </c>
      <c r="G53" s="226" t="s">
        <v>221</v>
      </c>
      <c r="H53" s="228">
        <v>61</v>
      </c>
      <c r="I53" s="228" t="s">
        <v>60</v>
      </c>
      <c r="J53" s="223" t="s">
        <v>222</v>
      </c>
    </row>
    <row r="54" ht="22.5" hidden="1" customHeight="1" spans="1:10">
      <c r="A54" s="226" t="s">
        <v>54</v>
      </c>
      <c r="B54" s="226" t="s">
        <v>55</v>
      </c>
      <c r="C54" s="227">
        <v>6200</v>
      </c>
      <c r="D54" s="226" t="s">
        <v>237</v>
      </c>
      <c r="E54" s="226" t="s">
        <v>238</v>
      </c>
      <c r="F54" s="226" t="s">
        <v>58</v>
      </c>
      <c r="G54" s="226" t="s">
        <v>221</v>
      </c>
      <c r="H54" s="228">
        <v>62</v>
      </c>
      <c r="I54" s="228" t="s">
        <v>60</v>
      </c>
      <c r="J54" s="223" t="s">
        <v>222</v>
      </c>
    </row>
    <row r="55" hidden="1" spans="1:10">
      <c r="A55" s="226" t="s">
        <v>54</v>
      </c>
      <c r="B55" s="226" t="s">
        <v>55</v>
      </c>
      <c r="C55" s="227">
        <v>6300</v>
      </c>
      <c r="D55" s="226" t="s">
        <v>239</v>
      </c>
      <c r="E55" s="226" t="s">
        <v>240</v>
      </c>
      <c r="F55" s="226" t="s">
        <v>241</v>
      </c>
      <c r="G55" s="226" t="s">
        <v>242</v>
      </c>
      <c r="H55" s="228">
        <v>63</v>
      </c>
      <c r="I55" s="228" t="s">
        <v>60</v>
      </c>
      <c r="J55" s="223" t="s">
        <v>4</v>
      </c>
    </row>
    <row r="56" ht="78.75" hidden="1" customHeight="1" spans="1:10">
      <c r="A56" s="226" t="s">
        <v>243</v>
      </c>
      <c r="B56" s="226" t="s">
        <v>244</v>
      </c>
      <c r="C56" s="227">
        <v>6600</v>
      </c>
      <c r="D56" s="226" t="s">
        <v>56</v>
      </c>
      <c r="E56" s="226" t="s">
        <v>57</v>
      </c>
      <c r="F56" s="226" t="s">
        <v>58</v>
      </c>
      <c r="G56" s="226" t="s">
        <v>59</v>
      </c>
      <c r="H56" s="228">
        <v>66</v>
      </c>
      <c r="I56" s="228" t="s">
        <v>66</v>
      </c>
      <c r="J56" s="223" t="s">
        <v>245</v>
      </c>
    </row>
    <row r="57" ht="45" hidden="1" customHeight="1" spans="1:10">
      <c r="A57" s="226" t="s">
        <v>243</v>
      </c>
      <c r="B57" s="226" t="s">
        <v>244</v>
      </c>
      <c r="C57" s="227">
        <v>6800</v>
      </c>
      <c r="D57" s="226" t="s">
        <v>246</v>
      </c>
      <c r="E57" s="226" t="s">
        <v>247</v>
      </c>
      <c r="F57" s="226" t="s">
        <v>58</v>
      </c>
      <c r="G57" s="226" t="s">
        <v>59</v>
      </c>
      <c r="H57" s="228">
        <v>68</v>
      </c>
      <c r="I57" s="228" t="s">
        <v>66</v>
      </c>
      <c r="J57" s="223" t="s">
        <v>248</v>
      </c>
    </row>
    <row r="58" ht="33.75" hidden="1" customHeight="1" spans="1:10">
      <c r="A58" s="226" t="s">
        <v>243</v>
      </c>
      <c r="B58" s="226" t="s">
        <v>244</v>
      </c>
      <c r="C58" s="227">
        <v>6900</v>
      </c>
      <c r="D58" s="226" t="s">
        <v>249</v>
      </c>
      <c r="E58" s="226" t="s">
        <v>250</v>
      </c>
      <c r="F58" s="226" t="s">
        <v>113</v>
      </c>
      <c r="G58" s="226" t="s">
        <v>114</v>
      </c>
      <c r="H58" s="228">
        <v>69</v>
      </c>
      <c r="I58" s="228" t="s">
        <v>66</v>
      </c>
      <c r="J58" s="223" t="s">
        <v>251</v>
      </c>
    </row>
    <row r="59" ht="67.5" hidden="1" customHeight="1" spans="1:10">
      <c r="A59" s="226" t="s">
        <v>252</v>
      </c>
      <c r="B59" s="226" t="s">
        <v>253</v>
      </c>
      <c r="C59" s="227">
        <v>7200</v>
      </c>
      <c r="D59" s="226" t="s">
        <v>56</v>
      </c>
      <c r="E59" s="226" t="s">
        <v>57</v>
      </c>
      <c r="F59" s="226" t="s">
        <v>58</v>
      </c>
      <c r="G59" s="226" t="s">
        <v>59</v>
      </c>
      <c r="H59" s="228">
        <v>72</v>
      </c>
      <c r="I59" s="228" t="s">
        <v>66</v>
      </c>
      <c r="J59" s="223" t="s">
        <v>254</v>
      </c>
    </row>
    <row r="60" ht="45" hidden="1" customHeight="1" spans="1:10">
      <c r="A60" s="226" t="s">
        <v>252</v>
      </c>
      <c r="B60" s="226" t="s">
        <v>253</v>
      </c>
      <c r="C60" s="227">
        <v>7400</v>
      </c>
      <c r="D60" s="226" t="s">
        <v>255</v>
      </c>
      <c r="E60" s="226" t="s">
        <v>256</v>
      </c>
      <c r="F60" s="226" t="s">
        <v>58</v>
      </c>
      <c r="G60" s="226" t="s">
        <v>59</v>
      </c>
      <c r="H60" s="228">
        <v>74</v>
      </c>
      <c r="I60" s="228" t="s">
        <v>66</v>
      </c>
      <c r="J60" s="223" t="s">
        <v>257</v>
      </c>
    </row>
    <row r="61" ht="33.75" hidden="1" customHeight="1" spans="1:10">
      <c r="A61" s="226" t="s">
        <v>252</v>
      </c>
      <c r="B61" s="226" t="s">
        <v>253</v>
      </c>
      <c r="C61" s="227">
        <v>7500</v>
      </c>
      <c r="D61" s="226" t="s">
        <v>258</v>
      </c>
      <c r="E61" s="226" t="s">
        <v>259</v>
      </c>
      <c r="F61" s="226" t="s">
        <v>113</v>
      </c>
      <c r="G61" s="226" t="s">
        <v>114</v>
      </c>
      <c r="H61" s="228">
        <v>75</v>
      </c>
      <c r="I61" s="228" t="s">
        <v>66</v>
      </c>
      <c r="J61" s="223" t="s">
        <v>260</v>
      </c>
    </row>
    <row r="62" ht="22.5" hidden="1" customHeight="1" spans="1:10">
      <c r="A62" s="226" t="s">
        <v>261</v>
      </c>
      <c r="B62" s="226" t="s">
        <v>262</v>
      </c>
      <c r="C62" s="227">
        <v>7800</v>
      </c>
      <c r="D62" s="226" t="s">
        <v>56</v>
      </c>
      <c r="E62" s="226" t="s">
        <v>57</v>
      </c>
      <c r="F62" s="226" t="s">
        <v>58</v>
      </c>
      <c r="G62" s="226" t="s">
        <v>59</v>
      </c>
      <c r="H62" s="228">
        <v>78</v>
      </c>
      <c r="I62" s="228" t="s">
        <v>60</v>
      </c>
      <c r="J62" s="223" t="s">
        <v>61</v>
      </c>
    </row>
    <row r="63" ht="56.25" hidden="1" customHeight="1" spans="1:10">
      <c r="A63" s="226" t="s">
        <v>261</v>
      </c>
      <c r="B63" s="226" t="s">
        <v>262</v>
      </c>
      <c r="C63" s="227">
        <v>8000</v>
      </c>
      <c r="D63" s="226" t="s">
        <v>62</v>
      </c>
      <c r="E63" s="226" t="s">
        <v>63</v>
      </c>
      <c r="F63" s="226" t="s">
        <v>64</v>
      </c>
      <c r="G63" s="226" t="s">
        <v>65</v>
      </c>
      <c r="H63" s="228">
        <v>80</v>
      </c>
      <c r="I63" s="228" t="s">
        <v>66</v>
      </c>
      <c r="J63" s="223" t="s">
        <v>67</v>
      </c>
    </row>
    <row r="64" ht="22.5" hidden="1" customHeight="1" spans="1:10">
      <c r="A64" s="226" t="s">
        <v>261</v>
      </c>
      <c r="B64" s="226" t="s">
        <v>262</v>
      </c>
      <c r="C64" s="227">
        <v>8100</v>
      </c>
      <c r="D64" s="226" t="s">
        <v>68</v>
      </c>
      <c r="E64" s="226" t="s">
        <v>69</v>
      </c>
      <c r="F64" s="226" t="s">
        <v>64</v>
      </c>
      <c r="G64" s="226" t="s">
        <v>70</v>
      </c>
      <c r="H64" s="228">
        <v>81</v>
      </c>
      <c r="I64" s="228" t="s">
        <v>60</v>
      </c>
      <c r="J64" s="223" t="s">
        <v>71</v>
      </c>
    </row>
    <row r="65" hidden="1" spans="1:10">
      <c r="A65" s="226" t="s">
        <v>261</v>
      </c>
      <c r="B65" s="226" t="s">
        <v>262</v>
      </c>
      <c r="C65" s="227">
        <v>8200</v>
      </c>
      <c r="D65" s="226" t="s">
        <v>72</v>
      </c>
      <c r="E65" s="226" t="s">
        <v>73</v>
      </c>
      <c r="F65" s="226" t="s">
        <v>74</v>
      </c>
      <c r="G65" s="226" t="s">
        <v>75</v>
      </c>
      <c r="H65" s="228">
        <v>82</v>
      </c>
      <c r="I65" s="228" t="s">
        <v>66</v>
      </c>
      <c r="J65" s="223" t="s">
        <v>76</v>
      </c>
    </row>
    <row r="66" hidden="1" spans="1:10">
      <c r="A66" s="226" t="s">
        <v>261</v>
      </c>
      <c r="B66" s="226" t="s">
        <v>262</v>
      </c>
      <c r="C66" s="227">
        <v>8300</v>
      </c>
      <c r="D66" s="226" t="s">
        <v>77</v>
      </c>
      <c r="E66" s="226" t="s">
        <v>78</v>
      </c>
      <c r="F66" s="226" t="s">
        <v>74</v>
      </c>
      <c r="G66" s="226" t="s">
        <v>75</v>
      </c>
      <c r="H66" s="228">
        <v>83</v>
      </c>
      <c r="I66" s="228" t="s">
        <v>66</v>
      </c>
      <c r="J66" s="223" t="s">
        <v>79</v>
      </c>
    </row>
    <row r="67" ht="22.5" hidden="1" customHeight="1" spans="1:10">
      <c r="A67" s="226" t="s">
        <v>261</v>
      </c>
      <c r="B67" s="226" t="s">
        <v>262</v>
      </c>
      <c r="C67" s="227">
        <v>8400</v>
      </c>
      <c r="D67" s="226" t="s">
        <v>80</v>
      </c>
      <c r="E67" s="226" t="s">
        <v>81</v>
      </c>
      <c r="F67" s="226" t="s">
        <v>82</v>
      </c>
      <c r="G67" s="226" t="s">
        <v>83</v>
      </c>
      <c r="H67" s="228">
        <v>84</v>
      </c>
      <c r="I67" s="228" t="s">
        <v>66</v>
      </c>
      <c r="J67" s="223" t="s">
        <v>84</v>
      </c>
    </row>
    <row r="68" ht="22.5" hidden="1" customHeight="1" spans="1:10">
      <c r="A68" s="226" t="s">
        <v>261</v>
      </c>
      <c r="B68" s="226" t="s">
        <v>262</v>
      </c>
      <c r="C68" s="227">
        <v>111000</v>
      </c>
      <c r="D68" s="226" t="s">
        <v>85</v>
      </c>
      <c r="E68" s="226" t="s">
        <v>86</v>
      </c>
      <c r="F68" s="226" t="s">
        <v>58</v>
      </c>
      <c r="G68" s="226" t="s">
        <v>87</v>
      </c>
      <c r="H68" s="228">
        <v>1423</v>
      </c>
      <c r="I68" s="228"/>
      <c r="J68" s="223" t="s">
        <v>88</v>
      </c>
    </row>
    <row r="69" ht="22.5" hidden="1" customHeight="1" spans="1:10">
      <c r="A69" s="226" t="s">
        <v>261</v>
      </c>
      <c r="B69" s="226" t="s">
        <v>262</v>
      </c>
      <c r="C69" s="227">
        <v>111100</v>
      </c>
      <c r="D69" s="226" t="s">
        <v>89</v>
      </c>
      <c r="E69" s="226" t="s">
        <v>90</v>
      </c>
      <c r="F69" s="226" t="s">
        <v>64</v>
      </c>
      <c r="G69" s="226" t="s">
        <v>91</v>
      </c>
      <c r="H69" s="228">
        <v>1424</v>
      </c>
      <c r="I69" s="228"/>
      <c r="J69" s="223" t="s">
        <v>92</v>
      </c>
    </row>
    <row r="70" hidden="1" spans="1:10">
      <c r="A70" s="226" t="s">
        <v>261</v>
      </c>
      <c r="B70" s="226" t="s">
        <v>262</v>
      </c>
      <c r="C70" s="227">
        <v>8500</v>
      </c>
      <c r="D70" s="226" t="s">
        <v>93</v>
      </c>
      <c r="E70" s="226" t="s">
        <v>94</v>
      </c>
      <c r="F70" s="226" t="s">
        <v>74</v>
      </c>
      <c r="G70" s="226" t="s">
        <v>95</v>
      </c>
      <c r="H70" s="228">
        <v>85</v>
      </c>
      <c r="I70" s="228" t="s">
        <v>60</v>
      </c>
      <c r="J70" s="223" t="s">
        <v>96</v>
      </c>
    </row>
    <row r="71" hidden="1" spans="1:10">
      <c r="A71" s="226" t="s">
        <v>261</v>
      </c>
      <c r="B71" s="226" t="s">
        <v>262</v>
      </c>
      <c r="C71" s="227">
        <v>8600</v>
      </c>
      <c r="D71" s="226" t="s">
        <v>97</v>
      </c>
      <c r="E71" s="226" t="s">
        <v>98</v>
      </c>
      <c r="F71" s="226" t="s">
        <v>64</v>
      </c>
      <c r="G71" s="226" t="s">
        <v>70</v>
      </c>
      <c r="H71" s="228">
        <v>86</v>
      </c>
      <c r="I71" s="228" t="s">
        <v>60</v>
      </c>
      <c r="J71" s="223" t="s">
        <v>99</v>
      </c>
    </row>
    <row r="72" hidden="1" spans="1:10">
      <c r="A72" s="226" t="s">
        <v>261</v>
      </c>
      <c r="B72" s="226" t="s">
        <v>262</v>
      </c>
      <c r="C72" s="227">
        <v>8700</v>
      </c>
      <c r="D72" s="226" t="s">
        <v>100</v>
      </c>
      <c r="E72" s="226" t="s">
        <v>101</v>
      </c>
      <c r="F72" s="226" t="s">
        <v>102</v>
      </c>
      <c r="G72" s="226" t="s">
        <v>103</v>
      </c>
      <c r="H72" s="228">
        <v>87</v>
      </c>
      <c r="I72" s="228" t="s">
        <v>66</v>
      </c>
      <c r="J72" s="223" t="s">
        <v>104</v>
      </c>
    </row>
    <row r="73" hidden="1" spans="1:10">
      <c r="A73" s="226" t="s">
        <v>261</v>
      </c>
      <c r="B73" s="226" t="s">
        <v>262</v>
      </c>
      <c r="C73" s="227">
        <v>8800</v>
      </c>
      <c r="D73" s="226" t="s">
        <v>105</v>
      </c>
      <c r="E73" s="226" t="s">
        <v>106</v>
      </c>
      <c r="F73" s="226" t="s">
        <v>64</v>
      </c>
      <c r="G73" s="226" t="s">
        <v>70</v>
      </c>
      <c r="H73" s="228">
        <v>88</v>
      </c>
      <c r="I73" s="228" t="s">
        <v>60</v>
      </c>
      <c r="J73" s="223" t="s">
        <v>107</v>
      </c>
    </row>
    <row r="74" hidden="1" spans="1:10">
      <c r="A74" s="226" t="s">
        <v>261</v>
      </c>
      <c r="B74" s="226" t="s">
        <v>262</v>
      </c>
      <c r="C74" s="227">
        <v>8900</v>
      </c>
      <c r="D74" s="226" t="s">
        <v>108</v>
      </c>
      <c r="E74" s="226" t="s">
        <v>109</v>
      </c>
      <c r="F74" s="226" t="s">
        <v>64</v>
      </c>
      <c r="G74" s="226" t="s">
        <v>70</v>
      </c>
      <c r="H74" s="228">
        <v>89</v>
      </c>
      <c r="I74" s="228" t="s">
        <v>60</v>
      </c>
      <c r="J74" s="223" t="s">
        <v>110</v>
      </c>
    </row>
    <row r="75" ht="33.75" hidden="1" customHeight="1" spans="1:10">
      <c r="A75" s="226" t="s">
        <v>261</v>
      </c>
      <c r="B75" s="226" t="s">
        <v>262</v>
      </c>
      <c r="C75" s="227">
        <v>9000</v>
      </c>
      <c r="D75" s="226" t="s">
        <v>111</v>
      </c>
      <c r="E75" s="226" t="s">
        <v>112</v>
      </c>
      <c r="F75" s="226" t="s">
        <v>113</v>
      </c>
      <c r="G75" s="226" t="s">
        <v>114</v>
      </c>
      <c r="H75" s="228">
        <v>90</v>
      </c>
      <c r="I75" s="228" t="s">
        <v>60</v>
      </c>
      <c r="J75" s="223" t="s">
        <v>115</v>
      </c>
    </row>
    <row r="76" ht="78.75" hidden="1" customHeight="1" spans="1:10">
      <c r="A76" s="226" t="s">
        <v>261</v>
      </c>
      <c r="B76" s="226" t="s">
        <v>262</v>
      </c>
      <c r="C76" s="227">
        <v>9100</v>
      </c>
      <c r="D76" s="226" t="s">
        <v>116</v>
      </c>
      <c r="E76" s="226" t="s">
        <v>117</v>
      </c>
      <c r="F76" s="226" t="s">
        <v>64</v>
      </c>
      <c r="G76" s="226" t="s">
        <v>70</v>
      </c>
      <c r="H76" s="228">
        <v>91</v>
      </c>
      <c r="I76" s="228" t="s">
        <v>60</v>
      </c>
      <c r="J76" s="223" t="s">
        <v>118</v>
      </c>
    </row>
    <row r="77" ht="22.5" hidden="1" customHeight="1" spans="1:10">
      <c r="A77" s="226" t="s">
        <v>261</v>
      </c>
      <c r="B77" s="226" t="s">
        <v>262</v>
      </c>
      <c r="C77" s="227">
        <v>9200</v>
      </c>
      <c r="D77" s="226" t="s">
        <v>119</v>
      </c>
      <c r="E77" s="226" t="s">
        <v>120</v>
      </c>
      <c r="F77" s="226" t="s">
        <v>121</v>
      </c>
      <c r="G77" s="226" t="s">
        <v>122</v>
      </c>
      <c r="H77" s="228">
        <v>92</v>
      </c>
      <c r="I77" s="228" t="s">
        <v>60</v>
      </c>
      <c r="J77" s="223" t="s">
        <v>123</v>
      </c>
    </row>
    <row r="78" hidden="1" spans="1:10">
      <c r="A78" s="226" t="s">
        <v>261</v>
      </c>
      <c r="B78" s="226" t="s">
        <v>262</v>
      </c>
      <c r="C78" s="227">
        <v>111200</v>
      </c>
      <c r="D78" s="226" t="s">
        <v>124</v>
      </c>
      <c r="E78" s="226" t="s">
        <v>125</v>
      </c>
      <c r="F78" s="226" t="s">
        <v>126</v>
      </c>
      <c r="G78" s="226" t="s">
        <v>127</v>
      </c>
      <c r="H78" s="228">
        <v>1425</v>
      </c>
      <c r="I78" s="228"/>
      <c r="J78" s="223" t="s">
        <v>128</v>
      </c>
    </row>
    <row r="79" ht="67.5" hidden="1" customHeight="1" spans="1:10">
      <c r="A79" s="226" t="s">
        <v>261</v>
      </c>
      <c r="B79" s="226" t="s">
        <v>262</v>
      </c>
      <c r="C79" s="227">
        <v>9700</v>
      </c>
      <c r="D79" s="226" t="s">
        <v>129</v>
      </c>
      <c r="E79" s="226" t="s">
        <v>130</v>
      </c>
      <c r="F79" s="226" t="s">
        <v>131</v>
      </c>
      <c r="G79" s="226" t="s">
        <v>132</v>
      </c>
      <c r="H79" s="228">
        <v>97</v>
      </c>
      <c r="I79" s="228" t="s">
        <v>60</v>
      </c>
      <c r="J79" s="223" t="s">
        <v>133</v>
      </c>
    </row>
    <row r="80" ht="56.25" hidden="1" customHeight="1" spans="1:10">
      <c r="A80" s="226" t="s">
        <v>261</v>
      </c>
      <c r="B80" s="226" t="s">
        <v>262</v>
      </c>
      <c r="C80" s="227">
        <v>9800</v>
      </c>
      <c r="D80" s="226" t="s">
        <v>134</v>
      </c>
      <c r="E80" s="226" t="s">
        <v>135</v>
      </c>
      <c r="F80" s="226" t="s">
        <v>131</v>
      </c>
      <c r="G80" s="226" t="s">
        <v>132</v>
      </c>
      <c r="H80" s="228">
        <v>98</v>
      </c>
      <c r="I80" s="228" t="s">
        <v>66</v>
      </c>
      <c r="J80" s="223" t="s">
        <v>136</v>
      </c>
    </row>
    <row r="81" ht="22.5" hidden="1" customHeight="1" spans="1:10">
      <c r="A81" s="226" t="s">
        <v>261</v>
      </c>
      <c r="B81" s="226" t="s">
        <v>262</v>
      </c>
      <c r="C81" s="227">
        <v>9900</v>
      </c>
      <c r="D81" s="226" t="s">
        <v>137</v>
      </c>
      <c r="E81" s="226" t="s">
        <v>138</v>
      </c>
      <c r="F81" s="226" t="s">
        <v>113</v>
      </c>
      <c r="G81" s="226" t="s">
        <v>114</v>
      </c>
      <c r="H81" s="228">
        <v>99</v>
      </c>
      <c r="I81" s="228" t="s">
        <v>66</v>
      </c>
      <c r="J81" s="223" t="s">
        <v>139</v>
      </c>
    </row>
    <row r="82" ht="22.5" hidden="1" customHeight="1" spans="1:10">
      <c r="A82" s="226" t="s">
        <v>261</v>
      </c>
      <c r="B82" s="226" t="s">
        <v>262</v>
      </c>
      <c r="C82" s="227">
        <v>10000</v>
      </c>
      <c r="D82" s="226" t="s">
        <v>140</v>
      </c>
      <c r="E82" s="226" t="s">
        <v>141</v>
      </c>
      <c r="F82" s="226" t="s">
        <v>64</v>
      </c>
      <c r="G82" s="226" t="s">
        <v>142</v>
      </c>
      <c r="H82" s="228">
        <v>100</v>
      </c>
      <c r="I82" s="228" t="s">
        <v>60</v>
      </c>
      <c r="J82" s="223" t="s">
        <v>143</v>
      </c>
    </row>
    <row r="83" ht="33.75" hidden="1" customHeight="1" spans="1:10">
      <c r="A83" s="226" t="s">
        <v>261</v>
      </c>
      <c r="B83" s="226" t="s">
        <v>262</v>
      </c>
      <c r="C83" s="227">
        <v>10100</v>
      </c>
      <c r="D83" s="226" t="s">
        <v>144</v>
      </c>
      <c r="E83" s="226" t="s">
        <v>145</v>
      </c>
      <c r="F83" s="226" t="s">
        <v>146</v>
      </c>
      <c r="G83" s="226" t="s">
        <v>147</v>
      </c>
      <c r="H83" s="228">
        <v>101</v>
      </c>
      <c r="I83" s="228" t="s">
        <v>60</v>
      </c>
      <c r="J83" s="223" t="s">
        <v>263</v>
      </c>
    </row>
    <row r="84" ht="45" hidden="1" customHeight="1" spans="1:10">
      <c r="A84" s="226" t="s">
        <v>261</v>
      </c>
      <c r="B84" s="226" t="s">
        <v>262</v>
      </c>
      <c r="C84" s="227">
        <v>10200</v>
      </c>
      <c r="D84" s="226" t="s">
        <v>264</v>
      </c>
      <c r="E84" s="226" t="s">
        <v>265</v>
      </c>
      <c r="F84" s="226" t="s">
        <v>151</v>
      </c>
      <c r="G84" s="226" t="s">
        <v>152</v>
      </c>
      <c r="H84" s="228">
        <v>102</v>
      </c>
      <c r="I84" s="228" t="s">
        <v>60</v>
      </c>
      <c r="J84" s="223" t="s">
        <v>266</v>
      </c>
    </row>
    <row r="85" ht="22.5" hidden="1" customHeight="1" spans="1:10">
      <c r="A85" s="226" t="s">
        <v>261</v>
      </c>
      <c r="B85" s="226" t="s">
        <v>262</v>
      </c>
      <c r="C85" s="227">
        <v>10300</v>
      </c>
      <c r="D85" s="226" t="s">
        <v>154</v>
      </c>
      <c r="E85" s="226" t="s">
        <v>155</v>
      </c>
      <c r="F85" s="226" t="s">
        <v>156</v>
      </c>
      <c r="G85" s="226" t="s">
        <v>157</v>
      </c>
      <c r="H85" s="228">
        <v>103</v>
      </c>
      <c r="I85" s="228" t="s">
        <v>66</v>
      </c>
      <c r="J85" s="223" t="s">
        <v>158</v>
      </c>
    </row>
    <row r="86" ht="78.75" hidden="1" customHeight="1" spans="1:10">
      <c r="A86" s="226" t="s">
        <v>261</v>
      </c>
      <c r="B86" s="226" t="s">
        <v>262</v>
      </c>
      <c r="C86" s="227">
        <v>10400</v>
      </c>
      <c r="D86" s="226" t="s">
        <v>159</v>
      </c>
      <c r="E86" s="226" t="s">
        <v>160</v>
      </c>
      <c r="F86" s="226" t="s">
        <v>156</v>
      </c>
      <c r="G86" s="226" t="s">
        <v>157</v>
      </c>
      <c r="H86" s="228">
        <v>104</v>
      </c>
      <c r="I86" s="228" t="s">
        <v>60</v>
      </c>
      <c r="J86" s="223" t="s">
        <v>161</v>
      </c>
    </row>
    <row r="87" ht="22.5" hidden="1" customHeight="1" spans="1:10">
      <c r="A87" s="226" t="s">
        <v>261</v>
      </c>
      <c r="B87" s="226" t="s">
        <v>262</v>
      </c>
      <c r="C87" s="227">
        <v>10500</v>
      </c>
      <c r="D87" s="226" t="s">
        <v>162</v>
      </c>
      <c r="E87" s="226" t="s">
        <v>163</v>
      </c>
      <c r="F87" s="226" t="s">
        <v>121</v>
      </c>
      <c r="G87" s="226" t="s">
        <v>122</v>
      </c>
      <c r="H87" s="228">
        <v>105</v>
      </c>
      <c r="I87" s="228" t="s">
        <v>60</v>
      </c>
      <c r="J87" s="223" t="s">
        <v>164</v>
      </c>
    </row>
    <row r="88" ht="33.75" hidden="1" customHeight="1" spans="1:10">
      <c r="A88" s="226" t="s">
        <v>261</v>
      </c>
      <c r="B88" s="226" t="s">
        <v>262</v>
      </c>
      <c r="C88" s="227">
        <v>10600</v>
      </c>
      <c r="D88" s="226" t="s">
        <v>165</v>
      </c>
      <c r="E88" s="226" t="s">
        <v>166</v>
      </c>
      <c r="F88" s="226" t="s">
        <v>121</v>
      </c>
      <c r="G88" s="226" t="s">
        <v>122</v>
      </c>
      <c r="H88" s="228">
        <v>106</v>
      </c>
      <c r="I88" s="228" t="s">
        <v>60</v>
      </c>
      <c r="J88" s="223" t="s">
        <v>167</v>
      </c>
    </row>
    <row r="89" ht="33.75" hidden="1" customHeight="1" spans="1:10">
      <c r="A89" s="226" t="s">
        <v>261</v>
      </c>
      <c r="B89" s="226" t="s">
        <v>262</v>
      </c>
      <c r="C89" s="227">
        <v>10700</v>
      </c>
      <c r="D89" s="226" t="s">
        <v>168</v>
      </c>
      <c r="E89" s="226" t="s">
        <v>169</v>
      </c>
      <c r="F89" s="226" t="s">
        <v>121</v>
      </c>
      <c r="G89" s="226" t="s">
        <v>122</v>
      </c>
      <c r="H89" s="228">
        <v>107</v>
      </c>
      <c r="I89" s="228" t="s">
        <v>60</v>
      </c>
      <c r="J89" s="223" t="s">
        <v>170</v>
      </c>
    </row>
    <row r="90" ht="33.75" hidden="1" customHeight="1" spans="1:10">
      <c r="A90" s="226" t="s">
        <v>261</v>
      </c>
      <c r="B90" s="226" t="s">
        <v>262</v>
      </c>
      <c r="C90" s="227">
        <v>10800</v>
      </c>
      <c r="D90" s="226" t="s">
        <v>171</v>
      </c>
      <c r="E90" s="226" t="s">
        <v>172</v>
      </c>
      <c r="F90" s="226" t="s">
        <v>121</v>
      </c>
      <c r="G90" s="226" t="s">
        <v>122</v>
      </c>
      <c r="H90" s="228">
        <v>108</v>
      </c>
      <c r="I90" s="228" t="s">
        <v>60</v>
      </c>
      <c r="J90" s="223" t="s">
        <v>173</v>
      </c>
    </row>
    <row r="91" ht="22.5" hidden="1" customHeight="1" spans="1:10">
      <c r="A91" s="226" t="s">
        <v>261</v>
      </c>
      <c r="B91" s="226" t="s">
        <v>262</v>
      </c>
      <c r="C91" s="227">
        <v>10900</v>
      </c>
      <c r="D91" s="226" t="s">
        <v>267</v>
      </c>
      <c r="E91" s="226" t="s">
        <v>268</v>
      </c>
      <c r="F91" s="226" t="s">
        <v>269</v>
      </c>
      <c r="G91" s="226" t="s">
        <v>270</v>
      </c>
      <c r="H91" s="228">
        <v>109</v>
      </c>
      <c r="I91" s="228" t="s">
        <v>60</v>
      </c>
      <c r="J91" s="223" t="s">
        <v>271</v>
      </c>
    </row>
    <row r="92" ht="45" hidden="1" customHeight="1" spans="1:10">
      <c r="A92" s="226" t="s">
        <v>261</v>
      </c>
      <c r="B92" s="226" t="s">
        <v>262</v>
      </c>
      <c r="C92" s="227">
        <v>11000</v>
      </c>
      <c r="D92" s="226" t="s">
        <v>272</v>
      </c>
      <c r="E92" s="226" t="s">
        <v>273</v>
      </c>
      <c r="F92" s="226" t="s">
        <v>74</v>
      </c>
      <c r="G92" s="226" t="s">
        <v>75</v>
      </c>
      <c r="H92" s="228">
        <v>110</v>
      </c>
      <c r="I92" s="228" t="s">
        <v>60</v>
      </c>
      <c r="J92" s="223" t="s">
        <v>274</v>
      </c>
    </row>
    <row r="93" hidden="1" spans="1:10">
      <c r="A93" s="226" t="s">
        <v>261</v>
      </c>
      <c r="B93" s="226" t="s">
        <v>262</v>
      </c>
      <c r="C93" s="227">
        <v>11100</v>
      </c>
      <c r="D93" s="226" t="s">
        <v>275</v>
      </c>
      <c r="E93" s="226" t="s">
        <v>276</v>
      </c>
      <c r="F93" s="226" t="s">
        <v>126</v>
      </c>
      <c r="G93" s="226" t="s">
        <v>127</v>
      </c>
      <c r="H93" s="228">
        <v>111</v>
      </c>
      <c r="I93" s="228" t="s">
        <v>60</v>
      </c>
      <c r="J93" s="223" t="s">
        <v>277</v>
      </c>
    </row>
    <row r="94" ht="67.5" hidden="1" customHeight="1" spans="1:10">
      <c r="A94" s="226" t="s">
        <v>261</v>
      </c>
      <c r="B94" s="226" t="s">
        <v>262</v>
      </c>
      <c r="C94" s="227">
        <v>11200</v>
      </c>
      <c r="D94" s="226" t="s">
        <v>192</v>
      </c>
      <c r="E94" s="226" t="s">
        <v>193</v>
      </c>
      <c r="F94" s="226" t="s">
        <v>113</v>
      </c>
      <c r="G94" s="226" t="s">
        <v>114</v>
      </c>
      <c r="H94" s="228">
        <v>112</v>
      </c>
      <c r="I94" s="228" t="s">
        <v>66</v>
      </c>
      <c r="J94" s="223" t="s">
        <v>194</v>
      </c>
    </row>
    <row r="95" hidden="1" spans="1:10">
      <c r="A95" s="226" t="s">
        <v>261</v>
      </c>
      <c r="B95" s="226" t="s">
        <v>262</v>
      </c>
      <c r="C95" s="227">
        <v>11300</v>
      </c>
      <c r="D95" s="226" t="s">
        <v>195</v>
      </c>
      <c r="E95" s="226" t="s">
        <v>196</v>
      </c>
      <c r="F95" s="226" t="s">
        <v>126</v>
      </c>
      <c r="G95" s="226" t="s">
        <v>127</v>
      </c>
      <c r="H95" s="228">
        <v>113</v>
      </c>
      <c r="I95" s="228" t="s">
        <v>66</v>
      </c>
      <c r="J95" s="223" t="s">
        <v>197</v>
      </c>
    </row>
    <row r="96" ht="33.75" hidden="1" customHeight="1" spans="1:10">
      <c r="A96" s="226" t="s">
        <v>261</v>
      </c>
      <c r="B96" s="226" t="s">
        <v>262</v>
      </c>
      <c r="C96" s="227">
        <v>11400</v>
      </c>
      <c r="D96" s="226" t="s">
        <v>198</v>
      </c>
      <c r="E96" s="226" t="s">
        <v>199</v>
      </c>
      <c r="F96" s="226" t="s">
        <v>126</v>
      </c>
      <c r="G96" s="226" t="s">
        <v>127</v>
      </c>
      <c r="H96" s="228">
        <v>114</v>
      </c>
      <c r="I96" s="228" t="s">
        <v>60</v>
      </c>
      <c r="J96" s="223" t="s">
        <v>200</v>
      </c>
    </row>
    <row r="97" ht="67.5" hidden="1" customHeight="1" spans="1:10">
      <c r="A97" s="226" t="s">
        <v>261</v>
      </c>
      <c r="B97" s="226" t="s">
        <v>262</v>
      </c>
      <c r="C97" s="227">
        <v>11500</v>
      </c>
      <c r="D97" s="226" t="s">
        <v>201</v>
      </c>
      <c r="E97" s="226" t="s">
        <v>278</v>
      </c>
      <c r="F97" s="226" t="s">
        <v>126</v>
      </c>
      <c r="G97" s="226" t="s">
        <v>127</v>
      </c>
      <c r="H97" s="228">
        <v>115</v>
      </c>
      <c r="I97" s="228" t="s">
        <v>60</v>
      </c>
      <c r="J97" s="223" t="s">
        <v>203</v>
      </c>
    </row>
    <row r="98" ht="45" hidden="1" customHeight="1" spans="1:10">
      <c r="A98" s="226" t="s">
        <v>261</v>
      </c>
      <c r="B98" s="226" t="s">
        <v>262</v>
      </c>
      <c r="C98" s="227">
        <v>11600</v>
      </c>
      <c r="D98" s="226" t="s">
        <v>204</v>
      </c>
      <c r="E98" s="226" t="s">
        <v>279</v>
      </c>
      <c r="F98" s="226" t="s">
        <v>126</v>
      </c>
      <c r="G98" s="226" t="s">
        <v>127</v>
      </c>
      <c r="H98" s="228">
        <v>116</v>
      </c>
      <c r="I98" s="228" t="s">
        <v>60</v>
      </c>
      <c r="J98" s="223" t="s">
        <v>206</v>
      </c>
    </row>
    <row r="99" ht="45" hidden="1" customHeight="1" spans="1:10">
      <c r="A99" s="226" t="s">
        <v>261</v>
      </c>
      <c r="B99" s="226" t="s">
        <v>262</v>
      </c>
      <c r="C99" s="227">
        <v>11700</v>
      </c>
      <c r="D99" s="226" t="s">
        <v>207</v>
      </c>
      <c r="E99" s="226" t="s">
        <v>208</v>
      </c>
      <c r="F99" s="226" t="s">
        <v>113</v>
      </c>
      <c r="G99" s="226" t="s">
        <v>114</v>
      </c>
      <c r="H99" s="228">
        <v>117</v>
      </c>
      <c r="I99" s="228" t="s">
        <v>60</v>
      </c>
      <c r="J99" s="223" t="s">
        <v>209</v>
      </c>
    </row>
    <row r="100" ht="90" hidden="1" customHeight="1" spans="1:10">
      <c r="A100" s="226" t="s">
        <v>261</v>
      </c>
      <c r="B100" s="226" t="s">
        <v>262</v>
      </c>
      <c r="C100" s="227">
        <v>11800</v>
      </c>
      <c r="D100" s="226" t="s">
        <v>210</v>
      </c>
      <c r="E100" s="226" t="s">
        <v>211</v>
      </c>
      <c r="F100" s="226" t="s">
        <v>131</v>
      </c>
      <c r="G100" s="226" t="s">
        <v>132</v>
      </c>
      <c r="H100" s="228">
        <v>118</v>
      </c>
      <c r="I100" s="228" t="s">
        <v>60</v>
      </c>
      <c r="J100" s="223" t="s">
        <v>212</v>
      </c>
    </row>
    <row r="101" ht="78.75" hidden="1" customHeight="1" spans="1:10">
      <c r="A101" s="226" t="s">
        <v>261</v>
      </c>
      <c r="B101" s="226" t="s">
        <v>262</v>
      </c>
      <c r="C101" s="227">
        <v>11900</v>
      </c>
      <c r="D101" s="226" t="s">
        <v>213</v>
      </c>
      <c r="E101" s="226" t="s">
        <v>214</v>
      </c>
      <c r="F101" s="226" t="s">
        <v>131</v>
      </c>
      <c r="G101" s="226" t="s">
        <v>132</v>
      </c>
      <c r="H101" s="228">
        <v>119</v>
      </c>
      <c r="I101" s="228" t="s">
        <v>66</v>
      </c>
      <c r="J101" s="223" t="s">
        <v>215</v>
      </c>
    </row>
    <row r="102" ht="56.25" hidden="1" customHeight="1" spans="1:10">
      <c r="A102" s="226" t="s">
        <v>261</v>
      </c>
      <c r="B102" s="226" t="s">
        <v>262</v>
      </c>
      <c r="C102" s="227">
        <v>12000</v>
      </c>
      <c r="D102" s="226" t="s">
        <v>216</v>
      </c>
      <c r="E102" s="226" t="s">
        <v>217</v>
      </c>
      <c r="F102" s="226" t="s">
        <v>113</v>
      </c>
      <c r="G102" s="226" t="s">
        <v>114</v>
      </c>
      <c r="H102" s="228">
        <v>120</v>
      </c>
      <c r="I102" s="228" t="s">
        <v>66</v>
      </c>
      <c r="J102" s="223" t="s">
        <v>218</v>
      </c>
    </row>
    <row r="103" ht="22.5" hidden="1" customHeight="1" spans="1:10">
      <c r="A103" s="226" t="s">
        <v>261</v>
      </c>
      <c r="B103" s="226" t="s">
        <v>262</v>
      </c>
      <c r="C103" s="227">
        <v>12100</v>
      </c>
      <c r="D103" s="226" t="s">
        <v>280</v>
      </c>
      <c r="E103" s="226" t="s">
        <v>281</v>
      </c>
      <c r="F103" s="226" t="s">
        <v>58</v>
      </c>
      <c r="G103" s="226" t="s">
        <v>221</v>
      </c>
      <c r="H103" s="228">
        <v>121</v>
      </c>
      <c r="I103" s="228" t="s">
        <v>60</v>
      </c>
      <c r="J103" s="223" t="s">
        <v>222</v>
      </c>
    </row>
    <row r="104" ht="22.5" hidden="1" customHeight="1" spans="1:10">
      <c r="A104" s="226" t="s">
        <v>261</v>
      </c>
      <c r="B104" s="226" t="s">
        <v>262</v>
      </c>
      <c r="C104" s="227">
        <v>12200</v>
      </c>
      <c r="D104" s="226" t="s">
        <v>223</v>
      </c>
      <c r="E104" s="226" t="s">
        <v>224</v>
      </c>
      <c r="F104" s="226" t="s">
        <v>58</v>
      </c>
      <c r="G104" s="226" t="s">
        <v>221</v>
      </c>
      <c r="H104" s="228">
        <v>122</v>
      </c>
      <c r="I104" s="228" t="s">
        <v>60</v>
      </c>
      <c r="J104" s="223" t="s">
        <v>222</v>
      </c>
    </row>
    <row r="105" ht="22.5" hidden="1" customHeight="1" spans="1:10">
      <c r="A105" s="226" t="s">
        <v>261</v>
      </c>
      <c r="B105" s="226" t="s">
        <v>262</v>
      </c>
      <c r="C105" s="227">
        <v>12300</v>
      </c>
      <c r="D105" s="226" t="s">
        <v>225</v>
      </c>
      <c r="E105" s="226" t="s">
        <v>226</v>
      </c>
      <c r="F105" s="226" t="s">
        <v>58</v>
      </c>
      <c r="G105" s="226" t="s">
        <v>221</v>
      </c>
      <c r="H105" s="228">
        <v>123</v>
      </c>
      <c r="I105" s="228" t="s">
        <v>60</v>
      </c>
      <c r="J105" s="223" t="s">
        <v>222</v>
      </c>
    </row>
    <row r="106" ht="22.5" hidden="1" customHeight="1" spans="1:10">
      <c r="A106" s="226" t="s">
        <v>261</v>
      </c>
      <c r="B106" s="226" t="s">
        <v>262</v>
      </c>
      <c r="C106" s="227">
        <v>12400</v>
      </c>
      <c r="D106" s="226" t="s">
        <v>227</v>
      </c>
      <c r="E106" s="226" t="s">
        <v>228</v>
      </c>
      <c r="F106" s="226" t="s">
        <v>58</v>
      </c>
      <c r="G106" s="226" t="s">
        <v>221</v>
      </c>
      <c r="H106" s="228">
        <v>124</v>
      </c>
      <c r="I106" s="228" t="s">
        <v>60</v>
      </c>
      <c r="J106" s="223" t="s">
        <v>222</v>
      </c>
    </row>
    <row r="107" ht="22.5" hidden="1" customHeight="1" spans="1:10">
      <c r="A107" s="226" t="s">
        <v>261</v>
      </c>
      <c r="B107" s="226" t="s">
        <v>262</v>
      </c>
      <c r="C107" s="227">
        <v>12500</v>
      </c>
      <c r="D107" s="226" t="s">
        <v>229</v>
      </c>
      <c r="E107" s="226" t="s">
        <v>230</v>
      </c>
      <c r="F107" s="226" t="s">
        <v>58</v>
      </c>
      <c r="G107" s="226" t="s">
        <v>221</v>
      </c>
      <c r="H107" s="228">
        <v>125</v>
      </c>
      <c r="I107" s="228" t="s">
        <v>60</v>
      </c>
      <c r="J107" s="223" t="s">
        <v>222</v>
      </c>
    </row>
    <row r="108" ht="22.5" hidden="1" customHeight="1" spans="1:10">
      <c r="A108" s="226" t="s">
        <v>261</v>
      </c>
      <c r="B108" s="226" t="s">
        <v>262</v>
      </c>
      <c r="C108" s="227">
        <v>12600</v>
      </c>
      <c r="D108" s="226" t="s">
        <v>231</v>
      </c>
      <c r="E108" s="226" t="s">
        <v>232</v>
      </c>
      <c r="F108" s="226" t="s">
        <v>58</v>
      </c>
      <c r="G108" s="226" t="s">
        <v>221</v>
      </c>
      <c r="H108" s="228">
        <v>126</v>
      </c>
      <c r="I108" s="228" t="s">
        <v>60</v>
      </c>
      <c r="J108" s="223" t="s">
        <v>222</v>
      </c>
    </row>
    <row r="109" ht="22.5" hidden="1" customHeight="1" spans="1:10">
      <c r="A109" s="226" t="s">
        <v>261</v>
      </c>
      <c r="B109" s="226" t="s">
        <v>262</v>
      </c>
      <c r="C109" s="227">
        <v>12700</v>
      </c>
      <c r="D109" s="226" t="s">
        <v>233</v>
      </c>
      <c r="E109" s="226" t="s">
        <v>234</v>
      </c>
      <c r="F109" s="226" t="s">
        <v>58</v>
      </c>
      <c r="G109" s="226" t="s">
        <v>221</v>
      </c>
      <c r="H109" s="228">
        <v>127</v>
      </c>
      <c r="I109" s="228" t="s">
        <v>60</v>
      </c>
      <c r="J109" s="223" t="s">
        <v>222</v>
      </c>
    </row>
    <row r="110" ht="22.5" hidden="1" customHeight="1" spans="1:10">
      <c r="A110" s="226" t="s">
        <v>261</v>
      </c>
      <c r="B110" s="226" t="s">
        <v>262</v>
      </c>
      <c r="C110" s="227">
        <v>12800</v>
      </c>
      <c r="D110" s="226" t="s">
        <v>235</v>
      </c>
      <c r="E110" s="226" t="s">
        <v>236</v>
      </c>
      <c r="F110" s="226" t="s">
        <v>58</v>
      </c>
      <c r="G110" s="226" t="s">
        <v>221</v>
      </c>
      <c r="H110" s="228">
        <v>128</v>
      </c>
      <c r="I110" s="228" t="s">
        <v>60</v>
      </c>
      <c r="J110" s="223" t="s">
        <v>222</v>
      </c>
    </row>
    <row r="111" ht="22.5" hidden="1" customHeight="1" spans="1:10">
      <c r="A111" s="226" t="s">
        <v>261</v>
      </c>
      <c r="B111" s="226" t="s">
        <v>262</v>
      </c>
      <c r="C111" s="227">
        <v>12900</v>
      </c>
      <c r="D111" s="226" t="s">
        <v>237</v>
      </c>
      <c r="E111" s="226" t="s">
        <v>238</v>
      </c>
      <c r="F111" s="226" t="s">
        <v>58</v>
      </c>
      <c r="G111" s="226" t="s">
        <v>221</v>
      </c>
      <c r="H111" s="228">
        <v>129</v>
      </c>
      <c r="I111" s="228" t="s">
        <v>60</v>
      </c>
      <c r="J111" s="223" t="s">
        <v>222</v>
      </c>
    </row>
    <row r="112" hidden="1" spans="1:10">
      <c r="A112" s="226" t="s">
        <v>261</v>
      </c>
      <c r="B112" s="226" t="s">
        <v>262</v>
      </c>
      <c r="C112" s="227">
        <v>13000</v>
      </c>
      <c r="D112" s="226" t="s">
        <v>239</v>
      </c>
      <c r="E112" s="226" t="s">
        <v>240</v>
      </c>
      <c r="F112" s="226" t="s">
        <v>241</v>
      </c>
      <c r="G112" s="226" t="s">
        <v>242</v>
      </c>
      <c r="H112" s="228">
        <v>130</v>
      </c>
      <c r="I112" s="228" t="s">
        <v>60</v>
      </c>
      <c r="J112" s="223" t="s">
        <v>4</v>
      </c>
    </row>
    <row r="113" ht="78.75" hidden="1" customHeight="1" spans="1:10">
      <c r="A113" s="226" t="s">
        <v>282</v>
      </c>
      <c r="B113" s="226" t="s">
        <v>283</v>
      </c>
      <c r="C113" s="227">
        <v>13300</v>
      </c>
      <c r="D113" s="226" t="s">
        <v>56</v>
      </c>
      <c r="E113" s="226" t="s">
        <v>57</v>
      </c>
      <c r="F113" s="226" t="s">
        <v>58</v>
      </c>
      <c r="G113" s="226" t="s">
        <v>59</v>
      </c>
      <c r="H113" s="228">
        <v>133</v>
      </c>
      <c r="I113" s="228" t="s">
        <v>66</v>
      </c>
      <c r="J113" s="223" t="s">
        <v>245</v>
      </c>
    </row>
    <row r="114" ht="45" hidden="1" customHeight="1" spans="1:10">
      <c r="A114" s="226" t="s">
        <v>282</v>
      </c>
      <c r="B114" s="226" t="s">
        <v>283</v>
      </c>
      <c r="C114" s="227">
        <v>13500</v>
      </c>
      <c r="D114" s="226" t="s">
        <v>246</v>
      </c>
      <c r="E114" s="226" t="s">
        <v>247</v>
      </c>
      <c r="F114" s="226" t="s">
        <v>58</v>
      </c>
      <c r="G114" s="226" t="s">
        <v>59</v>
      </c>
      <c r="H114" s="228">
        <v>135</v>
      </c>
      <c r="I114" s="228" t="s">
        <v>66</v>
      </c>
      <c r="J114" s="223" t="s">
        <v>248</v>
      </c>
    </row>
    <row r="115" ht="33.75" hidden="1" customHeight="1" spans="1:10">
      <c r="A115" s="226" t="s">
        <v>282</v>
      </c>
      <c r="B115" s="226" t="s">
        <v>283</v>
      </c>
      <c r="C115" s="227">
        <v>13600</v>
      </c>
      <c r="D115" s="226" t="s">
        <v>249</v>
      </c>
      <c r="E115" s="226" t="s">
        <v>250</v>
      </c>
      <c r="F115" s="226" t="s">
        <v>113</v>
      </c>
      <c r="G115" s="226" t="s">
        <v>114</v>
      </c>
      <c r="H115" s="228">
        <v>136</v>
      </c>
      <c r="I115" s="228" t="s">
        <v>66</v>
      </c>
      <c r="J115" s="223" t="s">
        <v>251</v>
      </c>
    </row>
    <row r="116" ht="67.5" hidden="1" customHeight="1" spans="1:10">
      <c r="A116" s="226" t="s">
        <v>284</v>
      </c>
      <c r="B116" s="226" t="s">
        <v>285</v>
      </c>
      <c r="C116" s="227">
        <v>13900</v>
      </c>
      <c r="D116" s="226" t="s">
        <v>56</v>
      </c>
      <c r="E116" s="226" t="s">
        <v>57</v>
      </c>
      <c r="F116" s="226" t="s">
        <v>58</v>
      </c>
      <c r="G116" s="226" t="s">
        <v>59</v>
      </c>
      <c r="H116" s="228">
        <v>139</v>
      </c>
      <c r="I116" s="228" t="s">
        <v>66</v>
      </c>
      <c r="J116" s="223" t="s">
        <v>254</v>
      </c>
    </row>
    <row r="117" ht="45" hidden="1" customHeight="1" spans="1:10">
      <c r="A117" s="226" t="s">
        <v>284</v>
      </c>
      <c r="B117" s="226" t="s">
        <v>285</v>
      </c>
      <c r="C117" s="227">
        <v>14100</v>
      </c>
      <c r="D117" s="226" t="s">
        <v>255</v>
      </c>
      <c r="E117" s="226" t="s">
        <v>256</v>
      </c>
      <c r="F117" s="226" t="s">
        <v>58</v>
      </c>
      <c r="G117" s="226" t="s">
        <v>59</v>
      </c>
      <c r="H117" s="228">
        <v>141</v>
      </c>
      <c r="I117" s="228" t="s">
        <v>66</v>
      </c>
      <c r="J117" s="223" t="s">
        <v>257</v>
      </c>
    </row>
    <row r="118" ht="33.75" hidden="1" customHeight="1" spans="1:10">
      <c r="A118" s="226" t="s">
        <v>284</v>
      </c>
      <c r="B118" s="226" t="s">
        <v>285</v>
      </c>
      <c r="C118" s="227">
        <v>14200</v>
      </c>
      <c r="D118" s="226" t="s">
        <v>258</v>
      </c>
      <c r="E118" s="226" t="s">
        <v>259</v>
      </c>
      <c r="F118" s="226" t="s">
        <v>113</v>
      </c>
      <c r="G118" s="226" t="s">
        <v>114</v>
      </c>
      <c r="H118" s="228">
        <v>142</v>
      </c>
      <c r="I118" s="228" t="s">
        <v>66</v>
      </c>
      <c r="J118" s="223" t="s">
        <v>260</v>
      </c>
    </row>
    <row r="119" ht="22.5" hidden="1" customHeight="1" spans="1:10">
      <c r="A119" s="226" t="s">
        <v>286</v>
      </c>
      <c r="B119" s="226" t="s">
        <v>287</v>
      </c>
      <c r="C119" s="227">
        <v>14500</v>
      </c>
      <c r="D119" s="226" t="s">
        <v>56</v>
      </c>
      <c r="E119" s="226" t="s">
        <v>57</v>
      </c>
      <c r="F119" s="226" t="s">
        <v>58</v>
      </c>
      <c r="G119" s="226" t="s">
        <v>59</v>
      </c>
      <c r="H119" s="228">
        <v>145</v>
      </c>
      <c r="I119" s="228" t="s">
        <v>60</v>
      </c>
      <c r="J119" s="223" t="s">
        <v>61</v>
      </c>
    </row>
    <row r="120" ht="67.5" hidden="1" customHeight="1" spans="1:10">
      <c r="A120" s="226" t="s">
        <v>286</v>
      </c>
      <c r="B120" s="226" t="s">
        <v>287</v>
      </c>
      <c r="C120" s="227">
        <v>14700</v>
      </c>
      <c r="D120" s="226" t="s">
        <v>62</v>
      </c>
      <c r="E120" s="226" t="s">
        <v>63</v>
      </c>
      <c r="F120" s="226" t="s">
        <v>64</v>
      </c>
      <c r="G120" s="226" t="s">
        <v>65</v>
      </c>
      <c r="H120" s="228">
        <v>147</v>
      </c>
      <c r="I120" s="228" t="s">
        <v>66</v>
      </c>
      <c r="J120" s="223" t="s">
        <v>288</v>
      </c>
    </row>
    <row r="121" ht="22.5" hidden="1" customHeight="1" spans="1:10">
      <c r="A121" s="226" t="s">
        <v>286</v>
      </c>
      <c r="B121" s="226" t="s">
        <v>287</v>
      </c>
      <c r="C121" s="227">
        <v>14800</v>
      </c>
      <c r="D121" s="226" t="s">
        <v>68</v>
      </c>
      <c r="E121" s="226" t="s">
        <v>69</v>
      </c>
      <c r="F121" s="226" t="s">
        <v>64</v>
      </c>
      <c r="G121" s="226" t="s">
        <v>70</v>
      </c>
      <c r="H121" s="228">
        <v>148</v>
      </c>
      <c r="I121" s="228" t="s">
        <v>60</v>
      </c>
      <c r="J121" s="223" t="s">
        <v>71</v>
      </c>
    </row>
    <row r="122" hidden="1" spans="1:10">
      <c r="A122" s="226" t="s">
        <v>286</v>
      </c>
      <c r="B122" s="226" t="s">
        <v>287</v>
      </c>
      <c r="C122" s="227">
        <v>14900</v>
      </c>
      <c r="D122" s="226" t="s">
        <v>72</v>
      </c>
      <c r="E122" s="226" t="s">
        <v>73</v>
      </c>
      <c r="F122" s="226" t="s">
        <v>74</v>
      </c>
      <c r="G122" s="226" t="s">
        <v>75</v>
      </c>
      <c r="H122" s="228">
        <v>149</v>
      </c>
      <c r="I122" s="228" t="s">
        <v>66</v>
      </c>
      <c r="J122" s="223" t="s">
        <v>76</v>
      </c>
    </row>
    <row r="123" hidden="1" spans="1:10">
      <c r="A123" s="226" t="s">
        <v>286</v>
      </c>
      <c r="B123" s="226" t="s">
        <v>287</v>
      </c>
      <c r="C123" s="227">
        <v>15000</v>
      </c>
      <c r="D123" s="226" t="s">
        <v>77</v>
      </c>
      <c r="E123" s="226" t="s">
        <v>78</v>
      </c>
      <c r="F123" s="226" t="s">
        <v>74</v>
      </c>
      <c r="G123" s="226" t="s">
        <v>75</v>
      </c>
      <c r="H123" s="228">
        <v>150</v>
      </c>
      <c r="I123" s="228" t="s">
        <v>66</v>
      </c>
      <c r="J123" s="223" t="s">
        <v>79</v>
      </c>
    </row>
    <row r="124" ht="22.5" hidden="1" customHeight="1" spans="1:10">
      <c r="A124" s="226" t="s">
        <v>286</v>
      </c>
      <c r="B124" s="226" t="s">
        <v>287</v>
      </c>
      <c r="C124" s="227">
        <v>15100</v>
      </c>
      <c r="D124" s="226" t="s">
        <v>80</v>
      </c>
      <c r="E124" s="226" t="s">
        <v>81</v>
      </c>
      <c r="F124" s="226" t="s">
        <v>82</v>
      </c>
      <c r="G124" s="226" t="s">
        <v>83</v>
      </c>
      <c r="H124" s="228">
        <v>151</v>
      </c>
      <c r="I124" s="228" t="s">
        <v>66</v>
      </c>
      <c r="J124" s="223" t="s">
        <v>84</v>
      </c>
    </row>
    <row r="125" hidden="1" spans="1:10">
      <c r="A125" s="226" t="s">
        <v>286</v>
      </c>
      <c r="B125" s="226" t="s">
        <v>287</v>
      </c>
      <c r="C125" s="227">
        <v>111300</v>
      </c>
      <c r="D125" s="226" t="s">
        <v>289</v>
      </c>
      <c r="E125" s="226" t="s">
        <v>290</v>
      </c>
      <c r="F125" s="226" t="s">
        <v>58</v>
      </c>
      <c r="G125" s="226" t="s">
        <v>65</v>
      </c>
      <c r="H125" s="228">
        <v>1426</v>
      </c>
      <c r="I125" s="228"/>
      <c r="J125" s="223" t="s">
        <v>291</v>
      </c>
    </row>
    <row r="126" hidden="1" spans="1:10">
      <c r="A126" s="226" t="s">
        <v>286</v>
      </c>
      <c r="B126" s="226" t="s">
        <v>287</v>
      </c>
      <c r="C126" s="227">
        <v>111400</v>
      </c>
      <c r="D126" s="226" t="s">
        <v>292</v>
      </c>
      <c r="E126" s="226" t="s">
        <v>293</v>
      </c>
      <c r="F126" s="226" t="s">
        <v>64</v>
      </c>
      <c r="G126" s="226" t="s">
        <v>70</v>
      </c>
      <c r="H126" s="228">
        <v>1427</v>
      </c>
      <c r="I126" s="228"/>
      <c r="J126" s="223" t="s">
        <v>294</v>
      </c>
    </row>
    <row r="127" ht="22.5" hidden="1" customHeight="1" spans="1:10">
      <c r="A127" s="226" t="s">
        <v>286</v>
      </c>
      <c r="B127" s="226" t="s">
        <v>287</v>
      </c>
      <c r="C127" s="227">
        <v>111500</v>
      </c>
      <c r="D127" s="226" t="s">
        <v>85</v>
      </c>
      <c r="E127" s="226" t="s">
        <v>86</v>
      </c>
      <c r="F127" s="226" t="s">
        <v>58</v>
      </c>
      <c r="G127" s="226" t="s">
        <v>87</v>
      </c>
      <c r="H127" s="228">
        <v>1428</v>
      </c>
      <c r="I127" s="228"/>
      <c r="J127" s="223" t="s">
        <v>88</v>
      </c>
    </row>
    <row r="128" ht="22.5" hidden="1" customHeight="1" spans="1:10">
      <c r="A128" s="226" t="s">
        <v>286</v>
      </c>
      <c r="B128" s="226" t="s">
        <v>287</v>
      </c>
      <c r="C128" s="227">
        <v>111600</v>
      </c>
      <c r="D128" s="226" t="s">
        <v>89</v>
      </c>
      <c r="E128" s="226" t="s">
        <v>90</v>
      </c>
      <c r="F128" s="226" t="s">
        <v>64</v>
      </c>
      <c r="G128" s="226" t="s">
        <v>91</v>
      </c>
      <c r="H128" s="228">
        <v>1429</v>
      </c>
      <c r="I128" s="228"/>
      <c r="J128" s="223" t="s">
        <v>92</v>
      </c>
    </row>
    <row r="129" hidden="1" spans="1:10">
      <c r="A129" s="226" t="s">
        <v>286</v>
      </c>
      <c r="B129" s="226" t="s">
        <v>287</v>
      </c>
      <c r="C129" s="227">
        <v>15200</v>
      </c>
      <c r="D129" s="226" t="s">
        <v>93</v>
      </c>
      <c r="E129" s="226" t="s">
        <v>94</v>
      </c>
      <c r="F129" s="226" t="s">
        <v>74</v>
      </c>
      <c r="G129" s="226" t="s">
        <v>95</v>
      </c>
      <c r="H129" s="228">
        <v>152</v>
      </c>
      <c r="I129" s="228" t="s">
        <v>60</v>
      </c>
      <c r="J129" s="223" t="s">
        <v>96</v>
      </c>
    </row>
    <row r="130" hidden="1" spans="1:10">
      <c r="A130" s="226" t="s">
        <v>286</v>
      </c>
      <c r="B130" s="226" t="s">
        <v>287</v>
      </c>
      <c r="C130" s="227">
        <v>15300</v>
      </c>
      <c r="D130" s="226" t="s">
        <v>97</v>
      </c>
      <c r="E130" s="226" t="s">
        <v>98</v>
      </c>
      <c r="F130" s="226" t="s">
        <v>64</v>
      </c>
      <c r="G130" s="226" t="s">
        <v>70</v>
      </c>
      <c r="H130" s="228">
        <v>153</v>
      </c>
      <c r="I130" s="228" t="s">
        <v>60</v>
      </c>
      <c r="J130" s="223" t="s">
        <v>99</v>
      </c>
    </row>
    <row r="131" hidden="1" spans="1:10">
      <c r="A131" s="226" t="s">
        <v>286</v>
      </c>
      <c r="B131" s="226" t="s">
        <v>287</v>
      </c>
      <c r="C131" s="227">
        <v>15400</v>
      </c>
      <c r="D131" s="226" t="s">
        <v>100</v>
      </c>
      <c r="E131" s="226" t="s">
        <v>101</v>
      </c>
      <c r="F131" s="226" t="s">
        <v>102</v>
      </c>
      <c r="G131" s="226" t="s">
        <v>103</v>
      </c>
      <c r="H131" s="228">
        <v>154</v>
      </c>
      <c r="I131" s="228" t="s">
        <v>66</v>
      </c>
      <c r="J131" s="223" t="s">
        <v>104</v>
      </c>
    </row>
    <row r="132" ht="78.75" hidden="1" customHeight="1" spans="1:10">
      <c r="A132" s="226" t="s">
        <v>286</v>
      </c>
      <c r="B132" s="226" t="s">
        <v>287</v>
      </c>
      <c r="C132" s="227">
        <v>15500</v>
      </c>
      <c r="D132" s="226" t="s">
        <v>116</v>
      </c>
      <c r="E132" s="226" t="s">
        <v>117</v>
      </c>
      <c r="F132" s="226" t="s">
        <v>64</v>
      </c>
      <c r="G132" s="226" t="s">
        <v>70</v>
      </c>
      <c r="H132" s="228">
        <v>155</v>
      </c>
      <c r="I132" s="228" t="s">
        <v>60</v>
      </c>
      <c r="J132" s="223" t="s">
        <v>118</v>
      </c>
    </row>
    <row r="133" ht="22.5" hidden="1" customHeight="1" spans="1:10">
      <c r="A133" s="226" t="s">
        <v>286</v>
      </c>
      <c r="B133" s="226" t="s">
        <v>287</v>
      </c>
      <c r="C133" s="227">
        <v>15600</v>
      </c>
      <c r="D133" s="226" t="s">
        <v>119</v>
      </c>
      <c r="E133" s="226" t="s">
        <v>120</v>
      </c>
      <c r="F133" s="226" t="s">
        <v>121</v>
      </c>
      <c r="G133" s="226" t="s">
        <v>122</v>
      </c>
      <c r="H133" s="228">
        <v>156</v>
      </c>
      <c r="I133" s="228" t="s">
        <v>60</v>
      </c>
      <c r="J133" s="223" t="s">
        <v>123</v>
      </c>
    </row>
    <row r="134" hidden="1" spans="1:10">
      <c r="A134" s="226" t="s">
        <v>286</v>
      </c>
      <c r="B134" s="226" t="s">
        <v>287</v>
      </c>
      <c r="C134" s="227">
        <v>111700</v>
      </c>
      <c r="D134" s="226" t="s">
        <v>124</v>
      </c>
      <c r="E134" s="226" t="s">
        <v>125</v>
      </c>
      <c r="F134" s="226" t="s">
        <v>126</v>
      </c>
      <c r="G134" s="226" t="s">
        <v>127</v>
      </c>
      <c r="H134" s="228">
        <v>1430</v>
      </c>
      <c r="I134" s="228"/>
      <c r="J134" s="223" t="s">
        <v>128</v>
      </c>
    </row>
    <row r="135" ht="67.5" hidden="1" customHeight="1" spans="1:10">
      <c r="A135" s="226" t="s">
        <v>286</v>
      </c>
      <c r="B135" s="226" t="s">
        <v>287</v>
      </c>
      <c r="C135" s="227">
        <v>16100</v>
      </c>
      <c r="D135" s="226" t="s">
        <v>295</v>
      </c>
      <c r="E135" s="226" t="s">
        <v>296</v>
      </c>
      <c r="F135" s="226" t="s">
        <v>131</v>
      </c>
      <c r="G135" s="226" t="s">
        <v>132</v>
      </c>
      <c r="H135" s="228">
        <v>161</v>
      </c>
      <c r="I135" s="228" t="s">
        <v>60</v>
      </c>
      <c r="J135" s="223" t="s">
        <v>297</v>
      </c>
    </row>
    <row r="136" ht="56.25" hidden="1" customHeight="1" spans="1:10">
      <c r="A136" s="226" t="s">
        <v>286</v>
      </c>
      <c r="B136" s="226" t="s">
        <v>287</v>
      </c>
      <c r="C136" s="227">
        <v>16200</v>
      </c>
      <c r="D136" s="226" t="s">
        <v>134</v>
      </c>
      <c r="E136" s="226" t="s">
        <v>135</v>
      </c>
      <c r="F136" s="226" t="s">
        <v>131</v>
      </c>
      <c r="G136" s="226" t="s">
        <v>132</v>
      </c>
      <c r="H136" s="228">
        <v>162</v>
      </c>
      <c r="I136" s="228" t="s">
        <v>66</v>
      </c>
      <c r="J136" s="223" t="s">
        <v>136</v>
      </c>
    </row>
    <row r="137" ht="22.5" hidden="1" customHeight="1" spans="1:10">
      <c r="A137" s="226" t="s">
        <v>286</v>
      </c>
      <c r="B137" s="226" t="s">
        <v>287</v>
      </c>
      <c r="C137" s="227">
        <v>16300</v>
      </c>
      <c r="D137" s="226" t="s">
        <v>137</v>
      </c>
      <c r="E137" s="226" t="s">
        <v>138</v>
      </c>
      <c r="F137" s="226" t="s">
        <v>113</v>
      </c>
      <c r="G137" s="226" t="s">
        <v>114</v>
      </c>
      <c r="H137" s="228">
        <v>163</v>
      </c>
      <c r="I137" s="228" t="s">
        <v>66</v>
      </c>
      <c r="J137" s="223" t="s">
        <v>139</v>
      </c>
    </row>
    <row r="138" ht="22.5" hidden="1" customHeight="1" spans="1:10">
      <c r="A138" s="226" t="s">
        <v>286</v>
      </c>
      <c r="B138" s="226" t="s">
        <v>287</v>
      </c>
      <c r="C138" s="227">
        <v>16400</v>
      </c>
      <c r="D138" s="226" t="s">
        <v>140</v>
      </c>
      <c r="E138" s="226" t="s">
        <v>141</v>
      </c>
      <c r="F138" s="226" t="s">
        <v>64</v>
      </c>
      <c r="G138" s="226" t="s">
        <v>142</v>
      </c>
      <c r="H138" s="228">
        <v>164</v>
      </c>
      <c r="I138" s="228" t="s">
        <v>60</v>
      </c>
      <c r="J138" s="223" t="s">
        <v>143</v>
      </c>
    </row>
    <row r="139" ht="33.75" hidden="1" customHeight="1" spans="1:10">
      <c r="A139" s="226" t="s">
        <v>286</v>
      </c>
      <c r="B139" s="226" t="s">
        <v>287</v>
      </c>
      <c r="C139" s="227">
        <v>16500</v>
      </c>
      <c r="D139" s="226" t="s">
        <v>144</v>
      </c>
      <c r="E139" s="226" t="s">
        <v>145</v>
      </c>
      <c r="F139" s="226" t="s">
        <v>146</v>
      </c>
      <c r="G139" s="226" t="s">
        <v>147</v>
      </c>
      <c r="H139" s="228">
        <v>165</v>
      </c>
      <c r="I139" s="228" t="s">
        <v>60</v>
      </c>
      <c r="J139" s="223" t="s">
        <v>263</v>
      </c>
    </row>
    <row r="140" hidden="1" spans="1:10">
      <c r="A140" s="226" t="s">
        <v>286</v>
      </c>
      <c r="B140" s="226" t="s">
        <v>287</v>
      </c>
      <c r="C140" s="227">
        <v>16600</v>
      </c>
      <c r="D140" s="226" t="s">
        <v>298</v>
      </c>
      <c r="E140" s="226" t="s">
        <v>299</v>
      </c>
      <c r="F140" s="226" t="s">
        <v>74</v>
      </c>
      <c r="G140" s="226" t="s">
        <v>75</v>
      </c>
      <c r="H140" s="228">
        <v>166</v>
      </c>
      <c r="I140" s="228" t="s">
        <v>66</v>
      </c>
      <c r="J140" s="223" t="s">
        <v>300</v>
      </c>
    </row>
    <row r="141" hidden="1" spans="1:10">
      <c r="A141" s="226" t="s">
        <v>286</v>
      </c>
      <c r="B141" s="226" t="s">
        <v>287</v>
      </c>
      <c r="C141" s="227">
        <v>16700</v>
      </c>
      <c r="D141" s="226" t="s">
        <v>301</v>
      </c>
      <c r="E141" s="226" t="s">
        <v>302</v>
      </c>
      <c r="F141" s="226" t="s">
        <v>303</v>
      </c>
      <c r="G141" s="226" t="s">
        <v>304</v>
      </c>
      <c r="H141" s="228">
        <v>167</v>
      </c>
      <c r="I141" s="228" t="s">
        <v>60</v>
      </c>
      <c r="J141" s="223" t="s">
        <v>305</v>
      </c>
    </row>
    <row r="142" ht="101.25" hidden="1" customHeight="1" spans="1:10">
      <c r="A142" s="226" t="s">
        <v>286</v>
      </c>
      <c r="B142" s="226" t="s">
        <v>287</v>
      </c>
      <c r="C142" s="227">
        <v>16800</v>
      </c>
      <c r="D142" s="226" t="s">
        <v>306</v>
      </c>
      <c r="E142" s="226" t="s">
        <v>307</v>
      </c>
      <c r="F142" s="226" t="s">
        <v>308</v>
      </c>
      <c r="G142" s="226" t="s">
        <v>309</v>
      </c>
      <c r="H142" s="228">
        <v>168</v>
      </c>
      <c r="I142" s="228" t="s">
        <v>66</v>
      </c>
      <c r="J142" s="223" t="s">
        <v>310</v>
      </c>
    </row>
    <row r="143" ht="45" hidden="1" customHeight="1" spans="1:10">
      <c r="A143" s="226" t="s">
        <v>286</v>
      </c>
      <c r="B143" s="226" t="s">
        <v>287</v>
      </c>
      <c r="C143" s="227">
        <v>16900</v>
      </c>
      <c r="D143" s="226" t="s">
        <v>311</v>
      </c>
      <c r="E143" s="226" t="s">
        <v>312</v>
      </c>
      <c r="F143" s="226" t="s">
        <v>313</v>
      </c>
      <c r="G143" s="226" t="s">
        <v>314</v>
      </c>
      <c r="H143" s="228">
        <v>169</v>
      </c>
      <c r="I143" s="228" t="s">
        <v>60</v>
      </c>
      <c r="J143" s="223" t="s">
        <v>315</v>
      </c>
    </row>
    <row r="144" ht="22.5" hidden="1" customHeight="1" spans="1:10">
      <c r="A144" s="226" t="s">
        <v>286</v>
      </c>
      <c r="B144" s="226" t="s">
        <v>287</v>
      </c>
      <c r="C144" s="227">
        <v>17000</v>
      </c>
      <c r="D144" s="226" t="s">
        <v>154</v>
      </c>
      <c r="E144" s="226" t="s">
        <v>155</v>
      </c>
      <c r="F144" s="226" t="s">
        <v>156</v>
      </c>
      <c r="G144" s="226" t="s">
        <v>157</v>
      </c>
      <c r="H144" s="228">
        <v>170</v>
      </c>
      <c r="I144" s="228" t="s">
        <v>66</v>
      </c>
      <c r="J144" s="223" t="s">
        <v>158</v>
      </c>
    </row>
    <row r="145" ht="78.75" hidden="1" customHeight="1" spans="1:10">
      <c r="A145" s="226" t="s">
        <v>286</v>
      </c>
      <c r="B145" s="226" t="s">
        <v>287</v>
      </c>
      <c r="C145" s="227">
        <v>17100</v>
      </c>
      <c r="D145" s="226" t="s">
        <v>159</v>
      </c>
      <c r="E145" s="226" t="s">
        <v>160</v>
      </c>
      <c r="F145" s="226" t="s">
        <v>156</v>
      </c>
      <c r="G145" s="226" t="s">
        <v>157</v>
      </c>
      <c r="H145" s="228">
        <v>171</v>
      </c>
      <c r="I145" s="228" t="s">
        <v>60</v>
      </c>
      <c r="J145" s="223" t="s">
        <v>161</v>
      </c>
    </row>
    <row r="146" ht="22.5" hidden="1" customHeight="1" spans="1:10">
      <c r="A146" s="226" t="s">
        <v>286</v>
      </c>
      <c r="B146" s="226" t="s">
        <v>287</v>
      </c>
      <c r="C146" s="227">
        <v>17200</v>
      </c>
      <c r="D146" s="226" t="s">
        <v>162</v>
      </c>
      <c r="E146" s="226" t="s">
        <v>163</v>
      </c>
      <c r="F146" s="226" t="s">
        <v>121</v>
      </c>
      <c r="G146" s="226" t="s">
        <v>122</v>
      </c>
      <c r="H146" s="228">
        <v>172</v>
      </c>
      <c r="I146" s="228" t="s">
        <v>60</v>
      </c>
      <c r="J146" s="223" t="s">
        <v>164</v>
      </c>
    </row>
    <row r="147" ht="33.75" hidden="1" customHeight="1" spans="1:10">
      <c r="A147" s="226" t="s">
        <v>286</v>
      </c>
      <c r="B147" s="226" t="s">
        <v>287</v>
      </c>
      <c r="C147" s="227">
        <v>17300</v>
      </c>
      <c r="D147" s="226" t="s">
        <v>316</v>
      </c>
      <c r="E147" s="226" t="s">
        <v>317</v>
      </c>
      <c r="F147" s="226" t="s">
        <v>121</v>
      </c>
      <c r="G147" s="226" t="s">
        <v>122</v>
      </c>
      <c r="H147" s="228">
        <v>173</v>
      </c>
      <c r="I147" s="228" t="s">
        <v>60</v>
      </c>
      <c r="J147" s="223" t="s">
        <v>167</v>
      </c>
    </row>
    <row r="148" ht="33.75" hidden="1" customHeight="1" spans="1:10">
      <c r="A148" s="226" t="s">
        <v>286</v>
      </c>
      <c r="B148" s="226" t="s">
        <v>287</v>
      </c>
      <c r="C148" s="227">
        <v>17400</v>
      </c>
      <c r="D148" s="226" t="s">
        <v>318</v>
      </c>
      <c r="E148" s="226" t="s">
        <v>319</v>
      </c>
      <c r="F148" s="226" t="s">
        <v>121</v>
      </c>
      <c r="G148" s="226" t="s">
        <v>122</v>
      </c>
      <c r="H148" s="228">
        <v>174</v>
      </c>
      <c r="I148" s="228" t="s">
        <v>60</v>
      </c>
      <c r="J148" s="223" t="s">
        <v>170</v>
      </c>
    </row>
    <row r="149" ht="67.5" hidden="1" customHeight="1" spans="1:10">
      <c r="A149" s="226" t="s">
        <v>286</v>
      </c>
      <c r="B149" s="226" t="s">
        <v>287</v>
      </c>
      <c r="C149" s="227">
        <v>17500</v>
      </c>
      <c r="D149" s="226" t="s">
        <v>192</v>
      </c>
      <c r="E149" s="226" t="s">
        <v>193</v>
      </c>
      <c r="F149" s="226" t="s">
        <v>113</v>
      </c>
      <c r="G149" s="226" t="s">
        <v>114</v>
      </c>
      <c r="H149" s="228">
        <v>175</v>
      </c>
      <c r="I149" s="228" t="s">
        <v>66</v>
      </c>
      <c r="J149" s="223" t="s">
        <v>194</v>
      </c>
    </row>
    <row r="150" hidden="1" spans="1:10">
      <c r="A150" s="226" t="s">
        <v>286</v>
      </c>
      <c r="B150" s="226" t="s">
        <v>287</v>
      </c>
      <c r="C150" s="227">
        <v>17600</v>
      </c>
      <c r="D150" s="226" t="s">
        <v>195</v>
      </c>
      <c r="E150" s="226" t="s">
        <v>196</v>
      </c>
      <c r="F150" s="226" t="s">
        <v>126</v>
      </c>
      <c r="G150" s="226" t="s">
        <v>127</v>
      </c>
      <c r="H150" s="228">
        <v>176</v>
      </c>
      <c r="I150" s="228" t="s">
        <v>66</v>
      </c>
      <c r="J150" s="223" t="s">
        <v>197</v>
      </c>
    </row>
    <row r="151" hidden="1" spans="1:10">
      <c r="A151" s="226" t="s">
        <v>286</v>
      </c>
      <c r="B151" s="226" t="s">
        <v>287</v>
      </c>
      <c r="C151" s="227">
        <v>17700</v>
      </c>
      <c r="D151" s="226" t="s">
        <v>320</v>
      </c>
      <c r="E151" s="226" t="s">
        <v>321</v>
      </c>
      <c r="F151" s="226" t="s">
        <v>126</v>
      </c>
      <c r="G151" s="226" t="s">
        <v>127</v>
      </c>
      <c r="H151" s="228">
        <v>177</v>
      </c>
      <c r="I151" s="228" t="s">
        <v>60</v>
      </c>
      <c r="J151" s="223" t="s">
        <v>322</v>
      </c>
    </row>
    <row r="152" ht="33.75" hidden="1" customHeight="1" spans="1:10">
      <c r="A152" s="226" t="s">
        <v>286</v>
      </c>
      <c r="B152" s="226" t="s">
        <v>287</v>
      </c>
      <c r="C152" s="227">
        <v>17800</v>
      </c>
      <c r="D152" s="226" t="s">
        <v>198</v>
      </c>
      <c r="E152" s="226" t="s">
        <v>199</v>
      </c>
      <c r="F152" s="226" t="s">
        <v>126</v>
      </c>
      <c r="G152" s="226" t="s">
        <v>127</v>
      </c>
      <c r="H152" s="228">
        <v>178</v>
      </c>
      <c r="I152" s="228" t="s">
        <v>60</v>
      </c>
      <c r="J152" s="223" t="s">
        <v>200</v>
      </c>
    </row>
    <row r="153" ht="67.5" hidden="1" customHeight="1" spans="1:10">
      <c r="A153" s="226" t="s">
        <v>286</v>
      </c>
      <c r="B153" s="226" t="s">
        <v>287</v>
      </c>
      <c r="C153" s="227">
        <v>17900</v>
      </c>
      <c r="D153" s="226" t="s">
        <v>201</v>
      </c>
      <c r="E153" s="226" t="s">
        <v>278</v>
      </c>
      <c r="F153" s="226" t="s">
        <v>126</v>
      </c>
      <c r="G153" s="226" t="s">
        <v>127</v>
      </c>
      <c r="H153" s="228">
        <v>179</v>
      </c>
      <c r="I153" s="228" t="s">
        <v>60</v>
      </c>
      <c r="J153" s="223" t="s">
        <v>203</v>
      </c>
    </row>
    <row r="154" ht="45" hidden="1" customHeight="1" spans="1:10">
      <c r="A154" s="226" t="s">
        <v>286</v>
      </c>
      <c r="B154" s="226" t="s">
        <v>287</v>
      </c>
      <c r="C154" s="227">
        <v>18000</v>
      </c>
      <c r="D154" s="226" t="s">
        <v>204</v>
      </c>
      <c r="E154" s="226" t="s">
        <v>279</v>
      </c>
      <c r="F154" s="226" t="s">
        <v>126</v>
      </c>
      <c r="G154" s="226" t="s">
        <v>127</v>
      </c>
      <c r="H154" s="228">
        <v>180</v>
      </c>
      <c r="I154" s="228" t="s">
        <v>60</v>
      </c>
      <c r="J154" s="223" t="s">
        <v>206</v>
      </c>
    </row>
    <row r="155" ht="45" hidden="1" customHeight="1" spans="1:10">
      <c r="A155" s="226" t="s">
        <v>286</v>
      </c>
      <c r="B155" s="226" t="s">
        <v>287</v>
      </c>
      <c r="C155" s="227">
        <v>18100</v>
      </c>
      <c r="D155" s="226" t="s">
        <v>207</v>
      </c>
      <c r="E155" s="226" t="s">
        <v>208</v>
      </c>
      <c r="F155" s="226" t="s">
        <v>113</v>
      </c>
      <c r="G155" s="226" t="s">
        <v>114</v>
      </c>
      <c r="H155" s="228">
        <v>181</v>
      </c>
      <c r="I155" s="228" t="s">
        <v>60</v>
      </c>
      <c r="J155" s="223" t="s">
        <v>209</v>
      </c>
    </row>
    <row r="156" ht="90" hidden="1" customHeight="1" spans="1:10">
      <c r="A156" s="226" t="s">
        <v>286</v>
      </c>
      <c r="B156" s="226" t="s">
        <v>287</v>
      </c>
      <c r="C156" s="227">
        <v>18200</v>
      </c>
      <c r="D156" s="226" t="s">
        <v>210</v>
      </c>
      <c r="E156" s="226" t="s">
        <v>211</v>
      </c>
      <c r="F156" s="226" t="s">
        <v>131</v>
      </c>
      <c r="G156" s="226" t="s">
        <v>132</v>
      </c>
      <c r="H156" s="228">
        <v>182</v>
      </c>
      <c r="I156" s="228" t="s">
        <v>60</v>
      </c>
      <c r="J156" s="223" t="s">
        <v>212</v>
      </c>
    </row>
    <row r="157" ht="78.75" hidden="1" customHeight="1" spans="1:10">
      <c r="A157" s="226" t="s">
        <v>286</v>
      </c>
      <c r="B157" s="226" t="s">
        <v>287</v>
      </c>
      <c r="C157" s="227">
        <v>18300</v>
      </c>
      <c r="D157" s="226" t="s">
        <v>213</v>
      </c>
      <c r="E157" s="226" t="s">
        <v>214</v>
      </c>
      <c r="F157" s="226" t="s">
        <v>131</v>
      </c>
      <c r="G157" s="226" t="s">
        <v>132</v>
      </c>
      <c r="H157" s="228">
        <v>183</v>
      </c>
      <c r="I157" s="228" t="s">
        <v>66</v>
      </c>
      <c r="J157" s="223" t="s">
        <v>215</v>
      </c>
    </row>
    <row r="158" hidden="1" spans="1:10">
      <c r="A158" s="226" t="s">
        <v>286</v>
      </c>
      <c r="B158" s="226" t="s">
        <v>287</v>
      </c>
      <c r="C158" s="227">
        <v>18400</v>
      </c>
      <c r="D158" s="226" t="s">
        <v>323</v>
      </c>
      <c r="E158" s="226" t="s">
        <v>324</v>
      </c>
      <c r="F158" s="226" t="s">
        <v>126</v>
      </c>
      <c r="G158" s="226" t="s">
        <v>127</v>
      </c>
      <c r="H158" s="228">
        <v>184</v>
      </c>
      <c r="I158" s="228" t="s">
        <v>60</v>
      </c>
      <c r="J158" s="223" t="s">
        <v>325</v>
      </c>
    </row>
    <row r="159" ht="56.25" hidden="1" customHeight="1" spans="1:10">
      <c r="A159" s="226" t="s">
        <v>286</v>
      </c>
      <c r="B159" s="226" t="s">
        <v>287</v>
      </c>
      <c r="C159" s="227">
        <v>18500</v>
      </c>
      <c r="D159" s="226" t="s">
        <v>216</v>
      </c>
      <c r="E159" s="226" t="s">
        <v>217</v>
      </c>
      <c r="F159" s="226" t="s">
        <v>113</v>
      </c>
      <c r="G159" s="226" t="s">
        <v>114</v>
      </c>
      <c r="H159" s="228">
        <v>185</v>
      </c>
      <c r="I159" s="228" t="s">
        <v>66</v>
      </c>
      <c r="J159" s="223" t="s">
        <v>218</v>
      </c>
    </row>
    <row r="160" ht="22.5" hidden="1" customHeight="1" spans="1:10">
      <c r="A160" s="226" t="s">
        <v>286</v>
      </c>
      <c r="B160" s="226" t="s">
        <v>287</v>
      </c>
      <c r="C160" s="227">
        <v>18600</v>
      </c>
      <c r="D160" s="226" t="s">
        <v>326</v>
      </c>
      <c r="E160" s="226" t="s">
        <v>327</v>
      </c>
      <c r="F160" s="226" t="s">
        <v>58</v>
      </c>
      <c r="G160" s="226" t="s">
        <v>221</v>
      </c>
      <c r="H160" s="228">
        <v>186</v>
      </c>
      <c r="I160" s="228" t="s">
        <v>60</v>
      </c>
      <c r="J160" s="223" t="s">
        <v>222</v>
      </c>
    </row>
    <row r="161" ht="22.5" hidden="1" customHeight="1" spans="1:10">
      <c r="A161" s="226" t="s">
        <v>286</v>
      </c>
      <c r="B161" s="226" t="s">
        <v>287</v>
      </c>
      <c r="C161" s="227">
        <v>18700</v>
      </c>
      <c r="D161" s="226" t="s">
        <v>225</v>
      </c>
      <c r="E161" s="226" t="s">
        <v>226</v>
      </c>
      <c r="F161" s="226" t="s">
        <v>58</v>
      </c>
      <c r="G161" s="226" t="s">
        <v>221</v>
      </c>
      <c r="H161" s="228">
        <v>187</v>
      </c>
      <c r="I161" s="228" t="s">
        <v>60</v>
      </c>
      <c r="J161" s="223" t="s">
        <v>222</v>
      </c>
    </row>
    <row r="162" ht="22.5" hidden="1" customHeight="1" spans="1:10">
      <c r="A162" s="226" t="s">
        <v>286</v>
      </c>
      <c r="B162" s="226" t="s">
        <v>287</v>
      </c>
      <c r="C162" s="227">
        <v>18800</v>
      </c>
      <c r="D162" s="226" t="s">
        <v>328</v>
      </c>
      <c r="E162" s="226" t="s">
        <v>329</v>
      </c>
      <c r="F162" s="226" t="s">
        <v>58</v>
      </c>
      <c r="G162" s="226" t="s">
        <v>221</v>
      </c>
      <c r="H162" s="228">
        <v>188</v>
      </c>
      <c r="I162" s="228" t="s">
        <v>60</v>
      </c>
      <c r="J162" s="223" t="s">
        <v>222</v>
      </c>
    </row>
    <row r="163" ht="22.5" hidden="1" customHeight="1" spans="1:10">
      <c r="A163" s="226" t="s">
        <v>286</v>
      </c>
      <c r="B163" s="226" t="s">
        <v>287</v>
      </c>
      <c r="C163" s="227">
        <v>18900</v>
      </c>
      <c r="D163" s="226" t="s">
        <v>227</v>
      </c>
      <c r="E163" s="226" t="s">
        <v>228</v>
      </c>
      <c r="F163" s="226" t="s">
        <v>58</v>
      </c>
      <c r="G163" s="226" t="s">
        <v>221</v>
      </c>
      <c r="H163" s="228">
        <v>189</v>
      </c>
      <c r="I163" s="228" t="s">
        <v>60</v>
      </c>
      <c r="J163" s="223" t="s">
        <v>222</v>
      </c>
    </row>
    <row r="164" ht="22.5" hidden="1" customHeight="1" spans="1:10">
      <c r="A164" s="226" t="s">
        <v>286</v>
      </c>
      <c r="B164" s="226" t="s">
        <v>287</v>
      </c>
      <c r="C164" s="227">
        <v>19000</v>
      </c>
      <c r="D164" s="226" t="s">
        <v>229</v>
      </c>
      <c r="E164" s="226" t="s">
        <v>230</v>
      </c>
      <c r="F164" s="226" t="s">
        <v>58</v>
      </c>
      <c r="G164" s="226" t="s">
        <v>221</v>
      </c>
      <c r="H164" s="228">
        <v>190</v>
      </c>
      <c r="I164" s="228" t="s">
        <v>60</v>
      </c>
      <c r="J164" s="223" t="s">
        <v>222</v>
      </c>
    </row>
    <row r="165" ht="22.5" hidden="1" customHeight="1" spans="1:10">
      <c r="A165" s="226" t="s">
        <v>286</v>
      </c>
      <c r="B165" s="226" t="s">
        <v>287</v>
      </c>
      <c r="C165" s="227">
        <v>19100</v>
      </c>
      <c r="D165" s="226" t="s">
        <v>231</v>
      </c>
      <c r="E165" s="226" t="s">
        <v>232</v>
      </c>
      <c r="F165" s="226" t="s">
        <v>58</v>
      </c>
      <c r="G165" s="226" t="s">
        <v>221</v>
      </c>
      <c r="H165" s="228">
        <v>191</v>
      </c>
      <c r="I165" s="228" t="s">
        <v>60</v>
      </c>
      <c r="J165" s="223" t="s">
        <v>222</v>
      </c>
    </row>
    <row r="166" ht="22.5" hidden="1" customHeight="1" spans="1:10">
      <c r="A166" s="226" t="s">
        <v>286</v>
      </c>
      <c r="B166" s="226" t="s">
        <v>287</v>
      </c>
      <c r="C166" s="227">
        <v>19200</v>
      </c>
      <c r="D166" s="226" t="s">
        <v>330</v>
      </c>
      <c r="E166" s="226" t="s">
        <v>331</v>
      </c>
      <c r="F166" s="226" t="s">
        <v>58</v>
      </c>
      <c r="G166" s="226" t="s">
        <v>221</v>
      </c>
      <c r="H166" s="228">
        <v>192</v>
      </c>
      <c r="I166" s="228" t="s">
        <v>60</v>
      </c>
      <c r="J166" s="223" t="s">
        <v>222</v>
      </c>
    </row>
    <row r="167" ht="22.5" hidden="1" customHeight="1" spans="1:10">
      <c r="A167" s="226" t="s">
        <v>286</v>
      </c>
      <c r="B167" s="226" t="s">
        <v>287</v>
      </c>
      <c r="C167" s="227">
        <v>19300</v>
      </c>
      <c r="D167" s="226" t="s">
        <v>332</v>
      </c>
      <c r="E167" s="226" t="s">
        <v>333</v>
      </c>
      <c r="F167" s="226" t="s">
        <v>58</v>
      </c>
      <c r="G167" s="226" t="s">
        <v>221</v>
      </c>
      <c r="H167" s="228">
        <v>193</v>
      </c>
      <c r="I167" s="228" t="s">
        <v>60</v>
      </c>
      <c r="J167" s="223" t="s">
        <v>222</v>
      </c>
    </row>
    <row r="168" hidden="1" spans="1:10">
      <c r="A168" s="226" t="s">
        <v>286</v>
      </c>
      <c r="B168" s="226" t="s">
        <v>287</v>
      </c>
      <c r="C168" s="227">
        <v>19400</v>
      </c>
      <c r="D168" s="226" t="s">
        <v>239</v>
      </c>
      <c r="E168" s="226" t="s">
        <v>240</v>
      </c>
      <c r="F168" s="226" t="s">
        <v>241</v>
      </c>
      <c r="G168" s="226" t="s">
        <v>242</v>
      </c>
      <c r="H168" s="228">
        <v>194</v>
      </c>
      <c r="I168" s="228" t="s">
        <v>60</v>
      </c>
      <c r="J168" s="223" t="s">
        <v>4</v>
      </c>
    </row>
    <row r="169" ht="33.75" hidden="1" customHeight="1" spans="1:10">
      <c r="A169" s="226" t="s">
        <v>334</v>
      </c>
      <c r="B169" s="226" t="s">
        <v>335</v>
      </c>
      <c r="C169" s="227">
        <v>19700</v>
      </c>
      <c r="D169" s="226" t="s">
        <v>56</v>
      </c>
      <c r="E169" s="226" t="s">
        <v>57</v>
      </c>
      <c r="F169" s="226" t="s">
        <v>58</v>
      </c>
      <c r="G169" s="226" t="s">
        <v>59</v>
      </c>
      <c r="H169" s="228">
        <v>197</v>
      </c>
      <c r="I169" s="228" t="s">
        <v>60</v>
      </c>
      <c r="J169" s="223" t="s">
        <v>336</v>
      </c>
    </row>
    <row r="170" ht="22.5" hidden="1" customHeight="1" spans="1:10">
      <c r="A170" s="226" t="s">
        <v>334</v>
      </c>
      <c r="B170" s="226" t="s">
        <v>335</v>
      </c>
      <c r="C170" s="227">
        <v>19900</v>
      </c>
      <c r="D170" s="226" t="s">
        <v>137</v>
      </c>
      <c r="E170" s="226" t="s">
        <v>138</v>
      </c>
      <c r="F170" s="226" t="s">
        <v>113</v>
      </c>
      <c r="G170" s="226" t="s">
        <v>114</v>
      </c>
      <c r="H170" s="228">
        <v>199</v>
      </c>
      <c r="I170" s="228" t="s">
        <v>60</v>
      </c>
      <c r="J170" s="223" t="s">
        <v>139</v>
      </c>
    </row>
    <row r="171" ht="56.25" hidden="1" customHeight="1" spans="1:10">
      <c r="A171" s="226" t="s">
        <v>334</v>
      </c>
      <c r="B171" s="226" t="s">
        <v>335</v>
      </c>
      <c r="C171" s="227">
        <v>20000</v>
      </c>
      <c r="D171" s="226" t="s">
        <v>337</v>
      </c>
      <c r="E171" s="226" t="s">
        <v>338</v>
      </c>
      <c r="F171" s="226" t="s">
        <v>131</v>
      </c>
      <c r="G171" s="226" t="s">
        <v>132</v>
      </c>
      <c r="H171" s="228">
        <v>200</v>
      </c>
      <c r="I171" s="228" t="s">
        <v>60</v>
      </c>
      <c r="J171" s="223" t="s">
        <v>339</v>
      </c>
    </row>
    <row r="172" ht="78.75" hidden="1" customHeight="1" spans="1:10">
      <c r="A172" s="226" t="s">
        <v>334</v>
      </c>
      <c r="B172" s="226" t="s">
        <v>335</v>
      </c>
      <c r="C172" s="227">
        <v>20100</v>
      </c>
      <c r="D172" s="226" t="s">
        <v>134</v>
      </c>
      <c r="E172" s="226" t="s">
        <v>135</v>
      </c>
      <c r="F172" s="226" t="s">
        <v>131</v>
      </c>
      <c r="G172" s="226" t="s">
        <v>132</v>
      </c>
      <c r="H172" s="228">
        <v>201</v>
      </c>
      <c r="I172" s="228" t="s">
        <v>60</v>
      </c>
      <c r="J172" s="223" t="s">
        <v>340</v>
      </c>
    </row>
    <row r="173" hidden="1" spans="1:10">
      <c r="A173" s="226" t="s">
        <v>334</v>
      </c>
      <c r="B173" s="226" t="s">
        <v>335</v>
      </c>
      <c r="C173" s="227">
        <v>20200</v>
      </c>
      <c r="D173" s="226" t="s">
        <v>341</v>
      </c>
      <c r="E173" s="226" t="s">
        <v>341</v>
      </c>
      <c r="F173" s="226" t="s">
        <v>308</v>
      </c>
      <c r="G173" s="226" t="s">
        <v>309</v>
      </c>
      <c r="H173" s="228">
        <v>202</v>
      </c>
      <c r="I173" s="228" t="s">
        <v>60</v>
      </c>
      <c r="J173" s="223" t="s">
        <v>342</v>
      </c>
    </row>
    <row r="174" hidden="1" spans="1:10">
      <c r="A174" s="226" t="s">
        <v>334</v>
      </c>
      <c r="B174" s="226" t="s">
        <v>335</v>
      </c>
      <c r="C174" s="227">
        <v>20300</v>
      </c>
      <c r="D174" s="226" t="s">
        <v>343</v>
      </c>
      <c r="E174" s="226" t="s">
        <v>343</v>
      </c>
      <c r="F174" s="226" t="s">
        <v>121</v>
      </c>
      <c r="G174" s="226" t="s">
        <v>122</v>
      </c>
      <c r="H174" s="228">
        <v>203</v>
      </c>
      <c r="I174" s="228" t="s">
        <v>60</v>
      </c>
      <c r="J174" s="223" t="s">
        <v>344</v>
      </c>
    </row>
    <row r="175" hidden="1" spans="1:10">
      <c r="A175" s="226" t="s">
        <v>334</v>
      </c>
      <c r="B175" s="226" t="s">
        <v>335</v>
      </c>
      <c r="C175" s="227">
        <v>20400</v>
      </c>
      <c r="D175" s="226" t="s">
        <v>345</v>
      </c>
      <c r="E175" s="226" t="s">
        <v>345</v>
      </c>
      <c r="F175" s="226" t="s">
        <v>346</v>
      </c>
      <c r="G175" s="226" t="s">
        <v>347</v>
      </c>
      <c r="H175" s="228">
        <v>204</v>
      </c>
      <c r="I175" s="228" t="s">
        <v>60</v>
      </c>
      <c r="J175" s="223" t="s">
        <v>348</v>
      </c>
    </row>
    <row r="176" hidden="1" spans="1:10">
      <c r="A176" s="226" t="s">
        <v>334</v>
      </c>
      <c r="B176" s="226" t="s">
        <v>335</v>
      </c>
      <c r="C176" s="227">
        <v>20500</v>
      </c>
      <c r="D176" s="226" t="s">
        <v>349</v>
      </c>
      <c r="E176" s="226" t="s">
        <v>350</v>
      </c>
      <c r="F176" s="226" t="s">
        <v>126</v>
      </c>
      <c r="G176" s="226" t="s">
        <v>127</v>
      </c>
      <c r="H176" s="228">
        <v>205</v>
      </c>
      <c r="I176" s="228" t="s">
        <v>60</v>
      </c>
      <c r="J176" s="223" t="s">
        <v>351</v>
      </c>
    </row>
    <row r="177" ht="22.5" hidden="1" customHeight="1" spans="1:10">
      <c r="A177" s="226" t="s">
        <v>334</v>
      </c>
      <c r="B177" s="226" t="s">
        <v>335</v>
      </c>
      <c r="C177" s="227">
        <v>20600</v>
      </c>
      <c r="D177" s="226" t="s">
        <v>352</v>
      </c>
      <c r="E177" s="226" t="s">
        <v>353</v>
      </c>
      <c r="F177" s="226" t="s">
        <v>58</v>
      </c>
      <c r="G177" s="226" t="s">
        <v>221</v>
      </c>
      <c r="H177" s="228">
        <v>206</v>
      </c>
      <c r="I177" s="228" t="s">
        <v>60</v>
      </c>
      <c r="J177" s="223" t="s">
        <v>222</v>
      </c>
    </row>
    <row r="178" ht="22.5" hidden="1" customHeight="1" spans="1:10">
      <c r="A178" s="226" t="s">
        <v>334</v>
      </c>
      <c r="B178" s="226" t="s">
        <v>335</v>
      </c>
      <c r="C178" s="227">
        <v>20700</v>
      </c>
      <c r="D178" s="226" t="s">
        <v>225</v>
      </c>
      <c r="E178" s="226" t="s">
        <v>226</v>
      </c>
      <c r="F178" s="226" t="s">
        <v>58</v>
      </c>
      <c r="G178" s="226" t="s">
        <v>221</v>
      </c>
      <c r="H178" s="228">
        <v>207</v>
      </c>
      <c r="I178" s="228" t="s">
        <v>60</v>
      </c>
      <c r="J178" s="223" t="s">
        <v>222</v>
      </c>
    </row>
    <row r="179" ht="22.5" hidden="1" customHeight="1" spans="1:10">
      <c r="A179" s="226" t="s">
        <v>334</v>
      </c>
      <c r="B179" s="226" t="s">
        <v>335</v>
      </c>
      <c r="C179" s="227">
        <v>20800</v>
      </c>
      <c r="D179" s="226" t="s">
        <v>354</v>
      </c>
      <c r="E179" s="226" t="s">
        <v>355</v>
      </c>
      <c r="F179" s="226" t="s">
        <v>58</v>
      </c>
      <c r="G179" s="226" t="s">
        <v>221</v>
      </c>
      <c r="H179" s="228">
        <v>208</v>
      </c>
      <c r="I179" s="228" t="s">
        <v>60</v>
      </c>
      <c r="J179" s="223" t="s">
        <v>222</v>
      </c>
    </row>
    <row r="180" ht="22.5" hidden="1" customHeight="1" spans="1:10">
      <c r="A180" s="226" t="s">
        <v>334</v>
      </c>
      <c r="B180" s="226" t="s">
        <v>335</v>
      </c>
      <c r="C180" s="227">
        <v>20900</v>
      </c>
      <c r="D180" s="226" t="s">
        <v>356</v>
      </c>
      <c r="E180" s="226" t="s">
        <v>357</v>
      </c>
      <c r="F180" s="226" t="s">
        <v>58</v>
      </c>
      <c r="G180" s="226" t="s">
        <v>221</v>
      </c>
      <c r="H180" s="228">
        <v>209</v>
      </c>
      <c r="I180" s="228" t="s">
        <v>60</v>
      </c>
      <c r="J180" s="223" t="s">
        <v>222</v>
      </c>
    </row>
    <row r="181" ht="22.5" hidden="1" customHeight="1" spans="1:10">
      <c r="A181" s="226" t="s">
        <v>334</v>
      </c>
      <c r="B181" s="226" t="s">
        <v>335</v>
      </c>
      <c r="C181" s="227">
        <v>21000</v>
      </c>
      <c r="D181" s="226" t="s">
        <v>358</v>
      </c>
      <c r="E181" s="226" t="s">
        <v>359</v>
      </c>
      <c r="F181" s="226" t="s">
        <v>58</v>
      </c>
      <c r="G181" s="226" t="s">
        <v>221</v>
      </c>
      <c r="H181" s="228">
        <v>210</v>
      </c>
      <c r="I181" s="228" t="s">
        <v>60</v>
      </c>
      <c r="J181" s="223" t="s">
        <v>222</v>
      </c>
    </row>
    <row r="182" ht="78.75" hidden="1" customHeight="1" spans="1:10">
      <c r="A182" s="226" t="s">
        <v>360</v>
      </c>
      <c r="B182" s="226" t="s">
        <v>361</v>
      </c>
      <c r="C182" s="227">
        <v>21300</v>
      </c>
      <c r="D182" s="226" t="s">
        <v>56</v>
      </c>
      <c r="E182" s="226" t="s">
        <v>57</v>
      </c>
      <c r="F182" s="226" t="s">
        <v>58</v>
      </c>
      <c r="G182" s="226" t="s">
        <v>59</v>
      </c>
      <c r="H182" s="228">
        <v>213</v>
      </c>
      <c r="I182" s="228" t="s">
        <v>66</v>
      </c>
      <c r="J182" s="223" t="s">
        <v>245</v>
      </c>
    </row>
    <row r="183" ht="45" hidden="1" customHeight="1" spans="1:10">
      <c r="A183" s="226" t="s">
        <v>360</v>
      </c>
      <c r="B183" s="226" t="s">
        <v>361</v>
      </c>
      <c r="C183" s="227">
        <v>21500</v>
      </c>
      <c r="D183" s="226" t="s">
        <v>246</v>
      </c>
      <c r="E183" s="226" t="s">
        <v>247</v>
      </c>
      <c r="F183" s="226" t="s">
        <v>58</v>
      </c>
      <c r="G183" s="226" t="s">
        <v>59</v>
      </c>
      <c r="H183" s="228">
        <v>215</v>
      </c>
      <c r="I183" s="228" t="s">
        <v>66</v>
      </c>
      <c r="J183" s="223" t="s">
        <v>248</v>
      </c>
    </row>
    <row r="184" ht="33.75" hidden="1" customHeight="1" spans="1:10">
      <c r="A184" s="226" t="s">
        <v>360</v>
      </c>
      <c r="B184" s="226" t="s">
        <v>361</v>
      </c>
      <c r="C184" s="227">
        <v>21600</v>
      </c>
      <c r="D184" s="226" t="s">
        <v>249</v>
      </c>
      <c r="E184" s="226" t="s">
        <v>250</v>
      </c>
      <c r="F184" s="226" t="s">
        <v>113</v>
      </c>
      <c r="G184" s="226" t="s">
        <v>114</v>
      </c>
      <c r="H184" s="228">
        <v>216</v>
      </c>
      <c r="I184" s="228" t="s">
        <v>66</v>
      </c>
      <c r="J184" s="223" t="s">
        <v>251</v>
      </c>
    </row>
    <row r="185" ht="67.5" hidden="1" customHeight="1" spans="1:10">
      <c r="A185" s="226" t="s">
        <v>362</v>
      </c>
      <c r="B185" s="226" t="s">
        <v>363</v>
      </c>
      <c r="C185" s="227">
        <v>21900</v>
      </c>
      <c r="D185" s="226" t="s">
        <v>56</v>
      </c>
      <c r="E185" s="226" t="s">
        <v>57</v>
      </c>
      <c r="F185" s="226" t="s">
        <v>58</v>
      </c>
      <c r="G185" s="226" t="s">
        <v>59</v>
      </c>
      <c r="H185" s="228">
        <v>219</v>
      </c>
      <c r="I185" s="228" t="s">
        <v>66</v>
      </c>
      <c r="J185" s="223" t="s">
        <v>254</v>
      </c>
    </row>
    <row r="186" ht="45" hidden="1" customHeight="1" spans="1:10">
      <c r="A186" s="226" t="s">
        <v>362</v>
      </c>
      <c r="B186" s="226" t="s">
        <v>363</v>
      </c>
      <c r="C186" s="227">
        <v>22100</v>
      </c>
      <c r="D186" s="226" t="s">
        <v>255</v>
      </c>
      <c r="E186" s="226" t="s">
        <v>256</v>
      </c>
      <c r="F186" s="226" t="s">
        <v>58</v>
      </c>
      <c r="G186" s="226" t="s">
        <v>59</v>
      </c>
      <c r="H186" s="228">
        <v>221</v>
      </c>
      <c r="I186" s="228" t="s">
        <v>66</v>
      </c>
      <c r="J186" s="223" t="s">
        <v>257</v>
      </c>
    </row>
    <row r="187" ht="33.75" hidden="1" customHeight="1" spans="1:10">
      <c r="A187" s="226" t="s">
        <v>362</v>
      </c>
      <c r="B187" s="226" t="s">
        <v>363</v>
      </c>
      <c r="C187" s="227">
        <v>22200</v>
      </c>
      <c r="D187" s="226" t="s">
        <v>258</v>
      </c>
      <c r="E187" s="226" t="s">
        <v>259</v>
      </c>
      <c r="F187" s="226" t="s">
        <v>113</v>
      </c>
      <c r="G187" s="226" t="s">
        <v>114</v>
      </c>
      <c r="H187" s="228">
        <v>222</v>
      </c>
      <c r="I187" s="228" t="s">
        <v>66</v>
      </c>
      <c r="J187" s="223" t="s">
        <v>260</v>
      </c>
    </row>
    <row r="188" ht="22.5" hidden="1" customHeight="1" spans="1:10">
      <c r="A188" s="226" t="s">
        <v>364</v>
      </c>
      <c r="B188" s="226" t="s">
        <v>365</v>
      </c>
      <c r="C188" s="227">
        <v>23500</v>
      </c>
      <c r="D188" s="226" t="s">
        <v>56</v>
      </c>
      <c r="E188" s="226" t="s">
        <v>57</v>
      </c>
      <c r="F188" s="226" t="s">
        <v>58</v>
      </c>
      <c r="G188" s="226" t="s">
        <v>59</v>
      </c>
      <c r="H188" s="228">
        <v>235</v>
      </c>
      <c r="I188" s="228" t="s">
        <v>60</v>
      </c>
      <c r="J188" s="223" t="s">
        <v>61</v>
      </c>
    </row>
    <row r="189" ht="67.5" hidden="1" customHeight="1" spans="1:10">
      <c r="A189" s="226" t="s">
        <v>364</v>
      </c>
      <c r="B189" s="226" t="s">
        <v>365</v>
      </c>
      <c r="C189" s="227">
        <v>23700</v>
      </c>
      <c r="D189" s="226" t="s">
        <v>62</v>
      </c>
      <c r="E189" s="226" t="s">
        <v>63</v>
      </c>
      <c r="F189" s="226" t="s">
        <v>64</v>
      </c>
      <c r="G189" s="226" t="s">
        <v>65</v>
      </c>
      <c r="H189" s="228">
        <v>237</v>
      </c>
      <c r="I189" s="228" t="s">
        <v>66</v>
      </c>
      <c r="J189" s="223" t="s">
        <v>366</v>
      </c>
    </row>
    <row r="190" ht="22.5" hidden="1" customHeight="1" spans="1:10">
      <c r="A190" s="226" t="s">
        <v>364</v>
      </c>
      <c r="B190" s="226" t="s">
        <v>365</v>
      </c>
      <c r="C190" s="227">
        <v>23800</v>
      </c>
      <c r="D190" s="226" t="s">
        <v>68</v>
      </c>
      <c r="E190" s="226" t="s">
        <v>69</v>
      </c>
      <c r="F190" s="226" t="s">
        <v>64</v>
      </c>
      <c r="G190" s="226" t="s">
        <v>70</v>
      </c>
      <c r="H190" s="228">
        <v>238</v>
      </c>
      <c r="I190" s="228" t="s">
        <v>60</v>
      </c>
      <c r="J190" s="223" t="s">
        <v>71</v>
      </c>
    </row>
    <row r="191" hidden="1" spans="1:10">
      <c r="A191" s="226" t="s">
        <v>364</v>
      </c>
      <c r="B191" s="226" t="s">
        <v>365</v>
      </c>
      <c r="C191" s="227">
        <v>23900</v>
      </c>
      <c r="D191" s="226" t="s">
        <v>72</v>
      </c>
      <c r="E191" s="226" t="s">
        <v>73</v>
      </c>
      <c r="F191" s="226" t="s">
        <v>74</v>
      </c>
      <c r="G191" s="226" t="s">
        <v>75</v>
      </c>
      <c r="H191" s="228">
        <v>239</v>
      </c>
      <c r="I191" s="228" t="s">
        <v>66</v>
      </c>
      <c r="J191" s="223" t="s">
        <v>76</v>
      </c>
    </row>
    <row r="192" hidden="1" spans="1:10">
      <c r="A192" s="226" t="s">
        <v>364</v>
      </c>
      <c r="B192" s="226" t="s">
        <v>365</v>
      </c>
      <c r="C192" s="227">
        <v>24000</v>
      </c>
      <c r="D192" s="226" t="s">
        <v>77</v>
      </c>
      <c r="E192" s="226" t="s">
        <v>78</v>
      </c>
      <c r="F192" s="226" t="s">
        <v>74</v>
      </c>
      <c r="G192" s="226" t="s">
        <v>75</v>
      </c>
      <c r="H192" s="228">
        <v>240</v>
      </c>
      <c r="I192" s="228" t="s">
        <v>66</v>
      </c>
      <c r="J192" s="223" t="s">
        <v>79</v>
      </c>
    </row>
    <row r="193" ht="22.5" hidden="1" customHeight="1" spans="1:10">
      <c r="A193" s="226" t="s">
        <v>364</v>
      </c>
      <c r="B193" s="226" t="s">
        <v>365</v>
      </c>
      <c r="C193" s="227">
        <v>24100</v>
      </c>
      <c r="D193" s="226" t="s">
        <v>80</v>
      </c>
      <c r="E193" s="226" t="s">
        <v>81</v>
      </c>
      <c r="F193" s="226" t="s">
        <v>82</v>
      </c>
      <c r="G193" s="226" t="s">
        <v>83</v>
      </c>
      <c r="H193" s="228">
        <v>241</v>
      </c>
      <c r="I193" s="228" t="s">
        <v>66</v>
      </c>
      <c r="J193" s="223" t="s">
        <v>84</v>
      </c>
    </row>
    <row r="194" hidden="1" spans="1:10">
      <c r="A194" s="226" t="s">
        <v>364</v>
      </c>
      <c r="B194" s="226" t="s">
        <v>365</v>
      </c>
      <c r="C194" s="227">
        <v>111800</v>
      </c>
      <c r="D194" s="226" t="s">
        <v>367</v>
      </c>
      <c r="E194" s="226" t="s">
        <v>368</v>
      </c>
      <c r="F194" s="226" t="s">
        <v>58</v>
      </c>
      <c r="G194" s="226" t="s">
        <v>65</v>
      </c>
      <c r="H194" s="228">
        <v>1431</v>
      </c>
      <c r="I194" s="228"/>
      <c r="J194" s="223" t="s">
        <v>369</v>
      </c>
    </row>
    <row r="195" hidden="1" spans="1:10">
      <c r="A195" s="226" t="s">
        <v>364</v>
      </c>
      <c r="B195" s="226" t="s">
        <v>365</v>
      </c>
      <c r="C195" s="227">
        <v>111900</v>
      </c>
      <c r="D195" s="226" t="s">
        <v>370</v>
      </c>
      <c r="E195" s="226" t="s">
        <v>371</v>
      </c>
      <c r="F195" s="226" t="s">
        <v>64</v>
      </c>
      <c r="G195" s="226" t="s">
        <v>70</v>
      </c>
      <c r="H195" s="228">
        <v>1432</v>
      </c>
      <c r="I195" s="228"/>
      <c r="J195" s="223" t="s">
        <v>372</v>
      </c>
    </row>
    <row r="196" ht="22.5" hidden="1" customHeight="1" spans="1:10">
      <c r="A196" s="226" t="s">
        <v>364</v>
      </c>
      <c r="B196" s="226" t="s">
        <v>365</v>
      </c>
      <c r="C196" s="227">
        <v>112000</v>
      </c>
      <c r="D196" s="226" t="s">
        <v>85</v>
      </c>
      <c r="E196" s="226" t="s">
        <v>86</v>
      </c>
      <c r="F196" s="226" t="s">
        <v>58</v>
      </c>
      <c r="G196" s="226" t="s">
        <v>87</v>
      </c>
      <c r="H196" s="228">
        <v>1433</v>
      </c>
      <c r="I196" s="228"/>
      <c r="J196" s="223" t="s">
        <v>88</v>
      </c>
    </row>
    <row r="197" ht="22.5" hidden="1" customHeight="1" spans="1:10">
      <c r="A197" s="226" t="s">
        <v>364</v>
      </c>
      <c r="B197" s="226" t="s">
        <v>365</v>
      </c>
      <c r="C197" s="227">
        <v>112100</v>
      </c>
      <c r="D197" s="226" t="s">
        <v>89</v>
      </c>
      <c r="E197" s="226" t="s">
        <v>90</v>
      </c>
      <c r="F197" s="226" t="s">
        <v>64</v>
      </c>
      <c r="G197" s="226" t="s">
        <v>91</v>
      </c>
      <c r="H197" s="228">
        <v>1434</v>
      </c>
      <c r="I197" s="228"/>
      <c r="J197" s="223" t="s">
        <v>92</v>
      </c>
    </row>
    <row r="198" hidden="1" spans="1:10">
      <c r="A198" s="226" t="s">
        <v>364</v>
      </c>
      <c r="B198" s="226" t="s">
        <v>365</v>
      </c>
      <c r="C198" s="227">
        <v>24200</v>
      </c>
      <c r="D198" s="226" t="s">
        <v>93</v>
      </c>
      <c r="E198" s="226" t="s">
        <v>94</v>
      </c>
      <c r="F198" s="226" t="s">
        <v>74</v>
      </c>
      <c r="G198" s="226" t="s">
        <v>95</v>
      </c>
      <c r="H198" s="228">
        <v>242</v>
      </c>
      <c r="I198" s="228" t="s">
        <v>60</v>
      </c>
      <c r="J198" s="223" t="s">
        <v>96</v>
      </c>
    </row>
    <row r="199" hidden="1" spans="1:10">
      <c r="A199" s="226" t="s">
        <v>364</v>
      </c>
      <c r="B199" s="226" t="s">
        <v>365</v>
      </c>
      <c r="C199" s="227">
        <v>24300</v>
      </c>
      <c r="D199" s="226" t="s">
        <v>97</v>
      </c>
      <c r="E199" s="226" t="s">
        <v>98</v>
      </c>
      <c r="F199" s="226" t="s">
        <v>64</v>
      </c>
      <c r="G199" s="226" t="s">
        <v>70</v>
      </c>
      <c r="H199" s="228">
        <v>243</v>
      </c>
      <c r="I199" s="228" t="s">
        <v>60</v>
      </c>
      <c r="J199" s="223" t="s">
        <v>99</v>
      </c>
    </row>
    <row r="200" hidden="1" spans="1:10">
      <c r="A200" s="226" t="s">
        <v>364</v>
      </c>
      <c r="B200" s="226" t="s">
        <v>365</v>
      </c>
      <c r="C200" s="227">
        <v>24400</v>
      </c>
      <c r="D200" s="226" t="s">
        <v>100</v>
      </c>
      <c r="E200" s="226" t="s">
        <v>101</v>
      </c>
      <c r="F200" s="226" t="s">
        <v>102</v>
      </c>
      <c r="G200" s="226" t="s">
        <v>103</v>
      </c>
      <c r="H200" s="228">
        <v>244</v>
      </c>
      <c r="I200" s="228" t="s">
        <v>66</v>
      </c>
      <c r="J200" s="223" t="s">
        <v>104</v>
      </c>
    </row>
    <row r="201" ht="78.75" hidden="1" customHeight="1" spans="1:10">
      <c r="A201" s="226" t="s">
        <v>364</v>
      </c>
      <c r="B201" s="226" t="s">
        <v>365</v>
      </c>
      <c r="C201" s="227">
        <v>24500</v>
      </c>
      <c r="D201" s="226" t="s">
        <v>116</v>
      </c>
      <c r="E201" s="226" t="s">
        <v>117</v>
      </c>
      <c r="F201" s="226" t="s">
        <v>64</v>
      </c>
      <c r="G201" s="226" t="s">
        <v>70</v>
      </c>
      <c r="H201" s="228">
        <v>245</v>
      </c>
      <c r="I201" s="228" t="s">
        <v>60</v>
      </c>
      <c r="J201" s="223" t="s">
        <v>118</v>
      </c>
    </row>
    <row r="202" ht="22.5" hidden="1" customHeight="1" spans="1:10">
      <c r="A202" s="226" t="s">
        <v>364</v>
      </c>
      <c r="B202" s="226" t="s">
        <v>365</v>
      </c>
      <c r="C202" s="227">
        <v>24600</v>
      </c>
      <c r="D202" s="226" t="s">
        <v>119</v>
      </c>
      <c r="E202" s="226" t="s">
        <v>120</v>
      </c>
      <c r="F202" s="226" t="s">
        <v>121</v>
      </c>
      <c r="G202" s="226" t="s">
        <v>122</v>
      </c>
      <c r="H202" s="228">
        <v>246</v>
      </c>
      <c r="I202" s="228" t="s">
        <v>60</v>
      </c>
      <c r="J202" s="223" t="s">
        <v>123</v>
      </c>
    </row>
    <row r="203" hidden="1" spans="1:10">
      <c r="A203" s="226" t="s">
        <v>364</v>
      </c>
      <c r="B203" s="226" t="s">
        <v>365</v>
      </c>
      <c r="C203" s="227">
        <v>112200</v>
      </c>
      <c r="D203" s="226" t="s">
        <v>124</v>
      </c>
      <c r="E203" s="226" t="s">
        <v>125</v>
      </c>
      <c r="F203" s="226" t="s">
        <v>126</v>
      </c>
      <c r="G203" s="226" t="s">
        <v>127</v>
      </c>
      <c r="H203" s="228">
        <v>1435</v>
      </c>
      <c r="I203" s="228"/>
      <c r="J203" s="223" t="s">
        <v>128</v>
      </c>
    </row>
    <row r="204" ht="67.5" hidden="1" customHeight="1" spans="1:10">
      <c r="A204" s="226" t="s">
        <v>364</v>
      </c>
      <c r="B204" s="226" t="s">
        <v>365</v>
      </c>
      <c r="C204" s="227">
        <v>25100</v>
      </c>
      <c r="D204" s="226" t="s">
        <v>129</v>
      </c>
      <c r="E204" s="226" t="s">
        <v>130</v>
      </c>
      <c r="F204" s="226" t="s">
        <v>131</v>
      </c>
      <c r="G204" s="226" t="s">
        <v>132</v>
      </c>
      <c r="H204" s="228">
        <v>251</v>
      </c>
      <c r="I204" s="228" t="s">
        <v>60</v>
      </c>
      <c r="J204" s="223" t="s">
        <v>133</v>
      </c>
    </row>
    <row r="205" ht="56.25" hidden="1" customHeight="1" spans="1:10">
      <c r="A205" s="226" t="s">
        <v>364</v>
      </c>
      <c r="B205" s="226" t="s">
        <v>365</v>
      </c>
      <c r="C205" s="227">
        <v>25200</v>
      </c>
      <c r="D205" s="226" t="s">
        <v>134</v>
      </c>
      <c r="E205" s="226" t="s">
        <v>135</v>
      </c>
      <c r="F205" s="226" t="s">
        <v>131</v>
      </c>
      <c r="G205" s="226" t="s">
        <v>132</v>
      </c>
      <c r="H205" s="228">
        <v>252</v>
      </c>
      <c r="I205" s="228" t="s">
        <v>66</v>
      </c>
      <c r="J205" s="223" t="s">
        <v>136</v>
      </c>
    </row>
    <row r="206" ht="22.5" hidden="1" customHeight="1" spans="1:10">
      <c r="A206" s="226" t="s">
        <v>364</v>
      </c>
      <c r="B206" s="226" t="s">
        <v>365</v>
      </c>
      <c r="C206" s="227">
        <v>25300</v>
      </c>
      <c r="D206" s="226" t="s">
        <v>137</v>
      </c>
      <c r="E206" s="226" t="s">
        <v>138</v>
      </c>
      <c r="F206" s="226" t="s">
        <v>113</v>
      </c>
      <c r="G206" s="226" t="s">
        <v>114</v>
      </c>
      <c r="H206" s="228">
        <v>253</v>
      </c>
      <c r="I206" s="228" t="s">
        <v>66</v>
      </c>
      <c r="J206" s="223" t="s">
        <v>139</v>
      </c>
    </row>
    <row r="207" ht="22.5" hidden="1" customHeight="1" spans="1:10">
      <c r="A207" s="226" t="s">
        <v>364</v>
      </c>
      <c r="B207" s="226" t="s">
        <v>365</v>
      </c>
      <c r="C207" s="227">
        <v>25400</v>
      </c>
      <c r="D207" s="226" t="s">
        <v>140</v>
      </c>
      <c r="E207" s="226" t="s">
        <v>141</v>
      </c>
      <c r="F207" s="226" t="s">
        <v>64</v>
      </c>
      <c r="G207" s="226" t="s">
        <v>142</v>
      </c>
      <c r="H207" s="228">
        <v>254</v>
      </c>
      <c r="I207" s="228" t="s">
        <v>60</v>
      </c>
      <c r="J207" s="223" t="s">
        <v>143</v>
      </c>
    </row>
    <row r="208" ht="33.75" hidden="1" customHeight="1" spans="1:10">
      <c r="A208" s="226" t="s">
        <v>364</v>
      </c>
      <c r="B208" s="226" t="s">
        <v>365</v>
      </c>
      <c r="C208" s="227">
        <v>25500</v>
      </c>
      <c r="D208" s="226" t="s">
        <v>144</v>
      </c>
      <c r="E208" s="226" t="s">
        <v>145</v>
      </c>
      <c r="F208" s="226" t="s">
        <v>146</v>
      </c>
      <c r="G208" s="226" t="s">
        <v>147</v>
      </c>
      <c r="H208" s="228">
        <v>255</v>
      </c>
      <c r="I208" s="228" t="s">
        <v>60</v>
      </c>
      <c r="J208" s="223" t="s">
        <v>263</v>
      </c>
    </row>
    <row r="209" hidden="1" spans="1:10">
      <c r="A209" s="226" t="s">
        <v>364</v>
      </c>
      <c r="B209" s="226" t="s">
        <v>365</v>
      </c>
      <c r="C209" s="227">
        <v>25600</v>
      </c>
      <c r="D209" s="226" t="s">
        <v>373</v>
      </c>
      <c r="E209" s="226" t="s">
        <v>374</v>
      </c>
      <c r="F209" s="226" t="s">
        <v>126</v>
      </c>
      <c r="G209" s="226" t="s">
        <v>127</v>
      </c>
      <c r="H209" s="228">
        <v>256</v>
      </c>
      <c r="I209" s="228" t="s">
        <v>60</v>
      </c>
      <c r="J209" s="223" t="s">
        <v>375</v>
      </c>
    </row>
    <row r="210" hidden="1" spans="1:10">
      <c r="A210" s="226" t="s">
        <v>364</v>
      </c>
      <c r="B210" s="226" t="s">
        <v>365</v>
      </c>
      <c r="C210" s="227">
        <v>25700</v>
      </c>
      <c r="D210" s="226" t="s">
        <v>376</v>
      </c>
      <c r="E210" s="226" t="s">
        <v>377</v>
      </c>
      <c r="F210" s="226" t="s">
        <v>126</v>
      </c>
      <c r="G210" s="226" t="s">
        <v>127</v>
      </c>
      <c r="H210" s="228">
        <v>257</v>
      </c>
      <c r="I210" s="228" t="s">
        <v>60</v>
      </c>
      <c r="J210" s="223" t="s">
        <v>378</v>
      </c>
    </row>
    <row r="211" hidden="1" spans="1:10">
      <c r="A211" s="226" t="s">
        <v>364</v>
      </c>
      <c r="B211" s="226" t="s">
        <v>365</v>
      </c>
      <c r="C211" s="227">
        <v>25800</v>
      </c>
      <c r="D211" s="226" t="s">
        <v>379</v>
      </c>
      <c r="E211" s="226" t="s">
        <v>380</v>
      </c>
      <c r="F211" s="226" t="s">
        <v>126</v>
      </c>
      <c r="G211" s="226" t="s">
        <v>127</v>
      </c>
      <c r="H211" s="228">
        <v>258</v>
      </c>
      <c r="I211" s="228" t="s">
        <v>60</v>
      </c>
      <c r="J211" s="223" t="s">
        <v>381</v>
      </c>
    </row>
    <row r="212" hidden="1" spans="1:10">
      <c r="A212" s="226" t="s">
        <v>364</v>
      </c>
      <c r="B212" s="226" t="s">
        <v>365</v>
      </c>
      <c r="C212" s="227">
        <v>25900</v>
      </c>
      <c r="D212" s="226" t="s">
        <v>382</v>
      </c>
      <c r="E212" s="226" t="s">
        <v>383</v>
      </c>
      <c r="F212" s="226" t="s">
        <v>126</v>
      </c>
      <c r="G212" s="226" t="s">
        <v>127</v>
      </c>
      <c r="H212" s="228">
        <v>259</v>
      </c>
      <c r="I212" s="228" t="s">
        <v>60</v>
      </c>
      <c r="J212" s="223" t="s">
        <v>384</v>
      </c>
    </row>
    <row r="213" ht="22.5" hidden="1" customHeight="1" spans="1:10">
      <c r="A213" s="226" t="s">
        <v>364</v>
      </c>
      <c r="B213" s="226" t="s">
        <v>365</v>
      </c>
      <c r="C213" s="227">
        <v>26000</v>
      </c>
      <c r="D213" s="226" t="s">
        <v>154</v>
      </c>
      <c r="E213" s="226" t="s">
        <v>155</v>
      </c>
      <c r="F213" s="226" t="s">
        <v>156</v>
      </c>
      <c r="G213" s="226" t="s">
        <v>157</v>
      </c>
      <c r="H213" s="228">
        <v>260</v>
      </c>
      <c r="I213" s="228" t="s">
        <v>66</v>
      </c>
      <c r="J213" s="223" t="s">
        <v>158</v>
      </c>
    </row>
    <row r="214" ht="78.75" hidden="1" customHeight="1" spans="1:10">
      <c r="A214" s="226" t="s">
        <v>364</v>
      </c>
      <c r="B214" s="226" t="s">
        <v>365</v>
      </c>
      <c r="C214" s="227">
        <v>26100</v>
      </c>
      <c r="D214" s="226" t="s">
        <v>159</v>
      </c>
      <c r="E214" s="226" t="s">
        <v>160</v>
      </c>
      <c r="F214" s="226" t="s">
        <v>156</v>
      </c>
      <c r="G214" s="226" t="s">
        <v>157</v>
      </c>
      <c r="H214" s="228">
        <v>261</v>
      </c>
      <c r="I214" s="228" t="s">
        <v>60</v>
      </c>
      <c r="J214" s="223" t="s">
        <v>161</v>
      </c>
    </row>
    <row r="215" ht="22.5" hidden="1" customHeight="1" spans="1:10">
      <c r="A215" s="226" t="s">
        <v>364</v>
      </c>
      <c r="B215" s="226" t="s">
        <v>365</v>
      </c>
      <c r="C215" s="227">
        <v>26200</v>
      </c>
      <c r="D215" s="226" t="s">
        <v>385</v>
      </c>
      <c r="E215" s="226" t="s">
        <v>386</v>
      </c>
      <c r="F215" s="226" t="s">
        <v>121</v>
      </c>
      <c r="G215" s="226" t="s">
        <v>122</v>
      </c>
      <c r="H215" s="228">
        <v>262</v>
      </c>
      <c r="I215" s="228" t="s">
        <v>60</v>
      </c>
      <c r="J215" s="223" t="s">
        <v>387</v>
      </c>
    </row>
    <row r="216" ht="33.75" hidden="1" customHeight="1" spans="1:10">
      <c r="A216" s="226" t="s">
        <v>364</v>
      </c>
      <c r="B216" s="226" t="s">
        <v>365</v>
      </c>
      <c r="C216" s="227">
        <v>26300</v>
      </c>
      <c r="D216" s="226" t="s">
        <v>316</v>
      </c>
      <c r="E216" s="226" t="s">
        <v>317</v>
      </c>
      <c r="F216" s="226" t="s">
        <v>121</v>
      </c>
      <c r="G216" s="226" t="s">
        <v>122</v>
      </c>
      <c r="H216" s="228">
        <v>263</v>
      </c>
      <c r="I216" s="228" t="s">
        <v>60</v>
      </c>
      <c r="J216" s="223" t="s">
        <v>167</v>
      </c>
    </row>
    <row r="217" ht="33.75" hidden="1" customHeight="1" spans="1:10">
      <c r="A217" s="226" t="s">
        <v>364</v>
      </c>
      <c r="B217" s="226" t="s">
        <v>365</v>
      </c>
      <c r="C217" s="227">
        <v>26400</v>
      </c>
      <c r="D217" s="226" t="s">
        <v>318</v>
      </c>
      <c r="E217" s="226" t="s">
        <v>319</v>
      </c>
      <c r="F217" s="226" t="s">
        <v>121</v>
      </c>
      <c r="G217" s="226" t="s">
        <v>122</v>
      </c>
      <c r="H217" s="228">
        <v>264</v>
      </c>
      <c r="I217" s="228" t="s">
        <v>60</v>
      </c>
      <c r="J217" s="223" t="s">
        <v>170</v>
      </c>
    </row>
    <row r="218" ht="67.5" hidden="1" customHeight="1" spans="1:10">
      <c r="A218" s="226" t="s">
        <v>364</v>
      </c>
      <c r="B218" s="226" t="s">
        <v>365</v>
      </c>
      <c r="C218" s="227">
        <v>26500</v>
      </c>
      <c r="D218" s="226" t="s">
        <v>192</v>
      </c>
      <c r="E218" s="226" t="s">
        <v>193</v>
      </c>
      <c r="F218" s="226" t="s">
        <v>113</v>
      </c>
      <c r="G218" s="226" t="s">
        <v>114</v>
      </c>
      <c r="H218" s="228">
        <v>265</v>
      </c>
      <c r="I218" s="228" t="s">
        <v>66</v>
      </c>
      <c r="J218" s="223" t="s">
        <v>194</v>
      </c>
    </row>
    <row r="219" hidden="1" spans="1:10">
      <c r="A219" s="226" t="s">
        <v>364</v>
      </c>
      <c r="B219" s="226" t="s">
        <v>365</v>
      </c>
      <c r="C219" s="227">
        <v>26600</v>
      </c>
      <c r="D219" s="226" t="s">
        <v>195</v>
      </c>
      <c r="E219" s="226" t="s">
        <v>196</v>
      </c>
      <c r="F219" s="226" t="s">
        <v>126</v>
      </c>
      <c r="G219" s="226" t="s">
        <v>127</v>
      </c>
      <c r="H219" s="228">
        <v>266</v>
      </c>
      <c r="I219" s="228" t="s">
        <v>66</v>
      </c>
      <c r="J219" s="223" t="s">
        <v>197</v>
      </c>
    </row>
    <row r="220" ht="33.75" hidden="1" customHeight="1" spans="1:10">
      <c r="A220" s="226" t="s">
        <v>364</v>
      </c>
      <c r="B220" s="226" t="s">
        <v>365</v>
      </c>
      <c r="C220" s="227">
        <v>26700</v>
      </c>
      <c r="D220" s="226" t="s">
        <v>198</v>
      </c>
      <c r="E220" s="226" t="s">
        <v>199</v>
      </c>
      <c r="F220" s="226" t="s">
        <v>126</v>
      </c>
      <c r="G220" s="226" t="s">
        <v>127</v>
      </c>
      <c r="H220" s="228">
        <v>267</v>
      </c>
      <c r="I220" s="228" t="s">
        <v>60</v>
      </c>
      <c r="J220" s="223" t="s">
        <v>200</v>
      </c>
    </row>
    <row r="221" ht="67.5" hidden="1" customHeight="1" spans="1:10">
      <c r="A221" s="226" t="s">
        <v>364</v>
      </c>
      <c r="B221" s="226" t="s">
        <v>365</v>
      </c>
      <c r="C221" s="227">
        <v>26800</v>
      </c>
      <c r="D221" s="226" t="s">
        <v>201</v>
      </c>
      <c r="E221" s="226" t="s">
        <v>278</v>
      </c>
      <c r="F221" s="226" t="s">
        <v>126</v>
      </c>
      <c r="G221" s="226" t="s">
        <v>127</v>
      </c>
      <c r="H221" s="228">
        <v>268</v>
      </c>
      <c r="I221" s="228" t="s">
        <v>60</v>
      </c>
      <c r="J221" s="223" t="s">
        <v>203</v>
      </c>
    </row>
    <row r="222" ht="45" hidden="1" customHeight="1" spans="1:10">
      <c r="A222" s="226" t="s">
        <v>364</v>
      </c>
      <c r="B222" s="226" t="s">
        <v>365</v>
      </c>
      <c r="C222" s="227">
        <v>26900</v>
      </c>
      <c r="D222" s="226" t="s">
        <v>204</v>
      </c>
      <c r="E222" s="226" t="s">
        <v>279</v>
      </c>
      <c r="F222" s="226" t="s">
        <v>126</v>
      </c>
      <c r="G222" s="226" t="s">
        <v>127</v>
      </c>
      <c r="H222" s="228">
        <v>269</v>
      </c>
      <c r="I222" s="228" t="s">
        <v>60</v>
      </c>
      <c r="J222" s="223" t="s">
        <v>206</v>
      </c>
    </row>
    <row r="223" ht="45" hidden="1" customHeight="1" spans="1:10">
      <c r="A223" s="226" t="s">
        <v>364</v>
      </c>
      <c r="B223" s="226" t="s">
        <v>365</v>
      </c>
      <c r="C223" s="227">
        <v>27000</v>
      </c>
      <c r="D223" s="226" t="s">
        <v>207</v>
      </c>
      <c r="E223" s="226" t="s">
        <v>208</v>
      </c>
      <c r="F223" s="226" t="s">
        <v>113</v>
      </c>
      <c r="G223" s="226" t="s">
        <v>114</v>
      </c>
      <c r="H223" s="228">
        <v>270</v>
      </c>
      <c r="I223" s="228" t="s">
        <v>60</v>
      </c>
      <c r="J223" s="223" t="s">
        <v>209</v>
      </c>
    </row>
    <row r="224" ht="90" hidden="1" customHeight="1" spans="1:10">
      <c r="A224" s="226" t="s">
        <v>364</v>
      </c>
      <c r="B224" s="226" t="s">
        <v>365</v>
      </c>
      <c r="C224" s="227">
        <v>27100</v>
      </c>
      <c r="D224" s="226" t="s">
        <v>210</v>
      </c>
      <c r="E224" s="226" t="s">
        <v>211</v>
      </c>
      <c r="F224" s="226" t="s">
        <v>131</v>
      </c>
      <c r="G224" s="226" t="s">
        <v>132</v>
      </c>
      <c r="H224" s="228">
        <v>271</v>
      </c>
      <c r="I224" s="228" t="s">
        <v>60</v>
      </c>
      <c r="J224" s="223" t="s">
        <v>212</v>
      </c>
    </row>
    <row r="225" ht="78.75" hidden="1" customHeight="1" spans="1:10">
      <c r="A225" s="226" t="s">
        <v>364</v>
      </c>
      <c r="B225" s="226" t="s">
        <v>365</v>
      </c>
      <c r="C225" s="227">
        <v>27200</v>
      </c>
      <c r="D225" s="226" t="s">
        <v>213</v>
      </c>
      <c r="E225" s="226" t="s">
        <v>214</v>
      </c>
      <c r="F225" s="226" t="s">
        <v>131</v>
      </c>
      <c r="G225" s="226" t="s">
        <v>132</v>
      </c>
      <c r="H225" s="228">
        <v>272</v>
      </c>
      <c r="I225" s="228" t="s">
        <v>66</v>
      </c>
      <c r="J225" s="223" t="s">
        <v>215</v>
      </c>
    </row>
    <row r="226" hidden="1" spans="1:10">
      <c r="A226" s="226" t="s">
        <v>364</v>
      </c>
      <c r="B226" s="226" t="s">
        <v>365</v>
      </c>
      <c r="C226" s="227">
        <v>27300</v>
      </c>
      <c r="D226" s="226" t="s">
        <v>323</v>
      </c>
      <c r="E226" s="226" t="s">
        <v>324</v>
      </c>
      <c r="F226" s="226" t="s">
        <v>126</v>
      </c>
      <c r="G226" s="226" t="s">
        <v>127</v>
      </c>
      <c r="H226" s="228">
        <v>273</v>
      </c>
      <c r="I226" s="228" t="s">
        <v>60</v>
      </c>
      <c r="J226" s="223" t="s">
        <v>325</v>
      </c>
    </row>
    <row r="227" ht="56.25" hidden="1" customHeight="1" spans="1:10">
      <c r="A227" s="226" t="s">
        <v>364</v>
      </c>
      <c r="B227" s="226" t="s">
        <v>365</v>
      </c>
      <c r="C227" s="227">
        <v>27400</v>
      </c>
      <c r="D227" s="226" t="s">
        <v>216</v>
      </c>
      <c r="E227" s="226" t="s">
        <v>217</v>
      </c>
      <c r="F227" s="226" t="s">
        <v>113</v>
      </c>
      <c r="G227" s="226" t="s">
        <v>114</v>
      </c>
      <c r="H227" s="228">
        <v>274</v>
      </c>
      <c r="I227" s="228" t="s">
        <v>66</v>
      </c>
      <c r="J227" s="223" t="s">
        <v>218</v>
      </c>
    </row>
    <row r="228" ht="22.5" hidden="1" customHeight="1" spans="1:10">
      <c r="A228" s="226" t="s">
        <v>364</v>
      </c>
      <c r="B228" s="226" t="s">
        <v>365</v>
      </c>
      <c r="C228" s="227">
        <v>27500</v>
      </c>
      <c r="D228" s="226" t="s">
        <v>223</v>
      </c>
      <c r="E228" s="226" t="s">
        <v>224</v>
      </c>
      <c r="F228" s="226" t="s">
        <v>58</v>
      </c>
      <c r="G228" s="226" t="s">
        <v>221</v>
      </c>
      <c r="H228" s="228">
        <v>275</v>
      </c>
      <c r="I228" s="228" t="s">
        <v>60</v>
      </c>
      <c r="J228" s="223" t="s">
        <v>222</v>
      </c>
    </row>
    <row r="229" ht="22.5" hidden="1" customHeight="1" spans="1:10">
      <c r="A229" s="226" t="s">
        <v>364</v>
      </c>
      <c r="B229" s="226" t="s">
        <v>365</v>
      </c>
      <c r="C229" s="227">
        <v>27600</v>
      </c>
      <c r="D229" s="226" t="s">
        <v>225</v>
      </c>
      <c r="E229" s="226" t="s">
        <v>226</v>
      </c>
      <c r="F229" s="226" t="s">
        <v>58</v>
      </c>
      <c r="G229" s="226" t="s">
        <v>221</v>
      </c>
      <c r="H229" s="228">
        <v>276</v>
      </c>
      <c r="I229" s="228" t="s">
        <v>60</v>
      </c>
      <c r="J229" s="223" t="s">
        <v>222</v>
      </c>
    </row>
    <row r="230" ht="22.5" hidden="1" customHeight="1" spans="1:10">
      <c r="A230" s="226" t="s">
        <v>364</v>
      </c>
      <c r="B230" s="226" t="s">
        <v>365</v>
      </c>
      <c r="C230" s="227">
        <v>27700</v>
      </c>
      <c r="D230" s="226" t="s">
        <v>227</v>
      </c>
      <c r="E230" s="226" t="s">
        <v>228</v>
      </c>
      <c r="F230" s="226" t="s">
        <v>58</v>
      </c>
      <c r="G230" s="226" t="s">
        <v>221</v>
      </c>
      <c r="H230" s="228">
        <v>277</v>
      </c>
      <c r="I230" s="228" t="s">
        <v>60</v>
      </c>
      <c r="J230" s="223" t="s">
        <v>222</v>
      </c>
    </row>
    <row r="231" ht="22.5" hidden="1" customHeight="1" spans="1:10">
      <c r="A231" s="226" t="s">
        <v>364</v>
      </c>
      <c r="B231" s="226" t="s">
        <v>365</v>
      </c>
      <c r="C231" s="227">
        <v>27800</v>
      </c>
      <c r="D231" s="226" t="s">
        <v>229</v>
      </c>
      <c r="E231" s="226" t="s">
        <v>230</v>
      </c>
      <c r="F231" s="226" t="s">
        <v>58</v>
      </c>
      <c r="G231" s="226" t="s">
        <v>221</v>
      </c>
      <c r="H231" s="228">
        <v>278</v>
      </c>
      <c r="I231" s="228" t="s">
        <v>60</v>
      </c>
      <c r="J231" s="223" t="s">
        <v>222</v>
      </c>
    </row>
    <row r="232" ht="22.5" hidden="1" customHeight="1" spans="1:10">
      <c r="A232" s="226" t="s">
        <v>364</v>
      </c>
      <c r="B232" s="226" t="s">
        <v>365</v>
      </c>
      <c r="C232" s="227">
        <v>27900</v>
      </c>
      <c r="D232" s="226" t="s">
        <v>388</v>
      </c>
      <c r="E232" s="226" t="s">
        <v>389</v>
      </c>
      <c r="F232" s="226" t="s">
        <v>58</v>
      </c>
      <c r="G232" s="226" t="s">
        <v>221</v>
      </c>
      <c r="H232" s="228">
        <v>279</v>
      </c>
      <c r="I232" s="228" t="s">
        <v>60</v>
      </c>
      <c r="J232" s="223" t="s">
        <v>222</v>
      </c>
    </row>
    <row r="233" ht="22.5" hidden="1" customHeight="1" spans="1:10">
      <c r="A233" s="226" t="s">
        <v>364</v>
      </c>
      <c r="B233" s="226" t="s">
        <v>365</v>
      </c>
      <c r="C233" s="227">
        <v>28000</v>
      </c>
      <c r="D233" s="226" t="s">
        <v>330</v>
      </c>
      <c r="E233" s="226" t="s">
        <v>331</v>
      </c>
      <c r="F233" s="226" t="s">
        <v>58</v>
      </c>
      <c r="G233" s="226" t="s">
        <v>221</v>
      </c>
      <c r="H233" s="228">
        <v>280</v>
      </c>
      <c r="I233" s="228" t="s">
        <v>60</v>
      </c>
      <c r="J233" s="223" t="s">
        <v>222</v>
      </c>
    </row>
    <row r="234" ht="22.5" hidden="1" customHeight="1" spans="1:10">
      <c r="A234" s="226" t="s">
        <v>364</v>
      </c>
      <c r="B234" s="226" t="s">
        <v>365</v>
      </c>
      <c r="C234" s="227">
        <v>28100</v>
      </c>
      <c r="D234" s="226" t="s">
        <v>332</v>
      </c>
      <c r="E234" s="226" t="s">
        <v>333</v>
      </c>
      <c r="F234" s="226" t="s">
        <v>58</v>
      </c>
      <c r="G234" s="226" t="s">
        <v>221</v>
      </c>
      <c r="H234" s="228">
        <v>281</v>
      </c>
      <c r="I234" s="228" t="s">
        <v>60</v>
      </c>
      <c r="J234" s="223" t="s">
        <v>222</v>
      </c>
    </row>
    <row r="235" hidden="1" spans="1:10">
      <c r="A235" s="226" t="s">
        <v>364</v>
      </c>
      <c r="B235" s="226" t="s">
        <v>365</v>
      </c>
      <c r="C235" s="227">
        <v>28200</v>
      </c>
      <c r="D235" s="226" t="s">
        <v>239</v>
      </c>
      <c r="E235" s="226" t="s">
        <v>240</v>
      </c>
      <c r="F235" s="226" t="s">
        <v>241</v>
      </c>
      <c r="G235" s="226" t="s">
        <v>242</v>
      </c>
      <c r="H235" s="228">
        <v>282</v>
      </c>
      <c r="I235" s="228" t="s">
        <v>60</v>
      </c>
      <c r="J235" s="223" t="s">
        <v>4</v>
      </c>
    </row>
    <row r="236" ht="78.75" hidden="1" customHeight="1" spans="1:10">
      <c r="A236" s="226" t="s">
        <v>390</v>
      </c>
      <c r="B236" s="226" t="s">
        <v>391</v>
      </c>
      <c r="C236" s="227">
        <v>28500</v>
      </c>
      <c r="D236" s="226" t="s">
        <v>56</v>
      </c>
      <c r="E236" s="226" t="s">
        <v>57</v>
      </c>
      <c r="F236" s="226" t="s">
        <v>58</v>
      </c>
      <c r="G236" s="226" t="s">
        <v>59</v>
      </c>
      <c r="H236" s="228">
        <v>285</v>
      </c>
      <c r="I236" s="228" t="s">
        <v>66</v>
      </c>
      <c r="J236" s="223" t="s">
        <v>245</v>
      </c>
    </row>
    <row r="237" ht="45" hidden="1" customHeight="1" spans="1:10">
      <c r="A237" s="226" t="s">
        <v>390</v>
      </c>
      <c r="B237" s="226" t="s">
        <v>391</v>
      </c>
      <c r="C237" s="227">
        <v>28700</v>
      </c>
      <c r="D237" s="226" t="s">
        <v>246</v>
      </c>
      <c r="E237" s="226" t="s">
        <v>247</v>
      </c>
      <c r="F237" s="226" t="s">
        <v>58</v>
      </c>
      <c r="G237" s="226" t="s">
        <v>59</v>
      </c>
      <c r="H237" s="228">
        <v>287</v>
      </c>
      <c r="I237" s="228" t="s">
        <v>66</v>
      </c>
      <c r="J237" s="223" t="s">
        <v>248</v>
      </c>
    </row>
    <row r="238" ht="33.75" hidden="1" customHeight="1" spans="1:10">
      <c r="A238" s="226" t="s">
        <v>390</v>
      </c>
      <c r="B238" s="226" t="s">
        <v>391</v>
      </c>
      <c r="C238" s="227">
        <v>28800</v>
      </c>
      <c r="D238" s="226" t="s">
        <v>249</v>
      </c>
      <c r="E238" s="226" t="s">
        <v>250</v>
      </c>
      <c r="F238" s="226" t="s">
        <v>113</v>
      </c>
      <c r="G238" s="226" t="s">
        <v>114</v>
      </c>
      <c r="H238" s="228">
        <v>288</v>
      </c>
      <c r="I238" s="228" t="s">
        <v>66</v>
      </c>
      <c r="J238" s="223" t="s">
        <v>251</v>
      </c>
    </row>
    <row r="239" ht="67.5" hidden="1" customHeight="1" spans="1:10">
      <c r="A239" s="226" t="s">
        <v>392</v>
      </c>
      <c r="B239" s="226" t="s">
        <v>393</v>
      </c>
      <c r="C239" s="227">
        <v>29100</v>
      </c>
      <c r="D239" s="226" t="s">
        <v>56</v>
      </c>
      <c r="E239" s="226" t="s">
        <v>57</v>
      </c>
      <c r="F239" s="226" t="s">
        <v>58</v>
      </c>
      <c r="G239" s="226" t="s">
        <v>59</v>
      </c>
      <c r="H239" s="228">
        <v>291</v>
      </c>
      <c r="I239" s="228" t="s">
        <v>66</v>
      </c>
      <c r="J239" s="223" t="s">
        <v>254</v>
      </c>
    </row>
    <row r="240" ht="45" hidden="1" customHeight="1" spans="1:10">
      <c r="A240" s="226" t="s">
        <v>392</v>
      </c>
      <c r="B240" s="226" t="s">
        <v>393</v>
      </c>
      <c r="C240" s="227">
        <v>29300</v>
      </c>
      <c r="D240" s="226" t="s">
        <v>255</v>
      </c>
      <c r="E240" s="226" t="s">
        <v>256</v>
      </c>
      <c r="F240" s="226" t="s">
        <v>58</v>
      </c>
      <c r="G240" s="226" t="s">
        <v>59</v>
      </c>
      <c r="H240" s="228">
        <v>293</v>
      </c>
      <c r="I240" s="228" t="s">
        <v>66</v>
      </c>
      <c r="J240" s="223" t="s">
        <v>257</v>
      </c>
    </row>
    <row r="241" ht="33.75" hidden="1" customHeight="1" spans="1:10">
      <c r="A241" s="226" t="s">
        <v>392</v>
      </c>
      <c r="B241" s="226" t="s">
        <v>393</v>
      </c>
      <c r="C241" s="227">
        <v>29400</v>
      </c>
      <c r="D241" s="226" t="s">
        <v>258</v>
      </c>
      <c r="E241" s="226" t="s">
        <v>259</v>
      </c>
      <c r="F241" s="226" t="s">
        <v>113</v>
      </c>
      <c r="G241" s="226" t="s">
        <v>114</v>
      </c>
      <c r="H241" s="228">
        <v>294</v>
      </c>
      <c r="I241" s="228" t="s">
        <v>66</v>
      </c>
      <c r="J241" s="223" t="s">
        <v>260</v>
      </c>
    </row>
    <row r="242" ht="22.5" hidden="1" customHeight="1" spans="1:10">
      <c r="A242" s="226" t="s">
        <v>394</v>
      </c>
      <c r="B242" s="226" t="s">
        <v>395</v>
      </c>
      <c r="C242" s="227">
        <v>103900</v>
      </c>
      <c r="D242" s="226" t="s">
        <v>56</v>
      </c>
      <c r="E242" s="226" t="s">
        <v>57</v>
      </c>
      <c r="F242" s="226" t="s">
        <v>58</v>
      </c>
      <c r="G242" s="226" t="s">
        <v>59</v>
      </c>
      <c r="H242" s="228">
        <v>1170</v>
      </c>
      <c r="I242" s="228" t="s">
        <v>60</v>
      </c>
      <c r="J242" s="223" t="s">
        <v>61</v>
      </c>
    </row>
    <row r="243" ht="67.5" hidden="1" customHeight="1" spans="1:10">
      <c r="A243" s="226" t="s">
        <v>394</v>
      </c>
      <c r="B243" s="226" t="s">
        <v>395</v>
      </c>
      <c r="C243" s="227">
        <v>104100</v>
      </c>
      <c r="D243" s="226" t="s">
        <v>62</v>
      </c>
      <c r="E243" s="226" t="s">
        <v>63</v>
      </c>
      <c r="F243" s="226" t="s">
        <v>64</v>
      </c>
      <c r="G243" s="226" t="s">
        <v>65</v>
      </c>
      <c r="H243" s="228">
        <v>1172</v>
      </c>
      <c r="I243" s="228" t="s">
        <v>66</v>
      </c>
      <c r="J243" s="223" t="s">
        <v>366</v>
      </c>
    </row>
    <row r="244" ht="22.5" hidden="1" customHeight="1" spans="1:10">
      <c r="A244" s="226" t="s">
        <v>394</v>
      </c>
      <c r="B244" s="226" t="s">
        <v>395</v>
      </c>
      <c r="C244" s="227">
        <v>104200</v>
      </c>
      <c r="D244" s="226" t="s">
        <v>68</v>
      </c>
      <c r="E244" s="226" t="s">
        <v>69</v>
      </c>
      <c r="F244" s="226" t="s">
        <v>64</v>
      </c>
      <c r="G244" s="226" t="s">
        <v>70</v>
      </c>
      <c r="H244" s="228">
        <v>1173</v>
      </c>
      <c r="I244" s="228" t="s">
        <v>60</v>
      </c>
      <c r="J244" s="223" t="s">
        <v>71</v>
      </c>
    </row>
    <row r="245" hidden="1" spans="1:10">
      <c r="A245" s="226" t="s">
        <v>394</v>
      </c>
      <c r="B245" s="226" t="s">
        <v>395</v>
      </c>
      <c r="C245" s="227">
        <v>104300</v>
      </c>
      <c r="D245" s="226" t="s">
        <v>72</v>
      </c>
      <c r="E245" s="226" t="s">
        <v>73</v>
      </c>
      <c r="F245" s="226" t="s">
        <v>74</v>
      </c>
      <c r="G245" s="226" t="s">
        <v>75</v>
      </c>
      <c r="H245" s="228">
        <v>1174</v>
      </c>
      <c r="I245" s="228" t="s">
        <v>66</v>
      </c>
      <c r="J245" s="223" t="s">
        <v>76</v>
      </c>
    </row>
    <row r="246" hidden="1" spans="1:10">
      <c r="A246" s="226" t="s">
        <v>394</v>
      </c>
      <c r="B246" s="226" t="s">
        <v>395</v>
      </c>
      <c r="C246" s="227">
        <v>104400</v>
      </c>
      <c r="D246" s="226" t="s">
        <v>77</v>
      </c>
      <c r="E246" s="226" t="s">
        <v>78</v>
      </c>
      <c r="F246" s="226" t="s">
        <v>74</v>
      </c>
      <c r="G246" s="226" t="s">
        <v>75</v>
      </c>
      <c r="H246" s="228">
        <v>1175</v>
      </c>
      <c r="I246" s="228" t="s">
        <v>66</v>
      </c>
      <c r="J246" s="223" t="s">
        <v>79</v>
      </c>
    </row>
    <row r="247" ht="22.5" hidden="1" customHeight="1" spans="1:10">
      <c r="A247" s="226" t="s">
        <v>394</v>
      </c>
      <c r="B247" s="226" t="s">
        <v>395</v>
      </c>
      <c r="C247" s="227">
        <v>104500</v>
      </c>
      <c r="D247" s="226" t="s">
        <v>80</v>
      </c>
      <c r="E247" s="226" t="s">
        <v>81</v>
      </c>
      <c r="F247" s="226" t="s">
        <v>82</v>
      </c>
      <c r="G247" s="226" t="s">
        <v>83</v>
      </c>
      <c r="H247" s="228">
        <v>1176</v>
      </c>
      <c r="I247" s="228" t="s">
        <v>66</v>
      </c>
      <c r="J247" s="223" t="s">
        <v>84</v>
      </c>
    </row>
    <row r="248" ht="22.5" hidden="1" customHeight="1" spans="1:10">
      <c r="A248" s="226" t="s">
        <v>394</v>
      </c>
      <c r="B248" s="226" t="s">
        <v>395</v>
      </c>
      <c r="C248" s="227">
        <v>116400</v>
      </c>
      <c r="D248" s="226" t="s">
        <v>85</v>
      </c>
      <c r="E248" s="226" t="s">
        <v>86</v>
      </c>
      <c r="F248" s="226" t="s">
        <v>58</v>
      </c>
      <c r="G248" s="226" t="s">
        <v>87</v>
      </c>
      <c r="H248" s="228">
        <v>1277</v>
      </c>
      <c r="I248" s="228"/>
      <c r="J248" s="223" t="s">
        <v>88</v>
      </c>
    </row>
    <row r="249" ht="22.5" hidden="1" customHeight="1" spans="1:10">
      <c r="A249" s="226" t="s">
        <v>394</v>
      </c>
      <c r="B249" s="226" t="s">
        <v>395</v>
      </c>
      <c r="C249" s="227">
        <v>116500</v>
      </c>
      <c r="D249" s="226" t="s">
        <v>89</v>
      </c>
      <c r="E249" s="226" t="s">
        <v>90</v>
      </c>
      <c r="F249" s="226" t="s">
        <v>64</v>
      </c>
      <c r="G249" s="226" t="s">
        <v>91</v>
      </c>
      <c r="H249" s="228">
        <v>1278</v>
      </c>
      <c r="I249" s="228"/>
      <c r="J249" s="223" t="s">
        <v>92</v>
      </c>
    </row>
    <row r="250" hidden="1" spans="1:10">
      <c r="A250" s="226" t="s">
        <v>394</v>
      </c>
      <c r="B250" s="226" t="s">
        <v>395</v>
      </c>
      <c r="C250" s="227">
        <v>104800</v>
      </c>
      <c r="D250" s="226" t="s">
        <v>396</v>
      </c>
      <c r="E250" s="226" t="s">
        <v>397</v>
      </c>
      <c r="F250" s="226" t="s">
        <v>74</v>
      </c>
      <c r="G250" s="226" t="s">
        <v>95</v>
      </c>
      <c r="H250" s="228">
        <v>1179</v>
      </c>
      <c r="I250" s="228"/>
      <c r="J250" s="223" t="s">
        <v>398</v>
      </c>
    </row>
    <row r="251" hidden="1" spans="1:10">
      <c r="A251" s="226" t="s">
        <v>394</v>
      </c>
      <c r="B251" s="226" t="s">
        <v>395</v>
      </c>
      <c r="C251" s="227">
        <v>104900</v>
      </c>
      <c r="D251" s="226" t="s">
        <v>97</v>
      </c>
      <c r="E251" s="226" t="s">
        <v>98</v>
      </c>
      <c r="F251" s="226" t="s">
        <v>64</v>
      </c>
      <c r="G251" s="226" t="s">
        <v>70</v>
      </c>
      <c r="H251" s="228">
        <v>1180</v>
      </c>
      <c r="I251" s="228" t="s">
        <v>60</v>
      </c>
      <c r="J251" s="223" t="s">
        <v>99</v>
      </c>
    </row>
    <row r="252" hidden="1" spans="1:10">
      <c r="A252" s="226" t="s">
        <v>394</v>
      </c>
      <c r="B252" s="226" t="s">
        <v>395</v>
      </c>
      <c r="C252" s="227">
        <v>105000</v>
      </c>
      <c r="D252" s="226" t="s">
        <v>100</v>
      </c>
      <c r="E252" s="226" t="s">
        <v>101</v>
      </c>
      <c r="F252" s="226" t="s">
        <v>102</v>
      </c>
      <c r="G252" s="226" t="s">
        <v>103</v>
      </c>
      <c r="H252" s="228">
        <v>1181</v>
      </c>
      <c r="I252" s="228" t="s">
        <v>66</v>
      </c>
      <c r="J252" s="223" t="s">
        <v>104</v>
      </c>
    </row>
    <row r="253" ht="78.75" hidden="1" customHeight="1" spans="1:10">
      <c r="A253" s="226" t="s">
        <v>394</v>
      </c>
      <c r="B253" s="226" t="s">
        <v>395</v>
      </c>
      <c r="C253" s="227">
        <v>105100</v>
      </c>
      <c r="D253" s="226" t="s">
        <v>116</v>
      </c>
      <c r="E253" s="226" t="s">
        <v>117</v>
      </c>
      <c r="F253" s="226" t="s">
        <v>64</v>
      </c>
      <c r="G253" s="226" t="s">
        <v>70</v>
      </c>
      <c r="H253" s="228">
        <v>1182</v>
      </c>
      <c r="I253" s="228" t="s">
        <v>60</v>
      </c>
      <c r="J253" s="223" t="s">
        <v>118</v>
      </c>
    </row>
    <row r="254" ht="22.5" hidden="1" customHeight="1" spans="1:10">
      <c r="A254" s="226" t="s">
        <v>394</v>
      </c>
      <c r="B254" s="226" t="s">
        <v>395</v>
      </c>
      <c r="C254" s="227">
        <v>105200</v>
      </c>
      <c r="D254" s="226" t="s">
        <v>119</v>
      </c>
      <c r="E254" s="226" t="s">
        <v>120</v>
      </c>
      <c r="F254" s="226" t="s">
        <v>121</v>
      </c>
      <c r="G254" s="226" t="s">
        <v>122</v>
      </c>
      <c r="H254" s="228">
        <v>1183</v>
      </c>
      <c r="I254" s="228" t="s">
        <v>60</v>
      </c>
      <c r="J254" s="223" t="s">
        <v>123</v>
      </c>
    </row>
    <row r="255" hidden="1" spans="1:10">
      <c r="A255" s="226" t="s">
        <v>394</v>
      </c>
      <c r="B255" s="226" t="s">
        <v>395</v>
      </c>
      <c r="C255" s="227">
        <v>117600</v>
      </c>
      <c r="D255" s="226" t="s">
        <v>124</v>
      </c>
      <c r="E255" s="226" t="s">
        <v>125</v>
      </c>
      <c r="F255" s="226" t="s">
        <v>126</v>
      </c>
      <c r="G255" s="226" t="s">
        <v>127</v>
      </c>
      <c r="H255" s="228">
        <v>1289</v>
      </c>
      <c r="I255" s="228"/>
      <c r="J255" s="223" t="s">
        <v>128</v>
      </c>
    </row>
    <row r="256" ht="67.5" hidden="1" customHeight="1" spans="1:10">
      <c r="A256" s="226" t="s">
        <v>394</v>
      </c>
      <c r="B256" s="226" t="s">
        <v>395</v>
      </c>
      <c r="C256" s="227">
        <v>105300</v>
      </c>
      <c r="D256" s="226" t="s">
        <v>129</v>
      </c>
      <c r="E256" s="226" t="s">
        <v>130</v>
      </c>
      <c r="F256" s="226" t="s">
        <v>131</v>
      </c>
      <c r="G256" s="226" t="s">
        <v>132</v>
      </c>
      <c r="H256" s="228">
        <v>1184</v>
      </c>
      <c r="I256" s="228" t="s">
        <v>60</v>
      </c>
      <c r="J256" s="223" t="s">
        <v>133</v>
      </c>
    </row>
    <row r="257" ht="56.25" hidden="1" customHeight="1" spans="1:10">
      <c r="A257" s="226" t="s">
        <v>394</v>
      </c>
      <c r="B257" s="226" t="s">
        <v>395</v>
      </c>
      <c r="C257" s="227">
        <v>105400</v>
      </c>
      <c r="D257" s="226" t="s">
        <v>134</v>
      </c>
      <c r="E257" s="226" t="s">
        <v>135</v>
      </c>
      <c r="F257" s="226" t="s">
        <v>131</v>
      </c>
      <c r="G257" s="226" t="s">
        <v>132</v>
      </c>
      <c r="H257" s="228">
        <v>1185</v>
      </c>
      <c r="I257" s="228" t="s">
        <v>66</v>
      </c>
      <c r="J257" s="223" t="s">
        <v>136</v>
      </c>
    </row>
    <row r="258" ht="22.5" hidden="1" customHeight="1" spans="1:10">
      <c r="A258" s="226" t="s">
        <v>394</v>
      </c>
      <c r="B258" s="226" t="s">
        <v>395</v>
      </c>
      <c r="C258" s="227">
        <v>105500</v>
      </c>
      <c r="D258" s="226" t="s">
        <v>137</v>
      </c>
      <c r="E258" s="226" t="s">
        <v>138</v>
      </c>
      <c r="F258" s="226" t="s">
        <v>113</v>
      </c>
      <c r="G258" s="226" t="s">
        <v>114</v>
      </c>
      <c r="H258" s="228">
        <v>1186</v>
      </c>
      <c r="I258" s="228" t="s">
        <v>66</v>
      </c>
      <c r="J258" s="223" t="s">
        <v>139</v>
      </c>
    </row>
    <row r="259" ht="22.5" hidden="1" customHeight="1" spans="1:10">
      <c r="A259" s="226" t="s">
        <v>394</v>
      </c>
      <c r="B259" s="226" t="s">
        <v>395</v>
      </c>
      <c r="C259" s="227">
        <v>105600</v>
      </c>
      <c r="D259" s="226" t="s">
        <v>140</v>
      </c>
      <c r="E259" s="226" t="s">
        <v>141</v>
      </c>
      <c r="F259" s="226" t="s">
        <v>64</v>
      </c>
      <c r="G259" s="226" t="s">
        <v>142</v>
      </c>
      <c r="H259" s="228">
        <v>1187</v>
      </c>
      <c r="I259" s="228" t="s">
        <v>60</v>
      </c>
      <c r="J259" s="223" t="s">
        <v>143</v>
      </c>
    </row>
    <row r="260" ht="33.75" hidden="1" customHeight="1" spans="1:10">
      <c r="A260" s="226" t="s">
        <v>394</v>
      </c>
      <c r="B260" s="226" t="s">
        <v>395</v>
      </c>
      <c r="C260" s="227">
        <v>105700</v>
      </c>
      <c r="D260" s="226" t="s">
        <v>144</v>
      </c>
      <c r="E260" s="226" t="s">
        <v>145</v>
      </c>
      <c r="F260" s="226" t="s">
        <v>146</v>
      </c>
      <c r="G260" s="226" t="s">
        <v>147</v>
      </c>
      <c r="H260" s="228">
        <v>1188</v>
      </c>
      <c r="I260" s="228" t="s">
        <v>60</v>
      </c>
      <c r="J260" s="223" t="s">
        <v>263</v>
      </c>
    </row>
    <row r="261" hidden="1" spans="1:10">
      <c r="A261" s="226" t="s">
        <v>394</v>
      </c>
      <c r="B261" s="226" t="s">
        <v>395</v>
      </c>
      <c r="C261" s="227">
        <v>105800</v>
      </c>
      <c r="D261" s="226" t="s">
        <v>399</v>
      </c>
      <c r="E261" s="226" t="s">
        <v>399</v>
      </c>
      <c r="F261" s="226" t="s">
        <v>74</v>
      </c>
      <c r="G261" s="226" t="s">
        <v>75</v>
      </c>
      <c r="H261" s="228">
        <v>1189</v>
      </c>
      <c r="I261" s="228"/>
      <c r="J261" s="223" t="s">
        <v>400</v>
      </c>
    </row>
    <row r="262" hidden="1" spans="1:10">
      <c r="A262" s="226" t="s">
        <v>394</v>
      </c>
      <c r="B262" s="226" t="s">
        <v>395</v>
      </c>
      <c r="C262" s="227">
        <v>105900</v>
      </c>
      <c r="D262" s="226" t="s">
        <v>401</v>
      </c>
      <c r="E262" s="226" t="s">
        <v>401</v>
      </c>
      <c r="F262" s="226" t="s">
        <v>303</v>
      </c>
      <c r="G262" s="226" t="s">
        <v>304</v>
      </c>
      <c r="H262" s="228">
        <v>1190</v>
      </c>
      <c r="I262" s="228"/>
      <c r="J262" s="223" t="s">
        <v>402</v>
      </c>
    </row>
    <row r="263" ht="101.25" hidden="1" customHeight="1" spans="1:10">
      <c r="A263" s="226" t="s">
        <v>394</v>
      </c>
      <c r="B263" s="226" t="s">
        <v>395</v>
      </c>
      <c r="C263" s="227">
        <v>106000</v>
      </c>
      <c r="D263" s="226" t="s">
        <v>306</v>
      </c>
      <c r="E263" s="226" t="s">
        <v>307</v>
      </c>
      <c r="F263" s="226" t="s">
        <v>308</v>
      </c>
      <c r="G263" s="226" t="s">
        <v>309</v>
      </c>
      <c r="H263" s="228">
        <v>1191</v>
      </c>
      <c r="I263" s="228" t="s">
        <v>66</v>
      </c>
      <c r="J263" s="223" t="s">
        <v>310</v>
      </c>
    </row>
    <row r="264" ht="45" hidden="1" customHeight="1" spans="1:10">
      <c r="A264" s="226" t="s">
        <v>394</v>
      </c>
      <c r="B264" s="226" t="s">
        <v>395</v>
      </c>
      <c r="C264" s="227">
        <v>106100</v>
      </c>
      <c r="D264" s="226" t="s">
        <v>311</v>
      </c>
      <c r="E264" s="226" t="s">
        <v>312</v>
      </c>
      <c r="F264" s="226" t="s">
        <v>313</v>
      </c>
      <c r="G264" s="226" t="s">
        <v>314</v>
      </c>
      <c r="H264" s="228">
        <v>1192</v>
      </c>
      <c r="I264" s="228" t="s">
        <v>60</v>
      </c>
      <c r="J264" s="223" t="s">
        <v>315</v>
      </c>
    </row>
    <row r="265" ht="22.5" hidden="1" customHeight="1" spans="1:10">
      <c r="A265" s="226" t="s">
        <v>394</v>
      </c>
      <c r="B265" s="226" t="s">
        <v>395</v>
      </c>
      <c r="C265" s="227">
        <v>106200</v>
      </c>
      <c r="D265" s="226" t="s">
        <v>154</v>
      </c>
      <c r="E265" s="226" t="s">
        <v>155</v>
      </c>
      <c r="F265" s="226" t="s">
        <v>156</v>
      </c>
      <c r="G265" s="226" t="s">
        <v>157</v>
      </c>
      <c r="H265" s="228">
        <v>1193</v>
      </c>
      <c r="I265" s="228" t="s">
        <v>66</v>
      </c>
      <c r="J265" s="223" t="s">
        <v>158</v>
      </c>
    </row>
    <row r="266" ht="22.5" hidden="1" customHeight="1" spans="1:10">
      <c r="A266" s="226" t="s">
        <v>394</v>
      </c>
      <c r="B266" s="226" t="s">
        <v>395</v>
      </c>
      <c r="C266" s="227">
        <v>106300</v>
      </c>
      <c r="D266" s="226" t="s">
        <v>162</v>
      </c>
      <c r="E266" s="226" t="s">
        <v>163</v>
      </c>
      <c r="F266" s="226" t="s">
        <v>121</v>
      </c>
      <c r="G266" s="226" t="s">
        <v>122</v>
      </c>
      <c r="H266" s="228">
        <v>1194</v>
      </c>
      <c r="I266" s="228"/>
      <c r="J266" s="223" t="s">
        <v>403</v>
      </c>
    </row>
    <row r="267" ht="33.75" hidden="1" customHeight="1" spans="1:10">
      <c r="A267" s="226" t="s">
        <v>394</v>
      </c>
      <c r="B267" s="226" t="s">
        <v>395</v>
      </c>
      <c r="C267" s="227">
        <v>106400</v>
      </c>
      <c r="D267" s="226" t="s">
        <v>316</v>
      </c>
      <c r="E267" s="226" t="s">
        <v>317</v>
      </c>
      <c r="F267" s="226" t="s">
        <v>121</v>
      </c>
      <c r="G267" s="226" t="s">
        <v>122</v>
      </c>
      <c r="H267" s="228">
        <v>1195</v>
      </c>
      <c r="I267" s="228"/>
      <c r="J267" s="223" t="s">
        <v>167</v>
      </c>
    </row>
    <row r="268" ht="33.75" hidden="1" customHeight="1" spans="1:10">
      <c r="A268" s="226" t="s">
        <v>394</v>
      </c>
      <c r="B268" s="226" t="s">
        <v>395</v>
      </c>
      <c r="C268" s="227">
        <v>106500</v>
      </c>
      <c r="D268" s="226" t="s">
        <v>318</v>
      </c>
      <c r="E268" s="226" t="s">
        <v>319</v>
      </c>
      <c r="F268" s="226" t="s">
        <v>121</v>
      </c>
      <c r="G268" s="226" t="s">
        <v>122</v>
      </c>
      <c r="H268" s="228">
        <v>1196</v>
      </c>
      <c r="I268" s="228"/>
      <c r="J268" s="223" t="s">
        <v>170</v>
      </c>
    </row>
    <row r="269" ht="67.5" hidden="1" customHeight="1" spans="1:10">
      <c r="A269" s="226" t="s">
        <v>394</v>
      </c>
      <c r="B269" s="226" t="s">
        <v>395</v>
      </c>
      <c r="C269" s="227">
        <v>106600</v>
      </c>
      <c r="D269" s="226" t="s">
        <v>192</v>
      </c>
      <c r="E269" s="226" t="s">
        <v>193</v>
      </c>
      <c r="F269" s="226" t="s">
        <v>113</v>
      </c>
      <c r="G269" s="226" t="s">
        <v>114</v>
      </c>
      <c r="H269" s="228">
        <v>1197</v>
      </c>
      <c r="I269" s="228" t="s">
        <v>66</v>
      </c>
      <c r="J269" s="223" t="s">
        <v>194</v>
      </c>
    </row>
    <row r="270" hidden="1" spans="1:10">
      <c r="A270" s="226" t="s">
        <v>394</v>
      </c>
      <c r="B270" s="226" t="s">
        <v>395</v>
      </c>
      <c r="C270" s="227">
        <v>106700</v>
      </c>
      <c r="D270" s="226" t="s">
        <v>195</v>
      </c>
      <c r="E270" s="226" t="s">
        <v>196</v>
      </c>
      <c r="F270" s="226" t="s">
        <v>126</v>
      </c>
      <c r="G270" s="226" t="s">
        <v>127</v>
      </c>
      <c r="H270" s="228">
        <v>1198</v>
      </c>
      <c r="I270" s="228" t="s">
        <v>66</v>
      </c>
      <c r="J270" s="223" t="s">
        <v>197</v>
      </c>
    </row>
    <row r="271" hidden="1" spans="1:10">
      <c r="A271" s="226" t="s">
        <v>394</v>
      </c>
      <c r="B271" s="226" t="s">
        <v>395</v>
      </c>
      <c r="C271" s="227">
        <v>106800</v>
      </c>
      <c r="D271" s="226" t="s">
        <v>320</v>
      </c>
      <c r="E271" s="226" t="s">
        <v>321</v>
      </c>
      <c r="F271" s="226" t="s">
        <v>126</v>
      </c>
      <c r="G271" s="226" t="s">
        <v>127</v>
      </c>
      <c r="H271" s="228">
        <v>1199</v>
      </c>
      <c r="I271" s="228"/>
      <c r="J271" s="223" t="s">
        <v>322</v>
      </c>
    </row>
    <row r="272" ht="33.75" hidden="1" customHeight="1" spans="1:10">
      <c r="A272" s="226" t="s">
        <v>394</v>
      </c>
      <c r="B272" s="226" t="s">
        <v>395</v>
      </c>
      <c r="C272" s="227">
        <v>106900</v>
      </c>
      <c r="D272" s="226" t="s">
        <v>198</v>
      </c>
      <c r="E272" s="226" t="s">
        <v>199</v>
      </c>
      <c r="F272" s="226" t="s">
        <v>126</v>
      </c>
      <c r="G272" s="226" t="s">
        <v>127</v>
      </c>
      <c r="H272" s="228">
        <v>1200</v>
      </c>
      <c r="I272" s="228" t="s">
        <v>60</v>
      </c>
      <c r="J272" s="223" t="s">
        <v>200</v>
      </c>
    </row>
    <row r="273" ht="67.5" hidden="1" customHeight="1" spans="1:10">
      <c r="A273" s="226" t="s">
        <v>394</v>
      </c>
      <c r="B273" s="226" t="s">
        <v>395</v>
      </c>
      <c r="C273" s="227">
        <v>107000</v>
      </c>
      <c r="D273" s="226" t="s">
        <v>201</v>
      </c>
      <c r="E273" s="226" t="s">
        <v>278</v>
      </c>
      <c r="F273" s="226" t="s">
        <v>126</v>
      </c>
      <c r="G273" s="226" t="s">
        <v>127</v>
      </c>
      <c r="H273" s="228">
        <v>1201</v>
      </c>
      <c r="I273" s="228" t="s">
        <v>60</v>
      </c>
      <c r="J273" s="223" t="s">
        <v>203</v>
      </c>
    </row>
    <row r="274" ht="45" hidden="1" customHeight="1" spans="1:10">
      <c r="A274" s="226" t="s">
        <v>394</v>
      </c>
      <c r="B274" s="226" t="s">
        <v>395</v>
      </c>
      <c r="C274" s="227">
        <v>107100</v>
      </c>
      <c r="D274" s="226" t="s">
        <v>204</v>
      </c>
      <c r="E274" s="226" t="s">
        <v>279</v>
      </c>
      <c r="F274" s="226" t="s">
        <v>126</v>
      </c>
      <c r="G274" s="226" t="s">
        <v>127</v>
      </c>
      <c r="H274" s="228">
        <v>1202</v>
      </c>
      <c r="I274" s="228" t="s">
        <v>60</v>
      </c>
      <c r="J274" s="223" t="s">
        <v>206</v>
      </c>
    </row>
    <row r="275" ht="56.25" hidden="1" customHeight="1" spans="1:10">
      <c r="A275" s="226" t="s">
        <v>394</v>
      </c>
      <c r="B275" s="226" t="s">
        <v>395</v>
      </c>
      <c r="C275" s="227">
        <v>107200</v>
      </c>
      <c r="D275" s="226" t="s">
        <v>216</v>
      </c>
      <c r="E275" s="226" t="s">
        <v>217</v>
      </c>
      <c r="F275" s="226" t="s">
        <v>113</v>
      </c>
      <c r="G275" s="226" t="s">
        <v>114</v>
      </c>
      <c r="H275" s="228">
        <v>1203</v>
      </c>
      <c r="I275" s="228" t="s">
        <v>66</v>
      </c>
      <c r="J275" s="223" t="s">
        <v>218</v>
      </c>
    </row>
    <row r="276" ht="22.5" hidden="1" customHeight="1" spans="1:10">
      <c r="A276" s="226" t="s">
        <v>394</v>
      </c>
      <c r="B276" s="226" t="s">
        <v>395</v>
      </c>
      <c r="C276" s="227">
        <v>107300</v>
      </c>
      <c r="D276" s="226" t="s">
        <v>223</v>
      </c>
      <c r="E276" s="226" t="s">
        <v>224</v>
      </c>
      <c r="F276" s="226" t="s">
        <v>58</v>
      </c>
      <c r="G276" s="226" t="s">
        <v>221</v>
      </c>
      <c r="H276" s="228">
        <v>1204</v>
      </c>
      <c r="I276" s="228"/>
      <c r="J276" s="223" t="s">
        <v>222</v>
      </c>
    </row>
    <row r="277" ht="22.5" hidden="1" customHeight="1" spans="1:10">
      <c r="A277" s="226" t="s">
        <v>394</v>
      </c>
      <c r="B277" s="226" t="s">
        <v>395</v>
      </c>
      <c r="C277" s="227">
        <v>107400</v>
      </c>
      <c r="D277" s="226" t="s">
        <v>225</v>
      </c>
      <c r="E277" s="226" t="s">
        <v>226</v>
      </c>
      <c r="F277" s="226" t="s">
        <v>58</v>
      </c>
      <c r="G277" s="226" t="s">
        <v>221</v>
      </c>
      <c r="H277" s="228">
        <v>1205</v>
      </c>
      <c r="I277" s="228"/>
      <c r="J277" s="223" t="s">
        <v>222</v>
      </c>
    </row>
    <row r="278" ht="22.5" hidden="1" customHeight="1" spans="1:10">
      <c r="A278" s="226" t="s">
        <v>394</v>
      </c>
      <c r="B278" s="226" t="s">
        <v>395</v>
      </c>
      <c r="C278" s="227">
        <v>107500</v>
      </c>
      <c r="D278" s="226" t="s">
        <v>328</v>
      </c>
      <c r="E278" s="226" t="s">
        <v>329</v>
      </c>
      <c r="F278" s="226" t="s">
        <v>58</v>
      </c>
      <c r="G278" s="226" t="s">
        <v>221</v>
      </c>
      <c r="H278" s="228">
        <v>1206</v>
      </c>
      <c r="I278" s="228"/>
      <c r="J278" s="223" t="s">
        <v>222</v>
      </c>
    </row>
    <row r="279" ht="22.5" hidden="1" customHeight="1" spans="1:10">
      <c r="A279" s="226" t="s">
        <v>394</v>
      </c>
      <c r="B279" s="226" t="s">
        <v>395</v>
      </c>
      <c r="C279" s="227">
        <v>107600</v>
      </c>
      <c r="D279" s="226" t="s">
        <v>227</v>
      </c>
      <c r="E279" s="226" t="s">
        <v>228</v>
      </c>
      <c r="F279" s="226" t="s">
        <v>58</v>
      </c>
      <c r="G279" s="226" t="s">
        <v>221</v>
      </c>
      <c r="H279" s="228">
        <v>1207</v>
      </c>
      <c r="I279" s="228"/>
      <c r="J279" s="223" t="s">
        <v>222</v>
      </c>
    </row>
    <row r="280" ht="22.5" hidden="1" customHeight="1" spans="1:10">
      <c r="A280" s="226" t="s">
        <v>394</v>
      </c>
      <c r="B280" s="226" t="s">
        <v>395</v>
      </c>
      <c r="C280" s="227">
        <v>107700</v>
      </c>
      <c r="D280" s="226" t="s">
        <v>231</v>
      </c>
      <c r="E280" s="226" t="s">
        <v>232</v>
      </c>
      <c r="F280" s="226" t="s">
        <v>58</v>
      </c>
      <c r="G280" s="226" t="s">
        <v>221</v>
      </c>
      <c r="H280" s="228">
        <v>1208</v>
      </c>
      <c r="I280" s="228"/>
      <c r="J280" s="223" t="s">
        <v>222</v>
      </c>
    </row>
    <row r="281" ht="22.5" hidden="1" customHeight="1" spans="1:10">
      <c r="A281" s="226" t="s">
        <v>394</v>
      </c>
      <c r="B281" s="226" t="s">
        <v>395</v>
      </c>
      <c r="C281" s="227">
        <v>107800</v>
      </c>
      <c r="D281" s="226" t="s">
        <v>330</v>
      </c>
      <c r="E281" s="226" t="s">
        <v>331</v>
      </c>
      <c r="F281" s="226" t="s">
        <v>58</v>
      </c>
      <c r="G281" s="226" t="s">
        <v>221</v>
      </c>
      <c r="H281" s="228">
        <v>1209</v>
      </c>
      <c r="I281" s="228"/>
      <c r="J281" s="223" t="s">
        <v>222</v>
      </c>
    </row>
    <row r="282" ht="22.5" hidden="1" customHeight="1" spans="1:10">
      <c r="A282" s="226" t="s">
        <v>394</v>
      </c>
      <c r="B282" s="226" t="s">
        <v>395</v>
      </c>
      <c r="C282" s="227">
        <v>107900</v>
      </c>
      <c r="D282" s="226" t="s">
        <v>332</v>
      </c>
      <c r="E282" s="226" t="s">
        <v>333</v>
      </c>
      <c r="F282" s="226" t="s">
        <v>58</v>
      </c>
      <c r="G282" s="226" t="s">
        <v>221</v>
      </c>
      <c r="H282" s="228">
        <v>1210</v>
      </c>
      <c r="I282" s="228"/>
      <c r="J282" s="223" t="s">
        <v>222</v>
      </c>
    </row>
    <row r="283" hidden="1" spans="1:10">
      <c r="A283" s="226" t="s">
        <v>394</v>
      </c>
      <c r="B283" s="226" t="s">
        <v>395</v>
      </c>
      <c r="C283" s="227">
        <v>108100</v>
      </c>
      <c r="D283" s="226" t="s">
        <v>239</v>
      </c>
      <c r="E283" s="226" t="s">
        <v>240</v>
      </c>
      <c r="F283" s="226" t="s">
        <v>241</v>
      </c>
      <c r="G283" s="226" t="s">
        <v>242</v>
      </c>
      <c r="H283" s="228">
        <v>1217</v>
      </c>
      <c r="I283" s="228"/>
      <c r="J283" s="223" t="s">
        <v>4</v>
      </c>
    </row>
    <row r="284" ht="33.75" hidden="1" customHeight="1" spans="1:10">
      <c r="A284" s="226" t="s">
        <v>404</v>
      </c>
      <c r="B284" s="226" t="s">
        <v>405</v>
      </c>
      <c r="C284" s="227">
        <v>108300</v>
      </c>
      <c r="D284" s="226" t="s">
        <v>56</v>
      </c>
      <c r="E284" s="226" t="s">
        <v>57</v>
      </c>
      <c r="F284" s="226" t="s">
        <v>58</v>
      </c>
      <c r="G284" s="226" t="s">
        <v>59</v>
      </c>
      <c r="H284" s="228">
        <v>1220</v>
      </c>
      <c r="I284" s="228"/>
      <c r="J284" s="223" t="s">
        <v>336</v>
      </c>
    </row>
    <row r="285" ht="22.5" hidden="1" customHeight="1" spans="1:10">
      <c r="A285" s="226" t="s">
        <v>404</v>
      </c>
      <c r="B285" s="226" t="s">
        <v>405</v>
      </c>
      <c r="C285" s="227">
        <v>108500</v>
      </c>
      <c r="D285" s="226" t="s">
        <v>137</v>
      </c>
      <c r="E285" s="226" t="s">
        <v>138</v>
      </c>
      <c r="F285" s="226" t="s">
        <v>113</v>
      </c>
      <c r="G285" s="226" t="s">
        <v>114</v>
      </c>
      <c r="H285" s="228">
        <v>1222</v>
      </c>
      <c r="I285" s="228"/>
      <c r="J285" s="223" t="s">
        <v>139</v>
      </c>
    </row>
    <row r="286" ht="56.25" hidden="1" customHeight="1" spans="1:10">
      <c r="A286" s="226" t="s">
        <v>404</v>
      </c>
      <c r="B286" s="226" t="s">
        <v>405</v>
      </c>
      <c r="C286" s="227">
        <v>108600</v>
      </c>
      <c r="D286" s="226" t="s">
        <v>337</v>
      </c>
      <c r="E286" s="226" t="s">
        <v>338</v>
      </c>
      <c r="F286" s="226" t="s">
        <v>131</v>
      </c>
      <c r="G286" s="226" t="s">
        <v>132</v>
      </c>
      <c r="H286" s="228">
        <v>1223</v>
      </c>
      <c r="I286" s="228"/>
      <c r="J286" s="223" t="s">
        <v>339</v>
      </c>
    </row>
    <row r="287" ht="78.75" hidden="1" customHeight="1" spans="1:10">
      <c r="A287" s="226" t="s">
        <v>404</v>
      </c>
      <c r="B287" s="226" t="s">
        <v>405</v>
      </c>
      <c r="C287" s="227">
        <v>108700</v>
      </c>
      <c r="D287" s="226" t="s">
        <v>134</v>
      </c>
      <c r="E287" s="226" t="s">
        <v>135</v>
      </c>
      <c r="F287" s="226" t="s">
        <v>131</v>
      </c>
      <c r="G287" s="226" t="s">
        <v>132</v>
      </c>
      <c r="H287" s="228">
        <v>1224</v>
      </c>
      <c r="I287" s="228"/>
      <c r="J287" s="223" t="s">
        <v>340</v>
      </c>
    </row>
    <row r="288" hidden="1" spans="1:10">
      <c r="A288" s="226" t="s">
        <v>404</v>
      </c>
      <c r="B288" s="226" t="s">
        <v>405</v>
      </c>
      <c r="C288" s="227">
        <v>108800</v>
      </c>
      <c r="D288" s="226" t="s">
        <v>341</v>
      </c>
      <c r="E288" s="226" t="s">
        <v>341</v>
      </c>
      <c r="F288" s="226" t="s">
        <v>308</v>
      </c>
      <c r="G288" s="226" t="s">
        <v>309</v>
      </c>
      <c r="H288" s="228">
        <v>1225</v>
      </c>
      <c r="I288" s="228"/>
      <c r="J288" s="223" t="s">
        <v>342</v>
      </c>
    </row>
    <row r="289" hidden="1" spans="1:10">
      <c r="A289" s="226" t="s">
        <v>404</v>
      </c>
      <c r="B289" s="226" t="s">
        <v>405</v>
      </c>
      <c r="C289" s="227">
        <v>108900</v>
      </c>
      <c r="D289" s="226" t="s">
        <v>343</v>
      </c>
      <c r="E289" s="226" t="s">
        <v>343</v>
      </c>
      <c r="F289" s="226" t="s">
        <v>121</v>
      </c>
      <c r="G289" s="226" t="s">
        <v>122</v>
      </c>
      <c r="H289" s="228">
        <v>1226</v>
      </c>
      <c r="I289" s="228"/>
      <c r="J289" s="223" t="s">
        <v>344</v>
      </c>
    </row>
    <row r="290" hidden="1" spans="1:10">
      <c r="A290" s="226" t="s">
        <v>404</v>
      </c>
      <c r="B290" s="226" t="s">
        <v>405</v>
      </c>
      <c r="C290" s="227">
        <v>109000</v>
      </c>
      <c r="D290" s="226" t="s">
        <v>345</v>
      </c>
      <c r="E290" s="226" t="s">
        <v>345</v>
      </c>
      <c r="F290" s="226" t="s">
        <v>346</v>
      </c>
      <c r="G290" s="226" t="s">
        <v>347</v>
      </c>
      <c r="H290" s="228">
        <v>1227</v>
      </c>
      <c r="I290" s="228"/>
      <c r="J290" s="223" t="s">
        <v>348</v>
      </c>
    </row>
    <row r="291" hidden="1" spans="1:10">
      <c r="A291" s="226" t="s">
        <v>404</v>
      </c>
      <c r="B291" s="226" t="s">
        <v>405</v>
      </c>
      <c r="C291" s="227">
        <v>109100</v>
      </c>
      <c r="D291" s="226" t="s">
        <v>349</v>
      </c>
      <c r="E291" s="226" t="s">
        <v>350</v>
      </c>
      <c r="F291" s="226" t="s">
        <v>126</v>
      </c>
      <c r="G291" s="226" t="s">
        <v>127</v>
      </c>
      <c r="H291" s="228">
        <v>1228</v>
      </c>
      <c r="I291" s="228"/>
      <c r="J291" s="223" t="s">
        <v>351</v>
      </c>
    </row>
    <row r="292" ht="22.5" hidden="1" customHeight="1" spans="1:10">
      <c r="A292" s="226" t="s">
        <v>404</v>
      </c>
      <c r="B292" s="226" t="s">
        <v>405</v>
      </c>
      <c r="C292" s="227">
        <v>109200</v>
      </c>
      <c r="D292" s="226" t="s">
        <v>352</v>
      </c>
      <c r="E292" s="226" t="s">
        <v>353</v>
      </c>
      <c r="F292" s="226" t="s">
        <v>58</v>
      </c>
      <c r="G292" s="226" t="s">
        <v>221</v>
      </c>
      <c r="H292" s="228">
        <v>1229</v>
      </c>
      <c r="I292" s="228"/>
      <c r="J292" s="223" t="s">
        <v>222</v>
      </c>
    </row>
    <row r="293" ht="22.5" hidden="1" customHeight="1" spans="1:10">
      <c r="A293" s="226" t="s">
        <v>404</v>
      </c>
      <c r="B293" s="226" t="s">
        <v>405</v>
      </c>
      <c r="C293" s="227">
        <v>109300</v>
      </c>
      <c r="D293" s="226" t="s">
        <v>225</v>
      </c>
      <c r="E293" s="226" t="s">
        <v>226</v>
      </c>
      <c r="F293" s="226" t="s">
        <v>58</v>
      </c>
      <c r="G293" s="226" t="s">
        <v>221</v>
      </c>
      <c r="H293" s="228">
        <v>1230</v>
      </c>
      <c r="I293" s="228"/>
      <c r="J293" s="223" t="s">
        <v>222</v>
      </c>
    </row>
    <row r="294" ht="22.5" hidden="1" customHeight="1" spans="1:10">
      <c r="A294" s="226" t="s">
        <v>404</v>
      </c>
      <c r="B294" s="226" t="s">
        <v>405</v>
      </c>
      <c r="C294" s="227">
        <v>109400</v>
      </c>
      <c r="D294" s="226" t="s">
        <v>354</v>
      </c>
      <c r="E294" s="226" t="s">
        <v>355</v>
      </c>
      <c r="F294" s="226" t="s">
        <v>58</v>
      </c>
      <c r="G294" s="226" t="s">
        <v>221</v>
      </c>
      <c r="H294" s="228">
        <v>1231</v>
      </c>
      <c r="I294" s="228"/>
      <c r="J294" s="223" t="s">
        <v>222</v>
      </c>
    </row>
    <row r="295" ht="22.5" hidden="1" customHeight="1" spans="1:10">
      <c r="A295" s="226" t="s">
        <v>404</v>
      </c>
      <c r="B295" s="226" t="s">
        <v>405</v>
      </c>
      <c r="C295" s="227">
        <v>109500</v>
      </c>
      <c r="D295" s="226" t="s">
        <v>356</v>
      </c>
      <c r="E295" s="226" t="s">
        <v>357</v>
      </c>
      <c r="F295" s="226" t="s">
        <v>58</v>
      </c>
      <c r="G295" s="226" t="s">
        <v>221</v>
      </c>
      <c r="H295" s="228">
        <v>1232</v>
      </c>
      <c r="I295" s="228"/>
      <c r="J295" s="223" t="s">
        <v>222</v>
      </c>
    </row>
    <row r="296" ht="22.5" hidden="1" customHeight="1" spans="1:10">
      <c r="A296" s="226" t="s">
        <v>404</v>
      </c>
      <c r="B296" s="226" t="s">
        <v>405</v>
      </c>
      <c r="C296" s="227">
        <v>109600</v>
      </c>
      <c r="D296" s="226" t="s">
        <v>358</v>
      </c>
      <c r="E296" s="226" t="s">
        <v>359</v>
      </c>
      <c r="F296" s="226" t="s">
        <v>58</v>
      </c>
      <c r="G296" s="226" t="s">
        <v>221</v>
      </c>
      <c r="H296" s="228">
        <v>1233</v>
      </c>
      <c r="I296" s="228"/>
      <c r="J296" s="223" t="s">
        <v>222</v>
      </c>
    </row>
    <row r="297" ht="78.75" hidden="1" customHeight="1" spans="1:10">
      <c r="A297" s="226" t="s">
        <v>406</v>
      </c>
      <c r="B297" s="226" t="s">
        <v>407</v>
      </c>
      <c r="C297" s="227">
        <v>109800</v>
      </c>
      <c r="D297" s="226" t="s">
        <v>56</v>
      </c>
      <c r="E297" s="226" t="s">
        <v>57</v>
      </c>
      <c r="F297" s="226" t="s">
        <v>58</v>
      </c>
      <c r="G297" s="226" t="s">
        <v>59</v>
      </c>
      <c r="H297" s="228">
        <v>1241</v>
      </c>
      <c r="I297" s="228" t="s">
        <v>66</v>
      </c>
      <c r="J297" s="223" t="s">
        <v>245</v>
      </c>
    </row>
    <row r="298" ht="45" hidden="1" customHeight="1" spans="1:10">
      <c r="A298" s="226" t="s">
        <v>406</v>
      </c>
      <c r="B298" s="226" t="s">
        <v>407</v>
      </c>
      <c r="C298" s="227">
        <v>110000</v>
      </c>
      <c r="D298" s="226" t="s">
        <v>246</v>
      </c>
      <c r="E298" s="226" t="s">
        <v>247</v>
      </c>
      <c r="F298" s="226" t="s">
        <v>58</v>
      </c>
      <c r="G298" s="226" t="s">
        <v>59</v>
      </c>
      <c r="H298" s="228">
        <v>1243</v>
      </c>
      <c r="I298" s="228" t="s">
        <v>66</v>
      </c>
      <c r="J298" s="223" t="s">
        <v>248</v>
      </c>
    </row>
    <row r="299" ht="33.75" hidden="1" customHeight="1" spans="1:10">
      <c r="A299" s="226" t="s">
        <v>406</v>
      </c>
      <c r="B299" s="226" t="s">
        <v>407</v>
      </c>
      <c r="C299" s="227">
        <v>110100</v>
      </c>
      <c r="D299" s="226" t="s">
        <v>249</v>
      </c>
      <c r="E299" s="226" t="s">
        <v>250</v>
      </c>
      <c r="F299" s="226" t="s">
        <v>113</v>
      </c>
      <c r="G299" s="226" t="s">
        <v>114</v>
      </c>
      <c r="H299" s="228">
        <v>1244</v>
      </c>
      <c r="I299" s="228" t="s">
        <v>66</v>
      </c>
      <c r="J299" s="223" t="s">
        <v>251</v>
      </c>
    </row>
    <row r="300" ht="67.5" hidden="1" customHeight="1" spans="1:10">
      <c r="A300" s="226" t="s">
        <v>408</v>
      </c>
      <c r="B300" s="226" t="s">
        <v>409</v>
      </c>
      <c r="C300" s="227">
        <v>110300</v>
      </c>
      <c r="D300" s="226" t="s">
        <v>56</v>
      </c>
      <c r="E300" s="226" t="s">
        <v>57</v>
      </c>
      <c r="F300" s="226" t="s">
        <v>58</v>
      </c>
      <c r="G300" s="226" t="s">
        <v>59</v>
      </c>
      <c r="H300" s="228">
        <v>1247</v>
      </c>
      <c r="I300" s="228" t="s">
        <v>66</v>
      </c>
      <c r="J300" s="223" t="s">
        <v>254</v>
      </c>
    </row>
    <row r="301" ht="45" hidden="1" customHeight="1" spans="1:10">
      <c r="A301" s="226" t="s">
        <v>408</v>
      </c>
      <c r="B301" s="226" t="s">
        <v>409</v>
      </c>
      <c r="C301" s="227">
        <v>110500</v>
      </c>
      <c r="D301" s="226" t="s">
        <v>255</v>
      </c>
      <c r="E301" s="226" t="s">
        <v>256</v>
      </c>
      <c r="F301" s="226" t="s">
        <v>58</v>
      </c>
      <c r="G301" s="226" t="s">
        <v>59</v>
      </c>
      <c r="H301" s="228">
        <v>1249</v>
      </c>
      <c r="I301" s="228" t="s">
        <v>66</v>
      </c>
      <c r="J301" s="223" t="s">
        <v>257</v>
      </c>
    </row>
    <row r="302" ht="33.75" hidden="1" customHeight="1" spans="1:10">
      <c r="A302" s="226" t="s">
        <v>408</v>
      </c>
      <c r="B302" s="226" t="s">
        <v>409</v>
      </c>
      <c r="C302" s="227">
        <v>110600</v>
      </c>
      <c r="D302" s="226" t="s">
        <v>258</v>
      </c>
      <c r="E302" s="226" t="s">
        <v>259</v>
      </c>
      <c r="F302" s="226" t="s">
        <v>113</v>
      </c>
      <c r="G302" s="226" t="s">
        <v>114</v>
      </c>
      <c r="H302" s="228">
        <v>1250</v>
      </c>
      <c r="I302" s="228" t="s">
        <v>66</v>
      </c>
      <c r="J302" s="223" t="s">
        <v>260</v>
      </c>
    </row>
    <row r="303" ht="22.5" hidden="1" customHeight="1" spans="1:10">
      <c r="A303" s="226" t="s">
        <v>410</v>
      </c>
      <c r="B303" s="226" t="s">
        <v>411</v>
      </c>
      <c r="C303" s="227">
        <v>30700</v>
      </c>
      <c r="D303" s="226" t="s">
        <v>56</v>
      </c>
      <c r="E303" s="226" t="s">
        <v>57</v>
      </c>
      <c r="F303" s="226" t="s">
        <v>58</v>
      </c>
      <c r="G303" s="226" t="s">
        <v>59</v>
      </c>
      <c r="H303" s="228">
        <v>307</v>
      </c>
      <c r="I303" s="228" t="s">
        <v>60</v>
      </c>
      <c r="J303" s="223" t="s">
        <v>61</v>
      </c>
    </row>
    <row r="304" ht="213.75" hidden="1" customHeight="1" spans="1:10">
      <c r="A304" s="226" t="s">
        <v>410</v>
      </c>
      <c r="B304" s="226" t="s">
        <v>411</v>
      </c>
      <c r="C304" s="227">
        <v>30900</v>
      </c>
      <c r="D304" s="226" t="s">
        <v>62</v>
      </c>
      <c r="E304" s="226" t="s">
        <v>63</v>
      </c>
      <c r="F304" s="226" t="s">
        <v>64</v>
      </c>
      <c r="G304" s="226" t="s">
        <v>65</v>
      </c>
      <c r="H304" s="228">
        <v>309</v>
      </c>
      <c r="I304" s="228" t="s">
        <v>66</v>
      </c>
      <c r="J304" s="223" t="s">
        <v>412</v>
      </c>
    </row>
    <row r="305" ht="22.5" hidden="1" customHeight="1" spans="1:10">
      <c r="A305" s="226" t="s">
        <v>410</v>
      </c>
      <c r="B305" s="226" t="s">
        <v>411</v>
      </c>
      <c r="C305" s="227">
        <v>31000</v>
      </c>
      <c r="D305" s="226" t="s">
        <v>68</v>
      </c>
      <c r="E305" s="226" t="s">
        <v>69</v>
      </c>
      <c r="F305" s="226" t="s">
        <v>64</v>
      </c>
      <c r="G305" s="226" t="s">
        <v>70</v>
      </c>
      <c r="H305" s="228">
        <v>310</v>
      </c>
      <c r="I305" s="228" t="s">
        <v>60</v>
      </c>
      <c r="J305" s="223" t="s">
        <v>71</v>
      </c>
    </row>
    <row r="306" hidden="1" spans="1:10">
      <c r="A306" s="226" t="s">
        <v>410</v>
      </c>
      <c r="B306" s="226" t="s">
        <v>411</v>
      </c>
      <c r="C306" s="227">
        <v>31100</v>
      </c>
      <c r="D306" s="226" t="s">
        <v>72</v>
      </c>
      <c r="E306" s="226" t="s">
        <v>73</v>
      </c>
      <c r="F306" s="226" t="s">
        <v>74</v>
      </c>
      <c r="G306" s="226" t="s">
        <v>75</v>
      </c>
      <c r="H306" s="228">
        <v>311</v>
      </c>
      <c r="I306" s="228" t="s">
        <v>66</v>
      </c>
      <c r="J306" s="223" t="s">
        <v>76</v>
      </c>
    </row>
    <row r="307" hidden="1" spans="1:10">
      <c r="A307" s="226" t="s">
        <v>410</v>
      </c>
      <c r="B307" s="226" t="s">
        <v>411</v>
      </c>
      <c r="C307" s="227">
        <v>31200</v>
      </c>
      <c r="D307" s="226" t="s">
        <v>77</v>
      </c>
      <c r="E307" s="226" t="s">
        <v>78</v>
      </c>
      <c r="F307" s="226" t="s">
        <v>74</v>
      </c>
      <c r="G307" s="226" t="s">
        <v>75</v>
      </c>
      <c r="H307" s="228">
        <v>312</v>
      </c>
      <c r="I307" s="228" t="s">
        <v>66</v>
      </c>
      <c r="J307" s="223" t="s">
        <v>79</v>
      </c>
    </row>
    <row r="308" ht="22.5" hidden="1" customHeight="1" spans="1:10">
      <c r="A308" s="226" t="s">
        <v>410</v>
      </c>
      <c r="B308" s="226" t="s">
        <v>411</v>
      </c>
      <c r="C308" s="227">
        <v>31300</v>
      </c>
      <c r="D308" s="226" t="s">
        <v>80</v>
      </c>
      <c r="E308" s="226" t="s">
        <v>81</v>
      </c>
      <c r="F308" s="226" t="s">
        <v>82</v>
      </c>
      <c r="G308" s="226" t="s">
        <v>83</v>
      </c>
      <c r="H308" s="228">
        <v>313</v>
      </c>
      <c r="I308" s="228" t="s">
        <v>66</v>
      </c>
      <c r="J308" s="223" t="s">
        <v>84</v>
      </c>
    </row>
    <row r="309" ht="22.5" hidden="1" customHeight="1" spans="1:10">
      <c r="A309" s="226" t="s">
        <v>410</v>
      </c>
      <c r="B309" s="226" t="s">
        <v>411</v>
      </c>
      <c r="C309" s="227">
        <v>112300</v>
      </c>
      <c r="D309" s="226" t="s">
        <v>85</v>
      </c>
      <c r="E309" s="226" t="s">
        <v>86</v>
      </c>
      <c r="F309" s="226" t="s">
        <v>58</v>
      </c>
      <c r="G309" s="226" t="s">
        <v>87</v>
      </c>
      <c r="H309" s="228">
        <v>1436</v>
      </c>
      <c r="I309" s="228"/>
      <c r="J309" s="223" t="s">
        <v>88</v>
      </c>
    </row>
    <row r="310" ht="22.5" hidden="1" customHeight="1" spans="1:10">
      <c r="A310" s="226" t="s">
        <v>410</v>
      </c>
      <c r="B310" s="226" t="s">
        <v>411</v>
      </c>
      <c r="C310" s="227">
        <v>112400</v>
      </c>
      <c r="D310" s="226" t="s">
        <v>89</v>
      </c>
      <c r="E310" s="226" t="s">
        <v>90</v>
      </c>
      <c r="F310" s="226" t="s">
        <v>64</v>
      </c>
      <c r="G310" s="226" t="s">
        <v>91</v>
      </c>
      <c r="H310" s="228">
        <v>1437</v>
      </c>
      <c r="I310" s="228"/>
      <c r="J310" s="223" t="s">
        <v>92</v>
      </c>
    </row>
    <row r="311" hidden="1" spans="1:10">
      <c r="A311" s="226" t="s">
        <v>410</v>
      </c>
      <c r="B311" s="226" t="s">
        <v>411</v>
      </c>
      <c r="C311" s="227">
        <v>31400</v>
      </c>
      <c r="D311" s="226" t="s">
        <v>93</v>
      </c>
      <c r="E311" s="226" t="s">
        <v>94</v>
      </c>
      <c r="F311" s="226" t="s">
        <v>74</v>
      </c>
      <c r="G311" s="226" t="s">
        <v>95</v>
      </c>
      <c r="H311" s="228">
        <v>314</v>
      </c>
      <c r="I311" s="228" t="s">
        <v>60</v>
      </c>
      <c r="J311" s="223" t="s">
        <v>96</v>
      </c>
    </row>
    <row r="312" hidden="1" spans="1:10">
      <c r="A312" s="226" t="s">
        <v>410</v>
      </c>
      <c r="B312" s="226" t="s">
        <v>411</v>
      </c>
      <c r="C312" s="227">
        <v>31500</v>
      </c>
      <c r="D312" s="226" t="s">
        <v>97</v>
      </c>
      <c r="E312" s="226" t="s">
        <v>98</v>
      </c>
      <c r="F312" s="226" t="s">
        <v>64</v>
      </c>
      <c r="G312" s="226" t="s">
        <v>70</v>
      </c>
      <c r="H312" s="228">
        <v>315</v>
      </c>
      <c r="I312" s="228" t="s">
        <v>60</v>
      </c>
      <c r="J312" s="223" t="s">
        <v>99</v>
      </c>
    </row>
    <row r="313" hidden="1" spans="1:10">
      <c r="A313" s="226" t="s">
        <v>410</v>
      </c>
      <c r="B313" s="226" t="s">
        <v>411</v>
      </c>
      <c r="C313" s="227">
        <v>31600</v>
      </c>
      <c r="D313" s="226" t="s">
        <v>100</v>
      </c>
      <c r="E313" s="226" t="s">
        <v>101</v>
      </c>
      <c r="F313" s="226" t="s">
        <v>102</v>
      </c>
      <c r="G313" s="226" t="s">
        <v>103</v>
      </c>
      <c r="H313" s="228">
        <v>316</v>
      </c>
      <c r="I313" s="228" t="s">
        <v>66</v>
      </c>
      <c r="J313" s="223" t="s">
        <v>104</v>
      </c>
    </row>
    <row r="314" hidden="1" spans="1:10">
      <c r="A314" s="226" t="s">
        <v>410</v>
      </c>
      <c r="B314" s="226" t="s">
        <v>411</v>
      </c>
      <c r="C314" s="227">
        <v>31700</v>
      </c>
      <c r="D314" s="226" t="s">
        <v>413</v>
      </c>
      <c r="E314" s="226" t="s">
        <v>414</v>
      </c>
      <c r="F314" s="226" t="s">
        <v>113</v>
      </c>
      <c r="G314" s="226" t="s">
        <v>114</v>
      </c>
      <c r="H314" s="228">
        <v>317</v>
      </c>
      <c r="I314" s="228" t="s">
        <v>66</v>
      </c>
      <c r="J314" s="223" t="s">
        <v>415</v>
      </c>
    </row>
    <row r="315" ht="67.5" hidden="1" customHeight="1" spans="1:10">
      <c r="A315" s="226" t="s">
        <v>410</v>
      </c>
      <c r="B315" s="226" t="s">
        <v>411</v>
      </c>
      <c r="C315" s="227">
        <v>31800</v>
      </c>
      <c r="D315" s="226" t="s">
        <v>129</v>
      </c>
      <c r="E315" s="226" t="s">
        <v>130</v>
      </c>
      <c r="F315" s="226" t="s">
        <v>131</v>
      </c>
      <c r="G315" s="226" t="s">
        <v>132</v>
      </c>
      <c r="H315" s="228">
        <v>318</v>
      </c>
      <c r="I315" s="228" t="s">
        <v>60</v>
      </c>
      <c r="J315" s="223" t="s">
        <v>133</v>
      </c>
    </row>
    <row r="316" ht="56.25" hidden="1" customHeight="1" spans="1:10">
      <c r="A316" s="226" t="s">
        <v>410</v>
      </c>
      <c r="B316" s="226" t="s">
        <v>411</v>
      </c>
      <c r="C316" s="227">
        <v>32010</v>
      </c>
      <c r="D316" s="226" t="s">
        <v>416</v>
      </c>
      <c r="E316" s="226" t="s">
        <v>416</v>
      </c>
      <c r="F316" s="226" t="s">
        <v>131</v>
      </c>
      <c r="G316" s="226" t="s">
        <v>132</v>
      </c>
      <c r="H316" s="228">
        <v>1162</v>
      </c>
      <c r="I316" s="228" t="s">
        <v>66</v>
      </c>
      <c r="J316" s="223" t="s">
        <v>417</v>
      </c>
    </row>
    <row r="317" ht="22.5" hidden="1" customHeight="1" spans="1:10">
      <c r="A317" s="226" t="s">
        <v>410</v>
      </c>
      <c r="B317" s="226" t="s">
        <v>411</v>
      </c>
      <c r="C317" s="227">
        <v>32020</v>
      </c>
      <c r="D317" s="226" t="s">
        <v>418</v>
      </c>
      <c r="E317" s="226" t="s">
        <v>419</v>
      </c>
      <c r="F317" s="226" t="s">
        <v>113</v>
      </c>
      <c r="G317" s="226" t="s">
        <v>114</v>
      </c>
      <c r="H317" s="228">
        <v>1164</v>
      </c>
      <c r="I317" s="228" t="s">
        <v>66</v>
      </c>
      <c r="J317" s="223" t="s">
        <v>139</v>
      </c>
    </row>
    <row r="318" ht="56.25" hidden="1" customHeight="1" spans="1:10">
      <c r="A318" s="226" t="s">
        <v>410</v>
      </c>
      <c r="B318" s="226" t="s">
        <v>411</v>
      </c>
      <c r="C318" s="227">
        <v>32030</v>
      </c>
      <c r="D318" s="226" t="s">
        <v>420</v>
      </c>
      <c r="E318" s="226" t="s">
        <v>421</v>
      </c>
      <c r="F318" s="226" t="s">
        <v>131</v>
      </c>
      <c r="G318" s="226" t="s">
        <v>132</v>
      </c>
      <c r="H318" s="228">
        <v>1165</v>
      </c>
      <c r="I318" s="228" t="s">
        <v>66</v>
      </c>
      <c r="J318" s="223" t="s">
        <v>422</v>
      </c>
    </row>
    <row r="319" ht="22.5" hidden="1" customHeight="1" spans="1:10">
      <c r="A319" s="226" t="s">
        <v>410</v>
      </c>
      <c r="B319" s="226" t="s">
        <v>411</v>
      </c>
      <c r="C319" s="227">
        <v>32040</v>
      </c>
      <c r="D319" s="226" t="s">
        <v>423</v>
      </c>
      <c r="E319" s="226" t="s">
        <v>424</v>
      </c>
      <c r="F319" s="226" t="s">
        <v>113</v>
      </c>
      <c r="G319" s="226" t="s">
        <v>114</v>
      </c>
      <c r="H319" s="228">
        <v>1167</v>
      </c>
      <c r="I319" s="228" t="s">
        <v>66</v>
      </c>
      <c r="J319" s="223" t="s">
        <v>139</v>
      </c>
    </row>
    <row r="320" hidden="1" spans="1:10">
      <c r="A320" s="226" t="s">
        <v>410</v>
      </c>
      <c r="B320" s="226" t="s">
        <v>411</v>
      </c>
      <c r="C320" s="227">
        <v>32100</v>
      </c>
      <c r="D320" s="226" t="s">
        <v>425</v>
      </c>
      <c r="E320" s="226" t="s">
        <v>426</v>
      </c>
      <c r="F320" s="226" t="s">
        <v>427</v>
      </c>
      <c r="G320" s="226" t="s">
        <v>428</v>
      </c>
      <c r="H320" s="228">
        <v>321</v>
      </c>
      <c r="I320" s="228" t="s">
        <v>60</v>
      </c>
      <c r="J320" s="223" t="s">
        <v>429</v>
      </c>
    </row>
    <row r="321" ht="33.75" hidden="1" customHeight="1" spans="1:10">
      <c r="A321" s="226" t="s">
        <v>410</v>
      </c>
      <c r="B321" s="226" t="s">
        <v>411</v>
      </c>
      <c r="C321" s="227">
        <v>32200</v>
      </c>
      <c r="D321" s="226" t="s">
        <v>430</v>
      </c>
      <c r="E321" s="226" t="s">
        <v>431</v>
      </c>
      <c r="F321" s="226" t="s">
        <v>156</v>
      </c>
      <c r="G321" s="226" t="s">
        <v>157</v>
      </c>
      <c r="H321" s="228">
        <v>322</v>
      </c>
      <c r="I321" s="228" t="s">
        <v>66</v>
      </c>
      <c r="J321" s="223" t="s">
        <v>432</v>
      </c>
    </row>
    <row r="322" ht="45" hidden="1" customHeight="1" spans="1:10">
      <c r="A322" s="226" t="s">
        <v>410</v>
      </c>
      <c r="B322" s="226" t="s">
        <v>411</v>
      </c>
      <c r="C322" s="227">
        <v>98600</v>
      </c>
      <c r="D322" s="226" t="s">
        <v>433</v>
      </c>
      <c r="E322" s="226" t="s">
        <v>434</v>
      </c>
      <c r="F322" s="226" t="s">
        <v>156</v>
      </c>
      <c r="G322" s="226" t="s">
        <v>157</v>
      </c>
      <c r="H322" s="228">
        <v>986</v>
      </c>
      <c r="I322" s="228" t="s">
        <v>66</v>
      </c>
      <c r="J322" s="223" t="s">
        <v>435</v>
      </c>
    </row>
    <row r="323" ht="101.25" hidden="1" customHeight="1" spans="1:10">
      <c r="A323" s="226" t="s">
        <v>410</v>
      </c>
      <c r="B323" s="226" t="s">
        <v>411</v>
      </c>
      <c r="C323" s="227">
        <v>32300</v>
      </c>
      <c r="D323" s="226" t="s">
        <v>306</v>
      </c>
      <c r="E323" s="226" t="s">
        <v>307</v>
      </c>
      <c r="F323" s="226" t="s">
        <v>308</v>
      </c>
      <c r="G323" s="226" t="s">
        <v>309</v>
      </c>
      <c r="H323" s="228">
        <v>323</v>
      </c>
      <c r="I323" s="228" t="s">
        <v>66</v>
      </c>
      <c r="J323" s="223" t="s">
        <v>310</v>
      </c>
    </row>
    <row r="324" ht="45" hidden="1" customHeight="1" spans="1:10">
      <c r="A324" s="226" t="s">
        <v>410</v>
      </c>
      <c r="B324" s="226" t="s">
        <v>411</v>
      </c>
      <c r="C324" s="227">
        <v>32400</v>
      </c>
      <c r="D324" s="226" t="s">
        <v>311</v>
      </c>
      <c r="E324" s="226" t="s">
        <v>312</v>
      </c>
      <c r="F324" s="226" t="s">
        <v>313</v>
      </c>
      <c r="G324" s="226" t="s">
        <v>314</v>
      </c>
      <c r="H324" s="228">
        <v>324</v>
      </c>
      <c r="I324" s="228" t="s">
        <v>60</v>
      </c>
      <c r="J324" s="223" t="s">
        <v>315</v>
      </c>
    </row>
    <row r="325" ht="22.5" hidden="1" customHeight="1" spans="1:10">
      <c r="A325" s="226" t="s">
        <v>410</v>
      </c>
      <c r="B325" s="226" t="s">
        <v>411</v>
      </c>
      <c r="C325" s="227">
        <v>32500</v>
      </c>
      <c r="D325" s="226" t="s">
        <v>436</v>
      </c>
      <c r="E325" s="226" t="s">
        <v>437</v>
      </c>
      <c r="F325" s="226" t="s">
        <v>438</v>
      </c>
      <c r="G325" s="226" t="s">
        <v>439</v>
      </c>
      <c r="H325" s="228">
        <v>325</v>
      </c>
      <c r="I325" s="228" t="s">
        <v>60</v>
      </c>
      <c r="J325" s="223" t="s">
        <v>440</v>
      </c>
    </row>
    <row r="326" ht="22.5" hidden="1" customHeight="1" spans="1:10">
      <c r="A326" s="226" t="s">
        <v>410</v>
      </c>
      <c r="B326" s="226" t="s">
        <v>411</v>
      </c>
      <c r="C326" s="227">
        <v>32600</v>
      </c>
      <c r="D326" s="226" t="s">
        <v>441</v>
      </c>
      <c r="E326" s="226" t="s">
        <v>442</v>
      </c>
      <c r="F326" s="226" t="s">
        <v>126</v>
      </c>
      <c r="G326" s="226" t="s">
        <v>127</v>
      </c>
      <c r="H326" s="228">
        <v>326</v>
      </c>
      <c r="I326" s="228" t="s">
        <v>60</v>
      </c>
      <c r="J326" s="223" t="s">
        <v>443</v>
      </c>
    </row>
    <row r="327" ht="67.5" hidden="1" customHeight="1" spans="1:10">
      <c r="A327" s="226" t="s">
        <v>410</v>
      </c>
      <c r="B327" s="226" t="s">
        <v>411</v>
      </c>
      <c r="C327" s="227">
        <v>32700</v>
      </c>
      <c r="D327" s="226" t="s">
        <v>192</v>
      </c>
      <c r="E327" s="226" t="s">
        <v>193</v>
      </c>
      <c r="F327" s="226" t="s">
        <v>113</v>
      </c>
      <c r="G327" s="226" t="s">
        <v>114</v>
      </c>
      <c r="H327" s="228">
        <v>327</v>
      </c>
      <c r="I327" s="228" t="s">
        <v>66</v>
      </c>
      <c r="J327" s="223" t="s">
        <v>194</v>
      </c>
    </row>
    <row r="328" hidden="1" spans="1:10">
      <c r="A328" s="226" t="s">
        <v>410</v>
      </c>
      <c r="B328" s="226" t="s">
        <v>411</v>
      </c>
      <c r="C328" s="227">
        <v>32800</v>
      </c>
      <c r="D328" s="226" t="s">
        <v>444</v>
      </c>
      <c r="E328" s="226" t="s">
        <v>445</v>
      </c>
      <c r="F328" s="226" t="s">
        <v>269</v>
      </c>
      <c r="G328" s="226" t="s">
        <v>270</v>
      </c>
      <c r="H328" s="228">
        <v>328</v>
      </c>
      <c r="I328" s="228" t="s">
        <v>60</v>
      </c>
      <c r="J328" s="223" t="s">
        <v>446</v>
      </c>
    </row>
    <row r="329" hidden="1" spans="1:10">
      <c r="A329" s="226" t="s">
        <v>410</v>
      </c>
      <c r="B329" s="226" t="s">
        <v>411</v>
      </c>
      <c r="C329" s="227">
        <v>98400</v>
      </c>
      <c r="D329" s="226" t="s">
        <v>447</v>
      </c>
      <c r="E329" s="226" t="s">
        <v>448</v>
      </c>
      <c r="F329" s="226" t="s">
        <v>126</v>
      </c>
      <c r="G329" s="226" t="s">
        <v>127</v>
      </c>
      <c r="H329" s="228">
        <v>984</v>
      </c>
      <c r="I329" s="228" t="s">
        <v>66</v>
      </c>
      <c r="J329" s="223" t="s">
        <v>449</v>
      </c>
    </row>
    <row r="330" hidden="1" spans="1:10">
      <c r="A330" s="226" t="s">
        <v>410</v>
      </c>
      <c r="B330" s="226" t="s">
        <v>411</v>
      </c>
      <c r="C330" s="227">
        <v>98500</v>
      </c>
      <c r="D330" s="226" t="s">
        <v>450</v>
      </c>
      <c r="E330" s="226" t="s">
        <v>451</v>
      </c>
      <c r="F330" s="226" t="s">
        <v>126</v>
      </c>
      <c r="G330" s="226" t="s">
        <v>127</v>
      </c>
      <c r="H330" s="228">
        <v>985</v>
      </c>
      <c r="I330" s="228" t="s">
        <v>66</v>
      </c>
      <c r="J330" s="223" t="s">
        <v>452</v>
      </c>
    </row>
    <row r="331" hidden="1" spans="1:10">
      <c r="A331" s="226" t="s">
        <v>410</v>
      </c>
      <c r="B331" s="226" t="s">
        <v>411</v>
      </c>
      <c r="C331" s="227">
        <v>32900</v>
      </c>
      <c r="D331" s="226" t="s">
        <v>453</v>
      </c>
      <c r="E331" s="226" t="s">
        <v>454</v>
      </c>
      <c r="F331" s="226" t="s">
        <v>126</v>
      </c>
      <c r="G331" s="226" t="s">
        <v>127</v>
      </c>
      <c r="H331" s="228">
        <v>329</v>
      </c>
      <c r="I331" s="228" t="s">
        <v>60</v>
      </c>
      <c r="J331" s="223" t="s">
        <v>455</v>
      </c>
    </row>
    <row r="332" hidden="1" spans="1:10">
      <c r="A332" s="226" t="s">
        <v>410</v>
      </c>
      <c r="B332" s="226" t="s">
        <v>411</v>
      </c>
      <c r="C332" s="227">
        <v>33000</v>
      </c>
      <c r="D332" s="226" t="s">
        <v>456</v>
      </c>
      <c r="E332" s="226" t="s">
        <v>457</v>
      </c>
      <c r="F332" s="226" t="s">
        <v>126</v>
      </c>
      <c r="G332" s="226" t="s">
        <v>127</v>
      </c>
      <c r="H332" s="228">
        <v>330</v>
      </c>
      <c r="I332" s="228" t="s">
        <v>60</v>
      </c>
      <c r="J332" s="223" t="s">
        <v>458</v>
      </c>
    </row>
    <row r="333" hidden="1" spans="1:10">
      <c r="A333" s="226" t="s">
        <v>410</v>
      </c>
      <c r="B333" s="226" t="s">
        <v>411</v>
      </c>
      <c r="C333" s="227">
        <v>33100</v>
      </c>
      <c r="D333" s="226" t="s">
        <v>459</v>
      </c>
      <c r="E333" s="226" t="s">
        <v>460</v>
      </c>
      <c r="F333" s="226" t="s">
        <v>126</v>
      </c>
      <c r="G333" s="226" t="s">
        <v>127</v>
      </c>
      <c r="H333" s="228">
        <v>331</v>
      </c>
      <c r="I333" s="228" t="s">
        <v>60</v>
      </c>
      <c r="J333" s="223" t="s">
        <v>461</v>
      </c>
    </row>
    <row r="334" ht="22.5" hidden="1" customHeight="1" spans="1:10">
      <c r="A334" s="226" t="s">
        <v>410</v>
      </c>
      <c r="B334" s="226" t="s">
        <v>411</v>
      </c>
      <c r="C334" s="227">
        <v>33200</v>
      </c>
      <c r="D334" s="226" t="s">
        <v>462</v>
      </c>
      <c r="E334" s="226" t="s">
        <v>463</v>
      </c>
      <c r="F334" s="226" t="s">
        <v>113</v>
      </c>
      <c r="G334" s="226" t="s">
        <v>114</v>
      </c>
      <c r="H334" s="228">
        <v>332</v>
      </c>
      <c r="I334" s="228" t="s">
        <v>60</v>
      </c>
      <c r="J334" s="223" t="s">
        <v>464</v>
      </c>
    </row>
    <row r="335" ht="22.5" hidden="1" customHeight="1" spans="1:10">
      <c r="A335" s="226" t="s">
        <v>410</v>
      </c>
      <c r="B335" s="226" t="s">
        <v>411</v>
      </c>
      <c r="C335" s="227">
        <v>33300</v>
      </c>
      <c r="D335" s="226" t="s">
        <v>465</v>
      </c>
      <c r="E335" s="226" t="s">
        <v>466</v>
      </c>
      <c r="F335" s="226" t="s">
        <v>113</v>
      </c>
      <c r="G335" s="226" t="s">
        <v>114</v>
      </c>
      <c r="H335" s="228">
        <v>333</v>
      </c>
      <c r="I335" s="228" t="s">
        <v>60</v>
      </c>
      <c r="J335" s="223" t="s">
        <v>467</v>
      </c>
    </row>
    <row r="336" hidden="1" spans="1:10">
      <c r="A336" s="226" t="s">
        <v>410</v>
      </c>
      <c r="B336" s="226" t="s">
        <v>411</v>
      </c>
      <c r="C336" s="227">
        <v>33400</v>
      </c>
      <c r="D336" s="226" t="s">
        <v>468</v>
      </c>
      <c r="E336" s="226" t="s">
        <v>469</v>
      </c>
      <c r="F336" s="226" t="s">
        <v>126</v>
      </c>
      <c r="G336" s="226" t="s">
        <v>127</v>
      </c>
      <c r="H336" s="228">
        <v>334</v>
      </c>
      <c r="I336" s="228" t="s">
        <v>60</v>
      </c>
      <c r="J336" s="223" t="s">
        <v>470</v>
      </c>
    </row>
    <row r="337" hidden="1" spans="1:10">
      <c r="A337" s="226" t="s">
        <v>410</v>
      </c>
      <c r="B337" s="226" t="s">
        <v>411</v>
      </c>
      <c r="C337" s="227">
        <v>33500</v>
      </c>
      <c r="D337" s="226" t="s">
        <v>471</v>
      </c>
      <c r="E337" s="226" t="s">
        <v>472</v>
      </c>
      <c r="F337" s="226" t="s">
        <v>126</v>
      </c>
      <c r="G337" s="226" t="s">
        <v>127</v>
      </c>
      <c r="H337" s="228">
        <v>335</v>
      </c>
      <c r="I337" s="228" t="s">
        <v>60</v>
      </c>
      <c r="J337" s="223" t="s">
        <v>473</v>
      </c>
    </row>
    <row r="338" ht="22.5" hidden="1" customHeight="1" spans="1:10">
      <c r="A338" s="226" t="s">
        <v>410</v>
      </c>
      <c r="B338" s="226" t="s">
        <v>411</v>
      </c>
      <c r="C338" s="227">
        <v>33600</v>
      </c>
      <c r="D338" s="226" t="s">
        <v>474</v>
      </c>
      <c r="E338" s="226" t="s">
        <v>475</v>
      </c>
      <c r="F338" s="226" t="s">
        <v>113</v>
      </c>
      <c r="G338" s="226" t="s">
        <v>114</v>
      </c>
      <c r="H338" s="228">
        <v>336</v>
      </c>
      <c r="I338" s="228" t="s">
        <v>60</v>
      </c>
      <c r="J338" s="223" t="s">
        <v>476</v>
      </c>
    </row>
    <row r="339" hidden="1" spans="1:10">
      <c r="A339" s="226" t="s">
        <v>410</v>
      </c>
      <c r="B339" s="226" t="s">
        <v>411</v>
      </c>
      <c r="C339" s="227">
        <v>33700</v>
      </c>
      <c r="D339" s="226" t="s">
        <v>477</v>
      </c>
      <c r="E339" s="226" t="s">
        <v>478</v>
      </c>
      <c r="F339" s="226" t="s">
        <v>126</v>
      </c>
      <c r="G339" s="226" t="s">
        <v>127</v>
      </c>
      <c r="H339" s="228">
        <v>337</v>
      </c>
      <c r="I339" s="228" t="s">
        <v>60</v>
      </c>
      <c r="J339" s="223" t="s">
        <v>479</v>
      </c>
    </row>
    <row r="340" hidden="1" spans="1:10">
      <c r="A340" s="226" t="s">
        <v>410</v>
      </c>
      <c r="B340" s="226" t="s">
        <v>411</v>
      </c>
      <c r="C340" s="227">
        <v>33800</v>
      </c>
      <c r="D340" s="226" t="s">
        <v>480</v>
      </c>
      <c r="E340" s="226" t="s">
        <v>481</v>
      </c>
      <c r="F340" s="226" t="s">
        <v>126</v>
      </c>
      <c r="G340" s="226" t="s">
        <v>127</v>
      </c>
      <c r="H340" s="228">
        <v>338</v>
      </c>
      <c r="I340" s="228" t="s">
        <v>60</v>
      </c>
      <c r="J340" s="223" t="s">
        <v>482</v>
      </c>
    </row>
    <row r="341" hidden="1" spans="1:10">
      <c r="A341" s="226" t="s">
        <v>410</v>
      </c>
      <c r="B341" s="226" t="s">
        <v>411</v>
      </c>
      <c r="C341" s="227">
        <v>33900</v>
      </c>
      <c r="D341" s="226" t="s">
        <v>483</v>
      </c>
      <c r="E341" s="226" t="s">
        <v>484</v>
      </c>
      <c r="F341" s="226" t="s">
        <v>126</v>
      </c>
      <c r="G341" s="226" t="s">
        <v>127</v>
      </c>
      <c r="H341" s="228">
        <v>339</v>
      </c>
      <c r="I341" s="228" t="s">
        <v>60</v>
      </c>
      <c r="J341" s="223" t="s">
        <v>485</v>
      </c>
    </row>
    <row r="342" hidden="1" spans="1:10">
      <c r="A342" s="226" t="s">
        <v>410</v>
      </c>
      <c r="B342" s="226" t="s">
        <v>411</v>
      </c>
      <c r="C342" s="227">
        <v>34000</v>
      </c>
      <c r="D342" s="226" t="s">
        <v>486</v>
      </c>
      <c r="E342" s="226" t="s">
        <v>487</v>
      </c>
      <c r="F342" s="226" t="s">
        <v>126</v>
      </c>
      <c r="G342" s="226" t="s">
        <v>127</v>
      </c>
      <c r="H342" s="228">
        <v>340</v>
      </c>
      <c r="I342" s="228" t="s">
        <v>60</v>
      </c>
      <c r="J342" s="223" t="s">
        <v>488</v>
      </c>
    </row>
    <row r="343" hidden="1" spans="1:10">
      <c r="A343" s="226" t="s">
        <v>410</v>
      </c>
      <c r="B343" s="226" t="s">
        <v>411</v>
      </c>
      <c r="C343" s="227">
        <v>34100</v>
      </c>
      <c r="D343" s="226" t="s">
        <v>489</v>
      </c>
      <c r="E343" s="226" t="s">
        <v>490</v>
      </c>
      <c r="F343" s="226" t="s">
        <v>126</v>
      </c>
      <c r="G343" s="226" t="s">
        <v>127</v>
      </c>
      <c r="H343" s="228">
        <v>341</v>
      </c>
      <c r="I343" s="228" t="s">
        <v>60</v>
      </c>
      <c r="J343" s="223" t="s">
        <v>491</v>
      </c>
    </row>
    <row r="344" hidden="1" spans="1:10">
      <c r="A344" s="226" t="s">
        <v>410</v>
      </c>
      <c r="B344" s="226" t="s">
        <v>411</v>
      </c>
      <c r="C344" s="227">
        <v>34200</v>
      </c>
      <c r="D344" s="226" t="s">
        <v>492</v>
      </c>
      <c r="E344" s="226" t="s">
        <v>493</v>
      </c>
      <c r="F344" s="226" t="s">
        <v>126</v>
      </c>
      <c r="G344" s="226" t="s">
        <v>127</v>
      </c>
      <c r="H344" s="228">
        <v>342</v>
      </c>
      <c r="I344" s="228" t="s">
        <v>60</v>
      </c>
      <c r="J344" s="223" t="s">
        <v>494</v>
      </c>
    </row>
    <row r="345" ht="22.5" hidden="1" customHeight="1" spans="1:10">
      <c r="A345" s="226" t="s">
        <v>410</v>
      </c>
      <c r="B345" s="226" t="s">
        <v>411</v>
      </c>
      <c r="C345" s="227">
        <v>34300</v>
      </c>
      <c r="D345" s="226" t="s">
        <v>495</v>
      </c>
      <c r="E345" s="226" t="s">
        <v>496</v>
      </c>
      <c r="F345" s="226" t="s">
        <v>126</v>
      </c>
      <c r="G345" s="226" t="s">
        <v>127</v>
      </c>
      <c r="H345" s="228">
        <v>343</v>
      </c>
      <c r="I345" s="228" t="s">
        <v>60</v>
      </c>
      <c r="J345" s="223" t="s">
        <v>497</v>
      </c>
    </row>
    <row r="346" ht="45" hidden="1" customHeight="1" spans="1:10">
      <c r="A346" s="226" t="s">
        <v>410</v>
      </c>
      <c r="B346" s="226" t="s">
        <v>411</v>
      </c>
      <c r="C346" s="227">
        <v>34400</v>
      </c>
      <c r="D346" s="226" t="s">
        <v>207</v>
      </c>
      <c r="E346" s="226" t="s">
        <v>208</v>
      </c>
      <c r="F346" s="226" t="s">
        <v>113</v>
      </c>
      <c r="G346" s="226" t="s">
        <v>114</v>
      </c>
      <c r="H346" s="228">
        <v>344</v>
      </c>
      <c r="I346" s="228" t="s">
        <v>60</v>
      </c>
      <c r="J346" s="223" t="s">
        <v>209</v>
      </c>
    </row>
    <row r="347" hidden="1" spans="1:10">
      <c r="A347" s="226" t="s">
        <v>410</v>
      </c>
      <c r="B347" s="226" t="s">
        <v>411</v>
      </c>
      <c r="C347" s="227">
        <v>34500</v>
      </c>
      <c r="D347" s="226" t="s">
        <v>498</v>
      </c>
      <c r="E347" s="226" t="s">
        <v>499</v>
      </c>
      <c r="F347" s="226" t="s">
        <v>126</v>
      </c>
      <c r="G347" s="226" t="s">
        <v>127</v>
      </c>
      <c r="H347" s="228">
        <v>345</v>
      </c>
      <c r="I347" s="228" t="s">
        <v>60</v>
      </c>
      <c r="J347" s="223" t="s">
        <v>500</v>
      </c>
    </row>
    <row r="348" hidden="1" spans="1:10">
      <c r="A348" s="226" t="s">
        <v>410</v>
      </c>
      <c r="B348" s="226" t="s">
        <v>411</v>
      </c>
      <c r="C348" s="227">
        <v>34600</v>
      </c>
      <c r="D348" s="226" t="s">
        <v>501</v>
      </c>
      <c r="E348" s="226" t="s">
        <v>502</v>
      </c>
      <c r="F348" s="226" t="s">
        <v>126</v>
      </c>
      <c r="G348" s="226" t="s">
        <v>127</v>
      </c>
      <c r="H348" s="228">
        <v>346</v>
      </c>
      <c r="I348" s="228" t="s">
        <v>60</v>
      </c>
      <c r="J348" s="223" t="s">
        <v>503</v>
      </c>
    </row>
    <row r="349" hidden="1" spans="1:10">
      <c r="A349" s="226" t="s">
        <v>410</v>
      </c>
      <c r="B349" s="226" t="s">
        <v>411</v>
      </c>
      <c r="C349" s="227">
        <v>34700</v>
      </c>
      <c r="D349" s="226" t="s">
        <v>504</v>
      </c>
      <c r="E349" s="226" t="s">
        <v>505</v>
      </c>
      <c r="F349" s="226" t="s">
        <v>126</v>
      </c>
      <c r="G349" s="226" t="s">
        <v>127</v>
      </c>
      <c r="H349" s="228">
        <v>347</v>
      </c>
      <c r="I349" s="228" t="s">
        <v>60</v>
      </c>
      <c r="J349" s="223" t="s">
        <v>506</v>
      </c>
    </row>
    <row r="350" hidden="1" spans="1:10">
      <c r="A350" s="226" t="s">
        <v>410</v>
      </c>
      <c r="B350" s="226" t="s">
        <v>411</v>
      </c>
      <c r="C350" s="227">
        <v>34800</v>
      </c>
      <c r="D350" s="226" t="s">
        <v>507</v>
      </c>
      <c r="E350" s="226" t="s">
        <v>508</v>
      </c>
      <c r="F350" s="226" t="s">
        <v>126</v>
      </c>
      <c r="G350" s="226" t="s">
        <v>127</v>
      </c>
      <c r="H350" s="228">
        <v>348</v>
      </c>
      <c r="I350" s="228" t="s">
        <v>60</v>
      </c>
      <c r="J350" s="223" t="s">
        <v>509</v>
      </c>
    </row>
    <row r="351" hidden="1" spans="1:10">
      <c r="A351" s="226" t="s">
        <v>410</v>
      </c>
      <c r="B351" s="226" t="s">
        <v>411</v>
      </c>
      <c r="C351" s="227">
        <v>34900</v>
      </c>
      <c r="D351" s="226" t="s">
        <v>510</v>
      </c>
      <c r="E351" s="226" t="s">
        <v>511</v>
      </c>
      <c r="F351" s="226" t="s">
        <v>126</v>
      </c>
      <c r="G351" s="226" t="s">
        <v>127</v>
      </c>
      <c r="H351" s="228">
        <v>349</v>
      </c>
      <c r="I351" s="228" t="s">
        <v>60</v>
      </c>
      <c r="J351" s="223" t="s">
        <v>512</v>
      </c>
    </row>
    <row r="352" hidden="1" spans="1:10">
      <c r="A352" s="226" t="s">
        <v>410</v>
      </c>
      <c r="B352" s="226" t="s">
        <v>411</v>
      </c>
      <c r="C352" s="227">
        <v>35000</v>
      </c>
      <c r="D352" s="226" t="s">
        <v>513</v>
      </c>
      <c r="E352" s="226" t="s">
        <v>514</v>
      </c>
      <c r="F352" s="226" t="s">
        <v>126</v>
      </c>
      <c r="G352" s="226" t="s">
        <v>127</v>
      </c>
      <c r="H352" s="228">
        <v>350</v>
      </c>
      <c r="I352" s="228" t="s">
        <v>60</v>
      </c>
      <c r="J352" s="223" t="s">
        <v>515</v>
      </c>
    </row>
    <row r="353" hidden="1" spans="1:10">
      <c r="A353" s="226" t="s">
        <v>410</v>
      </c>
      <c r="B353" s="226" t="s">
        <v>411</v>
      </c>
      <c r="C353" s="227">
        <v>35100</v>
      </c>
      <c r="D353" s="226" t="s">
        <v>516</v>
      </c>
      <c r="E353" s="226" t="s">
        <v>517</v>
      </c>
      <c r="F353" s="226" t="s">
        <v>126</v>
      </c>
      <c r="G353" s="226" t="s">
        <v>127</v>
      </c>
      <c r="H353" s="228">
        <v>351</v>
      </c>
      <c r="I353" s="228" t="s">
        <v>60</v>
      </c>
      <c r="J353" s="223" t="s">
        <v>518</v>
      </c>
    </row>
    <row r="354" hidden="1" spans="1:10">
      <c r="A354" s="226" t="s">
        <v>410</v>
      </c>
      <c r="B354" s="226" t="s">
        <v>411</v>
      </c>
      <c r="C354" s="227">
        <v>35200</v>
      </c>
      <c r="D354" s="226" t="s">
        <v>519</v>
      </c>
      <c r="E354" s="226" t="s">
        <v>520</v>
      </c>
      <c r="F354" s="226" t="s">
        <v>126</v>
      </c>
      <c r="G354" s="226" t="s">
        <v>127</v>
      </c>
      <c r="H354" s="228">
        <v>352</v>
      </c>
      <c r="I354" s="228" t="s">
        <v>60</v>
      </c>
      <c r="J354" s="223" t="s">
        <v>521</v>
      </c>
    </row>
    <row r="355" hidden="1" spans="1:10">
      <c r="A355" s="226" t="s">
        <v>410</v>
      </c>
      <c r="B355" s="226" t="s">
        <v>411</v>
      </c>
      <c r="C355" s="227">
        <v>35300</v>
      </c>
      <c r="D355" s="226" t="s">
        <v>522</v>
      </c>
      <c r="E355" s="226" t="s">
        <v>523</v>
      </c>
      <c r="F355" s="226" t="s">
        <v>126</v>
      </c>
      <c r="G355" s="226" t="s">
        <v>127</v>
      </c>
      <c r="H355" s="228">
        <v>353</v>
      </c>
      <c r="I355" s="228" t="s">
        <v>60</v>
      </c>
      <c r="J355" s="223" t="s">
        <v>524</v>
      </c>
    </row>
    <row r="356" hidden="1" spans="1:10">
      <c r="A356" s="226" t="s">
        <v>410</v>
      </c>
      <c r="B356" s="226" t="s">
        <v>411</v>
      </c>
      <c r="C356" s="227">
        <v>35400</v>
      </c>
      <c r="D356" s="226" t="s">
        <v>525</v>
      </c>
      <c r="E356" s="226" t="s">
        <v>526</v>
      </c>
      <c r="F356" s="226" t="s">
        <v>126</v>
      </c>
      <c r="G356" s="226" t="s">
        <v>127</v>
      </c>
      <c r="H356" s="228">
        <v>354</v>
      </c>
      <c r="I356" s="228" t="s">
        <v>60</v>
      </c>
      <c r="J356" s="223" t="s">
        <v>527</v>
      </c>
    </row>
    <row r="357" ht="56.25" hidden="1" customHeight="1" spans="1:10">
      <c r="A357" s="226" t="s">
        <v>410</v>
      </c>
      <c r="B357" s="226" t="s">
        <v>411</v>
      </c>
      <c r="C357" s="227">
        <v>35500</v>
      </c>
      <c r="D357" s="226" t="s">
        <v>216</v>
      </c>
      <c r="E357" s="226" t="s">
        <v>217</v>
      </c>
      <c r="F357" s="226" t="s">
        <v>113</v>
      </c>
      <c r="G357" s="226" t="s">
        <v>114</v>
      </c>
      <c r="H357" s="228">
        <v>355</v>
      </c>
      <c r="I357" s="228" t="s">
        <v>66</v>
      </c>
      <c r="J357" s="223" t="s">
        <v>218</v>
      </c>
    </row>
    <row r="358" ht="22.5" hidden="1" customHeight="1" spans="1:10">
      <c r="A358" s="226" t="s">
        <v>410</v>
      </c>
      <c r="B358" s="226" t="s">
        <v>411</v>
      </c>
      <c r="C358" s="227">
        <v>35600</v>
      </c>
      <c r="D358" s="226" t="s">
        <v>223</v>
      </c>
      <c r="E358" s="226" t="s">
        <v>224</v>
      </c>
      <c r="F358" s="226" t="s">
        <v>58</v>
      </c>
      <c r="G358" s="226" t="s">
        <v>221</v>
      </c>
      <c r="H358" s="228">
        <v>356</v>
      </c>
      <c r="I358" s="228" t="s">
        <v>60</v>
      </c>
      <c r="J358" s="223" t="s">
        <v>222</v>
      </c>
    </row>
    <row r="359" ht="22.5" hidden="1" customHeight="1" spans="1:10">
      <c r="A359" s="226" t="s">
        <v>410</v>
      </c>
      <c r="B359" s="226" t="s">
        <v>411</v>
      </c>
      <c r="C359" s="227">
        <v>35710</v>
      </c>
      <c r="D359" s="226" t="s">
        <v>528</v>
      </c>
      <c r="E359" s="226" t="s">
        <v>529</v>
      </c>
      <c r="F359" s="226" t="s">
        <v>58</v>
      </c>
      <c r="G359" s="226" t="s">
        <v>221</v>
      </c>
      <c r="H359" s="228">
        <v>1163</v>
      </c>
      <c r="I359" s="228"/>
      <c r="J359" s="223" t="s">
        <v>222</v>
      </c>
    </row>
    <row r="360" ht="22.5" hidden="1" customHeight="1" spans="1:10">
      <c r="A360" s="226" t="s">
        <v>410</v>
      </c>
      <c r="B360" s="226" t="s">
        <v>411</v>
      </c>
      <c r="C360" s="227">
        <v>35720</v>
      </c>
      <c r="D360" s="226" t="s">
        <v>530</v>
      </c>
      <c r="E360" s="226" t="s">
        <v>531</v>
      </c>
      <c r="F360" s="226" t="s">
        <v>58</v>
      </c>
      <c r="G360" s="226" t="s">
        <v>221</v>
      </c>
      <c r="H360" s="228">
        <v>1166</v>
      </c>
      <c r="I360" s="228"/>
      <c r="J360" s="223" t="s">
        <v>222</v>
      </c>
    </row>
    <row r="361" ht="22.5" hidden="1" customHeight="1" spans="1:10">
      <c r="A361" s="226" t="s">
        <v>410</v>
      </c>
      <c r="B361" s="226" t="s">
        <v>411</v>
      </c>
      <c r="C361" s="227">
        <v>35800</v>
      </c>
      <c r="D361" s="226" t="s">
        <v>532</v>
      </c>
      <c r="E361" s="226" t="s">
        <v>533</v>
      </c>
      <c r="F361" s="226" t="s">
        <v>58</v>
      </c>
      <c r="G361" s="226" t="s">
        <v>221</v>
      </c>
      <c r="H361" s="228">
        <v>358</v>
      </c>
      <c r="I361" s="228" t="s">
        <v>60</v>
      </c>
      <c r="J361" s="223" t="s">
        <v>222</v>
      </c>
    </row>
    <row r="362" ht="22.5" hidden="1" customHeight="1" spans="1:10">
      <c r="A362" s="226" t="s">
        <v>410</v>
      </c>
      <c r="B362" s="226" t="s">
        <v>411</v>
      </c>
      <c r="C362" s="227">
        <v>35900</v>
      </c>
      <c r="D362" s="226" t="s">
        <v>534</v>
      </c>
      <c r="E362" s="226" t="s">
        <v>535</v>
      </c>
      <c r="F362" s="226" t="s">
        <v>58</v>
      </c>
      <c r="G362" s="226" t="s">
        <v>221</v>
      </c>
      <c r="H362" s="228">
        <v>359</v>
      </c>
      <c r="I362" s="228" t="s">
        <v>60</v>
      </c>
      <c r="J362" s="223" t="s">
        <v>222</v>
      </c>
    </row>
    <row r="363" ht="22.5" hidden="1" customHeight="1" spans="1:10">
      <c r="A363" s="226" t="s">
        <v>410</v>
      </c>
      <c r="B363" s="226" t="s">
        <v>411</v>
      </c>
      <c r="C363" s="227">
        <v>36000</v>
      </c>
      <c r="D363" s="226" t="s">
        <v>328</v>
      </c>
      <c r="E363" s="226" t="s">
        <v>329</v>
      </c>
      <c r="F363" s="226" t="s">
        <v>58</v>
      </c>
      <c r="G363" s="226" t="s">
        <v>221</v>
      </c>
      <c r="H363" s="228">
        <v>360</v>
      </c>
      <c r="I363" s="228" t="s">
        <v>60</v>
      </c>
      <c r="J363" s="223" t="s">
        <v>222</v>
      </c>
    </row>
    <row r="364" ht="22.5" hidden="1" customHeight="1" spans="1:10">
      <c r="A364" s="226" t="s">
        <v>410</v>
      </c>
      <c r="B364" s="226" t="s">
        <v>411</v>
      </c>
      <c r="C364" s="227">
        <v>98700</v>
      </c>
      <c r="D364" s="226" t="s">
        <v>536</v>
      </c>
      <c r="E364" s="226" t="s">
        <v>537</v>
      </c>
      <c r="F364" s="226" t="s">
        <v>58</v>
      </c>
      <c r="G364" s="226" t="s">
        <v>221</v>
      </c>
      <c r="H364" s="228">
        <v>987</v>
      </c>
      <c r="I364" s="228" t="s">
        <v>60</v>
      </c>
      <c r="J364" s="223" t="s">
        <v>222</v>
      </c>
    </row>
    <row r="365" hidden="1" spans="1:10">
      <c r="A365" s="226" t="s">
        <v>410</v>
      </c>
      <c r="B365" s="226" t="s">
        <v>411</v>
      </c>
      <c r="C365" s="227">
        <v>36100</v>
      </c>
      <c r="D365" s="226" t="s">
        <v>239</v>
      </c>
      <c r="E365" s="226" t="s">
        <v>240</v>
      </c>
      <c r="F365" s="226" t="s">
        <v>241</v>
      </c>
      <c r="G365" s="226" t="s">
        <v>242</v>
      </c>
      <c r="H365" s="228">
        <v>361</v>
      </c>
      <c r="I365" s="228" t="s">
        <v>60</v>
      </c>
      <c r="J365" s="223" t="s">
        <v>4</v>
      </c>
    </row>
    <row r="366" ht="56.25" hidden="1" customHeight="1" spans="1:10">
      <c r="A366" s="226" t="s">
        <v>538</v>
      </c>
      <c r="B366" s="226" t="s">
        <v>539</v>
      </c>
      <c r="C366" s="227">
        <v>36400</v>
      </c>
      <c r="D366" s="226" t="s">
        <v>56</v>
      </c>
      <c r="E366" s="226" t="s">
        <v>57</v>
      </c>
      <c r="F366" s="226" t="s">
        <v>58</v>
      </c>
      <c r="G366" s="226" t="s">
        <v>59</v>
      </c>
      <c r="H366" s="228">
        <v>364</v>
      </c>
      <c r="I366" s="228" t="s">
        <v>66</v>
      </c>
      <c r="J366" s="223" t="s">
        <v>540</v>
      </c>
    </row>
    <row r="367" ht="45" hidden="1" customHeight="1" spans="1:10">
      <c r="A367" s="226" t="s">
        <v>538</v>
      </c>
      <c r="B367" s="226" t="s">
        <v>539</v>
      </c>
      <c r="C367" s="227">
        <v>36600</v>
      </c>
      <c r="D367" s="226" t="s">
        <v>541</v>
      </c>
      <c r="E367" s="226" t="s">
        <v>542</v>
      </c>
      <c r="F367" s="226" t="s">
        <v>58</v>
      </c>
      <c r="G367" s="226" t="s">
        <v>59</v>
      </c>
      <c r="H367" s="228">
        <v>366</v>
      </c>
      <c r="I367" s="228" t="s">
        <v>66</v>
      </c>
      <c r="J367" s="223" t="s">
        <v>543</v>
      </c>
    </row>
    <row r="368" ht="33.75" hidden="1" customHeight="1" spans="1:10">
      <c r="A368" s="226" t="s">
        <v>538</v>
      </c>
      <c r="B368" s="226" t="s">
        <v>539</v>
      </c>
      <c r="C368" s="227">
        <v>36700</v>
      </c>
      <c r="D368" s="226" t="s">
        <v>544</v>
      </c>
      <c r="E368" s="226" t="s">
        <v>545</v>
      </c>
      <c r="F368" s="226" t="s">
        <v>113</v>
      </c>
      <c r="G368" s="226" t="s">
        <v>114</v>
      </c>
      <c r="H368" s="228">
        <v>367</v>
      </c>
      <c r="I368" s="228" t="s">
        <v>66</v>
      </c>
      <c r="J368" s="223" t="s">
        <v>546</v>
      </c>
    </row>
    <row r="369" ht="33.75" hidden="1" customHeight="1" spans="1:10">
      <c r="A369" s="226" t="s">
        <v>547</v>
      </c>
      <c r="B369" s="226" t="s">
        <v>548</v>
      </c>
      <c r="C369" s="227">
        <v>37000</v>
      </c>
      <c r="D369" s="226" t="s">
        <v>56</v>
      </c>
      <c r="E369" s="226" t="s">
        <v>57</v>
      </c>
      <c r="F369" s="226" t="s">
        <v>58</v>
      </c>
      <c r="G369" s="226" t="s">
        <v>59</v>
      </c>
      <c r="H369" s="228">
        <v>370</v>
      </c>
      <c r="I369" s="228" t="s">
        <v>60</v>
      </c>
      <c r="J369" s="223" t="s">
        <v>336</v>
      </c>
    </row>
    <row r="370" ht="22.5" hidden="1" customHeight="1" spans="1:10">
      <c r="A370" s="226" t="s">
        <v>547</v>
      </c>
      <c r="B370" s="226" t="s">
        <v>548</v>
      </c>
      <c r="C370" s="227">
        <v>37200</v>
      </c>
      <c r="D370" s="226" t="s">
        <v>137</v>
      </c>
      <c r="E370" s="226" t="s">
        <v>138</v>
      </c>
      <c r="F370" s="226" t="s">
        <v>113</v>
      </c>
      <c r="G370" s="226" t="s">
        <v>114</v>
      </c>
      <c r="H370" s="228">
        <v>372</v>
      </c>
      <c r="I370" s="228" t="s">
        <v>60</v>
      </c>
      <c r="J370" s="223" t="s">
        <v>139</v>
      </c>
    </row>
    <row r="371" ht="56.25" hidden="1" customHeight="1" spans="1:10">
      <c r="A371" s="226" t="s">
        <v>547</v>
      </c>
      <c r="B371" s="226" t="s">
        <v>548</v>
      </c>
      <c r="C371" s="227">
        <v>37300</v>
      </c>
      <c r="D371" s="226" t="s">
        <v>337</v>
      </c>
      <c r="E371" s="226" t="s">
        <v>338</v>
      </c>
      <c r="F371" s="226" t="s">
        <v>131</v>
      </c>
      <c r="G371" s="226" t="s">
        <v>132</v>
      </c>
      <c r="H371" s="228">
        <v>373</v>
      </c>
      <c r="I371" s="228" t="s">
        <v>60</v>
      </c>
      <c r="J371" s="223" t="s">
        <v>339</v>
      </c>
    </row>
    <row r="372" ht="78.75" hidden="1" customHeight="1" spans="1:10">
      <c r="A372" s="226" t="s">
        <v>547</v>
      </c>
      <c r="B372" s="226" t="s">
        <v>548</v>
      </c>
      <c r="C372" s="227">
        <v>37400</v>
      </c>
      <c r="D372" s="226" t="s">
        <v>134</v>
      </c>
      <c r="E372" s="226" t="s">
        <v>135</v>
      </c>
      <c r="F372" s="226" t="s">
        <v>131</v>
      </c>
      <c r="G372" s="226" t="s">
        <v>132</v>
      </c>
      <c r="H372" s="228">
        <v>374</v>
      </c>
      <c r="I372" s="228" t="s">
        <v>60</v>
      </c>
      <c r="J372" s="223" t="s">
        <v>340</v>
      </c>
    </row>
    <row r="373" hidden="1" spans="1:10">
      <c r="A373" s="226" t="s">
        <v>547</v>
      </c>
      <c r="B373" s="226" t="s">
        <v>548</v>
      </c>
      <c r="C373" s="227">
        <v>37500</v>
      </c>
      <c r="D373" s="226" t="s">
        <v>341</v>
      </c>
      <c r="E373" s="226" t="s">
        <v>341</v>
      </c>
      <c r="F373" s="226" t="s">
        <v>308</v>
      </c>
      <c r="G373" s="226" t="s">
        <v>309</v>
      </c>
      <c r="H373" s="228">
        <v>375</v>
      </c>
      <c r="I373" s="228" t="s">
        <v>60</v>
      </c>
      <c r="J373" s="223" t="s">
        <v>342</v>
      </c>
    </row>
    <row r="374" hidden="1" spans="1:10">
      <c r="A374" s="226" t="s">
        <v>547</v>
      </c>
      <c r="B374" s="226" t="s">
        <v>548</v>
      </c>
      <c r="C374" s="227">
        <v>37600</v>
      </c>
      <c r="D374" s="226" t="s">
        <v>343</v>
      </c>
      <c r="E374" s="226" t="s">
        <v>343</v>
      </c>
      <c r="F374" s="226" t="s">
        <v>121</v>
      </c>
      <c r="G374" s="226" t="s">
        <v>122</v>
      </c>
      <c r="H374" s="228">
        <v>376</v>
      </c>
      <c r="I374" s="228" t="s">
        <v>60</v>
      </c>
      <c r="J374" s="223" t="s">
        <v>344</v>
      </c>
    </row>
    <row r="375" hidden="1" spans="1:10">
      <c r="A375" s="226" t="s">
        <v>547</v>
      </c>
      <c r="B375" s="226" t="s">
        <v>548</v>
      </c>
      <c r="C375" s="227">
        <v>37700</v>
      </c>
      <c r="D375" s="226" t="s">
        <v>345</v>
      </c>
      <c r="E375" s="226" t="s">
        <v>345</v>
      </c>
      <c r="F375" s="226" t="s">
        <v>346</v>
      </c>
      <c r="G375" s="226" t="s">
        <v>347</v>
      </c>
      <c r="H375" s="228">
        <v>377</v>
      </c>
      <c r="I375" s="228" t="s">
        <v>60</v>
      </c>
      <c r="J375" s="223" t="s">
        <v>348</v>
      </c>
    </row>
    <row r="376" hidden="1" spans="1:10">
      <c r="A376" s="226" t="s">
        <v>547</v>
      </c>
      <c r="B376" s="226" t="s">
        <v>548</v>
      </c>
      <c r="C376" s="227">
        <v>37800</v>
      </c>
      <c r="D376" s="226" t="s">
        <v>349</v>
      </c>
      <c r="E376" s="226" t="s">
        <v>350</v>
      </c>
      <c r="F376" s="226" t="s">
        <v>126</v>
      </c>
      <c r="G376" s="226" t="s">
        <v>127</v>
      </c>
      <c r="H376" s="228">
        <v>378</v>
      </c>
      <c r="I376" s="228" t="s">
        <v>60</v>
      </c>
      <c r="J376" s="223" t="s">
        <v>351</v>
      </c>
    </row>
    <row r="377" ht="22.5" hidden="1" customHeight="1" spans="1:10">
      <c r="A377" s="226" t="s">
        <v>547</v>
      </c>
      <c r="B377" s="226" t="s">
        <v>548</v>
      </c>
      <c r="C377" s="227">
        <v>37900</v>
      </c>
      <c r="D377" s="226" t="s">
        <v>352</v>
      </c>
      <c r="E377" s="226" t="s">
        <v>353</v>
      </c>
      <c r="F377" s="226" t="s">
        <v>58</v>
      </c>
      <c r="G377" s="226" t="s">
        <v>221</v>
      </c>
      <c r="H377" s="228">
        <v>379</v>
      </c>
      <c r="I377" s="228" t="s">
        <v>60</v>
      </c>
      <c r="J377" s="223" t="s">
        <v>222</v>
      </c>
    </row>
    <row r="378" ht="22.5" hidden="1" customHeight="1" spans="1:10">
      <c r="A378" s="226" t="s">
        <v>547</v>
      </c>
      <c r="B378" s="226" t="s">
        <v>548</v>
      </c>
      <c r="C378" s="227">
        <v>38000</v>
      </c>
      <c r="D378" s="226" t="s">
        <v>225</v>
      </c>
      <c r="E378" s="226" t="s">
        <v>226</v>
      </c>
      <c r="F378" s="226" t="s">
        <v>58</v>
      </c>
      <c r="G378" s="226" t="s">
        <v>221</v>
      </c>
      <c r="H378" s="228">
        <v>380</v>
      </c>
      <c r="I378" s="228" t="s">
        <v>60</v>
      </c>
      <c r="J378" s="223" t="s">
        <v>222</v>
      </c>
    </row>
    <row r="379" ht="22.5" hidden="1" customHeight="1" spans="1:10">
      <c r="A379" s="226" t="s">
        <v>547</v>
      </c>
      <c r="B379" s="226" t="s">
        <v>548</v>
      </c>
      <c r="C379" s="227">
        <v>38100</v>
      </c>
      <c r="D379" s="226" t="s">
        <v>354</v>
      </c>
      <c r="E379" s="226" t="s">
        <v>355</v>
      </c>
      <c r="F379" s="226" t="s">
        <v>58</v>
      </c>
      <c r="G379" s="226" t="s">
        <v>221</v>
      </c>
      <c r="H379" s="228">
        <v>381</v>
      </c>
      <c r="I379" s="228" t="s">
        <v>60</v>
      </c>
      <c r="J379" s="223" t="s">
        <v>222</v>
      </c>
    </row>
    <row r="380" ht="22.5" hidden="1" customHeight="1" spans="1:10">
      <c r="A380" s="226" t="s">
        <v>547</v>
      </c>
      <c r="B380" s="226" t="s">
        <v>548</v>
      </c>
      <c r="C380" s="227">
        <v>38200</v>
      </c>
      <c r="D380" s="226" t="s">
        <v>356</v>
      </c>
      <c r="E380" s="226" t="s">
        <v>357</v>
      </c>
      <c r="F380" s="226" t="s">
        <v>58</v>
      </c>
      <c r="G380" s="226" t="s">
        <v>221</v>
      </c>
      <c r="H380" s="228">
        <v>382</v>
      </c>
      <c r="I380" s="228" t="s">
        <v>60</v>
      </c>
      <c r="J380" s="223" t="s">
        <v>222</v>
      </c>
    </row>
    <row r="381" ht="22.5" hidden="1" customHeight="1" spans="1:10">
      <c r="A381" s="226" t="s">
        <v>547</v>
      </c>
      <c r="B381" s="226" t="s">
        <v>548</v>
      </c>
      <c r="C381" s="227">
        <v>38300</v>
      </c>
      <c r="D381" s="226" t="s">
        <v>358</v>
      </c>
      <c r="E381" s="226" t="s">
        <v>359</v>
      </c>
      <c r="F381" s="226" t="s">
        <v>58</v>
      </c>
      <c r="G381" s="226" t="s">
        <v>221</v>
      </c>
      <c r="H381" s="228">
        <v>383</v>
      </c>
      <c r="I381" s="228" t="s">
        <v>60</v>
      </c>
      <c r="J381" s="223" t="s">
        <v>222</v>
      </c>
    </row>
    <row r="382" ht="56.25" hidden="1" customHeight="1" spans="1:10">
      <c r="A382" s="226" t="s">
        <v>549</v>
      </c>
      <c r="B382" s="226" t="s">
        <v>550</v>
      </c>
      <c r="C382" s="227">
        <v>38600</v>
      </c>
      <c r="D382" s="226" t="s">
        <v>56</v>
      </c>
      <c r="E382" s="226" t="s">
        <v>57</v>
      </c>
      <c r="F382" s="226" t="s">
        <v>58</v>
      </c>
      <c r="G382" s="226" t="s">
        <v>59</v>
      </c>
      <c r="H382" s="228">
        <v>386</v>
      </c>
      <c r="I382" s="228" t="s">
        <v>66</v>
      </c>
      <c r="J382" s="223" t="s">
        <v>551</v>
      </c>
    </row>
    <row r="383" ht="45" hidden="1" customHeight="1" spans="1:10">
      <c r="A383" s="226" t="s">
        <v>549</v>
      </c>
      <c r="B383" s="226" t="s">
        <v>550</v>
      </c>
      <c r="C383" s="227">
        <v>38800</v>
      </c>
      <c r="D383" s="226" t="s">
        <v>255</v>
      </c>
      <c r="E383" s="226" t="s">
        <v>256</v>
      </c>
      <c r="F383" s="226" t="s">
        <v>58</v>
      </c>
      <c r="G383" s="226" t="s">
        <v>59</v>
      </c>
      <c r="H383" s="228">
        <v>388</v>
      </c>
      <c r="I383" s="228" t="s">
        <v>66</v>
      </c>
      <c r="J383" s="223" t="s">
        <v>552</v>
      </c>
    </row>
    <row r="384" ht="33.75" hidden="1" customHeight="1" spans="1:10">
      <c r="A384" s="226" t="s">
        <v>549</v>
      </c>
      <c r="B384" s="226" t="s">
        <v>550</v>
      </c>
      <c r="C384" s="227">
        <v>38900</v>
      </c>
      <c r="D384" s="226" t="s">
        <v>258</v>
      </c>
      <c r="E384" s="226" t="s">
        <v>259</v>
      </c>
      <c r="F384" s="226" t="s">
        <v>113</v>
      </c>
      <c r="G384" s="226" t="s">
        <v>114</v>
      </c>
      <c r="H384" s="228">
        <v>389</v>
      </c>
      <c r="I384" s="228" t="s">
        <v>66</v>
      </c>
      <c r="J384" s="223" t="s">
        <v>553</v>
      </c>
    </row>
    <row r="385" ht="22.5" hidden="1" customHeight="1" spans="1:10">
      <c r="A385" s="226" t="s">
        <v>554</v>
      </c>
      <c r="B385" s="226" t="s">
        <v>555</v>
      </c>
      <c r="C385" s="227">
        <v>39200</v>
      </c>
      <c r="D385" s="226" t="s">
        <v>56</v>
      </c>
      <c r="E385" s="226" t="s">
        <v>57</v>
      </c>
      <c r="F385" s="226" t="s">
        <v>58</v>
      </c>
      <c r="G385" s="226" t="s">
        <v>59</v>
      </c>
      <c r="H385" s="228">
        <v>392</v>
      </c>
      <c r="I385" s="228" t="s">
        <v>60</v>
      </c>
      <c r="J385" s="223" t="s">
        <v>61</v>
      </c>
    </row>
    <row r="386" ht="56.25" hidden="1" customHeight="1" spans="1:10">
      <c r="A386" s="226" t="s">
        <v>554</v>
      </c>
      <c r="B386" s="226" t="s">
        <v>555</v>
      </c>
      <c r="C386" s="227">
        <v>39400</v>
      </c>
      <c r="D386" s="226" t="s">
        <v>62</v>
      </c>
      <c r="E386" s="226" t="s">
        <v>63</v>
      </c>
      <c r="F386" s="226" t="s">
        <v>64</v>
      </c>
      <c r="G386" s="226" t="s">
        <v>65</v>
      </c>
      <c r="H386" s="228">
        <v>394</v>
      </c>
      <c r="I386" s="228" t="s">
        <v>66</v>
      </c>
      <c r="J386" s="223" t="s">
        <v>67</v>
      </c>
    </row>
    <row r="387" ht="22.5" hidden="1" customHeight="1" spans="1:10">
      <c r="A387" s="226" t="s">
        <v>554</v>
      </c>
      <c r="B387" s="226" t="s">
        <v>555</v>
      </c>
      <c r="C387" s="227">
        <v>39500</v>
      </c>
      <c r="D387" s="226" t="s">
        <v>68</v>
      </c>
      <c r="E387" s="226" t="s">
        <v>556</v>
      </c>
      <c r="F387" s="226" t="s">
        <v>64</v>
      </c>
      <c r="G387" s="226" t="s">
        <v>70</v>
      </c>
      <c r="H387" s="228">
        <v>395</v>
      </c>
      <c r="I387" s="228" t="s">
        <v>60</v>
      </c>
      <c r="J387" s="223" t="s">
        <v>71</v>
      </c>
    </row>
    <row r="388" ht="22.5" hidden="1" customHeight="1" spans="1:10">
      <c r="A388" s="226" t="s">
        <v>554</v>
      </c>
      <c r="B388" s="226" t="s">
        <v>555</v>
      </c>
      <c r="C388" s="227">
        <v>112500</v>
      </c>
      <c r="D388" s="226" t="s">
        <v>85</v>
      </c>
      <c r="E388" s="226" t="s">
        <v>86</v>
      </c>
      <c r="F388" s="226" t="s">
        <v>58</v>
      </c>
      <c r="G388" s="226" t="s">
        <v>87</v>
      </c>
      <c r="H388" s="228">
        <v>1438</v>
      </c>
      <c r="I388" s="228"/>
      <c r="J388" s="223" t="s">
        <v>88</v>
      </c>
    </row>
    <row r="389" ht="22.5" hidden="1" customHeight="1" spans="1:10">
      <c r="A389" s="226" t="s">
        <v>554</v>
      </c>
      <c r="B389" s="226" t="s">
        <v>555</v>
      </c>
      <c r="C389" s="227">
        <v>112600</v>
      </c>
      <c r="D389" s="226" t="s">
        <v>89</v>
      </c>
      <c r="E389" s="226" t="s">
        <v>90</v>
      </c>
      <c r="F389" s="226" t="s">
        <v>64</v>
      </c>
      <c r="G389" s="226" t="s">
        <v>91</v>
      </c>
      <c r="H389" s="228">
        <v>1439</v>
      </c>
      <c r="I389" s="228"/>
      <c r="J389" s="223" t="s">
        <v>92</v>
      </c>
    </row>
    <row r="390" ht="22.5" hidden="1" customHeight="1" spans="1:10">
      <c r="A390" s="226" t="s">
        <v>554</v>
      </c>
      <c r="B390" s="226" t="s">
        <v>555</v>
      </c>
      <c r="C390" s="227">
        <v>39600</v>
      </c>
      <c r="D390" s="226" t="s">
        <v>557</v>
      </c>
      <c r="E390" s="226" t="s">
        <v>558</v>
      </c>
      <c r="F390" s="226" t="s">
        <v>121</v>
      </c>
      <c r="G390" s="226" t="s">
        <v>122</v>
      </c>
      <c r="H390" s="228">
        <v>396</v>
      </c>
      <c r="I390" s="228" t="s">
        <v>60</v>
      </c>
      <c r="J390" s="223" t="s">
        <v>559</v>
      </c>
    </row>
    <row r="391" ht="33.75" hidden="1" customHeight="1" spans="1:10">
      <c r="A391" s="226" t="s">
        <v>554</v>
      </c>
      <c r="B391" s="226" t="s">
        <v>555</v>
      </c>
      <c r="C391" s="227">
        <v>39700</v>
      </c>
      <c r="D391" s="226" t="s">
        <v>560</v>
      </c>
      <c r="E391" s="226" t="s">
        <v>561</v>
      </c>
      <c r="F391" s="226" t="s">
        <v>562</v>
      </c>
      <c r="G391" s="226" t="s">
        <v>563</v>
      </c>
      <c r="H391" s="228">
        <v>397</v>
      </c>
      <c r="I391" s="228" t="s">
        <v>66</v>
      </c>
      <c r="J391" s="223" t="s">
        <v>564</v>
      </c>
    </row>
    <row r="392" ht="78.75" hidden="1" customHeight="1" spans="1:10">
      <c r="A392" s="226" t="s">
        <v>554</v>
      </c>
      <c r="B392" s="226" t="s">
        <v>555</v>
      </c>
      <c r="C392" s="227">
        <v>98800</v>
      </c>
      <c r="D392" s="226" t="s">
        <v>565</v>
      </c>
      <c r="E392" s="226" t="s">
        <v>566</v>
      </c>
      <c r="F392" s="226" t="s">
        <v>562</v>
      </c>
      <c r="G392" s="226" t="s">
        <v>563</v>
      </c>
      <c r="H392" s="228">
        <v>988</v>
      </c>
      <c r="I392" s="228" t="s">
        <v>66</v>
      </c>
      <c r="J392" s="223" t="s">
        <v>567</v>
      </c>
    </row>
    <row r="393" ht="45" hidden="1" customHeight="1" spans="1:10">
      <c r="A393" s="226" t="s">
        <v>554</v>
      </c>
      <c r="B393" s="226" t="s">
        <v>555</v>
      </c>
      <c r="C393" s="227">
        <v>117690</v>
      </c>
      <c r="D393" s="226" t="s">
        <v>568</v>
      </c>
      <c r="E393" s="226" t="s">
        <v>160</v>
      </c>
      <c r="F393" s="226" t="s">
        <v>156</v>
      </c>
      <c r="G393" s="226" t="s">
        <v>563</v>
      </c>
      <c r="H393" s="228">
        <v>1313</v>
      </c>
      <c r="I393" s="228"/>
      <c r="J393" s="234" t="s">
        <v>569</v>
      </c>
    </row>
    <row r="394" ht="67.5" hidden="1" customHeight="1" spans="1:10">
      <c r="A394" s="226" t="s">
        <v>554</v>
      </c>
      <c r="B394" s="226" t="s">
        <v>555</v>
      </c>
      <c r="C394" s="227">
        <v>117700</v>
      </c>
      <c r="D394" s="226" t="s">
        <v>570</v>
      </c>
      <c r="E394" s="226" t="s">
        <v>571</v>
      </c>
      <c r="F394" s="226" t="s">
        <v>156</v>
      </c>
      <c r="G394" s="226" t="s">
        <v>563</v>
      </c>
      <c r="H394" s="228">
        <v>1290</v>
      </c>
      <c r="I394" s="228"/>
      <c r="J394" s="235" t="s">
        <v>572</v>
      </c>
    </row>
    <row r="395" ht="33.75" hidden="1" customHeight="1" spans="1:10">
      <c r="A395" s="226" t="s">
        <v>554</v>
      </c>
      <c r="B395" s="226" t="s">
        <v>555</v>
      </c>
      <c r="C395" s="227">
        <v>116600</v>
      </c>
      <c r="D395" s="226" t="s">
        <v>573</v>
      </c>
      <c r="E395" s="226" t="s">
        <v>574</v>
      </c>
      <c r="F395" s="226" t="s">
        <v>156</v>
      </c>
      <c r="G395" s="226" t="s">
        <v>563</v>
      </c>
      <c r="H395" s="228">
        <v>1279</v>
      </c>
      <c r="I395" s="228"/>
      <c r="J395" s="234" t="s">
        <v>575</v>
      </c>
    </row>
    <row r="396" ht="22.5" hidden="1" customHeight="1" spans="1:10">
      <c r="A396" s="226" t="s">
        <v>554</v>
      </c>
      <c r="B396" s="226" t="s">
        <v>555</v>
      </c>
      <c r="C396" s="227">
        <v>116700</v>
      </c>
      <c r="D396" s="226" t="s">
        <v>576</v>
      </c>
      <c r="E396" s="226" t="s">
        <v>577</v>
      </c>
      <c r="F396" s="226" t="s">
        <v>156</v>
      </c>
      <c r="G396" s="226" t="s">
        <v>563</v>
      </c>
      <c r="H396" s="228">
        <v>1280</v>
      </c>
      <c r="I396" s="228"/>
      <c r="J396" s="223" t="s">
        <v>578</v>
      </c>
    </row>
    <row r="397" ht="22.5" hidden="1" customHeight="1" spans="1:10">
      <c r="A397" s="226" t="s">
        <v>554</v>
      </c>
      <c r="B397" s="226" t="s">
        <v>555</v>
      </c>
      <c r="C397" s="227">
        <v>116800</v>
      </c>
      <c r="D397" s="226" t="s">
        <v>579</v>
      </c>
      <c r="E397" s="226" t="s">
        <v>580</v>
      </c>
      <c r="F397" s="226" t="s">
        <v>156</v>
      </c>
      <c r="G397" s="226" t="s">
        <v>563</v>
      </c>
      <c r="H397" s="228">
        <v>1281</v>
      </c>
      <c r="I397" s="228"/>
      <c r="J397" s="223" t="s">
        <v>581</v>
      </c>
    </row>
    <row r="398" ht="22.5" hidden="1" customHeight="1" spans="1:10">
      <c r="A398" s="226" t="s">
        <v>554</v>
      </c>
      <c r="B398" s="226" t="s">
        <v>555</v>
      </c>
      <c r="C398" s="227">
        <v>117800</v>
      </c>
      <c r="D398" s="226" t="s">
        <v>582</v>
      </c>
      <c r="E398" s="226" t="s">
        <v>583</v>
      </c>
      <c r="F398" s="226" t="s">
        <v>82</v>
      </c>
      <c r="G398" s="226" t="s">
        <v>83</v>
      </c>
      <c r="H398" s="228">
        <v>1291</v>
      </c>
      <c r="I398" s="228"/>
      <c r="J398" s="234" t="s">
        <v>584</v>
      </c>
    </row>
    <row r="399" hidden="1" spans="1:10">
      <c r="A399" s="226" t="s">
        <v>554</v>
      </c>
      <c r="B399" s="226" t="s">
        <v>555</v>
      </c>
      <c r="C399" s="227">
        <v>117900</v>
      </c>
      <c r="D399" s="226" t="s">
        <v>585</v>
      </c>
      <c r="E399" s="226" t="s">
        <v>586</v>
      </c>
      <c r="F399" s="226" t="s">
        <v>82</v>
      </c>
      <c r="G399" s="226" t="s">
        <v>83</v>
      </c>
      <c r="H399" s="228">
        <v>1292</v>
      </c>
      <c r="I399" s="228"/>
      <c r="J399" s="234" t="s">
        <v>587</v>
      </c>
    </row>
    <row r="400" ht="22.5" hidden="1" customHeight="1" spans="1:10">
      <c r="A400" s="226" t="s">
        <v>554</v>
      </c>
      <c r="B400" s="226" t="s">
        <v>555</v>
      </c>
      <c r="C400" s="227">
        <v>118000</v>
      </c>
      <c r="D400" s="226" t="s">
        <v>588</v>
      </c>
      <c r="E400" s="226" t="s">
        <v>589</v>
      </c>
      <c r="F400" s="226" t="s">
        <v>82</v>
      </c>
      <c r="G400" s="226" t="s">
        <v>83</v>
      </c>
      <c r="H400" s="228">
        <v>1293</v>
      </c>
      <c r="I400" s="228"/>
      <c r="J400" s="234" t="s">
        <v>590</v>
      </c>
    </row>
    <row r="401" hidden="1" spans="1:10">
      <c r="A401" s="226" t="s">
        <v>554</v>
      </c>
      <c r="B401" s="226" t="s">
        <v>555</v>
      </c>
      <c r="C401" s="227">
        <v>118100</v>
      </c>
      <c r="D401" s="226" t="s">
        <v>591</v>
      </c>
      <c r="E401" s="226" t="s">
        <v>592</v>
      </c>
      <c r="F401" s="226" t="s">
        <v>82</v>
      </c>
      <c r="G401" s="226" t="s">
        <v>83</v>
      </c>
      <c r="H401" s="228">
        <v>1294</v>
      </c>
      <c r="I401" s="228"/>
      <c r="J401" s="234" t="s">
        <v>593</v>
      </c>
    </row>
    <row r="402" hidden="1" spans="1:10">
      <c r="A402" s="226" t="s">
        <v>554</v>
      </c>
      <c r="B402" s="226" t="s">
        <v>555</v>
      </c>
      <c r="C402" s="227">
        <v>118200</v>
      </c>
      <c r="D402" s="226" t="s">
        <v>594</v>
      </c>
      <c r="E402" s="226" t="s">
        <v>595</v>
      </c>
      <c r="F402" s="226" t="s">
        <v>82</v>
      </c>
      <c r="G402" s="226" t="s">
        <v>83</v>
      </c>
      <c r="H402" s="228">
        <v>1295</v>
      </c>
      <c r="I402" s="228"/>
      <c r="J402" s="234" t="s">
        <v>596</v>
      </c>
    </row>
    <row r="403" hidden="1" spans="1:10">
      <c r="A403" s="226" t="s">
        <v>554</v>
      </c>
      <c r="B403" s="226" t="s">
        <v>555</v>
      </c>
      <c r="C403" s="227">
        <v>118300</v>
      </c>
      <c r="D403" s="226" t="s">
        <v>597</v>
      </c>
      <c r="E403" s="226" t="s">
        <v>598</v>
      </c>
      <c r="F403" s="226" t="s">
        <v>82</v>
      </c>
      <c r="G403" s="226" t="s">
        <v>83</v>
      </c>
      <c r="H403" s="228">
        <v>1296</v>
      </c>
      <c r="I403" s="228"/>
      <c r="J403" s="234" t="s">
        <v>599</v>
      </c>
    </row>
    <row r="404" ht="22.5" hidden="1" customHeight="1" spans="1:10">
      <c r="A404" s="226" t="s">
        <v>554</v>
      </c>
      <c r="B404" s="226" t="s">
        <v>555</v>
      </c>
      <c r="C404" s="227">
        <v>118400</v>
      </c>
      <c r="D404" s="226" t="s">
        <v>600</v>
      </c>
      <c r="E404" s="226" t="s">
        <v>601</v>
      </c>
      <c r="F404" s="226" t="s">
        <v>82</v>
      </c>
      <c r="G404" s="226" t="s">
        <v>83</v>
      </c>
      <c r="H404" s="228">
        <v>1297</v>
      </c>
      <c r="I404" s="228"/>
      <c r="J404" s="234" t="s">
        <v>602</v>
      </c>
    </row>
    <row r="405" ht="67.5" hidden="1" customHeight="1" spans="1:10">
      <c r="A405" s="226" t="s">
        <v>554</v>
      </c>
      <c r="B405" s="226" t="s">
        <v>555</v>
      </c>
      <c r="C405" s="227">
        <v>39800</v>
      </c>
      <c r="D405" s="226" t="s">
        <v>192</v>
      </c>
      <c r="E405" s="226" t="s">
        <v>193</v>
      </c>
      <c r="F405" s="226" t="s">
        <v>113</v>
      </c>
      <c r="G405" s="226" t="s">
        <v>114</v>
      </c>
      <c r="H405" s="228">
        <v>398</v>
      </c>
      <c r="I405" s="228" t="s">
        <v>66</v>
      </c>
      <c r="J405" s="223" t="s">
        <v>194</v>
      </c>
    </row>
    <row r="406" hidden="1" spans="1:10">
      <c r="A406" s="226" t="s">
        <v>554</v>
      </c>
      <c r="B406" s="226" t="s">
        <v>555</v>
      </c>
      <c r="C406" s="227">
        <v>116900</v>
      </c>
      <c r="D406" s="226" t="s">
        <v>603</v>
      </c>
      <c r="E406" s="226" t="s">
        <v>604</v>
      </c>
      <c r="F406" s="226" t="s">
        <v>82</v>
      </c>
      <c r="G406" s="226" t="s">
        <v>563</v>
      </c>
      <c r="H406" s="228">
        <v>1282</v>
      </c>
      <c r="I406" s="228"/>
      <c r="J406" s="234" t="s">
        <v>605</v>
      </c>
    </row>
    <row r="407" hidden="1" spans="1:10">
      <c r="A407" s="226" t="s">
        <v>554</v>
      </c>
      <c r="B407" s="226" t="s">
        <v>555</v>
      </c>
      <c r="C407" s="227">
        <v>39900</v>
      </c>
      <c r="D407" s="226" t="s">
        <v>195</v>
      </c>
      <c r="E407" s="226" t="s">
        <v>196</v>
      </c>
      <c r="F407" s="226" t="s">
        <v>126</v>
      </c>
      <c r="G407" s="226" t="s">
        <v>127</v>
      </c>
      <c r="H407" s="228">
        <v>399</v>
      </c>
      <c r="I407" s="228" t="s">
        <v>60</v>
      </c>
      <c r="J407" s="223" t="s">
        <v>197</v>
      </c>
    </row>
    <row r="408" ht="22.5" hidden="1" customHeight="1" spans="1:10">
      <c r="A408" s="226" t="s">
        <v>554</v>
      </c>
      <c r="B408" s="226" t="s">
        <v>555</v>
      </c>
      <c r="C408" s="227">
        <v>99000</v>
      </c>
      <c r="D408" s="226" t="s">
        <v>606</v>
      </c>
      <c r="E408" s="226" t="s">
        <v>607</v>
      </c>
      <c r="F408" s="226" t="s">
        <v>82</v>
      </c>
      <c r="G408" s="226" t="s">
        <v>83</v>
      </c>
      <c r="H408" s="228">
        <v>990</v>
      </c>
      <c r="I408" s="228" t="s">
        <v>66</v>
      </c>
      <c r="J408" s="223" t="s">
        <v>608</v>
      </c>
    </row>
    <row r="409" hidden="1" spans="1:10">
      <c r="A409" s="226" t="s">
        <v>554</v>
      </c>
      <c r="B409" s="226" t="s">
        <v>555</v>
      </c>
      <c r="C409" s="227">
        <v>112700</v>
      </c>
      <c r="D409" s="226" t="s">
        <v>609</v>
      </c>
      <c r="E409" s="226" t="s">
        <v>610</v>
      </c>
      <c r="F409" s="226" t="s">
        <v>82</v>
      </c>
      <c r="G409" s="226" t="s">
        <v>83</v>
      </c>
      <c r="H409" s="228">
        <v>1440</v>
      </c>
      <c r="I409" s="228"/>
      <c r="J409" s="223" t="s">
        <v>611</v>
      </c>
    </row>
    <row r="410" ht="56.25" hidden="1" customHeight="1" spans="1:10">
      <c r="A410" s="226" t="s">
        <v>554</v>
      </c>
      <c r="B410" s="226" t="s">
        <v>555</v>
      </c>
      <c r="C410" s="227">
        <v>40300</v>
      </c>
      <c r="D410" s="226" t="s">
        <v>216</v>
      </c>
      <c r="E410" s="226" t="s">
        <v>217</v>
      </c>
      <c r="F410" s="226" t="s">
        <v>113</v>
      </c>
      <c r="G410" s="226" t="s">
        <v>114</v>
      </c>
      <c r="H410" s="228">
        <v>403</v>
      </c>
      <c r="I410" s="228" t="s">
        <v>66</v>
      </c>
      <c r="J410" s="223" t="s">
        <v>218</v>
      </c>
    </row>
    <row r="411" ht="22.5" hidden="1" customHeight="1" spans="1:10">
      <c r="A411" s="226" t="s">
        <v>554</v>
      </c>
      <c r="B411" s="226" t="s">
        <v>555</v>
      </c>
      <c r="C411" s="227">
        <v>40400</v>
      </c>
      <c r="D411" s="226" t="s">
        <v>612</v>
      </c>
      <c r="E411" s="226" t="s">
        <v>613</v>
      </c>
      <c r="F411" s="226" t="s">
        <v>58</v>
      </c>
      <c r="G411" s="226" t="s">
        <v>221</v>
      </c>
      <c r="H411" s="228">
        <v>404</v>
      </c>
      <c r="I411" s="228" t="s">
        <v>60</v>
      </c>
      <c r="J411" s="223" t="s">
        <v>222</v>
      </c>
    </row>
    <row r="412" ht="22.5" hidden="1" customHeight="1" spans="1:10">
      <c r="A412" s="226" t="s">
        <v>554</v>
      </c>
      <c r="B412" s="226" t="s">
        <v>555</v>
      </c>
      <c r="C412" s="227">
        <v>40500</v>
      </c>
      <c r="D412" s="226" t="s">
        <v>614</v>
      </c>
      <c r="E412" s="226" t="s">
        <v>615</v>
      </c>
      <c r="F412" s="226" t="s">
        <v>58</v>
      </c>
      <c r="G412" s="226" t="s">
        <v>221</v>
      </c>
      <c r="H412" s="228">
        <v>405</v>
      </c>
      <c r="I412" s="228" t="s">
        <v>60</v>
      </c>
      <c r="J412" s="223" t="s">
        <v>222</v>
      </c>
    </row>
    <row r="413" ht="22.5" hidden="1" customHeight="1" spans="1:10">
      <c r="A413" s="226" t="s">
        <v>554</v>
      </c>
      <c r="B413" s="226" t="s">
        <v>555</v>
      </c>
      <c r="C413" s="227">
        <v>98900</v>
      </c>
      <c r="D413" s="226" t="s">
        <v>616</v>
      </c>
      <c r="E413" s="226" t="s">
        <v>617</v>
      </c>
      <c r="F413" s="226" t="s">
        <v>58</v>
      </c>
      <c r="G413" s="226" t="s">
        <v>221</v>
      </c>
      <c r="H413" s="228">
        <v>989</v>
      </c>
      <c r="I413" s="228" t="s">
        <v>60</v>
      </c>
      <c r="J413" s="223" t="s">
        <v>222</v>
      </c>
    </row>
    <row r="414" ht="22.5" hidden="1" customHeight="1" spans="1:10">
      <c r="A414" s="226" t="s">
        <v>554</v>
      </c>
      <c r="B414" s="226" t="s">
        <v>555</v>
      </c>
      <c r="C414" s="227">
        <v>118490</v>
      </c>
      <c r="D414" s="226" t="s">
        <v>618</v>
      </c>
      <c r="E414" s="226" t="s">
        <v>619</v>
      </c>
      <c r="F414" s="226" t="s">
        <v>58</v>
      </c>
      <c r="G414" s="226" t="s">
        <v>221</v>
      </c>
      <c r="H414" s="228">
        <v>1314</v>
      </c>
      <c r="I414" s="228"/>
      <c r="J414" s="223" t="s">
        <v>222</v>
      </c>
    </row>
    <row r="415" ht="22.5" hidden="1" customHeight="1" spans="1:10">
      <c r="A415" s="226" t="s">
        <v>554</v>
      </c>
      <c r="B415" s="226" t="s">
        <v>555</v>
      </c>
      <c r="C415" s="227">
        <v>118500</v>
      </c>
      <c r="D415" s="226" t="s">
        <v>620</v>
      </c>
      <c r="E415" s="226" t="s">
        <v>621</v>
      </c>
      <c r="F415" s="226" t="s">
        <v>58</v>
      </c>
      <c r="G415" s="226" t="s">
        <v>221</v>
      </c>
      <c r="H415" s="228">
        <v>1299</v>
      </c>
      <c r="I415" s="228"/>
      <c r="J415" s="223" t="s">
        <v>222</v>
      </c>
    </row>
    <row r="416" ht="22.5" hidden="1" customHeight="1" spans="1:10">
      <c r="A416" s="226" t="s">
        <v>554</v>
      </c>
      <c r="B416" s="226" t="s">
        <v>555</v>
      </c>
      <c r="C416" s="227">
        <v>118600</v>
      </c>
      <c r="D416" s="226" t="s">
        <v>622</v>
      </c>
      <c r="E416" s="226" t="s">
        <v>623</v>
      </c>
      <c r="F416" s="226" t="s">
        <v>58</v>
      </c>
      <c r="G416" s="226" t="s">
        <v>221</v>
      </c>
      <c r="H416" s="228">
        <v>1300</v>
      </c>
      <c r="I416" s="228"/>
      <c r="J416" s="223" t="s">
        <v>222</v>
      </c>
    </row>
    <row r="417" ht="22.5" hidden="1" customHeight="1" spans="1:10">
      <c r="A417" s="226" t="s">
        <v>554</v>
      </c>
      <c r="B417" s="226" t="s">
        <v>555</v>
      </c>
      <c r="C417" s="227">
        <v>118700</v>
      </c>
      <c r="D417" s="226" t="s">
        <v>624</v>
      </c>
      <c r="E417" s="226" t="s">
        <v>625</v>
      </c>
      <c r="F417" s="226" t="s">
        <v>58</v>
      </c>
      <c r="G417" s="226" t="s">
        <v>221</v>
      </c>
      <c r="H417" s="228">
        <v>1301</v>
      </c>
      <c r="I417" s="228"/>
      <c r="J417" s="223" t="s">
        <v>222</v>
      </c>
    </row>
    <row r="418" ht="22.5" hidden="1" customHeight="1" spans="1:10">
      <c r="A418" s="226" t="s">
        <v>554</v>
      </c>
      <c r="B418" s="226" t="s">
        <v>555</v>
      </c>
      <c r="C418" s="227">
        <v>118800</v>
      </c>
      <c r="D418" s="226" t="s">
        <v>626</v>
      </c>
      <c r="E418" s="226" t="s">
        <v>627</v>
      </c>
      <c r="F418" s="226" t="s">
        <v>58</v>
      </c>
      <c r="G418" s="226" t="s">
        <v>221</v>
      </c>
      <c r="H418" s="228">
        <v>1302</v>
      </c>
      <c r="I418" s="228"/>
      <c r="J418" s="223" t="s">
        <v>222</v>
      </c>
    </row>
    <row r="419" hidden="1" spans="1:10">
      <c r="A419" s="226" t="s">
        <v>554</v>
      </c>
      <c r="B419" s="226" t="s">
        <v>555</v>
      </c>
      <c r="C419" s="227">
        <v>40600</v>
      </c>
      <c r="D419" s="226" t="s">
        <v>239</v>
      </c>
      <c r="E419" s="226" t="s">
        <v>240</v>
      </c>
      <c r="F419" s="226" t="s">
        <v>241</v>
      </c>
      <c r="G419" s="226" t="s">
        <v>242</v>
      </c>
      <c r="H419" s="228">
        <v>406</v>
      </c>
      <c r="I419" s="228" t="s">
        <v>60</v>
      </c>
      <c r="J419" s="223" t="s">
        <v>4</v>
      </c>
    </row>
    <row r="420" s="220" customFormat="1" ht="22.5" hidden="1" customHeight="1" spans="1:10">
      <c r="A420" s="231" t="s">
        <v>628</v>
      </c>
      <c r="B420" s="231" t="s">
        <v>629</v>
      </c>
      <c r="C420" s="232">
        <v>40900</v>
      </c>
      <c r="D420" s="231" t="s">
        <v>56</v>
      </c>
      <c r="E420" s="231" t="s">
        <v>57</v>
      </c>
      <c r="F420" s="231" t="s">
        <v>58</v>
      </c>
      <c r="G420" s="231" t="s">
        <v>59</v>
      </c>
      <c r="H420" s="233">
        <v>409</v>
      </c>
      <c r="I420" s="236" t="s">
        <v>60</v>
      </c>
      <c r="J420" s="237" t="s">
        <v>630</v>
      </c>
    </row>
    <row r="421" s="220" customFormat="1" ht="33.75" hidden="1" customHeight="1" spans="1:10">
      <c r="A421" s="231" t="s">
        <v>628</v>
      </c>
      <c r="B421" s="231" t="s">
        <v>629</v>
      </c>
      <c r="C421" s="232">
        <v>41100</v>
      </c>
      <c r="D421" s="231" t="s">
        <v>631</v>
      </c>
      <c r="E421" s="231" t="s">
        <v>632</v>
      </c>
      <c r="F421" s="231" t="s">
        <v>64</v>
      </c>
      <c r="G421" s="231" t="s">
        <v>142</v>
      </c>
      <c r="H421" s="233">
        <v>411</v>
      </c>
      <c r="I421" s="236" t="s">
        <v>60</v>
      </c>
      <c r="J421" s="237" t="s">
        <v>633</v>
      </c>
    </row>
    <row r="422" s="220" customFormat="1" hidden="1" spans="1:10">
      <c r="A422" s="231" t="s">
        <v>628</v>
      </c>
      <c r="B422" s="231" t="s">
        <v>629</v>
      </c>
      <c r="C422" s="232">
        <v>41200</v>
      </c>
      <c r="D422" s="231" t="s">
        <v>634</v>
      </c>
      <c r="E422" s="231" t="s">
        <v>635</v>
      </c>
      <c r="F422" s="231" t="s">
        <v>113</v>
      </c>
      <c r="G422" s="231" t="s">
        <v>114</v>
      </c>
      <c r="H422" s="233">
        <v>412</v>
      </c>
      <c r="I422" s="236" t="s">
        <v>60</v>
      </c>
      <c r="J422" s="237" t="s">
        <v>636</v>
      </c>
    </row>
    <row r="423" s="220" customFormat="1" ht="22.5" hidden="1" customHeight="1" spans="1:10">
      <c r="A423" s="231" t="s">
        <v>628</v>
      </c>
      <c r="B423" s="231" t="s">
        <v>629</v>
      </c>
      <c r="C423" s="232">
        <v>41300</v>
      </c>
      <c r="D423" s="231" t="s">
        <v>137</v>
      </c>
      <c r="E423" s="231" t="s">
        <v>138</v>
      </c>
      <c r="F423" s="231" t="s">
        <v>113</v>
      </c>
      <c r="G423" s="231" t="s">
        <v>114</v>
      </c>
      <c r="H423" s="233">
        <v>413</v>
      </c>
      <c r="I423" s="236" t="s">
        <v>66</v>
      </c>
      <c r="J423" s="237" t="str">
        <f>+$J$22</f>
        <v>Indicare se l'utilizzo previsto per l'opera di presa è: CONTINUO (sempre funzionante), PERIODICO (per es. stagionale), OCCASIONALE (per es. in casi di emergenza).</v>
      </c>
    </row>
    <row r="424" s="220" customFormat="1" hidden="1" spans="1:10">
      <c r="A424" s="231" t="s">
        <v>628</v>
      </c>
      <c r="B424" s="231" t="s">
        <v>629</v>
      </c>
      <c r="C424" s="232">
        <v>41400</v>
      </c>
      <c r="D424" s="231" t="s">
        <v>401</v>
      </c>
      <c r="E424" s="231" t="s">
        <v>401</v>
      </c>
      <c r="F424" s="231" t="s">
        <v>303</v>
      </c>
      <c r="G424" s="231" t="s">
        <v>637</v>
      </c>
      <c r="H424" s="233">
        <v>414</v>
      </c>
      <c r="I424" s="236" t="s">
        <v>60</v>
      </c>
      <c r="J424" s="237" t="s">
        <v>638</v>
      </c>
    </row>
    <row r="425" s="220" customFormat="1" ht="123.75" hidden="1" customHeight="1" spans="1:10">
      <c r="A425" s="231" t="s">
        <v>628</v>
      </c>
      <c r="B425" s="231" t="s">
        <v>629</v>
      </c>
      <c r="C425" s="232">
        <v>41500</v>
      </c>
      <c r="D425" s="231" t="s">
        <v>131</v>
      </c>
      <c r="E425" s="231" t="s">
        <v>639</v>
      </c>
      <c r="F425" s="231" t="s">
        <v>131</v>
      </c>
      <c r="G425" s="231" t="s">
        <v>132</v>
      </c>
      <c r="H425" s="233">
        <v>415</v>
      </c>
      <c r="I425" s="236" t="s">
        <v>60</v>
      </c>
      <c r="J425" s="237" t="s">
        <v>640</v>
      </c>
    </row>
    <row r="426" s="220" customFormat="1" hidden="1" spans="1:10">
      <c r="A426" s="231" t="s">
        <v>628</v>
      </c>
      <c r="B426" s="231" t="s">
        <v>629</v>
      </c>
      <c r="C426" s="232">
        <v>41600</v>
      </c>
      <c r="D426" s="231" t="s">
        <v>641</v>
      </c>
      <c r="E426" s="231" t="s">
        <v>642</v>
      </c>
      <c r="F426" s="231" t="s">
        <v>126</v>
      </c>
      <c r="G426" s="231" t="s">
        <v>127</v>
      </c>
      <c r="H426" s="233">
        <v>416</v>
      </c>
      <c r="I426" s="236" t="s">
        <v>60</v>
      </c>
      <c r="J426" s="237" t="s">
        <v>643</v>
      </c>
    </row>
    <row r="427" s="220" customFormat="1" ht="45" hidden="1" customHeight="1" spans="1:10">
      <c r="A427" s="231" t="s">
        <v>628</v>
      </c>
      <c r="B427" s="231" t="s">
        <v>629</v>
      </c>
      <c r="C427" s="232">
        <v>41700</v>
      </c>
      <c r="D427" s="231" t="s">
        <v>399</v>
      </c>
      <c r="E427" s="231" t="s">
        <v>399</v>
      </c>
      <c r="F427" s="231" t="s">
        <v>562</v>
      </c>
      <c r="G427" s="231" t="s">
        <v>563</v>
      </c>
      <c r="H427" s="233">
        <v>417</v>
      </c>
      <c r="I427" s="236" t="s">
        <v>60</v>
      </c>
      <c r="J427" s="237" t="s">
        <v>644</v>
      </c>
    </row>
    <row r="428" s="220" customFormat="1" ht="22.5" hidden="1" customHeight="1" spans="1:10">
      <c r="A428" s="231" t="s">
        <v>628</v>
      </c>
      <c r="B428" s="231" t="s">
        <v>629</v>
      </c>
      <c r="C428" s="232">
        <v>41800</v>
      </c>
      <c r="D428" s="231" t="s">
        <v>645</v>
      </c>
      <c r="E428" s="231" t="s">
        <v>646</v>
      </c>
      <c r="F428" s="231" t="s">
        <v>58</v>
      </c>
      <c r="G428" s="231" t="s">
        <v>221</v>
      </c>
      <c r="H428" s="233">
        <v>418</v>
      </c>
      <c r="I428" s="236" t="s">
        <v>60</v>
      </c>
      <c r="J428" s="237" t="str">
        <f>+$J$47</f>
        <v>Indice di confidenza del dato: indica il grado di affidabilità della specifica informazione secondo la scala di qualità del dato definita in tabella. VEDI TABELLA</v>
      </c>
    </row>
    <row r="429" s="220" customFormat="1" ht="22.5" hidden="1" customHeight="1" spans="1:10">
      <c r="A429" s="231" t="s">
        <v>628</v>
      </c>
      <c r="B429" s="231" t="s">
        <v>629</v>
      </c>
      <c r="C429" s="232">
        <v>41900</v>
      </c>
      <c r="D429" s="231" t="s">
        <v>647</v>
      </c>
      <c r="E429" s="231" t="s">
        <v>648</v>
      </c>
      <c r="F429" s="231" t="s">
        <v>58</v>
      </c>
      <c r="G429" s="231" t="s">
        <v>221</v>
      </c>
      <c r="H429" s="233">
        <v>419</v>
      </c>
      <c r="I429" s="236" t="s">
        <v>60</v>
      </c>
      <c r="J429" s="237" t="str">
        <f>+$J$47</f>
        <v>Indice di confidenza del dato: indica il grado di affidabilità della specifica informazione secondo la scala di qualità del dato definita in tabella. VEDI TABELLA</v>
      </c>
    </row>
    <row r="430" s="220" customFormat="1" ht="22.5" hidden="1" customHeight="1" spans="1:10">
      <c r="A430" s="231" t="s">
        <v>628</v>
      </c>
      <c r="B430" s="231" t="s">
        <v>629</v>
      </c>
      <c r="C430" s="232">
        <v>42000</v>
      </c>
      <c r="D430" s="231" t="s">
        <v>649</v>
      </c>
      <c r="E430" s="231" t="s">
        <v>650</v>
      </c>
      <c r="F430" s="231" t="s">
        <v>58</v>
      </c>
      <c r="G430" s="231" t="s">
        <v>221</v>
      </c>
      <c r="H430" s="233">
        <v>420</v>
      </c>
      <c r="I430" s="236" t="s">
        <v>60</v>
      </c>
      <c r="J430" s="237" t="str">
        <f>+$J$47</f>
        <v>Indice di confidenza del dato: indica il grado di affidabilità della specifica informazione secondo la scala di qualità del dato definita in tabella. VEDI TABELLA</v>
      </c>
    </row>
    <row r="431" s="220" customFormat="1" ht="22.5" hidden="1" customHeight="1" spans="1:10">
      <c r="A431" s="231" t="s">
        <v>628</v>
      </c>
      <c r="B431" s="231" t="s">
        <v>629</v>
      </c>
      <c r="C431" s="232">
        <v>42100</v>
      </c>
      <c r="D431" s="231" t="s">
        <v>651</v>
      </c>
      <c r="E431" s="231" t="s">
        <v>652</v>
      </c>
      <c r="F431" s="231" t="s">
        <v>58</v>
      </c>
      <c r="G431" s="231" t="s">
        <v>221</v>
      </c>
      <c r="H431" s="233">
        <v>421</v>
      </c>
      <c r="I431" s="236" t="s">
        <v>60</v>
      </c>
      <c r="J431" s="237" t="str">
        <f>+$J$47</f>
        <v>Indice di confidenza del dato: indica il grado di affidabilità della specifica informazione secondo la scala di qualità del dato definita in tabella. VEDI TABELLA</v>
      </c>
    </row>
    <row r="432" ht="22.5" hidden="1" customHeight="1" spans="1:10">
      <c r="A432" s="226" t="s">
        <v>653</v>
      </c>
      <c r="B432" s="226" t="s">
        <v>654</v>
      </c>
      <c r="C432" s="227">
        <v>42400</v>
      </c>
      <c r="D432" s="226" t="s">
        <v>56</v>
      </c>
      <c r="E432" s="226" t="s">
        <v>57</v>
      </c>
      <c r="F432" s="226" t="s">
        <v>58</v>
      </c>
      <c r="G432" s="226" t="s">
        <v>59</v>
      </c>
      <c r="H432" s="228">
        <v>424</v>
      </c>
      <c r="I432" s="228" t="s">
        <v>60</v>
      </c>
      <c r="J432" s="223" t="s">
        <v>655</v>
      </c>
    </row>
    <row r="433" ht="22.5" hidden="1" customHeight="1" spans="1:10">
      <c r="A433" s="226" t="s">
        <v>653</v>
      </c>
      <c r="B433" s="226" t="s">
        <v>654</v>
      </c>
      <c r="C433" s="227">
        <v>42600</v>
      </c>
      <c r="D433" s="226" t="s">
        <v>100</v>
      </c>
      <c r="E433" s="226" t="s">
        <v>101</v>
      </c>
      <c r="F433" s="226" t="s">
        <v>102</v>
      </c>
      <c r="G433" s="226" t="s">
        <v>103</v>
      </c>
      <c r="H433" s="228">
        <v>426</v>
      </c>
      <c r="I433" s="228" t="s">
        <v>60</v>
      </c>
      <c r="J433" s="223" t="s">
        <v>656</v>
      </c>
    </row>
    <row r="434" ht="67.5" hidden="1" customHeight="1" spans="1:10">
      <c r="A434" s="226" t="s">
        <v>657</v>
      </c>
      <c r="B434" s="226" t="s">
        <v>658</v>
      </c>
      <c r="C434" s="227">
        <v>42900</v>
      </c>
      <c r="D434" s="226" t="s">
        <v>56</v>
      </c>
      <c r="E434" s="226" t="s">
        <v>57</v>
      </c>
      <c r="F434" s="226" t="s">
        <v>58</v>
      </c>
      <c r="G434" s="226" t="s">
        <v>59</v>
      </c>
      <c r="H434" s="228">
        <v>429</v>
      </c>
      <c r="I434" s="228" t="s">
        <v>66</v>
      </c>
      <c r="J434" s="223" t="s">
        <v>659</v>
      </c>
    </row>
    <row r="435" ht="45" hidden="1" customHeight="1" spans="1:10">
      <c r="A435" s="226" t="s">
        <v>657</v>
      </c>
      <c r="B435" s="226" t="s">
        <v>658</v>
      </c>
      <c r="C435" s="227">
        <v>43100</v>
      </c>
      <c r="D435" s="226" t="s">
        <v>255</v>
      </c>
      <c r="E435" s="226" t="s">
        <v>256</v>
      </c>
      <c r="F435" s="226" t="s">
        <v>58</v>
      </c>
      <c r="G435" s="226" t="s">
        <v>59</v>
      </c>
      <c r="H435" s="228">
        <v>431</v>
      </c>
      <c r="I435" s="228" t="s">
        <v>66</v>
      </c>
      <c r="J435" s="223" t="s">
        <v>660</v>
      </c>
    </row>
    <row r="436" ht="33.75" hidden="1" customHeight="1" spans="1:10">
      <c r="A436" s="226" t="s">
        <v>657</v>
      </c>
      <c r="B436" s="226" t="s">
        <v>658</v>
      </c>
      <c r="C436" s="227">
        <v>43200</v>
      </c>
      <c r="D436" s="226" t="s">
        <v>258</v>
      </c>
      <c r="E436" s="226" t="s">
        <v>259</v>
      </c>
      <c r="F436" s="226" t="s">
        <v>113</v>
      </c>
      <c r="G436" s="226" t="s">
        <v>114</v>
      </c>
      <c r="H436" s="228">
        <v>432</v>
      </c>
      <c r="I436" s="228" t="s">
        <v>66</v>
      </c>
      <c r="J436" s="223" t="s">
        <v>661</v>
      </c>
    </row>
    <row r="437" ht="22.5" hidden="1" customHeight="1" spans="1:10">
      <c r="A437" s="226" t="s">
        <v>662</v>
      </c>
      <c r="B437" s="226" t="s">
        <v>663</v>
      </c>
      <c r="C437" s="227">
        <v>43500</v>
      </c>
      <c r="D437" s="226" t="s">
        <v>56</v>
      </c>
      <c r="E437" s="226" t="s">
        <v>57</v>
      </c>
      <c r="F437" s="226" t="s">
        <v>58</v>
      </c>
      <c r="G437" s="226" t="s">
        <v>59</v>
      </c>
      <c r="H437" s="228">
        <v>435</v>
      </c>
      <c r="I437" s="228" t="s">
        <v>60</v>
      </c>
      <c r="J437" s="223" t="s">
        <v>61</v>
      </c>
    </row>
    <row r="438" ht="56.25" hidden="1" customHeight="1" spans="1:10">
      <c r="A438" s="226" t="s">
        <v>662</v>
      </c>
      <c r="B438" s="226" t="s">
        <v>663</v>
      </c>
      <c r="C438" s="227">
        <v>43700</v>
      </c>
      <c r="D438" s="226" t="s">
        <v>62</v>
      </c>
      <c r="E438" s="226" t="s">
        <v>63</v>
      </c>
      <c r="F438" s="226" t="s">
        <v>64</v>
      </c>
      <c r="G438" s="226" t="s">
        <v>65</v>
      </c>
      <c r="H438" s="228">
        <v>437</v>
      </c>
      <c r="I438" s="228" t="s">
        <v>66</v>
      </c>
      <c r="J438" s="223" t="s">
        <v>67</v>
      </c>
    </row>
    <row r="439" ht="22.5" hidden="1" customHeight="1" spans="1:10">
      <c r="A439" s="226" t="s">
        <v>662</v>
      </c>
      <c r="B439" s="226" t="s">
        <v>663</v>
      </c>
      <c r="C439" s="227">
        <v>43800</v>
      </c>
      <c r="D439" s="226" t="s">
        <v>68</v>
      </c>
      <c r="E439" s="226" t="s">
        <v>69</v>
      </c>
      <c r="F439" s="226" t="s">
        <v>64</v>
      </c>
      <c r="G439" s="226" t="s">
        <v>70</v>
      </c>
      <c r="H439" s="228">
        <v>438</v>
      </c>
      <c r="I439" s="228" t="s">
        <v>60</v>
      </c>
      <c r="J439" s="223" t="s">
        <v>71</v>
      </c>
    </row>
    <row r="440" hidden="1" spans="1:10">
      <c r="A440" s="226" t="s">
        <v>662</v>
      </c>
      <c r="B440" s="226" t="s">
        <v>663</v>
      </c>
      <c r="C440" s="227">
        <v>43900</v>
      </c>
      <c r="D440" s="226" t="s">
        <v>72</v>
      </c>
      <c r="E440" s="226" t="s">
        <v>73</v>
      </c>
      <c r="F440" s="226" t="s">
        <v>74</v>
      </c>
      <c r="G440" s="226" t="s">
        <v>75</v>
      </c>
      <c r="H440" s="228">
        <v>439</v>
      </c>
      <c r="I440" s="228" t="s">
        <v>66</v>
      </c>
      <c r="J440" s="223" t="s">
        <v>76</v>
      </c>
    </row>
    <row r="441" hidden="1" spans="1:10">
      <c r="A441" s="226" t="s">
        <v>662</v>
      </c>
      <c r="B441" s="226" t="s">
        <v>663</v>
      </c>
      <c r="C441" s="227">
        <v>44000</v>
      </c>
      <c r="D441" s="226" t="s">
        <v>77</v>
      </c>
      <c r="E441" s="226" t="s">
        <v>78</v>
      </c>
      <c r="F441" s="226" t="s">
        <v>74</v>
      </c>
      <c r="G441" s="226" t="s">
        <v>75</v>
      </c>
      <c r="H441" s="228">
        <v>440</v>
      </c>
      <c r="I441" s="228" t="s">
        <v>66</v>
      </c>
      <c r="J441" s="223" t="s">
        <v>79</v>
      </c>
    </row>
    <row r="442" ht="22.5" hidden="1" customHeight="1" spans="1:10">
      <c r="A442" s="226" t="s">
        <v>662</v>
      </c>
      <c r="B442" s="226" t="s">
        <v>663</v>
      </c>
      <c r="C442" s="227">
        <v>44100</v>
      </c>
      <c r="D442" s="226" t="s">
        <v>80</v>
      </c>
      <c r="E442" s="226" t="s">
        <v>81</v>
      </c>
      <c r="F442" s="226" t="s">
        <v>82</v>
      </c>
      <c r="G442" s="226" t="s">
        <v>83</v>
      </c>
      <c r="H442" s="228">
        <v>441</v>
      </c>
      <c r="I442" s="228" t="s">
        <v>66</v>
      </c>
      <c r="J442" s="223" t="s">
        <v>84</v>
      </c>
    </row>
    <row r="443" ht="22.5" hidden="1" customHeight="1" spans="1:10">
      <c r="A443" s="226" t="s">
        <v>662</v>
      </c>
      <c r="B443" s="226" t="s">
        <v>663</v>
      </c>
      <c r="C443" s="227">
        <v>112800</v>
      </c>
      <c r="D443" s="226" t="s">
        <v>85</v>
      </c>
      <c r="E443" s="226" t="s">
        <v>86</v>
      </c>
      <c r="F443" s="226" t="s">
        <v>58</v>
      </c>
      <c r="G443" s="226" t="s">
        <v>87</v>
      </c>
      <c r="H443" s="228">
        <v>1441</v>
      </c>
      <c r="I443" s="228"/>
      <c r="J443" s="223" t="s">
        <v>88</v>
      </c>
    </row>
    <row r="444" ht="22.5" hidden="1" customHeight="1" spans="1:10">
      <c r="A444" s="226" t="s">
        <v>662</v>
      </c>
      <c r="B444" s="226" t="s">
        <v>663</v>
      </c>
      <c r="C444" s="227">
        <v>112900</v>
      </c>
      <c r="D444" s="226" t="s">
        <v>89</v>
      </c>
      <c r="E444" s="226" t="s">
        <v>90</v>
      </c>
      <c r="F444" s="226" t="s">
        <v>64</v>
      </c>
      <c r="G444" s="226" t="s">
        <v>91</v>
      </c>
      <c r="H444" s="228">
        <v>1442</v>
      </c>
      <c r="I444" s="228"/>
      <c r="J444" s="223" t="s">
        <v>92</v>
      </c>
    </row>
    <row r="445" hidden="1" spans="1:10">
      <c r="A445" s="226" t="s">
        <v>662</v>
      </c>
      <c r="B445" s="226" t="s">
        <v>663</v>
      </c>
      <c r="C445" s="227">
        <v>44200</v>
      </c>
      <c r="D445" s="226" t="s">
        <v>93</v>
      </c>
      <c r="E445" s="226" t="s">
        <v>94</v>
      </c>
      <c r="F445" s="226" t="s">
        <v>74</v>
      </c>
      <c r="G445" s="226" t="s">
        <v>95</v>
      </c>
      <c r="H445" s="228">
        <v>442</v>
      </c>
      <c r="I445" s="228" t="s">
        <v>60</v>
      </c>
      <c r="J445" s="223" t="s">
        <v>96</v>
      </c>
    </row>
    <row r="446" hidden="1" spans="1:10">
      <c r="A446" s="226" t="s">
        <v>662</v>
      </c>
      <c r="B446" s="226" t="s">
        <v>663</v>
      </c>
      <c r="C446" s="227">
        <v>44300</v>
      </c>
      <c r="D446" s="226" t="s">
        <v>97</v>
      </c>
      <c r="E446" s="226" t="s">
        <v>98</v>
      </c>
      <c r="F446" s="226" t="s">
        <v>64</v>
      </c>
      <c r="G446" s="226" t="s">
        <v>70</v>
      </c>
      <c r="H446" s="228">
        <v>443</v>
      </c>
      <c r="I446" s="228" t="s">
        <v>60</v>
      </c>
      <c r="J446" s="223" t="s">
        <v>99</v>
      </c>
    </row>
    <row r="447" hidden="1" spans="1:10">
      <c r="A447" s="226" t="s">
        <v>662</v>
      </c>
      <c r="B447" s="226" t="s">
        <v>663</v>
      </c>
      <c r="C447" s="227">
        <v>44400</v>
      </c>
      <c r="D447" s="226" t="s">
        <v>100</v>
      </c>
      <c r="E447" s="226" t="s">
        <v>101</v>
      </c>
      <c r="F447" s="226" t="s">
        <v>102</v>
      </c>
      <c r="G447" s="226" t="s">
        <v>103</v>
      </c>
      <c r="H447" s="228">
        <v>444</v>
      </c>
      <c r="I447" s="228" t="s">
        <v>66</v>
      </c>
      <c r="J447" s="223" t="s">
        <v>104</v>
      </c>
    </row>
    <row r="448" ht="67.5" hidden="1" customHeight="1" spans="1:10">
      <c r="A448" s="226" t="s">
        <v>662</v>
      </c>
      <c r="B448" s="226" t="s">
        <v>663</v>
      </c>
      <c r="C448" s="227">
        <v>44500</v>
      </c>
      <c r="D448" s="226" t="s">
        <v>129</v>
      </c>
      <c r="E448" s="226" t="s">
        <v>130</v>
      </c>
      <c r="F448" s="226" t="s">
        <v>131</v>
      </c>
      <c r="G448" s="226" t="s">
        <v>132</v>
      </c>
      <c r="H448" s="228">
        <v>445</v>
      </c>
      <c r="I448" s="228" t="s">
        <v>60</v>
      </c>
      <c r="J448" s="223" t="s">
        <v>133</v>
      </c>
    </row>
    <row r="449" ht="56.25" hidden="1" customHeight="1" spans="1:10">
      <c r="A449" s="226" t="s">
        <v>662</v>
      </c>
      <c r="B449" s="226" t="s">
        <v>663</v>
      </c>
      <c r="C449" s="227">
        <v>44600</v>
      </c>
      <c r="D449" s="226" t="s">
        <v>134</v>
      </c>
      <c r="E449" s="226" t="s">
        <v>135</v>
      </c>
      <c r="F449" s="226" t="s">
        <v>131</v>
      </c>
      <c r="G449" s="226" t="s">
        <v>132</v>
      </c>
      <c r="H449" s="228">
        <v>446</v>
      </c>
      <c r="I449" s="228" t="s">
        <v>66</v>
      </c>
      <c r="J449" s="223" t="s">
        <v>136</v>
      </c>
    </row>
    <row r="450" ht="22.5" hidden="1" customHeight="1" spans="1:10">
      <c r="A450" s="226" t="s">
        <v>662</v>
      </c>
      <c r="B450" s="226" t="s">
        <v>663</v>
      </c>
      <c r="C450" s="227">
        <v>44700</v>
      </c>
      <c r="D450" s="226" t="s">
        <v>137</v>
      </c>
      <c r="E450" s="226" t="s">
        <v>138</v>
      </c>
      <c r="F450" s="226" t="s">
        <v>113</v>
      </c>
      <c r="G450" s="226" t="s">
        <v>114</v>
      </c>
      <c r="H450" s="228">
        <v>447</v>
      </c>
      <c r="I450" s="228" t="s">
        <v>66</v>
      </c>
      <c r="J450" s="223" t="s">
        <v>139</v>
      </c>
    </row>
    <row r="451" ht="22.5" hidden="1" customHeight="1" spans="1:10">
      <c r="A451" s="226" t="s">
        <v>662</v>
      </c>
      <c r="B451" s="226" t="s">
        <v>663</v>
      </c>
      <c r="C451" s="227">
        <v>44800</v>
      </c>
      <c r="D451" s="226" t="s">
        <v>664</v>
      </c>
      <c r="E451" s="226" t="s">
        <v>665</v>
      </c>
      <c r="F451" s="226" t="s">
        <v>113</v>
      </c>
      <c r="G451" s="226" t="s">
        <v>114</v>
      </c>
      <c r="H451" s="228">
        <v>448</v>
      </c>
      <c r="I451" s="228" t="s">
        <v>60</v>
      </c>
      <c r="J451" s="223" t="s">
        <v>666</v>
      </c>
    </row>
    <row r="452" hidden="1" spans="1:10">
      <c r="A452" s="226" t="s">
        <v>662</v>
      </c>
      <c r="B452" s="226" t="s">
        <v>663</v>
      </c>
      <c r="C452" s="227">
        <v>44900</v>
      </c>
      <c r="D452" s="226" t="s">
        <v>634</v>
      </c>
      <c r="E452" s="226" t="s">
        <v>635</v>
      </c>
      <c r="F452" s="226" t="s">
        <v>113</v>
      </c>
      <c r="G452" s="226" t="s">
        <v>114</v>
      </c>
      <c r="H452" s="228">
        <v>449</v>
      </c>
      <c r="I452" s="228" t="s">
        <v>60</v>
      </c>
      <c r="J452" s="223" t="s">
        <v>636</v>
      </c>
    </row>
    <row r="453" hidden="1" spans="1:10">
      <c r="A453" s="226" t="s">
        <v>662</v>
      </c>
      <c r="B453" s="226" t="s">
        <v>663</v>
      </c>
      <c r="C453" s="227">
        <v>45000</v>
      </c>
      <c r="D453" s="226" t="s">
        <v>667</v>
      </c>
      <c r="E453" s="226" t="s">
        <v>668</v>
      </c>
      <c r="F453" s="226" t="s">
        <v>269</v>
      </c>
      <c r="G453" s="226" t="s">
        <v>270</v>
      </c>
      <c r="H453" s="228">
        <v>450</v>
      </c>
      <c r="I453" s="228" t="s">
        <v>66</v>
      </c>
      <c r="J453" s="223" t="s">
        <v>669</v>
      </c>
    </row>
    <row r="454" ht="22.5" hidden="1" customHeight="1" spans="1:10">
      <c r="A454" s="226" t="s">
        <v>662</v>
      </c>
      <c r="B454" s="226" t="s">
        <v>663</v>
      </c>
      <c r="C454" s="227">
        <v>45100</v>
      </c>
      <c r="D454" s="226" t="s">
        <v>670</v>
      </c>
      <c r="E454" s="226" t="s">
        <v>671</v>
      </c>
      <c r="F454" s="226" t="s">
        <v>74</v>
      </c>
      <c r="G454" s="226" t="s">
        <v>75</v>
      </c>
      <c r="H454" s="228">
        <v>451</v>
      </c>
      <c r="I454" s="228" t="s">
        <v>60</v>
      </c>
      <c r="J454" s="223" t="s">
        <v>672</v>
      </c>
    </row>
    <row r="455" ht="67.5" hidden="1" customHeight="1" spans="1:10">
      <c r="A455" s="226" t="s">
        <v>662</v>
      </c>
      <c r="B455" s="226" t="s">
        <v>663</v>
      </c>
      <c r="C455" s="227">
        <v>45200</v>
      </c>
      <c r="D455" s="226" t="s">
        <v>192</v>
      </c>
      <c r="E455" s="226" t="s">
        <v>193</v>
      </c>
      <c r="F455" s="226" t="s">
        <v>113</v>
      </c>
      <c r="G455" s="226" t="s">
        <v>114</v>
      </c>
      <c r="H455" s="228">
        <v>452</v>
      </c>
      <c r="I455" s="228" t="s">
        <v>66</v>
      </c>
      <c r="J455" s="223" t="s">
        <v>194</v>
      </c>
    </row>
    <row r="456" hidden="1" spans="1:10">
      <c r="A456" s="226" t="s">
        <v>662</v>
      </c>
      <c r="B456" s="226" t="s">
        <v>663</v>
      </c>
      <c r="C456" s="227">
        <v>45300</v>
      </c>
      <c r="D456" s="226" t="s">
        <v>673</v>
      </c>
      <c r="E456" s="226" t="s">
        <v>674</v>
      </c>
      <c r="F456" s="226" t="s">
        <v>126</v>
      </c>
      <c r="G456" s="226" t="s">
        <v>127</v>
      </c>
      <c r="H456" s="228">
        <v>453</v>
      </c>
      <c r="I456" s="228" t="s">
        <v>60</v>
      </c>
      <c r="J456" s="223" t="s">
        <v>675</v>
      </c>
    </row>
    <row r="457" hidden="1" spans="1:10">
      <c r="A457" s="226" t="s">
        <v>662</v>
      </c>
      <c r="B457" s="226" t="s">
        <v>663</v>
      </c>
      <c r="C457" s="227">
        <v>45400</v>
      </c>
      <c r="D457" s="226" t="s">
        <v>195</v>
      </c>
      <c r="E457" s="226" t="s">
        <v>196</v>
      </c>
      <c r="F457" s="226" t="s">
        <v>126</v>
      </c>
      <c r="G457" s="226" t="s">
        <v>127</v>
      </c>
      <c r="H457" s="228">
        <v>454</v>
      </c>
      <c r="I457" s="228" t="s">
        <v>60</v>
      </c>
      <c r="J457" s="223" t="s">
        <v>197</v>
      </c>
    </row>
    <row r="458" ht="56.25" hidden="1" customHeight="1" spans="1:10">
      <c r="A458" s="226" t="s">
        <v>662</v>
      </c>
      <c r="B458" s="226" t="s">
        <v>663</v>
      </c>
      <c r="C458" s="227">
        <v>45500</v>
      </c>
      <c r="D458" s="226" t="s">
        <v>207</v>
      </c>
      <c r="E458" s="226" t="s">
        <v>208</v>
      </c>
      <c r="F458" s="226" t="s">
        <v>113</v>
      </c>
      <c r="G458" s="226" t="s">
        <v>114</v>
      </c>
      <c r="H458" s="228">
        <v>455</v>
      </c>
      <c r="I458" s="228" t="s">
        <v>60</v>
      </c>
      <c r="J458" s="223" t="s">
        <v>676</v>
      </c>
    </row>
    <row r="459" ht="90" hidden="1" customHeight="1" spans="1:10">
      <c r="A459" s="226" t="s">
        <v>662</v>
      </c>
      <c r="B459" s="226" t="s">
        <v>663</v>
      </c>
      <c r="C459" s="227">
        <v>45600</v>
      </c>
      <c r="D459" s="226" t="s">
        <v>210</v>
      </c>
      <c r="E459" s="226" t="s">
        <v>211</v>
      </c>
      <c r="F459" s="226" t="s">
        <v>131</v>
      </c>
      <c r="G459" s="226" t="s">
        <v>132</v>
      </c>
      <c r="H459" s="228">
        <v>456</v>
      </c>
      <c r="I459" s="228" t="s">
        <v>60</v>
      </c>
      <c r="J459" s="223" t="s">
        <v>212</v>
      </c>
    </row>
    <row r="460" ht="78.75" hidden="1" customHeight="1" spans="1:10">
      <c r="A460" s="226" t="s">
        <v>662</v>
      </c>
      <c r="B460" s="226" t="s">
        <v>663</v>
      </c>
      <c r="C460" s="227">
        <v>45700</v>
      </c>
      <c r="D460" s="226" t="s">
        <v>213</v>
      </c>
      <c r="E460" s="226" t="s">
        <v>214</v>
      </c>
      <c r="F460" s="226" t="s">
        <v>131</v>
      </c>
      <c r="G460" s="226" t="s">
        <v>132</v>
      </c>
      <c r="H460" s="228">
        <v>457</v>
      </c>
      <c r="I460" s="228" t="s">
        <v>66</v>
      </c>
      <c r="J460" s="223" t="s">
        <v>215</v>
      </c>
    </row>
    <row r="461" ht="56.25" hidden="1" customHeight="1" spans="1:10">
      <c r="A461" s="226" t="s">
        <v>662</v>
      </c>
      <c r="B461" s="226" t="s">
        <v>663</v>
      </c>
      <c r="C461" s="227">
        <v>45800</v>
      </c>
      <c r="D461" s="226" t="s">
        <v>216</v>
      </c>
      <c r="E461" s="226" t="s">
        <v>217</v>
      </c>
      <c r="F461" s="226" t="s">
        <v>113</v>
      </c>
      <c r="G461" s="226" t="s">
        <v>114</v>
      </c>
      <c r="H461" s="228">
        <v>458</v>
      </c>
      <c r="I461" s="228" t="s">
        <v>66</v>
      </c>
      <c r="J461" s="223" t="s">
        <v>218</v>
      </c>
    </row>
    <row r="462" ht="22.5" hidden="1" customHeight="1" spans="1:10">
      <c r="A462" s="226" t="s">
        <v>662</v>
      </c>
      <c r="B462" s="226" t="s">
        <v>663</v>
      </c>
      <c r="C462" s="227">
        <v>45900</v>
      </c>
      <c r="D462" s="226" t="s">
        <v>223</v>
      </c>
      <c r="E462" s="226" t="s">
        <v>224</v>
      </c>
      <c r="F462" s="226" t="s">
        <v>58</v>
      </c>
      <c r="G462" s="226" t="s">
        <v>221</v>
      </c>
      <c r="H462" s="228">
        <v>459</v>
      </c>
      <c r="I462" s="228" t="s">
        <v>60</v>
      </c>
      <c r="J462" s="223" t="s">
        <v>222</v>
      </c>
    </row>
    <row r="463" ht="22.5" hidden="1" customHeight="1" spans="1:10">
      <c r="A463" s="226" t="s">
        <v>662</v>
      </c>
      <c r="B463" s="226" t="s">
        <v>663</v>
      </c>
      <c r="C463" s="227">
        <v>46000</v>
      </c>
      <c r="D463" s="226" t="s">
        <v>225</v>
      </c>
      <c r="E463" s="226" t="s">
        <v>226</v>
      </c>
      <c r="F463" s="226" t="s">
        <v>58</v>
      </c>
      <c r="G463" s="226" t="s">
        <v>221</v>
      </c>
      <c r="H463" s="228">
        <v>460</v>
      </c>
      <c r="I463" s="228" t="s">
        <v>60</v>
      </c>
      <c r="J463" s="223" t="s">
        <v>222</v>
      </c>
    </row>
    <row r="464" ht="22.5" hidden="1" customHeight="1" spans="1:10">
      <c r="A464" s="226" t="s">
        <v>662</v>
      </c>
      <c r="B464" s="226" t="s">
        <v>663</v>
      </c>
      <c r="C464" s="227">
        <v>46100</v>
      </c>
      <c r="D464" s="226" t="s">
        <v>677</v>
      </c>
      <c r="E464" s="226" t="s">
        <v>678</v>
      </c>
      <c r="F464" s="226" t="s">
        <v>58</v>
      </c>
      <c r="G464" s="226" t="s">
        <v>221</v>
      </c>
      <c r="H464" s="228">
        <v>461</v>
      </c>
      <c r="I464" s="228" t="s">
        <v>60</v>
      </c>
      <c r="J464" s="223" t="s">
        <v>222</v>
      </c>
    </row>
    <row r="465" hidden="1" spans="1:10">
      <c r="A465" s="226" t="s">
        <v>662</v>
      </c>
      <c r="B465" s="226" t="s">
        <v>663</v>
      </c>
      <c r="C465" s="227">
        <v>46200</v>
      </c>
      <c r="D465" s="226" t="s">
        <v>239</v>
      </c>
      <c r="E465" s="226" t="s">
        <v>240</v>
      </c>
      <c r="F465" s="226" t="s">
        <v>241</v>
      </c>
      <c r="G465" s="226" t="s">
        <v>242</v>
      </c>
      <c r="H465" s="228">
        <v>462</v>
      </c>
      <c r="I465" s="228" t="s">
        <v>60</v>
      </c>
      <c r="J465" s="223" t="s">
        <v>4</v>
      </c>
    </row>
    <row r="466" ht="45" hidden="1" customHeight="1" spans="1:10">
      <c r="A466" s="226" t="s">
        <v>679</v>
      </c>
      <c r="B466" s="226" t="s">
        <v>680</v>
      </c>
      <c r="C466" s="227">
        <v>46500</v>
      </c>
      <c r="D466" s="226" t="s">
        <v>56</v>
      </c>
      <c r="E466" s="226" t="s">
        <v>57</v>
      </c>
      <c r="F466" s="226" t="s">
        <v>58</v>
      </c>
      <c r="G466" s="226" t="s">
        <v>59</v>
      </c>
      <c r="H466" s="228">
        <v>465</v>
      </c>
      <c r="I466" s="228" t="s">
        <v>66</v>
      </c>
      <c r="J466" s="223" t="s">
        <v>681</v>
      </c>
    </row>
    <row r="467" ht="33.75" hidden="1" customHeight="1" spans="1:10">
      <c r="A467" s="226" t="s">
        <v>679</v>
      </c>
      <c r="B467" s="226" t="s">
        <v>680</v>
      </c>
      <c r="C467" s="227">
        <v>46700</v>
      </c>
      <c r="D467" s="226" t="s">
        <v>682</v>
      </c>
      <c r="E467" s="226" t="s">
        <v>683</v>
      </c>
      <c r="F467" s="226" t="s">
        <v>58</v>
      </c>
      <c r="G467" s="226" t="s">
        <v>59</v>
      </c>
      <c r="H467" s="228">
        <v>467</v>
      </c>
      <c r="I467" s="228" t="s">
        <v>66</v>
      </c>
      <c r="J467" s="223" t="s">
        <v>684</v>
      </c>
    </row>
    <row r="468" ht="33.75" hidden="1" customHeight="1" spans="1:10">
      <c r="A468" s="226" t="s">
        <v>679</v>
      </c>
      <c r="B468" s="226" t="s">
        <v>680</v>
      </c>
      <c r="C468" s="227">
        <v>46800</v>
      </c>
      <c r="D468" s="226" t="s">
        <v>685</v>
      </c>
      <c r="E468" s="226" t="s">
        <v>686</v>
      </c>
      <c r="F468" s="226" t="s">
        <v>113</v>
      </c>
      <c r="G468" s="226" t="s">
        <v>114</v>
      </c>
      <c r="H468" s="228">
        <v>468</v>
      </c>
      <c r="I468" s="228" t="s">
        <v>66</v>
      </c>
      <c r="J468" s="223" t="s">
        <v>687</v>
      </c>
    </row>
    <row r="469" ht="67.5" hidden="1" customHeight="1" spans="1:10">
      <c r="A469" s="226" t="s">
        <v>688</v>
      </c>
      <c r="B469" s="226" t="s">
        <v>689</v>
      </c>
      <c r="C469" s="227">
        <v>47100</v>
      </c>
      <c r="D469" s="226" t="s">
        <v>56</v>
      </c>
      <c r="E469" s="226" t="s">
        <v>57</v>
      </c>
      <c r="F469" s="226" t="s">
        <v>58</v>
      </c>
      <c r="G469" s="226" t="s">
        <v>59</v>
      </c>
      <c r="H469" s="228">
        <v>471</v>
      </c>
      <c r="I469" s="228" t="s">
        <v>66</v>
      </c>
      <c r="J469" s="223" t="s">
        <v>690</v>
      </c>
    </row>
    <row r="470" ht="45" hidden="1" customHeight="1" spans="1:10">
      <c r="A470" s="226" t="s">
        <v>688</v>
      </c>
      <c r="B470" s="226" t="s">
        <v>689</v>
      </c>
      <c r="C470" s="227">
        <v>47300</v>
      </c>
      <c r="D470" s="226" t="s">
        <v>255</v>
      </c>
      <c r="E470" s="226" t="s">
        <v>256</v>
      </c>
      <c r="F470" s="226" t="s">
        <v>58</v>
      </c>
      <c r="G470" s="226" t="s">
        <v>59</v>
      </c>
      <c r="H470" s="228">
        <v>473</v>
      </c>
      <c r="I470" s="228" t="s">
        <v>66</v>
      </c>
      <c r="J470" s="223" t="s">
        <v>691</v>
      </c>
    </row>
    <row r="471" ht="33.75" hidden="1" customHeight="1" spans="1:10">
      <c r="A471" s="226" t="s">
        <v>688</v>
      </c>
      <c r="B471" s="226" t="s">
        <v>689</v>
      </c>
      <c r="C471" s="227">
        <v>47400</v>
      </c>
      <c r="D471" s="226" t="s">
        <v>258</v>
      </c>
      <c r="E471" s="226" t="s">
        <v>259</v>
      </c>
      <c r="F471" s="226" t="s">
        <v>113</v>
      </c>
      <c r="G471" s="226" t="s">
        <v>114</v>
      </c>
      <c r="H471" s="228">
        <v>474</v>
      </c>
      <c r="I471" s="228" t="s">
        <v>66</v>
      </c>
      <c r="J471" s="223" t="s">
        <v>692</v>
      </c>
    </row>
    <row r="472" ht="22.5" hidden="1" customHeight="1" spans="1:10">
      <c r="A472" s="226" t="s">
        <v>693</v>
      </c>
      <c r="B472" s="226" t="s">
        <v>694</v>
      </c>
      <c r="C472" s="227">
        <v>47700</v>
      </c>
      <c r="D472" s="226" t="s">
        <v>56</v>
      </c>
      <c r="E472" s="226" t="s">
        <v>57</v>
      </c>
      <c r="F472" s="226" t="s">
        <v>58</v>
      </c>
      <c r="G472" s="226" t="s">
        <v>59</v>
      </c>
      <c r="H472" s="228">
        <v>477</v>
      </c>
      <c r="I472" s="228" t="s">
        <v>60</v>
      </c>
      <c r="J472" s="223" t="s">
        <v>61</v>
      </c>
    </row>
    <row r="473" ht="90" hidden="1" customHeight="1" spans="1:10">
      <c r="A473" s="226" t="s">
        <v>693</v>
      </c>
      <c r="B473" s="226" t="s">
        <v>694</v>
      </c>
      <c r="C473" s="227">
        <v>47900</v>
      </c>
      <c r="D473" s="226" t="s">
        <v>62</v>
      </c>
      <c r="E473" s="226" t="s">
        <v>63</v>
      </c>
      <c r="F473" s="226" t="s">
        <v>64</v>
      </c>
      <c r="G473" s="226" t="s">
        <v>65</v>
      </c>
      <c r="H473" s="228">
        <v>479</v>
      </c>
      <c r="I473" s="228" t="s">
        <v>66</v>
      </c>
      <c r="J473" s="223" t="s">
        <v>695</v>
      </c>
    </row>
    <row r="474" ht="22.5" hidden="1" customHeight="1" spans="1:10">
      <c r="A474" s="226" t="s">
        <v>693</v>
      </c>
      <c r="B474" s="226" t="s">
        <v>694</v>
      </c>
      <c r="C474" s="227">
        <v>48000</v>
      </c>
      <c r="D474" s="226" t="s">
        <v>68</v>
      </c>
      <c r="E474" s="226" t="s">
        <v>69</v>
      </c>
      <c r="F474" s="226" t="s">
        <v>64</v>
      </c>
      <c r="G474" s="226" t="s">
        <v>70</v>
      </c>
      <c r="H474" s="228">
        <v>480</v>
      </c>
      <c r="I474" s="228" t="s">
        <v>60</v>
      </c>
      <c r="J474" s="223" t="s">
        <v>71</v>
      </c>
    </row>
    <row r="475" hidden="1" spans="1:10">
      <c r="A475" s="226" t="s">
        <v>693</v>
      </c>
      <c r="B475" s="226" t="s">
        <v>694</v>
      </c>
      <c r="C475" s="227">
        <v>48100</v>
      </c>
      <c r="D475" s="226" t="s">
        <v>72</v>
      </c>
      <c r="E475" s="226" t="s">
        <v>73</v>
      </c>
      <c r="F475" s="226" t="s">
        <v>74</v>
      </c>
      <c r="G475" s="226" t="s">
        <v>75</v>
      </c>
      <c r="H475" s="228">
        <v>481</v>
      </c>
      <c r="I475" s="228" t="s">
        <v>66</v>
      </c>
      <c r="J475" s="223" t="s">
        <v>76</v>
      </c>
    </row>
    <row r="476" hidden="1" spans="1:10">
      <c r="A476" s="226" t="s">
        <v>693</v>
      </c>
      <c r="B476" s="226" t="s">
        <v>694</v>
      </c>
      <c r="C476" s="227">
        <v>48200</v>
      </c>
      <c r="D476" s="226" t="s">
        <v>77</v>
      </c>
      <c r="E476" s="226" t="s">
        <v>78</v>
      </c>
      <c r="F476" s="226" t="s">
        <v>74</v>
      </c>
      <c r="G476" s="226" t="s">
        <v>75</v>
      </c>
      <c r="H476" s="228">
        <v>482</v>
      </c>
      <c r="I476" s="228" t="s">
        <v>66</v>
      </c>
      <c r="J476" s="223" t="s">
        <v>79</v>
      </c>
    </row>
    <row r="477" ht="22.5" hidden="1" customHeight="1" spans="1:10">
      <c r="A477" s="226" t="s">
        <v>693</v>
      </c>
      <c r="B477" s="226" t="s">
        <v>694</v>
      </c>
      <c r="C477" s="227">
        <v>48300</v>
      </c>
      <c r="D477" s="226" t="s">
        <v>80</v>
      </c>
      <c r="E477" s="226" t="s">
        <v>81</v>
      </c>
      <c r="F477" s="226" t="s">
        <v>82</v>
      </c>
      <c r="G477" s="226" t="s">
        <v>83</v>
      </c>
      <c r="H477" s="228">
        <v>483</v>
      </c>
      <c r="I477" s="228" t="s">
        <v>66</v>
      </c>
      <c r="J477" s="223" t="s">
        <v>84</v>
      </c>
    </row>
    <row r="478" ht="22.5" hidden="1" customHeight="1" spans="1:10">
      <c r="A478" s="226" t="s">
        <v>693</v>
      </c>
      <c r="B478" s="226" t="s">
        <v>694</v>
      </c>
      <c r="C478" s="227">
        <v>113000</v>
      </c>
      <c r="D478" s="226" t="s">
        <v>85</v>
      </c>
      <c r="E478" s="226" t="s">
        <v>86</v>
      </c>
      <c r="F478" s="226" t="s">
        <v>58</v>
      </c>
      <c r="G478" s="226" t="s">
        <v>87</v>
      </c>
      <c r="H478" s="228">
        <v>1443</v>
      </c>
      <c r="I478" s="228"/>
      <c r="J478" s="223" t="s">
        <v>88</v>
      </c>
    </row>
    <row r="479" ht="22.5" hidden="1" customHeight="1" spans="1:10">
      <c r="A479" s="226" t="s">
        <v>693</v>
      </c>
      <c r="B479" s="226" t="s">
        <v>694</v>
      </c>
      <c r="C479" s="227">
        <v>113100</v>
      </c>
      <c r="D479" s="226" t="s">
        <v>89</v>
      </c>
      <c r="E479" s="226" t="s">
        <v>90</v>
      </c>
      <c r="F479" s="226" t="s">
        <v>64</v>
      </c>
      <c r="G479" s="226" t="s">
        <v>91</v>
      </c>
      <c r="H479" s="228">
        <v>1444</v>
      </c>
      <c r="I479" s="228"/>
      <c r="J479" s="223" t="s">
        <v>92</v>
      </c>
    </row>
    <row r="480" hidden="1" spans="1:10">
      <c r="A480" s="226" t="s">
        <v>693</v>
      </c>
      <c r="B480" s="226" t="s">
        <v>694</v>
      </c>
      <c r="C480" s="227">
        <v>48400</v>
      </c>
      <c r="D480" s="226" t="s">
        <v>93</v>
      </c>
      <c r="E480" s="226" t="s">
        <v>94</v>
      </c>
      <c r="F480" s="226" t="s">
        <v>74</v>
      </c>
      <c r="G480" s="226" t="s">
        <v>95</v>
      </c>
      <c r="H480" s="228">
        <v>484</v>
      </c>
      <c r="I480" s="228" t="s">
        <v>60</v>
      </c>
      <c r="J480" s="223" t="s">
        <v>96</v>
      </c>
    </row>
    <row r="481" hidden="1" spans="1:10">
      <c r="A481" s="226" t="s">
        <v>693</v>
      </c>
      <c r="B481" s="226" t="s">
        <v>694</v>
      </c>
      <c r="C481" s="227">
        <v>48500</v>
      </c>
      <c r="D481" s="226" t="s">
        <v>97</v>
      </c>
      <c r="E481" s="226" t="s">
        <v>98</v>
      </c>
      <c r="F481" s="226" t="s">
        <v>64</v>
      </c>
      <c r="G481" s="226" t="s">
        <v>70</v>
      </c>
      <c r="H481" s="228">
        <v>485</v>
      </c>
      <c r="I481" s="228" t="s">
        <v>60</v>
      </c>
      <c r="J481" s="223" t="s">
        <v>99</v>
      </c>
    </row>
    <row r="482" hidden="1" spans="1:10">
      <c r="A482" s="226" t="s">
        <v>693</v>
      </c>
      <c r="B482" s="226" t="s">
        <v>694</v>
      </c>
      <c r="C482" s="227">
        <v>48600</v>
      </c>
      <c r="D482" s="226" t="s">
        <v>100</v>
      </c>
      <c r="E482" s="226" t="s">
        <v>101</v>
      </c>
      <c r="F482" s="226" t="s">
        <v>102</v>
      </c>
      <c r="G482" s="226" t="s">
        <v>103</v>
      </c>
      <c r="H482" s="228">
        <v>486</v>
      </c>
      <c r="I482" s="228" t="s">
        <v>66</v>
      </c>
      <c r="J482" s="223" t="s">
        <v>104</v>
      </c>
    </row>
    <row r="483" ht="67.5" hidden="1" customHeight="1" spans="1:10">
      <c r="A483" s="226" t="s">
        <v>693</v>
      </c>
      <c r="B483" s="226" t="s">
        <v>694</v>
      </c>
      <c r="C483" s="227">
        <v>48700</v>
      </c>
      <c r="D483" s="226" t="s">
        <v>129</v>
      </c>
      <c r="E483" s="226" t="s">
        <v>130</v>
      </c>
      <c r="F483" s="226" t="s">
        <v>131</v>
      </c>
      <c r="G483" s="226" t="s">
        <v>132</v>
      </c>
      <c r="H483" s="228">
        <v>487</v>
      </c>
      <c r="I483" s="228" t="s">
        <v>60</v>
      </c>
      <c r="J483" s="223" t="s">
        <v>133</v>
      </c>
    </row>
    <row r="484" ht="56.25" hidden="1" customHeight="1" spans="1:10">
      <c r="A484" s="226" t="s">
        <v>693</v>
      </c>
      <c r="B484" s="226" t="s">
        <v>694</v>
      </c>
      <c r="C484" s="227">
        <v>48800</v>
      </c>
      <c r="D484" s="226" t="s">
        <v>416</v>
      </c>
      <c r="E484" s="226" t="s">
        <v>696</v>
      </c>
      <c r="F484" s="226" t="s">
        <v>131</v>
      </c>
      <c r="G484" s="226" t="s">
        <v>132</v>
      </c>
      <c r="H484" s="228">
        <v>488</v>
      </c>
      <c r="I484" s="228" t="s">
        <v>66</v>
      </c>
      <c r="J484" s="223" t="s">
        <v>417</v>
      </c>
    </row>
    <row r="485" ht="22.5" hidden="1" customHeight="1" spans="1:10">
      <c r="A485" s="226" t="s">
        <v>693</v>
      </c>
      <c r="B485" s="226" t="s">
        <v>694</v>
      </c>
      <c r="C485" s="227">
        <v>48900</v>
      </c>
      <c r="D485" s="226" t="s">
        <v>418</v>
      </c>
      <c r="E485" s="226" t="s">
        <v>419</v>
      </c>
      <c r="F485" s="226" t="s">
        <v>113</v>
      </c>
      <c r="G485" s="226" t="s">
        <v>114</v>
      </c>
      <c r="H485" s="228">
        <v>489</v>
      </c>
      <c r="I485" s="228" t="s">
        <v>66</v>
      </c>
      <c r="J485" s="223" t="s">
        <v>139</v>
      </c>
    </row>
    <row r="486" ht="56.25" hidden="1" customHeight="1" spans="1:10">
      <c r="A486" s="226" t="s">
        <v>693</v>
      </c>
      <c r="B486" s="226" t="s">
        <v>694</v>
      </c>
      <c r="C486" s="227">
        <v>49000</v>
      </c>
      <c r="D486" s="226" t="s">
        <v>420</v>
      </c>
      <c r="E486" s="226" t="s">
        <v>421</v>
      </c>
      <c r="F486" s="226" t="s">
        <v>131</v>
      </c>
      <c r="G486" s="226" t="s">
        <v>132</v>
      </c>
      <c r="H486" s="228">
        <v>490</v>
      </c>
      <c r="I486" s="228" t="s">
        <v>66</v>
      </c>
      <c r="J486" s="223" t="s">
        <v>422</v>
      </c>
    </row>
    <row r="487" ht="22.5" hidden="1" customHeight="1" spans="1:10">
      <c r="A487" s="226" t="s">
        <v>693</v>
      </c>
      <c r="B487" s="226" t="s">
        <v>694</v>
      </c>
      <c r="C487" s="227">
        <v>49100</v>
      </c>
      <c r="D487" s="226" t="s">
        <v>423</v>
      </c>
      <c r="E487" s="226" t="s">
        <v>697</v>
      </c>
      <c r="F487" s="226" t="s">
        <v>113</v>
      </c>
      <c r="G487" s="226" t="s">
        <v>114</v>
      </c>
      <c r="H487" s="228">
        <v>491</v>
      </c>
      <c r="I487" s="228" t="s">
        <v>66</v>
      </c>
      <c r="J487" s="223" t="s">
        <v>139</v>
      </c>
    </row>
    <row r="488" ht="101.25" hidden="1" customHeight="1" spans="1:10">
      <c r="A488" s="226" t="s">
        <v>693</v>
      </c>
      <c r="B488" s="226" t="s">
        <v>694</v>
      </c>
      <c r="C488" s="227">
        <v>49200</v>
      </c>
      <c r="D488" s="226" t="s">
        <v>306</v>
      </c>
      <c r="E488" s="226" t="s">
        <v>307</v>
      </c>
      <c r="F488" s="226" t="s">
        <v>308</v>
      </c>
      <c r="G488" s="226" t="s">
        <v>309</v>
      </c>
      <c r="H488" s="228">
        <v>492</v>
      </c>
      <c r="I488" s="228" t="s">
        <v>66</v>
      </c>
      <c r="J488" s="223" t="s">
        <v>310</v>
      </c>
    </row>
    <row r="489" ht="45" hidden="1" customHeight="1" spans="1:10">
      <c r="A489" s="226" t="s">
        <v>693</v>
      </c>
      <c r="B489" s="226" t="s">
        <v>694</v>
      </c>
      <c r="C489" s="227">
        <v>49300</v>
      </c>
      <c r="D489" s="226" t="s">
        <v>311</v>
      </c>
      <c r="E489" s="226" t="s">
        <v>312</v>
      </c>
      <c r="F489" s="226" t="s">
        <v>313</v>
      </c>
      <c r="G489" s="226" t="s">
        <v>314</v>
      </c>
      <c r="H489" s="228">
        <v>493</v>
      </c>
      <c r="I489" s="228" t="s">
        <v>60</v>
      </c>
      <c r="J489" s="223" t="s">
        <v>315</v>
      </c>
    </row>
    <row r="490" ht="67.5" hidden="1" customHeight="1" spans="1:10">
      <c r="A490" s="226" t="s">
        <v>693</v>
      </c>
      <c r="B490" s="226" t="s">
        <v>694</v>
      </c>
      <c r="C490" s="227">
        <v>49400</v>
      </c>
      <c r="D490" s="226" t="s">
        <v>192</v>
      </c>
      <c r="E490" s="226" t="s">
        <v>193</v>
      </c>
      <c r="F490" s="226" t="s">
        <v>113</v>
      </c>
      <c r="G490" s="226" t="s">
        <v>114</v>
      </c>
      <c r="H490" s="228">
        <v>494</v>
      </c>
      <c r="I490" s="228" t="s">
        <v>66</v>
      </c>
      <c r="J490" s="223" t="s">
        <v>194</v>
      </c>
    </row>
    <row r="491" hidden="1" spans="1:10">
      <c r="A491" s="226" t="s">
        <v>693</v>
      </c>
      <c r="B491" s="226" t="s">
        <v>694</v>
      </c>
      <c r="C491" s="227">
        <v>49500</v>
      </c>
      <c r="D491" s="226" t="s">
        <v>320</v>
      </c>
      <c r="E491" s="226" t="s">
        <v>321</v>
      </c>
      <c r="F491" s="226" t="s">
        <v>126</v>
      </c>
      <c r="G491" s="226" t="s">
        <v>127</v>
      </c>
      <c r="H491" s="228">
        <v>495</v>
      </c>
      <c r="I491" s="228" t="s">
        <v>60</v>
      </c>
      <c r="J491" s="223" t="s">
        <v>322</v>
      </c>
    </row>
    <row r="492" hidden="1" spans="1:10">
      <c r="A492" s="226" t="s">
        <v>693</v>
      </c>
      <c r="B492" s="226" t="s">
        <v>694</v>
      </c>
      <c r="C492" s="227">
        <v>49600</v>
      </c>
      <c r="D492" s="226" t="s">
        <v>195</v>
      </c>
      <c r="E492" s="226" t="s">
        <v>196</v>
      </c>
      <c r="F492" s="226" t="s">
        <v>126</v>
      </c>
      <c r="G492" s="226" t="s">
        <v>127</v>
      </c>
      <c r="H492" s="228">
        <v>496</v>
      </c>
      <c r="I492" s="228" t="s">
        <v>60</v>
      </c>
      <c r="J492" s="223" t="s">
        <v>197</v>
      </c>
    </row>
    <row r="493" ht="56.25" hidden="1" customHeight="1" spans="1:10">
      <c r="A493" s="226" t="s">
        <v>693</v>
      </c>
      <c r="B493" s="226" t="s">
        <v>694</v>
      </c>
      <c r="C493" s="227">
        <v>113200</v>
      </c>
      <c r="D493" s="226" t="s">
        <v>207</v>
      </c>
      <c r="E493" s="226" t="s">
        <v>208</v>
      </c>
      <c r="F493" s="226" t="s">
        <v>113</v>
      </c>
      <c r="G493" s="226" t="s">
        <v>114</v>
      </c>
      <c r="H493" s="228">
        <v>1445</v>
      </c>
      <c r="I493" s="228"/>
      <c r="J493" s="223" t="s">
        <v>676</v>
      </c>
    </row>
    <row r="494" hidden="1" spans="1:10">
      <c r="A494" s="226" t="s">
        <v>693</v>
      </c>
      <c r="B494" s="226" t="s">
        <v>694</v>
      </c>
      <c r="C494" s="227">
        <v>113300</v>
      </c>
      <c r="D494" s="226" t="s">
        <v>210</v>
      </c>
      <c r="E494" s="226" t="s">
        <v>211</v>
      </c>
      <c r="F494" s="226" t="s">
        <v>131</v>
      </c>
      <c r="G494" s="226" t="s">
        <v>132</v>
      </c>
      <c r="H494" s="228">
        <v>1446</v>
      </c>
      <c r="I494" s="228"/>
      <c r="J494" s="223" t="s">
        <v>698</v>
      </c>
    </row>
    <row r="495" hidden="1" spans="1:10">
      <c r="A495" s="226" t="s">
        <v>693</v>
      </c>
      <c r="B495" s="226" t="s">
        <v>694</v>
      </c>
      <c r="C495" s="227">
        <v>113400</v>
      </c>
      <c r="D495" s="226" t="s">
        <v>213</v>
      </c>
      <c r="E495" s="226" t="s">
        <v>214</v>
      </c>
      <c r="F495" s="226" t="s">
        <v>131</v>
      </c>
      <c r="G495" s="226" t="s">
        <v>132</v>
      </c>
      <c r="H495" s="228">
        <v>1447</v>
      </c>
      <c r="I495" s="228"/>
      <c r="J495" s="223" t="s">
        <v>699</v>
      </c>
    </row>
    <row r="496" ht="56.25" hidden="1" customHeight="1" spans="1:10">
      <c r="A496" s="226" t="s">
        <v>693</v>
      </c>
      <c r="B496" s="226" t="s">
        <v>694</v>
      </c>
      <c r="C496" s="227">
        <v>49700</v>
      </c>
      <c r="D496" s="226" t="s">
        <v>216</v>
      </c>
      <c r="E496" s="226" t="s">
        <v>217</v>
      </c>
      <c r="F496" s="226" t="s">
        <v>113</v>
      </c>
      <c r="G496" s="226" t="s">
        <v>114</v>
      </c>
      <c r="H496" s="228">
        <v>497</v>
      </c>
      <c r="I496" s="228" t="s">
        <v>66</v>
      </c>
      <c r="J496" s="223" t="s">
        <v>218</v>
      </c>
    </row>
    <row r="497" ht="22.5" hidden="1" customHeight="1" spans="1:10">
      <c r="A497" s="226" t="s">
        <v>693</v>
      </c>
      <c r="B497" s="226" t="s">
        <v>694</v>
      </c>
      <c r="C497" s="227">
        <v>49800</v>
      </c>
      <c r="D497" s="226" t="s">
        <v>223</v>
      </c>
      <c r="E497" s="226" t="s">
        <v>224</v>
      </c>
      <c r="F497" s="226" t="s">
        <v>58</v>
      </c>
      <c r="G497" s="226" t="s">
        <v>221</v>
      </c>
      <c r="H497" s="228">
        <v>498</v>
      </c>
      <c r="I497" s="228" t="s">
        <v>60</v>
      </c>
      <c r="J497" s="223" t="s">
        <v>222</v>
      </c>
    </row>
    <row r="498" ht="22.5" hidden="1" customHeight="1" spans="1:10">
      <c r="A498" s="226" t="s">
        <v>693</v>
      </c>
      <c r="B498" s="226" t="s">
        <v>694</v>
      </c>
      <c r="C498" s="227">
        <v>49900</v>
      </c>
      <c r="D498" s="226" t="s">
        <v>528</v>
      </c>
      <c r="E498" s="226" t="s">
        <v>529</v>
      </c>
      <c r="F498" s="226" t="s">
        <v>58</v>
      </c>
      <c r="G498" s="226" t="s">
        <v>221</v>
      </c>
      <c r="H498" s="228">
        <v>499</v>
      </c>
      <c r="I498" s="228" t="s">
        <v>60</v>
      </c>
      <c r="J498" s="223" t="s">
        <v>222</v>
      </c>
    </row>
    <row r="499" ht="22.5" hidden="1" customHeight="1" spans="1:10">
      <c r="A499" s="226" t="s">
        <v>693</v>
      </c>
      <c r="B499" s="226" t="s">
        <v>694</v>
      </c>
      <c r="C499" s="227">
        <v>50000</v>
      </c>
      <c r="D499" s="226" t="s">
        <v>530</v>
      </c>
      <c r="E499" s="226" t="s">
        <v>531</v>
      </c>
      <c r="F499" s="226" t="s">
        <v>58</v>
      </c>
      <c r="G499" s="226" t="s">
        <v>221</v>
      </c>
      <c r="H499" s="228">
        <v>500</v>
      </c>
      <c r="I499" s="228" t="s">
        <v>60</v>
      </c>
      <c r="J499" s="223" t="s">
        <v>222</v>
      </c>
    </row>
    <row r="500" ht="22.5" hidden="1" customHeight="1" spans="1:10">
      <c r="A500" s="226" t="s">
        <v>693</v>
      </c>
      <c r="B500" s="226" t="s">
        <v>694</v>
      </c>
      <c r="C500" s="227">
        <v>50100</v>
      </c>
      <c r="D500" s="226" t="s">
        <v>328</v>
      </c>
      <c r="E500" s="226" t="s">
        <v>329</v>
      </c>
      <c r="F500" s="226" t="s">
        <v>58</v>
      </c>
      <c r="G500" s="226" t="s">
        <v>221</v>
      </c>
      <c r="H500" s="228">
        <v>501</v>
      </c>
      <c r="I500" s="228" t="s">
        <v>60</v>
      </c>
      <c r="J500" s="223" t="s">
        <v>222</v>
      </c>
    </row>
    <row r="501" hidden="1" spans="1:10">
      <c r="A501" s="226" t="s">
        <v>693</v>
      </c>
      <c r="B501" s="226" t="s">
        <v>694</v>
      </c>
      <c r="C501" s="227">
        <v>50200</v>
      </c>
      <c r="D501" s="226" t="s">
        <v>239</v>
      </c>
      <c r="E501" s="226" t="s">
        <v>240</v>
      </c>
      <c r="F501" s="226" t="s">
        <v>241</v>
      </c>
      <c r="G501" s="226" t="s">
        <v>242</v>
      </c>
      <c r="H501" s="228">
        <v>502</v>
      </c>
      <c r="I501" s="228" t="s">
        <v>60</v>
      </c>
      <c r="J501" s="223" t="s">
        <v>4</v>
      </c>
    </row>
    <row r="502" ht="22.5" hidden="1" customHeight="1" spans="1:10">
      <c r="A502" s="226" t="s">
        <v>700</v>
      </c>
      <c r="B502" s="226" t="s">
        <v>701</v>
      </c>
      <c r="C502" s="227">
        <v>50500</v>
      </c>
      <c r="D502" s="226" t="s">
        <v>56</v>
      </c>
      <c r="E502" s="226" t="s">
        <v>57</v>
      </c>
      <c r="F502" s="226" t="s">
        <v>58</v>
      </c>
      <c r="G502" s="226" t="s">
        <v>59</v>
      </c>
      <c r="H502" s="228">
        <v>505</v>
      </c>
      <c r="I502" s="228" t="s">
        <v>60</v>
      </c>
      <c r="J502" s="223" t="s">
        <v>702</v>
      </c>
    </row>
    <row r="503" ht="22.5" hidden="1" customHeight="1" spans="1:10">
      <c r="A503" s="226" t="s">
        <v>700</v>
      </c>
      <c r="B503" s="226" t="s">
        <v>701</v>
      </c>
      <c r="C503" s="227">
        <v>50700</v>
      </c>
      <c r="D503" s="226" t="s">
        <v>137</v>
      </c>
      <c r="E503" s="226" t="s">
        <v>138</v>
      </c>
      <c r="F503" s="226" t="s">
        <v>113</v>
      </c>
      <c r="G503" s="226" t="s">
        <v>114</v>
      </c>
      <c r="H503" s="228">
        <v>507</v>
      </c>
      <c r="I503" s="228" t="s">
        <v>60</v>
      </c>
      <c r="J503" s="223" t="s">
        <v>139</v>
      </c>
    </row>
    <row r="504" ht="56.25" hidden="1" customHeight="1" spans="1:10">
      <c r="A504" s="226" t="s">
        <v>700</v>
      </c>
      <c r="B504" s="226" t="s">
        <v>701</v>
      </c>
      <c r="C504" s="227">
        <v>50800</v>
      </c>
      <c r="D504" s="226" t="s">
        <v>337</v>
      </c>
      <c r="E504" s="226" t="s">
        <v>338</v>
      </c>
      <c r="F504" s="226" t="s">
        <v>131</v>
      </c>
      <c r="G504" s="226" t="s">
        <v>132</v>
      </c>
      <c r="H504" s="228">
        <v>508</v>
      </c>
      <c r="I504" s="228" t="s">
        <v>60</v>
      </c>
      <c r="J504" s="223" t="s">
        <v>339</v>
      </c>
    </row>
    <row r="505" ht="78.75" hidden="1" customHeight="1" spans="1:10">
      <c r="A505" s="226" t="s">
        <v>700</v>
      </c>
      <c r="B505" s="226" t="s">
        <v>701</v>
      </c>
      <c r="C505" s="227">
        <v>50900</v>
      </c>
      <c r="D505" s="226" t="s">
        <v>134</v>
      </c>
      <c r="E505" s="226" t="s">
        <v>135</v>
      </c>
      <c r="F505" s="226" t="s">
        <v>131</v>
      </c>
      <c r="G505" s="226" t="s">
        <v>132</v>
      </c>
      <c r="H505" s="228">
        <v>509</v>
      </c>
      <c r="I505" s="228" t="s">
        <v>60</v>
      </c>
      <c r="J505" s="223" t="s">
        <v>340</v>
      </c>
    </row>
    <row r="506" hidden="1" spans="1:10">
      <c r="A506" s="226" t="s">
        <v>700</v>
      </c>
      <c r="B506" s="226" t="s">
        <v>701</v>
      </c>
      <c r="C506" s="227">
        <v>51000</v>
      </c>
      <c r="D506" s="226" t="s">
        <v>341</v>
      </c>
      <c r="E506" s="226" t="s">
        <v>341</v>
      </c>
      <c r="F506" s="226" t="s">
        <v>308</v>
      </c>
      <c r="G506" s="226" t="s">
        <v>309</v>
      </c>
      <c r="H506" s="228">
        <v>510</v>
      </c>
      <c r="I506" s="228" t="s">
        <v>60</v>
      </c>
      <c r="J506" s="223" t="s">
        <v>342</v>
      </c>
    </row>
    <row r="507" hidden="1" spans="1:10">
      <c r="A507" s="226" t="s">
        <v>700</v>
      </c>
      <c r="B507" s="226" t="s">
        <v>701</v>
      </c>
      <c r="C507" s="227">
        <v>51100</v>
      </c>
      <c r="D507" s="226" t="s">
        <v>343</v>
      </c>
      <c r="E507" s="226" t="s">
        <v>343</v>
      </c>
      <c r="F507" s="226" t="s">
        <v>121</v>
      </c>
      <c r="G507" s="226" t="s">
        <v>122</v>
      </c>
      <c r="H507" s="228">
        <v>511</v>
      </c>
      <c r="I507" s="228" t="s">
        <v>60</v>
      </c>
      <c r="J507" s="223" t="s">
        <v>344</v>
      </c>
    </row>
    <row r="508" hidden="1" spans="1:10">
      <c r="A508" s="226" t="s">
        <v>700</v>
      </c>
      <c r="B508" s="226" t="s">
        <v>701</v>
      </c>
      <c r="C508" s="227">
        <v>51200</v>
      </c>
      <c r="D508" s="226" t="s">
        <v>345</v>
      </c>
      <c r="E508" s="226" t="s">
        <v>345</v>
      </c>
      <c r="F508" s="226" t="s">
        <v>346</v>
      </c>
      <c r="G508" s="226" t="s">
        <v>347</v>
      </c>
      <c r="H508" s="228">
        <v>512</v>
      </c>
      <c r="I508" s="228" t="s">
        <v>60</v>
      </c>
      <c r="J508" s="223" t="s">
        <v>348</v>
      </c>
    </row>
    <row r="509" hidden="1" spans="1:10">
      <c r="A509" s="226" t="s">
        <v>700</v>
      </c>
      <c r="B509" s="226" t="s">
        <v>701</v>
      </c>
      <c r="C509" s="227">
        <v>51300</v>
      </c>
      <c r="D509" s="226" t="s">
        <v>349</v>
      </c>
      <c r="E509" s="226" t="s">
        <v>350</v>
      </c>
      <c r="F509" s="226" t="s">
        <v>126</v>
      </c>
      <c r="G509" s="226" t="s">
        <v>127</v>
      </c>
      <c r="H509" s="228">
        <v>513</v>
      </c>
      <c r="I509" s="228" t="s">
        <v>60</v>
      </c>
      <c r="J509" s="223" t="s">
        <v>351</v>
      </c>
    </row>
    <row r="510" ht="22.5" hidden="1" customHeight="1" spans="1:10">
      <c r="A510" s="226" t="s">
        <v>700</v>
      </c>
      <c r="B510" s="226" t="s">
        <v>701</v>
      </c>
      <c r="C510" s="227">
        <v>51400</v>
      </c>
      <c r="D510" s="226" t="s">
        <v>352</v>
      </c>
      <c r="E510" s="226" t="s">
        <v>353</v>
      </c>
      <c r="F510" s="226" t="s">
        <v>58</v>
      </c>
      <c r="G510" s="226" t="s">
        <v>221</v>
      </c>
      <c r="H510" s="228">
        <v>514</v>
      </c>
      <c r="I510" s="228" t="s">
        <v>60</v>
      </c>
      <c r="J510" s="223" t="s">
        <v>222</v>
      </c>
    </row>
    <row r="511" ht="22.5" hidden="1" customHeight="1" spans="1:10">
      <c r="A511" s="226" t="s">
        <v>700</v>
      </c>
      <c r="B511" s="226" t="s">
        <v>701</v>
      </c>
      <c r="C511" s="227">
        <v>51500</v>
      </c>
      <c r="D511" s="226" t="s">
        <v>225</v>
      </c>
      <c r="E511" s="226" t="s">
        <v>226</v>
      </c>
      <c r="F511" s="226" t="s">
        <v>58</v>
      </c>
      <c r="G511" s="226" t="s">
        <v>221</v>
      </c>
      <c r="H511" s="228">
        <v>515</v>
      </c>
      <c r="I511" s="228" t="s">
        <v>60</v>
      </c>
      <c r="J511" s="223" t="s">
        <v>222</v>
      </c>
    </row>
    <row r="512" ht="22.5" hidden="1" customHeight="1" spans="1:10">
      <c r="A512" s="226" t="s">
        <v>700</v>
      </c>
      <c r="B512" s="226" t="s">
        <v>701</v>
      </c>
      <c r="C512" s="227">
        <v>51600</v>
      </c>
      <c r="D512" s="226" t="s">
        <v>354</v>
      </c>
      <c r="E512" s="226" t="s">
        <v>355</v>
      </c>
      <c r="F512" s="226" t="s">
        <v>58</v>
      </c>
      <c r="G512" s="226" t="s">
        <v>221</v>
      </c>
      <c r="H512" s="228">
        <v>516</v>
      </c>
      <c r="I512" s="228" t="s">
        <v>60</v>
      </c>
      <c r="J512" s="223" t="s">
        <v>222</v>
      </c>
    </row>
    <row r="513" ht="22.5" hidden="1" customHeight="1" spans="1:10">
      <c r="A513" s="226" t="s">
        <v>700</v>
      </c>
      <c r="B513" s="226" t="s">
        <v>701</v>
      </c>
      <c r="C513" s="227">
        <v>51700</v>
      </c>
      <c r="D513" s="226" t="s">
        <v>356</v>
      </c>
      <c r="E513" s="226" t="s">
        <v>357</v>
      </c>
      <c r="F513" s="226" t="s">
        <v>58</v>
      </c>
      <c r="G513" s="226" t="s">
        <v>221</v>
      </c>
      <c r="H513" s="228">
        <v>517</v>
      </c>
      <c r="I513" s="228" t="s">
        <v>60</v>
      </c>
      <c r="J513" s="223" t="s">
        <v>222</v>
      </c>
    </row>
    <row r="514" ht="22.5" hidden="1" customHeight="1" spans="1:10">
      <c r="A514" s="226" t="s">
        <v>700</v>
      </c>
      <c r="B514" s="226" t="s">
        <v>701</v>
      </c>
      <c r="C514" s="227">
        <v>51800</v>
      </c>
      <c r="D514" s="226" t="s">
        <v>358</v>
      </c>
      <c r="E514" s="226" t="s">
        <v>359</v>
      </c>
      <c r="F514" s="226" t="s">
        <v>58</v>
      </c>
      <c r="G514" s="226" t="s">
        <v>221</v>
      </c>
      <c r="H514" s="228">
        <v>518</v>
      </c>
      <c r="I514" s="228" t="s">
        <v>60</v>
      </c>
      <c r="J514" s="223" t="s">
        <v>222</v>
      </c>
    </row>
    <row r="515" ht="56.25" hidden="1" customHeight="1" spans="1:10">
      <c r="A515" s="226" t="s">
        <v>703</v>
      </c>
      <c r="B515" s="226" t="s">
        <v>704</v>
      </c>
      <c r="C515" s="227">
        <v>52100</v>
      </c>
      <c r="D515" s="226" t="s">
        <v>56</v>
      </c>
      <c r="E515" s="226" t="s">
        <v>57</v>
      </c>
      <c r="F515" s="226" t="s">
        <v>58</v>
      </c>
      <c r="G515" s="226" t="s">
        <v>59</v>
      </c>
      <c r="H515" s="228">
        <v>521</v>
      </c>
      <c r="I515" s="228" t="s">
        <v>66</v>
      </c>
      <c r="J515" s="223" t="s">
        <v>705</v>
      </c>
    </row>
    <row r="516" ht="45" hidden="1" customHeight="1" spans="1:10">
      <c r="A516" s="226" t="s">
        <v>703</v>
      </c>
      <c r="B516" s="226" t="s">
        <v>704</v>
      </c>
      <c r="C516" s="227">
        <v>52300</v>
      </c>
      <c r="D516" s="226" t="s">
        <v>246</v>
      </c>
      <c r="E516" s="226" t="s">
        <v>247</v>
      </c>
      <c r="F516" s="226" t="s">
        <v>58</v>
      </c>
      <c r="G516" s="226" t="s">
        <v>59</v>
      </c>
      <c r="H516" s="228">
        <v>523</v>
      </c>
      <c r="I516" s="228" t="s">
        <v>66</v>
      </c>
      <c r="J516" s="223" t="s">
        <v>706</v>
      </c>
    </row>
    <row r="517" ht="33.75" hidden="1" customHeight="1" spans="1:10">
      <c r="A517" s="226" t="s">
        <v>703</v>
      </c>
      <c r="B517" s="226" t="s">
        <v>704</v>
      </c>
      <c r="C517" s="227">
        <v>52400</v>
      </c>
      <c r="D517" s="226" t="s">
        <v>249</v>
      </c>
      <c r="E517" s="226" t="s">
        <v>250</v>
      </c>
      <c r="F517" s="226" t="s">
        <v>113</v>
      </c>
      <c r="G517" s="226" t="s">
        <v>114</v>
      </c>
      <c r="H517" s="228">
        <v>524</v>
      </c>
      <c r="I517" s="228" t="s">
        <v>66</v>
      </c>
      <c r="J517" s="223" t="s">
        <v>707</v>
      </c>
    </row>
    <row r="518" ht="56.25" hidden="1" customHeight="1" spans="1:10">
      <c r="A518" s="226" t="s">
        <v>708</v>
      </c>
      <c r="B518" s="226" t="s">
        <v>709</v>
      </c>
      <c r="C518" s="227">
        <v>52700</v>
      </c>
      <c r="D518" s="226" t="s">
        <v>56</v>
      </c>
      <c r="E518" s="226" t="s">
        <v>57</v>
      </c>
      <c r="F518" s="226" t="s">
        <v>58</v>
      </c>
      <c r="G518" s="226" t="s">
        <v>59</v>
      </c>
      <c r="H518" s="228">
        <v>527</v>
      </c>
      <c r="I518" s="228" t="s">
        <v>66</v>
      </c>
      <c r="J518" s="223" t="s">
        <v>710</v>
      </c>
    </row>
    <row r="519" ht="33.75" hidden="1" customHeight="1" spans="1:10">
      <c r="A519" s="226" t="s">
        <v>708</v>
      </c>
      <c r="B519" s="226" t="s">
        <v>709</v>
      </c>
      <c r="C519" s="227">
        <v>52900</v>
      </c>
      <c r="D519" s="226" t="s">
        <v>711</v>
      </c>
      <c r="E519" s="226" t="s">
        <v>712</v>
      </c>
      <c r="F519" s="226" t="s">
        <v>58</v>
      </c>
      <c r="G519" s="226" t="s">
        <v>59</v>
      </c>
      <c r="H519" s="228">
        <v>529</v>
      </c>
      <c r="I519" s="228" t="s">
        <v>66</v>
      </c>
      <c r="J519" s="223" t="s">
        <v>713</v>
      </c>
    </row>
    <row r="520" ht="33.75" hidden="1" customHeight="1" spans="1:10">
      <c r="A520" s="226" t="s">
        <v>708</v>
      </c>
      <c r="B520" s="226" t="s">
        <v>709</v>
      </c>
      <c r="C520" s="227">
        <v>53000</v>
      </c>
      <c r="D520" s="226" t="s">
        <v>714</v>
      </c>
      <c r="E520" s="226" t="s">
        <v>715</v>
      </c>
      <c r="F520" s="226" t="s">
        <v>113</v>
      </c>
      <c r="G520" s="226" t="s">
        <v>114</v>
      </c>
      <c r="H520" s="228">
        <v>530</v>
      </c>
      <c r="I520" s="228" t="s">
        <v>66</v>
      </c>
      <c r="J520" s="223" t="s">
        <v>716</v>
      </c>
    </row>
    <row r="521" ht="22.5" hidden="1" customHeight="1" spans="1:10">
      <c r="A521" s="226" t="s">
        <v>717</v>
      </c>
      <c r="B521" s="226" t="s">
        <v>718</v>
      </c>
      <c r="C521" s="227">
        <v>53300</v>
      </c>
      <c r="D521" s="226" t="s">
        <v>56</v>
      </c>
      <c r="E521" s="226" t="s">
        <v>57</v>
      </c>
      <c r="F521" s="226" t="s">
        <v>58</v>
      </c>
      <c r="G521" s="226" t="s">
        <v>59</v>
      </c>
      <c r="H521" s="228">
        <v>533</v>
      </c>
      <c r="I521" s="228" t="s">
        <v>60</v>
      </c>
      <c r="J521" s="223" t="s">
        <v>61</v>
      </c>
    </row>
    <row r="522" ht="56.25" hidden="1" customHeight="1" spans="1:10">
      <c r="A522" s="226" t="s">
        <v>717</v>
      </c>
      <c r="B522" s="226" t="s">
        <v>718</v>
      </c>
      <c r="C522" s="227">
        <v>53500</v>
      </c>
      <c r="D522" s="226" t="s">
        <v>62</v>
      </c>
      <c r="E522" s="226" t="s">
        <v>63</v>
      </c>
      <c r="F522" s="226" t="s">
        <v>64</v>
      </c>
      <c r="G522" s="226" t="s">
        <v>65</v>
      </c>
      <c r="H522" s="228">
        <v>535</v>
      </c>
      <c r="I522" s="228" t="s">
        <v>66</v>
      </c>
      <c r="J522" s="223" t="s">
        <v>67</v>
      </c>
    </row>
    <row r="523" ht="22.5" hidden="1" customHeight="1" spans="1:10">
      <c r="A523" s="226" t="s">
        <v>717</v>
      </c>
      <c r="B523" s="226" t="s">
        <v>718</v>
      </c>
      <c r="C523" s="227">
        <v>53600</v>
      </c>
      <c r="D523" s="226" t="s">
        <v>68</v>
      </c>
      <c r="E523" s="226" t="s">
        <v>719</v>
      </c>
      <c r="F523" s="226" t="s">
        <v>64</v>
      </c>
      <c r="G523" s="226" t="s">
        <v>70</v>
      </c>
      <c r="H523" s="228">
        <v>536</v>
      </c>
      <c r="I523" s="228" t="s">
        <v>60</v>
      </c>
      <c r="J523" s="223" t="s">
        <v>71</v>
      </c>
    </row>
    <row r="524" ht="22.5" hidden="1" customHeight="1" spans="1:10">
      <c r="A524" s="226" t="s">
        <v>717</v>
      </c>
      <c r="B524" s="226" t="s">
        <v>718</v>
      </c>
      <c r="C524" s="227">
        <v>113500</v>
      </c>
      <c r="D524" s="226" t="s">
        <v>85</v>
      </c>
      <c r="E524" s="226" t="s">
        <v>86</v>
      </c>
      <c r="F524" s="226" t="s">
        <v>58</v>
      </c>
      <c r="G524" s="226" t="s">
        <v>87</v>
      </c>
      <c r="H524" s="228">
        <v>1448</v>
      </c>
      <c r="I524" s="228"/>
      <c r="J524" s="223" t="s">
        <v>88</v>
      </c>
    </row>
    <row r="525" ht="22.5" hidden="1" customHeight="1" spans="1:10">
      <c r="A525" s="226" t="s">
        <v>717</v>
      </c>
      <c r="B525" s="226" t="s">
        <v>718</v>
      </c>
      <c r="C525" s="227">
        <v>113600</v>
      </c>
      <c r="D525" s="226" t="s">
        <v>89</v>
      </c>
      <c r="E525" s="226" t="s">
        <v>90</v>
      </c>
      <c r="F525" s="226" t="s">
        <v>64</v>
      </c>
      <c r="G525" s="226" t="s">
        <v>91</v>
      </c>
      <c r="H525" s="228">
        <v>1449</v>
      </c>
      <c r="I525" s="228"/>
      <c r="J525" s="223" t="s">
        <v>92</v>
      </c>
    </row>
    <row r="526" ht="33.75" hidden="1" customHeight="1" spans="1:10">
      <c r="A526" s="226" t="s">
        <v>717</v>
      </c>
      <c r="B526" s="226" t="s">
        <v>718</v>
      </c>
      <c r="C526" s="227">
        <v>53700</v>
      </c>
      <c r="D526" s="226" t="s">
        <v>560</v>
      </c>
      <c r="E526" s="226" t="s">
        <v>561</v>
      </c>
      <c r="F526" s="226" t="s">
        <v>562</v>
      </c>
      <c r="G526" s="226" t="s">
        <v>563</v>
      </c>
      <c r="H526" s="228">
        <v>537</v>
      </c>
      <c r="I526" s="228" t="s">
        <v>66</v>
      </c>
      <c r="J526" s="223" t="s">
        <v>564</v>
      </c>
    </row>
    <row r="527" ht="78.75" hidden="1" customHeight="1" spans="1:10">
      <c r="A527" s="226" t="s">
        <v>717</v>
      </c>
      <c r="B527" s="226" t="s">
        <v>718</v>
      </c>
      <c r="C527" s="227">
        <v>99400</v>
      </c>
      <c r="D527" s="226" t="s">
        <v>565</v>
      </c>
      <c r="E527" s="226" t="s">
        <v>566</v>
      </c>
      <c r="F527" s="226" t="s">
        <v>562</v>
      </c>
      <c r="G527" s="226" t="s">
        <v>563</v>
      </c>
      <c r="H527" s="228">
        <v>994</v>
      </c>
      <c r="I527" s="228" t="s">
        <v>66</v>
      </c>
      <c r="J527" s="223" t="s">
        <v>567</v>
      </c>
    </row>
    <row r="528" hidden="1" spans="1:10">
      <c r="A528" s="226" t="s">
        <v>717</v>
      </c>
      <c r="B528" s="226" t="s">
        <v>718</v>
      </c>
      <c r="C528" s="227">
        <v>118900</v>
      </c>
      <c r="D528" s="226" t="s">
        <v>720</v>
      </c>
      <c r="E528" s="226" t="s">
        <v>721</v>
      </c>
      <c r="F528" s="226" t="s">
        <v>562</v>
      </c>
      <c r="G528" s="226" t="s">
        <v>563</v>
      </c>
      <c r="H528" s="228">
        <v>1303</v>
      </c>
      <c r="I528" s="228"/>
      <c r="J528" s="223" t="s">
        <v>722</v>
      </c>
    </row>
    <row r="529" ht="22.5" hidden="1" customHeight="1" spans="1:10">
      <c r="A529" s="226" t="s">
        <v>717</v>
      </c>
      <c r="B529" s="226" t="s">
        <v>718</v>
      </c>
      <c r="C529" s="227">
        <v>113700</v>
      </c>
      <c r="D529" s="226" t="s">
        <v>582</v>
      </c>
      <c r="E529" s="226" t="s">
        <v>583</v>
      </c>
      <c r="F529" s="226" t="s">
        <v>82</v>
      </c>
      <c r="G529" s="226" t="s">
        <v>83</v>
      </c>
      <c r="H529" s="228">
        <v>1450</v>
      </c>
      <c r="I529" s="228"/>
      <c r="J529" s="234" t="s">
        <v>584</v>
      </c>
    </row>
    <row r="530" hidden="1" spans="1:10">
      <c r="A530" s="226" t="s">
        <v>717</v>
      </c>
      <c r="B530" s="226" t="s">
        <v>718</v>
      </c>
      <c r="C530" s="227">
        <v>113800</v>
      </c>
      <c r="D530" s="226" t="s">
        <v>585</v>
      </c>
      <c r="E530" s="226" t="s">
        <v>586</v>
      </c>
      <c r="F530" s="226" t="s">
        <v>82</v>
      </c>
      <c r="G530" s="226" t="s">
        <v>83</v>
      </c>
      <c r="H530" s="228">
        <v>1251</v>
      </c>
      <c r="I530" s="228"/>
      <c r="J530" s="223" t="s">
        <v>587</v>
      </c>
    </row>
    <row r="531" ht="22.5" hidden="1" customHeight="1" spans="1:10">
      <c r="A531" s="226" t="s">
        <v>717</v>
      </c>
      <c r="B531" s="226" t="s">
        <v>718</v>
      </c>
      <c r="C531" s="227">
        <v>113900</v>
      </c>
      <c r="D531" s="226" t="s">
        <v>588</v>
      </c>
      <c r="E531" s="226" t="s">
        <v>589</v>
      </c>
      <c r="F531" s="226" t="s">
        <v>82</v>
      </c>
      <c r="G531" s="226" t="s">
        <v>83</v>
      </c>
      <c r="H531" s="228">
        <v>1252</v>
      </c>
      <c r="I531" s="228"/>
      <c r="J531" s="223" t="s">
        <v>590</v>
      </c>
    </row>
    <row r="532" hidden="1" spans="1:10">
      <c r="A532" s="226" t="s">
        <v>717</v>
      </c>
      <c r="B532" s="226" t="s">
        <v>718</v>
      </c>
      <c r="C532" s="227">
        <v>114000</v>
      </c>
      <c r="D532" s="226" t="s">
        <v>591</v>
      </c>
      <c r="E532" s="226" t="s">
        <v>592</v>
      </c>
      <c r="F532" s="226" t="s">
        <v>82</v>
      </c>
      <c r="G532" s="226" t="s">
        <v>83</v>
      </c>
      <c r="H532" s="228">
        <v>1253</v>
      </c>
      <c r="I532" s="228"/>
      <c r="J532" s="223" t="s">
        <v>593</v>
      </c>
    </row>
    <row r="533" hidden="1" spans="1:10">
      <c r="A533" s="226" t="s">
        <v>717</v>
      </c>
      <c r="B533" s="226" t="s">
        <v>718</v>
      </c>
      <c r="C533" s="227">
        <v>114100</v>
      </c>
      <c r="D533" s="226" t="s">
        <v>594</v>
      </c>
      <c r="E533" s="226" t="s">
        <v>595</v>
      </c>
      <c r="F533" s="226" t="s">
        <v>82</v>
      </c>
      <c r="G533" s="226" t="s">
        <v>83</v>
      </c>
      <c r="H533" s="228">
        <v>1254</v>
      </c>
      <c r="I533" s="228"/>
      <c r="J533" s="223" t="s">
        <v>596</v>
      </c>
    </row>
    <row r="534" hidden="1" spans="1:10">
      <c r="A534" s="226" t="s">
        <v>717</v>
      </c>
      <c r="B534" s="226" t="s">
        <v>718</v>
      </c>
      <c r="C534" s="227">
        <v>114200</v>
      </c>
      <c r="D534" s="226" t="s">
        <v>597</v>
      </c>
      <c r="E534" s="226" t="s">
        <v>598</v>
      </c>
      <c r="F534" s="226" t="s">
        <v>82</v>
      </c>
      <c r="G534" s="226" t="s">
        <v>83</v>
      </c>
      <c r="H534" s="228">
        <v>1255</v>
      </c>
      <c r="I534" s="228"/>
      <c r="J534" s="223" t="s">
        <v>599</v>
      </c>
    </row>
    <row r="535" ht="22.5" hidden="1" customHeight="1" spans="1:10">
      <c r="A535" s="226" t="s">
        <v>717</v>
      </c>
      <c r="B535" s="226" t="s">
        <v>718</v>
      </c>
      <c r="C535" s="227">
        <v>114300</v>
      </c>
      <c r="D535" s="226" t="s">
        <v>600</v>
      </c>
      <c r="E535" s="226" t="s">
        <v>601</v>
      </c>
      <c r="F535" s="226" t="s">
        <v>82</v>
      </c>
      <c r="G535" s="226" t="s">
        <v>83</v>
      </c>
      <c r="H535" s="228">
        <v>1256</v>
      </c>
      <c r="I535" s="228"/>
      <c r="J535" s="223" t="s">
        <v>602</v>
      </c>
    </row>
    <row r="536" hidden="1" spans="1:10">
      <c r="A536" s="226" t="s">
        <v>717</v>
      </c>
      <c r="B536" s="226" t="s">
        <v>718</v>
      </c>
      <c r="C536" s="227">
        <v>99100</v>
      </c>
      <c r="D536" s="226" t="s">
        <v>723</v>
      </c>
      <c r="E536" s="226" t="s">
        <v>724</v>
      </c>
      <c r="F536" s="226" t="s">
        <v>82</v>
      </c>
      <c r="G536" s="226" t="s">
        <v>83</v>
      </c>
      <c r="H536" s="228">
        <v>991</v>
      </c>
      <c r="I536" s="228" t="s">
        <v>66</v>
      </c>
      <c r="J536" s="223" t="s">
        <v>725</v>
      </c>
    </row>
    <row r="537" ht="22.5" hidden="1" customHeight="1" spans="1:10">
      <c r="A537" s="226" t="s">
        <v>717</v>
      </c>
      <c r="B537" s="226" t="s">
        <v>718</v>
      </c>
      <c r="C537" s="227">
        <v>100400</v>
      </c>
      <c r="D537" s="226" t="s">
        <v>726</v>
      </c>
      <c r="E537" s="226" t="s">
        <v>604</v>
      </c>
      <c r="F537" s="226" t="s">
        <v>82</v>
      </c>
      <c r="G537" s="226" t="s">
        <v>83</v>
      </c>
      <c r="H537" s="228">
        <v>1004</v>
      </c>
      <c r="I537" s="228" t="s">
        <v>66</v>
      </c>
      <c r="J537" s="223" t="s">
        <v>727</v>
      </c>
    </row>
    <row r="538" ht="45" hidden="1" customHeight="1" spans="1:10">
      <c r="A538" s="226" t="s">
        <v>717</v>
      </c>
      <c r="B538" s="226" t="s">
        <v>718</v>
      </c>
      <c r="C538" s="227">
        <v>54500</v>
      </c>
      <c r="D538" s="226" t="s">
        <v>568</v>
      </c>
      <c r="E538" s="226" t="s">
        <v>160</v>
      </c>
      <c r="F538" s="226" t="s">
        <v>156</v>
      </c>
      <c r="G538" s="226" t="s">
        <v>157</v>
      </c>
      <c r="H538" s="228">
        <v>545</v>
      </c>
      <c r="I538" s="228" t="s">
        <v>66</v>
      </c>
      <c r="J538" s="234" t="s">
        <v>728</v>
      </c>
    </row>
    <row r="539" ht="67.5" hidden="1" customHeight="1" spans="1:10">
      <c r="A539" s="226" t="s">
        <v>717</v>
      </c>
      <c r="B539" s="226" t="s">
        <v>718</v>
      </c>
      <c r="C539" s="227">
        <v>54600</v>
      </c>
      <c r="D539" s="226" t="s">
        <v>570</v>
      </c>
      <c r="E539" s="226" t="s">
        <v>571</v>
      </c>
      <c r="F539" s="226" t="s">
        <v>156</v>
      </c>
      <c r="G539" s="226" t="s">
        <v>157</v>
      </c>
      <c r="H539" s="228">
        <v>546</v>
      </c>
      <c r="I539" s="228" t="s">
        <v>60</v>
      </c>
      <c r="J539" s="235" t="s">
        <v>729</v>
      </c>
    </row>
    <row r="540" ht="56.25" hidden="1" customHeight="1" spans="1:10">
      <c r="A540" s="226" t="s">
        <v>717</v>
      </c>
      <c r="B540" s="226" t="s">
        <v>718</v>
      </c>
      <c r="C540" s="227">
        <v>54700</v>
      </c>
      <c r="D540" s="226" t="s">
        <v>573</v>
      </c>
      <c r="E540" s="226" t="s">
        <v>574</v>
      </c>
      <c r="F540" s="226" t="s">
        <v>156</v>
      </c>
      <c r="G540" s="226" t="s">
        <v>157</v>
      </c>
      <c r="H540" s="228">
        <v>547</v>
      </c>
      <c r="I540" s="228" t="s">
        <v>66</v>
      </c>
      <c r="J540" s="234" t="s">
        <v>730</v>
      </c>
    </row>
    <row r="541" ht="45" hidden="1" customHeight="1" spans="1:10">
      <c r="A541" s="226" t="s">
        <v>717</v>
      </c>
      <c r="B541" s="226" t="s">
        <v>718</v>
      </c>
      <c r="C541" s="227">
        <v>54800</v>
      </c>
      <c r="D541" s="226" t="s">
        <v>731</v>
      </c>
      <c r="E541" s="226" t="s">
        <v>577</v>
      </c>
      <c r="F541" s="226" t="s">
        <v>156</v>
      </c>
      <c r="G541" s="226" t="s">
        <v>157</v>
      </c>
      <c r="H541" s="228">
        <v>548</v>
      </c>
      <c r="I541" s="228" t="s">
        <v>66</v>
      </c>
      <c r="J541" s="223" t="s">
        <v>732</v>
      </c>
    </row>
    <row r="542" ht="22.5" hidden="1" customHeight="1" spans="1:10">
      <c r="A542" s="226" t="s">
        <v>717</v>
      </c>
      <c r="B542" s="226" t="s">
        <v>718</v>
      </c>
      <c r="C542" s="227">
        <v>54900</v>
      </c>
      <c r="D542" s="226" t="s">
        <v>733</v>
      </c>
      <c r="E542" s="226" t="s">
        <v>580</v>
      </c>
      <c r="F542" s="226" t="s">
        <v>156</v>
      </c>
      <c r="G542" s="226" t="s">
        <v>157</v>
      </c>
      <c r="H542" s="228">
        <v>549</v>
      </c>
      <c r="I542" s="228" t="s">
        <v>66</v>
      </c>
      <c r="J542" s="223" t="s">
        <v>734</v>
      </c>
    </row>
    <row r="543" hidden="1" spans="1:10">
      <c r="A543" s="226" t="s">
        <v>717</v>
      </c>
      <c r="B543" s="226" t="s">
        <v>718</v>
      </c>
      <c r="C543" s="227">
        <v>55000</v>
      </c>
      <c r="D543" s="226" t="s">
        <v>320</v>
      </c>
      <c r="E543" s="226" t="s">
        <v>321</v>
      </c>
      <c r="F543" s="226" t="s">
        <v>126</v>
      </c>
      <c r="G543" s="226" t="s">
        <v>127</v>
      </c>
      <c r="H543" s="228">
        <v>550</v>
      </c>
      <c r="I543" s="228" t="s">
        <v>60</v>
      </c>
      <c r="J543" s="223" t="s">
        <v>322</v>
      </c>
    </row>
    <row r="544" hidden="1" spans="1:10">
      <c r="A544" s="226" t="s">
        <v>717</v>
      </c>
      <c r="B544" s="226" t="s">
        <v>718</v>
      </c>
      <c r="C544" s="227">
        <v>55100</v>
      </c>
      <c r="D544" s="226" t="s">
        <v>195</v>
      </c>
      <c r="E544" s="226" t="s">
        <v>196</v>
      </c>
      <c r="F544" s="226" t="s">
        <v>126</v>
      </c>
      <c r="G544" s="226" t="s">
        <v>127</v>
      </c>
      <c r="H544" s="228">
        <v>551</v>
      </c>
      <c r="I544" s="228" t="s">
        <v>60</v>
      </c>
      <c r="J544" s="223" t="s">
        <v>197</v>
      </c>
    </row>
    <row r="545" hidden="1" spans="1:10">
      <c r="A545" s="226" t="s">
        <v>717</v>
      </c>
      <c r="B545" s="226" t="s">
        <v>718</v>
      </c>
      <c r="C545" s="227">
        <v>114600</v>
      </c>
      <c r="D545" s="226" t="s">
        <v>609</v>
      </c>
      <c r="E545" s="226" t="s">
        <v>610</v>
      </c>
      <c r="F545" s="226" t="s">
        <v>82</v>
      </c>
      <c r="G545" s="226" t="s">
        <v>83</v>
      </c>
      <c r="H545" s="228">
        <v>1259</v>
      </c>
      <c r="I545" s="228"/>
      <c r="J545" s="223" t="s">
        <v>735</v>
      </c>
    </row>
    <row r="546" ht="22.5" hidden="1" customHeight="1" spans="1:10">
      <c r="A546" s="226" t="s">
        <v>717</v>
      </c>
      <c r="B546" s="226" t="s">
        <v>718</v>
      </c>
      <c r="C546" s="227">
        <v>99200</v>
      </c>
      <c r="D546" s="226" t="s">
        <v>736</v>
      </c>
      <c r="E546" s="226" t="s">
        <v>737</v>
      </c>
      <c r="F546" s="226" t="s">
        <v>126</v>
      </c>
      <c r="G546" s="226" t="s">
        <v>127</v>
      </c>
      <c r="H546" s="228">
        <v>992</v>
      </c>
      <c r="I546" s="228" t="s">
        <v>66</v>
      </c>
      <c r="J546" s="223" t="s">
        <v>738</v>
      </c>
    </row>
    <row r="547" ht="33.75" hidden="1" customHeight="1" spans="1:10">
      <c r="A547" s="226" t="s">
        <v>717</v>
      </c>
      <c r="B547" s="226" t="s">
        <v>718</v>
      </c>
      <c r="C547" s="227">
        <v>100200</v>
      </c>
      <c r="D547" s="226" t="s">
        <v>739</v>
      </c>
      <c r="E547" s="226" t="s">
        <v>740</v>
      </c>
      <c r="F547" s="226" t="s">
        <v>82</v>
      </c>
      <c r="G547" s="226" t="s">
        <v>83</v>
      </c>
      <c r="H547" s="228">
        <v>1002</v>
      </c>
      <c r="I547" s="228" t="s">
        <v>66</v>
      </c>
      <c r="J547" s="223" t="s">
        <v>741</v>
      </c>
    </row>
    <row r="548" ht="22.5" hidden="1" customHeight="1" spans="1:10">
      <c r="A548" s="226" t="s">
        <v>717</v>
      </c>
      <c r="B548" s="226" t="s">
        <v>718</v>
      </c>
      <c r="C548" s="227">
        <v>100300</v>
      </c>
      <c r="D548" s="226" t="s">
        <v>742</v>
      </c>
      <c r="E548" s="226" t="s">
        <v>743</v>
      </c>
      <c r="F548" s="226" t="s">
        <v>82</v>
      </c>
      <c r="G548" s="226" t="s">
        <v>83</v>
      </c>
      <c r="H548" s="228">
        <v>1003</v>
      </c>
      <c r="I548" s="228" t="s">
        <v>66</v>
      </c>
      <c r="J548" s="223" t="s">
        <v>744</v>
      </c>
    </row>
    <row r="549" ht="67.5" hidden="1" customHeight="1" spans="1:10">
      <c r="A549" s="226" t="s">
        <v>717</v>
      </c>
      <c r="B549" s="226" t="s">
        <v>718</v>
      </c>
      <c r="C549" s="227">
        <v>55200</v>
      </c>
      <c r="D549" s="226" t="s">
        <v>192</v>
      </c>
      <c r="E549" s="226" t="s">
        <v>193</v>
      </c>
      <c r="F549" s="226" t="s">
        <v>113</v>
      </c>
      <c r="G549" s="226" t="s">
        <v>114</v>
      </c>
      <c r="H549" s="228">
        <v>552</v>
      </c>
      <c r="I549" s="228" t="s">
        <v>66</v>
      </c>
      <c r="J549" s="223" t="s">
        <v>194</v>
      </c>
    </row>
    <row r="550" ht="56.25" hidden="1" customHeight="1" spans="1:10">
      <c r="A550" s="226" t="s">
        <v>717</v>
      </c>
      <c r="B550" s="226" t="s">
        <v>718</v>
      </c>
      <c r="C550" s="227">
        <v>55300</v>
      </c>
      <c r="D550" s="226" t="s">
        <v>216</v>
      </c>
      <c r="E550" s="226" t="s">
        <v>217</v>
      </c>
      <c r="F550" s="226" t="s">
        <v>113</v>
      </c>
      <c r="G550" s="226" t="s">
        <v>114</v>
      </c>
      <c r="H550" s="228">
        <v>553</v>
      </c>
      <c r="I550" s="228" t="s">
        <v>66</v>
      </c>
      <c r="J550" s="223" t="s">
        <v>218</v>
      </c>
    </row>
    <row r="551" ht="22.5" hidden="1" customHeight="1" spans="1:10">
      <c r="A551" s="226" t="s">
        <v>717</v>
      </c>
      <c r="B551" s="226" t="s">
        <v>718</v>
      </c>
      <c r="C551" s="227">
        <v>99600</v>
      </c>
      <c r="D551" s="226" t="s">
        <v>745</v>
      </c>
      <c r="E551" s="226" t="s">
        <v>746</v>
      </c>
      <c r="F551" s="226" t="s">
        <v>346</v>
      </c>
      <c r="G551" s="226" t="s">
        <v>347</v>
      </c>
      <c r="H551" s="228">
        <v>996</v>
      </c>
      <c r="I551" s="228" t="s">
        <v>66</v>
      </c>
      <c r="J551" s="223" t="s">
        <v>747</v>
      </c>
    </row>
    <row r="552" ht="22.5" hidden="1" customHeight="1" spans="1:10">
      <c r="A552" s="226" t="s">
        <v>717</v>
      </c>
      <c r="B552" s="226" t="s">
        <v>718</v>
      </c>
      <c r="C552" s="227">
        <v>99800</v>
      </c>
      <c r="D552" s="226" t="s">
        <v>748</v>
      </c>
      <c r="E552" s="226" t="s">
        <v>749</v>
      </c>
      <c r="F552" s="226" t="s">
        <v>346</v>
      </c>
      <c r="G552" s="226" t="s">
        <v>347</v>
      </c>
      <c r="H552" s="228">
        <v>998</v>
      </c>
      <c r="I552" s="228" t="s">
        <v>66</v>
      </c>
      <c r="J552" s="223" t="s">
        <v>750</v>
      </c>
    </row>
    <row r="553" ht="22.5" hidden="1" customHeight="1" spans="1:10">
      <c r="A553" s="226" t="s">
        <v>717</v>
      </c>
      <c r="B553" s="226" t="s">
        <v>718</v>
      </c>
      <c r="C553" s="227">
        <v>100000</v>
      </c>
      <c r="D553" s="226" t="s">
        <v>751</v>
      </c>
      <c r="E553" s="226" t="s">
        <v>752</v>
      </c>
      <c r="F553" s="226" t="s">
        <v>346</v>
      </c>
      <c r="G553" s="226" t="s">
        <v>347</v>
      </c>
      <c r="H553" s="228">
        <v>1000</v>
      </c>
      <c r="I553" s="228" t="s">
        <v>66</v>
      </c>
      <c r="J553" s="223" t="s">
        <v>753</v>
      </c>
    </row>
    <row r="554" ht="22.5" hidden="1" customHeight="1" spans="1:10">
      <c r="A554" s="226" t="s">
        <v>717</v>
      </c>
      <c r="B554" s="226" t="s">
        <v>718</v>
      </c>
      <c r="C554" s="227">
        <v>55400</v>
      </c>
      <c r="D554" s="226" t="s">
        <v>614</v>
      </c>
      <c r="E554" s="226" t="s">
        <v>615</v>
      </c>
      <c r="F554" s="226" t="s">
        <v>58</v>
      </c>
      <c r="G554" s="226" t="s">
        <v>221</v>
      </c>
      <c r="H554" s="228">
        <v>554</v>
      </c>
      <c r="I554" s="228" t="s">
        <v>60</v>
      </c>
      <c r="J554" s="223" t="s">
        <v>222</v>
      </c>
    </row>
    <row r="555" ht="22.5" hidden="1" customHeight="1" spans="1:10">
      <c r="A555" s="226" t="s">
        <v>717</v>
      </c>
      <c r="B555" s="226" t="s">
        <v>718</v>
      </c>
      <c r="C555" s="227">
        <v>55500</v>
      </c>
      <c r="D555" s="226" t="s">
        <v>618</v>
      </c>
      <c r="E555" s="226" t="s">
        <v>754</v>
      </c>
      <c r="F555" s="226" t="s">
        <v>58</v>
      </c>
      <c r="G555" s="226" t="s">
        <v>221</v>
      </c>
      <c r="H555" s="228">
        <v>555</v>
      </c>
      <c r="I555" s="228" t="s">
        <v>60</v>
      </c>
      <c r="J555" s="223" t="s">
        <v>222</v>
      </c>
    </row>
    <row r="556" ht="22.5" hidden="1" customHeight="1" spans="1:10">
      <c r="A556" s="226" t="s">
        <v>717</v>
      </c>
      <c r="B556" s="226" t="s">
        <v>718</v>
      </c>
      <c r="C556" s="227">
        <v>55600</v>
      </c>
      <c r="D556" s="226" t="s">
        <v>620</v>
      </c>
      <c r="E556" s="226" t="s">
        <v>621</v>
      </c>
      <c r="F556" s="226" t="s">
        <v>58</v>
      </c>
      <c r="G556" s="226" t="s">
        <v>221</v>
      </c>
      <c r="H556" s="228">
        <v>556</v>
      </c>
      <c r="I556" s="228" t="s">
        <v>60</v>
      </c>
      <c r="J556" s="223" t="s">
        <v>222</v>
      </c>
    </row>
    <row r="557" ht="22.5" hidden="1" customHeight="1" spans="1:10">
      <c r="A557" s="226" t="s">
        <v>717</v>
      </c>
      <c r="B557" s="226" t="s">
        <v>718</v>
      </c>
      <c r="C557" s="227">
        <v>55700</v>
      </c>
      <c r="D557" s="226" t="s">
        <v>622</v>
      </c>
      <c r="E557" s="226" t="s">
        <v>623</v>
      </c>
      <c r="F557" s="226" t="s">
        <v>58</v>
      </c>
      <c r="G557" s="226" t="s">
        <v>221</v>
      </c>
      <c r="H557" s="228">
        <v>557</v>
      </c>
      <c r="I557" s="228" t="s">
        <v>60</v>
      </c>
      <c r="J557" s="223" t="s">
        <v>222</v>
      </c>
    </row>
    <row r="558" ht="22.5" hidden="1" customHeight="1" spans="1:10">
      <c r="A558" s="226" t="s">
        <v>717</v>
      </c>
      <c r="B558" s="226" t="s">
        <v>718</v>
      </c>
      <c r="C558" s="227">
        <v>55800</v>
      </c>
      <c r="D558" s="226" t="s">
        <v>755</v>
      </c>
      <c r="E558" s="226" t="s">
        <v>756</v>
      </c>
      <c r="F558" s="226" t="s">
        <v>58</v>
      </c>
      <c r="G558" s="226" t="s">
        <v>221</v>
      </c>
      <c r="H558" s="228">
        <v>558</v>
      </c>
      <c r="I558" s="228" t="s">
        <v>60</v>
      </c>
      <c r="J558" s="223" t="s">
        <v>222</v>
      </c>
    </row>
    <row r="559" ht="22.5" hidden="1" customHeight="1" spans="1:10">
      <c r="A559" s="226" t="s">
        <v>717</v>
      </c>
      <c r="B559" s="226" t="s">
        <v>718</v>
      </c>
      <c r="C559" s="227">
        <v>55900</v>
      </c>
      <c r="D559" s="226" t="s">
        <v>757</v>
      </c>
      <c r="E559" s="226" t="s">
        <v>758</v>
      </c>
      <c r="F559" s="226" t="s">
        <v>58</v>
      </c>
      <c r="G559" s="226" t="s">
        <v>221</v>
      </c>
      <c r="H559" s="228">
        <v>559</v>
      </c>
      <c r="I559" s="228" t="s">
        <v>60</v>
      </c>
      <c r="J559" s="223" t="s">
        <v>222</v>
      </c>
    </row>
    <row r="560" ht="22.5" hidden="1" customHeight="1" spans="1:10">
      <c r="A560" s="226" t="s">
        <v>717</v>
      </c>
      <c r="B560" s="226" t="s">
        <v>718</v>
      </c>
      <c r="C560" s="227">
        <v>119000</v>
      </c>
      <c r="D560" s="226" t="s">
        <v>759</v>
      </c>
      <c r="E560" s="226" t="s">
        <v>760</v>
      </c>
      <c r="F560" s="226" t="s">
        <v>58</v>
      </c>
      <c r="G560" s="226" t="s">
        <v>221</v>
      </c>
      <c r="H560" s="228">
        <v>1304</v>
      </c>
      <c r="I560" s="228"/>
      <c r="J560" s="223" t="s">
        <v>222</v>
      </c>
    </row>
    <row r="561" ht="22.5" hidden="1" customHeight="1" spans="1:10">
      <c r="A561" s="226" t="s">
        <v>717</v>
      </c>
      <c r="B561" s="226" t="s">
        <v>718</v>
      </c>
      <c r="C561" s="227">
        <v>99300</v>
      </c>
      <c r="D561" s="226" t="s">
        <v>761</v>
      </c>
      <c r="E561" s="226" t="s">
        <v>762</v>
      </c>
      <c r="F561" s="226" t="s">
        <v>58</v>
      </c>
      <c r="G561" s="226" t="s">
        <v>221</v>
      </c>
      <c r="H561" s="228">
        <v>993</v>
      </c>
      <c r="I561" s="228" t="s">
        <v>60</v>
      </c>
      <c r="J561" s="223" t="s">
        <v>222</v>
      </c>
    </row>
    <row r="562" ht="22.5" hidden="1" customHeight="1" spans="1:10">
      <c r="A562" s="226" t="s">
        <v>717</v>
      </c>
      <c r="B562" s="226" t="s">
        <v>718</v>
      </c>
      <c r="C562" s="227">
        <v>99500</v>
      </c>
      <c r="D562" s="226" t="s">
        <v>616</v>
      </c>
      <c r="E562" s="226" t="s">
        <v>617</v>
      </c>
      <c r="F562" s="226" t="s">
        <v>58</v>
      </c>
      <c r="G562" s="226" t="s">
        <v>221</v>
      </c>
      <c r="H562" s="228">
        <v>995</v>
      </c>
      <c r="I562" s="228" t="s">
        <v>60</v>
      </c>
      <c r="J562" s="223" t="s">
        <v>222</v>
      </c>
    </row>
    <row r="563" ht="22.5" hidden="1" customHeight="1" spans="1:10">
      <c r="A563" s="226" t="s">
        <v>717</v>
      </c>
      <c r="B563" s="226" t="s">
        <v>718</v>
      </c>
      <c r="C563" s="227">
        <v>99700</v>
      </c>
      <c r="D563" s="226" t="s">
        <v>763</v>
      </c>
      <c r="E563" s="226" t="s">
        <v>764</v>
      </c>
      <c r="F563" s="226" t="s">
        <v>58</v>
      </c>
      <c r="G563" s="226" t="s">
        <v>221</v>
      </c>
      <c r="H563" s="228">
        <v>997</v>
      </c>
      <c r="I563" s="228" t="s">
        <v>60</v>
      </c>
      <c r="J563" s="223" t="s">
        <v>222</v>
      </c>
    </row>
    <row r="564" ht="22.5" hidden="1" customHeight="1" spans="1:10">
      <c r="A564" s="226" t="s">
        <v>717</v>
      </c>
      <c r="B564" s="226" t="s">
        <v>718</v>
      </c>
      <c r="C564" s="227">
        <v>99900</v>
      </c>
      <c r="D564" s="226" t="s">
        <v>765</v>
      </c>
      <c r="E564" s="226" t="s">
        <v>766</v>
      </c>
      <c r="F564" s="226" t="s">
        <v>58</v>
      </c>
      <c r="G564" s="226" t="s">
        <v>221</v>
      </c>
      <c r="H564" s="228">
        <v>999</v>
      </c>
      <c r="I564" s="228" t="s">
        <v>60</v>
      </c>
      <c r="J564" s="223" t="s">
        <v>222</v>
      </c>
    </row>
    <row r="565" ht="22.5" hidden="1" customHeight="1" spans="1:10">
      <c r="A565" s="226" t="s">
        <v>717</v>
      </c>
      <c r="B565" s="226" t="s">
        <v>718</v>
      </c>
      <c r="C565" s="227">
        <v>100100</v>
      </c>
      <c r="D565" s="226" t="s">
        <v>767</v>
      </c>
      <c r="E565" s="226" t="s">
        <v>768</v>
      </c>
      <c r="F565" s="226" t="s">
        <v>58</v>
      </c>
      <c r="G565" s="226" t="s">
        <v>221</v>
      </c>
      <c r="H565" s="228">
        <v>1001</v>
      </c>
      <c r="I565" s="228" t="s">
        <v>60</v>
      </c>
      <c r="J565" s="223" t="s">
        <v>222</v>
      </c>
    </row>
    <row r="566" hidden="1" spans="1:10">
      <c r="A566" s="226" t="s">
        <v>717</v>
      </c>
      <c r="B566" s="226" t="s">
        <v>718</v>
      </c>
      <c r="C566" s="227">
        <v>56000</v>
      </c>
      <c r="D566" s="226" t="s">
        <v>239</v>
      </c>
      <c r="E566" s="226" t="s">
        <v>240</v>
      </c>
      <c r="F566" s="226" t="s">
        <v>241</v>
      </c>
      <c r="G566" s="226" t="s">
        <v>242</v>
      </c>
      <c r="H566" s="228">
        <v>560</v>
      </c>
      <c r="I566" s="228" t="s">
        <v>60</v>
      </c>
      <c r="J566" s="223" t="s">
        <v>4</v>
      </c>
    </row>
    <row r="567" s="220" customFormat="1" hidden="1" spans="1:10">
      <c r="A567" s="231" t="s">
        <v>769</v>
      </c>
      <c r="B567" s="231" t="s">
        <v>770</v>
      </c>
      <c r="C567" s="232">
        <v>56300</v>
      </c>
      <c r="D567" s="231" t="s">
        <v>56</v>
      </c>
      <c r="E567" s="231" t="s">
        <v>57</v>
      </c>
      <c r="F567" s="231" t="s">
        <v>58</v>
      </c>
      <c r="G567" s="231" t="s">
        <v>59</v>
      </c>
      <c r="H567" s="233">
        <v>563</v>
      </c>
      <c r="I567" s="236" t="s">
        <v>60</v>
      </c>
      <c r="J567" s="237" t="str">
        <f>+$J$353</f>
        <v>Indicare se l'impianto di potabilizzazione è dotato di sistema di rimozione dei metalli pesanti.</v>
      </c>
    </row>
    <row r="568" s="220" customFormat="1" hidden="1" spans="1:10">
      <c r="A568" s="231" t="s">
        <v>769</v>
      </c>
      <c r="B568" s="231" t="s">
        <v>770</v>
      </c>
      <c r="C568" s="232">
        <v>56500</v>
      </c>
      <c r="D568" s="231" t="s">
        <v>631</v>
      </c>
      <c r="E568" s="231" t="s">
        <v>632</v>
      </c>
      <c r="F568" s="231" t="s">
        <v>64</v>
      </c>
      <c r="G568" s="231" t="s">
        <v>142</v>
      </c>
      <c r="H568" s="233">
        <v>565</v>
      </c>
      <c r="I568" s="236" t="s">
        <v>60</v>
      </c>
      <c r="J568" s="237" t="str">
        <f>+$J$354</f>
        <v>Indicare se l'impianto di potabilizzazione è dotato di sistema di rimozione dei trialometani.</v>
      </c>
    </row>
    <row r="569" s="220" customFormat="1" hidden="1" spans="1:10">
      <c r="A569" s="231" t="s">
        <v>769</v>
      </c>
      <c r="B569" s="231" t="s">
        <v>770</v>
      </c>
      <c r="C569" s="232">
        <v>56600</v>
      </c>
      <c r="D569" s="231" t="s">
        <v>634</v>
      </c>
      <c r="E569" s="231" t="s">
        <v>635</v>
      </c>
      <c r="F569" s="231" t="s">
        <v>113</v>
      </c>
      <c r="G569" s="231" t="s">
        <v>114</v>
      </c>
      <c r="H569" s="233">
        <v>566</v>
      </c>
      <c r="I569" s="236" t="s">
        <v>60</v>
      </c>
      <c r="J569" s="237" t="str">
        <f>+$J$355</f>
        <v>Indicare se l'impianto di potabilizzazione è dotato di sistema di rimozione degli organoalogenati.</v>
      </c>
    </row>
    <row r="570" s="220" customFormat="1" ht="22.5" hidden="1" customHeight="1" spans="1:10">
      <c r="A570" s="231" t="s">
        <v>769</v>
      </c>
      <c r="B570" s="231" t="s">
        <v>770</v>
      </c>
      <c r="C570" s="232">
        <v>56700</v>
      </c>
      <c r="D570" s="231" t="s">
        <v>137</v>
      </c>
      <c r="E570" s="231" t="s">
        <v>138</v>
      </c>
      <c r="F570" s="231" t="s">
        <v>113</v>
      </c>
      <c r="G570" s="231" t="s">
        <v>114</v>
      </c>
      <c r="H570" s="233">
        <v>567</v>
      </c>
      <c r="I570" s="236" t="s">
        <v>66</v>
      </c>
      <c r="J570" s="237" t="str">
        <f>+$J$22</f>
        <v>Indicare se l'utilizzo previsto per l'opera di presa è: CONTINUO (sempre funzionante), PERIODICO (per es. stagionale), OCCASIONALE (per es. in casi di emergenza).</v>
      </c>
    </row>
    <row r="571" s="220" customFormat="1" ht="56.25" hidden="1" customHeight="1" spans="1:10">
      <c r="A571" s="231" t="s">
        <v>769</v>
      </c>
      <c r="B571" s="231" t="s">
        <v>770</v>
      </c>
      <c r="C571" s="232">
        <v>56800</v>
      </c>
      <c r="D571" s="231" t="s">
        <v>401</v>
      </c>
      <c r="E571" s="231" t="s">
        <v>401</v>
      </c>
      <c r="F571" s="231" t="s">
        <v>303</v>
      </c>
      <c r="G571" s="231" t="s">
        <v>637</v>
      </c>
      <c r="H571" s="233">
        <v>568</v>
      </c>
      <c r="I571" s="236" t="s">
        <v>60</v>
      </c>
      <c r="J571" s="237"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220" customFormat="1" ht="22.5" hidden="1" customHeight="1" spans="1:10">
      <c r="A572" s="231" t="s">
        <v>769</v>
      </c>
      <c r="B572" s="231" t="s">
        <v>770</v>
      </c>
      <c r="C572" s="232">
        <v>56900</v>
      </c>
      <c r="D572" s="231" t="s">
        <v>131</v>
      </c>
      <c r="E572" s="231" t="s">
        <v>639</v>
      </c>
      <c r="F572" s="231" t="s">
        <v>131</v>
      </c>
      <c r="G572" s="231" t="s">
        <v>132</v>
      </c>
      <c r="H572" s="233">
        <v>569</v>
      </c>
      <c r="I572" s="236" t="s">
        <v>60</v>
      </c>
      <c r="J572" s="237" t="str">
        <f>+$J$358</f>
        <v>Indice di confidenza del dato: indica il grado di affidabilità della specifica informazione secondo la scala di qualità del dato definita in tabella. VEDI TABELLA</v>
      </c>
    </row>
    <row r="573" s="220" customFormat="1" ht="22.5" hidden="1" customHeight="1" spans="1:10">
      <c r="A573" s="231" t="s">
        <v>769</v>
      </c>
      <c r="B573" s="231" t="s">
        <v>770</v>
      </c>
      <c r="C573" s="232">
        <v>57000</v>
      </c>
      <c r="D573" s="231" t="s">
        <v>399</v>
      </c>
      <c r="E573" s="231" t="s">
        <v>399</v>
      </c>
      <c r="F573" s="231" t="s">
        <v>562</v>
      </c>
      <c r="G573" s="231" t="s">
        <v>563</v>
      </c>
      <c r="H573" s="233">
        <v>570</v>
      </c>
      <c r="I573" s="236" t="s">
        <v>60</v>
      </c>
      <c r="J573" s="237" t="str">
        <f>+$J$360</f>
        <v>Indice di confidenza del dato: indica il grado di affidabilità della specifica informazione secondo la scala di qualità del dato definita in tabella. VEDI TABELLA</v>
      </c>
    </row>
    <row r="574" s="220" customFormat="1" ht="22.5" hidden="1" customHeight="1" spans="1:10">
      <c r="A574" s="231" t="s">
        <v>769</v>
      </c>
      <c r="B574" s="231" t="s">
        <v>770</v>
      </c>
      <c r="C574" s="232">
        <v>57100</v>
      </c>
      <c r="D574" s="231" t="s">
        <v>645</v>
      </c>
      <c r="E574" s="231" t="s">
        <v>646</v>
      </c>
      <c r="F574" s="231" t="s">
        <v>58</v>
      </c>
      <c r="G574" s="231" t="s">
        <v>221</v>
      </c>
      <c r="H574" s="233">
        <v>571</v>
      </c>
      <c r="I574" s="236" t="s">
        <v>60</v>
      </c>
      <c r="J574" s="237" t="str">
        <f>+$J$47</f>
        <v>Indice di confidenza del dato: indica il grado di affidabilità della specifica informazione secondo la scala di qualità del dato definita in tabella. VEDI TABELLA</v>
      </c>
    </row>
    <row r="575" s="220" customFormat="1" ht="22.5" hidden="1" customHeight="1" spans="1:10">
      <c r="A575" s="231" t="s">
        <v>769</v>
      </c>
      <c r="B575" s="231" t="s">
        <v>770</v>
      </c>
      <c r="C575" s="232">
        <v>57200</v>
      </c>
      <c r="D575" s="231" t="s">
        <v>647</v>
      </c>
      <c r="E575" s="231" t="s">
        <v>648</v>
      </c>
      <c r="F575" s="231" t="s">
        <v>58</v>
      </c>
      <c r="G575" s="231" t="s">
        <v>221</v>
      </c>
      <c r="H575" s="233">
        <v>572</v>
      </c>
      <c r="I575" s="236" t="s">
        <v>60</v>
      </c>
      <c r="J575" s="237" t="str">
        <f>+$J$47</f>
        <v>Indice di confidenza del dato: indica il grado di affidabilità della specifica informazione secondo la scala di qualità del dato definita in tabella. VEDI TABELLA</v>
      </c>
    </row>
    <row r="576" s="220" customFormat="1" ht="22.5" hidden="1" customHeight="1" spans="1:10">
      <c r="A576" s="231" t="s">
        <v>769</v>
      </c>
      <c r="B576" s="231" t="s">
        <v>770</v>
      </c>
      <c r="C576" s="232">
        <v>57300</v>
      </c>
      <c r="D576" s="231" t="s">
        <v>649</v>
      </c>
      <c r="E576" s="231" t="s">
        <v>650</v>
      </c>
      <c r="F576" s="231" t="s">
        <v>58</v>
      </c>
      <c r="G576" s="231" t="s">
        <v>221</v>
      </c>
      <c r="H576" s="233">
        <v>573</v>
      </c>
      <c r="I576" s="236" t="s">
        <v>60</v>
      </c>
      <c r="J576" s="237" t="str">
        <f>+$J$47</f>
        <v>Indice di confidenza del dato: indica il grado di affidabilità della specifica informazione secondo la scala di qualità del dato definita in tabella. VEDI TABELLA</v>
      </c>
    </row>
    <row r="577" s="220" customFormat="1" ht="22.5" hidden="1" customHeight="1" spans="1:10">
      <c r="A577" s="231" t="s">
        <v>769</v>
      </c>
      <c r="B577" s="231" t="s">
        <v>770</v>
      </c>
      <c r="C577" s="232">
        <v>57400</v>
      </c>
      <c r="D577" s="231" t="s">
        <v>651</v>
      </c>
      <c r="E577" s="231" t="s">
        <v>652</v>
      </c>
      <c r="F577" s="231" t="s">
        <v>58</v>
      </c>
      <c r="G577" s="231" t="s">
        <v>221</v>
      </c>
      <c r="H577" s="233">
        <v>574</v>
      </c>
      <c r="I577" s="236" t="s">
        <v>60</v>
      </c>
      <c r="J577" s="237" t="str">
        <f>+$J$47</f>
        <v>Indice di confidenza del dato: indica il grado di affidabilità della specifica informazione secondo la scala di qualità del dato definita in tabella. VEDI TABELLA</v>
      </c>
    </row>
    <row r="578" s="220" customFormat="1" ht="22.5" hidden="1" customHeight="1" spans="1:10">
      <c r="A578" s="231" t="s">
        <v>769</v>
      </c>
      <c r="B578" s="231" t="s">
        <v>770</v>
      </c>
      <c r="C578" s="238">
        <v>101000</v>
      </c>
      <c r="D578" s="236" t="s">
        <v>771</v>
      </c>
      <c r="E578" s="236" t="s">
        <v>772</v>
      </c>
      <c r="F578" s="239" t="s">
        <v>126</v>
      </c>
      <c r="G578" s="239" t="s">
        <v>127</v>
      </c>
      <c r="H578" s="233">
        <v>1010</v>
      </c>
      <c r="I578" s="236" t="s">
        <v>66</v>
      </c>
      <c r="J578" s="237" t="s">
        <v>773</v>
      </c>
    </row>
    <row r="579" ht="22.5" hidden="1" customHeight="1" spans="1:10">
      <c r="A579" s="226" t="s">
        <v>774</v>
      </c>
      <c r="B579" s="226" t="s">
        <v>775</v>
      </c>
      <c r="C579" s="227">
        <v>57700</v>
      </c>
      <c r="D579" s="226" t="s">
        <v>56</v>
      </c>
      <c r="E579" s="226" t="s">
        <v>57</v>
      </c>
      <c r="F579" s="226" t="s">
        <v>58</v>
      </c>
      <c r="G579" s="226" t="s">
        <v>59</v>
      </c>
      <c r="H579" s="228">
        <v>577</v>
      </c>
      <c r="I579" s="228" t="s">
        <v>60</v>
      </c>
      <c r="J579" s="223" t="s">
        <v>655</v>
      </c>
    </row>
    <row r="580" ht="22.5" hidden="1" customHeight="1" spans="1:10">
      <c r="A580" s="226" t="s">
        <v>774</v>
      </c>
      <c r="B580" s="226" t="s">
        <v>775</v>
      </c>
      <c r="C580" s="227">
        <v>57900</v>
      </c>
      <c r="D580" s="226" t="s">
        <v>100</v>
      </c>
      <c r="E580" s="226" t="s">
        <v>101</v>
      </c>
      <c r="F580" s="226" t="s">
        <v>102</v>
      </c>
      <c r="G580" s="226" t="s">
        <v>103</v>
      </c>
      <c r="H580" s="228">
        <v>579</v>
      </c>
      <c r="I580" s="228" t="s">
        <v>66</v>
      </c>
      <c r="J580" s="223" t="s">
        <v>656</v>
      </c>
    </row>
    <row r="581" hidden="1" spans="1:10">
      <c r="A581" s="226" t="s">
        <v>774</v>
      </c>
      <c r="B581" s="226" t="s">
        <v>775</v>
      </c>
      <c r="C581" s="227">
        <v>58000</v>
      </c>
      <c r="D581" s="226" t="s">
        <v>776</v>
      </c>
      <c r="E581" s="226" t="s">
        <v>777</v>
      </c>
      <c r="F581" s="226" t="s">
        <v>146</v>
      </c>
      <c r="G581" s="226" t="s">
        <v>147</v>
      </c>
      <c r="H581" s="228">
        <v>580</v>
      </c>
      <c r="I581" s="228" t="s">
        <v>66</v>
      </c>
      <c r="J581" s="223" t="s">
        <v>778</v>
      </c>
    </row>
    <row r="582" ht="22.5" hidden="1" customHeight="1" spans="1:10">
      <c r="A582" s="226" t="s">
        <v>779</v>
      </c>
      <c r="B582" s="226" t="s">
        <v>780</v>
      </c>
      <c r="C582" s="227">
        <v>102700</v>
      </c>
      <c r="D582" s="226" t="s">
        <v>56</v>
      </c>
      <c r="E582" s="226" t="s">
        <v>57</v>
      </c>
      <c r="F582" s="226" t="s">
        <v>58</v>
      </c>
      <c r="G582" s="226" t="s">
        <v>59</v>
      </c>
      <c r="H582" s="228">
        <v>1028</v>
      </c>
      <c r="I582" s="228" t="s">
        <v>60</v>
      </c>
      <c r="J582" s="223" t="s">
        <v>655</v>
      </c>
    </row>
    <row r="583" ht="22.5" hidden="1" customHeight="1" spans="1:10">
      <c r="A583" s="226" t="s">
        <v>779</v>
      </c>
      <c r="B583" s="226" t="s">
        <v>780</v>
      </c>
      <c r="C583" s="227">
        <v>102900</v>
      </c>
      <c r="D583" s="226" t="s">
        <v>781</v>
      </c>
      <c r="E583" s="226" t="s">
        <v>98</v>
      </c>
      <c r="F583" s="226" t="s">
        <v>58</v>
      </c>
      <c r="G583" s="226" t="s">
        <v>59</v>
      </c>
      <c r="H583" s="228">
        <v>1030</v>
      </c>
      <c r="I583" s="228" t="s">
        <v>60</v>
      </c>
      <c r="J583" s="223" t="s">
        <v>782</v>
      </c>
    </row>
    <row r="584" hidden="1" spans="1:10">
      <c r="A584" s="226" t="s">
        <v>779</v>
      </c>
      <c r="B584" s="226" t="s">
        <v>780</v>
      </c>
      <c r="C584" s="227">
        <v>103000</v>
      </c>
      <c r="D584" s="226" t="s">
        <v>776</v>
      </c>
      <c r="E584" s="226" t="s">
        <v>777</v>
      </c>
      <c r="F584" s="226" t="s">
        <v>146</v>
      </c>
      <c r="G584" s="226" t="s">
        <v>147</v>
      </c>
      <c r="H584" s="228">
        <v>1031</v>
      </c>
      <c r="I584" s="228" t="s">
        <v>60</v>
      </c>
      <c r="J584" s="223" t="s">
        <v>783</v>
      </c>
    </row>
    <row r="585" ht="22.5" hidden="1" customHeight="1" spans="1:10">
      <c r="A585" s="226" t="s">
        <v>784</v>
      </c>
      <c r="B585" s="226" t="s">
        <v>785</v>
      </c>
      <c r="C585" s="227">
        <v>59300</v>
      </c>
      <c r="D585" s="226" t="s">
        <v>56</v>
      </c>
      <c r="E585" s="226" t="s">
        <v>57</v>
      </c>
      <c r="F585" s="226" t="s">
        <v>58</v>
      </c>
      <c r="G585" s="226" t="s">
        <v>59</v>
      </c>
      <c r="H585" s="228">
        <v>593</v>
      </c>
      <c r="I585" s="228" t="s">
        <v>60</v>
      </c>
      <c r="J585" s="223" t="s">
        <v>61</v>
      </c>
    </row>
    <row r="586" ht="90" hidden="1" customHeight="1" spans="1:10">
      <c r="A586" s="226" t="s">
        <v>784</v>
      </c>
      <c r="B586" s="226" t="s">
        <v>785</v>
      </c>
      <c r="C586" s="227">
        <v>59500</v>
      </c>
      <c r="D586" s="226" t="s">
        <v>62</v>
      </c>
      <c r="E586" s="226" t="s">
        <v>63</v>
      </c>
      <c r="F586" s="226" t="s">
        <v>64</v>
      </c>
      <c r="G586" s="226" t="s">
        <v>65</v>
      </c>
      <c r="H586" s="228">
        <v>595</v>
      </c>
      <c r="I586" s="228" t="s">
        <v>66</v>
      </c>
      <c r="J586" s="223" t="s">
        <v>786</v>
      </c>
    </row>
    <row r="587" ht="22.5" hidden="1" customHeight="1" spans="1:10">
      <c r="A587" s="226" t="s">
        <v>784</v>
      </c>
      <c r="B587" s="226" t="s">
        <v>785</v>
      </c>
      <c r="C587" s="227">
        <v>59600</v>
      </c>
      <c r="D587" s="226" t="s">
        <v>68</v>
      </c>
      <c r="E587" s="226" t="s">
        <v>787</v>
      </c>
      <c r="F587" s="226" t="s">
        <v>64</v>
      </c>
      <c r="G587" s="226" t="s">
        <v>70</v>
      </c>
      <c r="H587" s="228">
        <v>596</v>
      </c>
      <c r="I587" s="228" t="s">
        <v>60</v>
      </c>
      <c r="J587" s="223" t="s">
        <v>71</v>
      </c>
    </row>
    <row r="588" ht="33.75" hidden="1" customHeight="1" spans="1:10">
      <c r="A588" s="226" t="s">
        <v>784</v>
      </c>
      <c r="B588" s="226" t="s">
        <v>785</v>
      </c>
      <c r="C588" s="227">
        <v>59700</v>
      </c>
      <c r="D588" s="226" t="s">
        <v>560</v>
      </c>
      <c r="E588" s="226" t="s">
        <v>561</v>
      </c>
      <c r="F588" s="226" t="s">
        <v>562</v>
      </c>
      <c r="G588" s="226" t="s">
        <v>563</v>
      </c>
      <c r="H588" s="228">
        <v>597</v>
      </c>
      <c r="I588" s="228" t="s">
        <v>66</v>
      </c>
      <c r="J588" s="223" t="s">
        <v>788</v>
      </c>
    </row>
    <row r="589" hidden="1" spans="1:10">
      <c r="A589" s="226" t="s">
        <v>784</v>
      </c>
      <c r="B589" s="226" t="s">
        <v>785</v>
      </c>
      <c r="C589" s="227">
        <v>101100</v>
      </c>
      <c r="D589" s="226" t="s">
        <v>789</v>
      </c>
      <c r="E589" s="226" t="s">
        <v>790</v>
      </c>
      <c r="F589" s="226" t="s">
        <v>562</v>
      </c>
      <c r="G589" s="226" t="s">
        <v>563</v>
      </c>
      <c r="H589" s="228">
        <v>1011</v>
      </c>
      <c r="I589" s="228" t="s">
        <v>66</v>
      </c>
      <c r="J589" s="223" t="s">
        <v>791</v>
      </c>
    </row>
    <row r="590" ht="33.75" hidden="1" customHeight="1" spans="1:10">
      <c r="A590" s="226" t="s">
        <v>784</v>
      </c>
      <c r="B590" s="226" t="s">
        <v>785</v>
      </c>
      <c r="C590" s="227">
        <v>101600</v>
      </c>
      <c r="D590" s="226" t="s">
        <v>739</v>
      </c>
      <c r="E590" s="226" t="s">
        <v>740</v>
      </c>
      <c r="F590" s="226" t="s">
        <v>82</v>
      </c>
      <c r="G590" s="226" t="s">
        <v>83</v>
      </c>
      <c r="H590" s="228">
        <v>1016</v>
      </c>
      <c r="I590" s="228" t="s">
        <v>66</v>
      </c>
      <c r="J590" s="223" t="s">
        <v>741</v>
      </c>
    </row>
    <row r="591" ht="22.5" hidden="1" customHeight="1" spans="1:10">
      <c r="A591" s="226" t="s">
        <v>784</v>
      </c>
      <c r="B591" s="226" t="s">
        <v>785</v>
      </c>
      <c r="C591" s="227">
        <v>117000</v>
      </c>
      <c r="D591" s="226" t="s">
        <v>792</v>
      </c>
      <c r="E591" s="226" t="s">
        <v>793</v>
      </c>
      <c r="F591" s="226" t="s">
        <v>562</v>
      </c>
      <c r="G591" s="226" t="s">
        <v>563</v>
      </c>
      <c r="H591" s="228">
        <v>1283</v>
      </c>
      <c r="I591" s="228"/>
      <c r="J591" s="223" t="s">
        <v>794</v>
      </c>
    </row>
    <row r="592" ht="22.5" hidden="1" customHeight="1" spans="1:10">
      <c r="A592" s="226" t="s">
        <v>784</v>
      </c>
      <c r="B592" s="226" t="s">
        <v>785</v>
      </c>
      <c r="C592" s="227">
        <v>117100</v>
      </c>
      <c r="D592" s="226" t="s">
        <v>795</v>
      </c>
      <c r="E592" s="226" t="s">
        <v>796</v>
      </c>
      <c r="F592" s="226" t="s">
        <v>562</v>
      </c>
      <c r="G592" s="226" t="s">
        <v>563</v>
      </c>
      <c r="H592" s="228">
        <v>1284</v>
      </c>
      <c r="I592" s="228"/>
      <c r="J592" s="223" t="s">
        <v>797</v>
      </c>
    </row>
    <row r="593" ht="22.5" hidden="1" customHeight="1" spans="1:10">
      <c r="A593" s="226" t="s">
        <v>784</v>
      </c>
      <c r="B593" s="226" t="s">
        <v>785</v>
      </c>
      <c r="C593" s="227">
        <v>101500</v>
      </c>
      <c r="D593" s="226" t="s">
        <v>573</v>
      </c>
      <c r="E593" s="226" t="s">
        <v>574</v>
      </c>
      <c r="F593" s="226" t="s">
        <v>156</v>
      </c>
      <c r="G593" s="226" t="s">
        <v>157</v>
      </c>
      <c r="H593" s="228">
        <v>1015</v>
      </c>
      <c r="I593" s="228" t="s">
        <v>66</v>
      </c>
      <c r="J593" s="223" t="s">
        <v>798</v>
      </c>
    </row>
    <row r="594" hidden="1" spans="1:10">
      <c r="A594" s="226" t="s">
        <v>784</v>
      </c>
      <c r="B594" s="226" t="s">
        <v>785</v>
      </c>
      <c r="C594" s="227">
        <v>117200</v>
      </c>
      <c r="D594" s="226" t="s">
        <v>799</v>
      </c>
      <c r="E594" s="226" t="s">
        <v>800</v>
      </c>
      <c r="F594" s="226" t="s">
        <v>82</v>
      </c>
      <c r="G594" s="226" t="s">
        <v>83</v>
      </c>
      <c r="H594" s="228">
        <v>1285</v>
      </c>
      <c r="I594" s="228"/>
      <c r="J594" s="234" t="s">
        <v>801</v>
      </c>
    </row>
    <row r="595" ht="22.5" hidden="1" customHeight="1" spans="1:10">
      <c r="A595" s="226" t="s">
        <v>784</v>
      </c>
      <c r="B595" s="226" t="s">
        <v>785</v>
      </c>
      <c r="C595" s="227">
        <v>59800</v>
      </c>
      <c r="D595" s="226" t="s">
        <v>802</v>
      </c>
      <c r="E595" s="226" t="s">
        <v>803</v>
      </c>
      <c r="F595" s="226" t="s">
        <v>82</v>
      </c>
      <c r="G595" s="226" t="s">
        <v>83</v>
      </c>
      <c r="H595" s="228">
        <v>598</v>
      </c>
      <c r="I595" s="228" t="s">
        <v>60</v>
      </c>
      <c r="J595" s="234" t="s">
        <v>804</v>
      </c>
    </row>
    <row r="596" ht="22.5" hidden="1" customHeight="1" spans="1:10">
      <c r="A596" s="226" t="s">
        <v>784</v>
      </c>
      <c r="B596" s="226" t="s">
        <v>785</v>
      </c>
      <c r="C596" s="227">
        <v>59900</v>
      </c>
      <c r="D596" s="226" t="s">
        <v>805</v>
      </c>
      <c r="E596" s="226" t="s">
        <v>806</v>
      </c>
      <c r="F596" s="226" t="s">
        <v>156</v>
      </c>
      <c r="G596" s="226" t="s">
        <v>157</v>
      </c>
      <c r="H596" s="228">
        <v>599</v>
      </c>
      <c r="I596" s="228"/>
      <c r="J596" s="223" t="s">
        <v>807</v>
      </c>
    </row>
    <row r="597" hidden="1" spans="1:10">
      <c r="A597" s="226" t="s">
        <v>784</v>
      </c>
      <c r="B597" s="226" t="s">
        <v>785</v>
      </c>
      <c r="C597" s="227">
        <v>60000</v>
      </c>
      <c r="D597" s="226" t="s">
        <v>808</v>
      </c>
      <c r="E597" s="226" t="s">
        <v>809</v>
      </c>
      <c r="F597" s="226" t="s">
        <v>82</v>
      </c>
      <c r="G597" s="226" t="s">
        <v>83</v>
      </c>
      <c r="H597" s="228">
        <v>600</v>
      </c>
      <c r="I597" s="228" t="s">
        <v>60</v>
      </c>
      <c r="J597" s="223" t="s">
        <v>810</v>
      </c>
    </row>
    <row r="598" ht="22.5" hidden="1" customHeight="1" spans="1:10">
      <c r="A598" s="226" t="s">
        <v>784</v>
      </c>
      <c r="B598" s="226" t="s">
        <v>785</v>
      </c>
      <c r="C598" s="227">
        <v>60100</v>
      </c>
      <c r="D598" s="226" t="s">
        <v>811</v>
      </c>
      <c r="E598" s="226" t="s">
        <v>812</v>
      </c>
      <c r="F598" s="226" t="s">
        <v>82</v>
      </c>
      <c r="G598" s="226" t="s">
        <v>83</v>
      </c>
      <c r="H598" s="228">
        <v>601</v>
      </c>
      <c r="I598" s="228" t="s">
        <v>60</v>
      </c>
      <c r="J598" s="223" t="s">
        <v>813</v>
      </c>
    </row>
    <row r="599" ht="22.5" hidden="1" customHeight="1" spans="1:10">
      <c r="A599" s="226" t="s">
        <v>784</v>
      </c>
      <c r="B599" s="226" t="s">
        <v>785</v>
      </c>
      <c r="C599" s="227">
        <v>60200</v>
      </c>
      <c r="D599" s="226" t="s">
        <v>814</v>
      </c>
      <c r="E599" s="226" t="s">
        <v>815</v>
      </c>
      <c r="F599" s="226" t="s">
        <v>562</v>
      </c>
      <c r="G599" s="226" t="s">
        <v>563</v>
      </c>
      <c r="H599" s="228">
        <v>602</v>
      </c>
      <c r="I599" s="228" t="s">
        <v>60</v>
      </c>
      <c r="J599" s="223" t="s">
        <v>816</v>
      </c>
    </row>
    <row r="600" hidden="1" spans="1:10">
      <c r="A600" s="226" t="s">
        <v>784</v>
      </c>
      <c r="B600" s="226" t="s">
        <v>785</v>
      </c>
      <c r="C600" s="227">
        <v>60300</v>
      </c>
      <c r="D600" s="226" t="s">
        <v>195</v>
      </c>
      <c r="E600" s="226" t="s">
        <v>196</v>
      </c>
      <c r="F600" s="226" t="s">
        <v>126</v>
      </c>
      <c r="G600" s="226" t="s">
        <v>127</v>
      </c>
      <c r="H600" s="228">
        <v>603</v>
      </c>
      <c r="I600" s="228" t="s">
        <v>60</v>
      </c>
      <c r="J600" s="223" t="s">
        <v>197</v>
      </c>
    </row>
    <row r="601" hidden="1" spans="1:10">
      <c r="A601" s="226" t="s">
        <v>784</v>
      </c>
      <c r="B601" s="226" t="s">
        <v>785</v>
      </c>
      <c r="C601" s="227">
        <v>101300</v>
      </c>
      <c r="D601" s="226" t="s">
        <v>817</v>
      </c>
      <c r="E601" s="226" t="s">
        <v>818</v>
      </c>
      <c r="F601" s="226" t="s">
        <v>126</v>
      </c>
      <c r="G601" s="226" t="s">
        <v>127</v>
      </c>
      <c r="H601" s="228">
        <v>1013</v>
      </c>
      <c r="I601" s="228" t="s">
        <v>66</v>
      </c>
      <c r="J601" s="223" t="s">
        <v>819</v>
      </c>
    </row>
    <row r="602" ht="22.5" hidden="1" customHeight="1" spans="1:10">
      <c r="A602" s="226" t="s">
        <v>784</v>
      </c>
      <c r="B602" s="226" t="s">
        <v>785</v>
      </c>
      <c r="C602" s="227">
        <v>101400</v>
      </c>
      <c r="D602" s="226" t="s">
        <v>606</v>
      </c>
      <c r="E602" s="226" t="s">
        <v>607</v>
      </c>
      <c r="F602" s="226" t="s">
        <v>82</v>
      </c>
      <c r="G602" s="226" t="s">
        <v>83</v>
      </c>
      <c r="H602" s="228">
        <v>1014</v>
      </c>
      <c r="I602" s="228" t="s">
        <v>66</v>
      </c>
      <c r="J602" s="223" t="s">
        <v>744</v>
      </c>
    </row>
    <row r="603" ht="67.5" hidden="1" customHeight="1" spans="1:10">
      <c r="A603" s="226" t="s">
        <v>784</v>
      </c>
      <c r="B603" s="226" t="s">
        <v>785</v>
      </c>
      <c r="C603" s="227">
        <v>60400</v>
      </c>
      <c r="D603" s="226" t="s">
        <v>192</v>
      </c>
      <c r="E603" s="226" t="s">
        <v>193</v>
      </c>
      <c r="F603" s="226" t="s">
        <v>113</v>
      </c>
      <c r="G603" s="226" t="s">
        <v>114</v>
      </c>
      <c r="H603" s="228">
        <v>604</v>
      </c>
      <c r="I603" s="228" t="s">
        <v>66</v>
      </c>
      <c r="J603" s="223" t="s">
        <v>194</v>
      </c>
    </row>
    <row r="604" ht="56.25" hidden="1" customHeight="1" spans="1:10">
      <c r="A604" s="226" t="s">
        <v>784</v>
      </c>
      <c r="B604" s="226" t="s">
        <v>785</v>
      </c>
      <c r="C604" s="227">
        <v>60500</v>
      </c>
      <c r="D604" s="226" t="s">
        <v>216</v>
      </c>
      <c r="E604" s="226" t="s">
        <v>217</v>
      </c>
      <c r="F604" s="226" t="s">
        <v>113</v>
      </c>
      <c r="G604" s="226" t="s">
        <v>114</v>
      </c>
      <c r="H604" s="228">
        <v>605</v>
      </c>
      <c r="I604" s="228" t="s">
        <v>66</v>
      </c>
      <c r="J604" s="223" t="s">
        <v>218</v>
      </c>
    </row>
    <row r="605" ht="22.5" hidden="1" customHeight="1" spans="1:10">
      <c r="A605" s="226" t="s">
        <v>784</v>
      </c>
      <c r="B605" s="226" t="s">
        <v>785</v>
      </c>
      <c r="C605" s="227">
        <v>60600</v>
      </c>
      <c r="D605" s="226" t="s">
        <v>614</v>
      </c>
      <c r="E605" s="226" t="s">
        <v>615</v>
      </c>
      <c r="F605" s="226" t="s">
        <v>58</v>
      </c>
      <c r="G605" s="226" t="s">
        <v>221</v>
      </c>
      <c r="H605" s="228">
        <v>606</v>
      </c>
      <c r="I605" s="228" t="s">
        <v>60</v>
      </c>
      <c r="J605" s="223" t="s">
        <v>222</v>
      </c>
    </row>
    <row r="606" ht="22.5" hidden="1" customHeight="1" spans="1:10">
      <c r="A606" s="226" t="s">
        <v>784</v>
      </c>
      <c r="B606" s="226" t="s">
        <v>785</v>
      </c>
      <c r="C606" s="227">
        <v>60800</v>
      </c>
      <c r="D606" s="226" t="s">
        <v>820</v>
      </c>
      <c r="E606" s="226" t="s">
        <v>821</v>
      </c>
      <c r="F606" s="226" t="s">
        <v>58</v>
      </c>
      <c r="G606" s="226" t="s">
        <v>221</v>
      </c>
      <c r="H606" s="228">
        <v>608</v>
      </c>
      <c r="I606" s="228" t="s">
        <v>60</v>
      </c>
      <c r="J606" s="223" t="s">
        <v>222</v>
      </c>
    </row>
    <row r="607" ht="22.5" hidden="1" customHeight="1" spans="1:10">
      <c r="A607" s="226" t="s">
        <v>784</v>
      </c>
      <c r="B607" s="226" t="s">
        <v>785</v>
      </c>
      <c r="C607" s="227">
        <v>101200</v>
      </c>
      <c r="D607" s="226" t="s">
        <v>822</v>
      </c>
      <c r="E607" s="226" t="s">
        <v>823</v>
      </c>
      <c r="F607" s="226" t="s">
        <v>58</v>
      </c>
      <c r="G607" s="226" t="s">
        <v>221</v>
      </c>
      <c r="H607" s="228">
        <v>1012</v>
      </c>
      <c r="I607" s="228" t="s">
        <v>60</v>
      </c>
      <c r="J607" s="223" t="s">
        <v>222</v>
      </c>
    </row>
    <row r="608" ht="22.5" hidden="1" customHeight="1" spans="1:10">
      <c r="A608" s="226" t="s">
        <v>784</v>
      </c>
      <c r="B608" s="226" t="s">
        <v>785</v>
      </c>
      <c r="C608" s="227">
        <v>119100</v>
      </c>
      <c r="D608" s="226" t="s">
        <v>824</v>
      </c>
      <c r="E608" s="226" t="s">
        <v>825</v>
      </c>
      <c r="F608" s="226" t="s">
        <v>58</v>
      </c>
      <c r="G608" s="226" t="s">
        <v>221</v>
      </c>
      <c r="H608" s="228">
        <v>1305</v>
      </c>
      <c r="I608" s="228"/>
      <c r="J608" s="223" t="s">
        <v>222</v>
      </c>
    </row>
    <row r="609" ht="22.5" hidden="1" customHeight="1" spans="1:10">
      <c r="A609" s="226" t="s">
        <v>784</v>
      </c>
      <c r="B609" s="226" t="s">
        <v>785</v>
      </c>
      <c r="C609" s="227">
        <v>119200</v>
      </c>
      <c r="D609" s="226" t="s">
        <v>826</v>
      </c>
      <c r="E609" s="226" t="s">
        <v>827</v>
      </c>
      <c r="F609" s="226" t="s">
        <v>58</v>
      </c>
      <c r="G609" s="226" t="s">
        <v>221</v>
      </c>
      <c r="H609" s="228">
        <v>1306</v>
      </c>
      <c r="I609" s="228"/>
      <c r="J609" s="223" t="s">
        <v>222</v>
      </c>
    </row>
    <row r="610" hidden="1" spans="1:10">
      <c r="A610" s="226" t="s">
        <v>784</v>
      </c>
      <c r="B610" s="226" t="s">
        <v>785</v>
      </c>
      <c r="C610" s="227">
        <v>60900</v>
      </c>
      <c r="D610" s="226" t="s">
        <v>239</v>
      </c>
      <c r="E610" s="226" t="s">
        <v>240</v>
      </c>
      <c r="F610" s="226" t="s">
        <v>241</v>
      </c>
      <c r="G610" s="226" t="s">
        <v>242</v>
      </c>
      <c r="H610" s="228">
        <v>609</v>
      </c>
      <c r="I610" s="228" t="s">
        <v>60</v>
      </c>
      <c r="J610" s="223" t="s">
        <v>4</v>
      </c>
    </row>
    <row r="611" s="220" customFormat="1" hidden="1" spans="1:10">
      <c r="A611" s="231" t="s">
        <v>828</v>
      </c>
      <c r="B611" s="231" t="s">
        <v>829</v>
      </c>
      <c r="C611" s="232">
        <v>61200</v>
      </c>
      <c r="D611" s="231" t="s">
        <v>56</v>
      </c>
      <c r="E611" s="231" t="s">
        <v>57</v>
      </c>
      <c r="F611" s="231" t="s">
        <v>58</v>
      </c>
      <c r="G611" s="231" t="s">
        <v>59</v>
      </c>
      <c r="H611" s="233">
        <v>612</v>
      </c>
      <c r="I611" s="236" t="s">
        <v>60</v>
      </c>
      <c r="J611" s="237" t="str">
        <f>+$J$353</f>
        <v>Indicare se l'impianto di potabilizzazione è dotato di sistema di rimozione dei metalli pesanti.</v>
      </c>
    </row>
    <row r="612" s="220" customFormat="1" hidden="1" spans="1:10">
      <c r="A612" s="231" t="s">
        <v>828</v>
      </c>
      <c r="B612" s="231" t="s">
        <v>829</v>
      </c>
      <c r="C612" s="232">
        <v>61400</v>
      </c>
      <c r="D612" s="231" t="s">
        <v>631</v>
      </c>
      <c r="E612" s="231" t="s">
        <v>632</v>
      </c>
      <c r="F612" s="231" t="s">
        <v>64</v>
      </c>
      <c r="G612" s="231" t="s">
        <v>142</v>
      </c>
      <c r="H612" s="233">
        <v>614</v>
      </c>
      <c r="I612" s="236" t="s">
        <v>60</v>
      </c>
      <c r="J612" s="237" t="str">
        <f>+$J$354</f>
        <v>Indicare se l'impianto di potabilizzazione è dotato di sistema di rimozione dei trialometani.</v>
      </c>
    </row>
    <row r="613" s="220" customFormat="1" hidden="1" spans="1:10">
      <c r="A613" s="231" t="s">
        <v>828</v>
      </c>
      <c r="B613" s="231" t="s">
        <v>829</v>
      </c>
      <c r="C613" s="232">
        <v>61500</v>
      </c>
      <c r="D613" s="231" t="s">
        <v>634</v>
      </c>
      <c r="E613" s="231" t="s">
        <v>635</v>
      </c>
      <c r="F613" s="231" t="s">
        <v>113</v>
      </c>
      <c r="G613" s="231" t="s">
        <v>114</v>
      </c>
      <c r="H613" s="233">
        <v>615</v>
      </c>
      <c r="I613" s="236" t="s">
        <v>60</v>
      </c>
      <c r="J613" s="237" t="str">
        <f>+$J$355</f>
        <v>Indicare se l'impianto di potabilizzazione è dotato di sistema di rimozione degli organoalogenati.</v>
      </c>
    </row>
    <row r="614" s="220" customFormat="1" ht="22.5" hidden="1" customHeight="1" spans="1:10">
      <c r="A614" s="231" t="s">
        <v>828</v>
      </c>
      <c r="B614" s="231" t="s">
        <v>829</v>
      </c>
      <c r="C614" s="232">
        <v>61600</v>
      </c>
      <c r="D614" s="231" t="s">
        <v>137</v>
      </c>
      <c r="E614" s="231" t="s">
        <v>138</v>
      </c>
      <c r="F614" s="231" t="s">
        <v>113</v>
      </c>
      <c r="G614" s="231" t="s">
        <v>114</v>
      </c>
      <c r="H614" s="233">
        <v>616</v>
      </c>
      <c r="I614" s="236" t="s">
        <v>66</v>
      </c>
      <c r="J614" s="240" t="str">
        <f>+$J$22</f>
        <v>Indicare se l'utilizzo previsto per l'opera di presa è: CONTINUO (sempre funzionante), PERIODICO (per es. stagionale), OCCASIONALE (per es. in casi di emergenza).</v>
      </c>
    </row>
    <row r="615" s="220" customFormat="1" ht="56.25" hidden="1" customHeight="1" spans="1:10">
      <c r="A615" s="231" t="s">
        <v>828</v>
      </c>
      <c r="B615" s="231" t="s">
        <v>829</v>
      </c>
      <c r="C615" s="232">
        <v>61700</v>
      </c>
      <c r="D615" s="231" t="s">
        <v>401</v>
      </c>
      <c r="E615" s="231" t="s">
        <v>401</v>
      </c>
      <c r="F615" s="231" t="s">
        <v>303</v>
      </c>
      <c r="G615" s="231" t="s">
        <v>830</v>
      </c>
      <c r="H615" s="233">
        <v>617</v>
      </c>
      <c r="I615" s="236" t="s">
        <v>60</v>
      </c>
      <c r="J615" s="237"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220" customFormat="1" ht="22.5" hidden="1" customHeight="1" spans="1:10">
      <c r="A616" s="231" t="s">
        <v>828</v>
      </c>
      <c r="B616" s="231" t="s">
        <v>829</v>
      </c>
      <c r="C616" s="232">
        <v>61800</v>
      </c>
      <c r="D616" s="231" t="s">
        <v>131</v>
      </c>
      <c r="E616" s="231" t="s">
        <v>639</v>
      </c>
      <c r="F616" s="231" t="s">
        <v>131</v>
      </c>
      <c r="G616" s="231" t="s">
        <v>132</v>
      </c>
      <c r="H616" s="233">
        <v>618</v>
      </c>
      <c r="I616" s="236" t="s">
        <v>60</v>
      </c>
      <c r="J616" s="237" t="str">
        <f>+$J$358</f>
        <v>Indice di confidenza del dato: indica il grado di affidabilità della specifica informazione secondo la scala di qualità del dato definita in tabella. VEDI TABELLA</v>
      </c>
    </row>
    <row r="617" s="220" customFormat="1" ht="22.5" hidden="1" customHeight="1" spans="1:10">
      <c r="A617" s="231" t="s">
        <v>828</v>
      </c>
      <c r="B617" s="231" t="s">
        <v>829</v>
      </c>
      <c r="C617" s="232">
        <v>61900</v>
      </c>
      <c r="D617" s="231" t="s">
        <v>831</v>
      </c>
      <c r="E617" s="231" t="s">
        <v>832</v>
      </c>
      <c r="F617" s="231" t="s">
        <v>113</v>
      </c>
      <c r="G617" s="231" t="s">
        <v>114</v>
      </c>
      <c r="H617" s="233">
        <v>619</v>
      </c>
      <c r="I617" s="236" t="s">
        <v>66</v>
      </c>
      <c r="J617" s="237" t="s">
        <v>833</v>
      </c>
    </row>
    <row r="618" s="220" customFormat="1" ht="22.5" hidden="1" customHeight="1" spans="1:10">
      <c r="A618" s="231" t="s">
        <v>828</v>
      </c>
      <c r="B618" s="231" t="s">
        <v>829</v>
      </c>
      <c r="C618" s="232">
        <v>62000</v>
      </c>
      <c r="D618" s="231" t="s">
        <v>399</v>
      </c>
      <c r="E618" s="231" t="s">
        <v>399</v>
      </c>
      <c r="F618" s="231" t="s">
        <v>562</v>
      </c>
      <c r="G618" s="231" t="s">
        <v>563</v>
      </c>
      <c r="H618" s="233">
        <v>620</v>
      </c>
      <c r="I618" s="236" t="s">
        <v>60</v>
      </c>
      <c r="J618" s="237" t="str">
        <f>+$J$360</f>
        <v>Indice di confidenza del dato: indica il grado di affidabilità della specifica informazione secondo la scala di qualità del dato definita in tabella. VEDI TABELLA</v>
      </c>
    </row>
    <row r="619" s="220" customFormat="1" ht="22.5" hidden="1" customHeight="1" spans="1:10">
      <c r="A619" s="231" t="s">
        <v>828</v>
      </c>
      <c r="B619" s="231" t="s">
        <v>829</v>
      </c>
      <c r="C619" s="232">
        <v>62100</v>
      </c>
      <c r="D619" s="231" t="s">
        <v>645</v>
      </c>
      <c r="E619" s="231" t="s">
        <v>646</v>
      </c>
      <c r="F619" s="231" t="s">
        <v>58</v>
      </c>
      <c r="G619" s="231" t="s">
        <v>221</v>
      </c>
      <c r="H619" s="233">
        <v>621</v>
      </c>
      <c r="I619" s="236" t="s">
        <v>60</v>
      </c>
      <c r="J619" s="240" t="str">
        <f>+$J$47</f>
        <v>Indice di confidenza del dato: indica il grado di affidabilità della specifica informazione secondo la scala di qualità del dato definita in tabella. VEDI TABELLA</v>
      </c>
    </row>
    <row r="620" s="220" customFormat="1" ht="22.5" hidden="1" customHeight="1" spans="1:10">
      <c r="A620" s="231" t="s">
        <v>828</v>
      </c>
      <c r="B620" s="231" t="s">
        <v>829</v>
      </c>
      <c r="C620" s="232">
        <v>62200</v>
      </c>
      <c r="D620" s="231" t="s">
        <v>647</v>
      </c>
      <c r="E620" s="231" t="s">
        <v>648</v>
      </c>
      <c r="F620" s="231" t="s">
        <v>58</v>
      </c>
      <c r="G620" s="231" t="s">
        <v>221</v>
      </c>
      <c r="H620" s="233">
        <v>622</v>
      </c>
      <c r="I620" s="236" t="s">
        <v>60</v>
      </c>
      <c r="J620" s="240" t="str">
        <f>+$J$47</f>
        <v>Indice di confidenza del dato: indica il grado di affidabilità della specifica informazione secondo la scala di qualità del dato definita in tabella. VEDI TABELLA</v>
      </c>
    </row>
    <row r="621" s="220" customFormat="1" ht="22.5" hidden="1" customHeight="1" spans="1:10">
      <c r="A621" s="231" t="s">
        <v>828</v>
      </c>
      <c r="B621" s="231" t="s">
        <v>829</v>
      </c>
      <c r="C621" s="232">
        <v>62300</v>
      </c>
      <c r="D621" s="231" t="s">
        <v>649</v>
      </c>
      <c r="E621" s="231" t="s">
        <v>650</v>
      </c>
      <c r="F621" s="231" t="s">
        <v>58</v>
      </c>
      <c r="G621" s="231" t="s">
        <v>221</v>
      </c>
      <c r="H621" s="233">
        <v>623</v>
      </c>
      <c r="I621" s="236" t="s">
        <v>60</v>
      </c>
      <c r="J621" s="240" t="str">
        <f>+$J$47</f>
        <v>Indice di confidenza del dato: indica il grado di affidabilità della specifica informazione secondo la scala di qualità del dato definita in tabella. VEDI TABELLA</v>
      </c>
    </row>
    <row r="622" s="220" customFormat="1" ht="22.5" hidden="1" customHeight="1" spans="1:10">
      <c r="A622" s="231" t="s">
        <v>828</v>
      </c>
      <c r="B622" s="231" t="s">
        <v>829</v>
      </c>
      <c r="C622" s="232">
        <v>62400</v>
      </c>
      <c r="D622" s="231" t="s">
        <v>651</v>
      </c>
      <c r="E622" s="231" t="s">
        <v>652</v>
      </c>
      <c r="F622" s="231" t="s">
        <v>58</v>
      </c>
      <c r="G622" s="231" t="s">
        <v>221</v>
      </c>
      <c r="H622" s="233">
        <v>624</v>
      </c>
      <c r="I622" s="236" t="s">
        <v>60</v>
      </c>
      <c r="J622" s="240" t="str">
        <f>+$J$47</f>
        <v>Indice di confidenza del dato: indica il grado di affidabilità della specifica informazione secondo la scala di qualità del dato definita in tabella. VEDI TABELLA</v>
      </c>
    </row>
    <row r="623" s="220" customFormat="1" ht="22.5" hidden="1" customHeight="1" spans="1:10">
      <c r="A623" s="231" t="s">
        <v>828</v>
      </c>
      <c r="B623" s="231" t="s">
        <v>829</v>
      </c>
      <c r="C623" s="238">
        <v>101700</v>
      </c>
      <c r="D623" s="231" t="s">
        <v>834</v>
      </c>
      <c r="E623" s="231" t="s">
        <v>835</v>
      </c>
      <c r="F623" s="231" t="s">
        <v>126</v>
      </c>
      <c r="G623" s="239" t="s">
        <v>127</v>
      </c>
      <c r="H623" s="233">
        <v>1017</v>
      </c>
      <c r="I623" s="236" t="s">
        <v>66</v>
      </c>
      <c r="J623" s="237" t="str">
        <f>+$J$621</f>
        <v>Indice di confidenza del dato: indica il grado di affidabilità della specifica informazione secondo la scala di qualità del dato definita in tabella. VEDI TABELLA</v>
      </c>
    </row>
    <row r="624" s="220" customFormat="1" hidden="1" spans="1:10">
      <c r="A624" s="231" t="s">
        <v>828</v>
      </c>
      <c r="B624" s="231" t="s">
        <v>829</v>
      </c>
      <c r="C624" s="238">
        <v>101800</v>
      </c>
      <c r="D624" s="231" t="s">
        <v>836</v>
      </c>
      <c r="E624" s="236" t="s">
        <v>837</v>
      </c>
      <c r="F624" s="231" t="s">
        <v>126</v>
      </c>
      <c r="G624" s="239" t="s">
        <v>127</v>
      </c>
      <c r="H624" s="233">
        <v>1018</v>
      </c>
      <c r="I624" s="236" t="s">
        <v>66</v>
      </c>
      <c r="J624" s="237" t="str">
        <f>+$J$627</f>
        <v>Percentuale di popolazione servita sul totale dei residenti per ogni comune indicato.</v>
      </c>
    </row>
    <row r="625" ht="22.5" hidden="1" customHeight="1" spans="1:10">
      <c r="A625" s="226" t="s">
        <v>838</v>
      </c>
      <c r="B625" s="226" t="s">
        <v>839</v>
      </c>
      <c r="C625" s="227">
        <v>62700</v>
      </c>
      <c r="D625" s="226" t="s">
        <v>56</v>
      </c>
      <c r="E625" s="226" t="s">
        <v>57</v>
      </c>
      <c r="F625" s="226" t="s">
        <v>58</v>
      </c>
      <c r="G625" s="226" t="s">
        <v>59</v>
      </c>
      <c r="H625" s="228">
        <v>627</v>
      </c>
      <c r="I625" s="228" t="s">
        <v>60</v>
      </c>
      <c r="J625" s="223" t="s">
        <v>655</v>
      </c>
    </row>
    <row r="626" ht="22.5" hidden="1" customHeight="1" spans="1:10">
      <c r="A626" s="226" t="s">
        <v>838</v>
      </c>
      <c r="B626" s="226" t="s">
        <v>839</v>
      </c>
      <c r="C626" s="227">
        <v>62900</v>
      </c>
      <c r="D626" s="226" t="s">
        <v>100</v>
      </c>
      <c r="E626" s="226" t="s">
        <v>101</v>
      </c>
      <c r="F626" s="226" t="s">
        <v>102</v>
      </c>
      <c r="G626" s="226" t="s">
        <v>103</v>
      </c>
      <c r="H626" s="228">
        <v>629</v>
      </c>
      <c r="I626" s="228" t="s">
        <v>66</v>
      </c>
      <c r="J626" s="223" t="s">
        <v>656</v>
      </c>
    </row>
    <row r="627" hidden="1" spans="1:10">
      <c r="A627" s="226" t="s">
        <v>838</v>
      </c>
      <c r="B627" s="226" t="s">
        <v>839</v>
      </c>
      <c r="C627" s="227">
        <v>63000</v>
      </c>
      <c r="D627" s="226" t="s">
        <v>776</v>
      </c>
      <c r="E627" s="226" t="s">
        <v>777</v>
      </c>
      <c r="F627" s="226" t="s">
        <v>146</v>
      </c>
      <c r="G627" s="226" t="s">
        <v>147</v>
      </c>
      <c r="H627" s="228">
        <v>630</v>
      </c>
      <c r="I627" s="228" t="s">
        <v>66</v>
      </c>
      <c r="J627" s="223" t="s">
        <v>778</v>
      </c>
    </row>
    <row r="628" ht="33.75" hidden="1" customHeight="1" spans="1:10">
      <c r="A628" s="226" t="s">
        <v>838</v>
      </c>
      <c r="B628" s="226" t="s">
        <v>839</v>
      </c>
      <c r="C628" s="227">
        <v>63100</v>
      </c>
      <c r="D628" s="226" t="s">
        <v>840</v>
      </c>
      <c r="E628" s="226" t="s">
        <v>841</v>
      </c>
      <c r="F628" s="226" t="s">
        <v>146</v>
      </c>
      <c r="G628" s="226" t="s">
        <v>147</v>
      </c>
      <c r="H628" s="228">
        <v>631</v>
      </c>
      <c r="I628" s="228" t="s">
        <v>66</v>
      </c>
      <c r="J628" s="223" t="s">
        <v>842</v>
      </c>
    </row>
    <row r="629" ht="22.5" hidden="1" customHeight="1" spans="1:10">
      <c r="A629" s="226" t="s">
        <v>843</v>
      </c>
      <c r="B629" s="226" t="s">
        <v>844</v>
      </c>
      <c r="C629" s="227">
        <v>103300</v>
      </c>
      <c r="D629" s="226" t="s">
        <v>56</v>
      </c>
      <c r="E629" s="226" t="s">
        <v>57</v>
      </c>
      <c r="F629" s="226" t="s">
        <v>58</v>
      </c>
      <c r="G629" s="226" t="s">
        <v>59</v>
      </c>
      <c r="H629" s="228">
        <v>1034</v>
      </c>
      <c r="I629" s="228" t="s">
        <v>60</v>
      </c>
      <c r="J629" s="223" t="s">
        <v>655</v>
      </c>
    </row>
    <row r="630" ht="22.5" hidden="1" customHeight="1" spans="1:10">
      <c r="A630" s="226" t="s">
        <v>843</v>
      </c>
      <c r="B630" s="226" t="s">
        <v>844</v>
      </c>
      <c r="C630" s="227">
        <v>103500</v>
      </c>
      <c r="D630" s="226" t="s">
        <v>781</v>
      </c>
      <c r="E630" s="226" t="s">
        <v>98</v>
      </c>
      <c r="F630" s="226" t="s">
        <v>58</v>
      </c>
      <c r="G630" s="226" t="s">
        <v>59</v>
      </c>
      <c r="H630" s="228">
        <v>1036</v>
      </c>
      <c r="I630" s="228" t="s">
        <v>60</v>
      </c>
      <c r="J630" s="223" t="s">
        <v>782</v>
      </c>
    </row>
    <row r="631" hidden="1" spans="1:10">
      <c r="A631" s="226" t="s">
        <v>843</v>
      </c>
      <c r="B631" s="226" t="s">
        <v>844</v>
      </c>
      <c r="C631" s="227">
        <v>103600</v>
      </c>
      <c r="D631" s="226" t="s">
        <v>776</v>
      </c>
      <c r="E631" s="226" t="s">
        <v>777</v>
      </c>
      <c r="F631" s="226" t="s">
        <v>146</v>
      </c>
      <c r="G631" s="226" t="s">
        <v>147</v>
      </c>
      <c r="H631" s="228">
        <v>1037</v>
      </c>
      <c r="I631" s="228" t="s">
        <v>60</v>
      </c>
      <c r="J631" s="223" t="s">
        <v>783</v>
      </c>
    </row>
    <row r="632" ht="33.75" hidden="1" customHeight="1" spans="1:10">
      <c r="A632" s="226" t="s">
        <v>843</v>
      </c>
      <c r="B632" s="226" t="s">
        <v>844</v>
      </c>
      <c r="C632" s="227">
        <v>103700</v>
      </c>
      <c r="D632" s="226" t="s">
        <v>840</v>
      </c>
      <c r="E632" s="226" t="s">
        <v>841</v>
      </c>
      <c r="F632" s="226" t="s">
        <v>146</v>
      </c>
      <c r="G632" s="226" t="s">
        <v>147</v>
      </c>
      <c r="H632" s="228">
        <v>1038</v>
      </c>
      <c r="I632" s="228" t="s">
        <v>60</v>
      </c>
      <c r="J632" s="223" t="s">
        <v>845</v>
      </c>
    </row>
    <row r="633" ht="22.5" hidden="1" customHeight="1" spans="1:10">
      <c r="A633" s="226" t="s">
        <v>846</v>
      </c>
      <c r="B633" s="226" t="s">
        <v>847</v>
      </c>
      <c r="C633" s="227">
        <v>63400</v>
      </c>
      <c r="D633" s="226" t="s">
        <v>56</v>
      </c>
      <c r="E633" s="226" t="s">
        <v>57</v>
      </c>
      <c r="F633" s="226" t="s">
        <v>58</v>
      </c>
      <c r="G633" s="226" t="s">
        <v>59</v>
      </c>
      <c r="H633" s="228">
        <v>634</v>
      </c>
      <c r="I633" s="228" t="s">
        <v>60</v>
      </c>
      <c r="J633" s="223" t="s">
        <v>61</v>
      </c>
    </row>
    <row r="634" ht="67.5" hidden="1" customHeight="1" spans="1:10">
      <c r="A634" s="226" t="s">
        <v>846</v>
      </c>
      <c r="B634" s="226" t="s">
        <v>847</v>
      </c>
      <c r="C634" s="227">
        <v>63600</v>
      </c>
      <c r="D634" s="226" t="s">
        <v>62</v>
      </c>
      <c r="E634" s="226" t="s">
        <v>63</v>
      </c>
      <c r="F634" s="226" t="s">
        <v>64</v>
      </c>
      <c r="G634" s="226" t="s">
        <v>65</v>
      </c>
      <c r="H634" s="228">
        <v>636</v>
      </c>
      <c r="I634" s="228" t="s">
        <v>66</v>
      </c>
      <c r="J634" s="223" t="s">
        <v>848</v>
      </c>
    </row>
    <row r="635" ht="22.5" hidden="1" customHeight="1" spans="1:10">
      <c r="A635" s="226" t="s">
        <v>846</v>
      </c>
      <c r="B635" s="226" t="s">
        <v>847</v>
      </c>
      <c r="C635" s="227">
        <v>63700</v>
      </c>
      <c r="D635" s="226" t="s">
        <v>68</v>
      </c>
      <c r="E635" s="226" t="s">
        <v>69</v>
      </c>
      <c r="F635" s="226" t="s">
        <v>64</v>
      </c>
      <c r="G635" s="226" t="s">
        <v>70</v>
      </c>
      <c r="H635" s="228">
        <v>637</v>
      </c>
      <c r="I635" s="228" t="s">
        <v>60</v>
      </c>
      <c r="J635" s="223" t="s">
        <v>71</v>
      </c>
    </row>
    <row r="636" hidden="1" spans="1:10">
      <c r="A636" s="226" t="s">
        <v>846</v>
      </c>
      <c r="B636" s="226" t="s">
        <v>847</v>
      </c>
      <c r="C636" s="227">
        <v>63800</v>
      </c>
      <c r="D636" s="226" t="s">
        <v>72</v>
      </c>
      <c r="E636" s="226" t="s">
        <v>73</v>
      </c>
      <c r="F636" s="226" t="s">
        <v>74</v>
      </c>
      <c r="G636" s="226" t="s">
        <v>75</v>
      </c>
      <c r="H636" s="228">
        <v>638</v>
      </c>
      <c r="I636" s="228" t="s">
        <v>66</v>
      </c>
      <c r="J636" s="223" t="s">
        <v>76</v>
      </c>
    </row>
    <row r="637" hidden="1" spans="1:10">
      <c r="A637" s="226" t="s">
        <v>846</v>
      </c>
      <c r="B637" s="226" t="s">
        <v>847</v>
      </c>
      <c r="C637" s="227">
        <v>63900</v>
      </c>
      <c r="D637" s="226" t="s">
        <v>77</v>
      </c>
      <c r="E637" s="226" t="s">
        <v>78</v>
      </c>
      <c r="F637" s="226" t="s">
        <v>74</v>
      </c>
      <c r="G637" s="226" t="s">
        <v>75</v>
      </c>
      <c r="H637" s="228">
        <v>639</v>
      </c>
      <c r="I637" s="228" t="s">
        <v>66</v>
      </c>
      <c r="J637" s="223" t="s">
        <v>79</v>
      </c>
    </row>
    <row r="638" ht="22.5" hidden="1" customHeight="1" spans="1:10">
      <c r="A638" s="226" t="s">
        <v>846</v>
      </c>
      <c r="B638" s="226" t="s">
        <v>847</v>
      </c>
      <c r="C638" s="227">
        <v>64000</v>
      </c>
      <c r="D638" s="226" t="s">
        <v>80</v>
      </c>
      <c r="E638" s="226" t="s">
        <v>81</v>
      </c>
      <c r="F638" s="226" t="s">
        <v>82</v>
      </c>
      <c r="G638" s="226" t="s">
        <v>83</v>
      </c>
      <c r="H638" s="228">
        <v>640</v>
      </c>
      <c r="I638" s="228" t="s">
        <v>66</v>
      </c>
      <c r="J638" s="223" t="s">
        <v>84</v>
      </c>
    </row>
    <row r="639" hidden="1" spans="1:10">
      <c r="A639" s="226" t="s">
        <v>846</v>
      </c>
      <c r="B639" s="226" t="s">
        <v>847</v>
      </c>
      <c r="C639" s="227">
        <v>64100</v>
      </c>
      <c r="D639" s="226" t="s">
        <v>93</v>
      </c>
      <c r="E639" s="226" t="s">
        <v>94</v>
      </c>
      <c r="F639" s="226" t="s">
        <v>74</v>
      </c>
      <c r="G639" s="226" t="s">
        <v>95</v>
      </c>
      <c r="H639" s="228">
        <v>641</v>
      </c>
      <c r="I639" s="228" t="s">
        <v>60</v>
      </c>
      <c r="J639" s="223" t="s">
        <v>96</v>
      </c>
    </row>
    <row r="640" hidden="1" spans="1:10">
      <c r="A640" s="226" t="s">
        <v>846</v>
      </c>
      <c r="B640" s="226" t="s">
        <v>847</v>
      </c>
      <c r="C640" s="227">
        <v>64200</v>
      </c>
      <c r="D640" s="226" t="s">
        <v>97</v>
      </c>
      <c r="E640" s="226" t="s">
        <v>98</v>
      </c>
      <c r="F640" s="226" t="s">
        <v>64</v>
      </c>
      <c r="G640" s="226" t="s">
        <v>70</v>
      </c>
      <c r="H640" s="228">
        <v>642</v>
      </c>
      <c r="I640" s="228" t="s">
        <v>60</v>
      </c>
      <c r="J640" s="223" t="s">
        <v>99</v>
      </c>
    </row>
    <row r="641" hidden="1" spans="1:10">
      <c r="A641" s="226" t="s">
        <v>846</v>
      </c>
      <c r="B641" s="226" t="s">
        <v>847</v>
      </c>
      <c r="C641" s="227">
        <v>64300</v>
      </c>
      <c r="D641" s="226" t="s">
        <v>100</v>
      </c>
      <c r="E641" s="226" t="s">
        <v>101</v>
      </c>
      <c r="F641" s="226" t="s">
        <v>102</v>
      </c>
      <c r="G641" s="226" t="s">
        <v>103</v>
      </c>
      <c r="H641" s="228">
        <v>643</v>
      </c>
      <c r="I641" s="228" t="s">
        <v>66</v>
      </c>
      <c r="J641" s="223" t="s">
        <v>104</v>
      </c>
    </row>
    <row r="642" ht="67.5" hidden="1" customHeight="1" spans="1:10">
      <c r="A642" s="226" t="s">
        <v>846</v>
      </c>
      <c r="B642" s="226" t="s">
        <v>847</v>
      </c>
      <c r="C642" s="227">
        <v>64400</v>
      </c>
      <c r="D642" s="226" t="s">
        <v>129</v>
      </c>
      <c r="E642" s="226" t="s">
        <v>130</v>
      </c>
      <c r="F642" s="226" t="s">
        <v>131</v>
      </c>
      <c r="G642" s="226" t="s">
        <v>132</v>
      </c>
      <c r="H642" s="228">
        <v>644</v>
      </c>
      <c r="I642" s="228" t="s">
        <v>60</v>
      </c>
      <c r="J642" s="223" t="s">
        <v>133</v>
      </c>
    </row>
    <row r="643" ht="56.25" hidden="1" customHeight="1" spans="1:10">
      <c r="A643" s="226" t="s">
        <v>846</v>
      </c>
      <c r="B643" s="226" t="s">
        <v>847</v>
      </c>
      <c r="C643" s="227">
        <v>64500</v>
      </c>
      <c r="D643" s="226" t="s">
        <v>416</v>
      </c>
      <c r="E643" s="226" t="s">
        <v>696</v>
      </c>
      <c r="F643" s="226" t="s">
        <v>131</v>
      </c>
      <c r="G643" s="226" t="s">
        <v>132</v>
      </c>
      <c r="H643" s="228">
        <v>645</v>
      </c>
      <c r="I643" s="228" t="s">
        <v>66</v>
      </c>
      <c r="J643" s="223" t="s">
        <v>417</v>
      </c>
    </row>
    <row r="644" ht="22.5" hidden="1" customHeight="1" spans="1:10">
      <c r="A644" s="226" t="s">
        <v>846</v>
      </c>
      <c r="B644" s="226" t="s">
        <v>847</v>
      </c>
      <c r="C644" s="227">
        <v>64600</v>
      </c>
      <c r="D644" s="226" t="s">
        <v>418</v>
      </c>
      <c r="E644" s="226" t="s">
        <v>419</v>
      </c>
      <c r="F644" s="226" t="s">
        <v>113</v>
      </c>
      <c r="G644" s="226" t="s">
        <v>114</v>
      </c>
      <c r="H644" s="228">
        <v>646</v>
      </c>
      <c r="I644" s="228" t="s">
        <v>66</v>
      </c>
      <c r="J644" s="223" t="s">
        <v>139</v>
      </c>
    </row>
    <row r="645" ht="56.25" hidden="1" customHeight="1" spans="1:10">
      <c r="A645" s="226" t="s">
        <v>846</v>
      </c>
      <c r="B645" s="226" t="s">
        <v>847</v>
      </c>
      <c r="C645" s="227">
        <v>64700</v>
      </c>
      <c r="D645" s="226" t="s">
        <v>420</v>
      </c>
      <c r="E645" s="226" t="s">
        <v>421</v>
      </c>
      <c r="F645" s="226" t="s">
        <v>131</v>
      </c>
      <c r="G645" s="226" t="s">
        <v>132</v>
      </c>
      <c r="H645" s="228">
        <v>647</v>
      </c>
      <c r="I645" s="228" t="s">
        <v>66</v>
      </c>
      <c r="J645" s="223" t="s">
        <v>422</v>
      </c>
    </row>
    <row r="646" ht="22.5" hidden="1" customHeight="1" spans="1:10">
      <c r="A646" s="226" t="s">
        <v>846</v>
      </c>
      <c r="B646" s="226" t="s">
        <v>847</v>
      </c>
      <c r="C646" s="227">
        <v>64800</v>
      </c>
      <c r="D646" s="226" t="s">
        <v>423</v>
      </c>
      <c r="E646" s="226" t="s">
        <v>424</v>
      </c>
      <c r="F646" s="226" t="s">
        <v>113</v>
      </c>
      <c r="G646" s="226" t="s">
        <v>114</v>
      </c>
      <c r="H646" s="228">
        <v>648</v>
      </c>
      <c r="I646" s="228" t="s">
        <v>66</v>
      </c>
      <c r="J646" s="223" t="s">
        <v>139</v>
      </c>
    </row>
    <row r="647" ht="101.25" hidden="1" customHeight="1" spans="1:10">
      <c r="A647" s="226" t="s">
        <v>846</v>
      </c>
      <c r="B647" s="226" t="s">
        <v>847</v>
      </c>
      <c r="C647" s="227">
        <v>64900</v>
      </c>
      <c r="D647" s="226" t="s">
        <v>306</v>
      </c>
      <c r="E647" s="226" t="s">
        <v>307</v>
      </c>
      <c r="F647" s="226" t="s">
        <v>308</v>
      </c>
      <c r="G647" s="226" t="s">
        <v>309</v>
      </c>
      <c r="H647" s="228">
        <v>649</v>
      </c>
      <c r="I647" s="228" t="s">
        <v>66</v>
      </c>
      <c r="J647" s="223" t="s">
        <v>310</v>
      </c>
    </row>
    <row r="648" ht="45" hidden="1" customHeight="1" spans="1:10">
      <c r="A648" s="226" t="s">
        <v>846</v>
      </c>
      <c r="B648" s="226" t="s">
        <v>847</v>
      </c>
      <c r="C648" s="227">
        <v>65000</v>
      </c>
      <c r="D648" s="226" t="s">
        <v>311</v>
      </c>
      <c r="E648" s="226" t="s">
        <v>312</v>
      </c>
      <c r="F648" s="226" t="s">
        <v>313</v>
      </c>
      <c r="G648" s="226" t="s">
        <v>314</v>
      </c>
      <c r="H648" s="228">
        <v>650</v>
      </c>
      <c r="I648" s="228" t="s">
        <v>60</v>
      </c>
      <c r="J648" s="223" t="s">
        <v>315</v>
      </c>
    </row>
    <row r="649" hidden="1" spans="1:10">
      <c r="A649" s="226" t="s">
        <v>846</v>
      </c>
      <c r="B649" s="226" t="s">
        <v>847</v>
      </c>
      <c r="C649" s="227">
        <v>65100</v>
      </c>
      <c r="D649" s="226" t="s">
        <v>849</v>
      </c>
      <c r="E649" s="226" t="s">
        <v>850</v>
      </c>
      <c r="F649" s="226" t="s">
        <v>126</v>
      </c>
      <c r="G649" s="226" t="s">
        <v>127</v>
      </c>
      <c r="H649" s="228">
        <v>651</v>
      </c>
      <c r="I649" s="228" t="s">
        <v>60</v>
      </c>
      <c r="J649" s="223" t="s">
        <v>851</v>
      </c>
    </row>
    <row r="650" ht="67.5" hidden="1" customHeight="1" spans="1:10">
      <c r="A650" s="226" t="s">
        <v>846</v>
      </c>
      <c r="B650" s="226" t="s">
        <v>847</v>
      </c>
      <c r="C650" s="227">
        <v>65200</v>
      </c>
      <c r="D650" s="226" t="s">
        <v>192</v>
      </c>
      <c r="E650" s="226" t="s">
        <v>193</v>
      </c>
      <c r="F650" s="226" t="s">
        <v>113</v>
      </c>
      <c r="G650" s="226" t="s">
        <v>114</v>
      </c>
      <c r="H650" s="228">
        <v>652</v>
      </c>
      <c r="I650" s="228" t="s">
        <v>66</v>
      </c>
      <c r="J650" s="223" t="s">
        <v>194</v>
      </c>
    </row>
    <row r="651" hidden="1" spans="1:10">
      <c r="A651" s="226" t="s">
        <v>846</v>
      </c>
      <c r="B651" s="226" t="s">
        <v>847</v>
      </c>
      <c r="C651" s="227">
        <v>65300</v>
      </c>
      <c r="D651" s="226" t="s">
        <v>320</v>
      </c>
      <c r="E651" s="226" t="s">
        <v>321</v>
      </c>
      <c r="F651" s="226" t="s">
        <v>126</v>
      </c>
      <c r="G651" s="226" t="s">
        <v>127</v>
      </c>
      <c r="H651" s="228">
        <v>653</v>
      </c>
      <c r="I651" s="228" t="s">
        <v>60</v>
      </c>
      <c r="J651" s="223" t="s">
        <v>322</v>
      </c>
    </row>
    <row r="652" hidden="1" spans="1:10">
      <c r="A652" s="226" t="s">
        <v>846</v>
      </c>
      <c r="B652" s="226" t="s">
        <v>847</v>
      </c>
      <c r="C652" s="227">
        <v>65400</v>
      </c>
      <c r="D652" s="226" t="s">
        <v>195</v>
      </c>
      <c r="E652" s="226" t="s">
        <v>196</v>
      </c>
      <c r="F652" s="226" t="s">
        <v>126</v>
      </c>
      <c r="G652" s="226" t="s">
        <v>127</v>
      </c>
      <c r="H652" s="228">
        <v>654</v>
      </c>
      <c r="I652" s="228" t="s">
        <v>60</v>
      </c>
      <c r="J652" s="223" t="s">
        <v>197</v>
      </c>
    </row>
    <row r="653" ht="56.25" hidden="1" customHeight="1" spans="1:10">
      <c r="A653" s="226" t="s">
        <v>846</v>
      </c>
      <c r="B653" s="226" t="s">
        <v>847</v>
      </c>
      <c r="C653" s="227">
        <v>65500</v>
      </c>
      <c r="D653" s="226" t="s">
        <v>216</v>
      </c>
      <c r="E653" s="226" t="s">
        <v>217</v>
      </c>
      <c r="F653" s="226" t="s">
        <v>113</v>
      </c>
      <c r="G653" s="226" t="s">
        <v>114</v>
      </c>
      <c r="H653" s="228">
        <v>655</v>
      </c>
      <c r="I653" s="228" t="s">
        <v>66</v>
      </c>
      <c r="J653" s="223" t="s">
        <v>218</v>
      </c>
    </row>
    <row r="654" ht="22.5" hidden="1" customHeight="1" spans="1:10">
      <c r="A654" s="226" t="s">
        <v>846</v>
      </c>
      <c r="B654" s="226" t="s">
        <v>847</v>
      </c>
      <c r="C654" s="227">
        <v>65600</v>
      </c>
      <c r="D654" s="226" t="s">
        <v>223</v>
      </c>
      <c r="E654" s="226" t="s">
        <v>224</v>
      </c>
      <c r="F654" s="226" t="s">
        <v>58</v>
      </c>
      <c r="G654" s="226" t="s">
        <v>221</v>
      </c>
      <c r="H654" s="228">
        <v>656</v>
      </c>
      <c r="I654" s="228" t="s">
        <v>60</v>
      </c>
      <c r="J654" s="223" t="s">
        <v>222</v>
      </c>
    </row>
    <row r="655" ht="22.5" hidden="1" customHeight="1" spans="1:10">
      <c r="A655" s="226" t="s">
        <v>846</v>
      </c>
      <c r="B655" s="226" t="s">
        <v>847</v>
      </c>
      <c r="C655" s="227">
        <v>65700</v>
      </c>
      <c r="D655" s="226" t="s">
        <v>528</v>
      </c>
      <c r="E655" s="226" t="s">
        <v>531</v>
      </c>
      <c r="F655" s="226" t="s">
        <v>58</v>
      </c>
      <c r="G655" s="226" t="s">
        <v>221</v>
      </c>
      <c r="H655" s="228">
        <v>657</v>
      </c>
      <c r="I655" s="228" t="s">
        <v>60</v>
      </c>
      <c r="J655" s="223" t="s">
        <v>222</v>
      </c>
    </row>
    <row r="656" ht="22.5" hidden="1" customHeight="1" spans="1:10">
      <c r="A656" s="226" t="s">
        <v>846</v>
      </c>
      <c r="B656" s="226" t="s">
        <v>847</v>
      </c>
      <c r="C656" s="227">
        <v>65800</v>
      </c>
      <c r="D656" s="226" t="s">
        <v>530</v>
      </c>
      <c r="E656" s="226" t="s">
        <v>531</v>
      </c>
      <c r="F656" s="226" t="s">
        <v>58</v>
      </c>
      <c r="G656" s="226" t="s">
        <v>221</v>
      </c>
      <c r="H656" s="228">
        <v>658</v>
      </c>
      <c r="I656" s="228" t="s">
        <v>60</v>
      </c>
      <c r="J656" s="223" t="s">
        <v>222</v>
      </c>
    </row>
    <row r="657" ht="22.5" hidden="1" customHeight="1" spans="1:10">
      <c r="A657" s="226" t="s">
        <v>846</v>
      </c>
      <c r="B657" s="226" t="s">
        <v>847</v>
      </c>
      <c r="C657" s="227">
        <v>65900</v>
      </c>
      <c r="D657" s="226" t="s">
        <v>328</v>
      </c>
      <c r="E657" s="226" t="s">
        <v>329</v>
      </c>
      <c r="F657" s="226" t="s">
        <v>58</v>
      </c>
      <c r="G657" s="226" t="s">
        <v>221</v>
      </c>
      <c r="H657" s="228">
        <v>659</v>
      </c>
      <c r="I657" s="228" t="s">
        <v>60</v>
      </c>
      <c r="J657" s="223" t="s">
        <v>222</v>
      </c>
    </row>
    <row r="658" hidden="1" spans="1:10">
      <c r="A658" s="226" t="s">
        <v>846</v>
      </c>
      <c r="B658" s="226" t="s">
        <v>847</v>
      </c>
      <c r="C658" s="227">
        <v>66000</v>
      </c>
      <c r="D658" s="226" t="s">
        <v>239</v>
      </c>
      <c r="E658" s="226" t="s">
        <v>240</v>
      </c>
      <c r="F658" s="226" t="s">
        <v>241</v>
      </c>
      <c r="G658" s="226" t="s">
        <v>242</v>
      </c>
      <c r="H658" s="228">
        <v>660</v>
      </c>
      <c r="I658" s="228" t="s">
        <v>60</v>
      </c>
      <c r="J658" s="223" t="s">
        <v>4</v>
      </c>
    </row>
    <row r="659" ht="22.5" hidden="1" customHeight="1" spans="1:10">
      <c r="A659" s="226" t="s">
        <v>852</v>
      </c>
      <c r="B659" s="226" t="s">
        <v>853</v>
      </c>
      <c r="C659" s="227">
        <v>66300</v>
      </c>
      <c r="D659" s="226" t="s">
        <v>56</v>
      </c>
      <c r="E659" s="226" t="s">
        <v>57</v>
      </c>
      <c r="F659" s="226" t="s">
        <v>58</v>
      </c>
      <c r="G659" s="226" t="s">
        <v>59</v>
      </c>
      <c r="H659" s="228">
        <v>663</v>
      </c>
      <c r="I659" s="228" t="s">
        <v>60</v>
      </c>
      <c r="J659" s="223" t="s">
        <v>854</v>
      </c>
    </row>
    <row r="660" ht="22.5" hidden="1" customHeight="1" spans="1:10">
      <c r="A660" s="226" t="s">
        <v>852</v>
      </c>
      <c r="B660" s="226" t="s">
        <v>853</v>
      </c>
      <c r="C660" s="227">
        <v>66500</v>
      </c>
      <c r="D660" s="226" t="s">
        <v>137</v>
      </c>
      <c r="E660" s="226" t="s">
        <v>138</v>
      </c>
      <c r="F660" s="226" t="s">
        <v>113</v>
      </c>
      <c r="G660" s="226" t="s">
        <v>114</v>
      </c>
      <c r="H660" s="228">
        <v>665</v>
      </c>
      <c r="I660" s="228" t="s">
        <v>60</v>
      </c>
      <c r="J660" s="223" t="s">
        <v>139</v>
      </c>
    </row>
    <row r="661" ht="56.25" hidden="1" customHeight="1" spans="1:10">
      <c r="A661" s="226" t="s">
        <v>852</v>
      </c>
      <c r="B661" s="226" t="s">
        <v>853</v>
      </c>
      <c r="C661" s="227">
        <v>66600</v>
      </c>
      <c r="D661" s="226" t="s">
        <v>337</v>
      </c>
      <c r="E661" s="226" t="s">
        <v>338</v>
      </c>
      <c r="F661" s="226" t="s">
        <v>131</v>
      </c>
      <c r="G661" s="226" t="s">
        <v>132</v>
      </c>
      <c r="H661" s="228">
        <v>666</v>
      </c>
      <c r="I661" s="228" t="s">
        <v>60</v>
      </c>
      <c r="J661" s="223" t="s">
        <v>339</v>
      </c>
    </row>
    <row r="662" ht="78.75" hidden="1" customHeight="1" spans="1:10">
      <c r="A662" s="226" t="s">
        <v>852</v>
      </c>
      <c r="B662" s="226" t="s">
        <v>853</v>
      </c>
      <c r="C662" s="227">
        <v>66700</v>
      </c>
      <c r="D662" s="226" t="s">
        <v>134</v>
      </c>
      <c r="E662" s="226" t="s">
        <v>135</v>
      </c>
      <c r="F662" s="226" t="s">
        <v>131</v>
      </c>
      <c r="G662" s="226" t="s">
        <v>132</v>
      </c>
      <c r="H662" s="228">
        <v>667</v>
      </c>
      <c r="I662" s="228" t="s">
        <v>60</v>
      </c>
      <c r="J662" s="223" t="s">
        <v>340</v>
      </c>
    </row>
    <row r="663" hidden="1" spans="1:10">
      <c r="A663" s="226" t="s">
        <v>852</v>
      </c>
      <c r="B663" s="226" t="s">
        <v>853</v>
      </c>
      <c r="C663" s="227">
        <v>66800</v>
      </c>
      <c r="D663" s="226" t="s">
        <v>341</v>
      </c>
      <c r="E663" s="226" t="s">
        <v>341</v>
      </c>
      <c r="F663" s="226" t="s">
        <v>308</v>
      </c>
      <c r="G663" s="226" t="s">
        <v>309</v>
      </c>
      <c r="H663" s="228">
        <v>668</v>
      </c>
      <c r="I663" s="228" t="s">
        <v>60</v>
      </c>
      <c r="J663" s="223" t="s">
        <v>342</v>
      </c>
    </row>
    <row r="664" hidden="1" spans="1:10">
      <c r="A664" s="226" t="s">
        <v>852</v>
      </c>
      <c r="B664" s="226" t="s">
        <v>853</v>
      </c>
      <c r="C664" s="227">
        <v>66900</v>
      </c>
      <c r="D664" s="226" t="s">
        <v>343</v>
      </c>
      <c r="E664" s="226" t="s">
        <v>343</v>
      </c>
      <c r="F664" s="226" t="s">
        <v>121</v>
      </c>
      <c r="G664" s="226" t="s">
        <v>122</v>
      </c>
      <c r="H664" s="228">
        <v>669</v>
      </c>
      <c r="I664" s="228" t="s">
        <v>60</v>
      </c>
      <c r="J664" s="223" t="s">
        <v>344</v>
      </c>
    </row>
    <row r="665" hidden="1" spans="1:10">
      <c r="A665" s="226" t="s">
        <v>852</v>
      </c>
      <c r="B665" s="226" t="s">
        <v>853</v>
      </c>
      <c r="C665" s="227">
        <v>67000</v>
      </c>
      <c r="D665" s="226" t="s">
        <v>345</v>
      </c>
      <c r="E665" s="226" t="s">
        <v>345</v>
      </c>
      <c r="F665" s="226" t="s">
        <v>346</v>
      </c>
      <c r="G665" s="226" t="s">
        <v>347</v>
      </c>
      <c r="H665" s="228">
        <v>670</v>
      </c>
      <c r="I665" s="228" t="s">
        <v>60</v>
      </c>
      <c r="J665" s="223" t="s">
        <v>348</v>
      </c>
    </row>
    <row r="666" hidden="1" spans="1:10">
      <c r="A666" s="226" t="s">
        <v>852</v>
      </c>
      <c r="B666" s="226" t="s">
        <v>853</v>
      </c>
      <c r="C666" s="227">
        <v>67100</v>
      </c>
      <c r="D666" s="226" t="s">
        <v>349</v>
      </c>
      <c r="E666" s="226" t="s">
        <v>350</v>
      </c>
      <c r="F666" s="226" t="s">
        <v>126</v>
      </c>
      <c r="G666" s="226" t="s">
        <v>127</v>
      </c>
      <c r="H666" s="228">
        <v>671</v>
      </c>
      <c r="I666" s="228" t="s">
        <v>60</v>
      </c>
      <c r="J666" s="223" t="s">
        <v>351</v>
      </c>
    </row>
    <row r="667" ht="22.5" hidden="1" customHeight="1" spans="1:10">
      <c r="A667" s="226" t="s">
        <v>852</v>
      </c>
      <c r="B667" s="226" t="s">
        <v>853</v>
      </c>
      <c r="C667" s="227">
        <v>67200</v>
      </c>
      <c r="D667" s="226" t="s">
        <v>352</v>
      </c>
      <c r="E667" s="226" t="s">
        <v>353</v>
      </c>
      <c r="F667" s="226" t="s">
        <v>58</v>
      </c>
      <c r="G667" s="226" t="s">
        <v>221</v>
      </c>
      <c r="H667" s="228">
        <v>672</v>
      </c>
      <c r="I667" s="228" t="s">
        <v>60</v>
      </c>
      <c r="J667" s="223" t="s">
        <v>222</v>
      </c>
    </row>
    <row r="668" ht="22.5" hidden="1" customHeight="1" spans="1:10">
      <c r="A668" s="226" t="s">
        <v>852</v>
      </c>
      <c r="B668" s="226" t="s">
        <v>853</v>
      </c>
      <c r="C668" s="227">
        <v>67300</v>
      </c>
      <c r="D668" s="226" t="s">
        <v>225</v>
      </c>
      <c r="E668" s="226" t="s">
        <v>226</v>
      </c>
      <c r="F668" s="226" t="s">
        <v>58</v>
      </c>
      <c r="G668" s="226" t="s">
        <v>221</v>
      </c>
      <c r="H668" s="228">
        <v>673</v>
      </c>
      <c r="I668" s="228" t="s">
        <v>60</v>
      </c>
      <c r="J668" s="223" t="s">
        <v>222</v>
      </c>
    </row>
    <row r="669" ht="22.5" hidden="1" customHeight="1" spans="1:10">
      <c r="A669" s="226" t="s">
        <v>852</v>
      </c>
      <c r="B669" s="226" t="s">
        <v>853</v>
      </c>
      <c r="C669" s="227">
        <v>67400</v>
      </c>
      <c r="D669" s="226" t="s">
        <v>354</v>
      </c>
      <c r="E669" s="226" t="s">
        <v>355</v>
      </c>
      <c r="F669" s="226" t="s">
        <v>58</v>
      </c>
      <c r="G669" s="226" t="s">
        <v>221</v>
      </c>
      <c r="H669" s="228">
        <v>674</v>
      </c>
      <c r="I669" s="228" t="s">
        <v>60</v>
      </c>
      <c r="J669" s="223" t="s">
        <v>222</v>
      </c>
    </row>
    <row r="670" ht="22.5" hidden="1" customHeight="1" spans="1:10">
      <c r="A670" s="226" t="s">
        <v>852</v>
      </c>
      <c r="B670" s="226" t="s">
        <v>853</v>
      </c>
      <c r="C670" s="227">
        <v>67500</v>
      </c>
      <c r="D670" s="226" t="s">
        <v>356</v>
      </c>
      <c r="E670" s="226" t="s">
        <v>357</v>
      </c>
      <c r="F670" s="226" t="s">
        <v>58</v>
      </c>
      <c r="G670" s="226" t="s">
        <v>221</v>
      </c>
      <c r="H670" s="228">
        <v>675</v>
      </c>
      <c r="I670" s="228" t="s">
        <v>60</v>
      </c>
      <c r="J670" s="223" t="s">
        <v>222</v>
      </c>
    </row>
    <row r="671" ht="22.5" hidden="1" customHeight="1" spans="1:10">
      <c r="A671" s="226" t="s">
        <v>852</v>
      </c>
      <c r="B671" s="226" t="s">
        <v>853</v>
      </c>
      <c r="C671" s="227">
        <v>67600</v>
      </c>
      <c r="D671" s="226" t="s">
        <v>358</v>
      </c>
      <c r="E671" s="226" t="s">
        <v>359</v>
      </c>
      <c r="F671" s="226" t="s">
        <v>58</v>
      </c>
      <c r="G671" s="226" t="s">
        <v>221</v>
      </c>
      <c r="H671" s="228">
        <v>676</v>
      </c>
      <c r="I671" s="228" t="s">
        <v>60</v>
      </c>
      <c r="J671" s="223" t="s">
        <v>222</v>
      </c>
    </row>
    <row r="672" ht="22.5" hidden="1" customHeight="1" spans="1:10">
      <c r="A672" s="226" t="s">
        <v>855</v>
      </c>
      <c r="B672" s="226" t="s">
        <v>856</v>
      </c>
      <c r="C672" s="227">
        <v>67900</v>
      </c>
      <c r="D672" s="226" t="s">
        <v>56</v>
      </c>
      <c r="E672" s="226" t="s">
        <v>57</v>
      </c>
      <c r="F672" s="226" t="s">
        <v>58</v>
      </c>
      <c r="G672" s="226" t="s">
        <v>59</v>
      </c>
      <c r="H672" s="228">
        <v>679</v>
      </c>
      <c r="I672" s="228" t="s">
        <v>60</v>
      </c>
      <c r="J672" s="223" t="s">
        <v>61</v>
      </c>
    </row>
    <row r="673" ht="90" hidden="1" customHeight="1" spans="1:10">
      <c r="A673" s="226" t="s">
        <v>855</v>
      </c>
      <c r="B673" s="226" t="s">
        <v>856</v>
      </c>
      <c r="C673" s="227">
        <v>68100</v>
      </c>
      <c r="D673" s="226" t="s">
        <v>62</v>
      </c>
      <c r="E673" s="226" t="s">
        <v>63</v>
      </c>
      <c r="F673" s="226" t="s">
        <v>64</v>
      </c>
      <c r="G673" s="226" t="s">
        <v>65</v>
      </c>
      <c r="H673" s="228">
        <v>681</v>
      </c>
      <c r="I673" s="228" t="s">
        <v>66</v>
      </c>
      <c r="J673" s="223" t="s">
        <v>786</v>
      </c>
    </row>
    <row r="674" ht="22.5" hidden="1" customHeight="1" spans="1:10">
      <c r="A674" s="226" t="s">
        <v>855</v>
      </c>
      <c r="B674" s="226" t="s">
        <v>856</v>
      </c>
      <c r="C674" s="227">
        <v>68200</v>
      </c>
      <c r="D674" s="226" t="s">
        <v>68</v>
      </c>
      <c r="E674" s="226" t="s">
        <v>857</v>
      </c>
      <c r="F674" s="226" t="s">
        <v>64</v>
      </c>
      <c r="G674" s="226" t="s">
        <v>70</v>
      </c>
      <c r="H674" s="228">
        <v>682</v>
      </c>
      <c r="I674" s="228" t="s">
        <v>60</v>
      </c>
      <c r="J674" s="223" t="s">
        <v>71</v>
      </c>
    </row>
    <row r="675" ht="33.75" hidden="1" customHeight="1" spans="1:10">
      <c r="A675" s="226" t="s">
        <v>855</v>
      </c>
      <c r="B675" s="226" t="s">
        <v>856</v>
      </c>
      <c r="C675" s="227">
        <v>68300</v>
      </c>
      <c r="D675" s="226" t="s">
        <v>560</v>
      </c>
      <c r="E675" s="226" t="s">
        <v>561</v>
      </c>
      <c r="F675" s="226" t="s">
        <v>562</v>
      </c>
      <c r="G675" s="226" t="s">
        <v>563</v>
      </c>
      <c r="H675" s="228">
        <v>683</v>
      </c>
      <c r="I675" s="228" t="s">
        <v>66</v>
      </c>
      <c r="J675" s="223" t="s">
        <v>788</v>
      </c>
    </row>
    <row r="676" hidden="1" spans="1:10">
      <c r="A676" s="226" t="s">
        <v>855</v>
      </c>
      <c r="B676" s="226" t="s">
        <v>856</v>
      </c>
      <c r="C676" s="227">
        <v>117300</v>
      </c>
      <c r="D676" s="226" t="s">
        <v>799</v>
      </c>
      <c r="E676" s="226" t="s">
        <v>800</v>
      </c>
      <c r="F676" s="226" t="s">
        <v>82</v>
      </c>
      <c r="G676" s="226" t="s">
        <v>83</v>
      </c>
      <c r="H676" s="228">
        <v>1286</v>
      </c>
      <c r="I676" s="228"/>
      <c r="J676" s="234" t="s">
        <v>801</v>
      </c>
    </row>
    <row r="677" hidden="1" spans="1:10">
      <c r="A677" s="226" t="s">
        <v>855</v>
      </c>
      <c r="B677" s="226" t="s">
        <v>856</v>
      </c>
      <c r="C677" s="227">
        <v>117400</v>
      </c>
      <c r="D677" s="226" t="s">
        <v>858</v>
      </c>
      <c r="E677" s="226" t="s">
        <v>803</v>
      </c>
      <c r="F677" s="226" t="s">
        <v>82</v>
      </c>
      <c r="G677" s="226" t="s">
        <v>83</v>
      </c>
      <c r="H677" s="228">
        <v>1287</v>
      </c>
      <c r="I677" s="228"/>
      <c r="J677" s="223" t="s">
        <v>859</v>
      </c>
    </row>
    <row r="678" ht="22.5" hidden="1" customHeight="1" spans="1:10">
      <c r="A678" s="226" t="s">
        <v>855</v>
      </c>
      <c r="B678" s="226" t="s">
        <v>856</v>
      </c>
      <c r="C678" s="227">
        <v>117500</v>
      </c>
      <c r="D678" s="226" t="s">
        <v>860</v>
      </c>
      <c r="E678" s="226" t="s">
        <v>861</v>
      </c>
      <c r="F678" s="226" t="s">
        <v>156</v>
      </c>
      <c r="G678" s="226" t="s">
        <v>157</v>
      </c>
      <c r="H678" s="228">
        <v>1288</v>
      </c>
      <c r="I678" s="228"/>
      <c r="J678" s="223" t="s">
        <v>862</v>
      </c>
    </row>
    <row r="679" ht="22.5" hidden="1" customHeight="1" spans="1:10">
      <c r="A679" s="226" t="s">
        <v>855</v>
      </c>
      <c r="B679" s="226" t="s">
        <v>856</v>
      </c>
      <c r="C679" s="227">
        <v>68500</v>
      </c>
      <c r="D679" s="226" t="s">
        <v>863</v>
      </c>
      <c r="E679" s="226" t="s">
        <v>864</v>
      </c>
      <c r="F679" s="226" t="s">
        <v>156</v>
      </c>
      <c r="G679" s="226" t="s">
        <v>157</v>
      </c>
      <c r="H679" s="228">
        <v>685</v>
      </c>
      <c r="I679" s="228" t="s">
        <v>60</v>
      </c>
      <c r="J679" s="223" t="s">
        <v>865</v>
      </c>
    </row>
    <row r="680" hidden="1" spans="1:10">
      <c r="A680" s="226" t="s">
        <v>855</v>
      </c>
      <c r="B680" s="226" t="s">
        <v>856</v>
      </c>
      <c r="C680" s="227">
        <v>68600</v>
      </c>
      <c r="D680" s="226" t="s">
        <v>866</v>
      </c>
      <c r="E680" s="226" t="s">
        <v>818</v>
      </c>
      <c r="F680" s="226" t="s">
        <v>126</v>
      </c>
      <c r="G680" s="226" t="s">
        <v>127</v>
      </c>
      <c r="H680" s="228">
        <v>686</v>
      </c>
      <c r="I680" s="228" t="s">
        <v>60</v>
      </c>
      <c r="J680" s="223" t="s">
        <v>819</v>
      </c>
    </row>
    <row r="681" hidden="1" spans="1:10">
      <c r="A681" s="226" t="s">
        <v>855</v>
      </c>
      <c r="B681" s="226" t="s">
        <v>856</v>
      </c>
      <c r="C681" s="227">
        <v>68700</v>
      </c>
      <c r="D681" s="226" t="s">
        <v>867</v>
      </c>
      <c r="E681" s="226" t="s">
        <v>809</v>
      </c>
      <c r="F681" s="226" t="s">
        <v>82</v>
      </c>
      <c r="G681" s="226" t="s">
        <v>83</v>
      </c>
      <c r="H681" s="228">
        <v>687</v>
      </c>
      <c r="I681" s="228" t="s">
        <v>60</v>
      </c>
      <c r="J681" s="223" t="s">
        <v>810</v>
      </c>
    </row>
    <row r="682" ht="22.5" hidden="1" customHeight="1" spans="1:10">
      <c r="A682" s="226" t="s">
        <v>855</v>
      </c>
      <c r="B682" s="226" t="s">
        <v>856</v>
      </c>
      <c r="C682" s="227">
        <v>101900</v>
      </c>
      <c r="D682" s="226" t="s">
        <v>606</v>
      </c>
      <c r="E682" s="226" t="s">
        <v>607</v>
      </c>
      <c r="F682" s="226" t="s">
        <v>82</v>
      </c>
      <c r="G682" s="226" t="s">
        <v>83</v>
      </c>
      <c r="H682" s="228">
        <v>1019</v>
      </c>
      <c r="I682" s="228" t="s">
        <v>66</v>
      </c>
      <c r="J682" s="223" t="s">
        <v>608</v>
      </c>
    </row>
    <row r="683" ht="67.5" hidden="1" customHeight="1" spans="1:10">
      <c r="A683" s="226" t="s">
        <v>855</v>
      </c>
      <c r="B683" s="226" t="s">
        <v>856</v>
      </c>
      <c r="C683" s="227">
        <v>68800</v>
      </c>
      <c r="D683" s="226" t="s">
        <v>192</v>
      </c>
      <c r="E683" s="226" t="s">
        <v>193</v>
      </c>
      <c r="F683" s="226" t="s">
        <v>113</v>
      </c>
      <c r="G683" s="226" t="s">
        <v>114</v>
      </c>
      <c r="H683" s="228">
        <v>688</v>
      </c>
      <c r="I683" s="228" t="s">
        <v>66</v>
      </c>
      <c r="J683" s="223" t="s">
        <v>194</v>
      </c>
    </row>
    <row r="684" hidden="1" spans="1:10">
      <c r="A684" s="226" t="s">
        <v>855</v>
      </c>
      <c r="B684" s="226" t="s">
        <v>856</v>
      </c>
      <c r="C684" s="227">
        <v>68900</v>
      </c>
      <c r="D684" s="226" t="s">
        <v>195</v>
      </c>
      <c r="E684" s="226" t="s">
        <v>196</v>
      </c>
      <c r="F684" s="226" t="s">
        <v>126</v>
      </c>
      <c r="G684" s="226" t="s">
        <v>127</v>
      </c>
      <c r="H684" s="228">
        <v>689</v>
      </c>
      <c r="I684" s="228" t="s">
        <v>60</v>
      </c>
      <c r="J684" s="223" t="s">
        <v>197</v>
      </c>
    </row>
    <row r="685" ht="56.25" hidden="1" customHeight="1" spans="1:10">
      <c r="A685" s="226" t="s">
        <v>855</v>
      </c>
      <c r="B685" s="226" t="s">
        <v>856</v>
      </c>
      <c r="C685" s="227">
        <v>69000</v>
      </c>
      <c r="D685" s="226" t="s">
        <v>216</v>
      </c>
      <c r="E685" s="226" t="s">
        <v>217</v>
      </c>
      <c r="F685" s="226" t="s">
        <v>113</v>
      </c>
      <c r="G685" s="226" t="s">
        <v>114</v>
      </c>
      <c r="H685" s="228">
        <v>690</v>
      </c>
      <c r="I685" s="228" t="s">
        <v>66</v>
      </c>
      <c r="J685" s="223" t="s">
        <v>218</v>
      </c>
    </row>
    <row r="686" ht="22.5" hidden="1" customHeight="1" spans="1:10">
      <c r="A686" s="226" t="s">
        <v>855</v>
      </c>
      <c r="B686" s="226" t="s">
        <v>856</v>
      </c>
      <c r="C686" s="227">
        <v>69100</v>
      </c>
      <c r="D686" s="226" t="s">
        <v>614</v>
      </c>
      <c r="E686" s="226" t="s">
        <v>615</v>
      </c>
      <c r="F686" s="226" t="s">
        <v>58</v>
      </c>
      <c r="G686" s="226" t="s">
        <v>221</v>
      </c>
      <c r="H686" s="228">
        <v>691</v>
      </c>
      <c r="I686" s="228" t="s">
        <v>60</v>
      </c>
      <c r="J686" s="223" t="s">
        <v>222</v>
      </c>
    </row>
    <row r="687" ht="22.5" hidden="1" customHeight="1" spans="1:10">
      <c r="A687" s="226" t="s">
        <v>855</v>
      </c>
      <c r="B687" s="226" t="s">
        <v>856</v>
      </c>
      <c r="C687" s="227">
        <v>69200</v>
      </c>
      <c r="D687" s="226" t="s">
        <v>868</v>
      </c>
      <c r="E687" s="226" t="s">
        <v>869</v>
      </c>
      <c r="F687" s="226" t="s">
        <v>58</v>
      </c>
      <c r="G687" s="226" t="s">
        <v>221</v>
      </c>
      <c r="H687" s="228">
        <v>692</v>
      </c>
      <c r="I687" s="228" t="s">
        <v>60</v>
      </c>
      <c r="J687" s="223" t="s">
        <v>222</v>
      </c>
    </row>
    <row r="688" ht="22.5" hidden="1" customHeight="1" spans="1:10">
      <c r="A688" s="226" t="s">
        <v>855</v>
      </c>
      <c r="B688" s="226" t="s">
        <v>856</v>
      </c>
      <c r="C688" s="227">
        <v>119300</v>
      </c>
      <c r="D688" s="226" t="s">
        <v>870</v>
      </c>
      <c r="E688" s="226" t="s">
        <v>871</v>
      </c>
      <c r="F688" s="226" t="s">
        <v>58</v>
      </c>
      <c r="G688" s="226" t="s">
        <v>221</v>
      </c>
      <c r="H688" s="228">
        <v>1307</v>
      </c>
      <c r="I688" s="228"/>
      <c r="J688" s="223" t="s">
        <v>222</v>
      </c>
    </row>
    <row r="689" hidden="1" spans="1:10">
      <c r="A689" s="226" t="s">
        <v>855</v>
      </c>
      <c r="B689" s="226" t="s">
        <v>856</v>
      </c>
      <c r="C689" s="227">
        <v>69300</v>
      </c>
      <c r="D689" s="226" t="s">
        <v>239</v>
      </c>
      <c r="E689" s="226" t="s">
        <v>240</v>
      </c>
      <c r="F689" s="226" t="s">
        <v>241</v>
      </c>
      <c r="G689" s="226" t="s">
        <v>242</v>
      </c>
      <c r="H689" s="228">
        <v>693</v>
      </c>
      <c r="I689" s="228" t="s">
        <v>60</v>
      </c>
      <c r="J689" s="223" t="s">
        <v>4</v>
      </c>
    </row>
    <row r="690" s="220" customFormat="1" hidden="1" spans="1:10">
      <c r="A690" s="231" t="s">
        <v>872</v>
      </c>
      <c r="B690" s="231" t="s">
        <v>873</v>
      </c>
      <c r="C690" s="232">
        <v>69600</v>
      </c>
      <c r="D690" s="231" t="s">
        <v>56</v>
      </c>
      <c r="E690" s="231" t="s">
        <v>57</v>
      </c>
      <c r="F690" s="231" t="s">
        <v>58</v>
      </c>
      <c r="G690" s="231" t="s">
        <v>59</v>
      </c>
      <c r="H690" s="233">
        <v>696</v>
      </c>
      <c r="I690" s="236" t="s">
        <v>60</v>
      </c>
      <c r="J690" s="237" t="str">
        <f>+$J$353</f>
        <v>Indicare se l'impianto di potabilizzazione è dotato di sistema di rimozione dei metalli pesanti.</v>
      </c>
    </row>
    <row r="691" s="220" customFormat="1" hidden="1" spans="1:10">
      <c r="A691" s="231" t="s">
        <v>872</v>
      </c>
      <c r="B691" s="231" t="s">
        <v>873</v>
      </c>
      <c r="C691" s="232">
        <v>69800</v>
      </c>
      <c r="D691" s="231" t="s">
        <v>631</v>
      </c>
      <c r="E691" s="231" t="s">
        <v>632</v>
      </c>
      <c r="F691" s="231" t="s">
        <v>64</v>
      </c>
      <c r="G691" s="231" t="s">
        <v>142</v>
      </c>
      <c r="H691" s="233">
        <v>698</v>
      </c>
      <c r="I691" s="236" t="s">
        <v>60</v>
      </c>
      <c r="J691" s="237" t="str">
        <f>+$J$354</f>
        <v>Indicare se l'impianto di potabilizzazione è dotato di sistema di rimozione dei trialometani.</v>
      </c>
    </row>
    <row r="692" s="220" customFormat="1" hidden="1" spans="1:10">
      <c r="A692" s="231" t="s">
        <v>872</v>
      </c>
      <c r="B692" s="231" t="s">
        <v>873</v>
      </c>
      <c r="C692" s="232">
        <v>69900</v>
      </c>
      <c r="D692" s="231" t="s">
        <v>634</v>
      </c>
      <c r="E692" s="231" t="s">
        <v>635</v>
      </c>
      <c r="F692" s="231" t="s">
        <v>113</v>
      </c>
      <c r="G692" s="231" t="s">
        <v>114</v>
      </c>
      <c r="H692" s="233">
        <v>699</v>
      </c>
      <c r="I692" s="236" t="s">
        <v>60</v>
      </c>
      <c r="J692" s="237" t="str">
        <f>+$J$355</f>
        <v>Indicare se l'impianto di potabilizzazione è dotato di sistema di rimozione degli organoalogenati.</v>
      </c>
    </row>
    <row r="693" s="220" customFormat="1" ht="22.5" hidden="1" customHeight="1" spans="1:10">
      <c r="A693" s="231" t="s">
        <v>872</v>
      </c>
      <c r="B693" s="231" t="s">
        <v>873</v>
      </c>
      <c r="C693" s="232">
        <v>70000</v>
      </c>
      <c r="D693" s="231" t="s">
        <v>137</v>
      </c>
      <c r="E693" s="231" t="s">
        <v>138</v>
      </c>
      <c r="F693" s="231" t="s">
        <v>113</v>
      </c>
      <c r="G693" s="231" t="s">
        <v>114</v>
      </c>
      <c r="H693" s="233">
        <v>700</v>
      </c>
      <c r="I693" s="236" t="s">
        <v>66</v>
      </c>
      <c r="J693" s="240" t="str">
        <f>+$J$22</f>
        <v>Indicare se l'utilizzo previsto per l'opera di presa è: CONTINUO (sempre funzionante), PERIODICO (per es. stagionale), OCCASIONALE (per es. in casi di emergenza).</v>
      </c>
    </row>
    <row r="694" s="220" customFormat="1" ht="56.25" hidden="1" customHeight="1" spans="1:10">
      <c r="A694" s="231" t="s">
        <v>872</v>
      </c>
      <c r="B694" s="231" t="s">
        <v>873</v>
      </c>
      <c r="C694" s="232">
        <v>70100</v>
      </c>
      <c r="D694" s="231" t="s">
        <v>401</v>
      </c>
      <c r="E694" s="231" t="s">
        <v>401</v>
      </c>
      <c r="F694" s="231" t="s">
        <v>303</v>
      </c>
      <c r="G694" s="231" t="s">
        <v>830</v>
      </c>
      <c r="H694" s="233">
        <v>701</v>
      </c>
      <c r="I694" s="236" t="s">
        <v>60</v>
      </c>
      <c r="J694" s="237"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220" customFormat="1" ht="22.5" hidden="1" customHeight="1" spans="1:10">
      <c r="A695" s="231" t="s">
        <v>872</v>
      </c>
      <c r="B695" s="231" t="s">
        <v>873</v>
      </c>
      <c r="C695" s="232">
        <v>70200</v>
      </c>
      <c r="D695" s="231" t="s">
        <v>131</v>
      </c>
      <c r="E695" s="231" t="s">
        <v>639</v>
      </c>
      <c r="F695" s="231" t="s">
        <v>131</v>
      </c>
      <c r="G695" s="231" t="s">
        <v>132</v>
      </c>
      <c r="H695" s="233">
        <v>702</v>
      </c>
      <c r="I695" s="236" t="s">
        <v>60</v>
      </c>
      <c r="J695" s="237" t="str">
        <f>+$J$358</f>
        <v>Indice di confidenza del dato: indica il grado di affidabilità della specifica informazione secondo la scala di qualità del dato definita in tabella. VEDI TABELLA</v>
      </c>
    </row>
    <row r="696" s="220" customFormat="1" ht="22.5" hidden="1" customHeight="1" spans="1:10">
      <c r="A696" s="231" t="s">
        <v>872</v>
      </c>
      <c r="B696" s="231" t="s">
        <v>873</v>
      </c>
      <c r="C696" s="232">
        <v>120000</v>
      </c>
      <c r="D696" s="231" t="s">
        <v>831</v>
      </c>
      <c r="E696" s="231" t="s">
        <v>832</v>
      </c>
      <c r="F696" s="231" t="s">
        <v>113</v>
      </c>
      <c r="G696" s="231" t="s">
        <v>114</v>
      </c>
      <c r="H696" s="233">
        <v>1451</v>
      </c>
      <c r="I696" s="236" t="s">
        <v>66</v>
      </c>
      <c r="J696" s="237" t="s">
        <v>833</v>
      </c>
    </row>
    <row r="697" s="220" customFormat="1" hidden="1" spans="1:10">
      <c r="A697" s="231" t="s">
        <v>872</v>
      </c>
      <c r="B697" s="231" t="s">
        <v>873</v>
      </c>
      <c r="C697" s="232">
        <v>70300</v>
      </c>
      <c r="D697" s="231" t="s">
        <v>834</v>
      </c>
      <c r="E697" s="231" t="s">
        <v>835</v>
      </c>
      <c r="F697" s="231" t="s">
        <v>126</v>
      </c>
      <c r="G697" s="231" t="s">
        <v>127</v>
      </c>
      <c r="H697" s="233">
        <v>703</v>
      </c>
      <c r="I697" s="236" t="s">
        <v>66</v>
      </c>
      <c r="J697" s="237" t="s">
        <v>874</v>
      </c>
    </row>
    <row r="698" s="220" customFormat="1" ht="22.5" hidden="1" customHeight="1" spans="1:10">
      <c r="A698" s="231" t="s">
        <v>872</v>
      </c>
      <c r="B698" s="231" t="s">
        <v>873</v>
      </c>
      <c r="C698" s="232">
        <v>70400</v>
      </c>
      <c r="D698" s="231" t="s">
        <v>399</v>
      </c>
      <c r="E698" s="231" t="s">
        <v>399</v>
      </c>
      <c r="F698" s="231" t="s">
        <v>562</v>
      </c>
      <c r="G698" s="231" t="s">
        <v>563</v>
      </c>
      <c r="H698" s="233">
        <v>704</v>
      </c>
      <c r="I698" s="236" t="s">
        <v>60</v>
      </c>
      <c r="J698" s="237" t="str">
        <f>+$J$360</f>
        <v>Indice di confidenza del dato: indica il grado di affidabilità della specifica informazione secondo la scala di qualità del dato definita in tabella. VEDI TABELLA</v>
      </c>
    </row>
    <row r="699" s="220" customFormat="1" ht="22.5" hidden="1" customHeight="1" spans="1:10">
      <c r="A699" s="231" t="s">
        <v>872</v>
      </c>
      <c r="B699" s="231" t="s">
        <v>873</v>
      </c>
      <c r="C699" s="232">
        <v>70500</v>
      </c>
      <c r="D699" s="231" t="s">
        <v>645</v>
      </c>
      <c r="E699" s="231" t="s">
        <v>646</v>
      </c>
      <c r="F699" s="231" t="s">
        <v>58</v>
      </c>
      <c r="G699" s="231" t="s">
        <v>221</v>
      </c>
      <c r="H699" s="233">
        <v>705</v>
      </c>
      <c r="I699" s="236" t="s">
        <v>60</v>
      </c>
      <c r="J699" s="240" t="str">
        <f>+$J$47</f>
        <v>Indice di confidenza del dato: indica il grado di affidabilità della specifica informazione secondo la scala di qualità del dato definita in tabella. VEDI TABELLA</v>
      </c>
    </row>
    <row r="700" s="220" customFormat="1" ht="22.5" hidden="1" customHeight="1" spans="1:10">
      <c r="A700" s="231" t="s">
        <v>872</v>
      </c>
      <c r="B700" s="231" t="s">
        <v>873</v>
      </c>
      <c r="C700" s="232">
        <v>70600</v>
      </c>
      <c r="D700" s="231" t="s">
        <v>647</v>
      </c>
      <c r="E700" s="231" t="s">
        <v>648</v>
      </c>
      <c r="F700" s="231" t="s">
        <v>58</v>
      </c>
      <c r="G700" s="231" t="s">
        <v>221</v>
      </c>
      <c r="H700" s="233">
        <v>706</v>
      </c>
      <c r="I700" s="236" t="s">
        <v>60</v>
      </c>
      <c r="J700" s="240" t="str">
        <f>+$J$47</f>
        <v>Indice di confidenza del dato: indica il grado di affidabilità della specifica informazione secondo la scala di qualità del dato definita in tabella. VEDI TABELLA</v>
      </c>
    </row>
    <row r="701" s="220" customFormat="1" ht="22.5" hidden="1" customHeight="1" spans="1:10">
      <c r="A701" s="231" t="s">
        <v>872</v>
      </c>
      <c r="B701" s="231" t="s">
        <v>873</v>
      </c>
      <c r="C701" s="232">
        <v>70700</v>
      </c>
      <c r="D701" s="231" t="s">
        <v>649</v>
      </c>
      <c r="E701" s="231" t="s">
        <v>650</v>
      </c>
      <c r="F701" s="231" t="s">
        <v>58</v>
      </c>
      <c r="G701" s="231" t="s">
        <v>221</v>
      </c>
      <c r="H701" s="233">
        <v>707</v>
      </c>
      <c r="I701" s="236" t="s">
        <v>60</v>
      </c>
      <c r="J701" s="240" t="str">
        <f>+$J$47</f>
        <v>Indice di confidenza del dato: indica il grado di affidabilità della specifica informazione secondo la scala di qualità del dato definita in tabella. VEDI TABELLA</v>
      </c>
    </row>
    <row r="702" s="220" customFormat="1" ht="22.5" hidden="1" customHeight="1" spans="1:10">
      <c r="A702" s="231" t="s">
        <v>872</v>
      </c>
      <c r="B702" s="231" t="s">
        <v>873</v>
      </c>
      <c r="C702" s="232">
        <v>70800</v>
      </c>
      <c r="D702" s="231" t="s">
        <v>651</v>
      </c>
      <c r="E702" s="231" t="s">
        <v>652</v>
      </c>
      <c r="F702" s="231" t="s">
        <v>58</v>
      </c>
      <c r="G702" s="231" t="s">
        <v>221</v>
      </c>
      <c r="H702" s="233">
        <v>708</v>
      </c>
      <c r="I702" s="236" t="s">
        <v>60</v>
      </c>
      <c r="J702" s="240" t="str">
        <f>+$J$47</f>
        <v>Indice di confidenza del dato: indica il grado di affidabilità della specifica informazione secondo la scala di qualità del dato definita in tabella. VEDI TABELLA</v>
      </c>
    </row>
    <row r="703" s="220" customFormat="1" ht="45" hidden="1" customHeight="1" spans="1:10">
      <c r="A703" s="231" t="s">
        <v>872</v>
      </c>
      <c r="B703" s="231" t="s">
        <v>873</v>
      </c>
      <c r="C703" s="238">
        <v>102000</v>
      </c>
      <c r="D703" s="231" t="s">
        <v>836</v>
      </c>
      <c r="E703" s="236" t="s">
        <v>837</v>
      </c>
      <c r="F703" s="239" t="s">
        <v>126</v>
      </c>
      <c r="G703" s="239" t="s">
        <v>127</v>
      </c>
      <c r="H703" s="233">
        <v>1020</v>
      </c>
      <c r="I703" s="236" t="s">
        <v>60</v>
      </c>
      <c r="J703" s="237" t="s">
        <v>875</v>
      </c>
    </row>
    <row r="704" ht="22.5" hidden="1" customHeight="1" spans="1:10">
      <c r="A704" s="226" t="s">
        <v>876</v>
      </c>
      <c r="B704" s="226" t="s">
        <v>877</v>
      </c>
      <c r="C704" s="227">
        <v>71100</v>
      </c>
      <c r="D704" s="226" t="s">
        <v>56</v>
      </c>
      <c r="E704" s="226" t="s">
        <v>57</v>
      </c>
      <c r="F704" s="226" t="s">
        <v>58</v>
      </c>
      <c r="G704" s="226" t="s">
        <v>59</v>
      </c>
      <c r="H704" s="228">
        <v>711</v>
      </c>
      <c r="I704" s="228" t="s">
        <v>60</v>
      </c>
      <c r="J704" s="223" t="s">
        <v>655</v>
      </c>
    </row>
    <row r="705" ht="22.5" hidden="1" customHeight="1" spans="1:10">
      <c r="A705" s="226" t="s">
        <v>876</v>
      </c>
      <c r="B705" s="226" t="s">
        <v>877</v>
      </c>
      <c r="C705" s="227">
        <v>71300</v>
      </c>
      <c r="D705" s="226" t="s">
        <v>100</v>
      </c>
      <c r="E705" s="226" t="s">
        <v>101</v>
      </c>
      <c r="F705" s="226" t="s">
        <v>102</v>
      </c>
      <c r="G705" s="226" t="s">
        <v>103</v>
      </c>
      <c r="H705" s="228">
        <v>713</v>
      </c>
      <c r="I705" s="228" t="s">
        <v>60</v>
      </c>
      <c r="J705" s="223" t="s">
        <v>656</v>
      </c>
    </row>
    <row r="706" ht="22.5" customHeight="1" spans="1:10">
      <c r="A706" s="226" t="s">
        <v>878</v>
      </c>
      <c r="B706" s="226" t="s">
        <v>879</v>
      </c>
      <c r="C706" s="227">
        <v>71600</v>
      </c>
      <c r="D706" s="226" t="s">
        <v>56</v>
      </c>
      <c r="E706" s="226" t="s">
        <v>57</v>
      </c>
      <c r="F706" s="226" t="s">
        <v>58</v>
      </c>
      <c r="G706" s="226" t="s">
        <v>59</v>
      </c>
      <c r="H706" s="228">
        <v>716</v>
      </c>
      <c r="I706" s="228" t="s">
        <v>60</v>
      </c>
      <c r="J706" s="223" t="s">
        <v>61</v>
      </c>
    </row>
    <row r="707" ht="56.25" customHeight="1" spans="1:10">
      <c r="A707" s="226" t="s">
        <v>878</v>
      </c>
      <c r="B707" s="226" t="s">
        <v>879</v>
      </c>
      <c r="C707" s="227">
        <v>71800</v>
      </c>
      <c r="D707" s="226" t="s">
        <v>62</v>
      </c>
      <c r="E707" s="226" t="s">
        <v>63</v>
      </c>
      <c r="F707" s="226" t="s">
        <v>64</v>
      </c>
      <c r="G707" s="226" t="s">
        <v>65</v>
      </c>
      <c r="H707" s="228">
        <v>718</v>
      </c>
      <c r="I707" s="228" t="s">
        <v>66</v>
      </c>
      <c r="J707" s="223" t="s">
        <v>67</v>
      </c>
    </row>
    <row r="708" ht="22.5" customHeight="1" spans="1:10">
      <c r="A708" s="226" t="s">
        <v>878</v>
      </c>
      <c r="B708" s="226" t="s">
        <v>879</v>
      </c>
      <c r="C708" s="227">
        <v>71900</v>
      </c>
      <c r="D708" s="226" t="s">
        <v>68</v>
      </c>
      <c r="E708" s="226" t="s">
        <v>69</v>
      </c>
      <c r="F708" s="226" t="s">
        <v>64</v>
      </c>
      <c r="G708" s="226" t="s">
        <v>70</v>
      </c>
      <c r="H708" s="228">
        <v>719</v>
      </c>
      <c r="I708" s="228" t="s">
        <v>60</v>
      </c>
      <c r="J708" s="223" t="s">
        <v>71</v>
      </c>
    </row>
    <row r="709" spans="1:10">
      <c r="A709" s="226" t="s">
        <v>878</v>
      </c>
      <c r="B709" s="226" t="s">
        <v>879</v>
      </c>
      <c r="C709" s="227">
        <v>72000</v>
      </c>
      <c r="D709" s="226" t="s">
        <v>72</v>
      </c>
      <c r="E709" s="226" t="s">
        <v>73</v>
      </c>
      <c r="F709" s="226" t="s">
        <v>74</v>
      </c>
      <c r="G709" s="226" t="s">
        <v>75</v>
      </c>
      <c r="H709" s="228">
        <v>720</v>
      </c>
      <c r="I709" s="228" t="s">
        <v>66</v>
      </c>
      <c r="J709" s="223" t="s">
        <v>76</v>
      </c>
    </row>
    <row r="710" spans="1:10">
      <c r="A710" s="226" t="s">
        <v>878</v>
      </c>
      <c r="B710" s="226" t="s">
        <v>879</v>
      </c>
      <c r="C710" s="227">
        <v>72100</v>
      </c>
      <c r="D710" s="226" t="s">
        <v>77</v>
      </c>
      <c r="E710" s="226" t="s">
        <v>78</v>
      </c>
      <c r="F710" s="226" t="s">
        <v>74</v>
      </c>
      <c r="G710" s="226" t="s">
        <v>75</v>
      </c>
      <c r="H710" s="228">
        <v>721</v>
      </c>
      <c r="I710" s="228" t="s">
        <v>66</v>
      </c>
      <c r="J710" s="223" t="s">
        <v>79</v>
      </c>
    </row>
    <row r="711" ht="22.5" customHeight="1" spans="1:10">
      <c r="A711" s="226" t="s">
        <v>878</v>
      </c>
      <c r="B711" s="226" t="s">
        <v>879</v>
      </c>
      <c r="C711" s="227">
        <v>72200</v>
      </c>
      <c r="D711" s="226" t="s">
        <v>80</v>
      </c>
      <c r="E711" s="226" t="s">
        <v>81</v>
      </c>
      <c r="F711" s="226" t="s">
        <v>82</v>
      </c>
      <c r="G711" s="226" t="s">
        <v>83</v>
      </c>
      <c r="H711" s="228">
        <v>722</v>
      </c>
      <c r="I711" s="228" t="s">
        <v>66</v>
      </c>
      <c r="J711" s="223" t="s">
        <v>84</v>
      </c>
    </row>
    <row r="712" spans="1:10">
      <c r="A712" s="226" t="s">
        <v>878</v>
      </c>
      <c r="B712" s="226" t="s">
        <v>879</v>
      </c>
      <c r="C712" s="227">
        <v>72300</v>
      </c>
      <c r="D712" s="226" t="s">
        <v>93</v>
      </c>
      <c r="E712" s="226" t="s">
        <v>94</v>
      </c>
      <c r="F712" s="226" t="s">
        <v>74</v>
      </c>
      <c r="G712" s="226" t="s">
        <v>95</v>
      </c>
      <c r="H712" s="228">
        <v>723</v>
      </c>
      <c r="I712" s="228" t="s">
        <v>60</v>
      </c>
      <c r="J712" s="223" t="s">
        <v>96</v>
      </c>
    </row>
    <row r="713" spans="1:10">
      <c r="A713" s="226" t="s">
        <v>878</v>
      </c>
      <c r="B713" s="226" t="s">
        <v>879</v>
      </c>
      <c r="C713" s="227">
        <v>72400</v>
      </c>
      <c r="D713" s="226" t="s">
        <v>97</v>
      </c>
      <c r="E713" s="226" t="s">
        <v>98</v>
      </c>
      <c r="F713" s="226" t="s">
        <v>64</v>
      </c>
      <c r="G713" s="226" t="s">
        <v>70</v>
      </c>
      <c r="H713" s="228">
        <v>724</v>
      </c>
      <c r="I713" s="228" t="s">
        <v>60</v>
      </c>
      <c r="J713" s="223" t="s">
        <v>99</v>
      </c>
    </row>
    <row r="714" spans="1:10">
      <c r="A714" s="226" t="s">
        <v>878</v>
      </c>
      <c r="B714" s="226" t="s">
        <v>879</v>
      </c>
      <c r="C714" s="227">
        <v>72500</v>
      </c>
      <c r="D714" s="226" t="s">
        <v>100</v>
      </c>
      <c r="E714" s="226" t="s">
        <v>101</v>
      </c>
      <c r="F714" s="226" t="s">
        <v>102</v>
      </c>
      <c r="G714" s="226" t="s">
        <v>103</v>
      </c>
      <c r="H714" s="228">
        <v>725</v>
      </c>
      <c r="I714" s="228" t="s">
        <v>66</v>
      </c>
      <c r="J714" s="223" t="s">
        <v>104</v>
      </c>
    </row>
    <row r="715" spans="1:10">
      <c r="A715" s="226" t="s">
        <v>878</v>
      </c>
      <c r="B715" s="226" t="s">
        <v>879</v>
      </c>
      <c r="C715" s="227">
        <v>72600</v>
      </c>
      <c r="D715" s="226" t="s">
        <v>880</v>
      </c>
      <c r="E715" s="226" t="s">
        <v>881</v>
      </c>
      <c r="F715" s="226" t="s">
        <v>64</v>
      </c>
      <c r="G715" s="226" t="s">
        <v>70</v>
      </c>
      <c r="H715" s="228">
        <v>726</v>
      </c>
      <c r="I715" s="228" t="s">
        <v>60</v>
      </c>
      <c r="J715" s="223" t="s">
        <v>882</v>
      </c>
    </row>
    <row r="716" ht="67.5" customHeight="1" spans="1:10">
      <c r="A716" s="226" t="s">
        <v>878</v>
      </c>
      <c r="B716" s="226" t="s">
        <v>879</v>
      </c>
      <c r="C716" s="227">
        <v>72700</v>
      </c>
      <c r="D716" s="226" t="s">
        <v>129</v>
      </c>
      <c r="E716" s="226" t="s">
        <v>130</v>
      </c>
      <c r="F716" s="226" t="s">
        <v>131</v>
      </c>
      <c r="G716" s="226" t="s">
        <v>132</v>
      </c>
      <c r="H716" s="228">
        <v>727</v>
      </c>
      <c r="I716" s="228" t="s">
        <v>60</v>
      </c>
      <c r="J716" s="223" t="s">
        <v>133</v>
      </c>
    </row>
    <row r="717" ht="56.25" customHeight="1" spans="1:10">
      <c r="A717" s="226" t="s">
        <v>878</v>
      </c>
      <c r="B717" s="226" t="s">
        <v>879</v>
      </c>
      <c r="C717" s="227">
        <v>72800</v>
      </c>
      <c r="D717" s="226" t="s">
        <v>416</v>
      </c>
      <c r="E717" s="226" t="s">
        <v>696</v>
      </c>
      <c r="F717" s="226" t="s">
        <v>131</v>
      </c>
      <c r="G717" s="226" t="s">
        <v>132</v>
      </c>
      <c r="H717" s="228">
        <v>728</v>
      </c>
      <c r="I717" s="228" t="s">
        <v>66</v>
      </c>
      <c r="J717" s="223" t="s">
        <v>417</v>
      </c>
    </row>
    <row r="718" ht="22.5" customHeight="1" spans="1:10">
      <c r="A718" s="226" t="s">
        <v>878</v>
      </c>
      <c r="B718" s="226" t="s">
        <v>879</v>
      </c>
      <c r="C718" s="227">
        <v>72900</v>
      </c>
      <c r="D718" s="226" t="s">
        <v>418</v>
      </c>
      <c r="E718" s="226" t="s">
        <v>419</v>
      </c>
      <c r="F718" s="226" t="s">
        <v>113</v>
      </c>
      <c r="G718" s="226" t="s">
        <v>114</v>
      </c>
      <c r="H718" s="228">
        <v>729</v>
      </c>
      <c r="I718" s="228" t="s">
        <v>66</v>
      </c>
      <c r="J718" s="223" t="s">
        <v>139</v>
      </c>
    </row>
    <row r="719" ht="101.25" customHeight="1" spans="1:10">
      <c r="A719" s="226" t="s">
        <v>878</v>
      </c>
      <c r="B719" s="226" t="s">
        <v>879</v>
      </c>
      <c r="C719" s="227">
        <v>73000</v>
      </c>
      <c r="D719" s="226" t="s">
        <v>420</v>
      </c>
      <c r="E719" s="226" t="s">
        <v>421</v>
      </c>
      <c r="F719" s="226" t="s">
        <v>131</v>
      </c>
      <c r="G719" s="226" t="s">
        <v>132</v>
      </c>
      <c r="H719" s="228">
        <v>730</v>
      </c>
      <c r="I719" s="228" t="s">
        <v>66</v>
      </c>
      <c r="J719" s="223" t="s">
        <v>883</v>
      </c>
    </row>
    <row r="720" ht="22.5" customHeight="1" spans="1:10">
      <c r="A720" s="226" t="s">
        <v>878</v>
      </c>
      <c r="B720" s="226" t="s">
        <v>879</v>
      </c>
      <c r="C720" s="227">
        <v>73100</v>
      </c>
      <c r="D720" s="226" t="s">
        <v>423</v>
      </c>
      <c r="E720" s="226" t="s">
        <v>424</v>
      </c>
      <c r="F720" s="226" t="s">
        <v>113</v>
      </c>
      <c r="G720" s="226" t="s">
        <v>114</v>
      </c>
      <c r="H720" s="228">
        <v>731</v>
      </c>
      <c r="I720" s="228" t="s">
        <v>66</v>
      </c>
      <c r="J720" s="223" t="s">
        <v>139</v>
      </c>
    </row>
    <row r="721" spans="1:10">
      <c r="A721" s="226" t="s">
        <v>878</v>
      </c>
      <c r="B721" s="226" t="s">
        <v>879</v>
      </c>
      <c r="C721" s="227">
        <v>73200</v>
      </c>
      <c r="D721" s="226" t="s">
        <v>884</v>
      </c>
      <c r="E721" s="226" t="s">
        <v>885</v>
      </c>
      <c r="F721" s="226" t="s">
        <v>886</v>
      </c>
      <c r="G721" s="226" t="s">
        <v>887</v>
      </c>
      <c r="H721" s="228">
        <v>732</v>
      </c>
      <c r="I721" s="228" t="s">
        <v>66</v>
      </c>
      <c r="J721" s="223" t="s">
        <v>888</v>
      </c>
    </row>
    <row r="722" ht="78.75" customHeight="1" spans="1:10">
      <c r="A722" s="226" t="s">
        <v>878</v>
      </c>
      <c r="B722" s="226" t="s">
        <v>879</v>
      </c>
      <c r="C722" s="227">
        <v>73300</v>
      </c>
      <c r="D722" s="226" t="s">
        <v>889</v>
      </c>
      <c r="E722" s="226" t="s">
        <v>890</v>
      </c>
      <c r="F722" s="226" t="s">
        <v>886</v>
      </c>
      <c r="G722" s="226" t="s">
        <v>887</v>
      </c>
      <c r="H722" s="228">
        <v>733</v>
      </c>
      <c r="I722" s="228" t="s">
        <v>66</v>
      </c>
      <c r="J722" s="223" t="s">
        <v>891</v>
      </c>
    </row>
    <row r="723" ht="67.5" customHeight="1" spans="1:10">
      <c r="A723" s="226" t="s">
        <v>878</v>
      </c>
      <c r="B723" s="226" t="s">
        <v>879</v>
      </c>
      <c r="C723" s="227">
        <v>73400</v>
      </c>
      <c r="D723" s="226" t="s">
        <v>892</v>
      </c>
      <c r="E723" s="226" t="s">
        <v>893</v>
      </c>
      <c r="F723" s="226" t="s">
        <v>886</v>
      </c>
      <c r="G723" s="226" t="s">
        <v>887</v>
      </c>
      <c r="H723" s="228">
        <v>734</v>
      </c>
      <c r="I723" s="228" t="s">
        <v>60</v>
      </c>
      <c r="J723" s="223" t="s">
        <v>894</v>
      </c>
    </row>
    <row r="724" ht="22.5" customHeight="1" spans="1:10">
      <c r="A724" s="226" t="s">
        <v>878</v>
      </c>
      <c r="B724" s="226" t="s">
        <v>879</v>
      </c>
      <c r="C724" s="227">
        <v>73500</v>
      </c>
      <c r="D724" s="226" t="s">
        <v>895</v>
      </c>
      <c r="E724" s="226" t="s">
        <v>896</v>
      </c>
      <c r="F724" s="226" t="s">
        <v>897</v>
      </c>
      <c r="G724" s="226" t="s">
        <v>898</v>
      </c>
      <c r="H724" s="228">
        <v>735</v>
      </c>
      <c r="I724" s="228" t="s">
        <v>66</v>
      </c>
      <c r="J724" s="223" t="s">
        <v>899</v>
      </c>
    </row>
    <row r="725" ht="22.5" customHeight="1" spans="1:10">
      <c r="A725" s="226" t="s">
        <v>878</v>
      </c>
      <c r="B725" s="226" t="s">
        <v>879</v>
      </c>
      <c r="C725" s="227">
        <v>73600</v>
      </c>
      <c r="D725" s="226" t="s">
        <v>900</v>
      </c>
      <c r="E725" s="226" t="s">
        <v>901</v>
      </c>
      <c r="F725" s="226" t="s">
        <v>897</v>
      </c>
      <c r="G725" s="226" t="s">
        <v>898</v>
      </c>
      <c r="H725" s="228">
        <v>736</v>
      </c>
      <c r="I725" s="228" t="s">
        <v>66</v>
      </c>
      <c r="J725" s="223" t="s">
        <v>902</v>
      </c>
    </row>
    <row r="726" ht="22.5" customHeight="1" spans="1:10">
      <c r="A726" s="226" t="s">
        <v>878</v>
      </c>
      <c r="B726" s="226" t="s">
        <v>879</v>
      </c>
      <c r="C726" s="227">
        <v>73700</v>
      </c>
      <c r="D726" s="226" t="s">
        <v>903</v>
      </c>
      <c r="E726" s="226" t="s">
        <v>904</v>
      </c>
      <c r="F726" s="226" t="s">
        <v>156</v>
      </c>
      <c r="G726" s="226" t="s">
        <v>157</v>
      </c>
      <c r="H726" s="228">
        <v>737</v>
      </c>
      <c r="I726" s="228" t="s">
        <v>66</v>
      </c>
      <c r="J726" s="223" t="s">
        <v>905</v>
      </c>
    </row>
    <row r="727" ht="22.5" customHeight="1" spans="1:10">
      <c r="A727" s="226" t="s">
        <v>878</v>
      </c>
      <c r="B727" s="226" t="s">
        <v>879</v>
      </c>
      <c r="C727" s="227">
        <v>73800</v>
      </c>
      <c r="D727" s="226" t="s">
        <v>906</v>
      </c>
      <c r="E727" s="226" t="s">
        <v>907</v>
      </c>
      <c r="F727" s="226" t="s">
        <v>156</v>
      </c>
      <c r="G727" s="226" t="s">
        <v>157</v>
      </c>
      <c r="H727" s="228">
        <v>738</v>
      </c>
      <c r="I727" s="228"/>
      <c r="J727" s="223" t="s">
        <v>908</v>
      </c>
    </row>
    <row r="728" ht="67.5" customHeight="1" spans="1:10">
      <c r="A728" s="226" t="s">
        <v>878</v>
      </c>
      <c r="B728" s="226" t="s">
        <v>879</v>
      </c>
      <c r="C728" s="227">
        <v>73900</v>
      </c>
      <c r="D728" s="226" t="s">
        <v>192</v>
      </c>
      <c r="E728" s="226" t="s">
        <v>193</v>
      </c>
      <c r="F728" s="226" t="s">
        <v>113</v>
      </c>
      <c r="G728" s="226" t="s">
        <v>114</v>
      </c>
      <c r="H728" s="228">
        <v>739</v>
      </c>
      <c r="I728" s="228" t="s">
        <v>66</v>
      </c>
      <c r="J728" s="223" t="s">
        <v>194</v>
      </c>
    </row>
    <row r="729" ht="33.75" customHeight="1" spans="1:10">
      <c r="A729" s="226" t="s">
        <v>878</v>
      </c>
      <c r="B729" s="226" t="s">
        <v>879</v>
      </c>
      <c r="C729" s="227">
        <v>74000</v>
      </c>
      <c r="D729" s="226" t="s">
        <v>909</v>
      </c>
      <c r="E729" s="226" t="s">
        <v>910</v>
      </c>
      <c r="F729" s="226" t="s">
        <v>126</v>
      </c>
      <c r="G729" s="226" t="s">
        <v>127</v>
      </c>
      <c r="H729" s="228">
        <v>740</v>
      </c>
      <c r="I729" s="228" t="s">
        <v>60</v>
      </c>
      <c r="J729" s="223" t="s">
        <v>911</v>
      </c>
    </row>
    <row r="730" ht="101.25" customHeight="1" spans="1:10">
      <c r="A730" s="226" t="s">
        <v>878</v>
      </c>
      <c r="B730" s="226" t="s">
        <v>879</v>
      </c>
      <c r="C730" s="227">
        <v>74100</v>
      </c>
      <c r="D730" s="226" t="s">
        <v>306</v>
      </c>
      <c r="E730" s="226" t="s">
        <v>307</v>
      </c>
      <c r="F730" s="226" t="s">
        <v>308</v>
      </c>
      <c r="G730" s="226" t="s">
        <v>309</v>
      </c>
      <c r="H730" s="228">
        <v>741</v>
      </c>
      <c r="I730" s="228" t="s">
        <v>60</v>
      </c>
      <c r="J730" s="223" t="s">
        <v>310</v>
      </c>
    </row>
    <row r="731" ht="45" customHeight="1" spans="1:10">
      <c r="A731" s="226" t="s">
        <v>878</v>
      </c>
      <c r="B731" s="226" t="s">
        <v>879</v>
      </c>
      <c r="C731" s="227">
        <v>74200</v>
      </c>
      <c r="D731" s="226" t="s">
        <v>311</v>
      </c>
      <c r="E731" s="226" t="s">
        <v>312</v>
      </c>
      <c r="F731" s="226" t="s">
        <v>313</v>
      </c>
      <c r="G731" s="226" t="s">
        <v>314</v>
      </c>
      <c r="H731" s="228">
        <v>742</v>
      </c>
      <c r="I731" s="228" t="s">
        <v>60</v>
      </c>
      <c r="J731" s="223" t="s">
        <v>315</v>
      </c>
    </row>
    <row r="732" ht="22.5" customHeight="1" spans="1:10">
      <c r="A732" s="226" t="s">
        <v>878</v>
      </c>
      <c r="B732" s="226" t="s">
        <v>879</v>
      </c>
      <c r="C732" s="227">
        <v>74300</v>
      </c>
      <c r="D732" s="226" t="s">
        <v>912</v>
      </c>
      <c r="E732" s="226" t="s">
        <v>913</v>
      </c>
      <c r="F732" s="226" t="s">
        <v>313</v>
      </c>
      <c r="G732" s="226" t="s">
        <v>314</v>
      </c>
      <c r="H732" s="228">
        <v>743</v>
      </c>
      <c r="I732" s="228" t="s">
        <v>60</v>
      </c>
      <c r="J732" s="223" t="s">
        <v>914</v>
      </c>
    </row>
    <row r="733" ht="22.5" customHeight="1" spans="1:10">
      <c r="A733" s="226" t="s">
        <v>878</v>
      </c>
      <c r="B733" s="226" t="s">
        <v>879</v>
      </c>
      <c r="C733" s="227">
        <v>74400</v>
      </c>
      <c r="D733" s="226" t="s">
        <v>915</v>
      </c>
      <c r="E733" s="226" t="s">
        <v>437</v>
      </c>
      <c r="F733" s="226" t="s">
        <v>438</v>
      </c>
      <c r="G733" s="226" t="s">
        <v>439</v>
      </c>
      <c r="H733" s="228">
        <v>744</v>
      </c>
      <c r="I733" s="228" t="s">
        <v>60</v>
      </c>
      <c r="J733" s="223" t="s">
        <v>440</v>
      </c>
    </row>
    <row r="734" spans="1:10">
      <c r="A734" s="226" t="s">
        <v>878</v>
      </c>
      <c r="B734" s="226" t="s">
        <v>879</v>
      </c>
      <c r="C734" s="227">
        <v>102300</v>
      </c>
      <c r="D734" s="226" t="s">
        <v>447</v>
      </c>
      <c r="E734" s="226" t="s">
        <v>448</v>
      </c>
      <c r="F734" s="226" t="s">
        <v>126</v>
      </c>
      <c r="G734" s="226" t="s">
        <v>127</v>
      </c>
      <c r="H734" s="228">
        <v>1023</v>
      </c>
      <c r="I734" s="228" t="s">
        <v>66</v>
      </c>
      <c r="J734" s="223" t="s">
        <v>449</v>
      </c>
    </row>
    <row r="735" spans="1:10">
      <c r="A735" s="226" t="s">
        <v>878</v>
      </c>
      <c r="B735" s="226" t="s">
        <v>879</v>
      </c>
      <c r="C735" s="227">
        <v>102400</v>
      </c>
      <c r="D735" s="226" t="s">
        <v>450</v>
      </c>
      <c r="E735" s="226" t="s">
        <v>451</v>
      </c>
      <c r="F735" s="226" t="s">
        <v>126</v>
      </c>
      <c r="G735" s="226" t="s">
        <v>127</v>
      </c>
      <c r="H735" s="228">
        <v>1024</v>
      </c>
      <c r="I735" s="228" t="s">
        <v>66</v>
      </c>
      <c r="J735" s="223" t="s">
        <v>452</v>
      </c>
    </row>
    <row r="736" spans="1:10">
      <c r="A736" s="226" t="s">
        <v>878</v>
      </c>
      <c r="B736" s="226" t="s">
        <v>879</v>
      </c>
      <c r="C736" s="227">
        <v>74500</v>
      </c>
      <c r="D736" s="226" t="s">
        <v>916</v>
      </c>
      <c r="E736" s="226" t="s">
        <v>917</v>
      </c>
      <c r="F736" s="226" t="s">
        <v>113</v>
      </c>
      <c r="G736" s="226" t="s">
        <v>114</v>
      </c>
      <c r="H736" s="228">
        <v>745</v>
      </c>
      <c r="I736" s="228" t="s">
        <v>60</v>
      </c>
      <c r="J736" s="223" t="s">
        <v>918</v>
      </c>
    </row>
    <row r="737" spans="1:10">
      <c r="A737" s="226" t="s">
        <v>878</v>
      </c>
      <c r="B737" s="226" t="s">
        <v>879</v>
      </c>
      <c r="C737" s="227">
        <v>74600</v>
      </c>
      <c r="D737" s="226" t="s">
        <v>919</v>
      </c>
      <c r="E737" s="226" t="s">
        <v>920</v>
      </c>
      <c r="F737" s="226" t="s">
        <v>82</v>
      </c>
      <c r="G737" s="226" t="s">
        <v>83</v>
      </c>
      <c r="H737" s="228">
        <v>746</v>
      </c>
      <c r="I737" s="228" t="s">
        <v>60</v>
      </c>
      <c r="J737" s="223" t="s">
        <v>921</v>
      </c>
    </row>
    <row r="738" spans="1:10">
      <c r="A738" s="226" t="s">
        <v>878</v>
      </c>
      <c r="B738" s="226" t="s">
        <v>879</v>
      </c>
      <c r="C738" s="227">
        <v>74700</v>
      </c>
      <c r="D738" s="226" t="s">
        <v>922</v>
      </c>
      <c r="E738" s="226" t="s">
        <v>923</v>
      </c>
      <c r="F738" s="226" t="s">
        <v>126</v>
      </c>
      <c r="G738" s="226" t="s">
        <v>127</v>
      </c>
      <c r="H738" s="228">
        <v>747</v>
      </c>
      <c r="I738" s="228" t="s">
        <v>66</v>
      </c>
      <c r="J738" s="223" t="s">
        <v>924</v>
      </c>
    </row>
    <row r="739" spans="1:10">
      <c r="A739" s="226" t="s">
        <v>878</v>
      </c>
      <c r="B739" s="226" t="s">
        <v>879</v>
      </c>
      <c r="C739" s="227">
        <v>74800</v>
      </c>
      <c r="D739" s="226" t="s">
        <v>925</v>
      </c>
      <c r="E739" s="226" t="s">
        <v>926</v>
      </c>
      <c r="F739" s="226" t="s">
        <v>126</v>
      </c>
      <c r="G739" s="226" t="s">
        <v>127</v>
      </c>
      <c r="H739" s="228">
        <v>748</v>
      </c>
      <c r="I739" s="228" t="s">
        <v>66</v>
      </c>
      <c r="J739" s="223" t="s">
        <v>927</v>
      </c>
    </row>
    <row r="740" spans="1:10">
      <c r="A740" s="226" t="s">
        <v>878</v>
      </c>
      <c r="B740" s="226" t="s">
        <v>879</v>
      </c>
      <c r="C740" s="227">
        <v>74900</v>
      </c>
      <c r="D740" s="226" t="s">
        <v>928</v>
      </c>
      <c r="E740" s="226" t="s">
        <v>929</v>
      </c>
      <c r="F740" s="226" t="s">
        <v>126</v>
      </c>
      <c r="G740" s="226" t="s">
        <v>127</v>
      </c>
      <c r="H740" s="228">
        <v>749</v>
      </c>
      <c r="I740" s="228" t="s">
        <v>66</v>
      </c>
      <c r="J740" s="223" t="s">
        <v>930</v>
      </c>
    </row>
    <row r="741" spans="1:10">
      <c r="A741" s="226" t="s">
        <v>878</v>
      </c>
      <c r="B741" s="226" t="s">
        <v>879</v>
      </c>
      <c r="C741" s="227">
        <v>75000</v>
      </c>
      <c r="D741" s="226" t="s">
        <v>931</v>
      </c>
      <c r="E741" s="226" t="s">
        <v>932</v>
      </c>
      <c r="F741" s="226" t="s">
        <v>126</v>
      </c>
      <c r="G741" s="226" t="s">
        <v>127</v>
      </c>
      <c r="H741" s="228">
        <v>750</v>
      </c>
      <c r="I741" s="228" t="s">
        <v>66</v>
      </c>
      <c r="J741" s="223" t="s">
        <v>933</v>
      </c>
    </row>
    <row r="742" spans="1:10">
      <c r="A742" s="226" t="s">
        <v>878</v>
      </c>
      <c r="B742" s="226" t="s">
        <v>879</v>
      </c>
      <c r="C742" s="227">
        <v>75100</v>
      </c>
      <c r="D742" s="226" t="s">
        <v>934</v>
      </c>
      <c r="E742" s="226" t="s">
        <v>935</v>
      </c>
      <c r="F742" s="226" t="s">
        <v>126</v>
      </c>
      <c r="G742" s="226" t="s">
        <v>127</v>
      </c>
      <c r="H742" s="228">
        <v>751</v>
      </c>
      <c r="I742" s="228" t="s">
        <v>66</v>
      </c>
      <c r="J742" s="223" t="s">
        <v>936</v>
      </c>
    </row>
    <row r="743" spans="1:10">
      <c r="A743" s="226" t="s">
        <v>878</v>
      </c>
      <c r="B743" s="226" t="s">
        <v>879</v>
      </c>
      <c r="C743" s="227">
        <v>75200</v>
      </c>
      <c r="D743" s="226" t="s">
        <v>937</v>
      </c>
      <c r="E743" s="226" t="s">
        <v>938</v>
      </c>
      <c r="F743" s="226" t="s">
        <v>126</v>
      </c>
      <c r="G743" s="226" t="s">
        <v>127</v>
      </c>
      <c r="H743" s="228">
        <v>752</v>
      </c>
      <c r="I743" s="228" t="s">
        <v>66</v>
      </c>
      <c r="J743" s="223" t="s">
        <v>939</v>
      </c>
    </row>
    <row r="744" spans="1:10">
      <c r="A744" s="226" t="s">
        <v>878</v>
      </c>
      <c r="B744" s="226" t="s">
        <v>879</v>
      </c>
      <c r="C744" s="227">
        <v>75300</v>
      </c>
      <c r="D744" s="226" t="s">
        <v>940</v>
      </c>
      <c r="E744" s="226" t="s">
        <v>941</v>
      </c>
      <c r="F744" s="226" t="s">
        <v>126</v>
      </c>
      <c r="G744" s="226" t="s">
        <v>127</v>
      </c>
      <c r="H744" s="228">
        <v>753</v>
      </c>
      <c r="I744" s="228" t="s">
        <v>66</v>
      </c>
      <c r="J744" s="223" t="s">
        <v>942</v>
      </c>
    </row>
    <row r="745" spans="1:10">
      <c r="A745" s="226" t="s">
        <v>878</v>
      </c>
      <c r="B745" s="226" t="s">
        <v>879</v>
      </c>
      <c r="C745" s="227">
        <v>75400</v>
      </c>
      <c r="D745" s="226" t="s">
        <v>943</v>
      </c>
      <c r="E745" s="226" t="s">
        <v>944</v>
      </c>
      <c r="F745" s="226" t="s">
        <v>126</v>
      </c>
      <c r="G745" s="226" t="s">
        <v>127</v>
      </c>
      <c r="H745" s="228">
        <v>754</v>
      </c>
      <c r="I745" s="228" t="s">
        <v>66</v>
      </c>
      <c r="J745" s="223" t="s">
        <v>945</v>
      </c>
    </row>
    <row r="746" spans="1:10">
      <c r="A746" s="226" t="s">
        <v>878</v>
      </c>
      <c r="B746" s="226" t="s">
        <v>879</v>
      </c>
      <c r="C746" s="227">
        <v>75500</v>
      </c>
      <c r="D746" s="226" t="s">
        <v>946</v>
      </c>
      <c r="E746" s="226" t="s">
        <v>947</v>
      </c>
      <c r="F746" s="226" t="s">
        <v>126</v>
      </c>
      <c r="G746" s="226" t="s">
        <v>127</v>
      </c>
      <c r="H746" s="228">
        <v>755</v>
      </c>
      <c r="I746" s="228" t="s">
        <v>66</v>
      </c>
      <c r="J746" s="223" t="s">
        <v>948</v>
      </c>
    </row>
    <row r="747" ht="22.5" customHeight="1" spans="1:10">
      <c r="A747" s="226" t="s">
        <v>878</v>
      </c>
      <c r="B747" s="226" t="s">
        <v>879</v>
      </c>
      <c r="C747" s="227">
        <v>75600</v>
      </c>
      <c r="D747" s="226" t="s">
        <v>949</v>
      </c>
      <c r="E747" s="226" t="s">
        <v>950</v>
      </c>
      <c r="F747" s="226" t="s">
        <v>126</v>
      </c>
      <c r="G747" s="226" t="s">
        <v>127</v>
      </c>
      <c r="H747" s="228">
        <v>756</v>
      </c>
      <c r="I747" s="228" t="s">
        <v>66</v>
      </c>
      <c r="J747" s="223" t="s">
        <v>951</v>
      </c>
    </row>
    <row r="748" spans="1:10">
      <c r="A748" s="226" t="s">
        <v>878</v>
      </c>
      <c r="B748" s="226" t="s">
        <v>879</v>
      </c>
      <c r="C748" s="227">
        <v>75700</v>
      </c>
      <c r="D748" s="226" t="s">
        <v>952</v>
      </c>
      <c r="E748" s="226" t="s">
        <v>953</v>
      </c>
      <c r="F748" s="226" t="s">
        <v>126</v>
      </c>
      <c r="G748" s="226" t="s">
        <v>127</v>
      </c>
      <c r="H748" s="228">
        <v>757</v>
      </c>
      <c r="I748" s="228" t="s">
        <v>66</v>
      </c>
      <c r="J748" s="223" t="s">
        <v>954</v>
      </c>
    </row>
    <row r="749" ht="22.5" customHeight="1" spans="1:10">
      <c r="A749" s="226" t="s">
        <v>878</v>
      </c>
      <c r="B749" s="226" t="s">
        <v>879</v>
      </c>
      <c r="C749" s="227">
        <v>75800</v>
      </c>
      <c r="D749" s="226" t="s">
        <v>955</v>
      </c>
      <c r="E749" s="226" t="s">
        <v>956</v>
      </c>
      <c r="F749" s="226" t="s">
        <v>126</v>
      </c>
      <c r="G749" s="226" t="s">
        <v>127</v>
      </c>
      <c r="H749" s="228">
        <v>758</v>
      </c>
      <c r="I749" s="228" t="s">
        <v>66</v>
      </c>
      <c r="J749" s="223" t="s">
        <v>957</v>
      </c>
    </row>
    <row r="750" ht="22.5" customHeight="1" spans="1:10">
      <c r="A750" s="226" t="s">
        <v>878</v>
      </c>
      <c r="B750" s="226" t="s">
        <v>879</v>
      </c>
      <c r="C750" s="227">
        <v>75900</v>
      </c>
      <c r="D750" s="226" t="s">
        <v>958</v>
      </c>
      <c r="E750" s="226" t="s">
        <v>959</v>
      </c>
      <c r="F750" s="226" t="s">
        <v>126</v>
      </c>
      <c r="G750" s="226" t="s">
        <v>127</v>
      </c>
      <c r="H750" s="228">
        <v>759</v>
      </c>
      <c r="I750" s="228" t="s">
        <v>66</v>
      </c>
      <c r="J750" s="223" t="s">
        <v>960</v>
      </c>
    </row>
    <row r="751" spans="1:10">
      <c r="A751" s="226" t="s">
        <v>878</v>
      </c>
      <c r="B751" s="226" t="s">
        <v>879</v>
      </c>
      <c r="C751" s="227">
        <v>76000</v>
      </c>
      <c r="D751" s="226" t="s">
        <v>961</v>
      </c>
      <c r="E751" s="226" t="s">
        <v>962</v>
      </c>
      <c r="F751" s="226" t="s">
        <v>126</v>
      </c>
      <c r="G751" s="226" t="s">
        <v>127</v>
      </c>
      <c r="H751" s="228">
        <v>760</v>
      </c>
      <c r="I751" s="228" t="s">
        <v>66</v>
      </c>
      <c r="J751" s="223" t="s">
        <v>963</v>
      </c>
    </row>
    <row r="752" ht="22.5" customHeight="1" spans="1:10">
      <c r="A752" s="226" t="s">
        <v>878</v>
      </c>
      <c r="B752" s="226" t="s">
        <v>879</v>
      </c>
      <c r="C752" s="227">
        <v>76100</v>
      </c>
      <c r="D752" s="226" t="s">
        <v>964</v>
      </c>
      <c r="E752" s="226" t="s">
        <v>965</v>
      </c>
      <c r="F752" s="226" t="s">
        <v>126</v>
      </c>
      <c r="G752" s="226" t="s">
        <v>127</v>
      </c>
      <c r="H752" s="228">
        <v>761</v>
      </c>
      <c r="I752" s="228" t="s">
        <v>66</v>
      </c>
      <c r="J752" s="223" t="s">
        <v>966</v>
      </c>
    </row>
    <row r="753" ht="22.5" customHeight="1" spans="1:10">
      <c r="A753" s="226" t="s">
        <v>878</v>
      </c>
      <c r="B753" s="226" t="s">
        <v>879</v>
      </c>
      <c r="C753" s="227">
        <v>76200</v>
      </c>
      <c r="D753" s="226" t="s">
        <v>967</v>
      </c>
      <c r="E753" s="226" t="s">
        <v>968</v>
      </c>
      <c r="F753" s="226" t="s">
        <v>126</v>
      </c>
      <c r="G753" s="226" t="s">
        <v>127</v>
      </c>
      <c r="H753" s="228">
        <v>762</v>
      </c>
      <c r="I753" s="228" t="s">
        <v>66</v>
      </c>
      <c r="J753" s="223" t="s">
        <v>969</v>
      </c>
    </row>
    <row r="754" spans="1:10">
      <c r="A754" s="226" t="s">
        <v>878</v>
      </c>
      <c r="B754" s="226" t="s">
        <v>879</v>
      </c>
      <c r="C754" s="227">
        <v>76300</v>
      </c>
      <c r="D754" s="226" t="s">
        <v>970</v>
      </c>
      <c r="E754" s="226" t="s">
        <v>971</v>
      </c>
      <c r="F754" s="226" t="s">
        <v>126</v>
      </c>
      <c r="G754" s="226" t="s">
        <v>127</v>
      </c>
      <c r="H754" s="228">
        <v>763</v>
      </c>
      <c r="I754" s="228" t="s">
        <v>66</v>
      </c>
      <c r="J754" s="223" t="s">
        <v>972</v>
      </c>
    </row>
    <row r="755" ht="22.5" customHeight="1" spans="1:10">
      <c r="A755" s="226" t="s">
        <v>878</v>
      </c>
      <c r="B755" s="226" t="s">
        <v>879</v>
      </c>
      <c r="C755" s="227">
        <v>76400</v>
      </c>
      <c r="D755" s="226" t="s">
        <v>973</v>
      </c>
      <c r="E755" s="226" t="s">
        <v>974</v>
      </c>
      <c r="F755" s="226" t="s">
        <v>126</v>
      </c>
      <c r="G755" s="226" t="s">
        <v>127</v>
      </c>
      <c r="H755" s="228">
        <v>764</v>
      </c>
      <c r="I755" s="228" t="s">
        <v>66</v>
      </c>
      <c r="J755" s="223" t="s">
        <v>975</v>
      </c>
    </row>
    <row r="756" spans="1:10">
      <c r="A756" s="226" t="s">
        <v>878</v>
      </c>
      <c r="B756" s="226" t="s">
        <v>879</v>
      </c>
      <c r="C756" s="227">
        <v>76500</v>
      </c>
      <c r="D756" s="226" t="s">
        <v>976</v>
      </c>
      <c r="E756" s="226" t="s">
        <v>977</v>
      </c>
      <c r="F756" s="226" t="s">
        <v>126</v>
      </c>
      <c r="G756" s="226" t="s">
        <v>127</v>
      </c>
      <c r="H756" s="228">
        <v>765</v>
      </c>
      <c r="I756" s="228" t="s">
        <v>66</v>
      </c>
      <c r="J756" s="223" t="s">
        <v>978</v>
      </c>
    </row>
    <row r="757" spans="1:10">
      <c r="A757" s="226" t="s">
        <v>878</v>
      </c>
      <c r="B757" s="226" t="s">
        <v>879</v>
      </c>
      <c r="C757" s="227">
        <v>76600</v>
      </c>
      <c r="D757" s="226" t="s">
        <v>979</v>
      </c>
      <c r="E757" s="226" t="s">
        <v>980</v>
      </c>
      <c r="F757" s="226" t="s">
        <v>126</v>
      </c>
      <c r="G757" s="226" t="s">
        <v>127</v>
      </c>
      <c r="H757" s="228">
        <v>766</v>
      </c>
      <c r="I757" s="228" t="s">
        <v>66</v>
      </c>
      <c r="J757" s="223" t="s">
        <v>981</v>
      </c>
    </row>
    <row r="758" spans="1:10">
      <c r="A758" s="226" t="s">
        <v>878</v>
      </c>
      <c r="B758" s="226" t="s">
        <v>879</v>
      </c>
      <c r="C758" s="227">
        <v>76610</v>
      </c>
      <c r="D758" s="226" t="s">
        <v>982</v>
      </c>
      <c r="E758" s="226" t="s">
        <v>983</v>
      </c>
      <c r="F758" s="226" t="s">
        <v>126</v>
      </c>
      <c r="G758" s="226" t="s">
        <v>127</v>
      </c>
      <c r="H758" s="228">
        <v>1160</v>
      </c>
      <c r="I758" s="228"/>
      <c r="J758" s="223" t="s">
        <v>984</v>
      </c>
    </row>
    <row r="759" spans="1:10">
      <c r="A759" s="226" t="s">
        <v>878</v>
      </c>
      <c r="B759" s="226" t="s">
        <v>879</v>
      </c>
      <c r="C759" s="227">
        <v>76620</v>
      </c>
      <c r="D759" s="226" t="s">
        <v>985</v>
      </c>
      <c r="E759" s="226" t="s">
        <v>986</v>
      </c>
      <c r="F759" s="226" t="s">
        <v>126</v>
      </c>
      <c r="G759" s="226" t="s">
        <v>127</v>
      </c>
      <c r="H759" s="228">
        <v>1161</v>
      </c>
      <c r="I759" s="228"/>
      <c r="J759" s="223" t="s">
        <v>987</v>
      </c>
    </row>
    <row r="760" ht="22.5" customHeight="1" spans="1:10">
      <c r="A760" s="226" t="s">
        <v>878</v>
      </c>
      <c r="B760" s="226" t="s">
        <v>879</v>
      </c>
      <c r="C760" s="227">
        <v>76700</v>
      </c>
      <c r="D760" s="226" t="s">
        <v>988</v>
      </c>
      <c r="E760" s="226" t="s">
        <v>989</v>
      </c>
      <c r="F760" s="226" t="s">
        <v>64</v>
      </c>
      <c r="G760" s="226" t="s">
        <v>87</v>
      </c>
      <c r="H760" s="228">
        <v>767</v>
      </c>
      <c r="I760" s="228" t="s">
        <v>66</v>
      </c>
      <c r="J760" s="223" t="s">
        <v>990</v>
      </c>
    </row>
    <row r="761" spans="1:10">
      <c r="A761" s="226" t="s">
        <v>878</v>
      </c>
      <c r="B761" s="226" t="s">
        <v>879</v>
      </c>
      <c r="C761" s="227">
        <v>76800</v>
      </c>
      <c r="D761" s="226" t="s">
        <v>991</v>
      </c>
      <c r="E761" s="226" t="s">
        <v>992</v>
      </c>
      <c r="F761" s="226" t="s">
        <v>113</v>
      </c>
      <c r="G761" s="226" t="s">
        <v>114</v>
      </c>
      <c r="H761" s="228">
        <v>768</v>
      </c>
      <c r="I761" s="228" t="s">
        <v>60</v>
      </c>
      <c r="J761" s="223" t="s">
        <v>993</v>
      </c>
    </row>
    <row r="762" spans="1:10">
      <c r="A762" s="226" t="s">
        <v>878</v>
      </c>
      <c r="B762" s="226" t="s">
        <v>879</v>
      </c>
      <c r="C762" s="227">
        <v>76900</v>
      </c>
      <c r="D762" s="226" t="s">
        <v>994</v>
      </c>
      <c r="E762" s="226" t="s">
        <v>995</v>
      </c>
      <c r="F762" s="226" t="s">
        <v>82</v>
      </c>
      <c r="G762" s="226" t="s">
        <v>83</v>
      </c>
      <c r="H762" s="228">
        <v>769</v>
      </c>
      <c r="I762" s="228" t="s">
        <v>60</v>
      </c>
      <c r="J762" s="223" t="s">
        <v>996</v>
      </c>
    </row>
    <row r="763" spans="1:10">
      <c r="A763" s="226" t="s">
        <v>878</v>
      </c>
      <c r="B763" s="226" t="s">
        <v>879</v>
      </c>
      <c r="C763" s="227">
        <v>77000</v>
      </c>
      <c r="D763" s="226" t="s">
        <v>997</v>
      </c>
      <c r="E763" s="226" t="s">
        <v>998</v>
      </c>
      <c r="F763" s="226" t="s">
        <v>126</v>
      </c>
      <c r="G763" s="226" t="s">
        <v>127</v>
      </c>
      <c r="H763" s="228">
        <v>770</v>
      </c>
      <c r="I763" s="228" t="s">
        <v>66</v>
      </c>
      <c r="J763" s="223" t="s">
        <v>999</v>
      </c>
    </row>
    <row r="764" ht="22.5" customHeight="1" spans="1:10">
      <c r="A764" s="226" t="s">
        <v>878</v>
      </c>
      <c r="B764" s="226" t="s">
        <v>879</v>
      </c>
      <c r="C764" s="227">
        <v>77110</v>
      </c>
      <c r="D764" s="226" t="s">
        <v>1000</v>
      </c>
      <c r="E764" s="226" t="s">
        <v>1001</v>
      </c>
      <c r="F764" s="226" t="s">
        <v>113</v>
      </c>
      <c r="G764" s="226" t="s">
        <v>114</v>
      </c>
      <c r="H764" s="228">
        <v>1021</v>
      </c>
      <c r="I764" s="228" t="s">
        <v>66</v>
      </c>
      <c r="J764" s="223" t="s">
        <v>1002</v>
      </c>
    </row>
    <row r="765" spans="1:10">
      <c r="A765" s="226" t="s">
        <v>878</v>
      </c>
      <c r="B765" s="226" t="s">
        <v>879</v>
      </c>
      <c r="C765" s="227">
        <v>77210</v>
      </c>
      <c r="D765" s="226" t="s">
        <v>1003</v>
      </c>
      <c r="E765" s="226" t="s">
        <v>1004</v>
      </c>
      <c r="F765" s="226" t="s">
        <v>126</v>
      </c>
      <c r="G765" s="226" t="s">
        <v>127</v>
      </c>
      <c r="H765" s="228">
        <v>1022</v>
      </c>
      <c r="I765" s="228" t="s">
        <v>66</v>
      </c>
      <c r="J765" s="223" t="s">
        <v>1005</v>
      </c>
    </row>
    <row r="766" spans="1:10">
      <c r="A766" s="226" t="s">
        <v>878</v>
      </c>
      <c r="B766" s="226" t="s">
        <v>879</v>
      </c>
      <c r="C766" s="227">
        <v>77300</v>
      </c>
      <c r="D766" s="226" t="s">
        <v>1006</v>
      </c>
      <c r="E766" s="226" t="s">
        <v>1007</v>
      </c>
      <c r="F766" s="226" t="s">
        <v>126</v>
      </c>
      <c r="G766" s="226" t="s">
        <v>127</v>
      </c>
      <c r="H766" s="228">
        <v>773</v>
      </c>
      <c r="I766" s="228" t="s">
        <v>66</v>
      </c>
      <c r="J766" s="223" t="s">
        <v>1008</v>
      </c>
    </row>
    <row r="767" spans="1:10">
      <c r="A767" s="226" t="s">
        <v>878</v>
      </c>
      <c r="B767" s="226" t="s">
        <v>879</v>
      </c>
      <c r="C767" s="227">
        <v>77400</v>
      </c>
      <c r="D767" s="226" t="s">
        <v>1009</v>
      </c>
      <c r="E767" s="226" t="s">
        <v>1010</v>
      </c>
      <c r="F767" s="226" t="s">
        <v>126</v>
      </c>
      <c r="G767" s="226" t="s">
        <v>127</v>
      </c>
      <c r="H767" s="228">
        <v>774</v>
      </c>
      <c r="I767" s="228" t="s">
        <v>66</v>
      </c>
      <c r="J767" s="223" t="s">
        <v>1011</v>
      </c>
    </row>
    <row r="768" spans="1:10">
      <c r="A768" s="226" t="s">
        <v>878</v>
      </c>
      <c r="B768" s="226" t="s">
        <v>879</v>
      </c>
      <c r="C768" s="227">
        <v>77500</v>
      </c>
      <c r="D768" s="226" t="s">
        <v>1012</v>
      </c>
      <c r="E768" s="226" t="s">
        <v>1013</v>
      </c>
      <c r="F768" s="226" t="s">
        <v>113</v>
      </c>
      <c r="G768" s="226" t="s">
        <v>114</v>
      </c>
      <c r="H768" s="228">
        <v>775</v>
      </c>
      <c r="I768" s="228" t="s">
        <v>66</v>
      </c>
      <c r="J768" s="223" t="s">
        <v>1014</v>
      </c>
    </row>
    <row r="769" ht="22.5" customHeight="1" spans="1:10">
      <c r="A769" s="226" t="s">
        <v>878</v>
      </c>
      <c r="B769" s="226" t="s">
        <v>879</v>
      </c>
      <c r="C769" s="227">
        <v>77600</v>
      </c>
      <c r="D769" s="226" t="s">
        <v>1015</v>
      </c>
      <c r="E769" s="226" t="s">
        <v>1016</v>
      </c>
      <c r="F769" s="226" t="s">
        <v>126</v>
      </c>
      <c r="G769" s="226" t="s">
        <v>127</v>
      </c>
      <c r="H769" s="228">
        <v>776</v>
      </c>
      <c r="I769" s="228" t="s">
        <v>66</v>
      </c>
      <c r="J769" s="223" t="s">
        <v>1017</v>
      </c>
    </row>
    <row r="770" spans="1:10">
      <c r="A770" s="226" t="s">
        <v>878</v>
      </c>
      <c r="B770" s="226" t="s">
        <v>879</v>
      </c>
      <c r="C770" s="227">
        <v>77700</v>
      </c>
      <c r="D770" s="226" t="s">
        <v>1018</v>
      </c>
      <c r="E770" s="226" t="s">
        <v>1019</v>
      </c>
      <c r="F770" s="226" t="s">
        <v>126</v>
      </c>
      <c r="G770" s="226" t="s">
        <v>127</v>
      </c>
      <c r="H770" s="228">
        <v>777</v>
      </c>
      <c r="I770" s="228" t="s">
        <v>66</v>
      </c>
      <c r="J770" s="223" t="s">
        <v>1020</v>
      </c>
    </row>
    <row r="771" spans="1:10">
      <c r="A771" s="226" t="s">
        <v>878</v>
      </c>
      <c r="B771" s="226" t="s">
        <v>879</v>
      </c>
      <c r="C771" s="227">
        <v>77800</v>
      </c>
      <c r="D771" s="226" t="s">
        <v>1021</v>
      </c>
      <c r="E771" s="226" t="s">
        <v>1022</v>
      </c>
      <c r="F771" s="226" t="s">
        <v>113</v>
      </c>
      <c r="G771" s="226" t="s">
        <v>114</v>
      </c>
      <c r="H771" s="228">
        <v>778</v>
      </c>
      <c r="I771" s="228" t="s">
        <v>60</v>
      </c>
      <c r="J771" s="223" t="s">
        <v>1023</v>
      </c>
    </row>
    <row r="772" ht="33.75" customHeight="1" spans="1:10">
      <c r="A772" s="226" t="s">
        <v>878</v>
      </c>
      <c r="B772" s="226" t="s">
        <v>879</v>
      </c>
      <c r="C772" s="227">
        <v>77900</v>
      </c>
      <c r="D772" s="226" t="s">
        <v>1024</v>
      </c>
      <c r="E772" s="226" t="s">
        <v>1025</v>
      </c>
      <c r="F772" s="226" t="s">
        <v>1026</v>
      </c>
      <c r="G772" s="226" t="s">
        <v>1027</v>
      </c>
      <c r="H772" s="228">
        <v>779</v>
      </c>
      <c r="I772" s="228" t="s">
        <v>60</v>
      </c>
      <c r="J772" s="223" t="s">
        <v>1028</v>
      </c>
    </row>
    <row r="773" ht="33.75" customHeight="1" spans="1:10">
      <c r="A773" s="226" t="s">
        <v>878</v>
      </c>
      <c r="B773" s="226" t="s">
        <v>879</v>
      </c>
      <c r="C773" s="227">
        <v>78000</v>
      </c>
      <c r="D773" s="226" t="s">
        <v>1029</v>
      </c>
      <c r="E773" s="226" t="s">
        <v>1030</v>
      </c>
      <c r="F773" s="226" t="s">
        <v>1026</v>
      </c>
      <c r="G773" s="226" t="s">
        <v>1027</v>
      </c>
      <c r="H773" s="228">
        <v>780</v>
      </c>
      <c r="I773" s="228" t="s">
        <v>60</v>
      </c>
      <c r="J773" s="223" t="s">
        <v>1031</v>
      </c>
    </row>
    <row r="774" ht="22.5" customHeight="1" spans="1:10">
      <c r="A774" s="226" t="s">
        <v>878</v>
      </c>
      <c r="B774" s="226" t="s">
        <v>879</v>
      </c>
      <c r="C774" s="227">
        <v>78100</v>
      </c>
      <c r="D774" s="226" t="s">
        <v>1032</v>
      </c>
      <c r="E774" s="226" t="s">
        <v>1033</v>
      </c>
      <c r="F774" s="226" t="s">
        <v>1026</v>
      </c>
      <c r="G774" s="226" t="s">
        <v>1027</v>
      </c>
      <c r="H774" s="228">
        <v>781</v>
      </c>
      <c r="I774" s="228" t="s">
        <v>60</v>
      </c>
      <c r="J774" s="223" t="s">
        <v>1034</v>
      </c>
    </row>
    <row r="775" ht="33.75" customHeight="1" spans="1:10">
      <c r="A775" s="226" t="s">
        <v>878</v>
      </c>
      <c r="B775" s="226" t="s">
        <v>879</v>
      </c>
      <c r="C775" s="227">
        <v>78200</v>
      </c>
      <c r="D775" s="226" t="s">
        <v>1035</v>
      </c>
      <c r="E775" s="226" t="s">
        <v>1036</v>
      </c>
      <c r="F775" s="226" t="s">
        <v>1026</v>
      </c>
      <c r="G775" s="226" t="s">
        <v>1027</v>
      </c>
      <c r="H775" s="228">
        <v>782</v>
      </c>
      <c r="I775" s="228" t="s">
        <v>60</v>
      </c>
      <c r="J775" s="223" t="s">
        <v>1037</v>
      </c>
    </row>
    <row r="776" spans="1:10">
      <c r="A776" s="226" t="s">
        <v>878</v>
      </c>
      <c r="B776" s="226" t="s">
        <v>879</v>
      </c>
      <c r="C776" s="227">
        <v>78300</v>
      </c>
      <c r="D776" s="226" t="s">
        <v>1038</v>
      </c>
      <c r="E776" s="226" t="s">
        <v>1039</v>
      </c>
      <c r="F776" s="226" t="s">
        <v>146</v>
      </c>
      <c r="G776" s="226" t="s">
        <v>1027</v>
      </c>
      <c r="H776" s="228">
        <v>783</v>
      </c>
      <c r="I776" s="228" t="s">
        <v>60</v>
      </c>
      <c r="J776" s="223" t="s">
        <v>1040</v>
      </c>
    </row>
    <row r="777" ht="56.25" customHeight="1" spans="1:10">
      <c r="A777" s="226" t="s">
        <v>878</v>
      </c>
      <c r="B777" s="226" t="s">
        <v>879</v>
      </c>
      <c r="C777" s="227">
        <v>78400</v>
      </c>
      <c r="D777" s="226" t="s">
        <v>1041</v>
      </c>
      <c r="E777" s="226" t="s">
        <v>1042</v>
      </c>
      <c r="F777" s="226" t="s">
        <v>1043</v>
      </c>
      <c r="G777" s="226" t="s">
        <v>1044</v>
      </c>
      <c r="H777" s="228">
        <v>784</v>
      </c>
      <c r="I777" s="228"/>
      <c r="J777" s="234" t="s">
        <v>1045</v>
      </c>
    </row>
    <row r="778" ht="22.5" customHeight="1" spans="1:10">
      <c r="A778" s="226" t="s">
        <v>878</v>
      </c>
      <c r="B778" s="226" t="s">
        <v>879</v>
      </c>
      <c r="C778" s="227">
        <v>115500</v>
      </c>
      <c r="D778" s="226" t="s">
        <v>1046</v>
      </c>
      <c r="E778" s="226" t="s">
        <v>1047</v>
      </c>
      <c r="F778" s="226" t="s">
        <v>1043</v>
      </c>
      <c r="G778" s="226" t="s">
        <v>1044</v>
      </c>
      <c r="H778" s="228">
        <v>1268</v>
      </c>
      <c r="I778" s="228"/>
      <c r="J778" s="241" t="s">
        <v>1048</v>
      </c>
    </row>
    <row r="779" ht="22.5" customHeight="1" spans="1:10">
      <c r="A779" s="226" t="s">
        <v>878</v>
      </c>
      <c r="B779" s="226" t="s">
        <v>879</v>
      </c>
      <c r="C779" s="227">
        <v>115600</v>
      </c>
      <c r="D779" s="226" t="s">
        <v>1049</v>
      </c>
      <c r="E779" s="226" t="s">
        <v>1050</v>
      </c>
      <c r="F779" s="226" t="s">
        <v>1043</v>
      </c>
      <c r="G779" s="226" t="s">
        <v>1044</v>
      </c>
      <c r="H779" s="228">
        <v>1269</v>
      </c>
      <c r="I779" s="228"/>
      <c r="J779" s="241" t="s">
        <v>1051</v>
      </c>
    </row>
    <row r="780" ht="22.5" customHeight="1" spans="1:10">
      <c r="A780" s="226" t="s">
        <v>878</v>
      </c>
      <c r="B780" s="226" t="s">
        <v>879</v>
      </c>
      <c r="C780" s="227">
        <v>115700</v>
      </c>
      <c r="D780" s="226" t="s">
        <v>1052</v>
      </c>
      <c r="E780" s="226" t="s">
        <v>1053</v>
      </c>
      <c r="F780" s="226" t="s">
        <v>1043</v>
      </c>
      <c r="G780" s="226" t="s">
        <v>1044</v>
      </c>
      <c r="H780" s="228">
        <v>1270</v>
      </c>
      <c r="I780" s="228"/>
      <c r="J780" s="241" t="s">
        <v>1054</v>
      </c>
    </row>
    <row r="781" ht="33.75" customHeight="1" spans="1:10">
      <c r="A781" s="226" t="s">
        <v>878</v>
      </c>
      <c r="B781" s="226" t="s">
        <v>879</v>
      </c>
      <c r="C781" s="227">
        <v>115800</v>
      </c>
      <c r="D781" s="226" t="s">
        <v>1055</v>
      </c>
      <c r="E781" s="226" t="s">
        <v>1056</v>
      </c>
      <c r="F781" s="226" t="s">
        <v>1043</v>
      </c>
      <c r="G781" s="226" t="s">
        <v>1044</v>
      </c>
      <c r="H781" s="228">
        <v>1271</v>
      </c>
      <c r="I781" s="228"/>
      <c r="J781" s="241" t="s">
        <v>1057</v>
      </c>
    </row>
    <row r="782" spans="1:10">
      <c r="A782" s="226" t="s">
        <v>878</v>
      </c>
      <c r="B782" s="226" t="s">
        <v>879</v>
      </c>
      <c r="C782" s="227">
        <v>78600</v>
      </c>
      <c r="D782" s="226" t="s">
        <v>1058</v>
      </c>
      <c r="E782" s="226" t="s">
        <v>1059</v>
      </c>
      <c r="F782" s="226" t="s">
        <v>1043</v>
      </c>
      <c r="G782" s="226" t="s">
        <v>1044</v>
      </c>
      <c r="H782" s="228">
        <v>786</v>
      </c>
      <c r="I782" s="228" t="s">
        <v>60</v>
      </c>
      <c r="J782" s="241" t="s">
        <v>1060</v>
      </c>
    </row>
    <row r="783" ht="45" customHeight="1" spans="1:10">
      <c r="A783" s="226" t="s">
        <v>878</v>
      </c>
      <c r="B783" s="226" t="s">
        <v>879</v>
      </c>
      <c r="C783" s="227">
        <v>78700</v>
      </c>
      <c r="D783" s="226" t="s">
        <v>1061</v>
      </c>
      <c r="E783" s="226" t="s">
        <v>1062</v>
      </c>
      <c r="F783" s="226" t="s">
        <v>1043</v>
      </c>
      <c r="G783" s="226" t="s">
        <v>1044</v>
      </c>
      <c r="H783" s="228">
        <v>787</v>
      </c>
      <c r="I783" s="228"/>
      <c r="J783" s="241" t="s">
        <v>1063</v>
      </c>
    </row>
    <row r="784" ht="56.25" customHeight="1" spans="1:10">
      <c r="A784" s="226" t="s">
        <v>878</v>
      </c>
      <c r="B784" s="226" t="s">
        <v>879</v>
      </c>
      <c r="C784" s="227">
        <v>79000</v>
      </c>
      <c r="D784" s="226" t="s">
        <v>216</v>
      </c>
      <c r="E784" s="226" t="s">
        <v>217</v>
      </c>
      <c r="F784" s="226" t="s">
        <v>113</v>
      </c>
      <c r="G784" s="226" t="s">
        <v>114</v>
      </c>
      <c r="H784" s="228">
        <v>790</v>
      </c>
      <c r="I784" s="228" t="s">
        <v>66</v>
      </c>
      <c r="J784" s="223" t="s">
        <v>218</v>
      </c>
    </row>
    <row r="785" ht="22.5" customHeight="1" spans="1:10">
      <c r="A785" s="226" t="s">
        <v>878</v>
      </c>
      <c r="B785" s="226" t="s">
        <v>879</v>
      </c>
      <c r="C785" s="227">
        <v>79100</v>
      </c>
      <c r="D785" s="226" t="s">
        <v>223</v>
      </c>
      <c r="E785" s="226" t="s">
        <v>224</v>
      </c>
      <c r="F785" s="226" t="s">
        <v>58</v>
      </c>
      <c r="G785" s="226" t="s">
        <v>221</v>
      </c>
      <c r="H785" s="228">
        <v>791</v>
      </c>
      <c r="I785" s="228" t="s">
        <v>60</v>
      </c>
      <c r="J785" s="223" t="s">
        <v>222</v>
      </c>
    </row>
    <row r="786" ht="22.5" customHeight="1" spans="1:10">
      <c r="A786" s="226" t="s">
        <v>878</v>
      </c>
      <c r="B786" s="226" t="s">
        <v>879</v>
      </c>
      <c r="C786" s="227">
        <v>79200</v>
      </c>
      <c r="D786" s="226" t="s">
        <v>528</v>
      </c>
      <c r="E786" s="226" t="s">
        <v>1064</v>
      </c>
      <c r="F786" s="226" t="s">
        <v>58</v>
      </c>
      <c r="G786" s="226" t="s">
        <v>221</v>
      </c>
      <c r="H786" s="228">
        <v>792</v>
      </c>
      <c r="I786" s="228" t="s">
        <v>60</v>
      </c>
      <c r="J786" s="223" t="s">
        <v>222</v>
      </c>
    </row>
    <row r="787" ht="22.5" customHeight="1" spans="1:10">
      <c r="A787" s="226" t="s">
        <v>878</v>
      </c>
      <c r="B787" s="226" t="s">
        <v>879</v>
      </c>
      <c r="C787" s="227">
        <v>79300</v>
      </c>
      <c r="D787" s="226" t="s">
        <v>530</v>
      </c>
      <c r="E787" s="226" t="s">
        <v>531</v>
      </c>
      <c r="F787" s="226" t="s">
        <v>58</v>
      </c>
      <c r="G787" s="226" t="s">
        <v>221</v>
      </c>
      <c r="H787" s="228">
        <v>793</v>
      </c>
      <c r="I787" s="228" t="s">
        <v>60</v>
      </c>
      <c r="J787" s="223" t="s">
        <v>222</v>
      </c>
    </row>
    <row r="788" ht="22.5" customHeight="1" spans="1:10">
      <c r="A788" s="226" t="s">
        <v>878</v>
      </c>
      <c r="B788" s="226" t="s">
        <v>879</v>
      </c>
      <c r="C788" s="227">
        <v>79400</v>
      </c>
      <c r="D788" s="226" t="s">
        <v>1065</v>
      </c>
      <c r="E788" s="226" t="s">
        <v>1066</v>
      </c>
      <c r="F788" s="226" t="s">
        <v>58</v>
      </c>
      <c r="G788" s="226" t="s">
        <v>221</v>
      </c>
      <c r="H788" s="228">
        <v>794</v>
      </c>
      <c r="I788" s="228" t="s">
        <v>60</v>
      </c>
      <c r="J788" s="223" t="s">
        <v>222</v>
      </c>
    </row>
    <row r="789" ht="22.5" customHeight="1" spans="1:10">
      <c r="A789" s="226" t="s">
        <v>878</v>
      </c>
      <c r="B789" s="226" t="s">
        <v>879</v>
      </c>
      <c r="C789" s="227">
        <v>79500</v>
      </c>
      <c r="D789" s="226" t="s">
        <v>1067</v>
      </c>
      <c r="E789" s="226" t="s">
        <v>1068</v>
      </c>
      <c r="F789" s="226" t="s">
        <v>58</v>
      </c>
      <c r="G789" s="226" t="s">
        <v>221</v>
      </c>
      <c r="H789" s="228">
        <v>795</v>
      </c>
      <c r="I789" s="228" t="s">
        <v>60</v>
      </c>
      <c r="J789" s="223" t="s">
        <v>222</v>
      </c>
    </row>
    <row r="790" ht="22.5" customHeight="1" spans="1:10">
      <c r="A790" s="226" t="s">
        <v>878</v>
      </c>
      <c r="B790" s="226" t="s">
        <v>879</v>
      </c>
      <c r="C790" s="227">
        <v>79600</v>
      </c>
      <c r="D790" s="226" t="s">
        <v>1069</v>
      </c>
      <c r="E790" s="226" t="s">
        <v>1070</v>
      </c>
      <c r="F790" s="226" t="s">
        <v>58</v>
      </c>
      <c r="G790" s="226" t="s">
        <v>221</v>
      </c>
      <c r="H790" s="228">
        <v>796</v>
      </c>
      <c r="I790" s="228" t="s">
        <v>60</v>
      </c>
      <c r="J790" s="223" t="s">
        <v>222</v>
      </c>
    </row>
    <row r="791" ht="22.5" customHeight="1" spans="1:10">
      <c r="A791" s="226" t="s">
        <v>878</v>
      </c>
      <c r="B791" s="226" t="s">
        <v>879</v>
      </c>
      <c r="C791" s="227">
        <v>79700</v>
      </c>
      <c r="D791" s="226" t="s">
        <v>1071</v>
      </c>
      <c r="E791" s="226" t="s">
        <v>1072</v>
      </c>
      <c r="F791" s="226" t="s">
        <v>58</v>
      </c>
      <c r="G791" s="226" t="s">
        <v>221</v>
      </c>
      <c r="H791" s="228">
        <v>797</v>
      </c>
      <c r="I791" s="228" t="s">
        <v>60</v>
      </c>
      <c r="J791" s="223" t="s">
        <v>222</v>
      </c>
    </row>
    <row r="792" ht="22.5" customHeight="1" spans="1:10">
      <c r="A792" s="226" t="s">
        <v>878</v>
      </c>
      <c r="B792" s="226" t="s">
        <v>879</v>
      </c>
      <c r="C792" s="227">
        <v>79800</v>
      </c>
      <c r="D792" s="226" t="s">
        <v>1073</v>
      </c>
      <c r="E792" s="226" t="s">
        <v>1074</v>
      </c>
      <c r="F792" s="226" t="s">
        <v>58</v>
      </c>
      <c r="G792" s="226" t="s">
        <v>221</v>
      </c>
      <c r="H792" s="228">
        <v>798</v>
      </c>
      <c r="I792" s="228" t="s">
        <v>60</v>
      </c>
      <c r="J792" s="223" t="s">
        <v>222</v>
      </c>
    </row>
    <row r="793" ht="22.5" customHeight="1" spans="1:10">
      <c r="A793" s="226" t="s">
        <v>878</v>
      </c>
      <c r="B793" s="226" t="s">
        <v>879</v>
      </c>
      <c r="C793" s="227">
        <v>79900</v>
      </c>
      <c r="D793" s="226" t="s">
        <v>1075</v>
      </c>
      <c r="E793" s="226" t="s">
        <v>1076</v>
      </c>
      <c r="F793" s="226" t="s">
        <v>58</v>
      </c>
      <c r="G793" s="226" t="s">
        <v>221</v>
      </c>
      <c r="H793" s="228">
        <v>799</v>
      </c>
      <c r="I793" s="228" t="s">
        <v>60</v>
      </c>
      <c r="J793" s="223" t="s">
        <v>222</v>
      </c>
    </row>
    <row r="794" ht="22.5" customHeight="1" spans="1:10">
      <c r="A794" s="226" t="s">
        <v>878</v>
      </c>
      <c r="B794" s="226" t="s">
        <v>879</v>
      </c>
      <c r="C794" s="227">
        <v>80000</v>
      </c>
      <c r="D794" s="226" t="s">
        <v>328</v>
      </c>
      <c r="E794" s="226" t="s">
        <v>329</v>
      </c>
      <c r="F794" s="226" t="s">
        <v>58</v>
      </c>
      <c r="G794" s="226" t="s">
        <v>221</v>
      </c>
      <c r="H794" s="228">
        <v>800</v>
      </c>
      <c r="I794" s="228" t="s">
        <v>60</v>
      </c>
      <c r="J794" s="223" t="s">
        <v>222</v>
      </c>
    </row>
    <row r="795" ht="22.5" hidden="1" customHeight="1" spans="1:10">
      <c r="A795" s="226" t="s">
        <v>878</v>
      </c>
      <c r="B795" s="226" t="s">
        <v>1077</v>
      </c>
      <c r="C795" s="227">
        <v>119390</v>
      </c>
      <c r="D795" s="226" t="s">
        <v>1078</v>
      </c>
      <c r="E795" s="226" t="s">
        <v>1079</v>
      </c>
      <c r="F795" s="226" t="s">
        <v>58</v>
      </c>
      <c r="G795" s="226" t="s">
        <v>221</v>
      </c>
      <c r="H795" s="228">
        <v>1312</v>
      </c>
      <c r="I795" s="228"/>
      <c r="J795" s="223" t="s">
        <v>222</v>
      </c>
    </row>
    <row r="796" ht="22.5" customHeight="1" spans="1:10">
      <c r="A796" s="226" t="s">
        <v>878</v>
      </c>
      <c r="B796" s="226" t="s">
        <v>879</v>
      </c>
      <c r="C796" s="227">
        <v>119400</v>
      </c>
      <c r="D796" s="226" t="s">
        <v>1080</v>
      </c>
      <c r="E796" s="226" t="s">
        <v>1081</v>
      </c>
      <c r="F796" s="226" t="s">
        <v>58</v>
      </c>
      <c r="G796" s="226" t="s">
        <v>221</v>
      </c>
      <c r="H796" s="228">
        <v>1308</v>
      </c>
      <c r="I796" s="228"/>
      <c r="J796" s="223" t="s">
        <v>222</v>
      </c>
    </row>
    <row r="797" ht="22.5" customHeight="1" spans="1:10">
      <c r="A797" s="226" t="s">
        <v>878</v>
      </c>
      <c r="B797" s="226" t="s">
        <v>879</v>
      </c>
      <c r="C797" s="227">
        <v>119500</v>
      </c>
      <c r="D797" s="226" t="s">
        <v>1082</v>
      </c>
      <c r="E797" s="226" t="s">
        <v>1083</v>
      </c>
      <c r="F797" s="226" t="s">
        <v>58</v>
      </c>
      <c r="G797" s="226" t="s">
        <v>221</v>
      </c>
      <c r="H797" s="228">
        <v>1309</v>
      </c>
      <c r="I797" s="228"/>
      <c r="J797" s="223" t="s">
        <v>222</v>
      </c>
    </row>
    <row r="798" ht="22.5" customHeight="1" spans="1:10">
      <c r="A798" s="226" t="s">
        <v>878</v>
      </c>
      <c r="B798" s="226" t="s">
        <v>879</v>
      </c>
      <c r="C798" s="227">
        <v>119600</v>
      </c>
      <c r="D798" s="226" t="s">
        <v>1084</v>
      </c>
      <c r="E798" s="226" t="s">
        <v>1085</v>
      </c>
      <c r="F798" s="226" t="s">
        <v>58</v>
      </c>
      <c r="G798" s="226" t="s">
        <v>221</v>
      </c>
      <c r="H798" s="228">
        <v>1310</v>
      </c>
      <c r="I798" s="228"/>
      <c r="J798" s="223" t="s">
        <v>222</v>
      </c>
    </row>
    <row r="799" ht="22.5" customHeight="1" spans="1:10">
      <c r="A799" s="226" t="s">
        <v>878</v>
      </c>
      <c r="B799" s="226" t="s">
        <v>879</v>
      </c>
      <c r="C799" s="227">
        <v>119700</v>
      </c>
      <c r="D799" s="226" t="s">
        <v>1086</v>
      </c>
      <c r="E799" s="226" t="s">
        <v>1087</v>
      </c>
      <c r="F799" s="226" t="s">
        <v>58</v>
      </c>
      <c r="G799" s="226" t="s">
        <v>221</v>
      </c>
      <c r="H799" s="228">
        <v>1311</v>
      </c>
      <c r="I799" s="228"/>
      <c r="J799" s="223" t="s">
        <v>222</v>
      </c>
    </row>
    <row r="800" ht="22.5" customHeight="1" spans="1:10">
      <c r="A800" s="226" t="s">
        <v>878</v>
      </c>
      <c r="B800" s="226" t="s">
        <v>879</v>
      </c>
      <c r="C800" s="227">
        <v>119800</v>
      </c>
      <c r="D800" s="226" t="s">
        <v>1088</v>
      </c>
      <c r="E800" s="226" t="s">
        <v>1089</v>
      </c>
      <c r="F800" s="226" t="s">
        <v>58</v>
      </c>
      <c r="G800" s="226" t="s">
        <v>221</v>
      </c>
      <c r="H800" s="228">
        <v>1315</v>
      </c>
      <c r="I800" s="228"/>
      <c r="J800" s="223" t="s">
        <v>222</v>
      </c>
    </row>
    <row r="801" ht="22.5" customHeight="1" spans="1:10">
      <c r="A801" s="226" t="s">
        <v>878</v>
      </c>
      <c r="B801" s="226" t="s">
        <v>879</v>
      </c>
      <c r="C801" s="227">
        <v>119900</v>
      </c>
      <c r="D801" s="226" t="s">
        <v>1090</v>
      </c>
      <c r="E801" s="226" t="s">
        <v>1091</v>
      </c>
      <c r="F801" s="226" t="s">
        <v>58</v>
      </c>
      <c r="G801" s="226" t="s">
        <v>221</v>
      </c>
      <c r="H801" s="228">
        <v>1316</v>
      </c>
      <c r="I801" s="228"/>
      <c r="J801" s="223" t="s">
        <v>222</v>
      </c>
    </row>
    <row r="802" spans="1:10">
      <c r="A802" s="226" t="s">
        <v>878</v>
      </c>
      <c r="B802" s="226" t="s">
        <v>879</v>
      </c>
      <c r="C802" s="227">
        <v>80100</v>
      </c>
      <c r="D802" s="226" t="s">
        <v>239</v>
      </c>
      <c r="E802" s="226" t="s">
        <v>240</v>
      </c>
      <c r="F802" s="226" t="s">
        <v>241</v>
      </c>
      <c r="G802" s="226" t="s">
        <v>242</v>
      </c>
      <c r="H802" s="228">
        <v>801</v>
      </c>
      <c r="I802" s="228" t="s">
        <v>60</v>
      </c>
      <c r="J802" s="223" t="s">
        <v>4</v>
      </c>
    </row>
    <row r="803" ht="67.5" hidden="1" customHeight="1" spans="1:10">
      <c r="A803" s="226" t="s">
        <v>1092</v>
      </c>
      <c r="B803" s="226" t="s">
        <v>1093</v>
      </c>
      <c r="C803" s="227">
        <v>80400</v>
      </c>
      <c r="D803" s="226" t="s">
        <v>56</v>
      </c>
      <c r="E803" s="226" t="s">
        <v>57</v>
      </c>
      <c r="F803" s="226" t="s">
        <v>58</v>
      </c>
      <c r="G803" s="226" t="s">
        <v>59</v>
      </c>
      <c r="H803" s="228">
        <v>804</v>
      </c>
      <c r="I803" s="228" t="s">
        <v>66</v>
      </c>
      <c r="J803" s="223" t="s">
        <v>1094</v>
      </c>
    </row>
    <row r="804" ht="33.75" hidden="1" customHeight="1" spans="1:10">
      <c r="A804" s="226" t="s">
        <v>1092</v>
      </c>
      <c r="B804" s="226" t="s">
        <v>1093</v>
      </c>
      <c r="C804" s="227">
        <v>80600</v>
      </c>
      <c r="D804" s="226" t="s">
        <v>1095</v>
      </c>
      <c r="E804" s="226" t="s">
        <v>1096</v>
      </c>
      <c r="F804" s="226" t="s">
        <v>58</v>
      </c>
      <c r="G804" s="226" t="s">
        <v>59</v>
      </c>
      <c r="H804" s="228">
        <v>806</v>
      </c>
      <c r="I804" s="228" t="s">
        <v>66</v>
      </c>
      <c r="J804" s="223" t="s">
        <v>1097</v>
      </c>
    </row>
    <row r="805" ht="22.5" hidden="1" customHeight="1" spans="1:10">
      <c r="A805" s="226" t="s">
        <v>1092</v>
      </c>
      <c r="B805" s="226" t="s">
        <v>1093</v>
      </c>
      <c r="C805" s="227">
        <v>80700</v>
      </c>
      <c r="D805" s="226" t="s">
        <v>1098</v>
      </c>
      <c r="E805" s="226" t="s">
        <v>1099</v>
      </c>
      <c r="F805" s="226" t="s">
        <v>113</v>
      </c>
      <c r="G805" s="226" t="s">
        <v>114</v>
      </c>
      <c r="H805" s="228">
        <v>807</v>
      </c>
      <c r="I805" s="228" t="s">
        <v>66</v>
      </c>
      <c r="J805" s="223" t="s">
        <v>1100</v>
      </c>
    </row>
    <row r="806" ht="33.75" hidden="1" customHeight="1" spans="1:10">
      <c r="A806" s="226" t="s">
        <v>1101</v>
      </c>
      <c r="B806" s="226" t="s">
        <v>1102</v>
      </c>
      <c r="C806" s="227">
        <v>81000</v>
      </c>
      <c r="D806" s="226" t="s">
        <v>56</v>
      </c>
      <c r="E806" s="226" t="s">
        <v>57</v>
      </c>
      <c r="F806" s="226" t="s">
        <v>58</v>
      </c>
      <c r="G806" s="226" t="s">
        <v>59</v>
      </c>
      <c r="H806" s="228">
        <v>810</v>
      </c>
      <c r="I806" s="228" t="s">
        <v>60</v>
      </c>
      <c r="J806" s="223" t="s">
        <v>336</v>
      </c>
    </row>
    <row r="807" ht="22.5" hidden="1" customHeight="1" spans="1:10">
      <c r="A807" s="226" t="s">
        <v>1101</v>
      </c>
      <c r="B807" s="226" t="s">
        <v>1102</v>
      </c>
      <c r="C807" s="227">
        <v>81200</v>
      </c>
      <c r="D807" s="226" t="s">
        <v>137</v>
      </c>
      <c r="E807" s="226" t="s">
        <v>138</v>
      </c>
      <c r="F807" s="226" t="s">
        <v>113</v>
      </c>
      <c r="G807" s="226" t="s">
        <v>114</v>
      </c>
      <c r="H807" s="228">
        <v>812</v>
      </c>
      <c r="I807" s="228" t="s">
        <v>60</v>
      </c>
      <c r="J807" s="223" t="s">
        <v>139</v>
      </c>
    </row>
    <row r="808" ht="56.25" hidden="1" customHeight="1" spans="1:10">
      <c r="A808" s="226" t="s">
        <v>1101</v>
      </c>
      <c r="B808" s="226" t="s">
        <v>1102</v>
      </c>
      <c r="C808" s="227">
        <v>81300</v>
      </c>
      <c r="D808" s="226" t="s">
        <v>337</v>
      </c>
      <c r="E808" s="226" t="s">
        <v>338</v>
      </c>
      <c r="F808" s="226" t="s">
        <v>131</v>
      </c>
      <c r="G808" s="226" t="s">
        <v>132</v>
      </c>
      <c r="H808" s="228">
        <v>813</v>
      </c>
      <c r="I808" s="228" t="s">
        <v>60</v>
      </c>
      <c r="J808" s="223" t="s">
        <v>339</v>
      </c>
    </row>
    <row r="809" ht="78.75" hidden="1" customHeight="1" spans="1:10">
      <c r="A809" s="226" t="s">
        <v>1101</v>
      </c>
      <c r="B809" s="226" t="s">
        <v>1102</v>
      </c>
      <c r="C809" s="227">
        <v>81400</v>
      </c>
      <c r="D809" s="226" t="s">
        <v>134</v>
      </c>
      <c r="E809" s="226" t="s">
        <v>135</v>
      </c>
      <c r="F809" s="226" t="s">
        <v>131</v>
      </c>
      <c r="G809" s="226" t="s">
        <v>132</v>
      </c>
      <c r="H809" s="228">
        <v>814</v>
      </c>
      <c r="I809" s="228" t="s">
        <v>60</v>
      </c>
      <c r="J809" s="223" t="s">
        <v>340</v>
      </c>
    </row>
    <row r="810" hidden="1" spans="1:10">
      <c r="A810" s="226" t="s">
        <v>1101</v>
      </c>
      <c r="B810" s="226" t="s">
        <v>1102</v>
      </c>
      <c r="C810" s="227">
        <v>81500</v>
      </c>
      <c r="D810" s="226" t="s">
        <v>341</v>
      </c>
      <c r="E810" s="226" t="s">
        <v>341</v>
      </c>
      <c r="F810" s="226" t="s">
        <v>308</v>
      </c>
      <c r="G810" s="226" t="s">
        <v>309</v>
      </c>
      <c r="H810" s="228">
        <v>815</v>
      </c>
      <c r="I810" s="228" t="s">
        <v>60</v>
      </c>
      <c r="J810" s="223" t="s">
        <v>342</v>
      </c>
    </row>
    <row r="811" hidden="1" spans="1:10">
      <c r="A811" s="226" t="s">
        <v>1101</v>
      </c>
      <c r="B811" s="226" t="s">
        <v>1102</v>
      </c>
      <c r="C811" s="227">
        <v>81600</v>
      </c>
      <c r="D811" s="226" t="s">
        <v>343</v>
      </c>
      <c r="E811" s="226" t="s">
        <v>343</v>
      </c>
      <c r="F811" s="226" t="s">
        <v>121</v>
      </c>
      <c r="G811" s="226" t="s">
        <v>122</v>
      </c>
      <c r="H811" s="228">
        <v>816</v>
      </c>
      <c r="I811" s="228" t="s">
        <v>60</v>
      </c>
      <c r="J811" s="223" t="s">
        <v>344</v>
      </c>
    </row>
    <row r="812" hidden="1" spans="1:10">
      <c r="A812" s="226" t="s">
        <v>1101</v>
      </c>
      <c r="B812" s="226" t="s">
        <v>1102</v>
      </c>
      <c r="C812" s="227">
        <v>81700</v>
      </c>
      <c r="D812" s="226" t="s">
        <v>345</v>
      </c>
      <c r="E812" s="226" t="s">
        <v>345</v>
      </c>
      <c r="F812" s="226" t="s">
        <v>346</v>
      </c>
      <c r="G812" s="226" t="s">
        <v>347</v>
      </c>
      <c r="H812" s="228">
        <v>817</v>
      </c>
      <c r="I812" s="228" t="s">
        <v>60</v>
      </c>
      <c r="J812" s="223" t="s">
        <v>348</v>
      </c>
    </row>
    <row r="813" hidden="1" spans="1:10">
      <c r="A813" s="226" t="s">
        <v>1101</v>
      </c>
      <c r="B813" s="226" t="s">
        <v>1102</v>
      </c>
      <c r="C813" s="227">
        <v>81800</v>
      </c>
      <c r="D813" s="226" t="s">
        <v>349</v>
      </c>
      <c r="E813" s="226" t="s">
        <v>350</v>
      </c>
      <c r="F813" s="226" t="s">
        <v>126</v>
      </c>
      <c r="G813" s="226" t="s">
        <v>127</v>
      </c>
      <c r="H813" s="228">
        <v>818</v>
      </c>
      <c r="I813" s="228" t="s">
        <v>60</v>
      </c>
      <c r="J813" s="223" t="s">
        <v>351</v>
      </c>
    </row>
    <row r="814" ht="22.5" hidden="1" customHeight="1" spans="1:10">
      <c r="A814" s="226" t="s">
        <v>1101</v>
      </c>
      <c r="B814" s="226" t="s">
        <v>1102</v>
      </c>
      <c r="C814" s="227">
        <v>81900</v>
      </c>
      <c r="D814" s="226" t="s">
        <v>352</v>
      </c>
      <c r="E814" s="226" t="s">
        <v>353</v>
      </c>
      <c r="F814" s="226" t="s">
        <v>58</v>
      </c>
      <c r="G814" s="226" t="s">
        <v>221</v>
      </c>
      <c r="H814" s="228">
        <v>819</v>
      </c>
      <c r="I814" s="228" t="s">
        <v>60</v>
      </c>
      <c r="J814" s="223" t="s">
        <v>222</v>
      </c>
    </row>
    <row r="815" ht="22.5" hidden="1" customHeight="1" spans="1:10">
      <c r="A815" s="226" t="s">
        <v>1101</v>
      </c>
      <c r="B815" s="226" t="s">
        <v>1102</v>
      </c>
      <c r="C815" s="227">
        <v>82000</v>
      </c>
      <c r="D815" s="226" t="s">
        <v>225</v>
      </c>
      <c r="E815" s="226" t="s">
        <v>226</v>
      </c>
      <c r="F815" s="226" t="s">
        <v>58</v>
      </c>
      <c r="G815" s="226" t="s">
        <v>221</v>
      </c>
      <c r="H815" s="228">
        <v>820</v>
      </c>
      <c r="I815" s="228" t="s">
        <v>60</v>
      </c>
      <c r="J815" s="223" t="s">
        <v>222</v>
      </c>
    </row>
    <row r="816" ht="22.5" hidden="1" customHeight="1" spans="1:10">
      <c r="A816" s="226" t="s">
        <v>1101</v>
      </c>
      <c r="B816" s="226" t="s">
        <v>1102</v>
      </c>
      <c r="C816" s="227">
        <v>82100</v>
      </c>
      <c r="D816" s="226" t="s">
        <v>354</v>
      </c>
      <c r="E816" s="226" t="s">
        <v>355</v>
      </c>
      <c r="F816" s="226" t="s">
        <v>58</v>
      </c>
      <c r="G816" s="226" t="s">
        <v>221</v>
      </c>
      <c r="H816" s="228">
        <v>821</v>
      </c>
      <c r="I816" s="228" t="s">
        <v>60</v>
      </c>
      <c r="J816" s="223" t="s">
        <v>222</v>
      </c>
    </row>
    <row r="817" ht="22.5" hidden="1" customHeight="1" spans="1:10">
      <c r="A817" s="226" t="s">
        <v>1101</v>
      </c>
      <c r="B817" s="226" t="s">
        <v>1102</v>
      </c>
      <c r="C817" s="227">
        <v>82200</v>
      </c>
      <c r="D817" s="226" t="s">
        <v>356</v>
      </c>
      <c r="E817" s="226" t="s">
        <v>357</v>
      </c>
      <c r="F817" s="226" t="s">
        <v>58</v>
      </c>
      <c r="G817" s="226" t="s">
        <v>221</v>
      </c>
      <c r="H817" s="228">
        <v>822</v>
      </c>
      <c r="I817" s="228" t="s">
        <v>60</v>
      </c>
      <c r="J817" s="223" t="s">
        <v>222</v>
      </c>
    </row>
    <row r="818" ht="22.5" hidden="1" customHeight="1" spans="1:10">
      <c r="A818" s="226" t="s">
        <v>1101</v>
      </c>
      <c r="B818" s="226" t="s">
        <v>1102</v>
      </c>
      <c r="C818" s="227">
        <v>82300</v>
      </c>
      <c r="D818" s="226" t="s">
        <v>358</v>
      </c>
      <c r="E818" s="226" t="s">
        <v>359</v>
      </c>
      <c r="F818" s="226" t="s">
        <v>58</v>
      </c>
      <c r="G818" s="226" t="s">
        <v>221</v>
      </c>
      <c r="H818" s="228">
        <v>823</v>
      </c>
      <c r="I818" s="228" t="s">
        <v>60</v>
      </c>
      <c r="J818" s="223" t="s">
        <v>222</v>
      </c>
    </row>
    <row r="819" ht="22.5" hidden="1" customHeight="1" spans="1:10">
      <c r="A819" s="226" t="s">
        <v>1103</v>
      </c>
      <c r="B819" s="226" t="s">
        <v>1077</v>
      </c>
      <c r="C819" s="227">
        <v>82600</v>
      </c>
      <c r="D819" s="226" t="s">
        <v>56</v>
      </c>
      <c r="E819" s="226" t="s">
        <v>57</v>
      </c>
      <c r="F819" s="226" t="s">
        <v>58</v>
      </c>
      <c r="G819" s="226" t="s">
        <v>59</v>
      </c>
      <c r="H819" s="228">
        <v>826</v>
      </c>
      <c r="I819" s="228" t="s">
        <v>60</v>
      </c>
      <c r="J819" s="223" t="s">
        <v>61</v>
      </c>
    </row>
    <row r="820" ht="78.75" hidden="1" customHeight="1" spans="1:10">
      <c r="A820" s="226" t="s">
        <v>1103</v>
      </c>
      <c r="B820" s="226" t="s">
        <v>1077</v>
      </c>
      <c r="C820" s="227">
        <v>82800</v>
      </c>
      <c r="D820" s="226" t="s">
        <v>62</v>
      </c>
      <c r="E820" s="226" t="s">
        <v>63</v>
      </c>
      <c r="F820" s="226" t="s">
        <v>64</v>
      </c>
      <c r="G820" s="226" t="s">
        <v>65</v>
      </c>
      <c r="H820" s="228">
        <v>828</v>
      </c>
      <c r="I820" s="228" t="s">
        <v>66</v>
      </c>
      <c r="J820" s="223" t="s">
        <v>1104</v>
      </c>
    </row>
    <row r="821" ht="22.5" hidden="1" customHeight="1" spans="1:10">
      <c r="A821" s="226" t="s">
        <v>1103</v>
      </c>
      <c r="B821" s="226" t="s">
        <v>1077</v>
      </c>
      <c r="C821" s="227">
        <v>82900</v>
      </c>
      <c r="D821" s="226" t="s">
        <v>68</v>
      </c>
      <c r="E821" s="226" t="s">
        <v>69</v>
      </c>
      <c r="F821" s="226" t="s">
        <v>64</v>
      </c>
      <c r="G821" s="226" t="s">
        <v>70</v>
      </c>
      <c r="H821" s="228">
        <v>829</v>
      </c>
      <c r="I821" s="228" t="s">
        <v>60</v>
      </c>
      <c r="J821" s="223" t="s">
        <v>71</v>
      </c>
    </row>
    <row r="822" hidden="1" spans="1:10">
      <c r="A822" s="226" t="s">
        <v>1103</v>
      </c>
      <c r="B822" s="226" t="s">
        <v>1077</v>
      </c>
      <c r="C822" s="227">
        <v>83000</v>
      </c>
      <c r="D822" s="226" t="s">
        <v>72</v>
      </c>
      <c r="E822" s="226" t="s">
        <v>73</v>
      </c>
      <c r="F822" s="226" t="s">
        <v>74</v>
      </c>
      <c r="G822" s="226" t="s">
        <v>75</v>
      </c>
      <c r="H822" s="228">
        <v>830</v>
      </c>
      <c r="I822" s="228" t="s">
        <v>66</v>
      </c>
      <c r="J822" s="223" t="s">
        <v>76</v>
      </c>
    </row>
    <row r="823" hidden="1" spans="1:10">
      <c r="A823" s="226" t="s">
        <v>1103</v>
      </c>
      <c r="B823" s="226" t="s">
        <v>1077</v>
      </c>
      <c r="C823" s="227">
        <v>83100</v>
      </c>
      <c r="D823" s="226" t="s">
        <v>77</v>
      </c>
      <c r="E823" s="226" t="s">
        <v>78</v>
      </c>
      <c r="F823" s="226" t="s">
        <v>74</v>
      </c>
      <c r="G823" s="226" t="s">
        <v>75</v>
      </c>
      <c r="H823" s="228">
        <v>831</v>
      </c>
      <c r="I823" s="228" t="s">
        <v>66</v>
      </c>
      <c r="J823" s="223" t="s">
        <v>79</v>
      </c>
    </row>
    <row r="824" ht="22.5" hidden="1" customHeight="1" spans="1:10">
      <c r="A824" s="226" t="s">
        <v>1103</v>
      </c>
      <c r="B824" s="226" t="s">
        <v>1077</v>
      </c>
      <c r="C824" s="227">
        <v>83200</v>
      </c>
      <c r="D824" s="226" t="s">
        <v>80</v>
      </c>
      <c r="E824" s="226" t="s">
        <v>81</v>
      </c>
      <c r="F824" s="226" t="s">
        <v>82</v>
      </c>
      <c r="G824" s="226" t="s">
        <v>83</v>
      </c>
      <c r="H824" s="228">
        <v>832</v>
      </c>
      <c r="I824" s="228" t="s">
        <v>66</v>
      </c>
      <c r="J824" s="223" t="s">
        <v>84</v>
      </c>
    </row>
    <row r="825" hidden="1" spans="1:10">
      <c r="A825" s="226" t="s">
        <v>1103</v>
      </c>
      <c r="B825" s="226" t="s">
        <v>1077</v>
      </c>
      <c r="C825" s="227">
        <v>83300</v>
      </c>
      <c r="D825" s="226" t="s">
        <v>93</v>
      </c>
      <c r="E825" s="226" t="s">
        <v>94</v>
      </c>
      <c r="F825" s="226" t="s">
        <v>74</v>
      </c>
      <c r="G825" s="226" t="s">
        <v>95</v>
      </c>
      <c r="H825" s="228">
        <v>833</v>
      </c>
      <c r="I825" s="228" t="s">
        <v>60</v>
      </c>
      <c r="J825" s="223" t="s">
        <v>96</v>
      </c>
    </row>
    <row r="826" hidden="1" spans="1:10">
      <c r="A826" s="226" t="s">
        <v>1103</v>
      </c>
      <c r="B826" s="226" t="s">
        <v>1077</v>
      </c>
      <c r="C826" s="227">
        <v>83400</v>
      </c>
      <c r="D826" s="226" t="s">
        <v>97</v>
      </c>
      <c r="E826" s="226" t="s">
        <v>98</v>
      </c>
      <c r="F826" s="226" t="s">
        <v>64</v>
      </c>
      <c r="G826" s="226" t="s">
        <v>70</v>
      </c>
      <c r="H826" s="228">
        <v>834</v>
      </c>
      <c r="I826" s="228" t="s">
        <v>60</v>
      </c>
      <c r="J826" s="223" t="s">
        <v>99</v>
      </c>
    </row>
    <row r="827" hidden="1" spans="1:10">
      <c r="A827" s="226" t="s">
        <v>1103</v>
      </c>
      <c r="B827" s="226" t="s">
        <v>1077</v>
      </c>
      <c r="C827" s="227">
        <v>83500</v>
      </c>
      <c r="D827" s="226" t="s">
        <v>100</v>
      </c>
      <c r="E827" s="226" t="s">
        <v>101</v>
      </c>
      <c r="F827" s="226" t="s">
        <v>102</v>
      </c>
      <c r="G827" s="226" t="s">
        <v>103</v>
      </c>
      <c r="H827" s="228">
        <v>835</v>
      </c>
      <c r="I827" s="228" t="s">
        <v>66</v>
      </c>
      <c r="J827" s="223" t="s">
        <v>104</v>
      </c>
    </row>
    <row r="828" hidden="1" spans="1:10">
      <c r="A828" s="226" t="s">
        <v>1103</v>
      </c>
      <c r="B828" s="226" t="s">
        <v>1077</v>
      </c>
      <c r="C828" s="227">
        <v>83600</v>
      </c>
      <c r="D828" s="226" t="s">
        <v>1105</v>
      </c>
      <c r="E828" s="226" t="s">
        <v>1106</v>
      </c>
      <c r="F828" s="226" t="s">
        <v>113</v>
      </c>
      <c r="G828" s="226" t="s">
        <v>114</v>
      </c>
      <c r="H828" s="228">
        <v>836</v>
      </c>
      <c r="I828" s="228" t="s">
        <v>60</v>
      </c>
      <c r="J828" s="223" t="s">
        <v>1107</v>
      </c>
    </row>
    <row r="829" ht="146.25" hidden="1" customHeight="1" spans="1:10">
      <c r="A829" s="226" t="s">
        <v>1103</v>
      </c>
      <c r="B829" s="226" t="s">
        <v>1077</v>
      </c>
      <c r="C829" s="227">
        <v>102500</v>
      </c>
      <c r="D829" s="226" t="s">
        <v>1108</v>
      </c>
      <c r="E829" s="226" t="s">
        <v>1109</v>
      </c>
      <c r="F829" s="226" t="s">
        <v>58</v>
      </c>
      <c r="G829" s="226" t="s">
        <v>221</v>
      </c>
      <c r="H829" s="228">
        <v>1025</v>
      </c>
      <c r="I829" s="228" t="s">
        <v>66</v>
      </c>
      <c r="J829" s="223" t="s">
        <v>1110</v>
      </c>
    </row>
    <row r="830" hidden="1" spans="1:10">
      <c r="A830" s="226" t="s">
        <v>1103</v>
      </c>
      <c r="B830" s="226" t="s">
        <v>1077</v>
      </c>
      <c r="C830" s="227">
        <v>116100</v>
      </c>
      <c r="D830" s="226" t="s">
        <v>1111</v>
      </c>
      <c r="E830" s="226" t="s">
        <v>1112</v>
      </c>
      <c r="F830" s="226" t="s">
        <v>126</v>
      </c>
      <c r="G830" s="226" t="s">
        <v>127</v>
      </c>
      <c r="H830" s="228">
        <v>1274</v>
      </c>
      <c r="I830" s="228"/>
      <c r="J830" s="223" t="s">
        <v>1113</v>
      </c>
    </row>
    <row r="831" ht="67.5" hidden="1" customHeight="1" spans="1:10">
      <c r="A831" s="226" t="s">
        <v>1103</v>
      </c>
      <c r="B831" s="226" t="s">
        <v>1077</v>
      </c>
      <c r="C831" s="227">
        <v>83700</v>
      </c>
      <c r="D831" s="226" t="s">
        <v>129</v>
      </c>
      <c r="E831" s="226" t="s">
        <v>130</v>
      </c>
      <c r="F831" s="226" t="s">
        <v>131</v>
      </c>
      <c r="G831" s="226" t="s">
        <v>132</v>
      </c>
      <c r="H831" s="228">
        <v>837</v>
      </c>
      <c r="I831" s="228" t="s">
        <v>60</v>
      </c>
      <c r="J831" s="223" t="s">
        <v>133</v>
      </c>
    </row>
    <row r="832" ht="56.25" hidden="1" customHeight="1" spans="1:10">
      <c r="A832" s="226" t="s">
        <v>1103</v>
      </c>
      <c r="B832" s="226" t="s">
        <v>1077</v>
      </c>
      <c r="C832" s="227">
        <v>83800</v>
      </c>
      <c r="D832" s="226" t="s">
        <v>134</v>
      </c>
      <c r="E832" s="226" t="s">
        <v>135</v>
      </c>
      <c r="F832" s="226" t="s">
        <v>131</v>
      </c>
      <c r="G832" s="226" t="s">
        <v>132</v>
      </c>
      <c r="H832" s="228">
        <v>838</v>
      </c>
      <c r="I832" s="228" t="s">
        <v>66</v>
      </c>
      <c r="J832" s="223" t="s">
        <v>136</v>
      </c>
    </row>
    <row r="833" hidden="1" spans="1:10">
      <c r="A833" s="226" t="s">
        <v>1103</v>
      </c>
      <c r="B833" s="226" t="s">
        <v>1077</v>
      </c>
      <c r="C833" s="227">
        <v>83900</v>
      </c>
      <c r="D833" s="226" t="s">
        <v>1114</v>
      </c>
      <c r="E833" s="226" t="s">
        <v>1115</v>
      </c>
      <c r="F833" s="226" t="s">
        <v>113</v>
      </c>
      <c r="G833" s="226" t="s">
        <v>114</v>
      </c>
      <c r="H833" s="228">
        <v>839</v>
      </c>
      <c r="I833" s="228" t="s">
        <v>60</v>
      </c>
      <c r="J833" s="223" t="s">
        <v>1116</v>
      </c>
    </row>
    <row r="834" hidden="1" spans="1:10">
      <c r="A834" s="226" t="s">
        <v>1103</v>
      </c>
      <c r="B834" s="226" t="s">
        <v>1077</v>
      </c>
      <c r="C834" s="227">
        <v>84100</v>
      </c>
      <c r="D834" s="226" t="s">
        <v>1117</v>
      </c>
      <c r="E834" s="226" t="s">
        <v>1118</v>
      </c>
      <c r="F834" s="226" t="s">
        <v>74</v>
      </c>
      <c r="G834" s="226" t="s">
        <v>75</v>
      </c>
      <c r="H834" s="228">
        <v>841</v>
      </c>
      <c r="I834" s="228" t="s">
        <v>60</v>
      </c>
      <c r="J834" s="223" t="s">
        <v>1119</v>
      </c>
    </row>
    <row r="835" hidden="1" spans="1:10">
      <c r="A835" s="226" t="s">
        <v>1103</v>
      </c>
      <c r="B835" s="226" t="s">
        <v>1077</v>
      </c>
      <c r="C835" s="227">
        <v>84200</v>
      </c>
      <c r="D835" s="226" t="s">
        <v>1120</v>
      </c>
      <c r="E835" s="226" t="s">
        <v>1121</v>
      </c>
      <c r="F835" s="226" t="s">
        <v>74</v>
      </c>
      <c r="G835" s="226" t="s">
        <v>75</v>
      </c>
      <c r="H835" s="228">
        <v>842</v>
      </c>
      <c r="I835" s="228" t="s">
        <v>60</v>
      </c>
      <c r="J835" s="223" t="s">
        <v>1122</v>
      </c>
    </row>
    <row r="836" ht="22.5" hidden="1" customHeight="1" spans="1:10">
      <c r="A836" s="226" t="s">
        <v>1103</v>
      </c>
      <c r="B836" s="226" t="s">
        <v>1077</v>
      </c>
      <c r="C836" s="227">
        <v>84300</v>
      </c>
      <c r="D836" s="226" t="s">
        <v>1123</v>
      </c>
      <c r="E836" s="226" t="s">
        <v>1124</v>
      </c>
      <c r="F836" s="226" t="s">
        <v>82</v>
      </c>
      <c r="G836" s="226" t="s">
        <v>1125</v>
      </c>
      <c r="H836" s="228">
        <v>843</v>
      </c>
      <c r="I836" s="228" t="s">
        <v>66</v>
      </c>
      <c r="J836" s="223" t="s">
        <v>1126</v>
      </c>
    </row>
    <row r="837" hidden="1" spans="1:10">
      <c r="A837" s="226" t="s">
        <v>1103</v>
      </c>
      <c r="B837" s="226" t="s">
        <v>1077</v>
      </c>
      <c r="C837" s="227">
        <v>84400</v>
      </c>
      <c r="D837" s="226" t="s">
        <v>195</v>
      </c>
      <c r="E837" s="226" t="s">
        <v>196</v>
      </c>
      <c r="F837" s="226" t="s">
        <v>126</v>
      </c>
      <c r="G837" s="226" t="s">
        <v>127</v>
      </c>
      <c r="H837" s="228">
        <v>844</v>
      </c>
      <c r="I837" s="228" t="s">
        <v>60</v>
      </c>
      <c r="J837" s="223" t="s">
        <v>197</v>
      </c>
    </row>
    <row r="838" hidden="1" spans="1:10">
      <c r="A838" s="226" t="s">
        <v>1103</v>
      </c>
      <c r="B838" s="226" t="s">
        <v>1077</v>
      </c>
      <c r="C838" s="227">
        <v>84500</v>
      </c>
      <c r="D838" s="226" t="s">
        <v>1127</v>
      </c>
      <c r="E838" s="226" t="s">
        <v>1128</v>
      </c>
      <c r="F838" s="226" t="s">
        <v>64</v>
      </c>
      <c r="G838" s="226" t="s">
        <v>65</v>
      </c>
      <c r="H838" s="228">
        <v>845</v>
      </c>
      <c r="I838" s="228" t="s">
        <v>60</v>
      </c>
      <c r="J838" s="223" t="s">
        <v>1129</v>
      </c>
    </row>
    <row r="839" hidden="1" spans="1:10">
      <c r="A839" s="226" t="s">
        <v>1103</v>
      </c>
      <c r="B839" s="226" t="s">
        <v>1077</v>
      </c>
      <c r="C839" s="227">
        <v>84600</v>
      </c>
      <c r="D839" s="226" t="s">
        <v>1130</v>
      </c>
      <c r="E839" s="226" t="s">
        <v>1131</v>
      </c>
      <c r="F839" s="226" t="s">
        <v>64</v>
      </c>
      <c r="G839" s="226" t="s">
        <v>70</v>
      </c>
      <c r="H839" s="228">
        <v>846</v>
      </c>
      <c r="I839" s="228" t="s">
        <v>60</v>
      </c>
      <c r="J839" s="223" t="s">
        <v>1132</v>
      </c>
    </row>
    <row r="840" ht="22.5" hidden="1" customHeight="1" spans="1:10">
      <c r="A840" s="226" t="s">
        <v>1103</v>
      </c>
      <c r="B840" s="226" t="s">
        <v>1077</v>
      </c>
      <c r="C840" s="227">
        <v>84700</v>
      </c>
      <c r="D840" s="226" t="s">
        <v>137</v>
      </c>
      <c r="E840" s="226" t="s">
        <v>138</v>
      </c>
      <c r="F840" s="226" t="s">
        <v>113</v>
      </c>
      <c r="G840" s="226" t="s">
        <v>114</v>
      </c>
      <c r="H840" s="228">
        <v>847</v>
      </c>
      <c r="I840" s="228" t="s">
        <v>66</v>
      </c>
      <c r="J840" s="223" t="s">
        <v>139</v>
      </c>
    </row>
    <row r="841" ht="67.5" hidden="1" customHeight="1" spans="1:10">
      <c r="A841" s="226" t="s">
        <v>1103</v>
      </c>
      <c r="B841" s="226" t="s">
        <v>1077</v>
      </c>
      <c r="C841" s="227">
        <v>84800</v>
      </c>
      <c r="D841" s="226" t="s">
        <v>192</v>
      </c>
      <c r="E841" s="226" t="s">
        <v>193</v>
      </c>
      <c r="F841" s="226" t="s">
        <v>113</v>
      </c>
      <c r="G841" s="226" t="s">
        <v>114</v>
      </c>
      <c r="H841" s="228">
        <v>848</v>
      </c>
      <c r="I841" s="228" t="s">
        <v>66</v>
      </c>
      <c r="J841" s="223" t="s">
        <v>194</v>
      </c>
    </row>
    <row r="842" ht="56.25" hidden="1" customHeight="1" spans="1:10">
      <c r="A842" s="226" t="s">
        <v>1103</v>
      </c>
      <c r="B842" s="226" t="s">
        <v>1077</v>
      </c>
      <c r="C842" s="227">
        <v>84900</v>
      </c>
      <c r="D842" s="226" t="s">
        <v>216</v>
      </c>
      <c r="E842" s="226" t="s">
        <v>217</v>
      </c>
      <c r="F842" s="226" t="s">
        <v>113</v>
      </c>
      <c r="G842" s="226" t="s">
        <v>114</v>
      </c>
      <c r="H842" s="228">
        <v>849</v>
      </c>
      <c r="I842" s="228" t="s">
        <v>66</v>
      </c>
      <c r="J842" s="223" t="s">
        <v>218</v>
      </c>
    </row>
    <row r="843" ht="22.5" hidden="1" customHeight="1" spans="1:10">
      <c r="A843" s="226" t="s">
        <v>1103</v>
      </c>
      <c r="B843" s="226" t="s">
        <v>1077</v>
      </c>
      <c r="C843" s="227">
        <v>85000</v>
      </c>
      <c r="D843" s="226" t="s">
        <v>223</v>
      </c>
      <c r="E843" s="226" t="s">
        <v>224</v>
      </c>
      <c r="F843" s="226" t="s">
        <v>58</v>
      </c>
      <c r="G843" s="226" t="s">
        <v>221</v>
      </c>
      <c r="H843" s="228">
        <v>850</v>
      </c>
      <c r="I843" s="228" t="s">
        <v>60</v>
      </c>
      <c r="J843" s="223" t="s">
        <v>222</v>
      </c>
    </row>
    <row r="844" ht="22.5" hidden="1" customHeight="1" spans="1:10">
      <c r="A844" s="226" t="s">
        <v>1103</v>
      </c>
      <c r="B844" s="226" t="s">
        <v>1077</v>
      </c>
      <c r="C844" s="227">
        <v>85100</v>
      </c>
      <c r="D844" s="226" t="s">
        <v>225</v>
      </c>
      <c r="E844" s="226" t="s">
        <v>226</v>
      </c>
      <c r="F844" s="226" t="s">
        <v>58</v>
      </c>
      <c r="G844" s="226" t="s">
        <v>221</v>
      </c>
      <c r="H844" s="228">
        <v>851</v>
      </c>
      <c r="I844" s="228" t="s">
        <v>60</v>
      </c>
      <c r="J844" s="223" t="s">
        <v>222</v>
      </c>
    </row>
    <row r="845" hidden="1" spans="1:10">
      <c r="A845" s="226" t="s">
        <v>1103</v>
      </c>
      <c r="B845" s="226" t="s">
        <v>1077</v>
      </c>
      <c r="C845" s="227">
        <v>85300</v>
      </c>
      <c r="D845" s="226" t="s">
        <v>239</v>
      </c>
      <c r="E845" s="226" t="s">
        <v>240</v>
      </c>
      <c r="F845" s="226" t="s">
        <v>241</v>
      </c>
      <c r="G845" s="226" t="s">
        <v>242</v>
      </c>
      <c r="H845" s="228">
        <v>853</v>
      </c>
      <c r="I845" s="228" t="s">
        <v>60</v>
      </c>
      <c r="J845" s="223" t="s">
        <v>4</v>
      </c>
    </row>
    <row r="846" ht="67.5" hidden="1" customHeight="1" spans="1:10">
      <c r="A846" s="226" t="s">
        <v>1133</v>
      </c>
      <c r="B846" s="226" t="s">
        <v>1134</v>
      </c>
      <c r="C846" s="227">
        <v>85600</v>
      </c>
      <c r="D846" s="226" t="s">
        <v>56</v>
      </c>
      <c r="E846" s="226" t="s">
        <v>57</v>
      </c>
      <c r="F846" s="226" t="s">
        <v>58</v>
      </c>
      <c r="G846" s="226" t="s">
        <v>59</v>
      </c>
      <c r="H846" s="228">
        <v>856</v>
      </c>
      <c r="I846" s="228" t="s">
        <v>66</v>
      </c>
      <c r="J846" s="223" t="s">
        <v>1135</v>
      </c>
    </row>
    <row r="847" ht="33.75" hidden="1" customHeight="1" spans="1:10">
      <c r="A847" s="226" t="s">
        <v>1133</v>
      </c>
      <c r="B847" s="226" t="s">
        <v>1134</v>
      </c>
      <c r="C847" s="227">
        <v>85800</v>
      </c>
      <c r="D847" s="226" t="s">
        <v>1136</v>
      </c>
      <c r="E847" s="226" t="s">
        <v>1137</v>
      </c>
      <c r="F847" s="226" t="s">
        <v>58</v>
      </c>
      <c r="G847" s="226" t="s">
        <v>59</v>
      </c>
      <c r="H847" s="228">
        <v>858</v>
      </c>
      <c r="I847" s="228" t="s">
        <v>66</v>
      </c>
      <c r="J847" s="223" t="s">
        <v>1138</v>
      </c>
    </row>
    <row r="848" ht="22.5" hidden="1" customHeight="1" spans="1:10">
      <c r="A848" s="226" t="s">
        <v>1133</v>
      </c>
      <c r="B848" s="226" t="s">
        <v>1134</v>
      </c>
      <c r="C848" s="227">
        <v>85900</v>
      </c>
      <c r="D848" s="226" t="s">
        <v>1139</v>
      </c>
      <c r="E848" s="226" t="s">
        <v>1140</v>
      </c>
      <c r="F848" s="226" t="s">
        <v>113</v>
      </c>
      <c r="G848" s="226" t="s">
        <v>114</v>
      </c>
      <c r="H848" s="228">
        <v>859</v>
      </c>
      <c r="I848" s="228" t="s">
        <v>66</v>
      </c>
      <c r="J848" s="223" t="s">
        <v>1141</v>
      </c>
    </row>
    <row r="849" ht="22.5" hidden="1" customHeight="1" spans="1:10">
      <c r="A849" s="226" t="s">
        <v>1142</v>
      </c>
      <c r="B849" s="226" t="s">
        <v>1143</v>
      </c>
      <c r="C849" s="227">
        <v>86200</v>
      </c>
      <c r="D849" s="226" t="s">
        <v>56</v>
      </c>
      <c r="E849" s="226" t="s">
        <v>57</v>
      </c>
      <c r="F849" s="226" t="s">
        <v>58</v>
      </c>
      <c r="G849" s="226" t="s">
        <v>59</v>
      </c>
      <c r="H849" s="228">
        <v>862</v>
      </c>
      <c r="I849" s="228" t="s">
        <v>60</v>
      </c>
      <c r="J849" s="223" t="s">
        <v>61</v>
      </c>
    </row>
    <row r="850" ht="56.25" hidden="1" customHeight="1" spans="1:10">
      <c r="A850" s="226" t="s">
        <v>1142</v>
      </c>
      <c r="B850" s="226" t="s">
        <v>1143</v>
      </c>
      <c r="C850" s="227">
        <v>86400</v>
      </c>
      <c r="D850" s="226" t="s">
        <v>62</v>
      </c>
      <c r="E850" s="226" t="s">
        <v>63</v>
      </c>
      <c r="F850" s="226" t="s">
        <v>64</v>
      </c>
      <c r="G850" s="226" t="s">
        <v>65</v>
      </c>
      <c r="H850" s="228">
        <v>864</v>
      </c>
      <c r="I850" s="228" t="s">
        <v>66</v>
      </c>
      <c r="J850" s="223" t="s">
        <v>67</v>
      </c>
    </row>
    <row r="851" ht="22.5" hidden="1" customHeight="1" spans="1:10">
      <c r="A851" s="226" t="s">
        <v>1142</v>
      </c>
      <c r="B851" s="226" t="s">
        <v>1143</v>
      </c>
      <c r="C851" s="227">
        <v>86500</v>
      </c>
      <c r="D851" s="226" t="s">
        <v>68</v>
      </c>
      <c r="E851" s="226" t="s">
        <v>69</v>
      </c>
      <c r="F851" s="226" t="s">
        <v>64</v>
      </c>
      <c r="G851" s="226" t="s">
        <v>70</v>
      </c>
      <c r="H851" s="228">
        <v>865</v>
      </c>
      <c r="I851" s="228" t="s">
        <v>60</v>
      </c>
      <c r="J851" s="223" t="s">
        <v>71</v>
      </c>
    </row>
    <row r="852" ht="33.75" hidden="1" customHeight="1" spans="1:10">
      <c r="A852" s="226" t="s">
        <v>1142</v>
      </c>
      <c r="B852" s="226" t="s">
        <v>1143</v>
      </c>
      <c r="C852" s="227">
        <v>86600</v>
      </c>
      <c r="D852" s="226" t="s">
        <v>72</v>
      </c>
      <c r="E852" s="226" t="s">
        <v>1144</v>
      </c>
      <c r="F852" s="226" t="s">
        <v>74</v>
      </c>
      <c r="G852" s="226" t="s">
        <v>75</v>
      </c>
      <c r="H852" s="228">
        <v>866</v>
      </c>
      <c r="I852" s="228" t="s">
        <v>66</v>
      </c>
      <c r="J852" s="223" t="s">
        <v>1145</v>
      </c>
    </row>
    <row r="853" ht="33.75" hidden="1" customHeight="1" spans="1:10">
      <c r="A853" s="226" t="s">
        <v>1142</v>
      </c>
      <c r="B853" s="226" t="s">
        <v>1143</v>
      </c>
      <c r="C853" s="227">
        <v>86700</v>
      </c>
      <c r="D853" s="226" t="s">
        <v>77</v>
      </c>
      <c r="E853" s="226" t="s">
        <v>1146</v>
      </c>
      <c r="F853" s="226" t="s">
        <v>74</v>
      </c>
      <c r="G853" s="226" t="s">
        <v>75</v>
      </c>
      <c r="H853" s="228">
        <v>867</v>
      </c>
      <c r="I853" s="228" t="s">
        <v>66</v>
      </c>
      <c r="J853" s="223" t="s">
        <v>1147</v>
      </c>
    </row>
    <row r="854" ht="45" hidden="1" customHeight="1" spans="1:10">
      <c r="A854" s="226" t="s">
        <v>1142</v>
      </c>
      <c r="B854" s="226" t="s">
        <v>1143</v>
      </c>
      <c r="C854" s="227">
        <v>86800</v>
      </c>
      <c r="D854" s="226" t="s">
        <v>80</v>
      </c>
      <c r="E854" s="226" t="s">
        <v>1148</v>
      </c>
      <c r="F854" s="226" t="s">
        <v>82</v>
      </c>
      <c r="G854" s="226" t="s">
        <v>83</v>
      </c>
      <c r="H854" s="228">
        <v>868</v>
      </c>
      <c r="I854" s="228" t="s">
        <v>66</v>
      </c>
      <c r="J854" s="223" t="s">
        <v>1149</v>
      </c>
    </row>
    <row r="855" ht="33.75" hidden="1" customHeight="1" spans="1:10">
      <c r="A855" s="226" t="s">
        <v>1142</v>
      </c>
      <c r="B855" s="226" t="s">
        <v>1143</v>
      </c>
      <c r="C855" s="227">
        <v>86900</v>
      </c>
      <c r="D855" s="226" t="s">
        <v>93</v>
      </c>
      <c r="E855" s="226" t="s">
        <v>1150</v>
      </c>
      <c r="F855" s="226" t="s">
        <v>74</v>
      </c>
      <c r="G855" s="226" t="s">
        <v>95</v>
      </c>
      <c r="H855" s="228">
        <v>869</v>
      </c>
      <c r="I855" s="228" t="s">
        <v>60</v>
      </c>
      <c r="J855" s="223" t="s">
        <v>1151</v>
      </c>
    </row>
    <row r="856" ht="33.75" hidden="1" customHeight="1" spans="1:10">
      <c r="A856" s="226" t="s">
        <v>1142</v>
      </c>
      <c r="B856" s="226" t="s">
        <v>1143</v>
      </c>
      <c r="C856" s="227">
        <v>87000</v>
      </c>
      <c r="D856" s="226" t="s">
        <v>97</v>
      </c>
      <c r="E856" s="226" t="s">
        <v>1152</v>
      </c>
      <c r="F856" s="226" t="s">
        <v>64</v>
      </c>
      <c r="G856" s="226" t="s">
        <v>70</v>
      </c>
      <c r="H856" s="228">
        <v>870</v>
      </c>
      <c r="I856" s="228" t="s">
        <v>60</v>
      </c>
      <c r="J856" s="223" t="s">
        <v>1153</v>
      </c>
    </row>
    <row r="857" ht="33.75" hidden="1" customHeight="1" spans="1:10">
      <c r="A857" s="226" t="s">
        <v>1142</v>
      </c>
      <c r="B857" s="226" t="s">
        <v>1143</v>
      </c>
      <c r="C857" s="227">
        <v>87100</v>
      </c>
      <c r="D857" s="226" t="s">
        <v>100</v>
      </c>
      <c r="E857" s="226" t="s">
        <v>1154</v>
      </c>
      <c r="F857" s="226" t="s">
        <v>102</v>
      </c>
      <c r="G857" s="226" t="s">
        <v>103</v>
      </c>
      <c r="H857" s="228">
        <v>871</v>
      </c>
      <c r="I857" s="228" t="s">
        <v>66</v>
      </c>
      <c r="J857" s="223" t="s">
        <v>1155</v>
      </c>
    </row>
    <row r="858" hidden="1" spans="1:10">
      <c r="A858" s="226" t="s">
        <v>1142</v>
      </c>
      <c r="B858" s="226" t="s">
        <v>1143</v>
      </c>
      <c r="C858" s="227">
        <v>87200</v>
      </c>
      <c r="D858" s="226" t="s">
        <v>634</v>
      </c>
      <c r="E858" s="226" t="s">
        <v>635</v>
      </c>
      <c r="F858" s="226" t="s">
        <v>113</v>
      </c>
      <c r="G858" s="226" t="s">
        <v>114</v>
      </c>
      <c r="H858" s="228">
        <v>872</v>
      </c>
      <c r="I858" s="228" t="s">
        <v>60</v>
      </c>
      <c r="J858" s="223" t="s">
        <v>636</v>
      </c>
    </row>
    <row r="859" hidden="1" spans="1:10">
      <c r="A859" s="226" t="s">
        <v>1142</v>
      </c>
      <c r="B859" s="226" t="s">
        <v>1143</v>
      </c>
      <c r="C859" s="227">
        <v>87300</v>
      </c>
      <c r="D859" s="226" t="s">
        <v>401</v>
      </c>
      <c r="E859" s="226" t="s">
        <v>401</v>
      </c>
      <c r="F859" s="226" t="s">
        <v>303</v>
      </c>
      <c r="G859" s="226" t="s">
        <v>637</v>
      </c>
      <c r="H859" s="228">
        <v>873</v>
      </c>
      <c r="I859" s="228" t="s">
        <v>60</v>
      </c>
      <c r="J859" s="223" t="s">
        <v>638</v>
      </c>
    </row>
    <row r="860" hidden="1" spans="1:10">
      <c r="A860" s="226" t="s">
        <v>1142</v>
      </c>
      <c r="B860" s="226" t="s">
        <v>1143</v>
      </c>
      <c r="C860" s="227">
        <v>87400</v>
      </c>
      <c r="D860" s="226" t="s">
        <v>1156</v>
      </c>
      <c r="E860" s="226" t="s">
        <v>1157</v>
      </c>
      <c r="F860" s="226" t="s">
        <v>74</v>
      </c>
      <c r="G860" s="226" t="s">
        <v>75</v>
      </c>
      <c r="H860" s="228">
        <v>874</v>
      </c>
      <c r="I860" s="228" t="s">
        <v>60</v>
      </c>
      <c r="J860" s="223" t="s">
        <v>1158</v>
      </c>
    </row>
    <row r="861" hidden="1" spans="1:10">
      <c r="A861" s="226" t="s">
        <v>1142</v>
      </c>
      <c r="B861" s="226" t="s">
        <v>1143</v>
      </c>
      <c r="C861" s="227">
        <v>87500</v>
      </c>
      <c r="D861" s="226" t="s">
        <v>1159</v>
      </c>
      <c r="E861" s="226" t="s">
        <v>1160</v>
      </c>
      <c r="F861" s="226" t="s">
        <v>74</v>
      </c>
      <c r="G861" s="226" t="s">
        <v>75</v>
      </c>
      <c r="H861" s="228">
        <v>875</v>
      </c>
      <c r="I861" s="228" t="s">
        <v>60</v>
      </c>
      <c r="J861" s="223" t="s">
        <v>1161</v>
      </c>
    </row>
    <row r="862" ht="22.5" hidden="1" customHeight="1" spans="1:10">
      <c r="A862" s="226" t="s">
        <v>1142</v>
      </c>
      <c r="B862" s="226" t="s">
        <v>1143</v>
      </c>
      <c r="C862" s="227">
        <v>87600</v>
      </c>
      <c r="D862" s="226" t="s">
        <v>863</v>
      </c>
      <c r="E862" s="226" t="s">
        <v>864</v>
      </c>
      <c r="F862" s="226" t="s">
        <v>156</v>
      </c>
      <c r="G862" s="226" t="s">
        <v>157</v>
      </c>
      <c r="H862" s="228">
        <v>876</v>
      </c>
      <c r="I862" s="228" t="s">
        <v>60</v>
      </c>
      <c r="J862" s="223" t="s">
        <v>865</v>
      </c>
    </row>
    <row r="863" ht="67.5" hidden="1" customHeight="1" spans="1:10">
      <c r="A863" s="226" t="s">
        <v>1142</v>
      </c>
      <c r="B863" s="226" t="s">
        <v>1143</v>
      </c>
      <c r="C863" s="227">
        <v>87700</v>
      </c>
      <c r="D863" s="226" t="s">
        <v>192</v>
      </c>
      <c r="E863" s="226" t="s">
        <v>193</v>
      </c>
      <c r="F863" s="226" t="s">
        <v>113</v>
      </c>
      <c r="G863" s="226" t="s">
        <v>114</v>
      </c>
      <c r="H863" s="228">
        <v>877</v>
      </c>
      <c r="I863" s="228" t="s">
        <v>66</v>
      </c>
      <c r="J863" s="223" t="s">
        <v>194</v>
      </c>
    </row>
    <row r="864" hidden="1" spans="1:10">
      <c r="A864" s="226" t="s">
        <v>1142</v>
      </c>
      <c r="B864" s="226" t="s">
        <v>1143</v>
      </c>
      <c r="C864" s="227">
        <v>87800</v>
      </c>
      <c r="D864" s="226" t="s">
        <v>195</v>
      </c>
      <c r="E864" s="226" t="s">
        <v>196</v>
      </c>
      <c r="F864" s="226" t="s">
        <v>126</v>
      </c>
      <c r="G864" s="226" t="s">
        <v>127</v>
      </c>
      <c r="H864" s="228">
        <v>878</v>
      </c>
      <c r="I864" s="228" t="s">
        <v>60</v>
      </c>
      <c r="J864" s="223" t="s">
        <v>197</v>
      </c>
    </row>
    <row r="865" ht="56.25" hidden="1" customHeight="1" spans="1:10">
      <c r="A865" s="226" t="s">
        <v>1142</v>
      </c>
      <c r="B865" s="226" t="s">
        <v>1143</v>
      </c>
      <c r="C865" s="227">
        <v>87900</v>
      </c>
      <c r="D865" s="226" t="s">
        <v>216</v>
      </c>
      <c r="E865" s="226" t="s">
        <v>217</v>
      </c>
      <c r="F865" s="226" t="s">
        <v>113</v>
      </c>
      <c r="G865" s="226" t="s">
        <v>114</v>
      </c>
      <c r="H865" s="228">
        <v>879</v>
      </c>
      <c r="I865" s="228" t="s">
        <v>66</v>
      </c>
      <c r="J865" s="223" t="s">
        <v>218</v>
      </c>
    </row>
    <row r="866" ht="22.5" hidden="1" customHeight="1" spans="1:10">
      <c r="A866" s="226" t="s">
        <v>1142</v>
      </c>
      <c r="B866" s="226" t="s">
        <v>1143</v>
      </c>
      <c r="C866" s="227">
        <v>88000</v>
      </c>
      <c r="D866" s="226" t="s">
        <v>1162</v>
      </c>
      <c r="E866" s="226" t="s">
        <v>1163</v>
      </c>
      <c r="F866" s="226" t="s">
        <v>58</v>
      </c>
      <c r="G866" s="226" t="s">
        <v>221</v>
      </c>
      <c r="H866" s="228">
        <v>880</v>
      </c>
      <c r="I866" s="228" t="s">
        <v>60</v>
      </c>
      <c r="J866" s="223" t="s">
        <v>222</v>
      </c>
    </row>
    <row r="867" ht="22.5" hidden="1" customHeight="1" spans="1:10">
      <c r="A867" s="226" t="s">
        <v>1142</v>
      </c>
      <c r="B867" s="226" t="s">
        <v>1143</v>
      </c>
      <c r="C867" s="227">
        <v>88100</v>
      </c>
      <c r="D867" s="226" t="s">
        <v>1164</v>
      </c>
      <c r="E867" s="226" t="s">
        <v>1165</v>
      </c>
      <c r="F867" s="226" t="s">
        <v>58</v>
      </c>
      <c r="G867" s="226" t="s">
        <v>221</v>
      </c>
      <c r="H867" s="228">
        <v>881</v>
      </c>
      <c r="I867" s="228" t="s">
        <v>60</v>
      </c>
      <c r="J867" s="223" t="s">
        <v>222</v>
      </c>
    </row>
    <row r="868" ht="22.5" hidden="1" customHeight="1" spans="1:10">
      <c r="A868" s="226" t="s">
        <v>1142</v>
      </c>
      <c r="B868" s="226" t="s">
        <v>1143</v>
      </c>
      <c r="C868" s="227">
        <v>88200</v>
      </c>
      <c r="D868" s="226" t="s">
        <v>868</v>
      </c>
      <c r="E868" s="226" t="s">
        <v>869</v>
      </c>
      <c r="F868" s="226" t="s">
        <v>58</v>
      </c>
      <c r="G868" s="226" t="s">
        <v>221</v>
      </c>
      <c r="H868" s="228">
        <v>882</v>
      </c>
      <c r="I868" s="228" t="s">
        <v>60</v>
      </c>
      <c r="J868" s="223" t="s">
        <v>222</v>
      </c>
    </row>
    <row r="869" hidden="1" spans="1:10">
      <c r="A869" s="226" t="s">
        <v>1142</v>
      </c>
      <c r="B869" s="226" t="s">
        <v>1143</v>
      </c>
      <c r="C869" s="227">
        <v>88300</v>
      </c>
      <c r="D869" s="226" t="s">
        <v>239</v>
      </c>
      <c r="E869" s="226" t="s">
        <v>240</v>
      </c>
      <c r="F869" s="226" t="s">
        <v>241</v>
      </c>
      <c r="G869" s="226" t="s">
        <v>242</v>
      </c>
      <c r="H869" s="228">
        <v>883</v>
      </c>
      <c r="I869" s="228" t="s">
        <v>60</v>
      </c>
      <c r="J869" s="223" t="s">
        <v>4</v>
      </c>
    </row>
  </sheetData>
  <autoFilter ref="A1:K869">
    <filterColumn colId="1">
      <customFilters>
        <customFilter operator="equal" val="tinfra_f4"/>
      </customFilters>
    </filterColumn>
    <extLst/>
  </autoFilter>
  <pageMargins left="0.75" right="0.75" top="1" bottom="1" header="0.5" footer="0.5"/>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D52"/>
  <sheetViews>
    <sheetView topLeftCell="A7" workbookViewId="0">
      <selection activeCell="A33" sqref="A33:A42"/>
    </sheetView>
  </sheetViews>
  <sheetFormatPr defaultColWidth="9.14285714285714" defaultRowHeight="12.75" outlineLevelCol="3"/>
  <cols>
    <col min="1" max="1" width="7.85714285714286" style="211" customWidth="1"/>
    <col min="2" max="2" width="32.7142857142857" style="211" customWidth="1"/>
    <col min="3" max="3" width="45.1428571428571" style="211" customWidth="1"/>
    <col min="4" max="4" width="57.7142857142857" style="211" customWidth="1"/>
    <col min="5" max="5" width="9" customWidth="1"/>
    <col min="6" max="16384" width="9.14285714285714" style="211" customWidth="1"/>
  </cols>
  <sheetData>
    <row r="1" ht="13.15" customHeight="1" spans="1:4">
      <c r="A1" s="212" t="s">
        <v>1166</v>
      </c>
      <c r="B1" s="212" t="s">
        <v>1167</v>
      </c>
      <c r="C1" s="212" t="s">
        <v>68</v>
      </c>
      <c r="D1" s="212" t="s">
        <v>1168</v>
      </c>
    </row>
    <row r="2" ht="13.15" customHeight="1" spans="1:4">
      <c r="A2" s="213">
        <v>884</v>
      </c>
      <c r="B2" s="214" t="s">
        <v>1169</v>
      </c>
      <c r="C2" s="214" t="s">
        <v>1170</v>
      </c>
      <c r="D2" s="214" t="s">
        <v>1171</v>
      </c>
    </row>
    <row r="3" ht="13.15" customHeight="1" spans="1:4">
      <c r="A3" s="213">
        <v>885</v>
      </c>
      <c r="B3" s="214" t="s">
        <v>1169</v>
      </c>
      <c r="C3" s="214" t="s">
        <v>1172</v>
      </c>
      <c r="D3" s="214" t="s">
        <v>1173</v>
      </c>
    </row>
    <row r="4" ht="13.15" customHeight="1" spans="1:4">
      <c r="A4" s="215">
        <v>886</v>
      </c>
      <c r="B4" s="216" t="s">
        <v>1174</v>
      </c>
      <c r="C4" s="216" t="s">
        <v>1175</v>
      </c>
      <c r="D4" s="216" t="s">
        <v>1176</v>
      </c>
    </row>
    <row r="5" ht="13.15" customHeight="1" spans="1:4">
      <c r="A5" s="215">
        <v>887</v>
      </c>
      <c r="B5" s="216" t="s">
        <v>1174</v>
      </c>
      <c r="C5" s="216" t="s">
        <v>1177</v>
      </c>
      <c r="D5" s="216" t="s">
        <v>1178</v>
      </c>
    </row>
    <row r="6" ht="13.15" customHeight="1" spans="1:4">
      <c r="A6" s="213">
        <v>888</v>
      </c>
      <c r="B6" s="214" t="s">
        <v>1179</v>
      </c>
      <c r="C6" s="214" t="s">
        <v>1180</v>
      </c>
      <c r="D6" s="214" t="s">
        <v>1181</v>
      </c>
    </row>
    <row r="7" ht="13.15" customHeight="1" spans="1:4">
      <c r="A7" s="213">
        <v>889</v>
      </c>
      <c r="B7" s="214" t="s">
        <v>1179</v>
      </c>
      <c r="C7" s="214" t="s">
        <v>1182</v>
      </c>
      <c r="D7" s="214" t="s">
        <v>1183</v>
      </c>
    </row>
    <row r="8" ht="13.15" customHeight="1" spans="1:4">
      <c r="A8" s="215">
        <v>890</v>
      </c>
      <c r="B8" s="216" t="s">
        <v>1184</v>
      </c>
      <c r="C8" s="216" t="s">
        <v>1185</v>
      </c>
      <c r="D8" s="216" t="s">
        <v>1186</v>
      </c>
    </row>
    <row r="9" ht="13.15" customHeight="1" spans="1:4">
      <c r="A9" s="215">
        <v>891</v>
      </c>
      <c r="B9" s="216" t="s">
        <v>1184</v>
      </c>
      <c r="C9" s="216" t="s">
        <v>1187</v>
      </c>
      <c r="D9" s="216" t="s">
        <v>1188</v>
      </c>
    </row>
    <row r="10" ht="13.15" customHeight="1" spans="1:4">
      <c r="A10" s="213">
        <v>892</v>
      </c>
      <c r="B10" s="214" t="s">
        <v>1189</v>
      </c>
      <c r="C10" s="214" t="s">
        <v>1190</v>
      </c>
      <c r="D10" s="214" t="s">
        <v>1191</v>
      </c>
    </row>
    <row r="11" ht="13.15" customHeight="1" spans="1:4">
      <c r="A11" s="213">
        <v>893</v>
      </c>
      <c r="B11" s="214" t="s">
        <v>1189</v>
      </c>
      <c r="C11" s="214" t="s">
        <v>1192</v>
      </c>
      <c r="D11" s="214" t="s">
        <v>1193</v>
      </c>
    </row>
    <row r="12" ht="13.15" customHeight="1" spans="1:4">
      <c r="A12" s="215">
        <v>894</v>
      </c>
      <c r="B12" s="216" t="s">
        <v>1194</v>
      </c>
      <c r="C12" s="216" t="s">
        <v>1195</v>
      </c>
      <c r="D12" s="216" t="s">
        <v>1196</v>
      </c>
    </row>
    <row r="13" ht="13.15" customHeight="1" spans="1:4">
      <c r="A13" s="215">
        <v>895</v>
      </c>
      <c r="B13" s="216" t="s">
        <v>1194</v>
      </c>
      <c r="C13" s="216" t="s">
        <v>1197</v>
      </c>
      <c r="D13" s="216" t="s">
        <v>1198</v>
      </c>
    </row>
    <row r="14" ht="13.15" customHeight="1" spans="1:4">
      <c r="A14" s="213">
        <v>896</v>
      </c>
      <c r="B14" s="214" t="s">
        <v>1199</v>
      </c>
      <c r="C14" s="214" t="s">
        <v>1200</v>
      </c>
      <c r="D14" s="214" t="s">
        <v>1201</v>
      </c>
    </row>
    <row r="15" ht="13.15" customHeight="1" spans="1:4">
      <c r="A15" s="213">
        <v>897</v>
      </c>
      <c r="B15" s="214" t="s">
        <v>1199</v>
      </c>
      <c r="C15" s="214" t="s">
        <v>1202</v>
      </c>
      <c r="D15" s="214" t="s">
        <v>1203</v>
      </c>
    </row>
    <row r="16" ht="13.15" customHeight="1" spans="1:4">
      <c r="A16" s="215">
        <v>898</v>
      </c>
      <c r="B16" s="216" t="s">
        <v>1204</v>
      </c>
      <c r="C16" s="216" t="s">
        <v>1205</v>
      </c>
      <c r="D16" s="216" t="s">
        <v>1206</v>
      </c>
    </row>
    <row r="17" ht="13.15" customHeight="1" spans="1:4">
      <c r="A17" s="215">
        <v>899</v>
      </c>
      <c r="B17" s="216" t="s">
        <v>1204</v>
      </c>
      <c r="C17" s="216" t="s">
        <v>1207</v>
      </c>
      <c r="D17" s="216" t="s">
        <v>1208</v>
      </c>
    </row>
    <row r="18" ht="13.15" customHeight="1" spans="1:4">
      <c r="A18" s="213">
        <v>900</v>
      </c>
      <c r="B18" s="214" t="s">
        <v>1209</v>
      </c>
      <c r="C18" s="214" t="s">
        <v>1210</v>
      </c>
      <c r="D18" s="214" t="s">
        <v>1211</v>
      </c>
    </row>
    <row r="19" ht="13.15" customHeight="1" spans="1:4">
      <c r="A19" s="213">
        <v>901</v>
      </c>
      <c r="B19" s="214" t="s">
        <v>1209</v>
      </c>
      <c r="C19" s="214" t="s">
        <v>1197</v>
      </c>
      <c r="D19" s="214" t="s">
        <v>1212</v>
      </c>
    </row>
    <row r="20" ht="13.15" customHeight="1" spans="1:4">
      <c r="A20" s="215">
        <v>902</v>
      </c>
      <c r="B20" s="216" t="s">
        <v>1213</v>
      </c>
      <c r="C20" s="216" t="s">
        <v>1214</v>
      </c>
      <c r="D20" s="216" t="s">
        <v>1215</v>
      </c>
    </row>
    <row r="21" ht="13.15" customHeight="1" spans="1:4">
      <c r="A21" s="215">
        <v>903</v>
      </c>
      <c r="B21" s="216" t="s">
        <v>1213</v>
      </c>
      <c r="C21" s="216" t="s">
        <v>1216</v>
      </c>
      <c r="D21" s="216" t="s">
        <v>1217</v>
      </c>
    </row>
    <row r="22" ht="13.15" customHeight="1" spans="1:4">
      <c r="A22" s="213">
        <v>904</v>
      </c>
      <c r="B22" s="214" t="s">
        <v>1218</v>
      </c>
      <c r="C22" s="214" t="s">
        <v>1219</v>
      </c>
      <c r="D22" s="214" t="s">
        <v>1220</v>
      </c>
    </row>
    <row r="23" ht="13.15" customHeight="1" spans="1:4">
      <c r="A23" s="213">
        <v>905</v>
      </c>
      <c r="B23" s="214" t="s">
        <v>1218</v>
      </c>
      <c r="C23" s="214" t="s">
        <v>1221</v>
      </c>
      <c r="D23" s="214" t="s">
        <v>1222</v>
      </c>
    </row>
    <row r="24" ht="13.15" customHeight="1" spans="1:4">
      <c r="A24" s="217">
        <v>906</v>
      </c>
      <c r="B24" s="218" t="s">
        <v>1223</v>
      </c>
      <c r="C24" s="218" t="s">
        <v>1224</v>
      </c>
      <c r="D24" s="218" t="s">
        <v>1225</v>
      </c>
    </row>
    <row r="25" ht="13.15" customHeight="1" spans="1:4">
      <c r="A25" s="217">
        <v>907</v>
      </c>
      <c r="B25" s="218" t="s">
        <v>1223</v>
      </c>
      <c r="C25" s="218" t="s">
        <v>1226</v>
      </c>
      <c r="D25" s="218" t="s">
        <v>1227</v>
      </c>
    </row>
    <row r="26" ht="13.15" customHeight="1" spans="1:4">
      <c r="A26" s="217">
        <v>908</v>
      </c>
      <c r="B26" s="218" t="s">
        <v>1223</v>
      </c>
      <c r="C26" s="218" t="s">
        <v>1228</v>
      </c>
      <c r="D26" s="218" t="s">
        <v>1229</v>
      </c>
    </row>
    <row r="27" ht="13.15" customHeight="1" spans="1:4">
      <c r="A27" s="217">
        <v>909</v>
      </c>
      <c r="B27" s="218" t="s">
        <v>1223</v>
      </c>
      <c r="C27" s="218" t="s">
        <v>1230</v>
      </c>
      <c r="D27" s="218" t="s">
        <v>1231</v>
      </c>
    </row>
    <row r="28" ht="13.15" customHeight="1" spans="1:4">
      <c r="A28" s="213">
        <v>910</v>
      </c>
      <c r="B28" s="214" t="s">
        <v>1232</v>
      </c>
      <c r="C28" s="214" t="s">
        <v>1233</v>
      </c>
      <c r="D28" s="214" t="s">
        <v>1234</v>
      </c>
    </row>
    <row r="29" ht="13.15" customHeight="1" spans="1:4">
      <c r="A29" s="213">
        <v>911</v>
      </c>
      <c r="B29" s="214" t="s">
        <v>1232</v>
      </c>
      <c r="C29" s="214" t="s">
        <v>1235</v>
      </c>
      <c r="D29" s="214" t="s">
        <v>1236</v>
      </c>
    </row>
    <row r="30" ht="13.15" customHeight="1" spans="1:4">
      <c r="A30" s="215">
        <v>912</v>
      </c>
      <c r="B30" s="216" t="s">
        <v>1237</v>
      </c>
      <c r="C30" s="216" t="s">
        <v>1238</v>
      </c>
      <c r="D30" s="216" t="s">
        <v>1239</v>
      </c>
    </row>
    <row r="31" ht="13.15" customHeight="1" spans="1:4">
      <c r="A31" s="215">
        <v>913</v>
      </c>
      <c r="B31" s="216" t="s">
        <v>1237</v>
      </c>
      <c r="C31" s="216" t="s">
        <v>1219</v>
      </c>
      <c r="D31" s="216" t="s">
        <v>1220</v>
      </c>
    </row>
    <row r="32" ht="13.15" customHeight="1" spans="1:4">
      <c r="A32" s="215">
        <v>914</v>
      </c>
      <c r="B32" s="216" t="s">
        <v>1237</v>
      </c>
      <c r="C32" s="216" t="s">
        <v>1240</v>
      </c>
      <c r="D32" s="216" t="s">
        <v>1241</v>
      </c>
    </row>
    <row r="33" ht="13.15" customHeight="1" spans="1:4">
      <c r="A33" s="215">
        <v>915</v>
      </c>
      <c r="B33" s="216" t="s">
        <v>1237</v>
      </c>
      <c r="C33" s="216" t="s">
        <v>1242</v>
      </c>
      <c r="D33" s="216" t="s">
        <v>1243</v>
      </c>
    </row>
    <row r="34" ht="13.15" customHeight="1" spans="1:4">
      <c r="A34" s="215">
        <v>916</v>
      </c>
      <c r="B34" s="216" t="s">
        <v>1237</v>
      </c>
      <c r="C34" s="216" t="s">
        <v>1244</v>
      </c>
      <c r="D34" s="216" t="s">
        <v>1245</v>
      </c>
    </row>
    <row r="35" ht="13.15" customHeight="1" spans="1:4">
      <c r="A35" s="213">
        <v>917</v>
      </c>
      <c r="B35" s="214" t="s">
        <v>1246</v>
      </c>
      <c r="C35" s="214" t="s">
        <v>1247</v>
      </c>
      <c r="D35" s="214" t="s">
        <v>1248</v>
      </c>
    </row>
    <row r="36" ht="13.15" customHeight="1" spans="1:4">
      <c r="A36" s="213">
        <v>918</v>
      </c>
      <c r="B36" s="214" t="s">
        <v>1246</v>
      </c>
      <c r="C36" s="214" t="s">
        <v>1249</v>
      </c>
      <c r="D36" s="214" t="s">
        <v>1250</v>
      </c>
    </row>
    <row r="37" ht="13.15" customHeight="1" spans="1:4">
      <c r="A37" s="215">
        <v>919</v>
      </c>
      <c r="B37" s="216" t="s">
        <v>1251</v>
      </c>
      <c r="C37" s="216" t="s">
        <v>1252</v>
      </c>
      <c r="D37" s="216" t="s">
        <v>1253</v>
      </c>
    </row>
    <row r="38" ht="13.15" customHeight="1" spans="1:4">
      <c r="A38" s="215">
        <v>920</v>
      </c>
      <c r="B38" s="216" t="s">
        <v>1251</v>
      </c>
      <c r="C38" s="216" t="s">
        <v>1254</v>
      </c>
      <c r="D38" s="216" t="s">
        <v>1255</v>
      </c>
    </row>
    <row r="39" ht="13.15" customHeight="1" spans="1:4">
      <c r="A39" s="213">
        <v>921</v>
      </c>
      <c r="B39" s="214" t="s">
        <v>1256</v>
      </c>
      <c r="C39" s="214" t="s">
        <v>1257</v>
      </c>
      <c r="D39" s="214" t="s">
        <v>1258</v>
      </c>
    </row>
    <row r="40" ht="13.15" customHeight="1" spans="1:4">
      <c r="A40" s="213">
        <v>922</v>
      </c>
      <c r="B40" s="214" t="s">
        <v>1256</v>
      </c>
      <c r="C40" s="214" t="s">
        <v>1259</v>
      </c>
      <c r="D40" s="214" t="s">
        <v>1260</v>
      </c>
    </row>
    <row r="41" ht="13.15" customHeight="1" spans="1:4">
      <c r="A41" s="215">
        <v>923</v>
      </c>
      <c r="B41" s="216" t="s">
        <v>1261</v>
      </c>
      <c r="C41" s="216" t="s">
        <v>1262</v>
      </c>
      <c r="D41" s="216" t="s">
        <v>1263</v>
      </c>
    </row>
    <row r="42" ht="13.15" customHeight="1" spans="1:4">
      <c r="A42" s="215">
        <v>924</v>
      </c>
      <c r="B42" s="216" t="s">
        <v>1261</v>
      </c>
      <c r="C42" s="216" t="s">
        <v>1264</v>
      </c>
      <c r="D42" s="216" t="s">
        <v>1265</v>
      </c>
    </row>
    <row r="43" ht="13.15" customHeight="1" spans="1:4">
      <c r="A43" s="213">
        <v>925</v>
      </c>
      <c r="B43" s="214" t="s">
        <v>1266</v>
      </c>
      <c r="C43" s="214" t="s">
        <v>1267</v>
      </c>
      <c r="D43" s="214" t="s">
        <v>1268</v>
      </c>
    </row>
    <row r="44" ht="13.15" customHeight="1" spans="1:4">
      <c r="A44" s="213">
        <v>926</v>
      </c>
      <c r="B44" s="214" t="s">
        <v>1266</v>
      </c>
      <c r="C44" s="214" t="s">
        <v>1269</v>
      </c>
      <c r="D44" s="214" t="s">
        <v>1270</v>
      </c>
    </row>
    <row r="45" ht="13.15" customHeight="1" spans="1:4">
      <c r="A45" s="215">
        <v>927</v>
      </c>
      <c r="B45" s="216" t="s">
        <v>1271</v>
      </c>
      <c r="C45" s="216" t="s">
        <v>1272</v>
      </c>
      <c r="D45" s="216" t="s">
        <v>1273</v>
      </c>
    </row>
    <row r="46" ht="13.15" customHeight="1" spans="1:4">
      <c r="A46" s="215">
        <v>928</v>
      </c>
      <c r="B46" s="216" t="s">
        <v>1271</v>
      </c>
      <c r="C46" s="216" t="s">
        <v>1274</v>
      </c>
      <c r="D46" s="216" t="s">
        <v>1275</v>
      </c>
    </row>
    <row r="47" ht="13.15" customHeight="1" spans="1:4">
      <c r="A47" s="213">
        <v>929</v>
      </c>
      <c r="B47" s="214" t="s">
        <v>1276</v>
      </c>
      <c r="C47" s="214" t="s">
        <v>1277</v>
      </c>
      <c r="D47" s="214" t="s">
        <v>1278</v>
      </c>
    </row>
    <row r="48" ht="13.15" customHeight="1" spans="1:4">
      <c r="A48" s="213">
        <v>930</v>
      </c>
      <c r="B48" s="214" t="s">
        <v>1276</v>
      </c>
      <c r="C48" s="214" t="s">
        <v>1279</v>
      </c>
      <c r="D48" s="214" t="s">
        <v>1280</v>
      </c>
    </row>
    <row r="49" ht="13.15" customHeight="1" spans="1:4">
      <c r="A49" s="215">
        <v>931</v>
      </c>
      <c r="B49" s="216" t="s">
        <v>1281</v>
      </c>
      <c r="C49" s="216" t="s">
        <v>1282</v>
      </c>
      <c r="D49" s="216" t="s">
        <v>1283</v>
      </c>
    </row>
    <row r="50" ht="13.15" customHeight="1" spans="1:4">
      <c r="A50" s="215">
        <v>932</v>
      </c>
      <c r="B50" s="216" t="s">
        <v>1281</v>
      </c>
      <c r="C50" s="216" t="s">
        <v>1284</v>
      </c>
      <c r="D50" s="216" t="s">
        <v>1285</v>
      </c>
    </row>
    <row r="51" ht="13.15" customHeight="1" spans="1:4">
      <c r="A51" s="213">
        <v>933</v>
      </c>
      <c r="B51" s="214" t="s">
        <v>1286</v>
      </c>
      <c r="C51" s="214" t="s">
        <v>1287</v>
      </c>
      <c r="D51" s="214" t="s">
        <v>1288</v>
      </c>
    </row>
    <row r="52" ht="13.15" customHeight="1" spans="1:4">
      <c r="A52" s="213">
        <v>934</v>
      </c>
      <c r="B52" s="214" t="s">
        <v>1286</v>
      </c>
      <c r="C52" s="214" t="s">
        <v>1289</v>
      </c>
      <c r="D52" s="214" t="s">
        <v>1290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917"/>
  <sheetViews>
    <sheetView zoomScale="112" zoomScaleNormal="112" workbookViewId="0">
      <pane ySplit="2" topLeftCell="A18" activePane="bottomLeft" state="frozen"/>
      <selection/>
      <selection pane="bottomLeft" activeCell="B48" sqref="B48"/>
    </sheetView>
  </sheetViews>
  <sheetFormatPr defaultColWidth="9.14285714285714" defaultRowHeight="13.15" customHeight="1" outlineLevelCol="7"/>
  <cols>
    <col min="1" max="1" width="16.1428571428571" style="200" customWidth="1"/>
    <col min="2" max="2" width="37.7142857142857" style="201" customWidth="1"/>
    <col min="3" max="3" width="9.14285714285714" style="201" customWidth="1"/>
    <col min="4" max="4" width="19.2857142857143" style="201" customWidth="1"/>
    <col min="5" max="5" width="27.7142857142857" style="201" customWidth="1"/>
    <col min="6" max="6" width="18.7142857142857" style="201" customWidth="1"/>
    <col min="7" max="7" width="35.8571428571429" style="201" customWidth="1"/>
    <col min="8" max="16384" width="9.14285714285714" style="201" customWidth="1"/>
  </cols>
  <sheetData>
    <row r="1" customHeight="1" spans="1:7">
      <c r="A1" s="202" t="s">
        <v>1291</v>
      </c>
      <c r="B1" s="176"/>
      <c r="D1" s="203" t="s">
        <v>1292</v>
      </c>
      <c r="E1" s="208"/>
      <c r="F1" s="208"/>
      <c r="G1" s="176"/>
    </row>
    <row r="2" customHeight="1" spans="1:7">
      <c r="A2" s="204" t="s">
        <v>100</v>
      </c>
      <c r="B2" s="204" t="s">
        <v>1293</v>
      </c>
      <c r="D2" s="205" t="s">
        <v>100</v>
      </c>
      <c r="E2" s="205" t="s">
        <v>1294</v>
      </c>
      <c r="F2" s="205" t="s">
        <v>781</v>
      </c>
      <c r="G2" s="205" t="s">
        <v>97</v>
      </c>
    </row>
    <row r="3" customHeight="1" spans="1:7">
      <c r="A3" s="206">
        <v>52001</v>
      </c>
      <c r="B3" s="181" t="s">
        <v>1295</v>
      </c>
      <c r="D3" s="207">
        <v>52001</v>
      </c>
      <c r="E3" s="209" t="s">
        <v>1296</v>
      </c>
      <c r="F3" s="209" t="s">
        <v>1297</v>
      </c>
      <c r="G3" s="209" t="s">
        <v>1298</v>
      </c>
    </row>
    <row r="4" customHeight="1" spans="1:7">
      <c r="A4" s="206">
        <v>47023</v>
      </c>
      <c r="B4" s="181" t="s">
        <v>1299</v>
      </c>
      <c r="D4" s="207">
        <v>52001</v>
      </c>
      <c r="E4" s="209" t="s">
        <v>1296</v>
      </c>
      <c r="F4" s="209" t="s">
        <v>1300</v>
      </c>
      <c r="G4" s="209" t="s">
        <v>1301</v>
      </c>
    </row>
    <row r="5" customHeight="1" spans="1:7">
      <c r="A5" s="206">
        <v>47002</v>
      </c>
      <c r="B5" s="181" t="s">
        <v>1302</v>
      </c>
      <c r="D5" s="207">
        <v>52001</v>
      </c>
      <c r="E5" s="209" t="s">
        <v>1296</v>
      </c>
      <c r="F5" s="209" t="s">
        <v>1303</v>
      </c>
      <c r="G5" s="209" t="s">
        <v>1304</v>
      </c>
    </row>
    <row r="6" customHeight="1" spans="1:7">
      <c r="A6" s="206">
        <v>46001</v>
      </c>
      <c r="B6" s="181" t="s">
        <v>1305</v>
      </c>
      <c r="D6" s="207">
        <v>52001</v>
      </c>
      <c r="E6" s="209" t="s">
        <v>1296</v>
      </c>
      <c r="F6" s="209" t="s">
        <v>1306</v>
      </c>
      <c r="G6" s="209" t="s">
        <v>1307</v>
      </c>
    </row>
    <row r="7" customHeight="1" spans="1:7">
      <c r="A7" s="206">
        <v>51001</v>
      </c>
      <c r="B7" s="181" t="s">
        <v>1308</v>
      </c>
      <c r="D7" s="206">
        <v>47023</v>
      </c>
      <c r="E7" s="181" t="s">
        <v>1299</v>
      </c>
      <c r="F7" s="209" t="s">
        <v>1309</v>
      </c>
      <c r="G7" s="209" t="s">
        <v>1310</v>
      </c>
    </row>
    <row r="8" customHeight="1" spans="1:7">
      <c r="A8" s="206">
        <v>53001</v>
      </c>
      <c r="B8" s="181" t="s">
        <v>1311</v>
      </c>
      <c r="D8" s="206">
        <v>47023</v>
      </c>
      <c r="E8" s="181" t="s">
        <v>1299</v>
      </c>
      <c r="F8" s="209" t="s">
        <v>1312</v>
      </c>
      <c r="G8" s="209" t="s">
        <v>1313</v>
      </c>
    </row>
    <row r="9" customHeight="1" spans="1:7">
      <c r="A9" s="206">
        <v>51002</v>
      </c>
      <c r="B9" s="181" t="s">
        <v>1314</v>
      </c>
      <c r="D9" s="206">
        <v>47023</v>
      </c>
      <c r="E9" s="181" t="s">
        <v>1299</v>
      </c>
      <c r="F9" s="209" t="s">
        <v>1315</v>
      </c>
      <c r="G9" s="209" t="s">
        <v>1316</v>
      </c>
    </row>
    <row r="10" customHeight="1" spans="1:7">
      <c r="A10" s="206">
        <v>52002</v>
      </c>
      <c r="B10" s="181" t="s">
        <v>1317</v>
      </c>
      <c r="D10" s="206">
        <v>47023</v>
      </c>
      <c r="E10" s="181" t="s">
        <v>1299</v>
      </c>
      <c r="F10" s="209" t="s">
        <v>1318</v>
      </c>
      <c r="G10" s="209" t="s">
        <v>1319</v>
      </c>
    </row>
    <row r="11" customHeight="1" spans="1:7">
      <c r="A11" s="206">
        <v>45001</v>
      </c>
      <c r="B11" s="181" t="s">
        <v>1320</v>
      </c>
      <c r="D11" s="206">
        <v>47023</v>
      </c>
      <c r="E11" s="181" t="s">
        <v>1299</v>
      </c>
      <c r="F11" s="209" t="s">
        <v>1321</v>
      </c>
      <c r="G11" s="209" t="s">
        <v>1322</v>
      </c>
    </row>
    <row r="12" customHeight="1" spans="1:7">
      <c r="A12" s="206">
        <v>51003</v>
      </c>
      <c r="B12" s="181" t="s">
        <v>1323</v>
      </c>
      <c r="D12" s="206">
        <v>47023</v>
      </c>
      <c r="E12" s="181" t="s">
        <v>1299</v>
      </c>
      <c r="F12" s="209" t="s">
        <v>1324</v>
      </c>
      <c r="G12" s="209" t="s">
        <v>1325</v>
      </c>
    </row>
    <row r="13" customHeight="1" spans="1:7">
      <c r="A13" s="206">
        <v>46002</v>
      </c>
      <c r="B13" s="181" t="s">
        <v>1326</v>
      </c>
      <c r="D13" s="206">
        <v>47023</v>
      </c>
      <c r="E13" s="181" t="s">
        <v>1299</v>
      </c>
      <c r="F13" s="209" t="s">
        <v>1327</v>
      </c>
      <c r="G13" s="209" t="s">
        <v>1328</v>
      </c>
    </row>
    <row r="14" customHeight="1" spans="1:7">
      <c r="A14" s="206">
        <v>48001</v>
      </c>
      <c r="B14" s="181" t="s">
        <v>1329</v>
      </c>
      <c r="D14" s="206">
        <v>47023</v>
      </c>
      <c r="E14" s="181" t="s">
        <v>1299</v>
      </c>
      <c r="F14" s="209" t="s">
        <v>1330</v>
      </c>
      <c r="G14" s="209" t="s">
        <v>1331</v>
      </c>
    </row>
    <row r="15" customHeight="1" spans="1:7">
      <c r="A15" s="206">
        <v>45002</v>
      </c>
      <c r="B15" s="181" t="s">
        <v>1332</v>
      </c>
      <c r="D15" s="206">
        <v>47023</v>
      </c>
      <c r="E15" s="181" t="s">
        <v>1299</v>
      </c>
      <c r="F15" s="209" t="s">
        <v>1333</v>
      </c>
      <c r="G15" s="209" t="s">
        <v>1334</v>
      </c>
    </row>
    <row r="16" customHeight="1" spans="1:7">
      <c r="A16" s="206">
        <v>48002</v>
      </c>
      <c r="B16" s="181" t="s">
        <v>1335</v>
      </c>
      <c r="D16" s="206">
        <v>47023</v>
      </c>
      <c r="E16" s="181" t="s">
        <v>1299</v>
      </c>
      <c r="F16" s="209" t="s">
        <v>1336</v>
      </c>
      <c r="G16" s="209" t="s">
        <v>1337</v>
      </c>
    </row>
    <row r="17" customHeight="1" spans="1:7">
      <c r="A17" s="206">
        <v>48054</v>
      </c>
      <c r="B17" s="181" t="s">
        <v>1338</v>
      </c>
      <c r="D17" s="207">
        <v>47002</v>
      </c>
      <c r="E17" s="209" t="s">
        <v>1339</v>
      </c>
      <c r="F17" s="209" t="s">
        <v>1340</v>
      </c>
      <c r="G17" s="209" t="s">
        <v>1341</v>
      </c>
    </row>
    <row r="18" customHeight="1" spans="1:7">
      <c r="A18" s="206">
        <v>48003</v>
      </c>
      <c r="B18" s="181" t="s">
        <v>1342</v>
      </c>
      <c r="D18" s="207">
        <v>47002</v>
      </c>
      <c r="E18" s="209" t="s">
        <v>1339</v>
      </c>
      <c r="F18" s="209" t="s">
        <v>1343</v>
      </c>
      <c r="G18" s="209" t="s">
        <v>1344</v>
      </c>
    </row>
    <row r="19" customHeight="1" spans="1:7">
      <c r="A19" s="206">
        <v>46003</v>
      </c>
      <c r="B19" s="181" t="s">
        <v>1345</v>
      </c>
      <c r="D19" s="207">
        <v>47002</v>
      </c>
      <c r="E19" s="209" t="s">
        <v>1339</v>
      </c>
      <c r="F19" s="209" t="s">
        <v>1346</v>
      </c>
      <c r="G19" s="209" t="s">
        <v>1347</v>
      </c>
    </row>
    <row r="20" customHeight="1" spans="1:7">
      <c r="A20" s="206">
        <v>51004</v>
      </c>
      <c r="B20" s="181" t="s">
        <v>1348</v>
      </c>
      <c r="D20" s="207">
        <v>47002</v>
      </c>
      <c r="E20" s="209" t="s">
        <v>1339</v>
      </c>
      <c r="F20" s="209" t="s">
        <v>1349</v>
      </c>
      <c r="G20" s="209" t="s">
        <v>1350</v>
      </c>
    </row>
    <row r="21" customHeight="1" spans="1:7">
      <c r="A21" s="206">
        <v>49001</v>
      </c>
      <c r="B21" s="181" t="s">
        <v>1351</v>
      </c>
      <c r="D21" s="207">
        <v>47002</v>
      </c>
      <c r="E21" s="209" t="s">
        <v>1339</v>
      </c>
      <c r="F21" s="209" t="s">
        <v>1352</v>
      </c>
      <c r="G21" s="209" t="s">
        <v>1353</v>
      </c>
    </row>
    <row r="22" customHeight="1" spans="1:7">
      <c r="A22" s="206">
        <v>50001</v>
      </c>
      <c r="B22" s="181" t="s">
        <v>1354</v>
      </c>
      <c r="D22" s="207">
        <v>46001</v>
      </c>
      <c r="E22" s="209" t="s">
        <v>1355</v>
      </c>
      <c r="F22" s="209" t="s">
        <v>1356</v>
      </c>
      <c r="G22" s="209" t="s">
        <v>1357</v>
      </c>
    </row>
    <row r="23" customHeight="1" spans="1:7">
      <c r="A23" s="206">
        <v>46004</v>
      </c>
      <c r="B23" s="181" t="s">
        <v>1358</v>
      </c>
      <c r="D23" s="207">
        <v>46001</v>
      </c>
      <c r="E23" s="209" t="s">
        <v>1355</v>
      </c>
      <c r="F23" s="209" t="s">
        <v>1359</v>
      </c>
      <c r="G23" s="209" t="s">
        <v>1360</v>
      </c>
    </row>
    <row r="24" customHeight="1" spans="1:7">
      <c r="A24" s="206">
        <v>48004</v>
      </c>
      <c r="B24" s="181" t="s">
        <v>1361</v>
      </c>
      <c r="D24" s="207">
        <v>46001</v>
      </c>
      <c r="E24" s="209" t="s">
        <v>1355</v>
      </c>
      <c r="F24" s="209" t="s">
        <v>1362</v>
      </c>
      <c r="G24" s="209" t="s">
        <v>1363</v>
      </c>
    </row>
    <row r="25" customHeight="1" spans="1:7">
      <c r="A25" s="206">
        <v>51005</v>
      </c>
      <c r="B25" s="181" t="s">
        <v>1364</v>
      </c>
      <c r="D25" s="207">
        <v>46001</v>
      </c>
      <c r="E25" s="209" t="s">
        <v>1355</v>
      </c>
      <c r="F25" s="209" t="s">
        <v>1365</v>
      </c>
      <c r="G25" s="209" t="s">
        <v>1366</v>
      </c>
    </row>
    <row r="26" customHeight="1" spans="1:7">
      <c r="A26" s="206">
        <v>47003</v>
      </c>
      <c r="B26" s="181" t="s">
        <v>1367</v>
      </c>
      <c r="D26" s="207">
        <v>46001</v>
      </c>
      <c r="E26" s="209" t="s">
        <v>1355</v>
      </c>
      <c r="F26" s="209" t="s">
        <v>1368</v>
      </c>
      <c r="G26" s="209" t="s">
        <v>1369</v>
      </c>
    </row>
    <row r="27" customHeight="1" spans="1:7">
      <c r="A27" s="206">
        <v>52003</v>
      </c>
      <c r="B27" s="181" t="s">
        <v>1370</v>
      </c>
      <c r="D27" s="207">
        <v>46001</v>
      </c>
      <c r="E27" s="209" t="s">
        <v>1355</v>
      </c>
      <c r="F27" s="209" t="s">
        <v>1371</v>
      </c>
      <c r="G27" s="209" t="s">
        <v>1372</v>
      </c>
    </row>
    <row r="28" customHeight="1" spans="1:7">
      <c r="A28" s="206">
        <v>50002</v>
      </c>
      <c r="B28" s="181" t="s">
        <v>1373</v>
      </c>
      <c r="D28" s="207">
        <v>46001</v>
      </c>
      <c r="E28" s="209" t="s">
        <v>1355</v>
      </c>
      <c r="F28" s="209" t="s">
        <v>1374</v>
      </c>
      <c r="G28" s="209" t="s">
        <v>1375</v>
      </c>
    </row>
    <row r="29" customHeight="1" spans="1:7">
      <c r="A29" s="206">
        <v>50003</v>
      </c>
      <c r="B29" s="181" t="s">
        <v>1376</v>
      </c>
      <c r="D29" s="207">
        <v>46001</v>
      </c>
      <c r="E29" s="209" t="s">
        <v>1355</v>
      </c>
      <c r="F29" s="209" t="s">
        <v>1377</v>
      </c>
      <c r="G29" s="209" t="s">
        <v>1378</v>
      </c>
    </row>
    <row r="30" customHeight="1" spans="1:7">
      <c r="A30" s="206">
        <v>50004</v>
      </c>
      <c r="B30" s="181" t="s">
        <v>1379</v>
      </c>
      <c r="D30" s="207">
        <v>46001</v>
      </c>
      <c r="E30" s="209" t="s">
        <v>1355</v>
      </c>
      <c r="F30" s="209" t="s">
        <v>1380</v>
      </c>
      <c r="G30" s="209" t="s">
        <v>1381</v>
      </c>
    </row>
    <row r="31" customHeight="1" spans="1:7">
      <c r="A31" s="206">
        <v>48005</v>
      </c>
      <c r="B31" s="181" t="s">
        <v>1382</v>
      </c>
      <c r="D31" s="207">
        <v>46001</v>
      </c>
      <c r="E31" s="209" t="s">
        <v>1355</v>
      </c>
      <c r="F31" s="209" t="s">
        <v>1383</v>
      </c>
      <c r="G31" s="209" t="s">
        <v>1384</v>
      </c>
    </row>
    <row r="32" customHeight="1" spans="1:7">
      <c r="A32" s="206">
        <v>46005</v>
      </c>
      <c r="B32" s="181" t="s">
        <v>1385</v>
      </c>
      <c r="D32" s="207">
        <v>46001</v>
      </c>
      <c r="E32" s="209" t="s">
        <v>1355</v>
      </c>
      <c r="F32" s="209" t="s">
        <v>1386</v>
      </c>
      <c r="G32" s="209" t="s">
        <v>1387</v>
      </c>
    </row>
    <row r="33" customHeight="1" spans="1:7">
      <c r="A33" s="206">
        <v>53002</v>
      </c>
      <c r="B33" s="181" t="s">
        <v>1388</v>
      </c>
      <c r="D33" s="207">
        <v>46001</v>
      </c>
      <c r="E33" s="209" t="s">
        <v>1355</v>
      </c>
      <c r="F33" s="209" t="s">
        <v>1389</v>
      </c>
      <c r="G33" s="209" t="s">
        <v>1390</v>
      </c>
    </row>
    <row r="34" customHeight="1" spans="1:7">
      <c r="A34" s="206">
        <v>48006</v>
      </c>
      <c r="B34" s="181" t="s">
        <v>1391</v>
      </c>
      <c r="D34" s="207">
        <v>46001</v>
      </c>
      <c r="E34" s="209" t="s">
        <v>1355</v>
      </c>
      <c r="F34" s="209" t="s">
        <v>1392</v>
      </c>
      <c r="G34" s="209" t="s">
        <v>1393</v>
      </c>
    </row>
    <row r="35" customHeight="1" spans="1:7">
      <c r="A35" s="206">
        <v>49002</v>
      </c>
      <c r="B35" s="181" t="s">
        <v>1394</v>
      </c>
      <c r="D35" s="207">
        <v>46001</v>
      </c>
      <c r="E35" s="209" t="s">
        <v>1355</v>
      </c>
      <c r="F35" s="209" t="s">
        <v>1395</v>
      </c>
      <c r="G35" s="209" t="s">
        <v>1396</v>
      </c>
    </row>
    <row r="36" customHeight="1" spans="1:7">
      <c r="A36" s="206">
        <v>49003</v>
      </c>
      <c r="B36" s="181" t="s">
        <v>1397</v>
      </c>
      <c r="D36" s="207">
        <v>46001</v>
      </c>
      <c r="E36" s="209" t="s">
        <v>1355</v>
      </c>
      <c r="F36" s="209" t="s">
        <v>1398</v>
      </c>
      <c r="G36" s="209" t="s">
        <v>1399</v>
      </c>
    </row>
    <row r="37" customHeight="1" spans="1:7">
      <c r="A37" s="206">
        <v>46006</v>
      </c>
      <c r="B37" s="181" t="s">
        <v>1400</v>
      </c>
      <c r="D37" s="207">
        <v>46001</v>
      </c>
      <c r="E37" s="209" t="s">
        <v>1355</v>
      </c>
      <c r="F37" s="209" t="s">
        <v>1401</v>
      </c>
      <c r="G37" s="209" t="s">
        <v>1402</v>
      </c>
    </row>
    <row r="38" customHeight="1" spans="1:7">
      <c r="A38" s="206">
        <v>100001</v>
      </c>
      <c r="B38" s="181" t="s">
        <v>1403</v>
      </c>
      <c r="D38" s="207">
        <v>46001</v>
      </c>
      <c r="E38" s="209" t="s">
        <v>1355</v>
      </c>
      <c r="F38" s="209" t="s">
        <v>1404</v>
      </c>
      <c r="G38" s="209" t="s">
        <v>1405</v>
      </c>
    </row>
    <row r="39" customHeight="1" spans="1:7">
      <c r="A39" s="206">
        <v>53003</v>
      </c>
      <c r="B39" s="181" t="s">
        <v>1406</v>
      </c>
      <c r="D39" s="207">
        <v>46001</v>
      </c>
      <c r="E39" s="209" t="s">
        <v>1355</v>
      </c>
      <c r="F39" s="209" t="s">
        <v>1407</v>
      </c>
      <c r="G39" s="209" t="s">
        <v>1408</v>
      </c>
    </row>
    <row r="40" customHeight="1" spans="1:7">
      <c r="A40" s="206">
        <v>50005</v>
      </c>
      <c r="B40" s="181" t="s">
        <v>1409</v>
      </c>
      <c r="D40" s="207">
        <v>46001</v>
      </c>
      <c r="E40" s="209" t="s">
        <v>1355</v>
      </c>
      <c r="F40" s="209" t="s">
        <v>1410</v>
      </c>
      <c r="G40" s="209" t="s">
        <v>1411</v>
      </c>
    </row>
    <row r="41" customHeight="1" spans="1:7">
      <c r="A41" s="206">
        <v>46007</v>
      </c>
      <c r="B41" s="181" t="s">
        <v>1412</v>
      </c>
      <c r="D41" s="207">
        <v>46001</v>
      </c>
      <c r="E41" s="209" t="s">
        <v>1355</v>
      </c>
      <c r="F41" s="209" t="s">
        <v>1413</v>
      </c>
      <c r="G41" s="209" t="s">
        <v>1414</v>
      </c>
    </row>
    <row r="42" customHeight="1" spans="1:7">
      <c r="A42" s="206">
        <v>49004</v>
      </c>
      <c r="B42" s="181" t="s">
        <v>1415</v>
      </c>
      <c r="D42" s="207">
        <v>46001</v>
      </c>
      <c r="E42" s="209" t="s">
        <v>1355</v>
      </c>
      <c r="F42" s="209" t="s">
        <v>1416</v>
      </c>
      <c r="G42" s="209" t="s">
        <v>1417</v>
      </c>
    </row>
    <row r="43" customHeight="1" spans="1:7">
      <c r="A43" s="206">
        <v>51006</v>
      </c>
      <c r="B43" s="181" t="s">
        <v>1418</v>
      </c>
      <c r="D43" s="207">
        <v>46001</v>
      </c>
      <c r="E43" s="209" t="s">
        <v>1355</v>
      </c>
      <c r="F43" s="209" t="s">
        <v>1419</v>
      </c>
      <c r="G43" s="209" t="s">
        <v>1420</v>
      </c>
    </row>
    <row r="44" customHeight="1" spans="1:7">
      <c r="A44" s="206">
        <v>48008</v>
      </c>
      <c r="B44" s="181" t="s">
        <v>1421</v>
      </c>
      <c r="D44" s="207">
        <v>46001</v>
      </c>
      <c r="E44" s="209" t="s">
        <v>1355</v>
      </c>
      <c r="F44" s="209" t="s">
        <v>1422</v>
      </c>
      <c r="G44" s="209" t="s">
        <v>1423</v>
      </c>
    </row>
    <row r="45" customHeight="1" spans="1:7">
      <c r="A45" s="206">
        <v>49005</v>
      </c>
      <c r="B45" s="181" t="s">
        <v>1424</v>
      </c>
      <c r="D45" s="207">
        <v>46001</v>
      </c>
      <c r="E45" s="209" t="s">
        <v>1355</v>
      </c>
      <c r="F45" s="209" t="s">
        <v>1425</v>
      </c>
      <c r="G45" s="209" t="s">
        <v>1426</v>
      </c>
    </row>
    <row r="46" customHeight="1" spans="1:7">
      <c r="A46" s="206">
        <v>51007</v>
      </c>
      <c r="B46" s="181" t="s">
        <v>1427</v>
      </c>
      <c r="D46" s="207">
        <v>46001</v>
      </c>
      <c r="E46" s="209" t="s">
        <v>1355</v>
      </c>
      <c r="F46" s="209" t="s">
        <v>1428</v>
      </c>
      <c r="G46" s="209" t="s">
        <v>1429</v>
      </c>
    </row>
    <row r="47" customHeight="1" spans="1:7">
      <c r="A47" s="206">
        <v>46008</v>
      </c>
      <c r="B47" s="181" t="s">
        <v>1430</v>
      </c>
      <c r="D47" s="207">
        <v>46001</v>
      </c>
      <c r="E47" s="209" t="s">
        <v>1355</v>
      </c>
      <c r="F47" s="209" t="s">
        <v>1431</v>
      </c>
      <c r="G47" s="209" t="s">
        <v>1432</v>
      </c>
    </row>
    <row r="48" customHeight="1" spans="1:7">
      <c r="A48" s="206">
        <v>100002</v>
      </c>
      <c r="B48" s="181" t="s">
        <v>1433</v>
      </c>
      <c r="D48" s="207">
        <v>46001</v>
      </c>
      <c r="E48" s="209" t="s">
        <v>1355</v>
      </c>
      <c r="F48" s="209" t="s">
        <v>1434</v>
      </c>
      <c r="G48" s="209" t="s">
        <v>1435</v>
      </c>
    </row>
    <row r="49" customHeight="1" spans="1:7">
      <c r="A49" s="206">
        <v>45003</v>
      </c>
      <c r="B49" s="181" t="s">
        <v>1436</v>
      </c>
      <c r="D49" s="207">
        <v>46001</v>
      </c>
      <c r="E49" s="209" t="s">
        <v>1355</v>
      </c>
      <c r="F49" s="209" t="s">
        <v>1437</v>
      </c>
      <c r="G49" s="209" t="s">
        <v>1438</v>
      </c>
    </row>
    <row r="50" customHeight="1" spans="1:7">
      <c r="A50" s="206">
        <v>50006</v>
      </c>
      <c r="B50" s="181" t="s">
        <v>1439</v>
      </c>
      <c r="D50" s="207">
        <v>51001</v>
      </c>
      <c r="E50" s="209" t="s">
        <v>1440</v>
      </c>
      <c r="F50" s="209" t="s">
        <v>1441</v>
      </c>
      <c r="G50" s="209" t="s">
        <v>1442</v>
      </c>
    </row>
    <row r="51" customHeight="1" spans="1:7">
      <c r="A51" s="206">
        <v>50040</v>
      </c>
      <c r="B51" s="181" t="s">
        <v>1443</v>
      </c>
      <c r="D51" s="207">
        <v>51001</v>
      </c>
      <c r="E51" s="209" t="s">
        <v>1440</v>
      </c>
      <c r="F51" s="209" t="s">
        <v>1444</v>
      </c>
      <c r="G51" s="209" t="s">
        <v>1445</v>
      </c>
    </row>
    <row r="52" customHeight="1" spans="1:7">
      <c r="A52" s="206">
        <v>50008</v>
      </c>
      <c r="B52" s="181" t="s">
        <v>1446</v>
      </c>
      <c r="D52" s="207">
        <v>51001</v>
      </c>
      <c r="E52" s="209" t="s">
        <v>1440</v>
      </c>
      <c r="F52" s="209" t="s">
        <v>1447</v>
      </c>
      <c r="G52" s="209" t="s">
        <v>1448</v>
      </c>
    </row>
    <row r="53" customHeight="1" spans="1:7">
      <c r="A53" s="206">
        <v>45004</v>
      </c>
      <c r="B53" s="181" t="s">
        <v>1449</v>
      </c>
      <c r="D53" s="207">
        <v>51001</v>
      </c>
      <c r="E53" s="209" t="s">
        <v>1440</v>
      </c>
      <c r="F53" s="209" t="s">
        <v>1450</v>
      </c>
      <c r="G53" s="209" t="s">
        <v>1451</v>
      </c>
    </row>
    <row r="54" customHeight="1" spans="1:7">
      <c r="A54" s="206">
        <v>52004</v>
      </c>
      <c r="B54" s="181" t="s">
        <v>1452</v>
      </c>
      <c r="D54" s="207">
        <v>51001</v>
      </c>
      <c r="E54" s="209" t="s">
        <v>1440</v>
      </c>
      <c r="F54" s="209" t="s">
        <v>1453</v>
      </c>
      <c r="G54" s="209" t="s">
        <v>1454</v>
      </c>
    </row>
    <row r="55" customHeight="1" spans="1:7">
      <c r="A55" s="206">
        <v>49006</v>
      </c>
      <c r="B55" s="181" t="s">
        <v>1455</v>
      </c>
      <c r="D55" s="207">
        <v>51001</v>
      </c>
      <c r="E55" s="209" t="s">
        <v>1440</v>
      </c>
      <c r="F55" s="209" t="s">
        <v>1456</v>
      </c>
      <c r="G55" s="209" t="s">
        <v>1457</v>
      </c>
    </row>
    <row r="56" customHeight="1" spans="1:7">
      <c r="A56" s="206">
        <v>53004</v>
      </c>
      <c r="B56" s="181" t="s">
        <v>1458</v>
      </c>
      <c r="D56" s="207">
        <v>51001</v>
      </c>
      <c r="E56" s="209" t="s">
        <v>1440</v>
      </c>
      <c r="F56" s="209" t="s">
        <v>1459</v>
      </c>
      <c r="G56" s="209" t="s">
        <v>1460</v>
      </c>
    </row>
    <row r="57" customHeight="1" spans="1:7">
      <c r="A57" s="206">
        <v>51008</v>
      </c>
      <c r="B57" s="181" t="s">
        <v>1461</v>
      </c>
      <c r="D57" s="207">
        <v>51001</v>
      </c>
      <c r="E57" s="209" t="s">
        <v>1440</v>
      </c>
      <c r="F57" s="209" t="s">
        <v>1462</v>
      </c>
      <c r="G57" s="209" t="s">
        <v>1463</v>
      </c>
    </row>
    <row r="58" customHeight="1" spans="1:7">
      <c r="A58" s="206">
        <v>51010</v>
      </c>
      <c r="B58" s="181" t="s">
        <v>1464</v>
      </c>
      <c r="D58" s="207">
        <v>51001</v>
      </c>
      <c r="E58" s="209" t="s">
        <v>1440</v>
      </c>
      <c r="F58" s="209" t="s">
        <v>1465</v>
      </c>
      <c r="G58" s="209" t="s">
        <v>1466</v>
      </c>
    </row>
    <row r="59" customHeight="1" spans="1:7">
      <c r="A59" s="206">
        <v>48010</v>
      </c>
      <c r="B59" s="181" t="s">
        <v>1467</v>
      </c>
      <c r="D59" s="207">
        <v>51001</v>
      </c>
      <c r="E59" s="209" t="s">
        <v>1440</v>
      </c>
      <c r="F59" s="209" t="s">
        <v>1468</v>
      </c>
      <c r="G59" s="209" t="s">
        <v>1469</v>
      </c>
    </row>
    <row r="60" customHeight="1" spans="1:7">
      <c r="A60" s="206">
        <v>50009</v>
      </c>
      <c r="B60" s="181" t="s">
        <v>1470</v>
      </c>
      <c r="D60" s="207">
        <v>51001</v>
      </c>
      <c r="E60" s="209" t="s">
        <v>1440</v>
      </c>
      <c r="F60" s="209" t="s">
        <v>1471</v>
      </c>
      <c r="G60" s="209" t="s">
        <v>1472</v>
      </c>
    </row>
    <row r="61" customHeight="1" spans="1:7">
      <c r="A61" s="206">
        <v>51040</v>
      </c>
      <c r="B61" s="181" t="s">
        <v>1473</v>
      </c>
      <c r="D61" s="207">
        <v>51001</v>
      </c>
      <c r="E61" s="209" t="s">
        <v>1440</v>
      </c>
      <c r="F61" s="209" t="s">
        <v>1474</v>
      </c>
      <c r="G61" s="209" t="s">
        <v>1475</v>
      </c>
    </row>
    <row r="62" customHeight="1" spans="1:7">
      <c r="A62" s="206">
        <v>53005</v>
      </c>
      <c r="B62" s="181" t="s">
        <v>1476</v>
      </c>
      <c r="D62" s="207">
        <v>51001</v>
      </c>
      <c r="E62" s="209" t="s">
        <v>1440</v>
      </c>
      <c r="F62" s="209" t="s">
        <v>1477</v>
      </c>
      <c r="G62" s="209" t="s">
        <v>1478</v>
      </c>
    </row>
    <row r="63" customHeight="1" spans="1:7">
      <c r="A63" s="206">
        <v>52005</v>
      </c>
      <c r="B63" s="181" t="s">
        <v>1479</v>
      </c>
      <c r="D63" s="207">
        <v>51001</v>
      </c>
      <c r="E63" s="209" t="s">
        <v>1440</v>
      </c>
      <c r="F63" s="209" t="s">
        <v>1480</v>
      </c>
      <c r="G63" s="209" t="s">
        <v>1481</v>
      </c>
    </row>
    <row r="64" customHeight="1" spans="1:7">
      <c r="A64" s="206">
        <v>50010</v>
      </c>
      <c r="B64" s="181" t="s">
        <v>1482</v>
      </c>
      <c r="D64" s="207">
        <v>51001</v>
      </c>
      <c r="E64" s="209" t="s">
        <v>1440</v>
      </c>
      <c r="F64" s="209" t="s">
        <v>1483</v>
      </c>
      <c r="G64" s="209" t="s">
        <v>1484</v>
      </c>
    </row>
    <row r="65" customHeight="1" spans="1:7">
      <c r="A65" s="206">
        <v>52006</v>
      </c>
      <c r="B65" s="181" t="s">
        <v>1485</v>
      </c>
      <c r="D65" s="207">
        <v>51001</v>
      </c>
      <c r="E65" s="209" t="s">
        <v>1440</v>
      </c>
      <c r="F65" s="209" t="s">
        <v>1486</v>
      </c>
      <c r="G65" s="209" t="s">
        <v>1487</v>
      </c>
    </row>
    <row r="66" customHeight="1" spans="1:7">
      <c r="A66" s="206">
        <v>46009</v>
      </c>
      <c r="B66" s="181" t="s">
        <v>1488</v>
      </c>
      <c r="D66" s="207">
        <v>51001</v>
      </c>
      <c r="E66" s="209" t="s">
        <v>1440</v>
      </c>
      <c r="F66" s="209" t="s">
        <v>1489</v>
      </c>
      <c r="G66" s="209" t="s">
        <v>1490</v>
      </c>
    </row>
    <row r="67" customHeight="1" spans="1:7">
      <c r="A67" s="206">
        <v>50011</v>
      </c>
      <c r="B67" s="181" t="s">
        <v>1491</v>
      </c>
      <c r="D67" s="207">
        <v>51001</v>
      </c>
      <c r="E67" s="209" t="s">
        <v>1440</v>
      </c>
      <c r="F67" s="209" t="s">
        <v>1492</v>
      </c>
      <c r="G67" s="209" t="s">
        <v>1493</v>
      </c>
    </row>
    <row r="68" customHeight="1" spans="1:7">
      <c r="A68" s="206">
        <v>51011</v>
      </c>
      <c r="B68" s="181" t="s">
        <v>1494</v>
      </c>
      <c r="D68" s="207">
        <v>51001</v>
      </c>
      <c r="E68" s="209" t="s">
        <v>1440</v>
      </c>
      <c r="F68" s="209" t="s">
        <v>1495</v>
      </c>
      <c r="G68" s="209" t="s">
        <v>1496</v>
      </c>
    </row>
    <row r="69" customHeight="1" spans="1:7">
      <c r="A69" s="206">
        <v>51012</v>
      </c>
      <c r="B69" s="181" t="s">
        <v>1497</v>
      </c>
      <c r="D69" s="207">
        <v>51001</v>
      </c>
      <c r="E69" s="209" t="s">
        <v>1440</v>
      </c>
      <c r="F69" s="209" t="s">
        <v>1498</v>
      </c>
      <c r="G69" s="209" t="s">
        <v>1499</v>
      </c>
    </row>
    <row r="70" customHeight="1" spans="1:7">
      <c r="A70" s="206">
        <v>53006</v>
      </c>
      <c r="B70" s="181" t="s">
        <v>1500</v>
      </c>
      <c r="D70" s="207">
        <v>51001</v>
      </c>
      <c r="E70" s="209" t="s">
        <v>1440</v>
      </c>
      <c r="F70" s="209" t="s">
        <v>1501</v>
      </c>
      <c r="G70" s="209" t="s">
        <v>1502</v>
      </c>
    </row>
    <row r="71" customHeight="1" spans="1:7">
      <c r="A71" s="206">
        <v>46010</v>
      </c>
      <c r="B71" s="181" t="s">
        <v>1503</v>
      </c>
      <c r="D71" s="207">
        <v>51001</v>
      </c>
      <c r="E71" s="209" t="s">
        <v>1440</v>
      </c>
      <c r="F71" s="209" t="s">
        <v>1504</v>
      </c>
      <c r="G71" s="209" t="s">
        <v>1505</v>
      </c>
    </row>
    <row r="72" customHeight="1" spans="1:7">
      <c r="A72" s="206">
        <v>52007</v>
      </c>
      <c r="B72" s="181" t="s">
        <v>1506</v>
      </c>
      <c r="D72" s="207">
        <v>51001</v>
      </c>
      <c r="E72" s="209" t="s">
        <v>1440</v>
      </c>
      <c r="F72" s="209" t="s">
        <v>1507</v>
      </c>
      <c r="G72" s="209" t="s">
        <v>1508</v>
      </c>
    </row>
    <row r="73" customHeight="1" spans="1:7">
      <c r="A73" s="206">
        <v>51013</v>
      </c>
      <c r="B73" s="181" t="s">
        <v>1509</v>
      </c>
      <c r="D73" s="207">
        <v>51001</v>
      </c>
      <c r="E73" s="209" t="s">
        <v>1440</v>
      </c>
      <c r="F73" s="209" t="s">
        <v>1510</v>
      </c>
      <c r="G73" s="209" t="s">
        <v>1511</v>
      </c>
    </row>
    <row r="74" customHeight="1" spans="1:7">
      <c r="A74" s="206">
        <v>49007</v>
      </c>
      <c r="B74" s="181" t="s">
        <v>1512</v>
      </c>
      <c r="D74" s="207">
        <v>51001</v>
      </c>
      <c r="E74" s="209" t="s">
        <v>1440</v>
      </c>
      <c r="F74" s="209" t="s">
        <v>1513</v>
      </c>
      <c r="G74" s="209" t="s">
        <v>1514</v>
      </c>
    </row>
    <row r="75" customHeight="1" spans="1:7">
      <c r="A75" s="206">
        <v>48011</v>
      </c>
      <c r="B75" s="181" t="s">
        <v>1515</v>
      </c>
      <c r="D75" s="207">
        <v>51001</v>
      </c>
      <c r="E75" s="209" t="s">
        <v>1440</v>
      </c>
      <c r="F75" s="209" t="s">
        <v>1516</v>
      </c>
      <c r="G75" s="209" t="s">
        <v>1517</v>
      </c>
    </row>
    <row r="76" customHeight="1" spans="1:7">
      <c r="A76" s="206">
        <v>48012</v>
      </c>
      <c r="B76" s="181" t="s">
        <v>1518</v>
      </c>
      <c r="D76" s="207">
        <v>53001</v>
      </c>
      <c r="E76" s="209" t="s">
        <v>1519</v>
      </c>
      <c r="F76" s="209" t="s">
        <v>1520</v>
      </c>
      <c r="G76" s="209" t="s">
        <v>1521</v>
      </c>
    </row>
    <row r="77" customHeight="1" spans="1:7">
      <c r="A77" s="206">
        <v>52008</v>
      </c>
      <c r="B77" s="181" t="s">
        <v>1522</v>
      </c>
      <c r="D77" s="207">
        <v>53001</v>
      </c>
      <c r="E77" s="209" t="s">
        <v>1519</v>
      </c>
      <c r="F77" s="209" t="s">
        <v>1523</v>
      </c>
      <c r="G77" s="209" t="s">
        <v>1524</v>
      </c>
    </row>
    <row r="78" customHeight="1" spans="1:7">
      <c r="A78" s="206">
        <v>52009</v>
      </c>
      <c r="B78" s="181" t="s">
        <v>1525</v>
      </c>
      <c r="D78" s="207">
        <v>53001</v>
      </c>
      <c r="E78" s="209" t="s">
        <v>1519</v>
      </c>
      <c r="F78" s="209" t="s">
        <v>1526</v>
      </c>
      <c r="G78" s="209" t="s">
        <v>1527</v>
      </c>
    </row>
    <row r="79" customHeight="1" spans="1:7">
      <c r="A79" s="206">
        <v>50012</v>
      </c>
      <c r="B79" s="181" t="s">
        <v>1528</v>
      </c>
      <c r="D79" s="207">
        <v>53001</v>
      </c>
      <c r="E79" s="209" t="s">
        <v>1519</v>
      </c>
      <c r="F79" s="209" t="s">
        <v>1529</v>
      </c>
      <c r="G79" s="209" t="s">
        <v>1530</v>
      </c>
    </row>
    <row r="80" customHeight="1" spans="1:7">
      <c r="A80" s="206">
        <v>47022</v>
      </c>
      <c r="B80" s="181" t="s">
        <v>1531</v>
      </c>
      <c r="D80" s="207">
        <v>53001</v>
      </c>
      <c r="E80" s="209" t="s">
        <v>1519</v>
      </c>
      <c r="F80" s="209" t="s">
        <v>1532</v>
      </c>
      <c r="G80" s="209" t="s">
        <v>1533</v>
      </c>
    </row>
    <row r="81" customHeight="1" spans="1:7">
      <c r="A81" s="206">
        <v>51014</v>
      </c>
      <c r="B81" s="181" t="s">
        <v>1534</v>
      </c>
      <c r="D81" s="207">
        <v>53001</v>
      </c>
      <c r="E81" s="209" t="s">
        <v>1519</v>
      </c>
      <c r="F81" s="209" t="s">
        <v>1535</v>
      </c>
      <c r="G81" s="209" t="s">
        <v>1536</v>
      </c>
    </row>
    <row r="82" customHeight="1" spans="1:7">
      <c r="A82" s="206">
        <v>52010</v>
      </c>
      <c r="B82" s="181" t="s">
        <v>1537</v>
      </c>
      <c r="D82" s="207">
        <v>53001</v>
      </c>
      <c r="E82" s="209" t="s">
        <v>1519</v>
      </c>
      <c r="F82" s="209" t="s">
        <v>1538</v>
      </c>
      <c r="G82" s="209" t="s">
        <v>1539</v>
      </c>
    </row>
    <row r="83" customHeight="1" spans="1:7">
      <c r="A83" s="206">
        <v>51015</v>
      </c>
      <c r="B83" s="181" t="s">
        <v>1540</v>
      </c>
      <c r="D83" s="207">
        <v>53001</v>
      </c>
      <c r="E83" s="209" t="s">
        <v>1519</v>
      </c>
      <c r="F83" s="209" t="s">
        <v>1541</v>
      </c>
      <c r="G83" s="209" t="s">
        <v>1542</v>
      </c>
    </row>
    <row r="84" customHeight="1" spans="1:7">
      <c r="A84" s="206">
        <v>52011</v>
      </c>
      <c r="B84" s="181" t="s">
        <v>1543</v>
      </c>
      <c r="D84" s="207">
        <v>53001</v>
      </c>
      <c r="E84" s="209" t="s">
        <v>1519</v>
      </c>
      <c r="F84" s="209" t="s">
        <v>1544</v>
      </c>
      <c r="G84" s="209" t="s">
        <v>1545</v>
      </c>
    </row>
    <row r="85" customHeight="1" spans="1:7">
      <c r="A85" s="206">
        <v>53007</v>
      </c>
      <c r="B85" s="181" t="s">
        <v>1546</v>
      </c>
      <c r="D85" s="207">
        <v>53001</v>
      </c>
      <c r="E85" s="209" t="s">
        <v>1519</v>
      </c>
      <c r="F85" s="209" t="s">
        <v>1547</v>
      </c>
      <c r="G85" s="209" t="s">
        <v>1548</v>
      </c>
    </row>
    <row r="86" customHeight="1" spans="1:7">
      <c r="A86" s="206">
        <v>51016</v>
      </c>
      <c r="B86" s="181" t="s">
        <v>1549</v>
      </c>
      <c r="D86" s="207">
        <v>53001</v>
      </c>
      <c r="E86" s="209" t="s">
        <v>1519</v>
      </c>
      <c r="F86" s="209" t="s">
        <v>1550</v>
      </c>
      <c r="G86" s="209" t="s">
        <v>1551</v>
      </c>
    </row>
    <row r="87" customHeight="1" spans="1:7">
      <c r="A87" s="206">
        <v>53008</v>
      </c>
      <c r="B87" s="181" t="s">
        <v>1552</v>
      </c>
      <c r="D87" s="207">
        <v>53001</v>
      </c>
      <c r="E87" s="209" t="s">
        <v>1519</v>
      </c>
      <c r="F87" s="209" t="s">
        <v>1553</v>
      </c>
      <c r="G87" s="209" t="s">
        <v>1554</v>
      </c>
    </row>
    <row r="88" customHeight="1" spans="1:7">
      <c r="A88" s="206">
        <v>52012</v>
      </c>
      <c r="B88" s="181" t="s">
        <v>1555</v>
      </c>
      <c r="D88" s="207">
        <v>53001</v>
      </c>
      <c r="E88" s="209" t="s">
        <v>1519</v>
      </c>
      <c r="F88" s="209" t="s">
        <v>1556</v>
      </c>
      <c r="G88" s="209" t="s">
        <v>1557</v>
      </c>
    </row>
    <row r="89" customHeight="1" spans="1:7">
      <c r="A89" s="206">
        <v>49008</v>
      </c>
      <c r="B89" s="181" t="s">
        <v>1558</v>
      </c>
      <c r="D89" s="207">
        <v>53001</v>
      </c>
      <c r="E89" s="209" t="s">
        <v>1519</v>
      </c>
      <c r="F89" s="209" t="s">
        <v>1559</v>
      </c>
      <c r="G89" s="209" t="s">
        <v>1560</v>
      </c>
    </row>
    <row r="90" customHeight="1" spans="1:7">
      <c r="A90" s="206">
        <v>45005</v>
      </c>
      <c r="B90" s="181" t="s">
        <v>1561</v>
      </c>
      <c r="D90" s="207">
        <v>53001</v>
      </c>
      <c r="E90" s="209" t="s">
        <v>1519</v>
      </c>
      <c r="F90" s="209" t="s">
        <v>1562</v>
      </c>
      <c r="G90" s="209" t="s">
        <v>1563</v>
      </c>
    </row>
    <row r="91" customHeight="1" spans="1:7">
      <c r="A91" s="206">
        <v>46011</v>
      </c>
      <c r="B91" s="181" t="s">
        <v>1564</v>
      </c>
      <c r="D91" s="207">
        <v>53001</v>
      </c>
      <c r="E91" s="209" t="s">
        <v>1519</v>
      </c>
      <c r="F91" s="209" t="s">
        <v>1565</v>
      </c>
      <c r="G91" s="209" t="s">
        <v>1566</v>
      </c>
    </row>
    <row r="92" customHeight="1" spans="1:7">
      <c r="A92" s="206">
        <v>51017</v>
      </c>
      <c r="B92" s="181" t="s">
        <v>1567</v>
      </c>
      <c r="D92" s="207">
        <v>53001</v>
      </c>
      <c r="E92" s="209" t="s">
        <v>1519</v>
      </c>
      <c r="F92" s="209" t="s">
        <v>1568</v>
      </c>
      <c r="G92" s="209" t="s">
        <v>1569</v>
      </c>
    </row>
    <row r="93" customHeight="1" spans="1:7">
      <c r="A93" s="206">
        <v>50041</v>
      </c>
      <c r="B93" s="181" t="s">
        <v>1570</v>
      </c>
      <c r="D93" s="207">
        <v>53001</v>
      </c>
      <c r="E93" s="209" t="s">
        <v>1519</v>
      </c>
      <c r="F93" s="209" t="s">
        <v>1571</v>
      </c>
      <c r="G93" s="209" t="s">
        <v>1490</v>
      </c>
    </row>
    <row r="94" customHeight="1" spans="1:7">
      <c r="A94" s="206">
        <v>48013</v>
      </c>
      <c r="B94" s="181" t="s">
        <v>1572</v>
      </c>
      <c r="D94" s="207">
        <v>53001</v>
      </c>
      <c r="E94" s="209" t="s">
        <v>1519</v>
      </c>
      <c r="F94" s="209" t="s">
        <v>1573</v>
      </c>
      <c r="G94" s="209" t="s">
        <v>1574</v>
      </c>
    </row>
    <row r="95" customHeight="1" spans="1:7">
      <c r="A95" s="206">
        <v>48014</v>
      </c>
      <c r="B95" s="181" t="s">
        <v>1575</v>
      </c>
      <c r="D95" s="207">
        <v>53001</v>
      </c>
      <c r="E95" s="209" t="s">
        <v>1519</v>
      </c>
      <c r="F95" s="209" t="s">
        <v>1576</v>
      </c>
      <c r="G95" s="209" t="s">
        <v>1577</v>
      </c>
    </row>
    <row r="96" customHeight="1" spans="1:7">
      <c r="A96" s="206">
        <v>46036</v>
      </c>
      <c r="B96" s="181" t="s">
        <v>1578</v>
      </c>
      <c r="D96" s="207">
        <v>53001</v>
      </c>
      <c r="E96" s="209" t="s">
        <v>1519</v>
      </c>
      <c r="F96" s="209" t="s">
        <v>1579</v>
      </c>
      <c r="G96" s="209" t="s">
        <v>1580</v>
      </c>
    </row>
    <row r="97" customHeight="1" spans="1:7">
      <c r="A97" s="206">
        <v>50014</v>
      </c>
      <c r="B97" s="181" t="s">
        <v>1581</v>
      </c>
      <c r="D97" s="207">
        <v>51002</v>
      </c>
      <c r="E97" s="209" t="s">
        <v>1582</v>
      </c>
      <c r="F97" s="209" t="s">
        <v>1583</v>
      </c>
      <c r="G97" s="209" t="s">
        <v>1584</v>
      </c>
    </row>
    <row r="98" customHeight="1" spans="1:7">
      <c r="A98" s="206">
        <v>48015</v>
      </c>
      <c r="B98" s="181" t="s">
        <v>1585</v>
      </c>
      <c r="D98" s="207">
        <v>51002</v>
      </c>
      <c r="E98" s="209" t="s">
        <v>1582</v>
      </c>
      <c r="F98" s="209" t="s">
        <v>1586</v>
      </c>
      <c r="G98" s="209" t="s">
        <v>1587</v>
      </c>
    </row>
    <row r="99" customHeight="1" spans="1:7">
      <c r="A99" s="206">
        <v>48052</v>
      </c>
      <c r="B99" s="181" t="s">
        <v>1588</v>
      </c>
      <c r="D99" s="207">
        <v>51002</v>
      </c>
      <c r="E99" s="209" t="s">
        <v>1582</v>
      </c>
      <c r="F99" s="209" t="s">
        <v>1589</v>
      </c>
      <c r="G99" s="209" t="s">
        <v>1590</v>
      </c>
    </row>
    <row r="100" customHeight="1" spans="1:7">
      <c r="A100" s="206">
        <v>45006</v>
      </c>
      <c r="B100" s="181" t="s">
        <v>1591</v>
      </c>
      <c r="D100" s="207">
        <v>51002</v>
      </c>
      <c r="E100" s="209" t="s">
        <v>1582</v>
      </c>
      <c r="F100" s="209" t="s">
        <v>1592</v>
      </c>
      <c r="G100" s="209" t="s">
        <v>1593</v>
      </c>
    </row>
    <row r="101" customHeight="1" spans="1:7">
      <c r="A101" s="206">
        <v>48017</v>
      </c>
      <c r="B101" s="181" t="s">
        <v>1594</v>
      </c>
      <c r="D101" s="207">
        <v>51002</v>
      </c>
      <c r="E101" s="209" t="s">
        <v>1582</v>
      </c>
      <c r="F101" s="209" t="s">
        <v>1595</v>
      </c>
      <c r="G101" s="209" t="s">
        <v>1596</v>
      </c>
    </row>
    <row r="102" customHeight="1" spans="1:7">
      <c r="A102" s="206">
        <v>48018</v>
      </c>
      <c r="B102" s="181" t="s">
        <v>1597</v>
      </c>
      <c r="D102" s="207">
        <v>51002</v>
      </c>
      <c r="E102" s="209" t="s">
        <v>1582</v>
      </c>
      <c r="F102" s="209" t="s">
        <v>1598</v>
      </c>
      <c r="G102" s="209" t="s">
        <v>1599</v>
      </c>
    </row>
    <row r="103" customHeight="1" spans="1:7">
      <c r="A103" s="206">
        <v>45007</v>
      </c>
      <c r="B103" s="181" t="s">
        <v>1600</v>
      </c>
      <c r="D103" s="207">
        <v>51002</v>
      </c>
      <c r="E103" s="209" t="s">
        <v>1582</v>
      </c>
      <c r="F103" s="209" t="s">
        <v>1601</v>
      </c>
      <c r="G103" s="209" t="s">
        <v>1602</v>
      </c>
    </row>
    <row r="104" customHeight="1" spans="1:7">
      <c r="A104" s="206">
        <v>51018</v>
      </c>
      <c r="B104" s="181" t="s">
        <v>1603</v>
      </c>
      <c r="D104" s="207">
        <v>51002</v>
      </c>
      <c r="E104" s="209" t="s">
        <v>1582</v>
      </c>
      <c r="F104" s="209" t="s">
        <v>1604</v>
      </c>
      <c r="G104" s="209" t="s">
        <v>1605</v>
      </c>
    </row>
    <row r="105" customHeight="1" spans="1:7">
      <c r="A105" s="206">
        <v>53009</v>
      </c>
      <c r="B105" s="181" t="s">
        <v>1606</v>
      </c>
      <c r="D105" s="207">
        <v>51002</v>
      </c>
      <c r="E105" s="209" t="s">
        <v>1582</v>
      </c>
      <c r="F105" s="209" t="s">
        <v>1607</v>
      </c>
      <c r="G105" s="209" t="s">
        <v>1608</v>
      </c>
    </row>
    <row r="106" customHeight="1" spans="1:7">
      <c r="A106" s="206">
        <v>46013</v>
      </c>
      <c r="B106" s="181" t="s">
        <v>1609</v>
      </c>
      <c r="D106" s="207">
        <v>51002</v>
      </c>
      <c r="E106" s="209" t="s">
        <v>1582</v>
      </c>
      <c r="F106" s="209" t="s">
        <v>1610</v>
      </c>
      <c r="G106" s="209" t="s">
        <v>1611</v>
      </c>
    </row>
    <row r="107" customHeight="1" spans="1:7">
      <c r="A107" s="206">
        <v>46014</v>
      </c>
      <c r="B107" s="181" t="s">
        <v>1612</v>
      </c>
      <c r="D107" s="207">
        <v>51002</v>
      </c>
      <c r="E107" s="209" t="s">
        <v>1582</v>
      </c>
      <c r="F107" s="209" t="s">
        <v>1613</v>
      </c>
      <c r="G107" s="209" t="s">
        <v>1614</v>
      </c>
    </row>
    <row r="108" customHeight="1" spans="1:7">
      <c r="A108" s="206">
        <v>45008</v>
      </c>
      <c r="B108" s="181" t="s">
        <v>1615</v>
      </c>
      <c r="D108" s="207">
        <v>51002</v>
      </c>
      <c r="E108" s="209" t="s">
        <v>1582</v>
      </c>
      <c r="F108" s="209" t="s">
        <v>1616</v>
      </c>
      <c r="G108" s="209" t="s">
        <v>1617</v>
      </c>
    </row>
    <row r="109" customHeight="1" spans="1:7">
      <c r="A109" s="206">
        <v>48019</v>
      </c>
      <c r="B109" s="181" t="s">
        <v>1618</v>
      </c>
      <c r="D109" s="207">
        <v>51002</v>
      </c>
      <c r="E109" s="209" t="s">
        <v>1582</v>
      </c>
      <c r="F109" s="209" t="s">
        <v>1619</v>
      </c>
      <c r="G109" s="209" t="s">
        <v>1620</v>
      </c>
    </row>
    <row r="110" customHeight="1" spans="1:7">
      <c r="A110" s="206">
        <v>52013</v>
      </c>
      <c r="B110" s="181" t="s">
        <v>1621</v>
      </c>
      <c r="D110" s="207">
        <v>51002</v>
      </c>
      <c r="E110" s="209" t="s">
        <v>1582</v>
      </c>
      <c r="F110" s="209" t="s">
        <v>1622</v>
      </c>
      <c r="G110" s="209" t="s">
        <v>1623</v>
      </c>
    </row>
    <row r="111" customHeight="1" spans="1:7">
      <c r="A111" s="206">
        <v>46015</v>
      </c>
      <c r="B111" s="181" t="s">
        <v>1624</v>
      </c>
      <c r="D111" s="207">
        <v>51002</v>
      </c>
      <c r="E111" s="209" t="s">
        <v>1582</v>
      </c>
      <c r="F111" s="209" t="s">
        <v>1625</v>
      </c>
      <c r="G111" s="209" t="s">
        <v>1626</v>
      </c>
    </row>
    <row r="112" customHeight="1" spans="1:7">
      <c r="A112" s="206">
        <v>48020</v>
      </c>
      <c r="B112" s="181" t="s">
        <v>1627</v>
      </c>
      <c r="D112" s="207">
        <v>51002</v>
      </c>
      <c r="E112" s="209" t="s">
        <v>1582</v>
      </c>
      <c r="F112" s="209" t="s">
        <v>1628</v>
      </c>
      <c r="G112" s="209" t="s">
        <v>1629</v>
      </c>
    </row>
    <row r="113" customHeight="1" spans="1:7">
      <c r="A113" s="206">
        <v>53010</v>
      </c>
      <c r="B113" s="181" t="s">
        <v>1630</v>
      </c>
      <c r="D113" s="207">
        <v>51002</v>
      </c>
      <c r="E113" s="209" t="s">
        <v>1582</v>
      </c>
      <c r="F113" s="209" t="s">
        <v>1631</v>
      </c>
      <c r="G113" s="209" t="s">
        <v>1632</v>
      </c>
    </row>
    <row r="114" customHeight="1" spans="1:7">
      <c r="A114" s="206">
        <v>48021</v>
      </c>
      <c r="B114" s="181" t="s">
        <v>1633</v>
      </c>
      <c r="D114" s="207">
        <v>51002</v>
      </c>
      <c r="E114" s="209" t="s">
        <v>1582</v>
      </c>
      <c r="F114" s="209" t="s">
        <v>1634</v>
      </c>
      <c r="G114" s="209" t="s">
        <v>1635</v>
      </c>
    </row>
    <row r="115" customHeight="1" spans="1:7">
      <c r="A115" s="206">
        <v>53011</v>
      </c>
      <c r="B115" s="181" t="s">
        <v>1636</v>
      </c>
      <c r="D115" s="207">
        <v>51002</v>
      </c>
      <c r="E115" s="209" t="s">
        <v>1582</v>
      </c>
      <c r="F115" s="209" t="s">
        <v>1637</v>
      </c>
      <c r="G115" s="209" t="s">
        <v>1638</v>
      </c>
    </row>
    <row r="116" customHeight="1" spans="1:7">
      <c r="A116" s="206">
        <v>50015</v>
      </c>
      <c r="B116" s="181" t="s">
        <v>1639</v>
      </c>
      <c r="D116" s="207">
        <v>51002</v>
      </c>
      <c r="E116" s="209" t="s">
        <v>1582</v>
      </c>
      <c r="F116" s="209" t="s">
        <v>1640</v>
      </c>
      <c r="G116" s="209" t="s">
        <v>1641</v>
      </c>
    </row>
    <row r="117" customHeight="1" spans="1:7">
      <c r="A117" s="206">
        <v>48022</v>
      </c>
      <c r="B117" s="181" t="s">
        <v>1642</v>
      </c>
      <c r="D117" s="207">
        <v>51002</v>
      </c>
      <c r="E117" s="209" t="s">
        <v>1582</v>
      </c>
      <c r="F117" s="209" t="s">
        <v>1643</v>
      </c>
      <c r="G117" s="209" t="s">
        <v>1644</v>
      </c>
    </row>
    <row r="118" customHeight="1" spans="1:7">
      <c r="A118" s="206">
        <v>53012</v>
      </c>
      <c r="B118" s="181" t="s">
        <v>1645</v>
      </c>
      <c r="D118" s="207">
        <v>51002</v>
      </c>
      <c r="E118" s="209" t="s">
        <v>1582</v>
      </c>
      <c r="F118" s="209" t="s">
        <v>1646</v>
      </c>
      <c r="G118" s="209" t="s">
        <v>1647</v>
      </c>
    </row>
    <row r="119" customHeight="1" spans="1:7">
      <c r="A119" s="206">
        <v>50016</v>
      </c>
      <c r="B119" s="181" t="s">
        <v>1648</v>
      </c>
      <c r="D119" s="207">
        <v>51002</v>
      </c>
      <c r="E119" s="209" t="s">
        <v>1582</v>
      </c>
      <c r="F119" s="209" t="s">
        <v>1649</v>
      </c>
      <c r="G119" s="209" t="s">
        <v>1650</v>
      </c>
    </row>
    <row r="120" customHeight="1" spans="1:7">
      <c r="A120" s="206">
        <v>47005</v>
      </c>
      <c r="B120" s="181" t="s">
        <v>1651</v>
      </c>
      <c r="D120" s="207">
        <v>51002</v>
      </c>
      <c r="E120" s="209" t="s">
        <v>1582</v>
      </c>
      <c r="F120" s="209" t="s">
        <v>1652</v>
      </c>
      <c r="G120" s="209" t="s">
        <v>1653</v>
      </c>
    </row>
    <row r="121" customHeight="1" spans="1:7">
      <c r="A121" s="206">
        <v>47006</v>
      </c>
      <c r="B121" s="181" t="s">
        <v>1654</v>
      </c>
      <c r="D121" s="207">
        <v>51002</v>
      </c>
      <c r="E121" s="209" t="s">
        <v>1582</v>
      </c>
      <c r="F121" s="209" t="s">
        <v>1655</v>
      </c>
      <c r="G121" s="209" t="s">
        <v>1656</v>
      </c>
    </row>
    <row r="122" customHeight="1" spans="1:7">
      <c r="A122" s="206">
        <v>48024</v>
      </c>
      <c r="B122" s="181" t="s">
        <v>1657</v>
      </c>
      <c r="D122" s="207">
        <v>51002</v>
      </c>
      <c r="E122" s="209" t="s">
        <v>1582</v>
      </c>
      <c r="F122" s="209" t="s">
        <v>1658</v>
      </c>
      <c r="G122" s="209" t="s">
        <v>1659</v>
      </c>
    </row>
    <row r="123" customHeight="1" spans="1:7">
      <c r="A123" s="206">
        <v>51042</v>
      </c>
      <c r="B123" s="181" t="s">
        <v>1660</v>
      </c>
      <c r="D123" s="207">
        <v>51002</v>
      </c>
      <c r="E123" s="209" t="s">
        <v>1582</v>
      </c>
      <c r="F123" s="209" t="s">
        <v>1661</v>
      </c>
      <c r="G123" s="209" t="s">
        <v>1662</v>
      </c>
    </row>
    <row r="124" customHeight="1" spans="1:7">
      <c r="A124" s="206">
        <v>45009</v>
      </c>
      <c r="B124" s="181" t="s">
        <v>1663</v>
      </c>
      <c r="D124" s="207">
        <v>51002</v>
      </c>
      <c r="E124" s="209" t="s">
        <v>1582</v>
      </c>
      <c r="F124" s="209" t="s">
        <v>1664</v>
      </c>
      <c r="G124" s="209" t="s">
        <v>1665</v>
      </c>
    </row>
    <row r="125" customHeight="1" spans="1:7">
      <c r="A125" s="206">
        <v>49009</v>
      </c>
      <c r="B125" s="181" t="s">
        <v>1666</v>
      </c>
      <c r="D125" s="207">
        <v>51002</v>
      </c>
      <c r="E125" s="209" t="s">
        <v>1582</v>
      </c>
      <c r="F125" s="209" t="s">
        <v>1667</v>
      </c>
      <c r="G125" s="209" t="s">
        <v>1668</v>
      </c>
    </row>
    <row r="126" customHeight="1" spans="1:7">
      <c r="A126" s="206">
        <v>48025</v>
      </c>
      <c r="B126" s="181" t="s">
        <v>1669</v>
      </c>
      <c r="D126" s="207">
        <v>51002</v>
      </c>
      <c r="E126" s="209" t="s">
        <v>1582</v>
      </c>
      <c r="F126" s="209" t="s">
        <v>1670</v>
      </c>
      <c r="G126" s="209" t="s">
        <v>1671</v>
      </c>
    </row>
    <row r="127" customHeight="1" spans="1:7">
      <c r="A127" s="206">
        <v>51020</v>
      </c>
      <c r="B127" s="181" t="s">
        <v>1672</v>
      </c>
      <c r="D127" s="207">
        <v>51002</v>
      </c>
      <c r="E127" s="209" t="s">
        <v>1582</v>
      </c>
      <c r="F127" s="209" t="s">
        <v>1673</v>
      </c>
      <c r="G127" s="209" t="s">
        <v>1674</v>
      </c>
    </row>
    <row r="128" customHeight="1" spans="1:7">
      <c r="A128" s="206">
        <v>46017</v>
      </c>
      <c r="B128" s="181" t="s">
        <v>1675</v>
      </c>
      <c r="D128" s="207">
        <v>51002</v>
      </c>
      <c r="E128" s="209" t="s">
        <v>1582</v>
      </c>
      <c r="F128" s="209" t="s">
        <v>1676</v>
      </c>
      <c r="G128" s="209" t="s">
        <v>1677</v>
      </c>
    </row>
    <row r="129" customHeight="1" spans="1:7">
      <c r="A129" s="206">
        <v>51021</v>
      </c>
      <c r="B129" s="181" t="s">
        <v>1678</v>
      </c>
      <c r="D129" s="207">
        <v>51002</v>
      </c>
      <c r="E129" s="209" t="s">
        <v>1582</v>
      </c>
      <c r="F129" s="209" t="s">
        <v>1679</v>
      </c>
      <c r="G129" s="209" t="s">
        <v>1680</v>
      </c>
    </row>
    <row r="130" customHeight="1" spans="1:7">
      <c r="A130" s="206">
        <v>53013</v>
      </c>
      <c r="B130" s="181" t="s">
        <v>1681</v>
      </c>
      <c r="D130" s="207">
        <v>51002</v>
      </c>
      <c r="E130" s="209" t="s">
        <v>1582</v>
      </c>
      <c r="F130" s="209" t="s">
        <v>1682</v>
      </c>
      <c r="G130" s="209" t="s">
        <v>1683</v>
      </c>
    </row>
    <row r="131" customHeight="1" spans="1:7">
      <c r="A131" s="206">
        <v>53014</v>
      </c>
      <c r="B131" s="181" t="s">
        <v>1684</v>
      </c>
      <c r="D131" s="207">
        <v>51002</v>
      </c>
      <c r="E131" s="209" t="s">
        <v>1582</v>
      </c>
      <c r="F131" s="209" t="s">
        <v>1685</v>
      </c>
      <c r="G131" s="209" t="s">
        <v>1686</v>
      </c>
    </row>
    <row r="132" customHeight="1" spans="1:7">
      <c r="A132" s="206">
        <v>49011</v>
      </c>
      <c r="B132" s="181" t="s">
        <v>1687</v>
      </c>
      <c r="D132" s="207">
        <v>51002</v>
      </c>
      <c r="E132" s="209" t="s">
        <v>1582</v>
      </c>
      <c r="F132" s="209" t="s">
        <v>1688</v>
      </c>
      <c r="G132" s="209" t="s">
        <v>1689</v>
      </c>
    </row>
    <row r="133" customHeight="1" spans="1:7">
      <c r="A133" s="206">
        <v>49010</v>
      </c>
      <c r="B133" s="181" t="s">
        <v>1690</v>
      </c>
      <c r="D133" s="207">
        <v>51002</v>
      </c>
      <c r="E133" s="209" t="s">
        <v>1582</v>
      </c>
      <c r="F133" s="209" t="s">
        <v>1691</v>
      </c>
      <c r="G133" s="209" t="s">
        <v>1692</v>
      </c>
    </row>
    <row r="134" customHeight="1" spans="1:7">
      <c r="A134" s="206">
        <v>51022</v>
      </c>
      <c r="B134" s="181" t="s">
        <v>1693</v>
      </c>
      <c r="D134" s="207">
        <v>51002</v>
      </c>
      <c r="E134" s="209" t="s">
        <v>1582</v>
      </c>
      <c r="F134" s="209" t="s">
        <v>1694</v>
      </c>
      <c r="G134" s="209" t="s">
        <v>1695</v>
      </c>
    </row>
    <row r="135" customHeight="1" spans="1:7">
      <c r="A135" s="206">
        <v>47007</v>
      </c>
      <c r="B135" s="181" t="s">
        <v>1696</v>
      </c>
      <c r="D135" s="207">
        <v>51002</v>
      </c>
      <c r="E135" s="209" t="s">
        <v>1582</v>
      </c>
      <c r="F135" s="209" t="s">
        <v>1697</v>
      </c>
      <c r="G135" s="209" t="s">
        <v>1698</v>
      </c>
    </row>
    <row r="136" customHeight="1" spans="1:7">
      <c r="A136" s="206">
        <v>48026</v>
      </c>
      <c r="B136" s="181" t="s">
        <v>1699</v>
      </c>
      <c r="D136" s="207">
        <v>51002</v>
      </c>
      <c r="E136" s="209" t="s">
        <v>1582</v>
      </c>
      <c r="F136" s="209" t="s">
        <v>1700</v>
      </c>
      <c r="G136" s="209" t="s">
        <v>1701</v>
      </c>
    </row>
    <row r="137" customHeight="1" spans="1:7">
      <c r="A137" s="206">
        <v>47008</v>
      </c>
      <c r="B137" s="181" t="s">
        <v>1702</v>
      </c>
      <c r="D137" s="207">
        <v>51002</v>
      </c>
      <c r="E137" s="209" t="s">
        <v>1582</v>
      </c>
      <c r="F137" s="209" t="s">
        <v>1703</v>
      </c>
      <c r="G137" s="209" t="s">
        <v>1704</v>
      </c>
    </row>
    <row r="138" customHeight="1" spans="1:7">
      <c r="A138" s="206">
        <v>53015</v>
      </c>
      <c r="B138" s="181" t="s">
        <v>1705</v>
      </c>
      <c r="D138" s="207">
        <v>51002</v>
      </c>
      <c r="E138" s="209" t="s">
        <v>1582</v>
      </c>
      <c r="F138" s="209" t="s">
        <v>1706</v>
      </c>
      <c r="G138" s="209" t="s">
        <v>1707</v>
      </c>
    </row>
    <row r="139" customHeight="1" spans="1:7">
      <c r="A139" s="206">
        <v>45010</v>
      </c>
      <c r="B139" s="181" t="s">
        <v>1708</v>
      </c>
      <c r="D139" s="207">
        <v>51002</v>
      </c>
      <c r="E139" s="209" t="s">
        <v>1582</v>
      </c>
      <c r="F139" s="209" t="s">
        <v>1709</v>
      </c>
      <c r="G139" s="209" t="s">
        <v>1710</v>
      </c>
    </row>
    <row r="140" customHeight="1" spans="1:7">
      <c r="A140" s="206">
        <v>46018</v>
      </c>
      <c r="B140" s="181" t="s">
        <v>1711</v>
      </c>
      <c r="D140" s="207">
        <v>51002</v>
      </c>
      <c r="E140" s="209" t="s">
        <v>1582</v>
      </c>
      <c r="F140" s="209" t="s">
        <v>1712</v>
      </c>
      <c r="G140" s="209" t="s">
        <v>1713</v>
      </c>
    </row>
    <row r="141" customHeight="1" spans="1:7">
      <c r="A141" s="206">
        <v>46019</v>
      </c>
      <c r="B141" s="181" t="s">
        <v>1714</v>
      </c>
      <c r="D141" s="207">
        <v>51002</v>
      </c>
      <c r="E141" s="209" t="s">
        <v>1582</v>
      </c>
      <c r="F141" s="209" t="s">
        <v>1715</v>
      </c>
      <c r="G141" s="209" t="s">
        <v>1716</v>
      </c>
    </row>
    <row r="142" customHeight="1" spans="1:7">
      <c r="A142" s="206">
        <v>46020</v>
      </c>
      <c r="B142" s="181" t="s">
        <v>1717</v>
      </c>
      <c r="D142" s="207">
        <v>51002</v>
      </c>
      <c r="E142" s="209" t="s">
        <v>1582</v>
      </c>
      <c r="F142" s="209" t="s">
        <v>1718</v>
      </c>
      <c r="G142" s="209" t="s">
        <v>1719</v>
      </c>
    </row>
    <row r="143" customHeight="1" spans="1:7">
      <c r="A143" s="206">
        <v>47009</v>
      </c>
      <c r="B143" s="181" t="s">
        <v>1720</v>
      </c>
      <c r="D143" s="207">
        <v>51002</v>
      </c>
      <c r="E143" s="209" t="s">
        <v>1582</v>
      </c>
      <c r="F143" s="209" t="s">
        <v>1721</v>
      </c>
      <c r="G143" s="209" t="s">
        <v>1722</v>
      </c>
    </row>
    <row r="144" customHeight="1" spans="1:7">
      <c r="A144" s="206">
        <v>48027</v>
      </c>
      <c r="B144" s="181" t="s">
        <v>1723</v>
      </c>
      <c r="D144" s="207">
        <v>51002</v>
      </c>
      <c r="E144" s="209" t="s">
        <v>1582</v>
      </c>
      <c r="F144" s="209" t="s">
        <v>1724</v>
      </c>
      <c r="G144" s="209" t="s">
        <v>1725</v>
      </c>
    </row>
    <row r="145" customHeight="1" spans="1:7">
      <c r="A145" s="206">
        <v>52037</v>
      </c>
      <c r="B145" s="181" t="s">
        <v>1726</v>
      </c>
      <c r="D145" s="207">
        <v>51002</v>
      </c>
      <c r="E145" s="209" t="s">
        <v>1582</v>
      </c>
      <c r="F145" s="209" t="s">
        <v>1727</v>
      </c>
      <c r="G145" s="209" t="s">
        <v>1728</v>
      </c>
    </row>
    <row r="146" customHeight="1" spans="1:7">
      <c r="A146" s="206">
        <v>47010</v>
      </c>
      <c r="B146" s="181" t="s">
        <v>1729</v>
      </c>
      <c r="D146" s="207">
        <v>51002</v>
      </c>
      <c r="E146" s="209" t="s">
        <v>1582</v>
      </c>
      <c r="F146" s="209" t="s">
        <v>1730</v>
      </c>
      <c r="G146" s="209" t="s">
        <v>1731</v>
      </c>
    </row>
    <row r="147" customHeight="1" spans="1:7">
      <c r="A147" s="206">
        <v>53016</v>
      </c>
      <c r="B147" s="181" t="s">
        <v>1732</v>
      </c>
      <c r="D147" s="207">
        <v>51002</v>
      </c>
      <c r="E147" s="209" t="s">
        <v>1582</v>
      </c>
      <c r="F147" s="209" t="s">
        <v>1733</v>
      </c>
      <c r="G147" s="209" t="s">
        <v>1734</v>
      </c>
    </row>
    <row r="148" customHeight="1" spans="1:7">
      <c r="A148" s="206">
        <v>51025</v>
      </c>
      <c r="B148" s="181" t="s">
        <v>1735</v>
      </c>
      <c r="D148" s="207">
        <v>51002</v>
      </c>
      <c r="E148" s="209" t="s">
        <v>1582</v>
      </c>
      <c r="F148" s="209" t="s">
        <v>1736</v>
      </c>
      <c r="G148" s="209" t="s">
        <v>1737</v>
      </c>
    </row>
    <row r="149" customHeight="1" spans="1:7">
      <c r="A149" s="206">
        <v>46021</v>
      </c>
      <c r="B149" s="181" t="s">
        <v>1738</v>
      </c>
      <c r="D149" s="207">
        <v>51002</v>
      </c>
      <c r="E149" s="209" t="s">
        <v>1582</v>
      </c>
      <c r="F149" s="209" t="s">
        <v>1739</v>
      </c>
      <c r="G149" s="209" t="s">
        <v>1740</v>
      </c>
    </row>
    <row r="150" customHeight="1" spans="1:7">
      <c r="A150" s="206">
        <v>50019</v>
      </c>
      <c r="B150" s="181" t="s">
        <v>1741</v>
      </c>
      <c r="D150" s="207">
        <v>51002</v>
      </c>
      <c r="E150" s="209" t="s">
        <v>1582</v>
      </c>
      <c r="F150" s="209" t="s">
        <v>1742</v>
      </c>
      <c r="G150" s="209" t="s">
        <v>1743</v>
      </c>
    </row>
    <row r="151" customHeight="1" spans="1:7">
      <c r="A151" s="206">
        <v>47011</v>
      </c>
      <c r="B151" s="181" t="s">
        <v>1744</v>
      </c>
      <c r="D151" s="207">
        <v>51002</v>
      </c>
      <c r="E151" s="209" t="s">
        <v>1582</v>
      </c>
      <c r="F151" s="209" t="s">
        <v>1745</v>
      </c>
      <c r="G151" s="209" t="s">
        <v>1746</v>
      </c>
    </row>
    <row r="152" customHeight="1" spans="1:7">
      <c r="A152" s="206">
        <v>48028</v>
      </c>
      <c r="B152" s="181" t="s">
        <v>1747</v>
      </c>
      <c r="D152" s="207">
        <v>51002</v>
      </c>
      <c r="E152" s="209" t="s">
        <v>1582</v>
      </c>
      <c r="F152" s="209" t="s">
        <v>1748</v>
      </c>
      <c r="G152" s="209" t="s">
        <v>1749</v>
      </c>
    </row>
    <row r="153" customHeight="1" spans="1:7">
      <c r="A153" s="206">
        <v>51023</v>
      </c>
      <c r="B153" s="181" t="s">
        <v>1750</v>
      </c>
      <c r="D153" s="207">
        <v>51002</v>
      </c>
      <c r="E153" s="209" t="s">
        <v>1582</v>
      </c>
      <c r="F153" s="209" t="s">
        <v>1751</v>
      </c>
      <c r="G153" s="209" t="s">
        <v>1752</v>
      </c>
    </row>
    <row r="154" customHeight="1" spans="1:7">
      <c r="A154" s="206">
        <v>100003</v>
      </c>
      <c r="B154" s="181" t="s">
        <v>1753</v>
      </c>
      <c r="D154" s="207">
        <v>51002</v>
      </c>
      <c r="E154" s="209" t="s">
        <v>1582</v>
      </c>
      <c r="F154" s="209" t="s">
        <v>1754</v>
      </c>
      <c r="G154" s="209" t="s">
        <v>1755</v>
      </c>
    </row>
    <row r="155" customHeight="1" spans="1:7">
      <c r="A155" s="206">
        <v>52015</v>
      </c>
      <c r="B155" s="181" t="s">
        <v>1756</v>
      </c>
      <c r="D155" s="207">
        <v>51002</v>
      </c>
      <c r="E155" s="209" t="s">
        <v>1582</v>
      </c>
      <c r="F155" s="209" t="s">
        <v>1757</v>
      </c>
      <c r="G155" s="209" t="s">
        <v>1758</v>
      </c>
    </row>
    <row r="156" customHeight="1" spans="1:7">
      <c r="A156" s="206">
        <v>51024</v>
      </c>
      <c r="B156" s="181" t="s">
        <v>1759</v>
      </c>
      <c r="D156" s="207">
        <v>51002</v>
      </c>
      <c r="E156" s="209" t="s">
        <v>1582</v>
      </c>
      <c r="F156" s="209" t="s">
        <v>1760</v>
      </c>
      <c r="G156" s="209" t="s">
        <v>1761</v>
      </c>
    </row>
    <row r="157" customHeight="1" spans="1:7">
      <c r="A157" s="206">
        <v>52016</v>
      </c>
      <c r="B157" s="181" t="s">
        <v>1762</v>
      </c>
      <c r="D157" s="207">
        <v>51002</v>
      </c>
      <c r="E157" s="209" t="s">
        <v>1582</v>
      </c>
      <c r="F157" s="209" t="s">
        <v>1763</v>
      </c>
      <c r="G157" s="209" t="s">
        <v>1764</v>
      </c>
    </row>
    <row r="158" customHeight="1" spans="1:7">
      <c r="A158" s="206">
        <v>52017</v>
      </c>
      <c r="B158" s="181" t="s">
        <v>1765</v>
      </c>
      <c r="D158" s="207">
        <v>51002</v>
      </c>
      <c r="E158" s="209" t="s">
        <v>1582</v>
      </c>
      <c r="F158" s="209" t="s">
        <v>1766</v>
      </c>
      <c r="G158" s="209" t="s">
        <v>1767</v>
      </c>
    </row>
    <row r="159" customHeight="1" spans="1:7">
      <c r="A159" s="206">
        <v>53027</v>
      </c>
      <c r="B159" s="181" t="s">
        <v>1768</v>
      </c>
      <c r="D159" s="207">
        <v>51002</v>
      </c>
      <c r="E159" s="209" t="s">
        <v>1582</v>
      </c>
      <c r="F159" s="209" t="s">
        <v>1769</v>
      </c>
      <c r="G159" s="209" t="s">
        <v>1770</v>
      </c>
    </row>
    <row r="160" customHeight="1" spans="1:7">
      <c r="A160" s="206">
        <v>50020</v>
      </c>
      <c r="B160" s="181" t="s">
        <v>1771</v>
      </c>
      <c r="D160" s="207">
        <v>52002</v>
      </c>
      <c r="E160" s="209" t="s">
        <v>1772</v>
      </c>
      <c r="F160" s="209" t="s">
        <v>1773</v>
      </c>
      <c r="G160" s="209" t="s">
        <v>1774</v>
      </c>
    </row>
    <row r="161" customHeight="1" spans="1:7">
      <c r="A161" s="206">
        <v>48030</v>
      </c>
      <c r="B161" s="181" t="s">
        <v>1775</v>
      </c>
      <c r="D161" s="207">
        <v>52002</v>
      </c>
      <c r="E161" s="209" t="s">
        <v>1772</v>
      </c>
      <c r="F161" s="209" t="s">
        <v>1776</v>
      </c>
      <c r="G161" s="209" t="s">
        <v>1777</v>
      </c>
    </row>
    <row r="162" customHeight="1" spans="1:7">
      <c r="A162" s="206">
        <v>51026</v>
      </c>
      <c r="B162" s="181" t="s">
        <v>1778</v>
      </c>
      <c r="D162" s="207">
        <v>52002</v>
      </c>
      <c r="E162" s="209" t="s">
        <v>1772</v>
      </c>
      <c r="F162" s="209" t="s">
        <v>1779</v>
      </c>
      <c r="G162" s="209" t="s">
        <v>1780</v>
      </c>
    </row>
    <row r="163" customHeight="1" spans="1:7">
      <c r="A163" s="206">
        <v>50021</v>
      </c>
      <c r="B163" s="181" t="s">
        <v>1781</v>
      </c>
      <c r="D163" s="207">
        <v>52002</v>
      </c>
      <c r="E163" s="209" t="s">
        <v>1772</v>
      </c>
      <c r="F163" s="209" t="s">
        <v>1782</v>
      </c>
      <c r="G163" s="209" t="s">
        <v>1783</v>
      </c>
    </row>
    <row r="164" customHeight="1" spans="1:7">
      <c r="A164" s="206">
        <v>52018</v>
      </c>
      <c r="B164" s="181" t="s">
        <v>1784</v>
      </c>
      <c r="D164" s="207">
        <v>52002</v>
      </c>
      <c r="E164" s="209" t="s">
        <v>1772</v>
      </c>
      <c r="F164" s="209" t="s">
        <v>1785</v>
      </c>
      <c r="G164" s="209" t="s">
        <v>1786</v>
      </c>
    </row>
    <row r="165" customHeight="1" spans="1:7">
      <c r="A165" s="206">
        <v>53017</v>
      </c>
      <c r="B165" s="181" t="s">
        <v>1787</v>
      </c>
      <c r="D165" s="207">
        <v>52002</v>
      </c>
      <c r="E165" s="209" t="s">
        <v>1772</v>
      </c>
      <c r="F165" s="209" t="s">
        <v>1788</v>
      </c>
      <c r="G165" s="209" t="s">
        <v>1789</v>
      </c>
    </row>
    <row r="166" customHeight="1" spans="1:7">
      <c r="A166" s="206">
        <v>45011</v>
      </c>
      <c r="B166" s="181" t="s">
        <v>1790</v>
      </c>
      <c r="D166" s="207">
        <v>52002</v>
      </c>
      <c r="E166" s="209" t="s">
        <v>1772</v>
      </c>
      <c r="F166" s="209" t="s">
        <v>1791</v>
      </c>
      <c r="G166" s="209" t="s">
        <v>1792</v>
      </c>
    </row>
    <row r="167" customHeight="1" spans="1:7">
      <c r="A167" s="206">
        <v>50022</v>
      </c>
      <c r="B167" s="181" t="s">
        <v>1793</v>
      </c>
      <c r="D167" s="207">
        <v>52002</v>
      </c>
      <c r="E167" s="209" t="s">
        <v>1772</v>
      </c>
      <c r="F167" s="209" t="s">
        <v>1794</v>
      </c>
      <c r="G167" s="209" t="s">
        <v>1795</v>
      </c>
    </row>
    <row r="168" customHeight="1" spans="1:7">
      <c r="A168" s="206">
        <v>45012</v>
      </c>
      <c r="B168" s="181" t="s">
        <v>1796</v>
      </c>
      <c r="D168" s="207">
        <v>52002</v>
      </c>
      <c r="E168" s="209" t="s">
        <v>1772</v>
      </c>
      <c r="F168" s="209" t="s">
        <v>1797</v>
      </c>
      <c r="G168" s="209" t="s">
        <v>1798</v>
      </c>
    </row>
    <row r="169" customHeight="1" spans="1:7">
      <c r="A169" s="206">
        <v>52019</v>
      </c>
      <c r="B169" s="181" t="s">
        <v>1799</v>
      </c>
      <c r="D169" s="207">
        <v>52002</v>
      </c>
      <c r="E169" s="209" t="s">
        <v>1772</v>
      </c>
      <c r="F169" s="209" t="s">
        <v>1800</v>
      </c>
      <c r="G169" s="209" t="s">
        <v>1801</v>
      </c>
    </row>
    <row r="170" customHeight="1" spans="1:7">
      <c r="A170" s="206">
        <v>53018</v>
      </c>
      <c r="B170" s="181" t="s">
        <v>1802</v>
      </c>
      <c r="D170" s="207">
        <v>52002</v>
      </c>
      <c r="E170" s="209" t="s">
        <v>1772</v>
      </c>
      <c r="F170" s="209" t="s">
        <v>1803</v>
      </c>
      <c r="G170" s="209" t="s">
        <v>1804</v>
      </c>
    </row>
    <row r="171" customHeight="1" spans="1:7">
      <c r="A171" s="206">
        <v>50023</v>
      </c>
      <c r="B171" s="181" t="s">
        <v>1805</v>
      </c>
      <c r="D171" s="207">
        <v>52002</v>
      </c>
      <c r="E171" s="209" t="s">
        <v>1772</v>
      </c>
      <c r="F171" s="209" t="s">
        <v>1806</v>
      </c>
      <c r="G171" s="209" t="s">
        <v>1807</v>
      </c>
    </row>
    <row r="172" customHeight="1" spans="1:7">
      <c r="A172" s="206">
        <v>51027</v>
      </c>
      <c r="B172" s="181" t="s">
        <v>1808</v>
      </c>
      <c r="D172" s="207">
        <v>52002</v>
      </c>
      <c r="E172" s="209" t="s">
        <v>1772</v>
      </c>
      <c r="F172" s="209" t="s">
        <v>1809</v>
      </c>
      <c r="G172" s="209" t="s">
        <v>1810</v>
      </c>
    </row>
    <row r="173" customHeight="1" spans="1:7">
      <c r="A173" s="206">
        <v>50024</v>
      </c>
      <c r="B173" s="181" t="s">
        <v>1811</v>
      </c>
      <c r="D173" s="207">
        <v>52002</v>
      </c>
      <c r="E173" s="209" t="s">
        <v>1772</v>
      </c>
      <c r="F173" s="209" t="s">
        <v>1812</v>
      </c>
      <c r="G173" s="209" t="s">
        <v>1813</v>
      </c>
    </row>
    <row r="174" customHeight="1" spans="1:7">
      <c r="A174" s="206">
        <v>48031</v>
      </c>
      <c r="B174" s="181" t="s">
        <v>1814</v>
      </c>
      <c r="D174" s="207">
        <v>45001</v>
      </c>
      <c r="E174" s="209" t="s">
        <v>1815</v>
      </c>
      <c r="F174" s="209" t="s">
        <v>1816</v>
      </c>
      <c r="G174" s="209" t="s">
        <v>1817</v>
      </c>
    </row>
    <row r="175" customHeight="1" spans="1:7">
      <c r="A175" s="206">
        <v>50025</v>
      </c>
      <c r="B175" s="181" t="s">
        <v>1818</v>
      </c>
      <c r="D175" s="207">
        <v>45001</v>
      </c>
      <c r="E175" s="209" t="s">
        <v>1815</v>
      </c>
      <c r="F175" s="209" t="s">
        <v>1819</v>
      </c>
      <c r="G175" s="209" t="s">
        <v>1820</v>
      </c>
    </row>
    <row r="176" customHeight="1" spans="1:7">
      <c r="A176" s="206">
        <v>48032</v>
      </c>
      <c r="B176" s="181" t="s">
        <v>1821</v>
      </c>
      <c r="D176" s="207">
        <v>45001</v>
      </c>
      <c r="E176" s="209" t="s">
        <v>1815</v>
      </c>
      <c r="F176" s="209" t="s">
        <v>1822</v>
      </c>
      <c r="G176" s="209" t="s">
        <v>1823</v>
      </c>
    </row>
    <row r="177" customHeight="1" spans="1:7">
      <c r="A177" s="206">
        <v>46022</v>
      </c>
      <c r="B177" s="181" t="s">
        <v>1824</v>
      </c>
      <c r="D177" s="207">
        <v>45001</v>
      </c>
      <c r="E177" s="209" t="s">
        <v>1815</v>
      </c>
      <c r="F177" s="209" t="s">
        <v>1825</v>
      </c>
      <c r="G177" s="209" t="s">
        <v>1826</v>
      </c>
    </row>
    <row r="178" customHeight="1" spans="1:7">
      <c r="A178" s="206">
        <v>47012</v>
      </c>
      <c r="B178" s="181" t="s">
        <v>1827</v>
      </c>
      <c r="D178" s="207">
        <v>45001</v>
      </c>
      <c r="E178" s="209" t="s">
        <v>1815</v>
      </c>
      <c r="F178" s="209" t="s">
        <v>1828</v>
      </c>
      <c r="G178" s="209" t="s">
        <v>1829</v>
      </c>
    </row>
    <row r="179" customHeight="1" spans="1:7">
      <c r="A179" s="206">
        <v>52020</v>
      </c>
      <c r="B179" s="181" t="s">
        <v>1830</v>
      </c>
      <c r="D179" s="207">
        <v>45001</v>
      </c>
      <c r="E179" s="209" t="s">
        <v>1815</v>
      </c>
      <c r="F179" s="209" t="s">
        <v>1831</v>
      </c>
      <c r="G179" s="209" t="s">
        <v>1832</v>
      </c>
    </row>
    <row r="180" customHeight="1" spans="1:7">
      <c r="A180" s="206">
        <v>46023</v>
      </c>
      <c r="B180" s="181" t="s">
        <v>1833</v>
      </c>
      <c r="D180" s="207">
        <v>45001</v>
      </c>
      <c r="E180" s="209" t="s">
        <v>1815</v>
      </c>
      <c r="F180" s="209" t="s">
        <v>1834</v>
      </c>
      <c r="G180" s="209" t="s">
        <v>1835</v>
      </c>
    </row>
    <row r="181" customHeight="1" spans="1:7">
      <c r="A181" s="206">
        <v>52021</v>
      </c>
      <c r="B181" s="181" t="s">
        <v>1836</v>
      </c>
      <c r="D181" s="207">
        <v>45001</v>
      </c>
      <c r="E181" s="209" t="s">
        <v>1815</v>
      </c>
      <c r="F181" s="209" t="s">
        <v>1837</v>
      </c>
      <c r="G181" s="209" t="s">
        <v>1838</v>
      </c>
    </row>
    <row r="182" customHeight="1" spans="1:7">
      <c r="A182" s="206">
        <v>46024</v>
      </c>
      <c r="B182" s="181" t="s">
        <v>1839</v>
      </c>
      <c r="D182" s="207">
        <v>45001</v>
      </c>
      <c r="E182" s="209" t="s">
        <v>1815</v>
      </c>
      <c r="F182" s="209" t="s">
        <v>1840</v>
      </c>
      <c r="G182" s="209" t="s">
        <v>1841</v>
      </c>
    </row>
    <row r="183" customHeight="1" spans="1:7">
      <c r="A183" s="206">
        <v>47013</v>
      </c>
      <c r="B183" s="181" t="s">
        <v>1842</v>
      </c>
      <c r="D183" s="207">
        <v>45001</v>
      </c>
      <c r="E183" s="209" t="s">
        <v>1815</v>
      </c>
      <c r="F183" s="209" t="s">
        <v>1843</v>
      </c>
      <c r="G183" s="209" t="s">
        <v>1844</v>
      </c>
    </row>
    <row r="184" customHeight="1" spans="1:7">
      <c r="A184" s="206">
        <v>46025</v>
      </c>
      <c r="B184" s="181" t="s">
        <v>1845</v>
      </c>
      <c r="D184" s="207">
        <v>45001</v>
      </c>
      <c r="E184" s="209" t="s">
        <v>1815</v>
      </c>
      <c r="F184" s="209" t="s">
        <v>1846</v>
      </c>
      <c r="G184" s="209" t="s">
        <v>1847</v>
      </c>
    </row>
    <row r="185" customHeight="1" spans="1:7">
      <c r="A185" s="206">
        <v>51030</v>
      </c>
      <c r="B185" s="181" t="s">
        <v>1848</v>
      </c>
      <c r="D185" s="207">
        <v>45001</v>
      </c>
      <c r="E185" s="209" t="s">
        <v>1815</v>
      </c>
      <c r="F185" s="209" t="s">
        <v>1849</v>
      </c>
      <c r="G185" s="209" t="s">
        <v>1850</v>
      </c>
    </row>
    <row r="186" customHeight="1" spans="1:7">
      <c r="A186" s="206">
        <v>49012</v>
      </c>
      <c r="B186" s="181" t="s">
        <v>1851</v>
      </c>
      <c r="D186" s="207">
        <v>45001</v>
      </c>
      <c r="E186" s="209" t="s">
        <v>1815</v>
      </c>
      <c r="F186" s="209" t="s">
        <v>1852</v>
      </c>
      <c r="G186" s="209" t="s">
        <v>1853</v>
      </c>
    </row>
    <row r="187" customHeight="1" spans="1:7">
      <c r="A187" s="206">
        <v>50026</v>
      </c>
      <c r="B187" s="181" t="s">
        <v>1854</v>
      </c>
      <c r="D187" s="207">
        <v>45001</v>
      </c>
      <c r="E187" s="209" t="s">
        <v>1815</v>
      </c>
      <c r="F187" s="209" t="s">
        <v>1855</v>
      </c>
      <c r="G187" s="209" t="s">
        <v>1856</v>
      </c>
    </row>
    <row r="188" customHeight="1" spans="1:7">
      <c r="A188" s="206">
        <v>47014</v>
      </c>
      <c r="B188" s="181" t="s">
        <v>1857</v>
      </c>
      <c r="D188" s="207">
        <v>45001</v>
      </c>
      <c r="E188" s="209" t="s">
        <v>1815</v>
      </c>
      <c r="F188" s="209" t="s">
        <v>1858</v>
      </c>
      <c r="G188" s="209" t="s">
        <v>1859</v>
      </c>
    </row>
    <row r="189" customHeight="1" spans="1:7">
      <c r="A189" s="206">
        <v>53019</v>
      </c>
      <c r="B189" s="181" t="s">
        <v>1860</v>
      </c>
      <c r="D189" s="207">
        <v>45001</v>
      </c>
      <c r="E189" s="209" t="s">
        <v>1815</v>
      </c>
      <c r="F189" s="209" t="s">
        <v>1861</v>
      </c>
      <c r="G189" s="209" t="s">
        <v>1862</v>
      </c>
    </row>
    <row r="190" customHeight="1" spans="1:7">
      <c r="A190" s="206">
        <v>45013</v>
      </c>
      <c r="B190" s="181" t="s">
        <v>1863</v>
      </c>
      <c r="D190" s="207">
        <v>45001</v>
      </c>
      <c r="E190" s="209" t="s">
        <v>1815</v>
      </c>
      <c r="F190" s="209" t="s">
        <v>1864</v>
      </c>
      <c r="G190" s="209" t="s">
        <v>1865</v>
      </c>
    </row>
    <row r="191" customHeight="1" spans="1:7">
      <c r="A191" s="206">
        <v>52022</v>
      </c>
      <c r="B191" s="181" t="s">
        <v>1866</v>
      </c>
      <c r="D191" s="207">
        <v>45001</v>
      </c>
      <c r="E191" s="209" t="s">
        <v>1815</v>
      </c>
      <c r="F191" s="209" t="s">
        <v>1867</v>
      </c>
      <c r="G191" s="209" t="s">
        <v>1868</v>
      </c>
    </row>
    <row r="192" customHeight="1" spans="1:7">
      <c r="A192" s="206">
        <v>100004</v>
      </c>
      <c r="B192" s="181" t="s">
        <v>1869</v>
      </c>
      <c r="D192" s="207">
        <v>45001</v>
      </c>
      <c r="E192" s="209" t="s">
        <v>1815</v>
      </c>
      <c r="F192" s="209" t="s">
        <v>1870</v>
      </c>
      <c r="G192" s="209" t="s">
        <v>1871</v>
      </c>
    </row>
    <row r="193" customHeight="1" spans="1:7">
      <c r="A193" s="206">
        <v>50027</v>
      </c>
      <c r="B193" s="181" t="s">
        <v>1872</v>
      </c>
      <c r="D193" s="207">
        <v>45001</v>
      </c>
      <c r="E193" s="209" t="s">
        <v>1815</v>
      </c>
      <c r="F193" s="209" t="s">
        <v>1873</v>
      </c>
      <c r="G193" s="209" t="s">
        <v>1874</v>
      </c>
    </row>
    <row r="194" customHeight="1" spans="1:7">
      <c r="A194" s="206">
        <v>50028</v>
      </c>
      <c r="B194" s="181" t="s">
        <v>1875</v>
      </c>
      <c r="D194" s="207">
        <v>45001</v>
      </c>
      <c r="E194" s="209" t="s">
        <v>1815</v>
      </c>
      <c r="F194" s="209" t="s">
        <v>1876</v>
      </c>
      <c r="G194" s="209" t="s">
        <v>1877</v>
      </c>
    </row>
    <row r="195" customHeight="1" spans="1:7">
      <c r="A195" s="206">
        <v>48033</v>
      </c>
      <c r="B195" s="181" t="s">
        <v>1878</v>
      </c>
      <c r="D195" s="207">
        <v>45001</v>
      </c>
      <c r="E195" s="209" t="s">
        <v>1815</v>
      </c>
      <c r="F195" s="209" t="s">
        <v>1879</v>
      </c>
      <c r="G195" s="209" t="s">
        <v>1880</v>
      </c>
    </row>
    <row r="196" customHeight="1" spans="1:7">
      <c r="A196" s="206">
        <v>47016</v>
      </c>
      <c r="B196" s="181" t="s">
        <v>1881</v>
      </c>
      <c r="D196" s="207">
        <v>45001</v>
      </c>
      <c r="E196" s="209" t="s">
        <v>1815</v>
      </c>
      <c r="F196" s="209" t="s">
        <v>1882</v>
      </c>
      <c r="G196" s="209" t="s">
        <v>1883</v>
      </c>
    </row>
    <row r="197" customHeight="1" spans="1:7">
      <c r="A197" s="206">
        <v>50029</v>
      </c>
      <c r="B197" s="181" t="s">
        <v>1884</v>
      </c>
      <c r="D197" s="207">
        <v>45001</v>
      </c>
      <c r="E197" s="209" t="s">
        <v>1815</v>
      </c>
      <c r="F197" s="209" t="s">
        <v>1885</v>
      </c>
      <c r="G197" s="209" t="s">
        <v>1886</v>
      </c>
    </row>
    <row r="198" customHeight="1" spans="1:7">
      <c r="A198" s="206">
        <v>45014</v>
      </c>
      <c r="B198" s="181" t="s">
        <v>1887</v>
      </c>
      <c r="D198" s="207">
        <v>45001</v>
      </c>
      <c r="E198" s="209" t="s">
        <v>1815</v>
      </c>
      <c r="F198" s="209" t="s">
        <v>1888</v>
      </c>
      <c r="G198" s="209" t="s">
        <v>1889</v>
      </c>
    </row>
    <row r="199" customHeight="1" spans="1:7">
      <c r="A199" s="206">
        <v>51031</v>
      </c>
      <c r="B199" s="181" t="s">
        <v>1890</v>
      </c>
      <c r="D199" s="207">
        <v>45001</v>
      </c>
      <c r="E199" s="209" t="s">
        <v>1815</v>
      </c>
      <c r="F199" s="209" t="s">
        <v>1891</v>
      </c>
      <c r="G199" s="209" t="s">
        <v>1892</v>
      </c>
    </row>
    <row r="200" customHeight="1" spans="1:7">
      <c r="A200" s="206">
        <v>46026</v>
      </c>
      <c r="B200" s="181" t="s">
        <v>1893</v>
      </c>
      <c r="D200" s="207">
        <v>45001</v>
      </c>
      <c r="E200" s="209" t="s">
        <v>1815</v>
      </c>
      <c r="F200" s="209" t="s">
        <v>1894</v>
      </c>
      <c r="G200" s="209" t="s">
        <v>1895</v>
      </c>
    </row>
    <row r="201" customHeight="1" spans="1:7">
      <c r="A201" s="206">
        <v>49013</v>
      </c>
      <c r="B201" s="181" t="s">
        <v>1896</v>
      </c>
      <c r="D201" s="207">
        <v>45001</v>
      </c>
      <c r="E201" s="209" t="s">
        <v>1815</v>
      </c>
      <c r="F201" s="209" t="s">
        <v>1897</v>
      </c>
      <c r="G201" s="209" t="s">
        <v>1898</v>
      </c>
    </row>
    <row r="202" customHeight="1" spans="1:7">
      <c r="A202" s="206">
        <v>49014</v>
      </c>
      <c r="B202" s="181" t="s">
        <v>1899</v>
      </c>
      <c r="D202" s="207">
        <v>45001</v>
      </c>
      <c r="E202" s="209" t="s">
        <v>1815</v>
      </c>
      <c r="F202" s="209" t="s">
        <v>1900</v>
      </c>
      <c r="G202" s="209" t="s">
        <v>1901</v>
      </c>
    </row>
    <row r="203" customHeight="1" spans="1:7">
      <c r="A203" s="206">
        <v>100005</v>
      </c>
      <c r="B203" s="181" t="s">
        <v>1902</v>
      </c>
      <c r="D203" s="207">
        <v>45001</v>
      </c>
      <c r="E203" s="209" t="s">
        <v>1815</v>
      </c>
      <c r="F203" s="209" t="s">
        <v>1903</v>
      </c>
      <c r="G203" s="209" t="s">
        <v>1904</v>
      </c>
    </row>
    <row r="204" customHeight="1" spans="1:7">
      <c r="A204" s="206">
        <v>51041</v>
      </c>
      <c r="B204" s="181" t="s">
        <v>1905</v>
      </c>
      <c r="D204" s="207">
        <v>45001</v>
      </c>
      <c r="E204" s="209" t="s">
        <v>1815</v>
      </c>
      <c r="F204" s="209" t="s">
        <v>1906</v>
      </c>
      <c r="G204" s="209" t="s">
        <v>1907</v>
      </c>
    </row>
    <row r="205" customHeight="1" spans="1:7">
      <c r="A205" s="206">
        <v>47017</v>
      </c>
      <c r="B205" s="181" t="s">
        <v>1908</v>
      </c>
      <c r="D205" s="207">
        <v>51003</v>
      </c>
      <c r="E205" s="209" t="s">
        <v>1909</v>
      </c>
      <c r="F205" s="209" t="s">
        <v>1910</v>
      </c>
      <c r="G205" s="209" t="s">
        <v>1911</v>
      </c>
    </row>
    <row r="206" customHeight="1" spans="1:7">
      <c r="A206" s="206">
        <v>52023</v>
      </c>
      <c r="B206" s="181" t="s">
        <v>1912</v>
      </c>
      <c r="D206" s="207">
        <v>51003</v>
      </c>
      <c r="E206" s="209" t="s">
        <v>1909</v>
      </c>
      <c r="F206" s="209" t="s">
        <v>1913</v>
      </c>
      <c r="G206" s="209" t="s">
        <v>1914</v>
      </c>
    </row>
    <row r="207" customHeight="1" spans="1:7">
      <c r="A207" s="206">
        <v>52024</v>
      </c>
      <c r="B207" s="181" t="s">
        <v>1915</v>
      </c>
      <c r="D207" s="207">
        <v>51003</v>
      </c>
      <c r="E207" s="209" t="s">
        <v>1909</v>
      </c>
      <c r="F207" s="209" t="s">
        <v>1916</v>
      </c>
      <c r="G207" s="209" t="s">
        <v>1917</v>
      </c>
    </row>
    <row r="208" customHeight="1" spans="1:7">
      <c r="A208" s="206">
        <v>52025</v>
      </c>
      <c r="B208" s="181" t="s">
        <v>1918</v>
      </c>
      <c r="D208" s="207">
        <v>51003</v>
      </c>
      <c r="E208" s="209" t="s">
        <v>1909</v>
      </c>
      <c r="F208" s="209" t="s">
        <v>1919</v>
      </c>
      <c r="G208" s="209" t="s">
        <v>1920</v>
      </c>
    </row>
    <row r="209" customHeight="1" spans="1:7">
      <c r="A209" s="206">
        <v>52026</v>
      </c>
      <c r="B209" s="181" t="s">
        <v>1921</v>
      </c>
      <c r="D209" s="207">
        <v>51003</v>
      </c>
      <c r="E209" s="209" t="s">
        <v>1909</v>
      </c>
      <c r="F209" s="209" t="s">
        <v>1922</v>
      </c>
      <c r="G209" s="209" t="s">
        <v>1923</v>
      </c>
    </row>
    <row r="210" customHeight="1" spans="1:7">
      <c r="A210" s="206">
        <v>48035</v>
      </c>
      <c r="B210" s="181" t="s">
        <v>1924</v>
      </c>
      <c r="D210" s="207">
        <v>51003</v>
      </c>
      <c r="E210" s="209" t="s">
        <v>1909</v>
      </c>
      <c r="F210" s="209" t="s">
        <v>1925</v>
      </c>
      <c r="G210" s="209" t="s">
        <v>1926</v>
      </c>
    </row>
    <row r="211" customHeight="1" spans="1:7">
      <c r="A211" s="206">
        <v>48036</v>
      </c>
      <c r="B211" s="181" t="s">
        <v>1927</v>
      </c>
      <c r="D211" s="207">
        <v>51003</v>
      </c>
      <c r="E211" s="209" t="s">
        <v>1909</v>
      </c>
      <c r="F211" s="209" t="s">
        <v>1928</v>
      </c>
      <c r="G211" s="209" t="s">
        <v>1929</v>
      </c>
    </row>
    <row r="212" customHeight="1" spans="1:7">
      <c r="A212" s="206">
        <v>49021</v>
      </c>
      <c r="B212" s="181" t="s">
        <v>1930</v>
      </c>
      <c r="D212" s="207">
        <v>51003</v>
      </c>
      <c r="E212" s="209" t="s">
        <v>1909</v>
      </c>
      <c r="F212" s="209" t="s">
        <v>1931</v>
      </c>
      <c r="G212" s="209" t="s">
        <v>1932</v>
      </c>
    </row>
    <row r="213" customHeight="1" spans="1:7">
      <c r="A213" s="206">
        <v>50030</v>
      </c>
      <c r="B213" s="181" t="s">
        <v>1933</v>
      </c>
      <c r="D213" s="207">
        <v>51003</v>
      </c>
      <c r="E213" s="209" t="s">
        <v>1909</v>
      </c>
      <c r="F213" s="209" t="s">
        <v>1934</v>
      </c>
      <c r="G213" s="209" t="s">
        <v>1935</v>
      </c>
    </row>
    <row r="214" customHeight="1" spans="1:7">
      <c r="A214" s="206">
        <v>53020</v>
      </c>
      <c r="B214" s="181" t="s">
        <v>1936</v>
      </c>
      <c r="D214" s="207">
        <v>51003</v>
      </c>
      <c r="E214" s="209" t="s">
        <v>1909</v>
      </c>
      <c r="F214" s="209" t="s">
        <v>1937</v>
      </c>
      <c r="G214" s="209" t="s">
        <v>1938</v>
      </c>
    </row>
    <row r="215" customHeight="1" spans="1:7">
      <c r="A215" s="206">
        <v>53021</v>
      </c>
      <c r="B215" s="181" t="s">
        <v>1939</v>
      </c>
      <c r="D215" s="207">
        <v>51003</v>
      </c>
      <c r="E215" s="209" t="s">
        <v>1909</v>
      </c>
      <c r="F215" s="209" t="s">
        <v>1940</v>
      </c>
      <c r="G215" s="209" t="s">
        <v>1941</v>
      </c>
    </row>
    <row r="216" customHeight="1" spans="1:7">
      <c r="A216" s="206">
        <v>49017</v>
      </c>
      <c r="B216" s="181" t="s">
        <v>1942</v>
      </c>
      <c r="D216" s="207">
        <v>51003</v>
      </c>
      <c r="E216" s="209" t="s">
        <v>1909</v>
      </c>
      <c r="F216" s="209" t="s">
        <v>1943</v>
      </c>
      <c r="G216" s="209" t="s">
        <v>1944</v>
      </c>
    </row>
    <row r="217" customHeight="1" spans="1:7">
      <c r="A217" s="206">
        <v>48037</v>
      </c>
      <c r="B217" s="181" t="s">
        <v>1945</v>
      </c>
      <c r="D217" s="207">
        <v>51003</v>
      </c>
      <c r="E217" s="209" t="s">
        <v>1909</v>
      </c>
      <c r="F217" s="209" t="s">
        <v>1946</v>
      </c>
      <c r="G217" s="209" t="s">
        <v>1947</v>
      </c>
    </row>
    <row r="218" customHeight="1" spans="1:7">
      <c r="A218" s="206">
        <v>47018</v>
      </c>
      <c r="B218" s="181" t="s">
        <v>1948</v>
      </c>
      <c r="D218" s="207">
        <v>51003</v>
      </c>
      <c r="E218" s="209" t="s">
        <v>1909</v>
      </c>
      <c r="F218" s="209" t="s">
        <v>1949</v>
      </c>
      <c r="G218" s="209" t="s">
        <v>1950</v>
      </c>
    </row>
    <row r="219" customHeight="1" spans="1:7">
      <c r="A219" s="206">
        <v>52027</v>
      </c>
      <c r="B219" s="181" t="s">
        <v>1951</v>
      </c>
      <c r="D219" s="207">
        <v>51003</v>
      </c>
      <c r="E219" s="209" t="s">
        <v>1909</v>
      </c>
      <c r="F219" s="209" t="s">
        <v>1952</v>
      </c>
      <c r="G219" s="209" t="s">
        <v>1953</v>
      </c>
    </row>
    <row r="220" customHeight="1" spans="1:7">
      <c r="A220" s="206">
        <v>48038</v>
      </c>
      <c r="B220" s="181" t="s">
        <v>1954</v>
      </c>
      <c r="D220" s="207">
        <v>51003</v>
      </c>
      <c r="E220" s="209" t="s">
        <v>1909</v>
      </c>
      <c r="F220" s="209" t="s">
        <v>1955</v>
      </c>
      <c r="G220" s="209" t="s">
        <v>1956</v>
      </c>
    </row>
    <row r="221" customHeight="1" spans="1:7">
      <c r="A221" s="206">
        <v>52028</v>
      </c>
      <c r="B221" s="181" t="s">
        <v>1957</v>
      </c>
      <c r="D221" s="207">
        <v>51003</v>
      </c>
      <c r="E221" s="209" t="s">
        <v>1909</v>
      </c>
      <c r="F221" s="209" t="s">
        <v>1958</v>
      </c>
      <c r="G221" s="209" t="s">
        <v>1959</v>
      </c>
    </row>
    <row r="222" customHeight="1" spans="1:7">
      <c r="A222" s="206">
        <v>51033</v>
      </c>
      <c r="B222" s="181" t="s">
        <v>1960</v>
      </c>
      <c r="D222" s="207">
        <v>51003</v>
      </c>
      <c r="E222" s="209" t="s">
        <v>1909</v>
      </c>
      <c r="F222" s="209" t="s">
        <v>1961</v>
      </c>
      <c r="G222" s="209" t="s">
        <v>1962</v>
      </c>
    </row>
    <row r="223" customHeight="1" spans="1:7">
      <c r="A223" s="206">
        <v>50031</v>
      </c>
      <c r="B223" s="181" t="s">
        <v>1963</v>
      </c>
      <c r="D223" s="207">
        <v>46002</v>
      </c>
      <c r="E223" s="209" t="s">
        <v>1964</v>
      </c>
      <c r="F223" s="209" t="s">
        <v>1965</v>
      </c>
      <c r="G223" s="209" t="s">
        <v>1966</v>
      </c>
    </row>
    <row r="224" customHeight="1" spans="1:7">
      <c r="A224" s="206">
        <v>48039</v>
      </c>
      <c r="B224" s="181" t="s">
        <v>1967</v>
      </c>
      <c r="D224" s="207">
        <v>46002</v>
      </c>
      <c r="E224" s="209" t="s">
        <v>1964</v>
      </c>
      <c r="F224" s="209" t="s">
        <v>1968</v>
      </c>
      <c r="G224" s="209" t="s">
        <v>1969</v>
      </c>
    </row>
    <row r="225" customHeight="1" spans="1:7">
      <c r="A225" s="206">
        <v>47024</v>
      </c>
      <c r="B225" s="181" t="s">
        <v>1970</v>
      </c>
      <c r="D225" s="207">
        <v>46002</v>
      </c>
      <c r="E225" s="209" t="s">
        <v>1964</v>
      </c>
      <c r="F225" s="209" t="s">
        <v>1971</v>
      </c>
      <c r="G225" s="209" t="s">
        <v>1972</v>
      </c>
    </row>
    <row r="226" customHeight="1" spans="1:7">
      <c r="A226" s="206">
        <v>50032</v>
      </c>
      <c r="B226" s="181" t="s">
        <v>1973</v>
      </c>
      <c r="D226" s="207">
        <v>46002</v>
      </c>
      <c r="E226" s="209" t="s">
        <v>1964</v>
      </c>
      <c r="F226" s="209" t="s">
        <v>1974</v>
      </c>
      <c r="G226" s="209" t="s">
        <v>1975</v>
      </c>
    </row>
    <row r="227" customHeight="1" spans="1:7">
      <c r="A227" s="206">
        <v>52030</v>
      </c>
      <c r="B227" s="181" t="s">
        <v>1976</v>
      </c>
      <c r="D227" s="207">
        <v>46002</v>
      </c>
      <c r="E227" s="209" t="s">
        <v>1964</v>
      </c>
      <c r="F227" s="209" t="s">
        <v>1977</v>
      </c>
      <c r="G227" s="209" t="s">
        <v>1978</v>
      </c>
    </row>
    <row r="228" customHeight="1" spans="1:7">
      <c r="A228" s="206">
        <v>46027</v>
      </c>
      <c r="B228" s="181" t="s">
        <v>1979</v>
      </c>
      <c r="D228" s="207">
        <v>46002</v>
      </c>
      <c r="E228" s="209" t="s">
        <v>1964</v>
      </c>
      <c r="F228" s="209" t="s">
        <v>1980</v>
      </c>
      <c r="G228" s="209" t="s">
        <v>1981</v>
      </c>
    </row>
    <row r="229" customHeight="1" spans="1:7">
      <c r="A229" s="206">
        <v>49018</v>
      </c>
      <c r="B229" s="181" t="s">
        <v>1982</v>
      </c>
      <c r="D229" s="207">
        <v>46002</v>
      </c>
      <c r="E229" s="209" t="s">
        <v>1964</v>
      </c>
      <c r="F229" s="209" t="s">
        <v>1983</v>
      </c>
      <c r="G229" s="209" t="s">
        <v>1984</v>
      </c>
    </row>
    <row r="230" customHeight="1" spans="1:7">
      <c r="A230" s="206">
        <v>51034</v>
      </c>
      <c r="B230" s="181" t="s">
        <v>1985</v>
      </c>
      <c r="D230" s="207">
        <v>46002</v>
      </c>
      <c r="E230" s="209" t="s">
        <v>1964</v>
      </c>
      <c r="F230" s="209" t="s">
        <v>1986</v>
      </c>
      <c r="G230" s="209" t="s">
        <v>1987</v>
      </c>
    </row>
    <row r="231" customHeight="1" spans="1:7">
      <c r="A231" s="206">
        <v>50033</v>
      </c>
      <c r="B231" s="181" t="s">
        <v>1988</v>
      </c>
      <c r="D231" s="207">
        <v>46002</v>
      </c>
      <c r="E231" s="209" t="s">
        <v>1964</v>
      </c>
      <c r="F231" s="209" t="s">
        <v>1989</v>
      </c>
      <c r="G231" s="209" t="s">
        <v>1990</v>
      </c>
    </row>
    <row r="232" customHeight="1" spans="1:7">
      <c r="A232" s="206">
        <v>53022</v>
      </c>
      <c r="B232" s="181" t="s">
        <v>1991</v>
      </c>
      <c r="D232" s="207">
        <v>46002</v>
      </c>
      <c r="E232" s="209" t="s">
        <v>1964</v>
      </c>
      <c r="F232" s="209" t="s">
        <v>1992</v>
      </c>
      <c r="G232" s="209" t="s">
        <v>1993</v>
      </c>
    </row>
    <row r="233" customHeight="1" spans="1:7">
      <c r="A233" s="206">
        <v>50034</v>
      </c>
      <c r="B233" s="181" t="s">
        <v>1994</v>
      </c>
      <c r="D233" s="207">
        <v>46002</v>
      </c>
      <c r="E233" s="209" t="s">
        <v>1964</v>
      </c>
      <c r="F233" s="209" t="s">
        <v>1995</v>
      </c>
      <c r="G233" s="209" t="s">
        <v>1996</v>
      </c>
    </row>
    <row r="234" customHeight="1" spans="1:7">
      <c r="A234" s="206">
        <v>50035</v>
      </c>
      <c r="B234" s="181" t="s">
        <v>1997</v>
      </c>
      <c r="D234" s="207">
        <v>46002</v>
      </c>
      <c r="E234" s="209" t="s">
        <v>1964</v>
      </c>
      <c r="F234" s="209" t="s">
        <v>1998</v>
      </c>
      <c r="G234" s="209" t="s">
        <v>1999</v>
      </c>
    </row>
    <row r="235" customHeight="1" spans="1:7">
      <c r="A235" s="206">
        <v>52031</v>
      </c>
      <c r="B235" s="181" t="s">
        <v>2000</v>
      </c>
      <c r="D235" s="207">
        <v>46002</v>
      </c>
      <c r="E235" s="209" t="s">
        <v>1964</v>
      </c>
      <c r="F235" s="209" t="s">
        <v>2001</v>
      </c>
      <c r="G235" s="209" t="s">
        <v>2002</v>
      </c>
    </row>
    <row r="236" customHeight="1" spans="1:7">
      <c r="A236" s="206">
        <v>49019</v>
      </c>
      <c r="B236" s="181" t="s">
        <v>2003</v>
      </c>
      <c r="D236" s="207">
        <v>46002</v>
      </c>
      <c r="E236" s="209" t="s">
        <v>1964</v>
      </c>
      <c r="F236" s="209" t="s">
        <v>2004</v>
      </c>
      <c r="G236" s="209" t="s">
        <v>2005</v>
      </c>
    </row>
    <row r="237" customHeight="1" spans="1:7">
      <c r="A237" s="206">
        <v>48041</v>
      </c>
      <c r="B237" s="181" t="s">
        <v>2006</v>
      </c>
      <c r="D237" s="207">
        <v>46002</v>
      </c>
      <c r="E237" s="209" t="s">
        <v>1964</v>
      </c>
      <c r="F237" s="209" t="s">
        <v>2007</v>
      </c>
      <c r="G237" s="209" t="s">
        <v>2008</v>
      </c>
    </row>
    <row r="238" customHeight="1" spans="1:7">
      <c r="A238" s="206">
        <v>53023</v>
      </c>
      <c r="B238" s="181" t="s">
        <v>2009</v>
      </c>
      <c r="D238" s="207">
        <v>46002</v>
      </c>
      <c r="E238" s="209" t="s">
        <v>1964</v>
      </c>
      <c r="F238" s="209" t="s">
        <v>2010</v>
      </c>
      <c r="G238" s="209" t="s">
        <v>2011</v>
      </c>
    </row>
    <row r="239" customHeight="1" spans="1:7">
      <c r="A239" s="206">
        <v>53024</v>
      </c>
      <c r="B239" s="181" t="s">
        <v>2012</v>
      </c>
      <c r="D239" s="207">
        <v>46002</v>
      </c>
      <c r="E239" s="209" t="s">
        <v>1964</v>
      </c>
      <c r="F239" s="209" t="s">
        <v>2013</v>
      </c>
      <c r="G239" s="209" t="s">
        <v>2014</v>
      </c>
    </row>
    <row r="240" customHeight="1" spans="1:7">
      <c r="A240" s="206">
        <v>48053</v>
      </c>
      <c r="B240" s="181" t="s">
        <v>2015</v>
      </c>
      <c r="D240" s="207">
        <v>46002</v>
      </c>
      <c r="E240" s="209" t="s">
        <v>1964</v>
      </c>
      <c r="F240" s="209" t="s">
        <v>2016</v>
      </c>
      <c r="G240" s="209" t="s">
        <v>2017</v>
      </c>
    </row>
    <row r="241" customHeight="1" spans="1:7">
      <c r="A241" s="206">
        <v>53025</v>
      </c>
      <c r="B241" s="181" t="s">
        <v>2018</v>
      </c>
      <c r="D241" s="207">
        <v>46002</v>
      </c>
      <c r="E241" s="209" t="s">
        <v>1964</v>
      </c>
      <c r="F241" s="209" t="s">
        <v>2019</v>
      </c>
      <c r="G241" s="209" t="s">
        <v>2020</v>
      </c>
    </row>
    <row r="242" customHeight="1" spans="1:7">
      <c r="A242" s="206">
        <v>53028</v>
      </c>
      <c r="B242" s="181" t="s">
        <v>2021</v>
      </c>
      <c r="D242" s="207">
        <v>46002</v>
      </c>
      <c r="E242" s="209" t="s">
        <v>1964</v>
      </c>
      <c r="F242" s="209" t="s">
        <v>2022</v>
      </c>
      <c r="G242" s="209" t="s">
        <v>2023</v>
      </c>
    </row>
    <row r="243" customHeight="1" spans="1:7">
      <c r="A243" s="206">
        <v>46028</v>
      </c>
      <c r="B243" s="181" t="s">
        <v>2024</v>
      </c>
      <c r="D243" s="207">
        <v>46002</v>
      </c>
      <c r="E243" s="209" t="s">
        <v>1964</v>
      </c>
      <c r="F243" s="209" t="s">
        <v>2025</v>
      </c>
      <c r="G243" s="209" t="s">
        <v>2026</v>
      </c>
    </row>
    <row r="244" customHeight="1" spans="1:7">
      <c r="A244" s="206">
        <v>47020</v>
      </c>
      <c r="B244" s="181" t="s">
        <v>2027</v>
      </c>
      <c r="D244" s="207">
        <v>46002</v>
      </c>
      <c r="E244" s="209" t="s">
        <v>1964</v>
      </c>
      <c r="F244" s="209" t="s">
        <v>2028</v>
      </c>
      <c r="G244" s="209" t="s">
        <v>2029</v>
      </c>
    </row>
    <row r="245" customHeight="1" spans="1:7">
      <c r="A245" s="206">
        <v>51035</v>
      </c>
      <c r="B245" s="181" t="s">
        <v>2030</v>
      </c>
      <c r="D245" s="207">
        <v>46002</v>
      </c>
      <c r="E245" s="209" t="s">
        <v>1964</v>
      </c>
      <c r="F245" s="209" t="s">
        <v>2031</v>
      </c>
      <c r="G245" s="209" t="s">
        <v>2032</v>
      </c>
    </row>
    <row r="246" customHeight="1" spans="1:7">
      <c r="A246" s="206">
        <v>48043</v>
      </c>
      <c r="B246" s="181" t="s">
        <v>2033</v>
      </c>
      <c r="D246" s="207">
        <v>46002</v>
      </c>
      <c r="E246" s="209" t="s">
        <v>1964</v>
      </c>
      <c r="F246" s="209" t="s">
        <v>2034</v>
      </c>
      <c r="G246" s="209" t="s">
        <v>2035</v>
      </c>
    </row>
    <row r="247" customHeight="1" spans="1:7">
      <c r="A247" s="206">
        <v>52032</v>
      </c>
      <c r="B247" s="181" t="s">
        <v>2036</v>
      </c>
      <c r="D247" s="207">
        <v>46002</v>
      </c>
      <c r="E247" s="209" t="s">
        <v>1964</v>
      </c>
      <c r="F247" s="209" t="s">
        <v>2037</v>
      </c>
      <c r="G247" s="209" t="s">
        <v>2038</v>
      </c>
    </row>
    <row r="248" customHeight="1" spans="1:7">
      <c r="A248" s="206">
        <v>48044</v>
      </c>
      <c r="B248" s="181" t="s">
        <v>2039</v>
      </c>
      <c r="D248" s="207">
        <v>46002</v>
      </c>
      <c r="E248" s="209" t="s">
        <v>1964</v>
      </c>
      <c r="F248" s="209" t="s">
        <v>2040</v>
      </c>
      <c r="G248" s="209" t="s">
        <v>2041</v>
      </c>
    </row>
    <row r="249" customHeight="1" spans="1:7">
      <c r="A249" s="206">
        <v>46037</v>
      </c>
      <c r="B249" s="181" t="s">
        <v>2042</v>
      </c>
      <c r="D249" s="207">
        <v>46002</v>
      </c>
      <c r="E249" s="209" t="s">
        <v>1964</v>
      </c>
      <c r="F249" s="209" t="s">
        <v>2043</v>
      </c>
      <c r="G249" s="209" t="s">
        <v>2044</v>
      </c>
    </row>
    <row r="250" customHeight="1" spans="1:7">
      <c r="A250" s="206">
        <v>52033</v>
      </c>
      <c r="B250" s="181" t="s">
        <v>2045</v>
      </c>
      <c r="D250" s="207">
        <v>46002</v>
      </c>
      <c r="E250" s="209" t="s">
        <v>1964</v>
      </c>
      <c r="F250" s="209" t="s">
        <v>2046</v>
      </c>
      <c r="G250" s="209" t="s">
        <v>1734</v>
      </c>
    </row>
    <row r="251" customHeight="1" spans="1:7">
      <c r="A251" s="206">
        <v>53026</v>
      </c>
      <c r="B251" s="181" t="s">
        <v>2047</v>
      </c>
      <c r="D251" s="207">
        <v>46002</v>
      </c>
      <c r="E251" s="209" t="s">
        <v>1964</v>
      </c>
      <c r="F251" s="209" t="s">
        <v>2048</v>
      </c>
      <c r="G251" s="209" t="s">
        <v>2049</v>
      </c>
    </row>
    <row r="252" customHeight="1" spans="1:7">
      <c r="A252" s="206">
        <v>52034</v>
      </c>
      <c r="B252" s="181" t="s">
        <v>2050</v>
      </c>
      <c r="D252" s="207">
        <v>46002</v>
      </c>
      <c r="E252" s="209" t="s">
        <v>1964</v>
      </c>
      <c r="F252" s="209" t="s">
        <v>2051</v>
      </c>
      <c r="G252" s="209" t="s">
        <v>2052</v>
      </c>
    </row>
    <row r="253" customHeight="1" spans="1:7">
      <c r="A253" s="206">
        <v>46030</v>
      </c>
      <c r="B253" s="181" t="s">
        <v>2053</v>
      </c>
      <c r="D253" s="207">
        <v>46002</v>
      </c>
      <c r="E253" s="209" t="s">
        <v>1964</v>
      </c>
      <c r="F253" s="209" t="s">
        <v>2054</v>
      </c>
      <c r="G253" s="209" t="s">
        <v>2055</v>
      </c>
    </row>
    <row r="254" customHeight="1" spans="1:7">
      <c r="A254" s="206">
        <v>51037</v>
      </c>
      <c r="B254" s="181" t="s">
        <v>2056</v>
      </c>
      <c r="D254" s="207">
        <v>46002</v>
      </c>
      <c r="E254" s="209" t="s">
        <v>1964</v>
      </c>
      <c r="F254" s="209" t="s">
        <v>2057</v>
      </c>
      <c r="G254" s="209" t="s">
        <v>2058</v>
      </c>
    </row>
    <row r="255" customHeight="1" spans="1:7">
      <c r="A255" s="206">
        <v>49020</v>
      </c>
      <c r="B255" s="181" t="s">
        <v>2059</v>
      </c>
      <c r="D255" s="207">
        <v>46002</v>
      </c>
      <c r="E255" s="209" t="s">
        <v>1964</v>
      </c>
      <c r="F255" s="209" t="s">
        <v>2060</v>
      </c>
      <c r="G255" s="209" t="s">
        <v>2061</v>
      </c>
    </row>
    <row r="256" customHeight="1" spans="1:7">
      <c r="A256" s="206">
        <v>51038</v>
      </c>
      <c r="B256" s="181" t="s">
        <v>2062</v>
      </c>
      <c r="D256" s="207">
        <v>48001</v>
      </c>
      <c r="E256" s="209" t="s">
        <v>2063</v>
      </c>
      <c r="F256" s="209" t="s">
        <v>2064</v>
      </c>
      <c r="G256" s="209" t="s">
        <v>2065</v>
      </c>
    </row>
    <row r="257" customHeight="1" spans="1:7">
      <c r="A257" s="206">
        <v>48045</v>
      </c>
      <c r="B257" s="181" t="s">
        <v>2066</v>
      </c>
      <c r="D257" s="207">
        <v>48001</v>
      </c>
      <c r="E257" s="209" t="s">
        <v>2063</v>
      </c>
      <c r="F257" s="209" t="s">
        <v>2067</v>
      </c>
      <c r="G257" s="209" t="s">
        <v>2068</v>
      </c>
    </row>
    <row r="258" customHeight="1" spans="1:7">
      <c r="A258" s="206">
        <v>51039</v>
      </c>
      <c r="B258" s="181" t="s">
        <v>2069</v>
      </c>
      <c r="D258" s="207">
        <v>48001</v>
      </c>
      <c r="E258" s="209" t="s">
        <v>2063</v>
      </c>
      <c r="F258" s="209" t="s">
        <v>2070</v>
      </c>
      <c r="G258" s="209" t="s">
        <v>2071</v>
      </c>
    </row>
    <row r="259" customHeight="1" spans="1:7">
      <c r="A259" s="206">
        <v>50036</v>
      </c>
      <c r="B259" s="181" t="s">
        <v>2072</v>
      </c>
      <c r="D259" s="207">
        <v>48001</v>
      </c>
      <c r="E259" s="209" t="s">
        <v>2063</v>
      </c>
      <c r="F259" s="209" t="s">
        <v>2073</v>
      </c>
      <c r="G259" s="209" t="s">
        <v>2074</v>
      </c>
    </row>
    <row r="260" customHeight="1" spans="1:7">
      <c r="A260" s="206">
        <v>52035</v>
      </c>
      <c r="B260" s="181" t="s">
        <v>2075</v>
      </c>
      <c r="D260" s="207">
        <v>48001</v>
      </c>
      <c r="E260" s="209" t="s">
        <v>2063</v>
      </c>
      <c r="F260" s="209" t="s">
        <v>2076</v>
      </c>
      <c r="G260" s="209" t="s">
        <v>2077</v>
      </c>
    </row>
    <row r="261" customHeight="1" spans="1:7">
      <c r="A261" s="206">
        <v>52036</v>
      </c>
      <c r="B261" s="181" t="s">
        <v>2078</v>
      </c>
      <c r="D261" s="207">
        <v>48001</v>
      </c>
      <c r="E261" s="209" t="s">
        <v>2063</v>
      </c>
      <c r="F261" s="209" t="s">
        <v>2079</v>
      </c>
      <c r="G261" s="209" t="s">
        <v>2080</v>
      </c>
    </row>
    <row r="262" customHeight="1" spans="1:7">
      <c r="A262" s="206">
        <v>45015</v>
      </c>
      <c r="B262" s="181" t="s">
        <v>2081</v>
      </c>
      <c r="D262" s="207">
        <v>48001</v>
      </c>
      <c r="E262" s="209" t="s">
        <v>2063</v>
      </c>
      <c r="F262" s="209" t="s">
        <v>2082</v>
      </c>
      <c r="G262" s="209" t="s">
        <v>2083</v>
      </c>
    </row>
    <row r="263" customHeight="1" spans="1:7">
      <c r="A263" s="206">
        <v>47021</v>
      </c>
      <c r="B263" s="181" t="s">
        <v>2084</v>
      </c>
      <c r="D263" s="207">
        <v>48001</v>
      </c>
      <c r="E263" s="209" t="s">
        <v>2063</v>
      </c>
      <c r="F263" s="209" t="s">
        <v>2085</v>
      </c>
      <c r="G263" s="209" t="s">
        <v>2086</v>
      </c>
    </row>
    <row r="264" customHeight="1" spans="1:7">
      <c r="A264" s="206">
        <v>46031</v>
      </c>
      <c r="B264" s="181" t="s">
        <v>2087</v>
      </c>
      <c r="D264" s="207">
        <v>48001</v>
      </c>
      <c r="E264" s="209" t="s">
        <v>2063</v>
      </c>
      <c r="F264" s="209" t="s">
        <v>2088</v>
      </c>
      <c r="G264" s="209" t="s">
        <v>2089</v>
      </c>
    </row>
    <row r="265" customHeight="1" spans="1:7">
      <c r="A265" s="206">
        <v>48046</v>
      </c>
      <c r="B265" s="181" t="s">
        <v>2090</v>
      </c>
      <c r="D265" s="207">
        <v>48001</v>
      </c>
      <c r="E265" s="209" t="s">
        <v>2063</v>
      </c>
      <c r="F265" s="209" t="s">
        <v>2091</v>
      </c>
      <c r="G265" s="209" t="s">
        <v>2092</v>
      </c>
    </row>
    <row r="266" customHeight="1" spans="1:7">
      <c r="A266" s="206">
        <v>100006</v>
      </c>
      <c r="B266" s="181" t="s">
        <v>2093</v>
      </c>
      <c r="D266" s="207">
        <v>48001</v>
      </c>
      <c r="E266" s="209" t="s">
        <v>2063</v>
      </c>
      <c r="F266" s="209" t="s">
        <v>2094</v>
      </c>
      <c r="G266" s="209" t="s">
        <v>2095</v>
      </c>
    </row>
    <row r="267" customHeight="1" spans="1:7">
      <c r="A267" s="206">
        <v>50037</v>
      </c>
      <c r="B267" s="181" t="s">
        <v>2096</v>
      </c>
      <c r="D267" s="207">
        <v>48001</v>
      </c>
      <c r="E267" s="209" t="s">
        <v>2063</v>
      </c>
      <c r="F267" s="209" t="s">
        <v>2097</v>
      </c>
      <c r="G267" s="209" t="s">
        <v>2098</v>
      </c>
    </row>
    <row r="268" customHeight="1" spans="1:7">
      <c r="A268" s="206">
        <v>100007</v>
      </c>
      <c r="B268" s="181" t="s">
        <v>2099</v>
      </c>
      <c r="D268" s="207">
        <v>48001</v>
      </c>
      <c r="E268" s="209" t="s">
        <v>2063</v>
      </c>
      <c r="F268" s="209" t="s">
        <v>2100</v>
      </c>
      <c r="G268" s="209" t="s">
        <v>2101</v>
      </c>
    </row>
    <row r="269" customHeight="1" spans="1:7">
      <c r="A269" s="206">
        <v>46033</v>
      </c>
      <c r="B269" s="181" t="s">
        <v>2102</v>
      </c>
      <c r="D269" s="207">
        <v>48001</v>
      </c>
      <c r="E269" s="209" t="s">
        <v>2063</v>
      </c>
      <c r="F269" s="209" t="s">
        <v>2103</v>
      </c>
      <c r="G269" s="209" t="s">
        <v>2104</v>
      </c>
    </row>
    <row r="270" customHeight="1" spans="1:7">
      <c r="A270" s="206">
        <v>48049</v>
      </c>
      <c r="B270" s="181" t="s">
        <v>2105</v>
      </c>
      <c r="D270" s="207">
        <v>48001</v>
      </c>
      <c r="E270" s="209" t="s">
        <v>2063</v>
      </c>
      <c r="F270" s="209" t="s">
        <v>2106</v>
      </c>
      <c r="G270" s="209" t="s">
        <v>2107</v>
      </c>
    </row>
    <row r="271" customHeight="1" spans="1:7">
      <c r="A271" s="206">
        <v>50038</v>
      </c>
      <c r="B271" s="181" t="s">
        <v>2108</v>
      </c>
      <c r="D271" s="207">
        <v>48001</v>
      </c>
      <c r="E271" s="209" t="s">
        <v>2063</v>
      </c>
      <c r="F271" s="209" t="s">
        <v>2109</v>
      </c>
      <c r="G271" s="209" t="s">
        <v>2110</v>
      </c>
    </row>
    <row r="272" customHeight="1" spans="1:7">
      <c r="A272" s="206">
        <v>46034</v>
      </c>
      <c r="B272" s="181" t="s">
        <v>2111</v>
      </c>
      <c r="D272" s="207">
        <v>48001</v>
      </c>
      <c r="E272" s="209" t="s">
        <v>2063</v>
      </c>
      <c r="F272" s="209" t="s">
        <v>2112</v>
      </c>
      <c r="G272" s="209" t="s">
        <v>2113</v>
      </c>
    </row>
    <row r="273" customHeight="1" spans="1:7">
      <c r="A273" s="206">
        <v>46035</v>
      </c>
      <c r="B273" s="181" t="s">
        <v>2114</v>
      </c>
      <c r="D273" s="207">
        <v>48001</v>
      </c>
      <c r="E273" s="209" t="s">
        <v>2063</v>
      </c>
      <c r="F273" s="209" t="s">
        <v>2115</v>
      </c>
      <c r="G273" s="209" t="s">
        <v>2116</v>
      </c>
    </row>
    <row r="274" customHeight="1" spans="1:7">
      <c r="A274" s="206">
        <v>45016</v>
      </c>
      <c r="B274" s="181" t="s">
        <v>2117</v>
      </c>
      <c r="D274" s="207">
        <v>48001</v>
      </c>
      <c r="E274" s="209" t="s">
        <v>2063</v>
      </c>
      <c r="F274" s="209" t="s">
        <v>2118</v>
      </c>
      <c r="G274" s="209" t="s">
        <v>2119</v>
      </c>
    </row>
    <row r="275" customHeight="1" spans="1:7">
      <c r="A275" s="206">
        <v>48050</v>
      </c>
      <c r="B275" s="181" t="s">
        <v>2120</v>
      </c>
      <c r="D275" s="207">
        <v>48001</v>
      </c>
      <c r="E275" s="209" t="s">
        <v>2063</v>
      </c>
      <c r="F275" s="209" t="s">
        <v>2121</v>
      </c>
      <c r="G275" s="209" t="s">
        <v>2122</v>
      </c>
    </row>
    <row r="276" customHeight="1" spans="1:7">
      <c r="A276" s="206">
        <v>50039</v>
      </c>
      <c r="B276" s="181" t="s">
        <v>2123</v>
      </c>
      <c r="D276" s="207">
        <v>48001</v>
      </c>
      <c r="E276" s="209" t="s">
        <v>2063</v>
      </c>
      <c r="F276" s="209" t="s">
        <v>2124</v>
      </c>
      <c r="G276" s="209" t="s">
        <v>1695</v>
      </c>
    </row>
    <row r="277" customHeight="1" spans="1:7">
      <c r="A277" s="206">
        <v>45017</v>
      </c>
      <c r="B277" s="181" t="s">
        <v>2125</v>
      </c>
      <c r="D277" s="207">
        <v>48001</v>
      </c>
      <c r="E277" s="209" t="s">
        <v>2063</v>
      </c>
      <c r="F277" s="209" t="s">
        <v>2126</v>
      </c>
      <c r="G277" s="209" t="s">
        <v>2127</v>
      </c>
    </row>
    <row r="278" customHeight="1" spans="4:7">
      <c r="D278" s="207">
        <v>48001</v>
      </c>
      <c r="E278" s="209" t="s">
        <v>2063</v>
      </c>
      <c r="F278" s="209" t="s">
        <v>2128</v>
      </c>
      <c r="G278" s="209" t="s">
        <v>2129</v>
      </c>
    </row>
    <row r="279" customHeight="1" spans="4:7">
      <c r="D279" s="207">
        <v>48001</v>
      </c>
      <c r="E279" s="209" t="s">
        <v>2063</v>
      </c>
      <c r="F279" s="209" t="s">
        <v>2130</v>
      </c>
      <c r="G279" s="209" t="s">
        <v>2131</v>
      </c>
    </row>
    <row r="280" customHeight="1" spans="4:7">
      <c r="D280" s="207">
        <v>48001</v>
      </c>
      <c r="E280" s="209" t="s">
        <v>2063</v>
      </c>
      <c r="F280" s="209" t="s">
        <v>2132</v>
      </c>
      <c r="G280" s="209" t="s">
        <v>2133</v>
      </c>
    </row>
    <row r="281" customHeight="1" spans="4:7">
      <c r="D281" s="207">
        <v>48001</v>
      </c>
      <c r="E281" s="209" t="s">
        <v>2063</v>
      </c>
      <c r="F281" s="209" t="s">
        <v>2134</v>
      </c>
      <c r="G281" s="209" t="s">
        <v>2135</v>
      </c>
    </row>
    <row r="282" customHeight="1" spans="4:7">
      <c r="D282" s="207">
        <v>48001</v>
      </c>
      <c r="E282" s="209" t="s">
        <v>2063</v>
      </c>
      <c r="F282" s="209" t="s">
        <v>2136</v>
      </c>
      <c r="G282" s="209" t="s">
        <v>2137</v>
      </c>
    </row>
    <row r="283" customHeight="1" spans="4:7">
      <c r="D283" s="207">
        <v>48001</v>
      </c>
      <c r="E283" s="209" t="s">
        <v>2063</v>
      </c>
      <c r="F283" s="209" t="s">
        <v>2138</v>
      </c>
      <c r="G283" s="209" t="s">
        <v>2139</v>
      </c>
    </row>
    <row r="284" customHeight="1" spans="4:7">
      <c r="D284" s="207">
        <v>48001</v>
      </c>
      <c r="E284" s="209" t="s">
        <v>2063</v>
      </c>
      <c r="F284" s="209" t="s">
        <v>2140</v>
      </c>
      <c r="G284" s="209" t="s">
        <v>2141</v>
      </c>
    </row>
    <row r="285" customHeight="1" spans="4:7">
      <c r="D285" s="207">
        <v>48001</v>
      </c>
      <c r="E285" s="209" t="s">
        <v>2063</v>
      </c>
      <c r="F285" s="209" t="s">
        <v>2142</v>
      </c>
      <c r="G285" s="209" t="s">
        <v>2143</v>
      </c>
    </row>
    <row r="286" customHeight="1" spans="4:7">
      <c r="D286" s="207">
        <v>48001</v>
      </c>
      <c r="E286" s="209" t="s">
        <v>2063</v>
      </c>
      <c r="F286" s="209" t="s">
        <v>2144</v>
      </c>
      <c r="G286" s="209" t="s">
        <v>2145</v>
      </c>
    </row>
    <row r="287" customHeight="1" spans="4:7">
      <c r="D287" s="207">
        <v>48001</v>
      </c>
      <c r="E287" s="209" t="s">
        <v>2063</v>
      </c>
      <c r="F287" s="209" t="s">
        <v>2146</v>
      </c>
      <c r="G287" s="209" t="s">
        <v>2147</v>
      </c>
    </row>
    <row r="288" customHeight="1" spans="4:7">
      <c r="D288" s="207">
        <v>48001</v>
      </c>
      <c r="E288" s="209" t="s">
        <v>2063</v>
      </c>
      <c r="F288" s="209" t="s">
        <v>2148</v>
      </c>
      <c r="G288" s="209" t="s">
        <v>2149</v>
      </c>
    </row>
    <row r="289" customHeight="1" spans="4:7">
      <c r="D289" s="207">
        <v>48001</v>
      </c>
      <c r="E289" s="209" t="s">
        <v>2063</v>
      </c>
      <c r="F289" s="209" t="s">
        <v>2150</v>
      </c>
      <c r="G289" s="209" t="s">
        <v>2151</v>
      </c>
    </row>
    <row r="290" customHeight="1" spans="4:7">
      <c r="D290" s="207">
        <v>48001</v>
      </c>
      <c r="E290" s="209" t="s">
        <v>2063</v>
      </c>
      <c r="F290" s="209" t="s">
        <v>2152</v>
      </c>
      <c r="G290" s="209" t="s">
        <v>2153</v>
      </c>
    </row>
    <row r="291" customHeight="1" spans="4:7">
      <c r="D291" s="207">
        <v>48001</v>
      </c>
      <c r="E291" s="209" t="s">
        <v>2063</v>
      </c>
      <c r="F291" s="209" t="s">
        <v>2154</v>
      </c>
      <c r="G291" s="209" t="s">
        <v>2155</v>
      </c>
    </row>
    <row r="292" customHeight="1" spans="4:7">
      <c r="D292" s="207">
        <v>48001</v>
      </c>
      <c r="E292" s="209" t="s">
        <v>2063</v>
      </c>
      <c r="F292" s="209" t="s">
        <v>2156</v>
      </c>
      <c r="G292" s="209" t="s">
        <v>2157</v>
      </c>
    </row>
    <row r="293" customHeight="1" spans="4:7">
      <c r="D293" s="207">
        <v>48001</v>
      </c>
      <c r="E293" s="209" t="s">
        <v>2063</v>
      </c>
      <c r="F293" s="209" t="s">
        <v>2158</v>
      </c>
      <c r="G293" s="209" t="s">
        <v>2159</v>
      </c>
    </row>
    <row r="294" customHeight="1" spans="4:7">
      <c r="D294" s="207">
        <v>48001</v>
      </c>
      <c r="E294" s="209" t="s">
        <v>2063</v>
      </c>
      <c r="F294" s="209" t="s">
        <v>2160</v>
      </c>
      <c r="G294" s="209" t="s">
        <v>2161</v>
      </c>
    </row>
    <row r="295" customHeight="1" spans="4:7">
      <c r="D295" s="207">
        <v>48001</v>
      </c>
      <c r="E295" s="209" t="s">
        <v>2063</v>
      </c>
      <c r="F295" s="209" t="s">
        <v>2162</v>
      </c>
      <c r="G295" s="209" t="s">
        <v>2163</v>
      </c>
    </row>
    <row r="296" customHeight="1" spans="4:7">
      <c r="D296" s="207">
        <v>45002</v>
      </c>
      <c r="E296" s="209" t="s">
        <v>2164</v>
      </c>
      <c r="F296" s="209" t="s">
        <v>2165</v>
      </c>
      <c r="G296" s="209" t="s">
        <v>2166</v>
      </c>
    </row>
    <row r="297" customHeight="1" spans="4:7">
      <c r="D297" s="207">
        <v>45002</v>
      </c>
      <c r="E297" s="209" t="s">
        <v>2164</v>
      </c>
      <c r="F297" s="209" t="s">
        <v>2167</v>
      </c>
      <c r="G297" s="209" t="s">
        <v>2168</v>
      </c>
    </row>
    <row r="298" customHeight="1" spans="4:7">
      <c r="D298" s="207">
        <v>45002</v>
      </c>
      <c r="E298" s="209" t="s">
        <v>2164</v>
      </c>
      <c r="F298" s="209" t="s">
        <v>2169</v>
      </c>
      <c r="G298" s="209" t="s">
        <v>2170</v>
      </c>
    </row>
    <row r="299" customHeight="1" spans="4:7">
      <c r="D299" s="207">
        <v>45002</v>
      </c>
      <c r="E299" s="209" t="s">
        <v>2164</v>
      </c>
      <c r="F299" s="209" t="s">
        <v>2171</v>
      </c>
      <c r="G299" s="209" t="s">
        <v>2172</v>
      </c>
    </row>
    <row r="300" customHeight="1" spans="4:7">
      <c r="D300" s="207">
        <v>45002</v>
      </c>
      <c r="E300" s="209" t="s">
        <v>2164</v>
      </c>
      <c r="F300" s="209" t="s">
        <v>2173</v>
      </c>
      <c r="G300" s="209" t="s">
        <v>2174</v>
      </c>
    </row>
    <row r="301" customHeight="1" spans="4:7">
      <c r="D301" s="207">
        <v>45002</v>
      </c>
      <c r="E301" s="209" t="s">
        <v>2164</v>
      </c>
      <c r="F301" s="209" t="s">
        <v>2175</v>
      </c>
      <c r="G301" s="209" t="s">
        <v>2176</v>
      </c>
    </row>
    <row r="302" customHeight="1" spans="4:7">
      <c r="D302" s="207">
        <v>45002</v>
      </c>
      <c r="E302" s="209" t="s">
        <v>2164</v>
      </c>
      <c r="F302" s="209" t="s">
        <v>2177</v>
      </c>
      <c r="G302" s="209" t="s">
        <v>2178</v>
      </c>
    </row>
    <row r="303" customHeight="1" spans="4:7">
      <c r="D303" s="207">
        <v>45002</v>
      </c>
      <c r="E303" s="209" t="s">
        <v>2164</v>
      </c>
      <c r="F303" s="209" t="s">
        <v>2179</v>
      </c>
      <c r="G303" s="209" t="s">
        <v>2180</v>
      </c>
    </row>
    <row r="304" customHeight="1" spans="4:7">
      <c r="D304" s="207">
        <v>45002</v>
      </c>
      <c r="E304" s="209" t="s">
        <v>2164</v>
      </c>
      <c r="F304" s="209" t="s">
        <v>2181</v>
      </c>
      <c r="G304" s="209" t="s">
        <v>2182</v>
      </c>
    </row>
    <row r="305" customHeight="1" spans="4:7">
      <c r="D305" s="207">
        <v>45002</v>
      </c>
      <c r="E305" s="209" t="s">
        <v>2164</v>
      </c>
      <c r="F305" s="209" t="s">
        <v>2183</v>
      </c>
      <c r="G305" s="209" t="s">
        <v>2184</v>
      </c>
    </row>
    <row r="306" customHeight="1" spans="4:7">
      <c r="D306" s="207">
        <v>45002</v>
      </c>
      <c r="E306" s="209" t="s">
        <v>2164</v>
      </c>
      <c r="F306" s="209" t="s">
        <v>2185</v>
      </c>
      <c r="G306" s="209" t="s">
        <v>2186</v>
      </c>
    </row>
    <row r="307" customHeight="1" spans="4:7">
      <c r="D307" s="207">
        <v>45002</v>
      </c>
      <c r="E307" s="209" t="s">
        <v>2164</v>
      </c>
      <c r="F307" s="209" t="s">
        <v>2187</v>
      </c>
      <c r="G307" s="209" t="s">
        <v>2188</v>
      </c>
    </row>
    <row r="308" customHeight="1" spans="4:7">
      <c r="D308" s="207">
        <v>45002</v>
      </c>
      <c r="E308" s="209" t="s">
        <v>2164</v>
      </c>
      <c r="F308" s="209" t="s">
        <v>2189</v>
      </c>
      <c r="G308" s="209" t="s">
        <v>2190</v>
      </c>
    </row>
    <row r="309" customHeight="1" spans="4:7">
      <c r="D309" s="207">
        <v>45002</v>
      </c>
      <c r="E309" s="209" t="s">
        <v>2164</v>
      </c>
      <c r="F309" s="209" t="s">
        <v>2191</v>
      </c>
      <c r="G309" s="209" t="s">
        <v>2192</v>
      </c>
    </row>
    <row r="310" customHeight="1" spans="4:7">
      <c r="D310" s="207">
        <v>45002</v>
      </c>
      <c r="E310" s="209" t="s">
        <v>2164</v>
      </c>
      <c r="F310" s="209" t="s">
        <v>2193</v>
      </c>
      <c r="G310" s="209" t="s">
        <v>2194</v>
      </c>
    </row>
    <row r="311" customHeight="1" spans="4:7">
      <c r="D311" s="207">
        <v>45002</v>
      </c>
      <c r="E311" s="209" t="s">
        <v>2164</v>
      </c>
      <c r="F311" s="209" t="s">
        <v>2195</v>
      </c>
      <c r="G311" s="209" t="s">
        <v>2196</v>
      </c>
    </row>
    <row r="312" customHeight="1" spans="4:7">
      <c r="D312" s="207">
        <v>45002</v>
      </c>
      <c r="E312" s="209" t="s">
        <v>2164</v>
      </c>
      <c r="F312" s="209" t="s">
        <v>2197</v>
      </c>
      <c r="G312" s="209" t="s">
        <v>2198</v>
      </c>
    </row>
    <row r="313" customHeight="1" spans="4:7">
      <c r="D313" s="207">
        <v>45002</v>
      </c>
      <c r="E313" s="209" t="s">
        <v>2164</v>
      </c>
      <c r="F313" s="209" t="s">
        <v>2199</v>
      </c>
      <c r="G313" s="209" t="s">
        <v>2200</v>
      </c>
    </row>
    <row r="314" customHeight="1" spans="4:7">
      <c r="D314" s="207">
        <v>45002</v>
      </c>
      <c r="E314" s="209" t="s">
        <v>2164</v>
      </c>
      <c r="F314" s="209" t="s">
        <v>2201</v>
      </c>
      <c r="G314" s="209" t="s">
        <v>2202</v>
      </c>
    </row>
    <row r="315" customHeight="1" spans="4:7">
      <c r="D315" s="207">
        <v>45002</v>
      </c>
      <c r="E315" s="209" t="s">
        <v>2164</v>
      </c>
      <c r="F315" s="209" t="s">
        <v>2203</v>
      </c>
      <c r="G315" s="209" t="s">
        <v>2204</v>
      </c>
    </row>
    <row r="316" customHeight="1" spans="4:7">
      <c r="D316" s="207">
        <v>45002</v>
      </c>
      <c r="E316" s="209" t="s">
        <v>2164</v>
      </c>
      <c r="F316" s="209" t="s">
        <v>2205</v>
      </c>
      <c r="G316" s="209" t="s">
        <v>2206</v>
      </c>
    </row>
    <row r="317" customHeight="1" spans="4:7">
      <c r="D317" s="207">
        <v>45002</v>
      </c>
      <c r="E317" s="209" t="s">
        <v>2164</v>
      </c>
      <c r="F317" s="209" t="s">
        <v>2207</v>
      </c>
      <c r="G317" s="209" t="s">
        <v>2208</v>
      </c>
    </row>
    <row r="318" customHeight="1" spans="4:7">
      <c r="D318" s="207">
        <v>45002</v>
      </c>
      <c r="E318" s="209" t="s">
        <v>2164</v>
      </c>
      <c r="F318" s="209" t="s">
        <v>2209</v>
      </c>
      <c r="G318" s="209" t="s">
        <v>2210</v>
      </c>
    </row>
    <row r="319" customHeight="1" spans="4:7">
      <c r="D319" s="207">
        <v>45002</v>
      </c>
      <c r="E319" s="209" t="s">
        <v>2164</v>
      </c>
      <c r="F319" s="209" t="s">
        <v>2211</v>
      </c>
      <c r="G319" s="209" t="s">
        <v>2212</v>
      </c>
    </row>
    <row r="320" customHeight="1" spans="4:7">
      <c r="D320" s="207">
        <v>45002</v>
      </c>
      <c r="E320" s="209" t="s">
        <v>2164</v>
      </c>
      <c r="F320" s="209" t="s">
        <v>2213</v>
      </c>
      <c r="G320" s="209" t="s">
        <v>2214</v>
      </c>
    </row>
    <row r="321" customHeight="1" spans="4:7">
      <c r="D321" s="207">
        <v>45002</v>
      </c>
      <c r="E321" s="209" t="s">
        <v>2164</v>
      </c>
      <c r="F321" s="209" t="s">
        <v>2215</v>
      </c>
      <c r="G321" s="209" t="s">
        <v>2216</v>
      </c>
    </row>
    <row r="322" customHeight="1" spans="4:7">
      <c r="D322" s="207">
        <v>45002</v>
      </c>
      <c r="E322" s="209" t="s">
        <v>2164</v>
      </c>
      <c r="F322" s="209" t="s">
        <v>2217</v>
      </c>
      <c r="G322" s="209" t="s">
        <v>2218</v>
      </c>
    </row>
    <row r="323" customHeight="1" spans="4:7">
      <c r="D323" s="207">
        <v>45002</v>
      </c>
      <c r="E323" s="209" t="s">
        <v>2164</v>
      </c>
      <c r="F323" s="209" t="s">
        <v>2219</v>
      </c>
      <c r="G323" s="209" t="s">
        <v>2220</v>
      </c>
    </row>
    <row r="324" customHeight="1" spans="4:7">
      <c r="D324" s="207">
        <v>45002</v>
      </c>
      <c r="E324" s="209" t="s">
        <v>2164</v>
      </c>
      <c r="F324" s="209" t="s">
        <v>2221</v>
      </c>
      <c r="G324" s="209" t="s">
        <v>2222</v>
      </c>
    </row>
    <row r="325" customHeight="1" spans="4:7">
      <c r="D325" s="207">
        <v>45002</v>
      </c>
      <c r="E325" s="209" t="s">
        <v>2164</v>
      </c>
      <c r="F325" s="209" t="s">
        <v>2223</v>
      </c>
      <c r="G325" s="209" t="s">
        <v>2224</v>
      </c>
    </row>
    <row r="326" customHeight="1" spans="4:7">
      <c r="D326" s="207">
        <v>48002</v>
      </c>
      <c r="E326" s="209" t="s">
        <v>2225</v>
      </c>
      <c r="F326" s="209" t="s">
        <v>2226</v>
      </c>
      <c r="G326" s="209" t="s">
        <v>2227</v>
      </c>
    </row>
    <row r="327" customHeight="1" spans="4:7">
      <c r="D327" s="207">
        <v>48002</v>
      </c>
      <c r="E327" s="209" t="s">
        <v>2225</v>
      </c>
      <c r="F327" s="209" t="s">
        <v>2228</v>
      </c>
      <c r="G327" s="209" t="s">
        <v>2229</v>
      </c>
    </row>
    <row r="328" customHeight="1" spans="4:7">
      <c r="D328" s="207">
        <v>48002</v>
      </c>
      <c r="E328" s="209" t="s">
        <v>2225</v>
      </c>
      <c r="F328" s="209" t="s">
        <v>2230</v>
      </c>
      <c r="G328" s="209" t="s">
        <v>2231</v>
      </c>
    </row>
    <row r="329" customHeight="1" spans="4:7">
      <c r="D329" s="207">
        <v>48002</v>
      </c>
      <c r="E329" s="209" t="s">
        <v>2225</v>
      </c>
      <c r="F329" s="209" t="s">
        <v>2232</v>
      </c>
      <c r="G329" s="209" t="s">
        <v>2233</v>
      </c>
    </row>
    <row r="330" customHeight="1" spans="4:7">
      <c r="D330" s="207">
        <v>48002</v>
      </c>
      <c r="E330" s="209" t="s">
        <v>2225</v>
      </c>
      <c r="F330" s="209" t="s">
        <v>2234</v>
      </c>
      <c r="G330" s="209" t="s">
        <v>2235</v>
      </c>
    </row>
    <row r="331" customHeight="1" spans="4:7">
      <c r="D331" s="207">
        <v>48002</v>
      </c>
      <c r="E331" s="209" t="s">
        <v>2225</v>
      </c>
      <c r="F331" s="209" t="s">
        <v>2236</v>
      </c>
      <c r="G331" s="209" t="s">
        <v>2237</v>
      </c>
    </row>
    <row r="332" customHeight="1" spans="4:7">
      <c r="D332" s="207">
        <v>48002</v>
      </c>
      <c r="E332" s="209" t="s">
        <v>2225</v>
      </c>
      <c r="F332" s="209" t="s">
        <v>2238</v>
      </c>
      <c r="G332" s="209" t="s">
        <v>2239</v>
      </c>
    </row>
    <row r="333" customHeight="1" spans="4:7">
      <c r="D333" s="207">
        <v>48002</v>
      </c>
      <c r="E333" s="209" t="s">
        <v>2225</v>
      </c>
      <c r="F333" s="209" t="s">
        <v>2240</v>
      </c>
      <c r="G333" s="209" t="s">
        <v>2241</v>
      </c>
    </row>
    <row r="334" customHeight="1" spans="4:7">
      <c r="D334" s="207">
        <v>48002</v>
      </c>
      <c r="E334" s="209" t="s">
        <v>2225</v>
      </c>
      <c r="F334" s="209" t="s">
        <v>2242</v>
      </c>
      <c r="G334" s="209" t="s">
        <v>2243</v>
      </c>
    </row>
    <row r="335" customHeight="1" spans="4:7">
      <c r="D335" s="207">
        <v>48002</v>
      </c>
      <c r="E335" s="209" t="s">
        <v>2225</v>
      </c>
      <c r="F335" s="209" t="s">
        <v>2244</v>
      </c>
      <c r="G335" s="209" t="s">
        <v>2245</v>
      </c>
    </row>
    <row r="336" customHeight="1" spans="4:7">
      <c r="D336" s="207">
        <v>48002</v>
      </c>
      <c r="E336" s="209" t="s">
        <v>2225</v>
      </c>
      <c r="F336" s="209" t="s">
        <v>2246</v>
      </c>
      <c r="G336" s="209" t="s">
        <v>2247</v>
      </c>
    </row>
    <row r="337" customHeight="1" spans="4:7">
      <c r="D337" s="207">
        <v>48002</v>
      </c>
      <c r="E337" s="209" t="s">
        <v>2225</v>
      </c>
      <c r="F337" s="209" t="s">
        <v>2248</v>
      </c>
      <c r="G337" s="209" t="s">
        <v>2249</v>
      </c>
    </row>
    <row r="338" customHeight="1" spans="4:7">
      <c r="D338" s="207">
        <v>48002</v>
      </c>
      <c r="E338" s="209" t="s">
        <v>2225</v>
      </c>
      <c r="F338" s="209" t="s">
        <v>2250</v>
      </c>
      <c r="G338" s="209" t="s">
        <v>2251</v>
      </c>
    </row>
    <row r="339" customHeight="1" spans="4:7">
      <c r="D339" s="207">
        <v>48002</v>
      </c>
      <c r="E339" s="209" t="s">
        <v>2225</v>
      </c>
      <c r="F339" s="209" t="s">
        <v>2252</v>
      </c>
      <c r="G339" s="209" t="s">
        <v>2253</v>
      </c>
    </row>
    <row r="340" customHeight="1" spans="4:7">
      <c r="D340" s="207">
        <v>48003</v>
      </c>
      <c r="E340" s="209" t="s">
        <v>2254</v>
      </c>
      <c r="F340" s="209" t="s">
        <v>2255</v>
      </c>
      <c r="G340" s="209" t="s">
        <v>2256</v>
      </c>
    </row>
    <row r="341" customHeight="1" spans="4:7">
      <c r="D341" s="207">
        <v>48003</v>
      </c>
      <c r="E341" s="209" t="s">
        <v>2254</v>
      </c>
      <c r="F341" s="209" t="s">
        <v>2257</v>
      </c>
      <c r="G341" s="209" t="s">
        <v>2258</v>
      </c>
    </row>
    <row r="342" customHeight="1" spans="4:7">
      <c r="D342" s="207">
        <v>48003</v>
      </c>
      <c r="E342" s="209" t="s">
        <v>2254</v>
      </c>
      <c r="F342" s="209" t="s">
        <v>2259</v>
      </c>
      <c r="G342" s="209" t="s">
        <v>2260</v>
      </c>
    </row>
    <row r="343" customHeight="1" spans="4:7">
      <c r="D343" s="207">
        <v>48003</v>
      </c>
      <c r="E343" s="209" t="s">
        <v>2254</v>
      </c>
      <c r="F343" s="209" t="s">
        <v>2261</v>
      </c>
      <c r="G343" s="209" t="s">
        <v>2262</v>
      </c>
    </row>
    <row r="344" customHeight="1" spans="4:7">
      <c r="D344" s="207">
        <v>48003</v>
      </c>
      <c r="E344" s="209" t="s">
        <v>2254</v>
      </c>
      <c r="F344" s="209" t="s">
        <v>2263</v>
      </c>
      <c r="G344" s="209" t="s">
        <v>2264</v>
      </c>
    </row>
    <row r="345" customHeight="1" spans="4:7">
      <c r="D345" s="207">
        <v>48003</v>
      </c>
      <c r="E345" s="209" t="s">
        <v>2254</v>
      </c>
      <c r="F345" s="209" t="s">
        <v>2265</v>
      </c>
      <c r="G345" s="209" t="s">
        <v>2266</v>
      </c>
    </row>
    <row r="346" customHeight="1" spans="4:7">
      <c r="D346" s="207">
        <v>48003</v>
      </c>
      <c r="E346" s="209" t="s">
        <v>2254</v>
      </c>
      <c r="F346" s="209" t="s">
        <v>2267</v>
      </c>
      <c r="G346" s="209" t="s">
        <v>2268</v>
      </c>
    </row>
    <row r="347" customHeight="1" spans="4:7">
      <c r="D347" s="207">
        <v>48003</v>
      </c>
      <c r="E347" s="209" t="s">
        <v>2254</v>
      </c>
      <c r="F347" s="209" t="s">
        <v>2269</v>
      </c>
      <c r="G347" s="209" t="s">
        <v>2270</v>
      </c>
    </row>
    <row r="348" customHeight="1" spans="4:7">
      <c r="D348" s="207">
        <v>48003</v>
      </c>
      <c r="E348" s="209" t="s">
        <v>2254</v>
      </c>
      <c r="F348" s="209" t="s">
        <v>2271</v>
      </c>
      <c r="G348" s="209" t="s">
        <v>2272</v>
      </c>
    </row>
    <row r="349" customHeight="1" spans="4:7">
      <c r="D349" s="207">
        <v>48003</v>
      </c>
      <c r="E349" s="209" t="s">
        <v>2254</v>
      </c>
      <c r="F349" s="209" t="s">
        <v>2273</v>
      </c>
      <c r="G349" s="209" t="s">
        <v>2274</v>
      </c>
    </row>
    <row r="350" customHeight="1" spans="4:7">
      <c r="D350" s="207">
        <v>48003</v>
      </c>
      <c r="E350" s="209" t="s">
        <v>2254</v>
      </c>
      <c r="F350" s="209" t="s">
        <v>2275</v>
      </c>
      <c r="G350" s="209" t="s">
        <v>2276</v>
      </c>
    </row>
    <row r="351" customHeight="1" spans="4:7">
      <c r="D351" s="207">
        <v>48003</v>
      </c>
      <c r="E351" s="209" t="s">
        <v>2254</v>
      </c>
      <c r="F351" s="209" t="s">
        <v>2277</v>
      </c>
      <c r="G351" s="209" t="s">
        <v>2278</v>
      </c>
    </row>
    <row r="352" customHeight="1" spans="4:7">
      <c r="D352" s="207">
        <v>48003</v>
      </c>
      <c r="E352" s="209" t="s">
        <v>2254</v>
      </c>
      <c r="F352" s="209" t="s">
        <v>2279</v>
      </c>
      <c r="G352" s="209" t="s">
        <v>2280</v>
      </c>
    </row>
    <row r="353" customHeight="1" spans="4:7">
      <c r="D353" s="207">
        <v>48003</v>
      </c>
      <c r="E353" s="209" t="s">
        <v>2254</v>
      </c>
      <c r="F353" s="209" t="s">
        <v>2281</v>
      </c>
      <c r="G353" s="209" t="s">
        <v>2282</v>
      </c>
    </row>
    <row r="354" customHeight="1" spans="4:7">
      <c r="D354" s="207">
        <v>48003</v>
      </c>
      <c r="E354" s="209" t="s">
        <v>2254</v>
      </c>
      <c r="F354" s="209" t="s">
        <v>2283</v>
      </c>
      <c r="G354" s="209" t="s">
        <v>2284</v>
      </c>
    </row>
    <row r="355" customHeight="1" spans="4:7">
      <c r="D355" s="207">
        <v>48003</v>
      </c>
      <c r="E355" s="209" t="s">
        <v>2254</v>
      </c>
      <c r="F355" s="209" t="s">
        <v>2285</v>
      </c>
      <c r="G355" s="209" t="s">
        <v>2286</v>
      </c>
    </row>
    <row r="356" customHeight="1" spans="4:7">
      <c r="D356" s="207">
        <v>48003</v>
      </c>
      <c r="E356" s="209" t="s">
        <v>2254</v>
      </c>
      <c r="F356" s="209" t="s">
        <v>2287</v>
      </c>
      <c r="G356" s="209" t="s">
        <v>2145</v>
      </c>
    </row>
    <row r="357" customHeight="1" spans="4:7">
      <c r="D357" s="207">
        <v>48003</v>
      </c>
      <c r="E357" s="209" t="s">
        <v>2254</v>
      </c>
      <c r="F357" s="209" t="s">
        <v>2288</v>
      </c>
      <c r="G357" s="209" t="s">
        <v>2289</v>
      </c>
    </row>
    <row r="358" customHeight="1" spans="4:7">
      <c r="D358" s="207">
        <v>48003</v>
      </c>
      <c r="E358" s="209" t="s">
        <v>2254</v>
      </c>
      <c r="F358" s="209" t="s">
        <v>2290</v>
      </c>
      <c r="G358" s="209" t="s">
        <v>2291</v>
      </c>
    </row>
    <row r="359" customHeight="1" spans="4:7">
      <c r="D359" s="207">
        <v>48003</v>
      </c>
      <c r="E359" s="209" t="s">
        <v>2254</v>
      </c>
      <c r="F359" s="209" t="s">
        <v>2292</v>
      </c>
      <c r="G359" s="209" t="s">
        <v>2293</v>
      </c>
    </row>
    <row r="360" customHeight="1" spans="4:7">
      <c r="D360" s="207">
        <v>48003</v>
      </c>
      <c r="E360" s="209" t="s">
        <v>2254</v>
      </c>
      <c r="F360" s="209" t="s">
        <v>2294</v>
      </c>
      <c r="G360" s="209" t="s">
        <v>2295</v>
      </c>
    </row>
    <row r="361" customHeight="1" spans="4:7">
      <c r="D361" s="207">
        <v>48003</v>
      </c>
      <c r="E361" s="209" t="s">
        <v>2254</v>
      </c>
      <c r="F361" s="209" t="s">
        <v>2296</v>
      </c>
      <c r="G361" s="209" t="s">
        <v>2297</v>
      </c>
    </row>
    <row r="362" customHeight="1" spans="4:7">
      <c r="D362" s="207">
        <v>48003</v>
      </c>
      <c r="E362" s="209" t="s">
        <v>2254</v>
      </c>
      <c r="F362" s="209" t="s">
        <v>2298</v>
      </c>
      <c r="G362" s="209" t="s">
        <v>1813</v>
      </c>
    </row>
    <row r="363" customHeight="1" spans="4:7">
      <c r="D363" s="207">
        <v>46003</v>
      </c>
      <c r="E363" s="209" t="s">
        <v>2299</v>
      </c>
      <c r="F363" s="209" t="s">
        <v>2300</v>
      </c>
      <c r="G363" s="209" t="s">
        <v>2301</v>
      </c>
    </row>
    <row r="364" customHeight="1" spans="4:7">
      <c r="D364" s="207">
        <v>46003</v>
      </c>
      <c r="E364" s="209" t="s">
        <v>2299</v>
      </c>
      <c r="F364" s="209" t="s">
        <v>2302</v>
      </c>
      <c r="G364" s="209" t="s">
        <v>2303</v>
      </c>
    </row>
    <row r="365" customHeight="1" spans="4:7">
      <c r="D365" s="207">
        <v>46003</v>
      </c>
      <c r="E365" s="209" t="s">
        <v>2299</v>
      </c>
      <c r="F365" s="209" t="s">
        <v>2304</v>
      </c>
      <c r="G365" s="209" t="s">
        <v>2305</v>
      </c>
    </row>
    <row r="366" customHeight="1" spans="4:7">
      <c r="D366" s="207">
        <v>46003</v>
      </c>
      <c r="E366" s="209" t="s">
        <v>2299</v>
      </c>
      <c r="F366" s="209" t="s">
        <v>2306</v>
      </c>
      <c r="G366" s="209" t="s">
        <v>2307</v>
      </c>
    </row>
    <row r="367" customHeight="1" spans="4:7">
      <c r="D367" s="207">
        <v>46003</v>
      </c>
      <c r="E367" s="209" t="s">
        <v>2299</v>
      </c>
      <c r="F367" s="209" t="s">
        <v>2308</v>
      </c>
      <c r="G367" s="209" t="s">
        <v>2309</v>
      </c>
    </row>
    <row r="368" customHeight="1" spans="4:7">
      <c r="D368" s="207">
        <v>46003</v>
      </c>
      <c r="E368" s="209" t="s">
        <v>2299</v>
      </c>
      <c r="F368" s="209" t="s">
        <v>2310</v>
      </c>
      <c r="G368" s="209" t="s">
        <v>2311</v>
      </c>
    </row>
    <row r="369" customHeight="1" spans="4:7">
      <c r="D369" s="207">
        <v>46003</v>
      </c>
      <c r="E369" s="209" t="s">
        <v>2299</v>
      </c>
      <c r="F369" s="209" t="s">
        <v>2312</v>
      </c>
      <c r="G369" s="209" t="s">
        <v>2313</v>
      </c>
    </row>
    <row r="370" customHeight="1" spans="4:7">
      <c r="D370" s="207">
        <v>46003</v>
      </c>
      <c r="E370" s="209" t="s">
        <v>2299</v>
      </c>
      <c r="F370" s="209" t="s">
        <v>2314</v>
      </c>
      <c r="G370" s="209" t="s">
        <v>2315</v>
      </c>
    </row>
    <row r="371" customHeight="1" spans="4:7">
      <c r="D371" s="207">
        <v>46003</v>
      </c>
      <c r="E371" s="209" t="s">
        <v>2299</v>
      </c>
      <c r="F371" s="209" t="s">
        <v>2316</v>
      </c>
      <c r="G371" s="209" t="s">
        <v>2317</v>
      </c>
    </row>
    <row r="372" customHeight="1" spans="4:7">
      <c r="D372" s="207">
        <v>46003</v>
      </c>
      <c r="E372" s="209" t="s">
        <v>2299</v>
      </c>
      <c r="F372" s="209" t="s">
        <v>2318</v>
      </c>
      <c r="G372" s="209" t="s">
        <v>2319</v>
      </c>
    </row>
    <row r="373" customHeight="1" spans="4:7">
      <c r="D373" s="207">
        <v>46003</v>
      </c>
      <c r="E373" s="209" t="s">
        <v>2299</v>
      </c>
      <c r="F373" s="209" t="s">
        <v>2320</v>
      </c>
      <c r="G373" s="209" t="s">
        <v>2321</v>
      </c>
    </row>
    <row r="374" customHeight="1" spans="4:7">
      <c r="D374" s="207">
        <v>46003</v>
      </c>
      <c r="E374" s="209" t="s">
        <v>2299</v>
      </c>
      <c r="F374" s="209" t="s">
        <v>2322</v>
      </c>
      <c r="G374" s="209" t="s">
        <v>2323</v>
      </c>
    </row>
    <row r="375" customHeight="1" spans="4:7">
      <c r="D375" s="207">
        <v>46003</v>
      </c>
      <c r="E375" s="209" t="s">
        <v>2299</v>
      </c>
      <c r="F375" s="209" t="s">
        <v>2324</v>
      </c>
      <c r="G375" s="209" t="s">
        <v>2325</v>
      </c>
    </row>
    <row r="376" customHeight="1" spans="4:7">
      <c r="D376" s="207">
        <v>46003</v>
      </c>
      <c r="E376" s="209" t="s">
        <v>2299</v>
      </c>
      <c r="F376" s="209" t="s">
        <v>2326</v>
      </c>
      <c r="G376" s="209" t="s">
        <v>2327</v>
      </c>
    </row>
    <row r="377" customHeight="1" spans="4:7">
      <c r="D377" s="207">
        <v>46003</v>
      </c>
      <c r="E377" s="209" t="s">
        <v>2299</v>
      </c>
      <c r="F377" s="209" t="s">
        <v>2328</v>
      </c>
      <c r="G377" s="209" t="s">
        <v>2329</v>
      </c>
    </row>
    <row r="378" customHeight="1" spans="4:7">
      <c r="D378" s="207">
        <v>46003</v>
      </c>
      <c r="E378" s="209" t="s">
        <v>2299</v>
      </c>
      <c r="F378" s="209" t="s">
        <v>2330</v>
      </c>
      <c r="G378" s="209" t="s">
        <v>2331</v>
      </c>
    </row>
    <row r="379" customHeight="1" spans="4:7">
      <c r="D379" s="207">
        <v>46003</v>
      </c>
      <c r="E379" s="209" t="s">
        <v>2299</v>
      </c>
      <c r="F379" s="209" t="s">
        <v>2332</v>
      </c>
      <c r="G379" s="209" t="s">
        <v>2333</v>
      </c>
    </row>
    <row r="380" customHeight="1" spans="4:7">
      <c r="D380" s="207">
        <v>46003</v>
      </c>
      <c r="E380" s="209" t="s">
        <v>2299</v>
      </c>
      <c r="F380" s="209" t="s">
        <v>2334</v>
      </c>
      <c r="G380" s="209" t="s">
        <v>2335</v>
      </c>
    </row>
    <row r="381" customHeight="1" spans="4:7">
      <c r="D381" s="207">
        <v>46003</v>
      </c>
      <c r="E381" s="209" t="s">
        <v>2299</v>
      </c>
      <c r="F381" s="209" t="s">
        <v>2336</v>
      </c>
      <c r="G381" s="209" t="s">
        <v>2337</v>
      </c>
    </row>
    <row r="382" customHeight="1" spans="4:7">
      <c r="D382" s="207">
        <v>46003</v>
      </c>
      <c r="E382" s="209" t="s">
        <v>2299</v>
      </c>
      <c r="F382" s="209" t="s">
        <v>2338</v>
      </c>
      <c r="G382" s="209" t="s">
        <v>2339</v>
      </c>
    </row>
    <row r="383" customHeight="1" spans="4:7">
      <c r="D383" s="207">
        <v>46003</v>
      </c>
      <c r="E383" s="209" t="s">
        <v>2299</v>
      </c>
      <c r="F383" s="209" t="s">
        <v>2340</v>
      </c>
      <c r="G383" s="209" t="s">
        <v>2341</v>
      </c>
    </row>
    <row r="384" customHeight="1" spans="4:7">
      <c r="D384" s="207">
        <v>46003</v>
      </c>
      <c r="E384" s="209" t="s">
        <v>2299</v>
      </c>
      <c r="F384" s="209" t="s">
        <v>2342</v>
      </c>
      <c r="G384" s="209" t="s">
        <v>2343</v>
      </c>
    </row>
    <row r="385" customHeight="1" spans="4:7">
      <c r="D385" s="207">
        <v>46003</v>
      </c>
      <c r="E385" s="209" t="s">
        <v>2299</v>
      </c>
      <c r="F385" s="209" t="s">
        <v>2344</v>
      </c>
      <c r="G385" s="209" t="s">
        <v>2345</v>
      </c>
    </row>
    <row r="386" customHeight="1" spans="4:7">
      <c r="D386" s="207">
        <v>46003</v>
      </c>
      <c r="E386" s="209" t="s">
        <v>2299</v>
      </c>
      <c r="F386" s="209" t="s">
        <v>2346</v>
      </c>
      <c r="G386" s="209" t="s">
        <v>2347</v>
      </c>
    </row>
    <row r="387" customHeight="1" spans="4:7">
      <c r="D387" s="207">
        <v>46003</v>
      </c>
      <c r="E387" s="209" t="s">
        <v>2299</v>
      </c>
      <c r="F387" s="209" t="s">
        <v>2348</v>
      </c>
      <c r="G387" s="209" t="s">
        <v>2349</v>
      </c>
    </row>
    <row r="388" customHeight="1" spans="4:7">
      <c r="D388" s="207">
        <v>46003</v>
      </c>
      <c r="E388" s="209" t="s">
        <v>2299</v>
      </c>
      <c r="F388" s="209" t="s">
        <v>2350</v>
      </c>
      <c r="G388" s="209" t="s">
        <v>2351</v>
      </c>
    </row>
    <row r="389" customHeight="1" spans="4:7">
      <c r="D389" s="207">
        <v>46003</v>
      </c>
      <c r="E389" s="209" t="s">
        <v>2299</v>
      </c>
      <c r="F389" s="209" t="s">
        <v>2352</v>
      </c>
      <c r="G389" s="209" t="s">
        <v>2353</v>
      </c>
    </row>
    <row r="390" customHeight="1" spans="4:7">
      <c r="D390" s="207">
        <v>46003</v>
      </c>
      <c r="E390" s="209" t="s">
        <v>2299</v>
      </c>
      <c r="F390" s="209" t="s">
        <v>2354</v>
      </c>
      <c r="G390" s="209" t="s">
        <v>2355</v>
      </c>
    </row>
    <row r="391" customHeight="1" spans="4:7">
      <c r="D391" s="207">
        <v>46003</v>
      </c>
      <c r="E391" s="209" t="s">
        <v>2299</v>
      </c>
      <c r="F391" s="209" t="s">
        <v>2356</v>
      </c>
      <c r="G391" s="209" t="s">
        <v>2357</v>
      </c>
    </row>
    <row r="392" customHeight="1" spans="4:7">
      <c r="D392" s="207">
        <v>46003</v>
      </c>
      <c r="E392" s="209" t="s">
        <v>2299</v>
      </c>
      <c r="F392" s="209" t="s">
        <v>2358</v>
      </c>
      <c r="G392" s="209" t="s">
        <v>2359</v>
      </c>
    </row>
    <row r="393" customHeight="1" spans="4:7">
      <c r="D393" s="207">
        <v>46003</v>
      </c>
      <c r="E393" s="209" t="s">
        <v>2299</v>
      </c>
      <c r="F393" s="209" t="s">
        <v>2360</v>
      </c>
      <c r="G393" s="209" t="s">
        <v>2361</v>
      </c>
    </row>
    <row r="394" customHeight="1" spans="4:7">
      <c r="D394" s="207">
        <v>46003</v>
      </c>
      <c r="E394" s="209" t="s">
        <v>2299</v>
      </c>
      <c r="F394" s="209" t="s">
        <v>2362</v>
      </c>
      <c r="G394" s="209" t="s">
        <v>2363</v>
      </c>
    </row>
    <row r="395" customHeight="1" spans="4:7">
      <c r="D395" s="207">
        <v>51004</v>
      </c>
      <c r="E395" s="209" t="s">
        <v>2364</v>
      </c>
      <c r="F395" s="209" t="s">
        <v>2365</v>
      </c>
      <c r="G395" s="209" t="s">
        <v>2366</v>
      </c>
    </row>
    <row r="396" customHeight="1" spans="4:7">
      <c r="D396" s="207">
        <v>51004</v>
      </c>
      <c r="E396" s="209" t="s">
        <v>2364</v>
      </c>
      <c r="F396" s="209" t="s">
        <v>2367</v>
      </c>
      <c r="G396" s="209" t="s">
        <v>2368</v>
      </c>
    </row>
    <row r="397" customHeight="1" spans="4:7">
      <c r="D397" s="207">
        <v>51004</v>
      </c>
      <c r="E397" s="209" t="s">
        <v>2364</v>
      </c>
      <c r="F397" s="209" t="s">
        <v>2369</v>
      </c>
      <c r="G397" s="209" t="s">
        <v>1602</v>
      </c>
    </row>
    <row r="398" customHeight="1" spans="4:7">
      <c r="D398" s="207">
        <v>51004</v>
      </c>
      <c r="E398" s="209" t="s">
        <v>2364</v>
      </c>
      <c r="F398" s="209" t="s">
        <v>2370</v>
      </c>
      <c r="G398" s="209" t="s">
        <v>2371</v>
      </c>
    </row>
    <row r="399" customHeight="1" spans="4:7">
      <c r="D399" s="207">
        <v>51004</v>
      </c>
      <c r="E399" s="209" t="s">
        <v>2364</v>
      </c>
      <c r="F399" s="209" t="s">
        <v>2372</v>
      </c>
      <c r="G399" s="209" t="s">
        <v>2373</v>
      </c>
    </row>
    <row r="400" customHeight="1" spans="4:7">
      <c r="D400" s="207">
        <v>51004</v>
      </c>
      <c r="E400" s="209" t="s">
        <v>2364</v>
      </c>
      <c r="F400" s="209" t="s">
        <v>2374</v>
      </c>
      <c r="G400" s="209" t="s">
        <v>2375</v>
      </c>
    </row>
    <row r="401" customHeight="1" spans="4:7">
      <c r="D401" s="207">
        <v>51004</v>
      </c>
      <c r="E401" s="209" t="s">
        <v>2364</v>
      </c>
      <c r="F401" s="209" t="s">
        <v>2376</v>
      </c>
      <c r="G401" s="209" t="s">
        <v>2377</v>
      </c>
    </row>
    <row r="402" customHeight="1" spans="4:7">
      <c r="D402" s="207">
        <v>51004</v>
      </c>
      <c r="E402" s="209" t="s">
        <v>2364</v>
      </c>
      <c r="F402" s="209" t="s">
        <v>2378</v>
      </c>
      <c r="G402" s="209" t="s">
        <v>2379</v>
      </c>
    </row>
    <row r="403" customHeight="1" spans="4:7">
      <c r="D403" s="207">
        <v>51004</v>
      </c>
      <c r="E403" s="209" t="s">
        <v>2364</v>
      </c>
      <c r="F403" s="209" t="s">
        <v>2380</v>
      </c>
      <c r="G403" s="209" t="s">
        <v>2381</v>
      </c>
    </row>
    <row r="404" customHeight="1" spans="4:7">
      <c r="D404" s="207">
        <v>51004</v>
      </c>
      <c r="E404" s="209" t="s">
        <v>2364</v>
      </c>
      <c r="F404" s="209" t="s">
        <v>2382</v>
      </c>
      <c r="G404" s="209" t="s">
        <v>2383</v>
      </c>
    </row>
    <row r="405" customHeight="1" spans="4:7">
      <c r="D405" s="207">
        <v>51004</v>
      </c>
      <c r="E405" s="209" t="s">
        <v>2364</v>
      </c>
      <c r="F405" s="209" t="s">
        <v>2384</v>
      </c>
      <c r="G405" s="209" t="s">
        <v>2385</v>
      </c>
    </row>
    <row r="406" customHeight="1" spans="4:7">
      <c r="D406" s="207">
        <v>51004</v>
      </c>
      <c r="E406" s="209" t="s">
        <v>2364</v>
      </c>
      <c r="F406" s="209" t="s">
        <v>2386</v>
      </c>
      <c r="G406" s="209" t="s">
        <v>2387</v>
      </c>
    </row>
    <row r="407" customHeight="1" spans="4:7">
      <c r="D407" s="207">
        <v>51004</v>
      </c>
      <c r="E407" s="209" t="s">
        <v>2364</v>
      </c>
      <c r="F407" s="209" t="s">
        <v>2388</v>
      </c>
      <c r="G407" s="209" t="s">
        <v>2389</v>
      </c>
    </row>
    <row r="408" customHeight="1" spans="4:7">
      <c r="D408" s="207">
        <v>51004</v>
      </c>
      <c r="E408" s="209" t="s">
        <v>2364</v>
      </c>
      <c r="F408" s="209" t="s">
        <v>2390</v>
      </c>
      <c r="G408" s="209" t="s">
        <v>2391</v>
      </c>
    </row>
    <row r="409" customHeight="1" spans="4:7">
      <c r="D409" s="207">
        <v>51004</v>
      </c>
      <c r="E409" s="209" t="s">
        <v>2364</v>
      </c>
      <c r="F409" s="209" t="s">
        <v>2392</v>
      </c>
      <c r="G409" s="209" t="s">
        <v>2393</v>
      </c>
    </row>
    <row r="410" customHeight="1" spans="4:7">
      <c r="D410" s="207">
        <v>51004</v>
      </c>
      <c r="E410" s="209" t="s">
        <v>2364</v>
      </c>
      <c r="F410" s="209" t="s">
        <v>2394</v>
      </c>
      <c r="G410" s="209" t="s">
        <v>2395</v>
      </c>
    </row>
    <row r="411" customHeight="1" spans="4:7">
      <c r="D411" s="207">
        <v>51004</v>
      </c>
      <c r="E411" s="209" t="s">
        <v>2364</v>
      </c>
      <c r="F411" s="209" t="s">
        <v>2396</v>
      </c>
      <c r="G411" s="209" t="s">
        <v>2397</v>
      </c>
    </row>
    <row r="412" customHeight="1" spans="4:7">
      <c r="D412" s="207">
        <v>51004</v>
      </c>
      <c r="E412" s="209" t="s">
        <v>2364</v>
      </c>
      <c r="F412" s="209" t="s">
        <v>2398</v>
      </c>
      <c r="G412" s="209" t="s">
        <v>2399</v>
      </c>
    </row>
    <row r="413" customHeight="1" spans="4:7">
      <c r="D413" s="207">
        <v>51004</v>
      </c>
      <c r="E413" s="209" t="s">
        <v>2364</v>
      </c>
      <c r="F413" s="209" t="s">
        <v>2400</v>
      </c>
      <c r="G413" s="209" t="s">
        <v>2401</v>
      </c>
    </row>
    <row r="414" customHeight="1" spans="4:7">
      <c r="D414" s="207">
        <v>51004</v>
      </c>
      <c r="E414" s="209" t="s">
        <v>2364</v>
      </c>
      <c r="F414" s="209" t="s">
        <v>2402</v>
      </c>
      <c r="G414" s="209" t="s">
        <v>2403</v>
      </c>
    </row>
    <row r="415" customHeight="1" spans="4:7">
      <c r="D415" s="207">
        <v>51004</v>
      </c>
      <c r="E415" s="209" t="s">
        <v>2364</v>
      </c>
      <c r="F415" s="209" t="s">
        <v>2404</v>
      </c>
      <c r="G415" s="209" t="s">
        <v>2405</v>
      </c>
    </row>
    <row r="416" customHeight="1" spans="4:7">
      <c r="D416" s="207">
        <v>51004</v>
      </c>
      <c r="E416" s="209" t="s">
        <v>2364</v>
      </c>
      <c r="F416" s="209" t="s">
        <v>2406</v>
      </c>
      <c r="G416" s="209" t="s">
        <v>2407</v>
      </c>
    </row>
    <row r="417" customHeight="1" spans="4:7">
      <c r="D417" s="207">
        <v>51004</v>
      </c>
      <c r="E417" s="209" t="s">
        <v>2364</v>
      </c>
      <c r="F417" s="209" t="s">
        <v>2408</v>
      </c>
      <c r="G417" s="209" t="s">
        <v>2409</v>
      </c>
    </row>
    <row r="418" customHeight="1" spans="4:7">
      <c r="D418" s="207">
        <v>49001</v>
      </c>
      <c r="E418" s="209" t="s">
        <v>2410</v>
      </c>
      <c r="F418" s="209" t="s">
        <v>2411</v>
      </c>
      <c r="G418" s="209" t="s">
        <v>2412</v>
      </c>
    </row>
    <row r="419" customHeight="1" spans="4:7">
      <c r="D419" s="207">
        <v>49001</v>
      </c>
      <c r="E419" s="209" t="s">
        <v>2410</v>
      </c>
      <c r="F419" s="209" t="s">
        <v>2413</v>
      </c>
      <c r="G419" s="209" t="s">
        <v>2414</v>
      </c>
    </row>
    <row r="420" customHeight="1" spans="4:7">
      <c r="D420" s="207">
        <v>49001</v>
      </c>
      <c r="E420" s="209" t="s">
        <v>2410</v>
      </c>
      <c r="F420" s="209" t="s">
        <v>2415</v>
      </c>
      <c r="G420" s="209" t="s">
        <v>2416</v>
      </c>
    </row>
    <row r="421" customHeight="1" spans="4:7">
      <c r="D421" s="207">
        <v>49001</v>
      </c>
      <c r="E421" s="209" t="s">
        <v>2410</v>
      </c>
      <c r="F421" s="209" t="s">
        <v>2417</v>
      </c>
      <c r="G421" s="209" t="s">
        <v>2418</v>
      </c>
    </row>
    <row r="422" customHeight="1" spans="4:7">
      <c r="D422" s="207">
        <v>49001</v>
      </c>
      <c r="E422" s="209" t="s">
        <v>2410</v>
      </c>
      <c r="F422" s="209" t="s">
        <v>2419</v>
      </c>
      <c r="G422" s="209" t="s">
        <v>2420</v>
      </c>
    </row>
    <row r="423" customHeight="1" spans="4:7">
      <c r="D423" s="207">
        <v>49001</v>
      </c>
      <c r="E423" s="209" t="s">
        <v>2410</v>
      </c>
      <c r="F423" s="209" t="s">
        <v>2421</v>
      </c>
      <c r="G423" s="209" t="s">
        <v>2422</v>
      </c>
    </row>
    <row r="424" customHeight="1" spans="4:7">
      <c r="D424" s="207">
        <v>49001</v>
      </c>
      <c r="E424" s="209" t="s">
        <v>2410</v>
      </c>
      <c r="F424" s="209" t="s">
        <v>2423</v>
      </c>
      <c r="G424" s="209" t="s">
        <v>2424</v>
      </c>
    </row>
    <row r="425" customHeight="1" spans="4:7">
      <c r="D425" s="207">
        <v>50001</v>
      </c>
      <c r="E425" s="209" t="s">
        <v>2425</v>
      </c>
      <c r="F425" s="209" t="s">
        <v>2426</v>
      </c>
      <c r="G425" s="209" t="s">
        <v>2427</v>
      </c>
    </row>
    <row r="426" customHeight="1" spans="4:7">
      <c r="D426" s="207">
        <v>50001</v>
      </c>
      <c r="E426" s="209" t="s">
        <v>2425</v>
      </c>
      <c r="F426" s="209" t="s">
        <v>2428</v>
      </c>
      <c r="G426" s="209" t="s">
        <v>2429</v>
      </c>
    </row>
    <row r="427" customHeight="1" spans="4:7">
      <c r="D427" s="207">
        <v>50001</v>
      </c>
      <c r="E427" s="209" t="s">
        <v>2425</v>
      </c>
      <c r="F427" s="209" t="s">
        <v>2430</v>
      </c>
      <c r="G427" s="209" t="s">
        <v>2431</v>
      </c>
    </row>
    <row r="428" customHeight="1" spans="4:7">
      <c r="D428" s="207">
        <v>50001</v>
      </c>
      <c r="E428" s="209" t="s">
        <v>2425</v>
      </c>
      <c r="F428" s="209" t="s">
        <v>2432</v>
      </c>
      <c r="G428" s="209" t="s">
        <v>2433</v>
      </c>
    </row>
    <row r="429" customHeight="1" spans="4:7">
      <c r="D429" s="207">
        <v>50001</v>
      </c>
      <c r="E429" s="209" t="s">
        <v>2425</v>
      </c>
      <c r="F429" s="209" t="s">
        <v>2434</v>
      </c>
      <c r="G429" s="209" t="s">
        <v>2435</v>
      </c>
    </row>
    <row r="430" customHeight="1" spans="4:7">
      <c r="D430" s="207">
        <v>50001</v>
      </c>
      <c r="E430" s="209" t="s">
        <v>2425</v>
      </c>
      <c r="F430" s="209" t="s">
        <v>2436</v>
      </c>
      <c r="G430" s="209" t="s">
        <v>2437</v>
      </c>
    </row>
    <row r="431" customHeight="1" spans="4:7">
      <c r="D431" s="207">
        <v>50001</v>
      </c>
      <c r="E431" s="209" t="s">
        <v>2425</v>
      </c>
      <c r="F431" s="209" t="s">
        <v>2438</v>
      </c>
      <c r="G431" s="209" t="s">
        <v>2439</v>
      </c>
    </row>
    <row r="432" customHeight="1" spans="4:7">
      <c r="D432" s="207">
        <v>50001</v>
      </c>
      <c r="E432" s="209" t="s">
        <v>2425</v>
      </c>
      <c r="F432" s="209" t="s">
        <v>2440</v>
      </c>
      <c r="G432" s="209" t="s">
        <v>2441</v>
      </c>
    </row>
    <row r="433" customHeight="1" spans="4:7">
      <c r="D433" s="207">
        <v>50001</v>
      </c>
      <c r="E433" s="209" t="s">
        <v>2425</v>
      </c>
      <c r="F433" s="209" t="s">
        <v>2442</v>
      </c>
      <c r="G433" s="209" t="s">
        <v>2443</v>
      </c>
    </row>
    <row r="434" customHeight="1" spans="4:7">
      <c r="D434" s="207">
        <v>50001</v>
      </c>
      <c r="E434" s="209" t="s">
        <v>2425</v>
      </c>
      <c r="F434" s="209" t="s">
        <v>2444</v>
      </c>
      <c r="G434" s="209" t="s">
        <v>2445</v>
      </c>
    </row>
    <row r="435" customHeight="1" spans="4:7">
      <c r="D435" s="207">
        <v>50001</v>
      </c>
      <c r="E435" s="209" t="s">
        <v>2425</v>
      </c>
      <c r="F435" s="209" t="s">
        <v>2446</v>
      </c>
      <c r="G435" s="209" t="s">
        <v>2447</v>
      </c>
    </row>
    <row r="436" customHeight="1" spans="4:7">
      <c r="D436" s="207">
        <v>46004</v>
      </c>
      <c r="E436" s="209" t="s">
        <v>2448</v>
      </c>
      <c r="F436" s="209" t="s">
        <v>2449</v>
      </c>
      <c r="G436" s="209" t="s">
        <v>2450</v>
      </c>
    </row>
    <row r="437" customHeight="1" spans="4:7">
      <c r="D437" s="207">
        <v>46004</v>
      </c>
      <c r="E437" s="209" t="s">
        <v>2448</v>
      </c>
      <c r="F437" s="209" t="s">
        <v>2451</v>
      </c>
      <c r="G437" s="209" t="s">
        <v>2452</v>
      </c>
    </row>
    <row r="438" customHeight="1" spans="4:7">
      <c r="D438" s="207">
        <v>46004</v>
      </c>
      <c r="E438" s="209" t="s">
        <v>2448</v>
      </c>
      <c r="F438" s="209" t="s">
        <v>2453</v>
      </c>
      <c r="G438" s="209" t="s">
        <v>2454</v>
      </c>
    </row>
    <row r="439" customHeight="1" spans="4:7">
      <c r="D439" s="207">
        <v>46004</v>
      </c>
      <c r="E439" s="209" t="s">
        <v>2448</v>
      </c>
      <c r="F439" s="209" t="s">
        <v>2455</v>
      </c>
      <c r="G439" s="209" t="s">
        <v>2456</v>
      </c>
    </row>
    <row r="440" customHeight="1" spans="4:7">
      <c r="D440" s="207">
        <v>46004</v>
      </c>
      <c r="E440" s="209" t="s">
        <v>2448</v>
      </c>
      <c r="F440" s="209" t="s">
        <v>2457</v>
      </c>
      <c r="G440" s="209" t="s">
        <v>2458</v>
      </c>
    </row>
    <row r="441" customHeight="1" spans="4:7">
      <c r="D441" s="207">
        <v>46004</v>
      </c>
      <c r="E441" s="209" t="s">
        <v>2448</v>
      </c>
      <c r="F441" s="209" t="s">
        <v>2459</v>
      </c>
      <c r="G441" s="209" t="s">
        <v>2460</v>
      </c>
    </row>
    <row r="442" customHeight="1" spans="4:7">
      <c r="D442" s="207">
        <v>46004</v>
      </c>
      <c r="E442" s="209" t="s">
        <v>2448</v>
      </c>
      <c r="F442" s="209" t="s">
        <v>2461</v>
      </c>
      <c r="G442" s="209" t="s">
        <v>1987</v>
      </c>
    </row>
    <row r="443" customHeight="1" spans="4:7">
      <c r="D443" s="207">
        <v>46004</v>
      </c>
      <c r="E443" s="209" t="s">
        <v>2448</v>
      </c>
      <c r="F443" s="209" t="s">
        <v>2462</v>
      </c>
      <c r="G443" s="209" t="s">
        <v>2463</v>
      </c>
    </row>
    <row r="444" customHeight="1" spans="4:7">
      <c r="D444" s="207">
        <v>46004</v>
      </c>
      <c r="E444" s="209" t="s">
        <v>2448</v>
      </c>
      <c r="F444" s="209" t="s">
        <v>2464</v>
      </c>
      <c r="G444" s="209" t="s">
        <v>2465</v>
      </c>
    </row>
    <row r="445" customHeight="1" spans="4:7">
      <c r="D445" s="207">
        <v>46004</v>
      </c>
      <c r="E445" s="209" t="s">
        <v>2448</v>
      </c>
      <c r="F445" s="209" t="s">
        <v>2466</v>
      </c>
      <c r="G445" s="209" t="s">
        <v>2467</v>
      </c>
    </row>
    <row r="446" customHeight="1" spans="4:7">
      <c r="D446" s="207">
        <v>46004</v>
      </c>
      <c r="E446" s="209" t="s">
        <v>2448</v>
      </c>
      <c r="F446" s="209" t="s">
        <v>2468</v>
      </c>
      <c r="G446" s="209" t="s">
        <v>2469</v>
      </c>
    </row>
    <row r="447" customHeight="1" spans="4:7">
      <c r="D447" s="207">
        <v>46004</v>
      </c>
      <c r="E447" s="209" t="s">
        <v>2448</v>
      </c>
      <c r="F447" s="209" t="s">
        <v>2470</v>
      </c>
      <c r="G447" s="209" t="s">
        <v>2471</v>
      </c>
    </row>
    <row r="448" customHeight="1" spans="4:7">
      <c r="D448" s="207">
        <v>46004</v>
      </c>
      <c r="E448" s="209" t="s">
        <v>2448</v>
      </c>
      <c r="F448" s="209" t="s">
        <v>2472</v>
      </c>
      <c r="G448" s="209" t="s">
        <v>2473</v>
      </c>
    </row>
    <row r="449" customHeight="1" spans="4:7">
      <c r="D449" s="207">
        <v>46004</v>
      </c>
      <c r="E449" s="209" t="s">
        <v>2448</v>
      </c>
      <c r="F449" s="209" t="s">
        <v>2474</v>
      </c>
      <c r="G449" s="209" t="s">
        <v>2475</v>
      </c>
    </row>
    <row r="450" customHeight="1" spans="4:7">
      <c r="D450" s="207">
        <v>46004</v>
      </c>
      <c r="E450" s="209" t="s">
        <v>2448</v>
      </c>
      <c r="F450" s="209" t="s">
        <v>2476</v>
      </c>
      <c r="G450" s="209" t="s">
        <v>2477</v>
      </c>
    </row>
    <row r="451" customHeight="1" spans="4:7">
      <c r="D451" s="207">
        <v>46004</v>
      </c>
      <c r="E451" s="209" t="s">
        <v>2448</v>
      </c>
      <c r="F451" s="209" t="s">
        <v>2478</v>
      </c>
      <c r="G451" s="209" t="s">
        <v>2479</v>
      </c>
    </row>
    <row r="452" customHeight="1" spans="4:7">
      <c r="D452" s="207">
        <v>46004</v>
      </c>
      <c r="E452" s="209" t="s">
        <v>2448</v>
      </c>
      <c r="F452" s="209" t="s">
        <v>2480</v>
      </c>
      <c r="G452" s="209" t="s">
        <v>2481</v>
      </c>
    </row>
    <row r="453" customHeight="1" spans="4:7">
      <c r="D453" s="207">
        <v>46004</v>
      </c>
      <c r="E453" s="209" t="s">
        <v>2448</v>
      </c>
      <c r="F453" s="209" t="s">
        <v>2482</v>
      </c>
      <c r="G453" s="209" t="s">
        <v>2483</v>
      </c>
    </row>
    <row r="454" customHeight="1" spans="4:7">
      <c r="D454" s="207">
        <v>46004</v>
      </c>
      <c r="E454" s="209" t="s">
        <v>2448</v>
      </c>
      <c r="F454" s="209" t="s">
        <v>2484</v>
      </c>
      <c r="G454" s="209" t="s">
        <v>2485</v>
      </c>
    </row>
    <row r="455" customHeight="1" spans="4:7">
      <c r="D455" s="207">
        <v>46004</v>
      </c>
      <c r="E455" s="209" t="s">
        <v>2448</v>
      </c>
      <c r="F455" s="209" t="s">
        <v>2486</v>
      </c>
      <c r="G455" s="209" t="s">
        <v>2487</v>
      </c>
    </row>
    <row r="456" customHeight="1" spans="4:7">
      <c r="D456" s="207">
        <v>46004</v>
      </c>
      <c r="E456" s="209" t="s">
        <v>2448</v>
      </c>
      <c r="F456" s="209" t="s">
        <v>2488</v>
      </c>
      <c r="G456" s="209" t="s">
        <v>2489</v>
      </c>
    </row>
    <row r="457" customHeight="1" spans="4:7">
      <c r="D457" s="207">
        <v>46004</v>
      </c>
      <c r="E457" s="209" t="s">
        <v>2448</v>
      </c>
      <c r="F457" s="209" t="s">
        <v>2490</v>
      </c>
      <c r="G457" s="209" t="s">
        <v>2491</v>
      </c>
    </row>
    <row r="458" customHeight="1" spans="4:7">
      <c r="D458" s="207">
        <v>46004</v>
      </c>
      <c r="E458" s="209" t="s">
        <v>2448</v>
      </c>
      <c r="F458" s="209" t="s">
        <v>2492</v>
      </c>
      <c r="G458" s="209" t="s">
        <v>2493</v>
      </c>
    </row>
    <row r="459" customHeight="1" spans="4:7">
      <c r="D459" s="207">
        <v>46004</v>
      </c>
      <c r="E459" s="209" t="s">
        <v>2448</v>
      </c>
      <c r="F459" s="209" t="s">
        <v>2494</v>
      </c>
      <c r="G459" s="209" t="s">
        <v>2495</v>
      </c>
    </row>
    <row r="460" customHeight="1" spans="4:7">
      <c r="D460" s="207">
        <v>46004</v>
      </c>
      <c r="E460" s="209" t="s">
        <v>2448</v>
      </c>
      <c r="F460" s="209" t="s">
        <v>2496</v>
      </c>
      <c r="G460" s="209" t="s">
        <v>2497</v>
      </c>
    </row>
    <row r="461" customHeight="1" spans="4:7">
      <c r="D461" s="207">
        <v>46004</v>
      </c>
      <c r="E461" s="209" t="s">
        <v>2448</v>
      </c>
      <c r="F461" s="209" t="s">
        <v>2498</v>
      </c>
      <c r="G461" s="209" t="s">
        <v>2499</v>
      </c>
    </row>
    <row r="462" customHeight="1" spans="4:7">
      <c r="D462" s="207">
        <v>46004</v>
      </c>
      <c r="E462" s="209" t="s">
        <v>2448</v>
      </c>
      <c r="F462" s="209" t="s">
        <v>2500</v>
      </c>
      <c r="G462" s="209" t="s">
        <v>2501</v>
      </c>
    </row>
    <row r="463" customHeight="1" spans="4:7">
      <c r="D463" s="207">
        <v>46004</v>
      </c>
      <c r="E463" s="209" t="s">
        <v>2448</v>
      </c>
      <c r="F463" s="209" t="s">
        <v>2502</v>
      </c>
      <c r="G463" s="209" t="s">
        <v>2503</v>
      </c>
    </row>
    <row r="464" customHeight="1" spans="4:7">
      <c r="D464" s="207">
        <v>46004</v>
      </c>
      <c r="E464" s="209" t="s">
        <v>2448</v>
      </c>
      <c r="F464" s="209" t="s">
        <v>2504</v>
      </c>
      <c r="G464" s="209" t="s">
        <v>2505</v>
      </c>
    </row>
    <row r="465" customHeight="1" spans="4:7">
      <c r="D465" s="207">
        <v>46004</v>
      </c>
      <c r="E465" s="209" t="s">
        <v>2448</v>
      </c>
      <c r="F465" s="209" t="s">
        <v>2506</v>
      </c>
      <c r="G465" s="209" t="s">
        <v>2507</v>
      </c>
    </row>
    <row r="466" customHeight="1" spans="4:7">
      <c r="D466" s="207">
        <v>46004</v>
      </c>
      <c r="E466" s="209" t="s">
        <v>2448</v>
      </c>
      <c r="F466" s="209" t="s">
        <v>2508</v>
      </c>
      <c r="G466" s="209" t="s">
        <v>2509</v>
      </c>
    </row>
    <row r="467" customHeight="1" spans="4:7">
      <c r="D467" s="207">
        <v>48004</v>
      </c>
      <c r="E467" s="209" t="s">
        <v>2510</v>
      </c>
      <c r="F467" s="209" t="s">
        <v>2511</v>
      </c>
      <c r="G467" s="209" t="s">
        <v>2512</v>
      </c>
    </row>
    <row r="468" customHeight="1" spans="4:7">
      <c r="D468" s="207">
        <v>48004</v>
      </c>
      <c r="E468" s="209" t="s">
        <v>2510</v>
      </c>
      <c r="F468" s="209" t="s">
        <v>2513</v>
      </c>
      <c r="G468" s="209" t="s">
        <v>2514</v>
      </c>
    </row>
    <row r="469" customHeight="1" spans="4:7">
      <c r="D469" s="207">
        <v>48004</v>
      </c>
      <c r="E469" s="209" t="s">
        <v>2510</v>
      </c>
      <c r="F469" s="209" t="s">
        <v>2515</v>
      </c>
      <c r="G469" s="209" t="s">
        <v>2516</v>
      </c>
    </row>
    <row r="470" customHeight="1" spans="4:7">
      <c r="D470" s="207">
        <v>48004</v>
      </c>
      <c r="E470" s="209" t="s">
        <v>2510</v>
      </c>
      <c r="F470" s="209" t="s">
        <v>2517</v>
      </c>
      <c r="G470" s="209" t="s">
        <v>2518</v>
      </c>
    </row>
    <row r="471" customHeight="1" spans="4:7">
      <c r="D471" s="207">
        <v>48004</v>
      </c>
      <c r="E471" s="209" t="s">
        <v>2510</v>
      </c>
      <c r="F471" s="209" t="s">
        <v>2519</v>
      </c>
      <c r="G471" s="209" t="s">
        <v>2520</v>
      </c>
    </row>
    <row r="472" customHeight="1" spans="4:7">
      <c r="D472" s="207">
        <v>48004</v>
      </c>
      <c r="E472" s="209" t="s">
        <v>2510</v>
      </c>
      <c r="F472" s="209" t="s">
        <v>2521</v>
      </c>
      <c r="G472" s="209" t="s">
        <v>2522</v>
      </c>
    </row>
    <row r="473" customHeight="1" spans="4:7">
      <c r="D473" s="207">
        <v>48004</v>
      </c>
      <c r="E473" s="209" t="s">
        <v>2510</v>
      </c>
      <c r="F473" s="209" t="s">
        <v>2523</v>
      </c>
      <c r="G473" s="209" t="s">
        <v>2524</v>
      </c>
    </row>
    <row r="474" customHeight="1" spans="4:7">
      <c r="D474" s="207">
        <v>48004</v>
      </c>
      <c r="E474" s="209" t="s">
        <v>2510</v>
      </c>
      <c r="F474" s="209" t="s">
        <v>2525</v>
      </c>
      <c r="G474" s="209" t="s">
        <v>2526</v>
      </c>
    </row>
    <row r="475" customHeight="1" spans="4:7">
      <c r="D475" s="207">
        <v>48004</v>
      </c>
      <c r="E475" s="209" t="s">
        <v>2510</v>
      </c>
      <c r="F475" s="209" t="s">
        <v>2527</v>
      </c>
      <c r="G475" s="209" t="s">
        <v>2528</v>
      </c>
    </row>
    <row r="476" customHeight="1" spans="4:7">
      <c r="D476" s="207">
        <v>48004</v>
      </c>
      <c r="E476" s="209" t="s">
        <v>2510</v>
      </c>
      <c r="F476" s="209" t="s">
        <v>2529</v>
      </c>
      <c r="G476" s="209" t="s">
        <v>2530</v>
      </c>
    </row>
    <row r="477" customHeight="1" spans="4:7">
      <c r="D477" s="207">
        <v>48004</v>
      </c>
      <c r="E477" s="209" t="s">
        <v>2510</v>
      </c>
      <c r="F477" s="209" t="s">
        <v>2531</v>
      </c>
      <c r="G477" s="209" t="s">
        <v>2532</v>
      </c>
    </row>
    <row r="478" customHeight="1" spans="4:7">
      <c r="D478" s="207">
        <v>48004</v>
      </c>
      <c r="E478" s="209" t="s">
        <v>2510</v>
      </c>
      <c r="F478" s="209" t="s">
        <v>2533</v>
      </c>
      <c r="G478" s="209" t="s">
        <v>2534</v>
      </c>
    </row>
    <row r="479" customHeight="1" spans="4:7">
      <c r="D479" s="207">
        <v>48004</v>
      </c>
      <c r="E479" s="209" t="s">
        <v>2510</v>
      </c>
      <c r="F479" s="209" t="s">
        <v>2535</v>
      </c>
      <c r="G479" s="209" t="s">
        <v>2536</v>
      </c>
    </row>
    <row r="480" customHeight="1" spans="4:7">
      <c r="D480" s="207">
        <v>48004</v>
      </c>
      <c r="E480" s="209" t="s">
        <v>2510</v>
      </c>
      <c r="F480" s="209" t="s">
        <v>2537</v>
      </c>
      <c r="G480" s="209" t="s">
        <v>2538</v>
      </c>
    </row>
    <row r="481" customHeight="1" spans="4:7">
      <c r="D481" s="207">
        <v>48004</v>
      </c>
      <c r="E481" s="209" t="s">
        <v>2510</v>
      </c>
      <c r="F481" s="209" t="s">
        <v>2539</v>
      </c>
      <c r="G481" s="209" t="s">
        <v>2540</v>
      </c>
    </row>
    <row r="482" customHeight="1" spans="4:7">
      <c r="D482" s="207">
        <v>48004</v>
      </c>
      <c r="E482" s="209" t="s">
        <v>2510</v>
      </c>
      <c r="F482" s="209" t="s">
        <v>2541</v>
      </c>
      <c r="G482" s="209" t="s">
        <v>2110</v>
      </c>
    </row>
    <row r="483" customHeight="1" spans="4:7">
      <c r="D483" s="207">
        <v>48004</v>
      </c>
      <c r="E483" s="209" t="s">
        <v>2510</v>
      </c>
      <c r="F483" s="209" t="s">
        <v>2542</v>
      </c>
      <c r="G483" s="209" t="s">
        <v>2543</v>
      </c>
    </row>
    <row r="484" customHeight="1" spans="4:7">
      <c r="D484" s="207">
        <v>48004</v>
      </c>
      <c r="E484" s="209" t="s">
        <v>2510</v>
      </c>
      <c r="F484" s="209" t="s">
        <v>2544</v>
      </c>
      <c r="G484" s="209" t="s">
        <v>2545</v>
      </c>
    </row>
    <row r="485" customHeight="1" spans="4:7">
      <c r="D485" s="207">
        <v>48004</v>
      </c>
      <c r="E485" s="209" t="s">
        <v>2510</v>
      </c>
      <c r="F485" s="209" t="s">
        <v>2546</v>
      </c>
      <c r="G485" s="209" t="s">
        <v>2547</v>
      </c>
    </row>
    <row r="486" customHeight="1" spans="4:7">
      <c r="D486" s="207">
        <v>48004</v>
      </c>
      <c r="E486" s="209" t="s">
        <v>2510</v>
      </c>
      <c r="F486" s="209" t="s">
        <v>2548</v>
      </c>
      <c r="G486" s="209" t="s">
        <v>2549</v>
      </c>
    </row>
    <row r="487" customHeight="1" spans="4:7">
      <c r="D487" s="207">
        <v>48004</v>
      </c>
      <c r="E487" s="209" t="s">
        <v>2510</v>
      </c>
      <c r="F487" s="209" t="s">
        <v>2550</v>
      </c>
      <c r="G487" s="209" t="s">
        <v>2551</v>
      </c>
    </row>
    <row r="488" customHeight="1" spans="4:7">
      <c r="D488" s="207">
        <v>48004</v>
      </c>
      <c r="E488" s="209" t="s">
        <v>2510</v>
      </c>
      <c r="F488" s="209" t="s">
        <v>2552</v>
      </c>
      <c r="G488" s="209" t="s">
        <v>2553</v>
      </c>
    </row>
    <row r="489" customHeight="1" spans="4:7">
      <c r="D489" s="207">
        <v>48004</v>
      </c>
      <c r="E489" s="209" t="s">
        <v>2510</v>
      </c>
      <c r="F489" s="209" t="s">
        <v>2554</v>
      </c>
      <c r="G489" s="209" t="s">
        <v>2555</v>
      </c>
    </row>
    <row r="490" customHeight="1" spans="4:7">
      <c r="D490" s="207">
        <v>48004</v>
      </c>
      <c r="E490" s="209" t="s">
        <v>2510</v>
      </c>
      <c r="F490" s="209" t="s">
        <v>2556</v>
      </c>
      <c r="G490" s="209" t="s">
        <v>2557</v>
      </c>
    </row>
    <row r="491" customHeight="1" spans="4:7">
      <c r="D491" s="207">
        <v>48004</v>
      </c>
      <c r="E491" s="209" t="s">
        <v>2510</v>
      </c>
      <c r="F491" s="209" t="s">
        <v>2558</v>
      </c>
      <c r="G491" s="209" t="s">
        <v>2559</v>
      </c>
    </row>
    <row r="492" customHeight="1" spans="4:7">
      <c r="D492" s="207">
        <v>48004</v>
      </c>
      <c r="E492" s="209" t="s">
        <v>2510</v>
      </c>
      <c r="F492" s="209" t="s">
        <v>2560</v>
      </c>
      <c r="G492" s="209" t="s">
        <v>2561</v>
      </c>
    </row>
    <row r="493" customHeight="1" spans="4:7">
      <c r="D493" s="207">
        <v>48004</v>
      </c>
      <c r="E493" s="209" t="s">
        <v>2510</v>
      </c>
      <c r="F493" s="209" t="s">
        <v>2562</v>
      </c>
      <c r="G493" s="209" t="s">
        <v>2563</v>
      </c>
    </row>
    <row r="494" customHeight="1" spans="4:7">
      <c r="D494" s="207">
        <v>48004</v>
      </c>
      <c r="E494" s="209" t="s">
        <v>2510</v>
      </c>
      <c r="F494" s="209" t="s">
        <v>2564</v>
      </c>
      <c r="G494" s="209" t="s">
        <v>2565</v>
      </c>
    </row>
    <row r="495" customHeight="1" spans="4:7">
      <c r="D495" s="207">
        <v>48004</v>
      </c>
      <c r="E495" s="209" t="s">
        <v>2510</v>
      </c>
      <c r="F495" s="209" t="s">
        <v>2566</v>
      </c>
      <c r="G495" s="209" t="s">
        <v>2567</v>
      </c>
    </row>
    <row r="496" customHeight="1" spans="4:7">
      <c r="D496" s="207">
        <v>48004</v>
      </c>
      <c r="E496" s="209" t="s">
        <v>2510</v>
      </c>
      <c r="F496" s="209" t="s">
        <v>2568</v>
      </c>
      <c r="G496" s="209" t="s">
        <v>2569</v>
      </c>
    </row>
    <row r="497" customHeight="1" spans="4:7">
      <c r="D497" s="207">
        <v>48004</v>
      </c>
      <c r="E497" s="209" t="s">
        <v>2510</v>
      </c>
      <c r="F497" s="209" t="s">
        <v>2570</v>
      </c>
      <c r="G497" s="209" t="s">
        <v>2571</v>
      </c>
    </row>
    <row r="498" customHeight="1" spans="4:7">
      <c r="D498" s="207">
        <v>48004</v>
      </c>
      <c r="E498" s="209" t="s">
        <v>2510</v>
      </c>
      <c r="F498" s="209" t="s">
        <v>2572</v>
      </c>
      <c r="G498" s="209" t="s">
        <v>2573</v>
      </c>
    </row>
    <row r="499" customHeight="1" spans="4:7">
      <c r="D499" s="207">
        <v>48004</v>
      </c>
      <c r="E499" s="209" t="s">
        <v>2510</v>
      </c>
      <c r="F499" s="209" t="s">
        <v>2574</v>
      </c>
      <c r="G499" s="209" t="s">
        <v>2575</v>
      </c>
    </row>
    <row r="500" customHeight="1" spans="4:7">
      <c r="D500" s="207">
        <v>48004</v>
      </c>
      <c r="E500" s="209" t="s">
        <v>2510</v>
      </c>
      <c r="F500" s="209" t="s">
        <v>2576</v>
      </c>
      <c r="G500" s="209" t="s">
        <v>2577</v>
      </c>
    </row>
    <row r="501" customHeight="1" spans="4:7">
      <c r="D501" s="207">
        <v>48004</v>
      </c>
      <c r="E501" s="209" t="s">
        <v>2510</v>
      </c>
      <c r="F501" s="209" t="s">
        <v>2578</v>
      </c>
      <c r="G501" s="209" t="s">
        <v>2579</v>
      </c>
    </row>
    <row r="502" customHeight="1" spans="4:7">
      <c r="D502" s="207">
        <v>48004</v>
      </c>
      <c r="E502" s="209" t="s">
        <v>2510</v>
      </c>
      <c r="F502" s="209" t="s">
        <v>2580</v>
      </c>
      <c r="G502" s="209" t="s">
        <v>2581</v>
      </c>
    </row>
    <row r="503" customHeight="1" spans="4:7">
      <c r="D503" s="207">
        <v>48004</v>
      </c>
      <c r="E503" s="209" t="s">
        <v>2510</v>
      </c>
      <c r="F503" s="209" t="s">
        <v>2582</v>
      </c>
      <c r="G503" s="209" t="s">
        <v>2583</v>
      </c>
    </row>
    <row r="504" customHeight="1" spans="4:7">
      <c r="D504" s="207">
        <v>48004</v>
      </c>
      <c r="E504" s="209" t="s">
        <v>2510</v>
      </c>
      <c r="F504" s="209" t="s">
        <v>2584</v>
      </c>
      <c r="G504" s="209" t="s">
        <v>2585</v>
      </c>
    </row>
    <row r="505" customHeight="1" spans="4:7">
      <c r="D505" s="207">
        <v>51005</v>
      </c>
      <c r="E505" s="209" t="s">
        <v>2586</v>
      </c>
      <c r="F505" s="209" t="s">
        <v>2587</v>
      </c>
      <c r="G505" s="209" t="s">
        <v>2588</v>
      </c>
    </row>
    <row r="506" customHeight="1" spans="4:7">
      <c r="D506" s="207">
        <v>51005</v>
      </c>
      <c r="E506" s="209" t="s">
        <v>2586</v>
      </c>
      <c r="F506" s="209" t="s">
        <v>2589</v>
      </c>
      <c r="G506" s="209" t="s">
        <v>2590</v>
      </c>
    </row>
    <row r="507" customHeight="1" spans="4:7">
      <c r="D507" s="207">
        <v>51005</v>
      </c>
      <c r="E507" s="209" t="s">
        <v>2586</v>
      </c>
      <c r="F507" s="209" t="s">
        <v>2591</v>
      </c>
      <c r="G507" s="209" t="s">
        <v>2592</v>
      </c>
    </row>
    <row r="508" customHeight="1" spans="4:7">
      <c r="D508" s="207">
        <v>51005</v>
      </c>
      <c r="E508" s="209" t="s">
        <v>2586</v>
      </c>
      <c r="F508" s="209" t="s">
        <v>2593</v>
      </c>
      <c r="G508" s="209" t="s">
        <v>2594</v>
      </c>
    </row>
    <row r="509" customHeight="1" spans="4:7">
      <c r="D509" s="207">
        <v>51005</v>
      </c>
      <c r="E509" s="209" t="s">
        <v>2586</v>
      </c>
      <c r="F509" s="209" t="s">
        <v>2595</v>
      </c>
      <c r="G509" s="209" t="s">
        <v>2596</v>
      </c>
    </row>
    <row r="510" customHeight="1" spans="4:7">
      <c r="D510" s="207">
        <v>51005</v>
      </c>
      <c r="E510" s="209" t="s">
        <v>2586</v>
      </c>
      <c r="F510" s="209" t="s">
        <v>2597</v>
      </c>
      <c r="G510" s="209" t="s">
        <v>2598</v>
      </c>
    </row>
    <row r="511" customHeight="1" spans="4:7">
      <c r="D511" s="207">
        <v>51005</v>
      </c>
      <c r="E511" s="209" t="s">
        <v>2586</v>
      </c>
      <c r="F511" s="209" t="s">
        <v>2599</v>
      </c>
      <c r="G511" s="209" t="s">
        <v>2600</v>
      </c>
    </row>
    <row r="512" customHeight="1" spans="4:7">
      <c r="D512" s="207">
        <v>51005</v>
      </c>
      <c r="E512" s="209" t="s">
        <v>2586</v>
      </c>
      <c r="F512" s="209" t="s">
        <v>2601</v>
      </c>
      <c r="G512" s="209" t="s">
        <v>2602</v>
      </c>
    </row>
    <row r="513" customHeight="1" spans="4:7">
      <c r="D513" s="207">
        <v>51005</v>
      </c>
      <c r="E513" s="209" t="s">
        <v>2586</v>
      </c>
      <c r="F513" s="209" t="s">
        <v>2603</v>
      </c>
      <c r="G513" s="209" t="s">
        <v>2604</v>
      </c>
    </row>
    <row r="514" customHeight="1" spans="4:7">
      <c r="D514" s="207">
        <v>51005</v>
      </c>
      <c r="E514" s="209" t="s">
        <v>2586</v>
      </c>
      <c r="F514" s="209" t="s">
        <v>2605</v>
      </c>
      <c r="G514" s="209" t="s">
        <v>2606</v>
      </c>
    </row>
    <row r="515" customHeight="1" spans="4:7">
      <c r="D515" s="207">
        <v>51005</v>
      </c>
      <c r="E515" s="209" t="s">
        <v>2586</v>
      </c>
      <c r="F515" s="209" t="s">
        <v>2607</v>
      </c>
      <c r="G515" s="209" t="s">
        <v>2608</v>
      </c>
    </row>
    <row r="516" customHeight="1" spans="4:7">
      <c r="D516" s="207">
        <v>51005</v>
      </c>
      <c r="E516" s="209" t="s">
        <v>2586</v>
      </c>
      <c r="F516" s="209" t="s">
        <v>2609</v>
      </c>
      <c r="G516" s="209" t="s">
        <v>2610</v>
      </c>
    </row>
    <row r="517" customHeight="1" spans="4:7">
      <c r="D517" s="207">
        <v>51005</v>
      </c>
      <c r="E517" s="209" t="s">
        <v>2586</v>
      </c>
      <c r="F517" s="209" t="s">
        <v>2611</v>
      </c>
      <c r="G517" s="209" t="s">
        <v>2612</v>
      </c>
    </row>
    <row r="518" customHeight="1" spans="4:7">
      <c r="D518" s="207">
        <v>51005</v>
      </c>
      <c r="E518" s="209" t="s">
        <v>2586</v>
      </c>
      <c r="F518" s="209" t="s">
        <v>2613</v>
      </c>
      <c r="G518" s="209" t="s">
        <v>2614</v>
      </c>
    </row>
    <row r="519" customHeight="1" spans="4:7">
      <c r="D519" s="207">
        <v>51005</v>
      </c>
      <c r="E519" s="209" t="s">
        <v>2586</v>
      </c>
      <c r="F519" s="209" t="s">
        <v>2615</v>
      </c>
      <c r="G519" s="209" t="s">
        <v>2616</v>
      </c>
    </row>
    <row r="520" customHeight="1" spans="4:7">
      <c r="D520" s="207">
        <v>51005</v>
      </c>
      <c r="E520" s="209" t="s">
        <v>2586</v>
      </c>
      <c r="F520" s="209" t="s">
        <v>2617</v>
      </c>
      <c r="G520" s="209" t="s">
        <v>2618</v>
      </c>
    </row>
    <row r="521" customHeight="1" spans="4:7">
      <c r="D521" s="207">
        <v>51005</v>
      </c>
      <c r="E521" s="209" t="s">
        <v>2586</v>
      </c>
      <c r="F521" s="209" t="s">
        <v>2619</v>
      </c>
      <c r="G521" s="209" t="s">
        <v>2620</v>
      </c>
    </row>
    <row r="522" customHeight="1" spans="4:7">
      <c r="D522" s="207">
        <v>51005</v>
      </c>
      <c r="E522" s="209" t="s">
        <v>2586</v>
      </c>
      <c r="F522" s="209" t="s">
        <v>2621</v>
      </c>
      <c r="G522" s="209" t="s">
        <v>2622</v>
      </c>
    </row>
    <row r="523" customHeight="1" spans="4:7">
      <c r="D523" s="207">
        <v>51005</v>
      </c>
      <c r="E523" s="209" t="s">
        <v>2586</v>
      </c>
      <c r="F523" s="209" t="s">
        <v>2623</v>
      </c>
      <c r="G523" s="209" t="s">
        <v>2624</v>
      </c>
    </row>
    <row r="524" customHeight="1" spans="4:7">
      <c r="D524" s="207">
        <v>51005</v>
      </c>
      <c r="E524" s="209" t="s">
        <v>2586</v>
      </c>
      <c r="F524" s="209" t="s">
        <v>2625</v>
      </c>
      <c r="G524" s="209" t="s">
        <v>2626</v>
      </c>
    </row>
    <row r="525" customHeight="1" spans="4:7">
      <c r="D525" s="207">
        <v>51005</v>
      </c>
      <c r="E525" s="209" t="s">
        <v>2586</v>
      </c>
      <c r="F525" s="209" t="s">
        <v>2627</v>
      </c>
      <c r="G525" s="209" t="s">
        <v>2628</v>
      </c>
    </row>
    <row r="526" customHeight="1" spans="4:7">
      <c r="D526" s="207">
        <v>51005</v>
      </c>
      <c r="E526" s="209" t="s">
        <v>2586</v>
      </c>
      <c r="F526" s="209" t="s">
        <v>2629</v>
      </c>
      <c r="G526" s="209" t="s">
        <v>2630</v>
      </c>
    </row>
    <row r="527" customHeight="1" spans="4:7">
      <c r="D527" s="207">
        <v>51005</v>
      </c>
      <c r="E527" s="209" t="s">
        <v>2586</v>
      </c>
      <c r="F527" s="209" t="s">
        <v>2631</v>
      </c>
      <c r="G527" s="209" t="s">
        <v>2632</v>
      </c>
    </row>
    <row r="528" customHeight="1" spans="4:7">
      <c r="D528" s="207">
        <v>51005</v>
      </c>
      <c r="E528" s="209" t="s">
        <v>2586</v>
      </c>
      <c r="F528" s="209" t="s">
        <v>2633</v>
      </c>
      <c r="G528" s="209" t="s">
        <v>2634</v>
      </c>
    </row>
    <row r="529" customHeight="1" spans="4:7">
      <c r="D529" s="207">
        <v>51005</v>
      </c>
      <c r="E529" s="209" t="s">
        <v>2586</v>
      </c>
      <c r="F529" s="209" t="s">
        <v>2635</v>
      </c>
      <c r="G529" s="209" t="s">
        <v>2636</v>
      </c>
    </row>
    <row r="530" customHeight="1" spans="4:7">
      <c r="D530" s="207">
        <v>51005</v>
      </c>
      <c r="E530" s="209" t="s">
        <v>2586</v>
      </c>
      <c r="F530" s="209" t="s">
        <v>2637</v>
      </c>
      <c r="G530" s="209" t="s">
        <v>2638</v>
      </c>
    </row>
    <row r="531" customHeight="1" spans="4:7">
      <c r="D531" s="207">
        <v>51005</v>
      </c>
      <c r="E531" s="209" t="s">
        <v>2586</v>
      </c>
      <c r="F531" s="209" t="s">
        <v>2639</v>
      </c>
      <c r="G531" s="209" t="s">
        <v>2640</v>
      </c>
    </row>
    <row r="532" customHeight="1" spans="4:7">
      <c r="D532" s="207">
        <v>51005</v>
      </c>
      <c r="E532" s="209" t="s">
        <v>2586</v>
      </c>
      <c r="F532" s="209" t="s">
        <v>2641</v>
      </c>
      <c r="G532" s="209" t="s">
        <v>2145</v>
      </c>
    </row>
    <row r="533" customHeight="1" spans="4:7">
      <c r="D533" s="207">
        <v>51005</v>
      </c>
      <c r="E533" s="209" t="s">
        <v>2586</v>
      </c>
      <c r="F533" s="209" t="s">
        <v>2642</v>
      </c>
      <c r="G533" s="209" t="s">
        <v>2643</v>
      </c>
    </row>
    <row r="534" customHeight="1" spans="4:7">
      <c r="D534" s="207">
        <v>51005</v>
      </c>
      <c r="E534" s="209" t="s">
        <v>2586</v>
      </c>
      <c r="F534" s="209" t="s">
        <v>2644</v>
      </c>
      <c r="G534" s="209" t="s">
        <v>2645</v>
      </c>
    </row>
    <row r="535" customHeight="1" spans="4:7">
      <c r="D535" s="207">
        <v>51005</v>
      </c>
      <c r="E535" s="209" t="s">
        <v>2586</v>
      </c>
      <c r="F535" s="209" t="s">
        <v>2646</v>
      </c>
      <c r="G535" s="209" t="s">
        <v>2647</v>
      </c>
    </row>
    <row r="536" customHeight="1" spans="4:7">
      <c r="D536" s="207">
        <v>51005</v>
      </c>
      <c r="E536" s="209" t="s">
        <v>2586</v>
      </c>
      <c r="F536" s="209" t="s">
        <v>2648</v>
      </c>
      <c r="G536" s="209" t="s">
        <v>2507</v>
      </c>
    </row>
    <row r="537" customHeight="1" spans="4:7">
      <c r="D537" s="207">
        <v>51005</v>
      </c>
      <c r="E537" s="209" t="s">
        <v>2586</v>
      </c>
      <c r="F537" s="209" t="s">
        <v>2649</v>
      </c>
      <c r="G537" s="209" t="s">
        <v>2650</v>
      </c>
    </row>
    <row r="538" customHeight="1" spans="4:7">
      <c r="D538" s="207">
        <v>47003</v>
      </c>
      <c r="E538" s="209" t="s">
        <v>2651</v>
      </c>
      <c r="F538" s="209" t="s">
        <v>2652</v>
      </c>
      <c r="G538" s="209" t="s">
        <v>2594</v>
      </c>
    </row>
    <row r="539" customHeight="1" spans="4:7">
      <c r="D539" s="207">
        <v>47003</v>
      </c>
      <c r="E539" s="209" t="s">
        <v>2651</v>
      </c>
      <c r="F539" s="209" t="s">
        <v>2653</v>
      </c>
      <c r="G539" s="209" t="s">
        <v>2654</v>
      </c>
    </row>
    <row r="540" customHeight="1" spans="4:7">
      <c r="D540" s="207">
        <v>47003</v>
      </c>
      <c r="E540" s="209" t="s">
        <v>2651</v>
      </c>
      <c r="F540" s="209" t="s">
        <v>2655</v>
      </c>
      <c r="G540" s="209" t="s">
        <v>2656</v>
      </c>
    </row>
    <row r="541" customHeight="1" spans="4:7">
      <c r="D541" s="207">
        <v>47003</v>
      </c>
      <c r="E541" s="209" t="s">
        <v>2651</v>
      </c>
      <c r="F541" s="209" t="s">
        <v>2657</v>
      </c>
      <c r="G541" s="209" t="s">
        <v>2658</v>
      </c>
    </row>
    <row r="542" customHeight="1" spans="4:7">
      <c r="D542" s="207">
        <v>47003</v>
      </c>
      <c r="E542" s="209" t="s">
        <v>2651</v>
      </c>
      <c r="F542" s="209" t="s">
        <v>2659</v>
      </c>
      <c r="G542" s="209" t="s">
        <v>2660</v>
      </c>
    </row>
    <row r="543" customHeight="1" spans="4:7">
      <c r="D543" s="207">
        <v>47003</v>
      </c>
      <c r="E543" s="209" t="s">
        <v>2651</v>
      </c>
      <c r="F543" s="209" t="s">
        <v>2661</v>
      </c>
      <c r="G543" s="209" t="s">
        <v>2662</v>
      </c>
    </row>
    <row r="544" customHeight="1" spans="4:7">
      <c r="D544" s="207">
        <v>47003</v>
      </c>
      <c r="E544" s="209" t="s">
        <v>2651</v>
      </c>
      <c r="F544" s="209" t="s">
        <v>2663</v>
      </c>
      <c r="G544" s="209" t="s">
        <v>2664</v>
      </c>
    </row>
    <row r="545" customHeight="1" spans="4:7">
      <c r="D545" s="207">
        <v>47003</v>
      </c>
      <c r="E545" s="209" t="s">
        <v>2651</v>
      </c>
      <c r="F545" s="209" t="s">
        <v>2665</v>
      </c>
      <c r="G545" s="209" t="s">
        <v>2666</v>
      </c>
    </row>
    <row r="546" customHeight="1" spans="4:7">
      <c r="D546" s="207">
        <v>47003</v>
      </c>
      <c r="E546" s="209" t="s">
        <v>2651</v>
      </c>
      <c r="F546" s="209" t="s">
        <v>2667</v>
      </c>
      <c r="G546" s="209" t="s">
        <v>2668</v>
      </c>
    </row>
    <row r="547" customHeight="1" spans="4:7">
      <c r="D547" s="207">
        <v>47003</v>
      </c>
      <c r="E547" s="209" t="s">
        <v>2651</v>
      </c>
      <c r="F547" s="209" t="s">
        <v>2669</v>
      </c>
      <c r="G547" s="209" t="s">
        <v>2670</v>
      </c>
    </row>
    <row r="548" customHeight="1" spans="4:7">
      <c r="D548" s="207">
        <v>47003</v>
      </c>
      <c r="E548" s="209" t="s">
        <v>2651</v>
      </c>
      <c r="F548" s="209" t="s">
        <v>2671</v>
      </c>
      <c r="G548" s="209" t="s">
        <v>2672</v>
      </c>
    </row>
    <row r="549" customHeight="1" spans="4:7">
      <c r="D549" s="207">
        <v>52003</v>
      </c>
      <c r="E549" s="209" t="s">
        <v>2673</v>
      </c>
      <c r="F549" s="209" t="s">
        <v>2674</v>
      </c>
      <c r="G549" s="209" t="s">
        <v>2675</v>
      </c>
    </row>
    <row r="550" customHeight="1" spans="4:7">
      <c r="D550" s="207">
        <v>52003</v>
      </c>
      <c r="E550" s="209" t="s">
        <v>2673</v>
      </c>
      <c r="F550" s="209" t="s">
        <v>2676</v>
      </c>
      <c r="G550" s="209" t="s">
        <v>2677</v>
      </c>
    </row>
    <row r="551" customHeight="1" spans="4:7">
      <c r="D551" s="207">
        <v>52003</v>
      </c>
      <c r="E551" s="209" t="s">
        <v>2673</v>
      </c>
      <c r="F551" s="209" t="s">
        <v>2678</v>
      </c>
      <c r="G551" s="209" t="s">
        <v>2679</v>
      </c>
    </row>
    <row r="552" customHeight="1" spans="4:7">
      <c r="D552" s="207">
        <v>52003</v>
      </c>
      <c r="E552" s="209" t="s">
        <v>2673</v>
      </c>
      <c r="F552" s="209" t="s">
        <v>2680</v>
      </c>
      <c r="G552" s="209" t="s">
        <v>2681</v>
      </c>
    </row>
    <row r="553" customHeight="1" spans="4:7">
      <c r="D553" s="207">
        <v>52003</v>
      </c>
      <c r="E553" s="209" t="s">
        <v>2673</v>
      </c>
      <c r="F553" s="209" t="s">
        <v>2682</v>
      </c>
      <c r="G553" s="209" t="s">
        <v>2405</v>
      </c>
    </row>
    <row r="554" customHeight="1" spans="4:7">
      <c r="D554" s="207">
        <v>50002</v>
      </c>
      <c r="E554" s="209" t="s">
        <v>2683</v>
      </c>
      <c r="F554" s="209" t="s">
        <v>2684</v>
      </c>
      <c r="G554" s="209" t="s">
        <v>2685</v>
      </c>
    </row>
    <row r="555" customHeight="1" spans="4:7">
      <c r="D555" s="207">
        <v>50002</v>
      </c>
      <c r="E555" s="209" t="s">
        <v>2683</v>
      </c>
      <c r="F555" s="209" t="s">
        <v>2686</v>
      </c>
      <c r="G555" s="209" t="s">
        <v>2687</v>
      </c>
    </row>
    <row r="556" customHeight="1" spans="4:7">
      <c r="D556" s="207">
        <v>50002</v>
      </c>
      <c r="E556" s="209" t="s">
        <v>2683</v>
      </c>
      <c r="F556" s="209" t="s">
        <v>2688</v>
      </c>
      <c r="G556" s="209" t="s">
        <v>2689</v>
      </c>
    </row>
    <row r="557" customHeight="1" spans="4:7">
      <c r="D557" s="207">
        <v>50002</v>
      </c>
      <c r="E557" s="209" t="s">
        <v>2683</v>
      </c>
      <c r="F557" s="209" t="s">
        <v>2690</v>
      </c>
      <c r="G557" s="209" t="s">
        <v>2691</v>
      </c>
    </row>
    <row r="558" customHeight="1" spans="4:7">
      <c r="D558" s="207">
        <v>50002</v>
      </c>
      <c r="E558" s="209" t="s">
        <v>2683</v>
      </c>
      <c r="F558" s="209" t="s">
        <v>2692</v>
      </c>
      <c r="G558" s="209" t="s">
        <v>2693</v>
      </c>
    </row>
    <row r="559" customHeight="1" spans="4:7">
      <c r="D559" s="207">
        <v>50002</v>
      </c>
      <c r="E559" s="209" t="s">
        <v>2683</v>
      </c>
      <c r="F559" s="209" t="s">
        <v>2694</v>
      </c>
      <c r="G559" s="209" t="s">
        <v>2695</v>
      </c>
    </row>
    <row r="560" customHeight="1" spans="4:7">
      <c r="D560" s="207">
        <v>50003</v>
      </c>
      <c r="E560" s="209" t="s">
        <v>2696</v>
      </c>
      <c r="F560" s="209" t="s">
        <v>2697</v>
      </c>
      <c r="G560" s="209" t="s">
        <v>2698</v>
      </c>
    </row>
    <row r="561" customHeight="1" spans="4:7">
      <c r="D561" s="207">
        <v>50003</v>
      </c>
      <c r="E561" s="209" t="s">
        <v>2696</v>
      </c>
      <c r="F561" s="209" t="s">
        <v>2699</v>
      </c>
      <c r="G561" s="209" t="s">
        <v>2700</v>
      </c>
    </row>
    <row r="562" customHeight="1" spans="4:7">
      <c r="D562" s="207">
        <v>50003</v>
      </c>
      <c r="E562" s="209" t="s">
        <v>2696</v>
      </c>
      <c r="F562" s="209" t="s">
        <v>2701</v>
      </c>
      <c r="G562" s="209" t="s">
        <v>2702</v>
      </c>
    </row>
    <row r="563" customHeight="1" spans="4:7">
      <c r="D563" s="207">
        <v>50003</v>
      </c>
      <c r="E563" s="209" t="s">
        <v>2696</v>
      </c>
      <c r="F563" s="209" t="s">
        <v>2703</v>
      </c>
      <c r="G563" s="209" t="s">
        <v>2704</v>
      </c>
    </row>
    <row r="564" customHeight="1" spans="4:7">
      <c r="D564" s="207">
        <v>50003</v>
      </c>
      <c r="E564" s="209" t="s">
        <v>2696</v>
      </c>
      <c r="F564" s="209" t="s">
        <v>2705</v>
      </c>
      <c r="G564" s="209" t="s">
        <v>2706</v>
      </c>
    </row>
    <row r="565" customHeight="1" spans="4:7">
      <c r="D565" s="207">
        <v>50003</v>
      </c>
      <c r="E565" s="209" t="s">
        <v>2696</v>
      </c>
      <c r="F565" s="209" t="s">
        <v>2707</v>
      </c>
      <c r="G565" s="209" t="s">
        <v>2708</v>
      </c>
    </row>
    <row r="566" customHeight="1" spans="4:7">
      <c r="D566" s="207">
        <v>50004</v>
      </c>
      <c r="E566" s="209" t="s">
        <v>2709</v>
      </c>
      <c r="F566" s="209" t="s">
        <v>2710</v>
      </c>
      <c r="G566" s="209" t="s">
        <v>2711</v>
      </c>
    </row>
    <row r="567" customHeight="1" spans="4:7">
      <c r="D567" s="207">
        <v>50004</v>
      </c>
      <c r="E567" s="209" t="s">
        <v>2709</v>
      </c>
      <c r="F567" s="209" t="s">
        <v>2712</v>
      </c>
      <c r="G567" s="209" t="s">
        <v>2713</v>
      </c>
    </row>
    <row r="568" customHeight="1" spans="4:7">
      <c r="D568" s="207">
        <v>50004</v>
      </c>
      <c r="E568" s="209" t="s">
        <v>2709</v>
      </c>
      <c r="F568" s="209" t="s">
        <v>2714</v>
      </c>
      <c r="G568" s="209" t="s">
        <v>2715</v>
      </c>
    </row>
    <row r="569" customHeight="1" spans="4:7">
      <c r="D569" s="207">
        <v>50004</v>
      </c>
      <c r="E569" s="209" t="s">
        <v>2709</v>
      </c>
      <c r="F569" s="209" t="s">
        <v>2716</v>
      </c>
      <c r="G569" s="209" t="s">
        <v>2717</v>
      </c>
    </row>
    <row r="570" customHeight="1" spans="4:7">
      <c r="D570" s="207">
        <v>50004</v>
      </c>
      <c r="E570" s="209" t="s">
        <v>2709</v>
      </c>
      <c r="F570" s="209" t="s">
        <v>2718</v>
      </c>
      <c r="G570" s="209" t="s">
        <v>2719</v>
      </c>
    </row>
    <row r="571" customHeight="1" spans="4:7">
      <c r="D571" s="207">
        <v>50004</v>
      </c>
      <c r="E571" s="209" t="s">
        <v>2709</v>
      </c>
      <c r="F571" s="209" t="s">
        <v>2720</v>
      </c>
      <c r="G571" s="209" t="s">
        <v>2721</v>
      </c>
    </row>
    <row r="572" customHeight="1" spans="4:7">
      <c r="D572" s="207">
        <v>50004</v>
      </c>
      <c r="E572" s="209" t="s">
        <v>2709</v>
      </c>
      <c r="F572" s="209" t="s">
        <v>2722</v>
      </c>
      <c r="G572" s="209" t="s">
        <v>2723</v>
      </c>
    </row>
    <row r="573" customHeight="1" spans="4:7">
      <c r="D573" s="207">
        <v>50004</v>
      </c>
      <c r="E573" s="209" t="s">
        <v>2709</v>
      </c>
      <c r="F573" s="209" t="s">
        <v>2724</v>
      </c>
      <c r="G573" s="209" t="s">
        <v>2725</v>
      </c>
    </row>
    <row r="574" customHeight="1" spans="4:7">
      <c r="D574" s="207">
        <v>48005</v>
      </c>
      <c r="E574" s="209" t="s">
        <v>2726</v>
      </c>
      <c r="F574" s="209" t="s">
        <v>2727</v>
      </c>
      <c r="G574" s="209" t="s">
        <v>2728</v>
      </c>
    </row>
    <row r="575" customHeight="1" spans="4:7">
      <c r="D575" s="207">
        <v>48005</v>
      </c>
      <c r="E575" s="209" t="s">
        <v>2726</v>
      </c>
      <c r="F575" s="209" t="s">
        <v>2729</v>
      </c>
      <c r="G575" s="209" t="s">
        <v>2730</v>
      </c>
    </row>
    <row r="576" customHeight="1" spans="4:7">
      <c r="D576" s="207">
        <v>48005</v>
      </c>
      <c r="E576" s="209" t="s">
        <v>2726</v>
      </c>
      <c r="F576" s="209" t="s">
        <v>2731</v>
      </c>
      <c r="G576" s="209" t="s">
        <v>2732</v>
      </c>
    </row>
    <row r="577" customHeight="1" spans="4:7">
      <c r="D577" s="207">
        <v>48005</v>
      </c>
      <c r="E577" s="209" t="s">
        <v>2726</v>
      </c>
      <c r="F577" s="209" t="s">
        <v>2733</v>
      </c>
      <c r="G577" s="209" t="s">
        <v>2734</v>
      </c>
    </row>
    <row r="578" customHeight="1" spans="4:7">
      <c r="D578" s="207">
        <v>48005</v>
      </c>
      <c r="E578" s="209" t="s">
        <v>2726</v>
      </c>
      <c r="F578" s="209" t="s">
        <v>2735</v>
      </c>
      <c r="G578" s="209" t="s">
        <v>2736</v>
      </c>
    </row>
    <row r="579" customHeight="1" spans="4:7">
      <c r="D579" s="207">
        <v>48005</v>
      </c>
      <c r="E579" s="209" t="s">
        <v>2726</v>
      </c>
      <c r="F579" s="209" t="s">
        <v>2737</v>
      </c>
      <c r="G579" s="209" t="s">
        <v>2738</v>
      </c>
    </row>
    <row r="580" customHeight="1" spans="4:7">
      <c r="D580" s="207">
        <v>48005</v>
      </c>
      <c r="E580" s="209" t="s">
        <v>2726</v>
      </c>
      <c r="F580" s="209" t="s">
        <v>2739</v>
      </c>
      <c r="G580" s="209" t="s">
        <v>2740</v>
      </c>
    </row>
    <row r="581" customHeight="1" spans="4:7">
      <c r="D581" s="207">
        <v>48005</v>
      </c>
      <c r="E581" s="209" t="s">
        <v>2726</v>
      </c>
      <c r="F581" s="209" t="s">
        <v>2741</v>
      </c>
      <c r="G581" s="209" t="s">
        <v>2742</v>
      </c>
    </row>
    <row r="582" customHeight="1" spans="4:7">
      <c r="D582" s="207">
        <v>48005</v>
      </c>
      <c r="E582" s="209" t="s">
        <v>2726</v>
      </c>
      <c r="F582" s="209" t="s">
        <v>2743</v>
      </c>
      <c r="G582" s="209" t="s">
        <v>2744</v>
      </c>
    </row>
    <row r="583" customHeight="1" spans="4:7">
      <c r="D583" s="207">
        <v>48005</v>
      </c>
      <c r="E583" s="209" t="s">
        <v>2726</v>
      </c>
      <c r="F583" s="209" t="s">
        <v>2745</v>
      </c>
      <c r="G583" s="209" t="s">
        <v>2746</v>
      </c>
    </row>
    <row r="584" customHeight="1" spans="4:7">
      <c r="D584" s="207">
        <v>48005</v>
      </c>
      <c r="E584" s="209" t="s">
        <v>2726</v>
      </c>
      <c r="F584" s="209" t="s">
        <v>2747</v>
      </c>
      <c r="G584" s="209" t="s">
        <v>2748</v>
      </c>
    </row>
    <row r="585" customHeight="1" spans="4:7">
      <c r="D585" s="207">
        <v>48005</v>
      </c>
      <c r="E585" s="209" t="s">
        <v>2726</v>
      </c>
      <c r="F585" s="209" t="s">
        <v>2749</v>
      </c>
      <c r="G585" s="209" t="s">
        <v>2750</v>
      </c>
    </row>
    <row r="586" customHeight="1" spans="4:7">
      <c r="D586" s="207">
        <v>48005</v>
      </c>
      <c r="E586" s="209" t="s">
        <v>2726</v>
      </c>
      <c r="F586" s="209" t="s">
        <v>2751</v>
      </c>
      <c r="G586" s="209" t="s">
        <v>2752</v>
      </c>
    </row>
    <row r="587" customHeight="1" spans="4:7">
      <c r="D587" s="207">
        <v>48005</v>
      </c>
      <c r="E587" s="209" t="s">
        <v>2726</v>
      </c>
      <c r="F587" s="209" t="s">
        <v>2753</v>
      </c>
      <c r="G587" s="209" t="s">
        <v>2754</v>
      </c>
    </row>
    <row r="588" customHeight="1" spans="4:7">
      <c r="D588" s="207">
        <v>48005</v>
      </c>
      <c r="E588" s="209" t="s">
        <v>2726</v>
      </c>
      <c r="F588" s="209" t="s">
        <v>2755</v>
      </c>
      <c r="G588" s="209" t="s">
        <v>2756</v>
      </c>
    </row>
    <row r="589" customHeight="1" spans="4:7">
      <c r="D589" s="207">
        <v>46005</v>
      </c>
      <c r="E589" s="209" t="s">
        <v>2757</v>
      </c>
      <c r="F589" s="209" t="s">
        <v>2758</v>
      </c>
      <c r="G589" s="209" t="s">
        <v>2759</v>
      </c>
    </row>
    <row r="590" customHeight="1" spans="4:7">
      <c r="D590" s="207">
        <v>46005</v>
      </c>
      <c r="E590" s="209" t="s">
        <v>2757</v>
      </c>
      <c r="F590" s="209" t="s">
        <v>2760</v>
      </c>
      <c r="G590" s="209" t="s">
        <v>2761</v>
      </c>
    </row>
    <row r="591" customHeight="1" spans="4:7">
      <c r="D591" s="207">
        <v>46005</v>
      </c>
      <c r="E591" s="209" t="s">
        <v>2757</v>
      </c>
      <c r="F591" s="209" t="s">
        <v>2762</v>
      </c>
      <c r="G591" s="209" t="s">
        <v>2763</v>
      </c>
    </row>
    <row r="592" customHeight="1" spans="4:7">
      <c r="D592" s="207">
        <v>46005</v>
      </c>
      <c r="E592" s="209" t="s">
        <v>2757</v>
      </c>
      <c r="F592" s="209" t="s">
        <v>2764</v>
      </c>
      <c r="G592" s="209" t="s">
        <v>2765</v>
      </c>
    </row>
    <row r="593" customHeight="1" spans="4:7">
      <c r="D593" s="207">
        <v>46005</v>
      </c>
      <c r="E593" s="209" t="s">
        <v>2757</v>
      </c>
      <c r="F593" s="209" t="s">
        <v>2766</v>
      </c>
      <c r="G593" s="209" t="s">
        <v>2767</v>
      </c>
    </row>
    <row r="594" customHeight="1" spans="4:7">
      <c r="D594" s="207">
        <v>46005</v>
      </c>
      <c r="E594" s="209" t="s">
        <v>2757</v>
      </c>
      <c r="F594" s="209" t="s">
        <v>2768</v>
      </c>
      <c r="G594" s="209" t="s">
        <v>2769</v>
      </c>
    </row>
    <row r="595" customHeight="1" spans="4:7">
      <c r="D595" s="207">
        <v>46005</v>
      </c>
      <c r="E595" s="209" t="s">
        <v>2757</v>
      </c>
      <c r="F595" s="209" t="s">
        <v>2770</v>
      </c>
      <c r="G595" s="209" t="s">
        <v>2771</v>
      </c>
    </row>
    <row r="596" customHeight="1" spans="4:7">
      <c r="D596" s="207">
        <v>46005</v>
      </c>
      <c r="E596" s="209" t="s">
        <v>2757</v>
      </c>
      <c r="F596" s="209" t="s">
        <v>2772</v>
      </c>
      <c r="G596" s="209" t="s">
        <v>2773</v>
      </c>
    </row>
    <row r="597" customHeight="1" spans="4:7">
      <c r="D597" s="207">
        <v>46005</v>
      </c>
      <c r="E597" s="209" t="s">
        <v>2757</v>
      </c>
      <c r="F597" s="209" t="s">
        <v>2774</v>
      </c>
      <c r="G597" s="209" t="s">
        <v>2775</v>
      </c>
    </row>
    <row r="598" customHeight="1" spans="4:7">
      <c r="D598" s="207">
        <v>46005</v>
      </c>
      <c r="E598" s="209" t="s">
        <v>2757</v>
      </c>
      <c r="F598" s="209" t="s">
        <v>2776</v>
      </c>
      <c r="G598" s="209" t="s">
        <v>1981</v>
      </c>
    </row>
    <row r="599" customHeight="1" spans="4:7">
      <c r="D599" s="207">
        <v>46005</v>
      </c>
      <c r="E599" s="209" t="s">
        <v>2757</v>
      </c>
      <c r="F599" s="209" t="s">
        <v>2777</v>
      </c>
      <c r="G599" s="209" t="s">
        <v>2456</v>
      </c>
    </row>
    <row r="600" customHeight="1" spans="4:7">
      <c r="D600" s="207">
        <v>46005</v>
      </c>
      <c r="E600" s="209" t="s">
        <v>2757</v>
      </c>
      <c r="F600" s="209" t="s">
        <v>2778</v>
      </c>
      <c r="G600" s="209" t="s">
        <v>2779</v>
      </c>
    </row>
    <row r="601" customHeight="1" spans="4:7">
      <c r="D601" s="207">
        <v>46005</v>
      </c>
      <c r="E601" s="209" t="s">
        <v>2757</v>
      </c>
      <c r="F601" s="209" t="s">
        <v>2780</v>
      </c>
      <c r="G601" s="209" t="s">
        <v>2781</v>
      </c>
    </row>
    <row r="602" customHeight="1" spans="4:7">
      <c r="D602" s="207">
        <v>46005</v>
      </c>
      <c r="E602" s="209" t="s">
        <v>2757</v>
      </c>
      <c r="F602" s="209" t="s">
        <v>2782</v>
      </c>
      <c r="G602" s="209" t="s">
        <v>2783</v>
      </c>
    </row>
    <row r="603" customHeight="1" spans="4:7">
      <c r="D603" s="207">
        <v>46005</v>
      </c>
      <c r="E603" s="209" t="s">
        <v>2757</v>
      </c>
      <c r="F603" s="209" t="s">
        <v>2784</v>
      </c>
      <c r="G603" s="209" t="s">
        <v>2785</v>
      </c>
    </row>
    <row r="604" customHeight="1" spans="4:7">
      <c r="D604" s="207">
        <v>46005</v>
      </c>
      <c r="E604" s="209" t="s">
        <v>2757</v>
      </c>
      <c r="F604" s="209" t="s">
        <v>2786</v>
      </c>
      <c r="G604" s="209" t="s">
        <v>2787</v>
      </c>
    </row>
    <row r="605" customHeight="1" spans="4:7">
      <c r="D605" s="207">
        <v>46005</v>
      </c>
      <c r="E605" s="209" t="s">
        <v>2757</v>
      </c>
      <c r="F605" s="209" t="s">
        <v>2788</v>
      </c>
      <c r="G605" s="209" t="s">
        <v>2789</v>
      </c>
    </row>
    <row r="606" customHeight="1" spans="4:7">
      <c r="D606" s="207">
        <v>46005</v>
      </c>
      <c r="E606" s="209" t="s">
        <v>2757</v>
      </c>
      <c r="F606" s="209" t="s">
        <v>2790</v>
      </c>
      <c r="G606" s="209" t="s">
        <v>2791</v>
      </c>
    </row>
    <row r="607" customHeight="1" spans="4:7">
      <c r="D607" s="207">
        <v>46005</v>
      </c>
      <c r="E607" s="209" t="s">
        <v>2757</v>
      </c>
      <c r="F607" s="209" t="s">
        <v>2792</v>
      </c>
      <c r="G607" s="209" t="s">
        <v>2793</v>
      </c>
    </row>
    <row r="608" customHeight="1" spans="4:7">
      <c r="D608" s="207">
        <v>46005</v>
      </c>
      <c r="E608" s="209" t="s">
        <v>2757</v>
      </c>
      <c r="F608" s="209" t="s">
        <v>2794</v>
      </c>
      <c r="G608" s="209" t="s">
        <v>2795</v>
      </c>
    </row>
    <row r="609" customHeight="1" spans="4:7">
      <c r="D609" s="207">
        <v>46005</v>
      </c>
      <c r="E609" s="209" t="s">
        <v>2757</v>
      </c>
      <c r="F609" s="209" t="s">
        <v>2796</v>
      </c>
      <c r="G609" s="209" t="s">
        <v>2797</v>
      </c>
    </row>
    <row r="610" customHeight="1" spans="4:7">
      <c r="D610" s="207">
        <v>46005</v>
      </c>
      <c r="E610" s="209" t="s">
        <v>2757</v>
      </c>
      <c r="F610" s="209" t="s">
        <v>2798</v>
      </c>
      <c r="G610" s="209" t="s">
        <v>2704</v>
      </c>
    </row>
    <row r="611" customHeight="1" spans="4:7">
      <c r="D611" s="207">
        <v>46005</v>
      </c>
      <c r="E611" s="209" t="s">
        <v>2757</v>
      </c>
      <c r="F611" s="209" t="s">
        <v>2799</v>
      </c>
      <c r="G611" s="209" t="s">
        <v>2800</v>
      </c>
    </row>
    <row r="612" customHeight="1" spans="4:7">
      <c r="D612" s="207">
        <v>46005</v>
      </c>
      <c r="E612" s="209" t="s">
        <v>2757</v>
      </c>
      <c r="F612" s="209" t="s">
        <v>2801</v>
      </c>
      <c r="G612" s="209" t="s">
        <v>2802</v>
      </c>
    </row>
    <row r="613" customHeight="1" spans="4:7">
      <c r="D613" s="207">
        <v>46005</v>
      </c>
      <c r="E613" s="209" t="s">
        <v>2757</v>
      </c>
      <c r="F613" s="209" t="s">
        <v>2803</v>
      </c>
      <c r="G613" s="209" t="s">
        <v>2804</v>
      </c>
    </row>
    <row r="614" customHeight="1" spans="4:7">
      <c r="D614" s="207">
        <v>46005</v>
      </c>
      <c r="E614" s="209" t="s">
        <v>2757</v>
      </c>
      <c r="F614" s="209" t="s">
        <v>2805</v>
      </c>
      <c r="G614" s="209" t="s">
        <v>2806</v>
      </c>
    </row>
    <row r="615" customHeight="1" spans="4:7">
      <c r="D615" s="207">
        <v>46005</v>
      </c>
      <c r="E615" s="209" t="s">
        <v>2757</v>
      </c>
      <c r="F615" s="209" t="s">
        <v>2807</v>
      </c>
      <c r="G615" s="209" t="s">
        <v>2808</v>
      </c>
    </row>
    <row r="616" customHeight="1" spans="4:7">
      <c r="D616" s="207">
        <v>46005</v>
      </c>
      <c r="E616" s="209" t="s">
        <v>2757</v>
      </c>
      <c r="F616" s="209" t="s">
        <v>2809</v>
      </c>
      <c r="G616" s="209" t="s">
        <v>2810</v>
      </c>
    </row>
    <row r="617" customHeight="1" spans="4:7">
      <c r="D617" s="207">
        <v>46005</v>
      </c>
      <c r="E617" s="209" t="s">
        <v>2757</v>
      </c>
      <c r="F617" s="209" t="s">
        <v>2811</v>
      </c>
      <c r="G617" s="209" t="s">
        <v>2812</v>
      </c>
    </row>
    <row r="618" customHeight="1" spans="4:7">
      <c r="D618" s="207">
        <v>46005</v>
      </c>
      <c r="E618" s="209" t="s">
        <v>2757</v>
      </c>
      <c r="F618" s="209" t="s">
        <v>2813</v>
      </c>
      <c r="G618" s="209" t="s">
        <v>2253</v>
      </c>
    </row>
    <row r="619" customHeight="1" spans="4:7">
      <c r="D619" s="207">
        <v>46005</v>
      </c>
      <c r="E619" s="209" t="s">
        <v>2757</v>
      </c>
      <c r="F619" s="209" t="s">
        <v>2814</v>
      </c>
      <c r="G619" s="209" t="s">
        <v>2670</v>
      </c>
    </row>
    <row r="620" customHeight="1" spans="4:7">
      <c r="D620" s="207">
        <v>46005</v>
      </c>
      <c r="E620" s="209" t="s">
        <v>2757</v>
      </c>
      <c r="F620" s="209" t="s">
        <v>2815</v>
      </c>
      <c r="G620" s="209" t="s">
        <v>2816</v>
      </c>
    </row>
    <row r="621" customHeight="1" spans="4:7">
      <c r="D621" s="207">
        <v>46005</v>
      </c>
      <c r="E621" s="209" t="s">
        <v>2757</v>
      </c>
      <c r="F621" s="209" t="s">
        <v>2817</v>
      </c>
      <c r="G621" s="209" t="s">
        <v>2818</v>
      </c>
    </row>
    <row r="622" customHeight="1" spans="4:7">
      <c r="D622" s="207">
        <v>46005</v>
      </c>
      <c r="E622" s="209" t="s">
        <v>2757</v>
      </c>
      <c r="F622" s="209" t="s">
        <v>2819</v>
      </c>
      <c r="G622" s="209" t="s">
        <v>2820</v>
      </c>
    </row>
    <row r="623" customHeight="1" spans="4:7">
      <c r="D623" s="207">
        <v>46005</v>
      </c>
      <c r="E623" s="209" t="s">
        <v>2757</v>
      </c>
      <c r="F623" s="209" t="s">
        <v>2821</v>
      </c>
      <c r="G623" s="209" t="s">
        <v>2822</v>
      </c>
    </row>
    <row r="624" customHeight="1" spans="4:7">
      <c r="D624" s="207">
        <v>53002</v>
      </c>
      <c r="E624" s="209" t="s">
        <v>2823</v>
      </c>
      <c r="F624" s="209" t="s">
        <v>2824</v>
      </c>
      <c r="G624" s="209" t="s">
        <v>2825</v>
      </c>
    </row>
    <row r="625" customHeight="1" spans="4:7">
      <c r="D625" s="207">
        <v>53002</v>
      </c>
      <c r="E625" s="209" t="s">
        <v>2823</v>
      </c>
      <c r="F625" s="209" t="s">
        <v>2826</v>
      </c>
      <c r="G625" s="209" t="s">
        <v>2827</v>
      </c>
    </row>
    <row r="626" customHeight="1" spans="4:7">
      <c r="D626" s="207">
        <v>53002</v>
      </c>
      <c r="E626" s="209" t="s">
        <v>2823</v>
      </c>
      <c r="F626" s="209" t="s">
        <v>2828</v>
      </c>
      <c r="G626" s="209" t="s">
        <v>2829</v>
      </c>
    </row>
    <row r="627" customHeight="1" spans="4:7">
      <c r="D627" s="207">
        <v>53002</v>
      </c>
      <c r="E627" s="209" t="s">
        <v>2823</v>
      </c>
      <c r="F627" s="209" t="s">
        <v>2830</v>
      </c>
      <c r="G627" s="209" t="s">
        <v>2831</v>
      </c>
    </row>
    <row r="628" customHeight="1" spans="4:7">
      <c r="D628" s="207">
        <v>53002</v>
      </c>
      <c r="E628" s="209" t="s">
        <v>2823</v>
      </c>
      <c r="F628" s="209" t="s">
        <v>2832</v>
      </c>
      <c r="G628" s="209" t="s">
        <v>2833</v>
      </c>
    </row>
    <row r="629" customHeight="1" spans="4:7">
      <c r="D629" s="207">
        <v>53002</v>
      </c>
      <c r="E629" s="209" t="s">
        <v>2823</v>
      </c>
      <c r="F629" s="209" t="s">
        <v>2834</v>
      </c>
      <c r="G629" s="209" t="s">
        <v>2835</v>
      </c>
    </row>
    <row r="630" customHeight="1" spans="4:7">
      <c r="D630" s="207">
        <v>53002</v>
      </c>
      <c r="E630" s="209" t="s">
        <v>2823</v>
      </c>
      <c r="F630" s="209" t="s">
        <v>2836</v>
      </c>
      <c r="G630" s="209" t="s">
        <v>2837</v>
      </c>
    </row>
    <row r="631" customHeight="1" spans="4:7">
      <c r="D631" s="207">
        <v>53002</v>
      </c>
      <c r="E631" s="209" t="s">
        <v>2823</v>
      </c>
      <c r="F631" s="209" t="s">
        <v>2838</v>
      </c>
      <c r="G631" s="209" t="s">
        <v>2839</v>
      </c>
    </row>
    <row r="632" customHeight="1" spans="4:7">
      <c r="D632" s="207">
        <v>53002</v>
      </c>
      <c r="E632" s="209" t="s">
        <v>2823</v>
      </c>
      <c r="F632" s="209" t="s">
        <v>2840</v>
      </c>
      <c r="G632" s="209" t="s">
        <v>2841</v>
      </c>
    </row>
    <row r="633" customHeight="1" spans="4:7">
      <c r="D633" s="207">
        <v>53002</v>
      </c>
      <c r="E633" s="209" t="s">
        <v>2823</v>
      </c>
      <c r="F633" s="209" t="s">
        <v>2842</v>
      </c>
      <c r="G633" s="209" t="s">
        <v>2843</v>
      </c>
    </row>
    <row r="634" customHeight="1" spans="4:7">
      <c r="D634" s="207">
        <v>53002</v>
      </c>
      <c r="E634" s="209" t="s">
        <v>2823</v>
      </c>
      <c r="F634" s="209" t="s">
        <v>2844</v>
      </c>
      <c r="G634" s="209" t="s">
        <v>2845</v>
      </c>
    </row>
    <row r="635" customHeight="1" spans="4:7">
      <c r="D635" s="207">
        <v>48006</v>
      </c>
      <c r="E635" s="209" t="s">
        <v>2846</v>
      </c>
      <c r="F635" s="209" t="s">
        <v>2847</v>
      </c>
      <c r="G635" s="209" t="s">
        <v>2848</v>
      </c>
    </row>
    <row r="636" customHeight="1" spans="4:7">
      <c r="D636" s="207">
        <v>48006</v>
      </c>
      <c r="E636" s="209" t="s">
        <v>2846</v>
      </c>
      <c r="F636" s="209" t="s">
        <v>2849</v>
      </c>
      <c r="G636" s="209" t="s">
        <v>2850</v>
      </c>
    </row>
    <row r="637" customHeight="1" spans="4:7">
      <c r="D637" s="207">
        <v>48006</v>
      </c>
      <c r="E637" s="209" t="s">
        <v>2846</v>
      </c>
      <c r="F637" s="209" t="s">
        <v>2851</v>
      </c>
      <c r="G637" s="209" t="s">
        <v>2852</v>
      </c>
    </row>
    <row r="638" customHeight="1" spans="4:7">
      <c r="D638" s="207">
        <v>48006</v>
      </c>
      <c r="E638" s="209" t="s">
        <v>2846</v>
      </c>
      <c r="F638" s="209" t="s">
        <v>2853</v>
      </c>
      <c r="G638" s="209" t="s">
        <v>2854</v>
      </c>
    </row>
    <row r="639" customHeight="1" spans="4:7">
      <c r="D639" s="207">
        <v>48006</v>
      </c>
      <c r="E639" s="209" t="s">
        <v>2846</v>
      </c>
      <c r="F639" s="209" t="s">
        <v>2855</v>
      </c>
      <c r="G639" s="209" t="s">
        <v>2856</v>
      </c>
    </row>
    <row r="640" customHeight="1" spans="4:7">
      <c r="D640" s="207">
        <v>48006</v>
      </c>
      <c r="E640" s="209" t="s">
        <v>2846</v>
      </c>
      <c r="F640" s="209" t="s">
        <v>2857</v>
      </c>
      <c r="G640" s="209" t="s">
        <v>2858</v>
      </c>
    </row>
    <row r="641" customHeight="1" spans="4:7">
      <c r="D641" s="207">
        <v>48006</v>
      </c>
      <c r="E641" s="209" t="s">
        <v>2846</v>
      </c>
      <c r="F641" s="209" t="s">
        <v>2859</v>
      </c>
      <c r="G641" s="209" t="s">
        <v>2860</v>
      </c>
    </row>
    <row r="642" customHeight="1" spans="4:7">
      <c r="D642" s="207">
        <v>48006</v>
      </c>
      <c r="E642" s="209" t="s">
        <v>2846</v>
      </c>
      <c r="F642" s="209" t="s">
        <v>2861</v>
      </c>
      <c r="G642" s="209" t="s">
        <v>2862</v>
      </c>
    </row>
    <row r="643" customHeight="1" spans="4:7">
      <c r="D643" s="207">
        <v>48006</v>
      </c>
      <c r="E643" s="209" t="s">
        <v>2846</v>
      </c>
      <c r="F643" s="209" t="s">
        <v>2863</v>
      </c>
      <c r="G643" s="209" t="s">
        <v>2864</v>
      </c>
    </row>
    <row r="644" customHeight="1" spans="4:7">
      <c r="D644" s="207">
        <v>48006</v>
      </c>
      <c r="E644" s="209" t="s">
        <v>2846</v>
      </c>
      <c r="F644" s="209" t="s">
        <v>2865</v>
      </c>
      <c r="G644" s="209" t="s">
        <v>2866</v>
      </c>
    </row>
    <row r="645" customHeight="1" spans="4:7">
      <c r="D645" s="207">
        <v>48006</v>
      </c>
      <c r="E645" s="209" t="s">
        <v>2846</v>
      </c>
      <c r="F645" s="209" t="s">
        <v>2867</v>
      </c>
      <c r="G645" s="209" t="s">
        <v>2868</v>
      </c>
    </row>
    <row r="646" customHeight="1" spans="4:7">
      <c r="D646" s="207">
        <v>48006</v>
      </c>
      <c r="E646" s="209" t="s">
        <v>2846</v>
      </c>
      <c r="F646" s="209" t="s">
        <v>2869</v>
      </c>
      <c r="G646" s="209" t="s">
        <v>2870</v>
      </c>
    </row>
    <row r="647" customHeight="1" spans="4:7">
      <c r="D647" s="207">
        <v>48006</v>
      </c>
      <c r="E647" s="209" t="s">
        <v>2846</v>
      </c>
      <c r="F647" s="209" t="s">
        <v>2871</v>
      </c>
      <c r="G647" s="209" t="s">
        <v>2872</v>
      </c>
    </row>
    <row r="648" customHeight="1" spans="4:7">
      <c r="D648" s="207">
        <v>48006</v>
      </c>
      <c r="E648" s="209" t="s">
        <v>2846</v>
      </c>
      <c r="F648" s="209" t="s">
        <v>2873</v>
      </c>
      <c r="G648" s="209" t="s">
        <v>2874</v>
      </c>
    </row>
    <row r="649" customHeight="1" spans="4:7">
      <c r="D649" s="207">
        <v>48006</v>
      </c>
      <c r="E649" s="209" t="s">
        <v>2846</v>
      </c>
      <c r="F649" s="209" t="s">
        <v>2875</v>
      </c>
      <c r="G649" s="209" t="s">
        <v>2876</v>
      </c>
    </row>
    <row r="650" customHeight="1" spans="4:7">
      <c r="D650" s="207">
        <v>48006</v>
      </c>
      <c r="E650" s="209" t="s">
        <v>2846</v>
      </c>
      <c r="F650" s="209" t="s">
        <v>2877</v>
      </c>
      <c r="G650" s="209" t="s">
        <v>2754</v>
      </c>
    </row>
    <row r="651" customHeight="1" spans="4:7">
      <c r="D651" s="207">
        <v>48006</v>
      </c>
      <c r="E651" s="209" t="s">
        <v>2846</v>
      </c>
      <c r="F651" s="209" t="s">
        <v>2878</v>
      </c>
      <c r="G651" s="209" t="s">
        <v>2879</v>
      </c>
    </row>
    <row r="652" customHeight="1" spans="4:7">
      <c r="D652" s="207">
        <v>48006</v>
      </c>
      <c r="E652" s="209" t="s">
        <v>2846</v>
      </c>
      <c r="F652" s="209" t="s">
        <v>2880</v>
      </c>
      <c r="G652" s="209" t="s">
        <v>2881</v>
      </c>
    </row>
    <row r="653" customHeight="1" spans="4:7">
      <c r="D653" s="207">
        <v>49002</v>
      </c>
      <c r="E653" s="209" t="s">
        <v>2882</v>
      </c>
      <c r="F653" s="209" t="s">
        <v>2883</v>
      </c>
      <c r="G653" s="209" t="s">
        <v>2884</v>
      </c>
    </row>
    <row r="654" customHeight="1" spans="4:7">
      <c r="D654" s="207">
        <v>49002</v>
      </c>
      <c r="E654" s="209" t="s">
        <v>2882</v>
      </c>
      <c r="F654" s="209" t="s">
        <v>2885</v>
      </c>
      <c r="G654" s="209" t="s">
        <v>2886</v>
      </c>
    </row>
    <row r="655" customHeight="1" spans="4:7">
      <c r="D655" s="207">
        <v>49002</v>
      </c>
      <c r="E655" s="209" t="s">
        <v>2882</v>
      </c>
      <c r="F655" s="209" t="s">
        <v>2887</v>
      </c>
      <c r="G655" s="209" t="s">
        <v>2888</v>
      </c>
    </row>
    <row r="656" customHeight="1" spans="4:7">
      <c r="D656" s="207">
        <v>49002</v>
      </c>
      <c r="E656" s="209" t="s">
        <v>2882</v>
      </c>
      <c r="F656" s="209" t="s">
        <v>2889</v>
      </c>
      <c r="G656" s="209" t="s">
        <v>2890</v>
      </c>
    </row>
    <row r="657" customHeight="1" spans="4:7">
      <c r="D657" s="207">
        <v>49002</v>
      </c>
      <c r="E657" s="209" t="s">
        <v>2882</v>
      </c>
      <c r="F657" s="209" t="s">
        <v>2891</v>
      </c>
      <c r="G657" s="209" t="s">
        <v>2892</v>
      </c>
    </row>
    <row r="658" customHeight="1" spans="4:7">
      <c r="D658" s="207">
        <v>49002</v>
      </c>
      <c r="E658" s="209" t="s">
        <v>2882</v>
      </c>
      <c r="F658" s="209" t="s">
        <v>2893</v>
      </c>
      <c r="G658" s="209" t="s">
        <v>2894</v>
      </c>
    </row>
    <row r="659" customHeight="1" spans="4:7">
      <c r="D659" s="207">
        <v>49002</v>
      </c>
      <c r="E659" s="209" t="s">
        <v>2882</v>
      </c>
      <c r="F659" s="209" t="s">
        <v>2895</v>
      </c>
      <c r="G659" s="209" t="s">
        <v>2896</v>
      </c>
    </row>
    <row r="660" customHeight="1" spans="4:7">
      <c r="D660" s="207">
        <v>49002</v>
      </c>
      <c r="E660" s="209" t="s">
        <v>2882</v>
      </c>
      <c r="F660" s="209" t="s">
        <v>2897</v>
      </c>
      <c r="G660" s="209" t="s">
        <v>2898</v>
      </c>
    </row>
    <row r="661" customHeight="1" spans="4:7">
      <c r="D661" s="207">
        <v>49002</v>
      </c>
      <c r="E661" s="209" t="s">
        <v>2882</v>
      </c>
      <c r="F661" s="209" t="s">
        <v>2899</v>
      </c>
      <c r="G661" s="209" t="s">
        <v>2900</v>
      </c>
    </row>
    <row r="662" customHeight="1" spans="4:7">
      <c r="D662" s="207">
        <v>49002</v>
      </c>
      <c r="E662" s="209" t="s">
        <v>2882</v>
      </c>
      <c r="F662" s="209" t="s">
        <v>2901</v>
      </c>
      <c r="G662" s="209" t="s">
        <v>2902</v>
      </c>
    </row>
    <row r="663" customHeight="1" spans="4:7">
      <c r="D663" s="207">
        <v>49002</v>
      </c>
      <c r="E663" s="209" t="s">
        <v>2882</v>
      </c>
      <c r="F663" s="209" t="s">
        <v>2903</v>
      </c>
      <c r="G663" s="209" t="s">
        <v>2904</v>
      </c>
    </row>
    <row r="664" customHeight="1" spans="4:7">
      <c r="D664" s="207">
        <v>49002</v>
      </c>
      <c r="E664" s="209" t="s">
        <v>2882</v>
      </c>
      <c r="F664" s="209" t="s">
        <v>2905</v>
      </c>
      <c r="G664" s="209" t="s">
        <v>2906</v>
      </c>
    </row>
    <row r="665" customHeight="1" spans="4:7">
      <c r="D665" s="207">
        <v>49002</v>
      </c>
      <c r="E665" s="209" t="s">
        <v>2882</v>
      </c>
      <c r="F665" s="209" t="s">
        <v>2907</v>
      </c>
      <c r="G665" s="209" t="s">
        <v>2908</v>
      </c>
    </row>
    <row r="666" customHeight="1" spans="4:7">
      <c r="D666" s="207">
        <v>49002</v>
      </c>
      <c r="E666" s="209" t="s">
        <v>2882</v>
      </c>
      <c r="F666" s="209" t="s">
        <v>2909</v>
      </c>
      <c r="G666" s="209" t="s">
        <v>2910</v>
      </c>
    </row>
    <row r="667" customHeight="1" spans="4:7">
      <c r="D667" s="207">
        <v>49002</v>
      </c>
      <c r="E667" s="209" t="s">
        <v>2882</v>
      </c>
      <c r="F667" s="209" t="s">
        <v>2911</v>
      </c>
      <c r="G667" s="209" t="s">
        <v>2912</v>
      </c>
    </row>
    <row r="668" customHeight="1" spans="4:7">
      <c r="D668" s="207">
        <v>49002</v>
      </c>
      <c r="E668" s="209" t="s">
        <v>2882</v>
      </c>
      <c r="F668" s="209" t="s">
        <v>2913</v>
      </c>
      <c r="G668" s="209" t="s">
        <v>2914</v>
      </c>
    </row>
    <row r="669" customHeight="1" spans="4:7">
      <c r="D669" s="207">
        <v>49002</v>
      </c>
      <c r="E669" s="209" t="s">
        <v>2882</v>
      </c>
      <c r="F669" s="209" t="s">
        <v>2915</v>
      </c>
      <c r="G669" s="209" t="s">
        <v>2916</v>
      </c>
    </row>
    <row r="670" customHeight="1" spans="4:7">
      <c r="D670" s="207">
        <v>49002</v>
      </c>
      <c r="E670" s="209" t="s">
        <v>2882</v>
      </c>
      <c r="F670" s="209" t="s">
        <v>2917</v>
      </c>
      <c r="G670" s="209" t="s">
        <v>2918</v>
      </c>
    </row>
    <row r="671" customHeight="1" spans="4:7">
      <c r="D671" s="207">
        <v>49003</v>
      </c>
      <c r="E671" s="209" t="s">
        <v>2919</v>
      </c>
      <c r="F671" s="209" t="s">
        <v>2920</v>
      </c>
      <c r="G671" s="209" t="s">
        <v>2921</v>
      </c>
    </row>
    <row r="672" customHeight="1" spans="4:7">
      <c r="D672" s="207">
        <v>49003</v>
      </c>
      <c r="E672" s="209" t="s">
        <v>2919</v>
      </c>
      <c r="F672" s="209" t="s">
        <v>2922</v>
      </c>
      <c r="G672" s="209" t="s">
        <v>2923</v>
      </c>
    </row>
    <row r="673" customHeight="1" spans="4:7">
      <c r="D673" s="207">
        <v>49003</v>
      </c>
      <c r="E673" s="209" t="s">
        <v>2919</v>
      </c>
      <c r="F673" s="209" t="s">
        <v>2924</v>
      </c>
      <c r="G673" s="209" t="s">
        <v>2925</v>
      </c>
    </row>
    <row r="674" customHeight="1" spans="4:7">
      <c r="D674" s="207">
        <v>49003</v>
      </c>
      <c r="E674" s="209" t="s">
        <v>2919</v>
      </c>
      <c r="F674" s="209" t="s">
        <v>2926</v>
      </c>
      <c r="G674" s="209" t="s">
        <v>2927</v>
      </c>
    </row>
    <row r="675" customHeight="1" spans="4:7">
      <c r="D675" s="207">
        <v>49003</v>
      </c>
      <c r="E675" s="209" t="s">
        <v>2919</v>
      </c>
      <c r="F675" s="209" t="s">
        <v>2928</v>
      </c>
      <c r="G675" s="209" t="s">
        <v>2929</v>
      </c>
    </row>
    <row r="676" customHeight="1" spans="4:7">
      <c r="D676" s="207">
        <v>49003</v>
      </c>
      <c r="E676" s="209" t="s">
        <v>2919</v>
      </c>
      <c r="F676" s="209" t="s">
        <v>2930</v>
      </c>
      <c r="G676" s="209" t="s">
        <v>2931</v>
      </c>
    </row>
    <row r="677" customHeight="1" spans="4:7">
      <c r="D677" s="207">
        <v>49003</v>
      </c>
      <c r="E677" s="209" t="s">
        <v>2919</v>
      </c>
      <c r="F677" s="209" t="s">
        <v>2932</v>
      </c>
      <c r="G677" s="209" t="s">
        <v>2933</v>
      </c>
    </row>
    <row r="678" customHeight="1" spans="4:7">
      <c r="D678" s="207">
        <v>49003</v>
      </c>
      <c r="E678" s="209" t="s">
        <v>2919</v>
      </c>
      <c r="F678" s="209" t="s">
        <v>2934</v>
      </c>
      <c r="G678" s="209" t="s">
        <v>2935</v>
      </c>
    </row>
    <row r="679" customHeight="1" spans="4:7">
      <c r="D679" s="207">
        <v>49003</v>
      </c>
      <c r="E679" s="209" t="s">
        <v>2919</v>
      </c>
      <c r="F679" s="209" t="s">
        <v>2936</v>
      </c>
      <c r="G679" s="209" t="s">
        <v>2937</v>
      </c>
    </row>
    <row r="680" customHeight="1" spans="4:7">
      <c r="D680" s="207">
        <v>49003</v>
      </c>
      <c r="E680" s="209" t="s">
        <v>2919</v>
      </c>
      <c r="F680" s="209" t="s">
        <v>2938</v>
      </c>
      <c r="G680" s="209" t="s">
        <v>2939</v>
      </c>
    </row>
    <row r="681" customHeight="1" spans="4:7">
      <c r="D681" s="207">
        <v>49003</v>
      </c>
      <c r="E681" s="209" t="s">
        <v>2919</v>
      </c>
      <c r="F681" s="209" t="s">
        <v>2940</v>
      </c>
      <c r="G681" s="209" t="s">
        <v>2941</v>
      </c>
    </row>
    <row r="682" customHeight="1" spans="4:7">
      <c r="D682" s="207">
        <v>49003</v>
      </c>
      <c r="E682" s="209" t="s">
        <v>2919</v>
      </c>
      <c r="F682" s="209" t="s">
        <v>2942</v>
      </c>
      <c r="G682" s="209" t="s">
        <v>2943</v>
      </c>
    </row>
    <row r="683" customHeight="1" spans="4:7">
      <c r="D683" s="207">
        <v>49003</v>
      </c>
      <c r="E683" s="209" t="s">
        <v>2919</v>
      </c>
      <c r="F683" s="209" t="s">
        <v>2944</v>
      </c>
      <c r="G683" s="209" t="s">
        <v>2945</v>
      </c>
    </row>
    <row r="684" customHeight="1" spans="4:7">
      <c r="D684" s="207">
        <v>49003</v>
      </c>
      <c r="E684" s="209" t="s">
        <v>2919</v>
      </c>
      <c r="F684" s="209" t="s">
        <v>2946</v>
      </c>
      <c r="G684" s="209" t="s">
        <v>2947</v>
      </c>
    </row>
    <row r="685" customHeight="1" spans="4:7">
      <c r="D685" s="207">
        <v>49003</v>
      </c>
      <c r="E685" s="209" t="s">
        <v>2919</v>
      </c>
      <c r="F685" s="209" t="s">
        <v>2948</v>
      </c>
      <c r="G685" s="209" t="s">
        <v>2949</v>
      </c>
    </row>
    <row r="686" customHeight="1" spans="4:7">
      <c r="D686" s="207">
        <v>49003</v>
      </c>
      <c r="E686" s="209" t="s">
        <v>2919</v>
      </c>
      <c r="F686" s="209" t="s">
        <v>2950</v>
      </c>
      <c r="G686" s="209" t="s">
        <v>2951</v>
      </c>
    </row>
    <row r="687" customHeight="1" spans="4:7">
      <c r="D687" s="207">
        <v>49003</v>
      </c>
      <c r="E687" s="209" t="s">
        <v>2919</v>
      </c>
      <c r="F687" s="209" t="s">
        <v>2952</v>
      </c>
      <c r="G687" s="209" t="s">
        <v>2953</v>
      </c>
    </row>
    <row r="688" customHeight="1" spans="4:7">
      <c r="D688" s="207">
        <v>46006</v>
      </c>
      <c r="E688" s="209" t="s">
        <v>2954</v>
      </c>
      <c r="F688" s="209" t="s">
        <v>2955</v>
      </c>
      <c r="G688" s="209" t="s">
        <v>2956</v>
      </c>
    </row>
    <row r="689" customHeight="1" spans="4:7">
      <c r="D689" s="207">
        <v>46006</v>
      </c>
      <c r="E689" s="209" t="s">
        <v>2954</v>
      </c>
      <c r="F689" s="209" t="s">
        <v>2957</v>
      </c>
      <c r="G689" s="209" t="s">
        <v>2958</v>
      </c>
    </row>
    <row r="690" customHeight="1" spans="4:7">
      <c r="D690" s="207">
        <v>46006</v>
      </c>
      <c r="E690" s="209" t="s">
        <v>2954</v>
      </c>
      <c r="F690" s="209" t="s">
        <v>2959</v>
      </c>
      <c r="G690" s="209" t="s">
        <v>2960</v>
      </c>
    </row>
    <row r="691" customHeight="1" spans="4:7">
      <c r="D691" s="207">
        <v>46006</v>
      </c>
      <c r="E691" s="209" t="s">
        <v>2954</v>
      </c>
      <c r="F691" s="209" t="s">
        <v>2961</v>
      </c>
      <c r="G691" s="209" t="s">
        <v>2962</v>
      </c>
    </row>
    <row r="692" customHeight="1" spans="4:7">
      <c r="D692" s="207">
        <v>46006</v>
      </c>
      <c r="E692" s="209" t="s">
        <v>2954</v>
      </c>
      <c r="F692" s="209" t="s">
        <v>2963</v>
      </c>
      <c r="G692" s="209" t="s">
        <v>2964</v>
      </c>
    </row>
    <row r="693" customHeight="1" spans="4:7">
      <c r="D693" s="207">
        <v>46006</v>
      </c>
      <c r="E693" s="209" t="s">
        <v>2954</v>
      </c>
      <c r="F693" s="209" t="s">
        <v>2965</v>
      </c>
      <c r="G693" s="209" t="s">
        <v>2966</v>
      </c>
    </row>
    <row r="694" customHeight="1" spans="4:7">
      <c r="D694" s="207">
        <v>46006</v>
      </c>
      <c r="E694" s="209" t="s">
        <v>2954</v>
      </c>
      <c r="F694" s="209" t="s">
        <v>2967</v>
      </c>
      <c r="G694" s="209" t="s">
        <v>2968</v>
      </c>
    </row>
    <row r="695" customHeight="1" spans="4:7">
      <c r="D695" s="207">
        <v>46006</v>
      </c>
      <c r="E695" s="209" t="s">
        <v>2954</v>
      </c>
      <c r="F695" s="209" t="s">
        <v>2969</v>
      </c>
      <c r="G695" s="209" t="s">
        <v>2970</v>
      </c>
    </row>
    <row r="696" customHeight="1" spans="4:7">
      <c r="D696" s="207">
        <v>46006</v>
      </c>
      <c r="E696" s="209" t="s">
        <v>2954</v>
      </c>
      <c r="F696" s="209" t="s">
        <v>2971</v>
      </c>
      <c r="G696" s="209" t="s">
        <v>2972</v>
      </c>
    </row>
    <row r="697" customHeight="1" spans="4:7">
      <c r="D697" s="207">
        <v>46006</v>
      </c>
      <c r="E697" s="209" t="s">
        <v>2954</v>
      </c>
      <c r="F697" s="209" t="s">
        <v>2973</v>
      </c>
      <c r="G697" s="209" t="s">
        <v>2974</v>
      </c>
    </row>
    <row r="698" customHeight="1" spans="4:7">
      <c r="D698" s="207">
        <v>46006</v>
      </c>
      <c r="E698" s="209" t="s">
        <v>2954</v>
      </c>
      <c r="F698" s="209" t="s">
        <v>2975</v>
      </c>
      <c r="G698" s="209" t="s">
        <v>2976</v>
      </c>
    </row>
    <row r="699" customHeight="1" spans="4:7">
      <c r="D699" s="207">
        <v>46006</v>
      </c>
      <c r="E699" s="209" t="s">
        <v>2954</v>
      </c>
      <c r="F699" s="209" t="s">
        <v>2977</v>
      </c>
      <c r="G699" s="209" t="s">
        <v>2978</v>
      </c>
    </row>
    <row r="700" customHeight="1" spans="4:7">
      <c r="D700" s="207">
        <v>46006</v>
      </c>
      <c r="E700" s="209" t="s">
        <v>2954</v>
      </c>
      <c r="F700" s="209" t="s">
        <v>2979</v>
      </c>
      <c r="G700" s="209" t="s">
        <v>2980</v>
      </c>
    </row>
    <row r="701" customHeight="1" spans="4:7">
      <c r="D701" s="207">
        <v>100001</v>
      </c>
      <c r="E701" s="209" t="s">
        <v>2981</v>
      </c>
      <c r="F701" s="209" t="s">
        <v>2982</v>
      </c>
      <c r="G701" s="209" t="s">
        <v>2983</v>
      </c>
    </row>
    <row r="702" customHeight="1" spans="4:7">
      <c r="D702" s="207">
        <v>100001</v>
      </c>
      <c r="E702" s="209" t="s">
        <v>2981</v>
      </c>
      <c r="F702" s="209" t="s">
        <v>2984</v>
      </c>
      <c r="G702" s="209" t="s">
        <v>2985</v>
      </c>
    </row>
    <row r="703" customHeight="1" spans="4:7">
      <c r="D703" s="207">
        <v>100001</v>
      </c>
      <c r="E703" s="209" t="s">
        <v>2981</v>
      </c>
      <c r="F703" s="209" t="s">
        <v>2986</v>
      </c>
      <c r="G703" s="209" t="s">
        <v>2987</v>
      </c>
    </row>
    <row r="704" customHeight="1" spans="4:7">
      <c r="D704" s="207">
        <v>100001</v>
      </c>
      <c r="E704" s="209" t="s">
        <v>2981</v>
      </c>
      <c r="F704" s="209" t="s">
        <v>2988</v>
      </c>
      <c r="G704" s="209" t="s">
        <v>2989</v>
      </c>
    </row>
    <row r="705" customHeight="1" spans="4:7">
      <c r="D705" s="207">
        <v>100001</v>
      </c>
      <c r="E705" s="209" t="s">
        <v>2981</v>
      </c>
      <c r="F705" s="209" t="s">
        <v>2990</v>
      </c>
      <c r="G705" s="209" t="s">
        <v>2456</v>
      </c>
    </row>
    <row r="706" customHeight="1" spans="4:7">
      <c r="D706" s="207">
        <v>100001</v>
      </c>
      <c r="E706" s="209" t="s">
        <v>2981</v>
      </c>
      <c r="F706" s="209" t="s">
        <v>2991</v>
      </c>
      <c r="G706" s="209" t="s">
        <v>2992</v>
      </c>
    </row>
    <row r="707" customHeight="1" spans="4:7">
      <c r="D707" s="207">
        <v>100001</v>
      </c>
      <c r="E707" s="209" t="s">
        <v>2981</v>
      </c>
      <c r="F707" s="209" t="s">
        <v>2993</v>
      </c>
      <c r="G707" s="209" t="s">
        <v>2994</v>
      </c>
    </row>
    <row r="708" customHeight="1" spans="4:7">
      <c r="D708" s="207">
        <v>100001</v>
      </c>
      <c r="E708" s="209" t="s">
        <v>2981</v>
      </c>
      <c r="F708" s="209" t="s">
        <v>2995</v>
      </c>
      <c r="G708" s="209" t="s">
        <v>2996</v>
      </c>
    </row>
    <row r="709" customHeight="1" spans="4:7">
      <c r="D709" s="207">
        <v>100001</v>
      </c>
      <c r="E709" s="209" t="s">
        <v>2981</v>
      </c>
      <c r="F709" s="209" t="s">
        <v>2997</v>
      </c>
      <c r="G709" s="209" t="s">
        <v>2998</v>
      </c>
    </row>
    <row r="710" customHeight="1" spans="4:7">
      <c r="D710" s="207">
        <v>100001</v>
      </c>
      <c r="E710" s="209" t="s">
        <v>2981</v>
      </c>
      <c r="F710" s="209" t="s">
        <v>2999</v>
      </c>
      <c r="G710" s="209" t="s">
        <v>3000</v>
      </c>
    </row>
    <row r="711" customHeight="1" spans="4:7">
      <c r="D711" s="207">
        <v>100001</v>
      </c>
      <c r="E711" s="209" t="s">
        <v>2981</v>
      </c>
      <c r="F711" s="209" t="s">
        <v>3001</v>
      </c>
      <c r="G711" s="209" t="s">
        <v>3002</v>
      </c>
    </row>
    <row r="712" customHeight="1" spans="4:7">
      <c r="D712" s="207">
        <v>100001</v>
      </c>
      <c r="E712" s="209" t="s">
        <v>2981</v>
      </c>
      <c r="F712" s="209" t="s">
        <v>3003</v>
      </c>
      <c r="G712" s="209" t="s">
        <v>3004</v>
      </c>
    </row>
    <row r="713" customHeight="1" spans="4:7">
      <c r="D713" s="207">
        <v>100001</v>
      </c>
      <c r="E713" s="209" t="s">
        <v>2981</v>
      </c>
      <c r="F713" s="209" t="s">
        <v>3005</v>
      </c>
      <c r="G713" s="209" t="s">
        <v>3006</v>
      </c>
    </row>
    <row r="714" customHeight="1" spans="4:7">
      <c r="D714" s="207">
        <v>100001</v>
      </c>
      <c r="E714" s="209" t="s">
        <v>2981</v>
      </c>
      <c r="F714" s="209" t="s">
        <v>3007</v>
      </c>
      <c r="G714" s="209" t="s">
        <v>3008</v>
      </c>
    </row>
    <row r="715" customHeight="1" spans="4:7">
      <c r="D715" s="207">
        <v>100001</v>
      </c>
      <c r="E715" s="209" t="s">
        <v>2981</v>
      </c>
      <c r="F715" s="209" t="s">
        <v>3009</v>
      </c>
      <c r="G715" s="209" t="s">
        <v>3010</v>
      </c>
    </row>
    <row r="716" customHeight="1" spans="4:7">
      <c r="D716" s="207">
        <v>100001</v>
      </c>
      <c r="E716" s="209" t="s">
        <v>2981</v>
      </c>
      <c r="F716" s="209" t="s">
        <v>3011</v>
      </c>
      <c r="G716" s="209" t="s">
        <v>3012</v>
      </c>
    </row>
    <row r="717" customHeight="1" spans="4:7">
      <c r="D717" s="207">
        <v>100001</v>
      </c>
      <c r="E717" s="209" t="s">
        <v>2981</v>
      </c>
      <c r="F717" s="209" t="s">
        <v>3013</v>
      </c>
      <c r="G717" s="209" t="s">
        <v>3014</v>
      </c>
    </row>
    <row r="718" customHeight="1" spans="4:7">
      <c r="D718" s="207">
        <v>53003</v>
      </c>
      <c r="E718" s="209" t="s">
        <v>3015</v>
      </c>
      <c r="F718" s="209" t="s">
        <v>3016</v>
      </c>
      <c r="G718" s="209" t="s">
        <v>3017</v>
      </c>
    </row>
    <row r="719" customHeight="1" spans="4:7">
      <c r="D719" s="207">
        <v>53003</v>
      </c>
      <c r="E719" s="209" t="s">
        <v>3015</v>
      </c>
      <c r="F719" s="209" t="s">
        <v>3018</v>
      </c>
      <c r="G719" s="209" t="s">
        <v>3019</v>
      </c>
    </row>
    <row r="720" customHeight="1" spans="4:7">
      <c r="D720" s="207">
        <v>53003</v>
      </c>
      <c r="E720" s="209" t="s">
        <v>3015</v>
      </c>
      <c r="F720" s="209" t="s">
        <v>3020</v>
      </c>
      <c r="G720" s="209" t="s">
        <v>3021</v>
      </c>
    </row>
    <row r="721" customHeight="1" spans="4:7">
      <c r="D721" s="207">
        <v>53003</v>
      </c>
      <c r="E721" s="209" t="s">
        <v>3015</v>
      </c>
      <c r="F721" s="209" t="s">
        <v>3022</v>
      </c>
      <c r="G721" s="209" t="s">
        <v>3023</v>
      </c>
    </row>
    <row r="722" customHeight="1" spans="4:7">
      <c r="D722" s="207">
        <v>53003</v>
      </c>
      <c r="E722" s="209" t="s">
        <v>3015</v>
      </c>
      <c r="F722" s="209" t="s">
        <v>3024</v>
      </c>
      <c r="G722" s="209" t="s">
        <v>3025</v>
      </c>
    </row>
    <row r="723" customHeight="1" spans="4:7">
      <c r="D723" s="207">
        <v>53003</v>
      </c>
      <c r="E723" s="209" t="s">
        <v>3015</v>
      </c>
      <c r="F723" s="209" t="s">
        <v>3026</v>
      </c>
      <c r="G723" s="209" t="s">
        <v>3027</v>
      </c>
    </row>
    <row r="724" customHeight="1" spans="4:7">
      <c r="D724" s="207">
        <v>53003</v>
      </c>
      <c r="E724" s="209" t="s">
        <v>3015</v>
      </c>
      <c r="F724" s="209" t="s">
        <v>3028</v>
      </c>
      <c r="G724" s="209" t="s">
        <v>3029</v>
      </c>
    </row>
    <row r="725" customHeight="1" spans="4:7">
      <c r="D725" s="207">
        <v>53003</v>
      </c>
      <c r="E725" s="209" t="s">
        <v>3015</v>
      </c>
      <c r="F725" s="209" t="s">
        <v>3030</v>
      </c>
      <c r="G725" s="209" t="s">
        <v>3031</v>
      </c>
    </row>
    <row r="726" customHeight="1" spans="4:7">
      <c r="D726" s="207">
        <v>53003</v>
      </c>
      <c r="E726" s="209" t="s">
        <v>3015</v>
      </c>
      <c r="F726" s="209" t="s">
        <v>3032</v>
      </c>
      <c r="G726" s="209" t="s">
        <v>3033</v>
      </c>
    </row>
    <row r="727" customHeight="1" spans="4:7">
      <c r="D727" s="207">
        <v>53003</v>
      </c>
      <c r="E727" s="209" t="s">
        <v>3015</v>
      </c>
      <c r="F727" s="209" t="s">
        <v>3034</v>
      </c>
      <c r="G727" s="209" t="s">
        <v>3035</v>
      </c>
    </row>
    <row r="728" customHeight="1" spans="4:7">
      <c r="D728" s="207">
        <v>53003</v>
      </c>
      <c r="E728" s="209" t="s">
        <v>3015</v>
      </c>
      <c r="F728" s="209" t="s">
        <v>3036</v>
      </c>
      <c r="G728" s="209" t="s">
        <v>3037</v>
      </c>
    </row>
    <row r="729" customHeight="1" spans="4:7">
      <c r="D729" s="207">
        <v>53003</v>
      </c>
      <c r="E729" s="209" t="s">
        <v>3015</v>
      </c>
      <c r="F729" s="209" t="s">
        <v>3038</v>
      </c>
      <c r="G729" s="209" t="s">
        <v>3039</v>
      </c>
    </row>
    <row r="730" customHeight="1" spans="4:7">
      <c r="D730" s="207">
        <v>53003</v>
      </c>
      <c r="E730" s="209" t="s">
        <v>3015</v>
      </c>
      <c r="F730" s="209" t="s">
        <v>3040</v>
      </c>
      <c r="G730" s="209" t="s">
        <v>3041</v>
      </c>
    </row>
    <row r="731" customHeight="1" spans="4:7">
      <c r="D731" s="207">
        <v>53003</v>
      </c>
      <c r="E731" s="209" t="s">
        <v>3015</v>
      </c>
      <c r="F731" s="209" t="s">
        <v>3042</v>
      </c>
      <c r="G731" s="209" t="s">
        <v>3043</v>
      </c>
    </row>
    <row r="732" customHeight="1" spans="4:7">
      <c r="D732" s="207">
        <v>53003</v>
      </c>
      <c r="E732" s="209" t="s">
        <v>3015</v>
      </c>
      <c r="F732" s="209" t="s">
        <v>3044</v>
      </c>
      <c r="G732" s="209" t="s">
        <v>3045</v>
      </c>
    </row>
    <row r="733" customHeight="1" spans="4:7">
      <c r="D733" s="207">
        <v>53003</v>
      </c>
      <c r="E733" s="209" t="s">
        <v>3015</v>
      </c>
      <c r="F733" s="209" t="s">
        <v>3046</v>
      </c>
      <c r="G733" s="209" t="s">
        <v>3047</v>
      </c>
    </row>
    <row r="734" customHeight="1" spans="4:7">
      <c r="D734" s="207">
        <v>53003</v>
      </c>
      <c r="E734" s="209" t="s">
        <v>3015</v>
      </c>
      <c r="F734" s="209" t="s">
        <v>3048</v>
      </c>
      <c r="G734" s="209" t="s">
        <v>3049</v>
      </c>
    </row>
    <row r="735" customHeight="1" spans="4:7">
      <c r="D735" s="207">
        <v>53003</v>
      </c>
      <c r="E735" s="209" t="s">
        <v>3015</v>
      </c>
      <c r="F735" s="209" t="s">
        <v>3050</v>
      </c>
      <c r="G735" s="209" t="s">
        <v>3051</v>
      </c>
    </row>
    <row r="736" customHeight="1" spans="4:7">
      <c r="D736" s="207">
        <v>53003</v>
      </c>
      <c r="E736" s="209" t="s">
        <v>3015</v>
      </c>
      <c r="F736" s="209" t="s">
        <v>3052</v>
      </c>
      <c r="G736" s="209" t="s">
        <v>3053</v>
      </c>
    </row>
    <row r="737" customHeight="1" spans="4:7">
      <c r="D737" s="207">
        <v>53003</v>
      </c>
      <c r="E737" s="209" t="s">
        <v>3015</v>
      </c>
      <c r="F737" s="209" t="s">
        <v>3054</v>
      </c>
      <c r="G737" s="209" t="s">
        <v>3055</v>
      </c>
    </row>
    <row r="738" customHeight="1" spans="4:7">
      <c r="D738" s="207">
        <v>53003</v>
      </c>
      <c r="E738" s="209" t="s">
        <v>3015</v>
      </c>
      <c r="F738" s="209" t="s">
        <v>3056</v>
      </c>
      <c r="G738" s="209" t="s">
        <v>3057</v>
      </c>
    </row>
    <row r="739" customHeight="1" spans="4:7">
      <c r="D739" s="207">
        <v>53003</v>
      </c>
      <c r="E739" s="209" t="s">
        <v>3015</v>
      </c>
      <c r="F739" s="209" t="s">
        <v>3058</v>
      </c>
      <c r="G739" s="209" t="s">
        <v>3059</v>
      </c>
    </row>
    <row r="740" customHeight="1" spans="4:7">
      <c r="D740" s="207">
        <v>53003</v>
      </c>
      <c r="E740" s="209" t="s">
        <v>3015</v>
      </c>
      <c r="F740" s="209" t="s">
        <v>3060</v>
      </c>
      <c r="G740" s="209" t="s">
        <v>3061</v>
      </c>
    </row>
    <row r="741" customHeight="1" spans="4:7">
      <c r="D741" s="207">
        <v>50005</v>
      </c>
      <c r="E741" s="209" t="s">
        <v>3062</v>
      </c>
      <c r="F741" s="209" t="s">
        <v>3063</v>
      </c>
      <c r="G741" s="209" t="s">
        <v>3064</v>
      </c>
    </row>
    <row r="742" customHeight="1" spans="4:7">
      <c r="D742" s="207">
        <v>50005</v>
      </c>
      <c r="E742" s="209" t="s">
        <v>3062</v>
      </c>
      <c r="F742" s="209" t="s">
        <v>3065</v>
      </c>
      <c r="G742" s="209" t="s">
        <v>3066</v>
      </c>
    </row>
    <row r="743" customHeight="1" spans="4:7">
      <c r="D743" s="207">
        <v>50005</v>
      </c>
      <c r="E743" s="209" t="s">
        <v>3062</v>
      </c>
      <c r="F743" s="209" t="s">
        <v>3067</v>
      </c>
      <c r="G743" s="209" t="s">
        <v>3068</v>
      </c>
    </row>
    <row r="744" customHeight="1" spans="4:7">
      <c r="D744" s="207">
        <v>46007</v>
      </c>
      <c r="E744" s="209" t="s">
        <v>3069</v>
      </c>
      <c r="F744" s="209" t="s">
        <v>3070</v>
      </c>
      <c r="G744" s="209" t="s">
        <v>3071</v>
      </c>
    </row>
    <row r="745" customHeight="1" spans="4:7">
      <c r="D745" s="207">
        <v>46007</v>
      </c>
      <c r="E745" s="209" t="s">
        <v>3069</v>
      </c>
      <c r="F745" s="209" t="s">
        <v>3072</v>
      </c>
      <c r="G745" s="209" t="s">
        <v>3073</v>
      </c>
    </row>
    <row r="746" customHeight="1" spans="4:7">
      <c r="D746" s="207">
        <v>46007</v>
      </c>
      <c r="E746" s="209" t="s">
        <v>3069</v>
      </c>
      <c r="F746" s="209" t="s">
        <v>3074</v>
      </c>
      <c r="G746" s="209" t="s">
        <v>3075</v>
      </c>
    </row>
    <row r="747" customHeight="1" spans="4:7">
      <c r="D747" s="207">
        <v>46007</v>
      </c>
      <c r="E747" s="209" t="s">
        <v>3069</v>
      </c>
      <c r="F747" s="209" t="s">
        <v>3076</v>
      </c>
      <c r="G747" s="209" t="s">
        <v>3077</v>
      </c>
    </row>
    <row r="748" customHeight="1" spans="4:7">
      <c r="D748" s="207">
        <v>46007</v>
      </c>
      <c r="E748" s="209" t="s">
        <v>3069</v>
      </c>
      <c r="F748" s="209" t="s">
        <v>3078</v>
      </c>
      <c r="G748" s="209" t="s">
        <v>3079</v>
      </c>
    </row>
    <row r="749" customHeight="1" spans="4:7">
      <c r="D749" s="207">
        <v>46007</v>
      </c>
      <c r="E749" s="209" t="s">
        <v>3069</v>
      </c>
      <c r="F749" s="209" t="s">
        <v>3080</v>
      </c>
      <c r="G749" s="209" t="s">
        <v>3081</v>
      </c>
    </row>
    <row r="750" customHeight="1" spans="4:7">
      <c r="D750" s="207">
        <v>46007</v>
      </c>
      <c r="E750" s="209" t="s">
        <v>3069</v>
      </c>
      <c r="F750" s="209" t="s">
        <v>3082</v>
      </c>
      <c r="G750" s="209" t="s">
        <v>3083</v>
      </c>
    </row>
    <row r="751" customHeight="1" spans="4:7">
      <c r="D751" s="207">
        <v>46007</v>
      </c>
      <c r="E751" s="209" t="s">
        <v>3069</v>
      </c>
      <c r="F751" s="209" t="s">
        <v>3084</v>
      </c>
      <c r="G751" s="209" t="s">
        <v>3085</v>
      </c>
    </row>
    <row r="752" customHeight="1" spans="4:7">
      <c r="D752" s="207">
        <v>46007</v>
      </c>
      <c r="E752" s="209" t="s">
        <v>3069</v>
      </c>
      <c r="F752" s="209" t="s">
        <v>3086</v>
      </c>
      <c r="G752" s="209" t="s">
        <v>3087</v>
      </c>
    </row>
    <row r="753" customHeight="1" spans="4:7">
      <c r="D753" s="207">
        <v>46007</v>
      </c>
      <c r="E753" s="209" t="s">
        <v>3069</v>
      </c>
      <c r="F753" s="209" t="s">
        <v>3088</v>
      </c>
      <c r="G753" s="209" t="s">
        <v>3089</v>
      </c>
    </row>
    <row r="754" customHeight="1" spans="4:7">
      <c r="D754" s="207">
        <v>46007</v>
      </c>
      <c r="E754" s="209" t="s">
        <v>3069</v>
      </c>
      <c r="F754" s="209" t="s">
        <v>3090</v>
      </c>
      <c r="G754" s="209" t="s">
        <v>2721</v>
      </c>
    </row>
    <row r="755" customHeight="1" spans="4:7">
      <c r="D755" s="207">
        <v>46007</v>
      </c>
      <c r="E755" s="209" t="s">
        <v>3069</v>
      </c>
      <c r="F755" s="209" t="s">
        <v>3091</v>
      </c>
      <c r="G755" s="209" t="s">
        <v>3092</v>
      </c>
    </row>
    <row r="756" customHeight="1" spans="4:7">
      <c r="D756" s="207">
        <v>46007</v>
      </c>
      <c r="E756" s="209" t="s">
        <v>3069</v>
      </c>
      <c r="F756" s="209" t="s">
        <v>3093</v>
      </c>
      <c r="G756" s="209" t="s">
        <v>3094</v>
      </c>
    </row>
    <row r="757" customHeight="1" spans="4:7">
      <c r="D757" s="207">
        <v>46007</v>
      </c>
      <c r="E757" s="209" t="s">
        <v>3069</v>
      </c>
      <c r="F757" s="209" t="s">
        <v>3095</v>
      </c>
      <c r="G757" s="209" t="s">
        <v>2280</v>
      </c>
    </row>
    <row r="758" customHeight="1" spans="4:7">
      <c r="D758" s="207">
        <v>46007</v>
      </c>
      <c r="E758" s="209" t="s">
        <v>3069</v>
      </c>
      <c r="F758" s="209" t="s">
        <v>3096</v>
      </c>
      <c r="G758" s="209" t="s">
        <v>3097</v>
      </c>
    </row>
    <row r="759" customHeight="1" spans="4:7">
      <c r="D759" s="207">
        <v>46007</v>
      </c>
      <c r="E759" s="209" t="s">
        <v>3069</v>
      </c>
      <c r="F759" s="209" t="s">
        <v>3098</v>
      </c>
      <c r="G759" s="209" t="s">
        <v>3099</v>
      </c>
    </row>
    <row r="760" customHeight="1" spans="4:7">
      <c r="D760" s="207">
        <v>46007</v>
      </c>
      <c r="E760" s="209" t="s">
        <v>3069</v>
      </c>
      <c r="F760" s="209" t="s">
        <v>3100</v>
      </c>
      <c r="G760" s="209" t="s">
        <v>3101</v>
      </c>
    </row>
    <row r="761" customHeight="1" spans="4:7">
      <c r="D761" s="207">
        <v>46007</v>
      </c>
      <c r="E761" s="209" t="s">
        <v>3069</v>
      </c>
      <c r="F761" s="209" t="s">
        <v>3102</v>
      </c>
      <c r="G761" s="209" t="s">
        <v>3103</v>
      </c>
    </row>
    <row r="762" customHeight="1" spans="4:7">
      <c r="D762" s="207">
        <v>46007</v>
      </c>
      <c r="E762" s="209" t="s">
        <v>3069</v>
      </c>
      <c r="F762" s="209" t="s">
        <v>3104</v>
      </c>
      <c r="G762" s="209" t="s">
        <v>3105</v>
      </c>
    </row>
    <row r="763" customHeight="1" spans="4:7">
      <c r="D763" s="207">
        <v>49004</v>
      </c>
      <c r="E763" s="209" t="s">
        <v>3106</v>
      </c>
      <c r="F763" s="209" t="s">
        <v>3107</v>
      </c>
      <c r="G763" s="209" t="s">
        <v>3108</v>
      </c>
    </row>
    <row r="764" customHeight="1" spans="4:7">
      <c r="D764" s="207">
        <v>49004</v>
      </c>
      <c r="E764" s="209" t="s">
        <v>3106</v>
      </c>
      <c r="F764" s="209" t="s">
        <v>3109</v>
      </c>
      <c r="G764" s="209" t="s">
        <v>3110</v>
      </c>
    </row>
    <row r="765" customHeight="1" spans="4:7">
      <c r="D765" s="207">
        <v>49004</v>
      </c>
      <c r="E765" s="209" t="s">
        <v>3106</v>
      </c>
      <c r="F765" s="209" t="s">
        <v>3111</v>
      </c>
      <c r="G765" s="209" t="s">
        <v>3112</v>
      </c>
    </row>
    <row r="766" customHeight="1" spans="4:7">
      <c r="D766" s="207">
        <v>49004</v>
      </c>
      <c r="E766" s="209" t="s">
        <v>3106</v>
      </c>
      <c r="F766" s="209" t="s">
        <v>3113</v>
      </c>
      <c r="G766" s="209" t="s">
        <v>3114</v>
      </c>
    </row>
    <row r="767" customHeight="1" spans="4:7">
      <c r="D767" s="207">
        <v>49004</v>
      </c>
      <c r="E767" s="209" t="s">
        <v>3106</v>
      </c>
      <c r="F767" s="209" t="s">
        <v>3115</v>
      </c>
      <c r="G767" s="209" t="s">
        <v>3116</v>
      </c>
    </row>
    <row r="768" customHeight="1" spans="4:7">
      <c r="D768" s="207">
        <v>49004</v>
      </c>
      <c r="E768" s="209" t="s">
        <v>3106</v>
      </c>
      <c r="F768" s="209" t="s">
        <v>3117</v>
      </c>
      <c r="G768" s="209" t="s">
        <v>3118</v>
      </c>
    </row>
    <row r="769" customHeight="1" spans="4:7">
      <c r="D769" s="207">
        <v>49004</v>
      </c>
      <c r="E769" s="209" t="s">
        <v>3106</v>
      </c>
      <c r="F769" s="209" t="s">
        <v>3119</v>
      </c>
      <c r="G769" s="209" t="s">
        <v>3120</v>
      </c>
    </row>
    <row r="770" customHeight="1" spans="4:7">
      <c r="D770" s="207">
        <v>49004</v>
      </c>
      <c r="E770" s="209" t="s">
        <v>3106</v>
      </c>
      <c r="F770" s="209" t="s">
        <v>3121</v>
      </c>
      <c r="G770" s="209" t="s">
        <v>3122</v>
      </c>
    </row>
    <row r="771" customHeight="1" spans="4:7">
      <c r="D771" s="207">
        <v>49004</v>
      </c>
      <c r="E771" s="209" t="s">
        <v>3106</v>
      </c>
      <c r="F771" s="209" t="s">
        <v>3123</v>
      </c>
      <c r="G771" s="209" t="s">
        <v>3124</v>
      </c>
    </row>
    <row r="772" customHeight="1" spans="4:7">
      <c r="D772" s="207">
        <v>49004</v>
      </c>
      <c r="E772" s="209" t="s">
        <v>3106</v>
      </c>
      <c r="F772" s="209" t="s">
        <v>3125</v>
      </c>
      <c r="G772" s="209" t="s">
        <v>3126</v>
      </c>
    </row>
    <row r="773" customHeight="1" spans="4:7">
      <c r="D773" s="207">
        <v>49004</v>
      </c>
      <c r="E773" s="209" t="s">
        <v>3106</v>
      </c>
      <c r="F773" s="209" t="s">
        <v>3127</v>
      </c>
      <c r="G773" s="209" t="s">
        <v>3128</v>
      </c>
    </row>
    <row r="774" customHeight="1" spans="4:7">
      <c r="D774" s="207">
        <v>49004</v>
      </c>
      <c r="E774" s="209" t="s">
        <v>3106</v>
      </c>
      <c r="F774" s="209" t="s">
        <v>3129</v>
      </c>
      <c r="G774" s="209" t="s">
        <v>3130</v>
      </c>
    </row>
    <row r="775" customHeight="1" spans="4:7">
      <c r="D775" s="207">
        <v>49004</v>
      </c>
      <c r="E775" s="209" t="s">
        <v>3106</v>
      </c>
      <c r="F775" s="209" t="s">
        <v>3131</v>
      </c>
      <c r="G775" s="209" t="s">
        <v>3132</v>
      </c>
    </row>
    <row r="776" customHeight="1" spans="4:7">
      <c r="D776" s="207">
        <v>51006</v>
      </c>
      <c r="E776" s="209" t="s">
        <v>3133</v>
      </c>
      <c r="F776" s="209" t="s">
        <v>3134</v>
      </c>
      <c r="G776" s="209" t="s">
        <v>2675</v>
      </c>
    </row>
    <row r="777" customHeight="1" spans="4:7">
      <c r="D777" s="207">
        <v>51006</v>
      </c>
      <c r="E777" s="209" t="s">
        <v>3133</v>
      </c>
      <c r="F777" s="209" t="s">
        <v>3135</v>
      </c>
      <c r="G777" s="209" t="s">
        <v>2888</v>
      </c>
    </row>
    <row r="778" customHeight="1" spans="4:7">
      <c r="D778" s="207">
        <v>51006</v>
      </c>
      <c r="E778" s="209" t="s">
        <v>3133</v>
      </c>
      <c r="F778" s="209" t="s">
        <v>3136</v>
      </c>
      <c r="G778" s="209" t="s">
        <v>3137</v>
      </c>
    </row>
    <row r="779" customHeight="1" spans="4:7">
      <c r="D779" s="207">
        <v>51006</v>
      </c>
      <c r="E779" s="209" t="s">
        <v>3133</v>
      </c>
      <c r="F779" s="209" t="s">
        <v>3138</v>
      </c>
      <c r="G779" s="209" t="s">
        <v>3139</v>
      </c>
    </row>
    <row r="780" customHeight="1" spans="4:7">
      <c r="D780" s="207">
        <v>51006</v>
      </c>
      <c r="E780" s="209" t="s">
        <v>3133</v>
      </c>
      <c r="F780" s="209" t="s">
        <v>3140</v>
      </c>
      <c r="G780" s="209" t="s">
        <v>3141</v>
      </c>
    </row>
    <row r="781" customHeight="1" spans="4:7">
      <c r="D781" s="207">
        <v>51006</v>
      </c>
      <c r="E781" s="209" t="s">
        <v>3133</v>
      </c>
      <c r="F781" s="209" t="s">
        <v>3142</v>
      </c>
      <c r="G781" s="209" t="s">
        <v>3143</v>
      </c>
    </row>
    <row r="782" customHeight="1" spans="4:7">
      <c r="D782" s="207">
        <v>51006</v>
      </c>
      <c r="E782" s="209" t="s">
        <v>3133</v>
      </c>
      <c r="F782" s="209" t="s">
        <v>3144</v>
      </c>
      <c r="G782" s="209" t="s">
        <v>3145</v>
      </c>
    </row>
    <row r="783" customHeight="1" spans="4:7">
      <c r="D783" s="207">
        <v>51006</v>
      </c>
      <c r="E783" s="209" t="s">
        <v>3133</v>
      </c>
      <c r="F783" s="209" t="s">
        <v>3146</v>
      </c>
      <c r="G783" s="209" t="s">
        <v>3147</v>
      </c>
    </row>
    <row r="784" customHeight="1" spans="4:7">
      <c r="D784" s="207">
        <v>51006</v>
      </c>
      <c r="E784" s="209" t="s">
        <v>3133</v>
      </c>
      <c r="F784" s="209" t="s">
        <v>3148</v>
      </c>
      <c r="G784" s="209" t="s">
        <v>3149</v>
      </c>
    </row>
    <row r="785" customHeight="1" spans="4:7">
      <c r="D785" s="207">
        <v>51006</v>
      </c>
      <c r="E785" s="209" t="s">
        <v>3133</v>
      </c>
      <c r="F785" s="209" t="s">
        <v>3150</v>
      </c>
      <c r="G785" s="209" t="s">
        <v>3151</v>
      </c>
    </row>
    <row r="786" customHeight="1" spans="4:7">
      <c r="D786" s="207">
        <v>51006</v>
      </c>
      <c r="E786" s="209" t="s">
        <v>3133</v>
      </c>
      <c r="F786" s="209" t="s">
        <v>3152</v>
      </c>
      <c r="G786" s="209" t="s">
        <v>3153</v>
      </c>
    </row>
    <row r="787" customHeight="1" spans="4:7">
      <c r="D787" s="207">
        <v>51006</v>
      </c>
      <c r="E787" s="209" t="s">
        <v>3133</v>
      </c>
      <c r="F787" s="209" t="s">
        <v>3154</v>
      </c>
      <c r="G787" s="209" t="s">
        <v>3155</v>
      </c>
    </row>
    <row r="788" customHeight="1" spans="4:7">
      <c r="D788" s="207">
        <v>51006</v>
      </c>
      <c r="E788" s="209" t="s">
        <v>3133</v>
      </c>
      <c r="F788" s="209" t="s">
        <v>3156</v>
      </c>
      <c r="G788" s="209" t="s">
        <v>3157</v>
      </c>
    </row>
    <row r="789" customHeight="1" spans="4:7">
      <c r="D789" s="207">
        <v>51006</v>
      </c>
      <c r="E789" s="209" t="s">
        <v>3133</v>
      </c>
      <c r="F789" s="209" t="s">
        <v>3158</v>
      </c>
      <c r="G789" s="209" t="s">
        <v>3159</v>
      </c>
    </row>
    <row r="790" customHeight="1" spans="4:7">
      <c r="D790" s="207">
        <v>51006</v>
      </c>
      <c r="E790" s="209" t="s">
        <v>3133</v>
      </c>
      <c r="F790" s="209" t="s">
        <v>3160</v>
      </c>
      <c r="G790" s="209" t="s">
        <v>3161</v>
      </c>
    </row>
    <row r="791" customHeight="1" spans="4:7">
      <c r="D791" s="207">
        <v>48008</v>
      </c>
      <c r="E791" s="209" t="s">
        <v>3162</v>
      </c>
      <c r="F791" s="209" t="s">
        <v>3163</v>
      </c>
      <c r="G791" s="209" t="s">
        <v>3164</v>
      </c>
    </row>
    <row r="792" customHeight="1" spans="4:7">
      <c r="D792" s="207">
        <v>48008</v>
      </c>
      <c r="E792" s="209" t="s">
        <v>3162</v>
      </c>
      <c r="F792" s="209" t="s">
        <v>3165</v>
      </c>
      <c r="G792" s="209" t="s">
        <v>3166</v>
      </c>
    </row>
    <row r="793" customHeight="1" spans="4:7">
      <c r="D793" s="207">
        <v>48008</v>
      </c>
      <c r="E793" s="209" t="s">
        <v>3162</v>
      </c>
      <c r="F793" s="209" t="s">
        <v>3167</v>
      </c>
      <c r="G793" s="209" t="s">
        <v>3168</v>
      </c>
    </row>
    <row r="794" customHeight="1" spans="4:7">
      <c r="D794" s="207">
        <v>48008</v>
      </c>
      <c r="E794" s="209" t="s">
        <v>3162</v>
      </c>
      <c r="F794" s="209" t="s">
        <v>3169</v>
      </c>
      <c r="G794" s="209" t="s">
        <v>3170</v>
      </c>
    </row>
    <row r="795" customHeight="1" spans="4:7">
      <c r="D795" s="207">
        <v>48008</v>
      </c>
      <c r="E795" s="209" t="s">
        <v>3162</v>
      </c>
      <c r="F795" s="209" t="s">
        <v>3171</v>
      </c>
      <c r="G795" s="209" t="s">
        <v>2866</v>
      </c>
    </row>
    <row r="796" customHeight="1" spans="4:7">
      <c r="D796" s="207">
        <v>49005</v>
      </c>
      <c r="E796" s="209" t="s">
        <v>3172</v>
      </c>
      <c r="F796" s="209" t="s">
        <v>3173</v>
      </c>
      <c r="G796" s="209" t="s">
        <v>3174</v>
      </c>
    </row>
    <row r="797" customHeight="1" spans="4:7">
      <c r="D797" s="207">
        <v>49005</v>
      </c>
      <c r="E797" s="209" t="s">
        <v>3172</v>
      </c>
      <c r="F797" s="209" t="s">
        <v>3175</v>
      </c>
      <c r="G797" s="209" t="s">
        <v>3176</v>
      </c>
    </row>
    <row r="798" customHeight="1" spans="4:7">
      <c r="D798" s="207">
        <v>49005</v>
      </c>
      <c r="E798" s="209" t="s">
        <v>3172</v>
      </c>
      <c r="F798" s="209" t="s">
        <v>3177</v>
      </c>
      <c r="G798" s="209" t="s">
        <v>3178</v>
      </c>
    </row>
    <row r="799" customHeight="1" spans="4:7">
      <c r="D799" s="207">
        <v>51007</v>
      </c>
      <c r="E799" s="209" t="s">
        <v>3179</v>
      </c>
      <c r="F799" s="209" t="s">
        <v>3180</v>
      </c>
      <c r="G799" s="209" t="s">
        <v>3181</v>
      </c>
    </row>
    <row r="800" customHeight="1" spans="4:7">
      <c r="D800" s="207">
        <v>51007</v>
      </c>
      <c r="E800" s="209" t="s">
        <v>3179</v>
      </c>
      <c r="F800" s="209" t="s">
        <v>3182</v>
      </c>
      <c r="G800" s="209" t="s">
        <v>3183</v>
      </c>
    </row>
    <row r="801" customHeight="1" spans="4:7">
      <c r="D801" s="207">
        <v>51007</v>
      </c>
      <c r="E801" s="209" t="s">
        <v>3179</v>
      </c>
      <c r="F801" s="209" t="s">
        <v>3184</v>
      </c>
      <c r="G801" s="209" t="s">
        <v>3185</v>
      </c>
    </row>
    <row r="802" customHeight="1" spans="4:7">
      <c r="D802" s="207">
        <v>51007</v>
      </c>
      <c r="E802" s="209" t="s">
        <v>3179</v>
      </c>
      <c r="F802" s="209" t="s">
        <v>3186</v>
      </c>
      <c r="G802" s="209" t="s">
        <v>3187</v>
      </c>
    </row>
    <row r="803" customHeight="1" spans="4:7">
      <c r="D803" s="207">
        <v>51007</v>
      </c>
      <c r="E803" s="209" t="s">
        <v>3179</v>
      </c>
      <c r="F803" s="209" t="s">
        <v>3188</v>
      </c>
      <c r="G803" s="209" t="s">
        <v>3189</v>
      </c>
    </row>
    <row r="804" customHeight="1" spans="4:7">
      <c r="D804" s="207">
        <v>51007</v>
      </c>
      <c r="E804" s="209" t="s">
        <v>3179</v>
      </c>
      <c r="F804" s="209" t="s">
        <v>3190</v>
      </c>
      <c r="G804" s="209" t="s">
        <v>1987</v>
      </c>
    </row>
    <row r="805" customHeight="1" spans="4:7">
      <c r="D805" s="207">
        <v>51007</v>
      </c>
      <c r="E805" s="209" t="s">
        <v>3179</v>
      </c>
      <c r="F805" s="209" t="s">
        <v>3191</v>
      </c>
      <c r="G805" s="209" t="s">
        <v>3192</v>
      </c>
    </row>
    <row r="806" customHeight="1" spans="4:7">
      <c r="D806" s="207">
        <v>51007</v>
      </c>
      <c r="E806" s="209" t="s">
        <v>3179</v>
      </c>
      <c r="F806" s="209" t="s">
        <v>3193</v>
      </c>
      <c r="G806" s="209" t="s">
        <v>3194</v>
      </c>
    </row>
    <row r="807" customHeight="1" spans="4:7">
      <c r="D807" s="207">
        <v>51007</v>
      </c>
      <c r="E807" s="209" t="s">
        <v>3179</v>
      </c>
      <c r="F807" s="209" t="s">
        <v>3195</v>
      </c>
      <c r="G807" s="209" t="s">
        <v>3196</v>
      </c>
    </row>
    <row r="808" customHeight="1" spans="4:7">
      <c r="D808" s="207">
        <v>51007</v>
      </c>
      <c r="E808" s="209" t="s">
        <v>3179</v>
      </c>
      <c r="F808" s="209" t="s">
        <v>3197</v>
      </c>
      <c r="G808" s="209" t="s">
        <v>3198</v>
      </c>
    </row>
    <row r="809" customHeight="1" spans="4:7">
      <c r="D809" s="207">
        <v>51007</v>
      </c>
      <c r="E809" s="209" t="s">
        <v>3179</v>
      </c>
      <c r="F809" s="209" t="s">
        <v>3199</v>
      </c>
      <c r="G809" s="209" t="s">
        <v>3200</v>
      </c>
    </row>
    <row r="810" customHeight="1" spans="4:7">
      <c r="D810" s="207">
        <v>51007</v>
      </c>
      <c r="E810" s="209" t="s">
        <v>3179</v>
      </c>
      <c r="F810" s="209" t="s">
        <v>3201</v>
      </c>
      <c r="G810" s="209" t="s">
        <v>3202</v>
      </c>
    </row>
    <row r="811" customHeight="1" spans="4:7">
      <c r="D811" s="207">
        <v>51007</v>
      </c>
      <c r="E811" s="209" t="s">
        <v>3179</v>
      </c>
      <c r="F811" s="209" t="s">
        <v>3203</v>
      </c>
      <c r="G811" s="209" t="s">
        <v>3204</v>
      </c>
    </row>
    <row r="812" customHeight="1" spans="4:7">
      <c r="D812" s="207">
        <v>51007</v>
      </c>
      <c r="E812" s="209" t="s">
        <v>3179</v>
      </c>
      <c r="F812" s="209" t="s">
        <v>3205</v>
      </c>
      <c r="G812" s="209" t="s">
        <v>3206</v>
      </c>
    </row>
    <row r="813" customHeight="1" spans="4:7">
      <c r="D813" s="207">
        <v>51007</v>
      </c>
      <c r="E813" s="209" t="s">
        <v>3179</v>
      </c>
      <c r="F813" s="209" t="s">
        <v>3207</v>
      </c>
      <c r="G813" s="209" t="s">
        <v>3208</v>
      </c>
    </row>
    <row r="814" customHeight="1" spans="4:7">
      <c r="D814" s="207">
        <v>51007</v>
      </c>
      <c r="E814" s="209" t="s">
        <v>3179</v>
      </c>
      <c r="F814" s="209" t="s">
        <v>3209</v>
      </c>
      <c r="G814" s="209" t="s">
        <v>3210</v>
      </c>
    </row>
    <row r="815" customHeight="1" spans="4:7">
      <c r="D815" s="207">
        <v>51007</v>
      </c>
      <c r="E815" s="209" t="s">
        <v>3179</v>
      </c>
      <c r="F815" s="209" t="s">
        <v>3211</v>
      </c>
      <c r="G815" s="209" t="s">
        <v>3212</v>
      </c>
    </row>
    <row r="816" customHeight="1" spans="4:7">
      <c r="D816" s="207">
        <v>51007</v>
      </c>
      <c r="E816" s="209" t="s">
        <v>3179</v>
      </c>
      <c r="F816" s="209" t="s">
        <v>3213</v>
      </c>
      <c r="G816" s="209" t="s">
        <v>3214</v>
      </c>
    </row>
    <row r="817" customHeight="1" spans="4:7">
      <c r="D817" s="207">
        <v>51007</v>
      </c>
      <c r="E817" s="209" t="s">
        <v>3179</v>
      </c>
      <c r="F817" s="209" t="s">
        <v>3215</v>
      </c>
      <c r="G817" s="209" t="s">
        <v>3216</v>
      </c>
    </row>
    <row r="818" customHeight="1" spans="4:7">
      <c r="D818" s="207">
        <v>51007</v>
      </c>
      <c r="E818" s="209" t="s">
        <v>3179</v>
      </c>
      <c r="F818" s="209" t="s">
        <v>3217</v>
      </c>
      <c r="G818" s="209" t="s">
        <v>3218</v>
      </c>
    </row>
    <row r="819" customHeight="1" spans="4:7">
      <c r="D819" s="207">
        <v>46008</v>
      </c>
      <c r="E819" s="209" t="s">
        <v>3219</v>
      </c>
      <c r="F819" s="209" t="s">
        <v>3220</v>
      </c>
      <c r="G819" s="209" t="s">
        <v>2771</v>
      </c>
    </row>
    <row r="820" customHeight="1" spans="4:7">
      <c r="D820" s="207">
        <v>46008</v>
      </c>
      <c r="E820" s="209" t="s">
        <v>3219</v>
      </c>
      <c r="F820" s="209" t="s">
        <v>3221</v>
      </c>
      <c r="G820" s="209" t="s">
        <v>3222</v>
      </c>
    </row>
    <row r="821" customHeight="1" spans="4:7">
      <c r="D821" s="207">
        <v>46008</v>
      </c>
      <c r="E821" s="209" t="s">
        <v>3219</v>
      </c>
      <c r="F821" s="209" t="s">
        <v>3223</v>
      </c>
      <c r="G821" s="209" t="s">
        <v>3224</v>
      </c>
    </row>
    <row r="822" customHeight="1" spans="4:7">
      <c r="D822" s="207">
        <v>46008</v>
      </c>
      <c r="E822" s="209" t="s">
        <v>3219</v>
      </c>
      <c r="F822" s="209" t="s">
        <v>3225</v>
      </c>
      <c r="G822" s="209" t="s">
        <v>3226</v>
      </c>
    </row>
    <row r="823" customHeight="1" spans="4:7">
      <c r="D823" s="207">
        <v>46008</v>
      </c>
      <c r="E823" s="209" t="s">
        <v>3219</v>
      </c>
      <c r="F823" s="209" t="s">
        <v>3227</v>
      </c>
      <c r="G823" s="209" t="s">
        <v>3228</v>
      </c>
    </row>
    <row r="824" customHeight="1" spans="4:7">
      <c r="D824" s="207">
        <v>46008</v>
      </c>
      <c r="E824" s="209" t="s">
        <v>3219</v>
      </c>
      <c r="F824" s="209" t="s">
        <v>3229</v>
      </c>
      <c r="G824" s="209" t="s">
        <v>3230</v>
      </c>
    </row>
    <row r="825" customHeight="1" spans="4:7">
      <c r="D825" s="207">
        <v>46008</v>
      </c>
      <c r="E825" s="209" t="s">
        <v>3219</v>
      </c>
      <c r="F825" s="209" t="s">
        <v>3231</v>
      </c>
      <c r="G825" s="209" t="s">
        <v>3232</v>
      </c>
    </row>
    <row r="826" customHeight="1" spans="4:7">
      <c r="D826" s="207">
        <v>46008</v>
      </c>
      <c r="E826" s="209" t="s">
        <v>3219</v>
      </c>
      <c r="F826" s="209" t="s">
        <v>3233</v>
      </c>
      <c r="G826" s="209" t="s">
        <v>3234</v>
      </c>
    </row>
    <row r="827" customHeight="1" spans="4:7">
      <c r="D827" s="207">
        <v>46008</v>
      </c>
      <c r="E827" s="209" t="s">
        <v>3219</v>
      </c>
      <c r="F827" s="209" t="s">
        <v>3235</v>
      </c>
      <c r="G827" s="209" t="s">
        <v>3236</v>
      </c>
    </row>
    <row r="828" customHeight="1" spans="4:7">
      <c r="D828" s="207">
        <v>46008</v>
      </c>
      <c r="E828" s="209" t="s">
        <v>3219</v>
      </c>
      <c r="F828" s="209" t="s">
        <v>3237</v>
      </c>
      <c r="G828" s="209" t="s">
        <v>3238</v>
      </c>
    </row>
    <row r="829" customHeight="1" spans="4:7">
      <c r="D829" s="207">
        <v>46008</v>
      </c>
      <c r="E829" s="209" t="s">
        <v>3219</v>
      </c>
      <c r="F829" s="209" t="s">
        <v>3239</v>
      </c>
      <c r="G829" s="209" t="s">
        <v>3240</v>
      </c>
    </row>
    <row r="830" customHeight="1" spans="4:7">
      <c r="D830" s="207">
        <v>100002</v>
      </c>
      <c r="E830" s="209" t="s">
        <v>3241</v>
      </c>
      <c r="F830" s="209" t="s">
        <v>3242</v>
      </c>
      <c r="G830" s="209" t="s">
        <v>3243</v>
      </c>
    </row>
    <row r="831" customHeight="1" spans="4:7">
      <c r="D831" s="207">
        <v>100002</v>
      </c>
      <c r="E831" s="209" t="s">
        <v>3241</v>
      </c>
      <c r="F831" s="209" t="s">
        <v>3244</v>
      </c>
      <c r="G831" s="209" t="s">
        <v>3245</v>
      </c>
    </row>
    <row r="832" customHeight="1" spans="4:7">
      <c r="D832" s="207">
        <v>100002</v>
      </c>
      <c r="E832" s="209" t="s">
        <v>3241</v>
      </c>
      <c r="F832" s="209" t="s">
        <v>3246</v>
      </c>
      <c r="G832" s="209" t="s">
        <v>3247</v>
      </c>
    </row>
    <row r="833" customHeight="1" spans="4:7">
      <c r="D833" s="207">
        <v>100002</v>
      </c>
      <c r="E833" s="209" t="s">
        <v>3241</v>
      </c>
      <c r="F833" s="209" t="s">
        <v>3248</v>
      </c>
      <c r="G833" s="209" t="s">
        <v>3249</v>
      </c>
    </row>
    <row r="834" customHeight="1" spans="4:7">
      <c r="D834" s="207">
        <v>100002</v>
      </c>
      <c r="E834" s="209" t="s">
        <v>3241</v>
      </c>
      <c r="F834" s="209" t="s">
        <v>3250</v>
      </c>
      <c r="G834" s="209" t="s">
        <v>3251</v>
      </c>
    </row>
    <row r="835" customHeight="1" spans="4:7">
      <c r="D835" s="207">
        <v>100002</v>
      </c>
      <c r="E835" s="209" t="s">
        <v>3241</v>
      </c>
      <c r="F835" s="209" t="s">
        <v>3252</v>
      </c>
      <c r="G835" s="209" t="s">
        <v>3253</v>
      </c>
    </row>
    <row r="836" customHeight="1" spans="4:7">
      <c r="D836" s="207">
        <v>100002</v>
      </c>
      <c r="E836" s="209" t="s">
        <v>3241</v>
      </c>
      <c r="F836" s="209" t="s">
        <v>3254</v>
      </c>
      <c r="G836" s="209" t="s">
        <v>3255</v>
      </c>
    </row>
    <row r="837" customHeight="1" spans="4:7">
      <c r="D837" s="207">
        <v>100002</v>
      </c>
      <c r="E837" s="209" t="s">
        <v>3241</v>
      </c>
      <c r="F837" s="209" t="s">
        <v>3256</v>
      </c>
      <c r="G837" s="209" t="s">
        <v>3257</v>
      </c>
    </row>
    <row r="838" customHeight="1" spans="4:7">
      <c r="D838" s="207">
        <v>100002</v>
      </c>
      <c r="E838" s="209" t="s">
        <v>3241</v>
      </c>
      <c r="F838" s="209" t="s">
        <v>3258</v>
      </c>
      <c r="G838" s="209" t="s">
        <v>1859</v>
      </c>
    </row>
    <row r="839" customHeight="1" spans="4:7">
      <c r="D839" s="207">
        <v>100002</v>
      </c>
      <c r="E839" s="209" t="s">
        <v>3241</v>
      </c>
      <c r="F839" s="209" t="s">
        <v>3259</v>
      </c>
      <c r="G839" s="209" t="s">
        <v>3260</v>
      </c>
    </row>
    <row r="840" customHeight="1" spans="4:7">
      <c r="D840" s="207">
        <v>100002</v>
      </c>
      <c r="E840" s="209" t="s">
        <v>3241</v>
      </c>
      <c r="F840" s="209" t="s">
        <v>3261</v>
      </c>
      <c r="G840" s="209" t="s">
        <v>3170</v>
      </c>
    </row>
    <row r="841" customHeight="1" spans="4:7">
      <c r="D841" s="207">
        <v>100002</v>
      </c>
      <c r="E841" s="209" t="s">
        <v>3241</v>
      </c>
      <c r="F841" s="209" t="s">
        <v>3262</v>
      </c>
      <c r="G841" s="209" t="s">
        <v>3263</v>
      </c>
    </row>
    <row r="842" customHeight="1" spans="4:7">
      <c r="D842" s="207">
        <v>100002</v>
      </c>
      <c r="E842" s="209" t="s">
        <v>3241</v>
      </c>
      <c r="F842" s="209" t="s">
        <v>3264</v>
      </c>
      <c r="G842" s="209" t="s">
        <v>3265</v>
      </c>
    </row>
    <row r="843" customHeight="1" spans="4:7">
      <c r="D843" s="207">
        <v>100002</v>
      </c>
      <c r="E843" s="209" t="s">
        <v>3241</v>
      </c>
      <c r="F843" s="209" t="s">
        <v>3266</v>
      </c>
      <c r="G843" s="209" t="s">
        <v>3267</v>
      </c>
    </row>
    <row r="844" customHeight="1" spans="4:7">
      <c r="D844" s="207">
        <v>100002</v>
      </c>
      <c r="E844" s="209" t="s">
        <v>3241</v>
      </c>
      <c r="F844" s="209" t="s">
        <v>3268</v>
      </c>
      <c r="G844" s="209" t="s">
        <v>3269</v>
      </c>
    </row>
    <row r="845" customHeight="1" spans="4:7">
      <c r="D845" s="207">
        <v>100002</v>
      </c>
      <c r="E845" s="209" t="s">
        <v>3241</v>
      </c>
      <c r="F845" s="209" t="s">
        <v>3270</v>
      </c>
      <c r="G845" s="209" t="s">
        <v>3271</v>
      </c>
    </row>
    <row r="846" customHeight="1" spans="4:7">
      <c r="D846" s="207">
        <v>100002</v>
      </c>
      <c r="E846" s="209" t="s">
        <v>3241</v>
      </c>
      <c r="F846" s="209" t="s">
        <v>3272</v>
      </c>
      <c r="G846" s="209" t="s">
        <v>1574</v>
      </c>
    </row>
    <row r="847" customHeight="1" spans="4:7">
      <c r="D847" s="207">
        <v>100002</v>
      </c>
      <c r="E847" s="209" t="s">
        <v>3241</v>
      </c>
      <c r="F847" s="209" t="s">
        <v>3273</v>
      </c>
      <c r="G847" s="209" t="s">
        <v>3274</v>
      </c>
    </row>
    <row r="848" customHeight="1" spans="4:7">
      <c r="D848" s="207">
        <v>100002</v>
      </c>
      <c r="E848" s="209" t="s">
        <v>3241</v>
      </c>
      <c r="F848" s="209" t="s">
        <v>3275</v>
      </c>
      <c r="G848" s="209" t="s">
        <v>3276</v>
      </c>
    </row>
    <row r="849" customHeight="1" spans="4:7">
      <c r="D849" s="207">
        <v>100002</v>
      </c>
      <c r="E849" s="209" t="s">
        <v>3241</v>
      </c>
      <c r="F849" s="209" t="s">
        <v>3277</v>
      </c>
      <c r="G849" s="209" t="s">
        <v>3278</v>
      </c>
    </row>
    <row r="850" customHeight="1" spans="4:7">
      <c r="D850" s="207">
        <v>45003</v>
      </c>
      <c r="E850" s="209" t="s">
        <v>3279</v>
      </c>
      <c r="F850" s="209" t="s">
        <v>3280</v>
      </c>
      <c r="G850" s="209" t="s">
        <v>3281</v>
      </c>
    </row>
    <row r="851" customHeight="1" spans="4:7">
      <c r="D851" s="207">
        <v>45003</v>
      </c>
      <c r="E851" s="209" t="s">
        <v>3279</v>
      </c>
      <c r="F851" s="209" t="s">
        <v>3282</v>
      </c>
      <c r="G851" s="209" t="s">
        <v>3283</v>
      </c>
    </row>
    <row r="852" customHeight="1" spans="4:7">
      <c r="D852" s="207">
        <v>45003</v>
      </c>
      <c r="E852" s="209" t="s">
        <v>3279</v>
      </c>
      <c r="F852" s="209" t="s">
        <v>3284</v>
      </c>
      <c r="G852" s="209" t="s">
        <v>3285</v>
      </c>
    </row>
    <row r="853" customHeight="1" spans="4:7">
      <c r="D853" s="207">
        <v>45003</v>
      </c>
      <c r="E853" s="209" t="s">
        <v>3279</v>
      </c>
      <c r="F853" s="209" t="s">
        <v>3286</v>
      </c>
      <c r="G853" s="209" t="s">
        <v>3287</v>
      </c>
    </row>
    <row r="854" customHeight="1" spans="4:7">
      <c r="D854" s="207">
        <v>45003</v>
      </c>
      <c r="E854" s="209" t="s">
        <v>3279</v>
      </c>
      <c r="F854" s="209" t="s">
        <v>3288</v>
      </c>
      <c r="G854" s="209" t="s">
        <v>3289</v>
      </c>
    </row>
    <row r="855" customHeight="1" spans="4:7">
      <c r="D855" s="207">
        <v>45003</v>
      </c>
      <c r="E855" s="209" t="s">
        <v>3279</v>
      </c>
      <c r="F855" s="209" t="s">
        <v>3290</v>
      </c>
      <c r="G855" s="209" t="s">
        <v>3291</v>
      </c>
    </row>
    <row r="856" customHeight="1" spans="4:7">
      <c r="D856" s="207">
        <v>45003</v>
      </c>
      <c r="E856" s="209" t="s">
        <v>3279</v>
      </c>
      <c r="F856" s="209" t="s">
        <v>3292</v>
      </c>
      <c r="G856" s="209" t="s">
        <v>3293</v>
      </c>
    </row>
    <row r="857" customHeight="1" spans="4:7">
      <c r="D857" s="207">
        <v>45003</v>
      </c>
      <c r="E857" s="209" t="s">
        <v>3279</v>
      </c>
      <c r="F857" s="209" t="s">
        <v>3294</v>
      </c>
      <c r="G857" s="209" t="s">
        <v>3295</v>
      </c>
    </row>
    <row r="858" customHeight="1" spans="4:7">
      <c r="D858" s="207">
        <v>45003</v>
      </c>
      <c r="E858" s="209" t="s">
        <v>3279</v>
      </c>
      <c r="F858" s="209" t="s">
        <v>3296</v>
      </c>
      <c r="G858" s="209" t="s">
        <v>3297</v>
      </c>
    </row>
    <row r="859" customHeight="1" spans="4:7">
      <c r="D859" s="207">
        <v>45003</v>
      </c>
      <c r="E859" s="209" t="s">
        <v>3279</v>
      </c>
      <c r="F859" s="209" t="s">
        <v>3298</v>
      </c>
      <c r="G859" s="209" t="s">
        <v>3299</v>
      </c>
    </row>
    <row r="860" customHeight="1" spans="4:7">
      <c r="D860" s="207">
        <v>45003</v>
      </c>
      <c r="E860" s="209" t="s">
        <v>3279</v>
      </c>
      <c r="F860" s="209" t="s">
        <v>3300</v>
      </c>
      <c r="G860" s="209" t="s">
        <v>3301</v>
      </c>
    </row>
    <row r="861" customHeight="1" spans="4:7">
      <c r="D861" s="207">
        <v>45003</v>
      </c>
      <c r="E861" s="209" t="s">
        <v>3279</v>
      </c>
      <c r="F861" s="209" t="s">
        <v>3302</v>
      </c>
      <c r="G861" s="209" t="s">
        <v>3303</v>
      </c>
    </row>
    <row r="862" customHeight="1" spans="4:7">
      <c r="D862" s="207">
        <v>45003</v>
      </c>
      <c r="E862" s="209" t="s">
        <v>3279</v>
      </c>
      <c r="F862" s="209" t="s">
        <v>3304</v>
      </c>
      <c r="G862" s="209" t="s">
        <v>3305</v>
      </c>
    </row>
    <row r="863" customHeight="1" spans="4:7">
      <c r="D863" s="207">
        <v>45003</v>
      </c>
      <c r="E863" s="209" t="s">
        <v>3279</v>
      </c>
      <c r="F863" s="209" t="s">
        <v>3306</v>
      </c>
      <c r="G863" s="209" t="s">
        <v>3307</v>
      </c>
    </row>
    <row r="864" customHeight="1" spans="4:7">
      <c r="D864" s="207">
        <v>45003</v>
      </c>
      <c r="E864" s="209" t="s">
        <v>3279</v>
      </c>
      <c r="F864" s="209" t="s">
        <v>3308</v>
      </c>
      <c r="G864" s="209" t="s">
        <v>3309</v>
      </c>
    </row>
    <row r="865" customHeight="1" spans="4:7">
      <c r="D865" s="207">
        <v>45003</v>
      </c>
      <c r="E865" s="209" t="s">
        <v>3279</v>
      </c>
      <c r="F865" s="209" t="s">
        <v>3310</v>
      </c>
      <c r="G865" s="209" t="s">
        <v>3311</v>
      </c>
    </row>
    <row r="866" customHeight="1" spans="4:7">
      <c r="D866" s="207">
        <v>45003</v>
      </c>
      <c r="E866" s="209" t="s">
        <v>3279</v>
      </c>
      <c r="F866" s="209" t="s">
        <v>3312</v>
      </c>
      <c r="G866" s="209" t="s">
        <v>3313</v>
      </c>
    </row>
    <row r="867" customHeight="1" spans="4:7">
      <c r="D867" s="207">
        <v>50006</v>
      </c>
      <c r="E867" s="209" t="s">
        <v>3314</v>
      </c>
      <c r="F867" s="209" t="s">
        <v>3315</v>
      </c>
      <c r="G867" s="209" t="s">
        <v>3316</v>
      </c>
    </row>
    <row r="868" customHeight="1" spans="4:7">
      <c r="D868" s="207">
        <v>50006</v>
      </c>
      <c r="E868" s="209" t="s">
        <v>3314</v>
      </c>
      <c r="F868" s="209" t="s">
        <v>3317</v>
      </c>
      <c r="G868" s="209" t="s">
        <v>3318</v>
      </c>
    </row>
    <row r="869" customHeight="1" spans="4:7">
      <c r="D869" s="207">
        <v>50006</v>
      </c>
      <c r="E869" s="209" t="s">
        <v>3314</v>
      </c>
      <c r="F869" s="209" t="s">
        <v>3319</v>
      </c>
      <c r="G869" s="209" t="s">
        <v>2614</v>
      </c>
    </row>
    <row r="870" customHeight="1" spans="4:7">
      <c r="D870" s="207">
        <v>50006</v>
      </c>
      <c r="E870" s="209" t="s">
        <v>3314</v>
      </c>
      <c r="F870" s="209" t="s">
        <v>3320</v>
      </c>
      <c r="G870" s="209" t="s">
        <v>3321</v>
      </c>
    </row>
    <row r="871" customHeight="1" spans="4:7">
      <c r="D871" s="207">
        <v>50006</v>
      </c>
      <c r="E871" s="209" t="s">
        <v>3314</v>
      </c>
      <c r="F871" s="209" t="s">
        <v>3322</v>
      </c>
      <c r="G871" s="209" t="s">
        <v>3323</v>
      </c>
    </row>
    <row r="872" customHeight="1" spans="4:7">
      <c r="D872" s="207">
        <v>50006</v>
      </c>
      <c r="E872" s="209" t="s">
        <v>3314</v>
      </c>
      <c r="F872" s="209" t="s">
        <v>3324</v>
      </c>
      <c r="G872" s="209" t="s">
        <v>3325</v>
      </c>
    </row>
    <row r="873" customHeight="1" spans="4:7">
      <c r="D873" s="207">
        <v>50007</v>
      </c>
      <c r="E873" s="209" t="s">
        <v>3326</v>
      </c>
      <c r="F873" s="209" t="s">
        <v>3327</v>
      </c>
      <c r="G873" s="209" t="s">
        <v>3328</v>
      </c>
    </row>
    <row r="874" customHeight="1" spans="4:7">
      <c r="D874" s="207">
        <v>50007</v>
      </c>
      <c r="E874" s="209" t="s">
        <v>3326</v>
      </c>
      <c r="F874" s="209" t="s">
        <v>3329</v>
      </c>
      <c r="G874" s="209" t="s">
        <v>3330</v>
      </c>
    </row>
    <row r="875" customHeight="1" spans="4:7">
      <c r="D875" s="207">
        <v>50007</v>
      </c>
      <c r="E875" s="209" t="s">
        <v>3326</v>
      </c>
      <c r="F875" s="209" t="s">
        <v>3331</v>
      </c>
      <c r="G875" s="209" t="s">
        <v>3332</v>
      </c>
    </row>
    <row r="876" customHeight="1" spans="4:7">
      <c r="D876" s="207">
        <v>50007</v>
      </c>
      <c r="E876" s="209" t="s">
        <v>3326</v>
      </c>
      <c r="F876" s="209" t="s">
        <v>3333</v>
      </c>
      <c r="G876" s="209" t="s">
        <v>3334</v>
      </c>
    </row>
    <row r="877" customHeight="1" spans="4:7">
      <c r="D877" s="207">
        <v>50007</v>
      </c>
      <c r="E877" s="209" t="s">
        <v>3326</v>
      </c>
      <c r="F877" s="209" t="s">
        <v>3335</v>
      </c>
      <c r="G877" s="209" t="s">
        <v>3336</v>
      </c>
    </row>
    <row r="878" customHeight="1" spans="4:7">
      <c r="D878" s="207">
        <v>50007</v>
      </c>
      <c r="E878" s="209" t="s">
        <v>3326</v>
      </c>
      <c r="F878" s="209" t="s">
        <v>3337</v>
      </c>
      <c r="G878" s="209" t="s">
        <v>3338</v>
      </c>
    </row>
    <row r="879" customHeight="1" spans="4:7">
      <c r="D879" s="207">
        <v>50007</v>
      </c>
      <c r="E879" s="209" t="s">
        <v>3326</v>
      </c>
      <c r="F879" s="209" t="s">
        <v>3339</v>
      </c>
      <c r="G879" s="209" t="s">
        <v>3340</v>
      </c>
    </row>
    <row r="880" customHeight="1" spans="4:7">
      <c r="D880" s="207">
        <v>50007</v>
      </c>
      <c r="E880" s="209" t="s">
        <v>3326</v>
      </c>
      <c r="F880" s="209" t="s">
        <v>3341</v>
      </c>
      <c r="G880" s="209" t="s">
        <v>3342</v>
      </c>
    </row>
    <row r="881" customHeight="1" spans="4:7">
      <c r="D881" s="207">
        <v>50007</v>
      </c>
      <c r="E881" s="209" t="s">
        <v>3326</v>
      </c>
      <c r="F881" s="209" t="s">
        <v>3343</v>
      </c>
      <c r="G881" s="209" t="s">
        <v>3344</v>
      </c>
    </row>
    <row r="882" customHeight="1" spans="4:7">
      <c r="D882" s="207">
        <v>50007</v>
      </c>
      <c r="E882" s="209" t="s">
        <v>3326</v>
      </c>
      <c r="F882" s="209" t="s">
        <v>3345</v>
      </c>
      <c r="G882" s="209" t="s">
        <v>3346</v>
      </c>
    </row>
    <row r="883" customHeight="1" spans="4:7">
      <c r="D883" s="207">
        <v>50007</v>
      </c>
      <c r="E883" s="209" t="s">
        <v>3326</v>
      </c>
      <c r="F883" s="209" t="s">
        <v>3347</v>
      </c>
      <c r="G883" s="209" t="s">
        <v>3348</v>
      </c>
    </row>
    <row r="884" customHeight="1" spans="4:7">
      <c r="D884" s="207">
        <v>50008</v>
      </c>
      <c r="E884" s="209" t="s">
        <v>3349</v>
      </c>
      <c r="F884" s="209" t="s">
        <v>3350</v>
      </c>
      <c r="G884" s="209" t="s">
        <v>3351</v>
      </c>
    </row>
    <row r="885" customHeight="1" spans="4:7">
      <c r="D885" s="207">
        <v>50008</v>
      </c>
      <c r="E885" s="209" t="s">
        <v>3349</v>
      </c>
      <c r="F885" s="209" t="s">
        <v>3352</v>
      </c>
      <c r="G885" s="209" t="s">
        <v>3353</v>
      </c>
    </row>
    <row r="886" customHeight="1" spans="4:7">
      <c r="D886" s="207">
        <v>50008</v>
      </c>
      <c r="E886" s="209" t="s">
        <v>3349</v>
      </c>
      <c r="F886" s="209" t="s">
        <v>3354</v>
      </c>
      <c r="G886" s="209" t="s">
        <v>3355</v>
      </c>
    </row>
    <row r="887" customHeight="1" spans="4:7">
      <c r="D887" s="207">
        <v>50008</v>
      </c>
      <c r="E887" s="209" t="s">
        <v>3349</v>
      </c>
      <c r="F887" s="209" t="s">
        <v>3356</v>
      </c>
      <c r="G887" s="209" t="s">
        <v>3357</v>
      </c>
    </row>
    <row r="888" customHeight="1" spans="4:7">
      <c r="D888" s="207">
        <v>50008</v>
      </c>
      <c r="E888" s="209" t="s">
        <v>3349</v>
      </c>
      <c r="F888" s="209" t="s">
        <v>3358</v>
      </c>
      <c r="G888" s="209" t="s">
        <v>3359</v>
      </c>
    </row>
    <row r="889" customHeight="1" spans="4:7">
      <c r="D889" s="207">
        <v>50008</v>
      </c>
      <c r="E889" s="209" t="s">
        <v>3349</v>
      </c>
      <c r="F889" s="209" t="s">
        <v>3360</v>
      </c>
      <c r="G889" s="209" t="s">
        <v>3361</v>
      </c>
    </row>
    <row r="890" customHeight="1" spans="4:7">
      <c r="D890" s="207">
        <v>50008</v>
      </c>
      <c r="E890" s="209" t="s">
        <v>3349</v>
      </c>
      <c r="F890" s="209" t="s">
        <v>3362</v>
      </c>
      <c r="G890" s="209" t="s">
        <v>3363</v>
      </c>
    </row>
    <row r="891" customHeight="1" spans="4:7">
      <c r="D891" s="207">
        <v>50008</v>
      </c>
      <c r="E891" s="209" t="s">
        <v>3349</v>
      </c>
      <c r="F891" s="209" t="s">
        <v>3364</v>
      </c>
      <c r="G891" s="209" t="s">
        <v>3365</v>
      </c>
    </row>
    <row r="892" customHeight="1" spans="4:7">
      <c r="D892" s="207">
        <v>50008</v>
      </c>
      <c r="E892" s="209" t="s">
        <v>3349</v>
      </c>
      <c r="F892" s="209" t="s">
        <v>3366</v>
      </c>
      <c r="G892" s="209" t="s">
        <v>3367</v>
      </c>
    </row>
    <row r="893" customHeight="1" spans="4:7">
      <c r="D893" s="207">
        <v>50008</v>
      </c>
      <c r="E893" s="209" t="s">
        <v>3349</v>
      </c>
      <c r="F893" s="209" t="s">
        <v>3368</v>
      </c>
      <c r="G893" s="209" t="s">
        <v>3369</v>
      </c>
    </row>
    <row r="894" customHeight="1" spans="4:7">
      <c r="D894" s="207">
        <v>50008</v>
      </c>
      <c r="E894" s="209" t="s">
        <v>3349</v>
      </c>
      <c r="F894" s="209" t="s">
        <v>3370</v>
      </c>
      <c r="G894" s="209" t="s">
        <v>3371</v>
      </c>
    </row>
    <row r="895" customHeight="1" spans="4:7">
      <c r="D895" s="207">
        <v>45004</v>
      </c>
      <c r="E895" s="209" t="s">
        <v>3372</v>
      </c>
      <c r="F895" s="209" t="s">
        <v>3373</v>
      </c>
      <c r="G895" s="209" t="s">
        <v>3374</v>
      </c>
    </row>
    <row r="896" customHeight="1" spans="4:7">
      <c r="D896" s="207">
        <v>45004</v>
      </c>
      <c r="E896" s="209" t="s">
        <v>3372</v>
      </c>
      <c r="F896" s="209" t="s">
        <v>3375</v>
      </c>
      <c r="G896" s="209" t="s">
        <v>2962</v>
      </c>
    </row>
    <row r="897" customHeight="1" spans="4:7">
      <c r="D897" s="207">
        <v>45004</v>
      </c>
      <c r="E897" s="209" t="s">
        <v>3372</v>
      </c>
      <c r="F897" s="209" t="s">
        <v>3376</v>
      </c>
      <c r="G897" s="209" t="s">
        <v>3377</v>
      </c>
    </row>
    <row r="898" customHeight="1" spans="4:7">
      <c r="D898" s="207">
        <v>45004</v>
      </c>
      <c r="E898" s="209" t="s">
        <v>3372</v>
      </c>
      <c r="F898" s="209" t="s">
        <v>3378</v>
      </c>
      <c r="G898" s="209" t="s">
        <v>3379</v>
      </c>
    </row>
    <row r="899" customHeight="1" spans="4:7">
      <c r="D899" s="207">
        <v>45004</v>
      </c>
      <c r="E899" s="209" t="s">
        <v>3372</v>
      </c>
      <c r="F899" s="209" t="s">
        <v>3380</v>
      </c>
      <c r="G899" s="209" t="s">
        <v>3381</v>
      </c>
    </row>
    <row r="900" customHeight="1" spans="4:7">
      <c r="D900" s="207">
        <v>45004</v>
      </c>
      <c r="E900" s="209" t="s">
        <v>3372</v>
      </c>
      <c r="F900" s="209" t="s">
        <v>3382</v>
      </c>
      <c r="G900" s="209" t="s">
        <v>3383</v>
      </c>
    </row>
    <row r="901" customHeight="1" spans="4:7">
      <c r="D901" s="207">
        <v>45004</v>
      </c>
      <c r="E901" s="209" t="s">
        <v>3372</v>
      </c>
      <c r="F901" s="209" t="s">
        <v>3384</v>
      </c>
      <c r="G901" s="209" t="s">
        <v>3385</v>
      </c>
    </row>
    <row r="902" customHeight="1" spans="4:7">
      <c r="D902" s="207">
        <v>45004</v>
      </c>
      <c r="E902" s="209" t="s">
        <v>3372</v>
      </c>
      <c r="F902" s="209" t="s">
        <v>3386</v>
      </c>
      <c r="G902" s="209" t="s">
        <v>3387</v>
      </c>
    </row>
    <row r="903" customHeight="1" spans="4:7">
      <c r="D903" s="207">
        <v>45004</v>
      </c>
      <c r="E903" s="209" t="s">
        <v>3372</v>
      </c>
      <c r="F903" s="209" t="s">
        <v>3388</v>
      </c>
      <c r="G903" s="209" t="s">
        <v>3389</v>
      </c>
    </row>
    <row r="904" customHeight="1" spans="4:7">
      <c r="D904" s="207">
        <v>45004</v>
      </c>
      <c r="E904" s="209" t="s">
        <v>3372</v>
      </c>
      <c r="F904" s="209" t="s">
        <v>3390</v>
      </c>
      <c r="G904" s="209" t="s">
        <v>3391</v>
      </c>
    </row>
    <row r="905" customHeight="1" spans="4:7">
      <c r="D905" s="207">
        <v>45004</v>
      </c>
      <c r="E905" s="209" t="s">
        <v>3372</v>
      </c>
      <c r="F905" s="209" t="s">
        <v>3392</v>
      </c>
      <c r="G905" s="209" t="s">
        <v>3393</v>
      </c>
    </row>
    <row r="906" customHeight="1" spans="4:7">
      <c r="D906" s="207">
        <v>45004</v>
      </c>
      <c r="E906" s="209" t="s">
        <v>3372</v>
      </c>
      <c r="F906" s="209" t="s">
        <v>3394</v>
      </c>
      <c r="G906" s="209" t="s">
        <v>3395</v>
      </c>
    </row>
    <row r="907" customHeight="1" spans="4:7">
      <c r="D907" s="207">
        <v>45004</v>
      </c>
      <c r="E907" s="209" t="s">
        <v>3372</v>
      </c>
      <c r="F907" s="209" t="s">
        <v>3396</v>
      </c>
      <c r="G907" s="209" t="s">
        <v>3397</v>
      </c>
    </row>
    <row r="908" customHeight="1" spans="4:7">
      <c r="D908" s="207">
        <v>45004</v>
      </c>
      <c r="E908" s="209" t="s">
        <v>3372</v>
      </c>
      <c r="F908" s="209" t="s">
        <v>3398</v>
      </c>
      <c r="G908" s="209" t="s">
        <v>3399</v>
      </c>
    </row>
    <row r="909" customHeight="1" spans="4:7">
      <c r="D909" s="207">
        <v>52004</v>
      </c>
      <c r="E909" s="209" t="s">
        <v>3400</v>
      </c>
      <c r="F909" s="209" t="s">
        <v>3401</v>
      </c>
      <c r="G909" s="209" t="s">
        <v>3402</v>
      </c>
    </row>
    <row r="910" customHeight="1" spans="4:7">
      <c r="D910" s="207">
        <v>52004</v>
      </c>
      <c r="E910" s="209" t="s">
        <v>3400</v>
      </c>
      <c r="F910" s="209" t="s">
        <v>3403</v>
      </c>
      <c r="G910" s="209" t="s">
        <v>3404</v>
      </c>
    </row>
    <row r="911" customHeight="1" spans="4:7">
      <c r="D911" s="207">
        <v>52004</v>
      </c>
      <c r="E911" s="209" t="s">
        <v>3400</v>
      </c>
      <c r="F911" s="209" t="s">
        <v>3405</v>
      </c>
      <c r="G911" s="209" t="s">
        <v>3406</v>
      </c>
    </row>
    <row r="912" customHeight="1" spans="4:7">
      <c r="D912" s="207">
        <v>52004</v>
      </c>
      <c r="E912" s="209" t="s">
        <v>3400</v>
      </c>
      <c r="F912" s="209" t="s">
        <v>3407</v>
      </c>
      <c r="G912" s="209" t="s">
        <v>3408</v>
      </c>
    </row>
    <row r="913" customHeight="1" spans="4:7">
      <c r="D913" s="207">
        <v>52004</v>
      </c>
      <c r="E913" s="209" t="s">
        <v>3400</v>
      </c>
      <c r="F913" s="209" t="s">
        <v>3409</v>
      </c>
      <c r="G913" s="209" t="s">
        <v>3410</v>
      </c>
    </row>
    <row r="914" customHeight="1" spans="4:7">
      <c r="D914" s="207">
        <v>52004</v>
      </c>
      <c r="E914" s="209" t="s">
        <v>3400</v>
      </c>
      <c r="F914" s="209" t="s">
        <v>3411</v>
      </c>
      <c r="G914" s="209" t="s">
        <v>3412</v>
      </c>
    </row>
    <row r="915" customHeight="1" spans="4:7">
      <c r="D915" s="207">
        <v>52004</v>
      </c>
      <c r="E915" s="209" t="s">
        <v>3400</v>
      </c>
      <c r="F915" s="209" t="s">
        <v>3413</v>
      </c>
      <c r="G915" s="209" t="s">
        <v>3414</v>
      </c>
    </row>
    <row r="916" customHeight="1" spans="4:7">
      <c r="D916" s="207">
        <v>52004</v>
      </c>
      <c r="E916" s="209" t="s">
        <v>3400</v>
      </c>
      <c r="F916" s="209" t="s">
        <v>3415</v>
      </c>
      <c r="G916" s="209" t="s">
        <v>3416</v>
      </c>
    </row>
    <row r="917" customHeight="1" spans="4:7">
      <c r="D917" s="207">
        <v>52004</v>
      </c>
      <c r="E917" s="209" t="s">
        <v>3400</v>
      </c>
      <c r="F917" s="209" t="s">
        <v>3417</v>
      </c>
      <c r="G917" s="209" t="s">
        <v>3418</v>
      </c>
    </row>
    <row r="918" customHeight="1" spans="4:7">
      <c r="D918" s="207">
        <v>52004</v>
      </c>
      <c r="E918" s="209" t="s">
        <v>3400</v>
      </c>
      <c r="F918" s="209" t="s">
        <v>3419</v>
      </c>
      <c r="G918" s="209" t="s">
        <v>3420</v>
      </c>
    </row>
    <row r="919" customHeight="1" spans="4:7">
      <c r="D919" s="207">
        <v>52004</v>
      </c>
      <c r="E919" s="209" t="s">
        <v>3400</v>
      </c>
      <c r="F919" s="209" t="s">
        <v>3421</v>
      </c>
      <c r="G919" s="209" t="s">
        <v>3422</v>
      </c>
    </row>
    <row r="920" customHeight="1" spans="4:7">
      <c r="D920" s="207">
        <v>52004</v>
      </c>
      <c r="E920" s="209" t="s">
        <v>3400</v>
      </c>
      <c r="F920" s="209" t="s">
        <v>3423</v>
      </c>
      <c r="G920" s="209" t="s">
        <v>3424</v>
      </c>
    </row>
    <row r="921" customHeight="1" spans="4:7">
      <c r="D921" s="207">
        <v>52004</v>
      </c>
      <c r="E921" s="209" t="s">
        <v>3400</v>
      </c>
      <c r="F921" s="209" t="s">
        <v>3425</v>
      </c>
      <c r="G921" s="209" t="s">
        <v>3426</v>
      </c>
    </row>
    <row r="922" customHeight="1" spans="4:7">
      <c r="D922" s="207">
        <v>52004</v>
      </c>
      <c r="E922" s="209" t="s">
        <v>3400</v>
      </c>
      <c r="F922" s="209" t="s">
        <v>3427</v>
      </c>
      <c r="G922" s="209" t="s">
        <v>3428</v>
      </c>
    </row>
    <row r="923" customHeight="1" spans="4:7">
      <c r="D923" s="207">
        <v>52004</v>
      </c>
      <c r="E923" s="209" t="s">
        <v>3400</v>
      </c>
      <c r="F923" s="209" t="s">
        <v>3429</v>
      </c>
      <c r="G923" s="209" t="s">
        <v>3430</v>
      </c>
    </row>
    <row r="924" customHeight="1" spans="4:7">
      <c r="D924" s="207">
        <v>49006</v>
      </c>
      <c r="E924" s="209" t="s">
        <v>3431</v>
      </c>
      <c r="F924" s="209" t="s">
        <v>3432</v>
      </c>
      <c r="G924" s="209" t="s">
        <v>3433</v>
      </c>
    </row>
    <row r="925" customHeight="1" spans="4:7">
      <c r="D925" s="207">
        <v>49006</v>
      </c>
      <c r="E925" s="209" t="s">
        <v>3431</v>
      </c>
      <c r="F925" s="209" t="s">
        <v>3434</v>
      </c>
      <c r="G925" s="209" t="s">
        <v>3435</v>
      </c>
    </row>
    <row r="926" customHeight="1" spans="4:7">
      <c r="D926" s="207">
        <v>49006</v>
      </c>
      <c r="E926" s="209" t="s">
        <v>3431</v>
      </c>
      <c r="F926" s="209" t="s">
        <v>3436</v>
      </c>
      <c r="G926" s="209" t="s">
        <v>3437</v>
      </c>
    </row>
    <row r="927" customHeight="1" spans="4:7">
      <c r="D927" s="207">
        <v>49006</v>
      </c>
      <c r="E927" s="209" t="s">
        <v>3431</v>
      </c>
      <c r="F927" s="209" t="s">
        <v>3438</v>
      </c>
      <c r="G927" s="209" t="s">
        <v>3439</v>
      </c>
    </row>
    <row r="928" customHeight="1" spans="4:7">
      <c r="D928" s="207">
        <v>49006</v>
      </c>
      <c r="E928" s="209" t="s">
        <v>3431</v>
      </c>
      <c r="F928" s="209" t="s">
        <v>3440</v>
      </c>
      <c r="G928" s="209" t="s">
        <v>3441</v>
      </c>
    </row>
    <row r="929" customHeight="1" spans="4:7">
      <c r="D929" s="207">
        <v>49006</v>
      </c>
      <c r="E929" s="209" t="s">
        <v>3431</v>
      </c>
      <c r="F929" s="209" t="s">
        <v>3442</v>
      </c>
      <c r="G929" s="209" t="s">
        <v>3443</v>
      </c>
    </row>
    <row r="930" customHeight="1" spans="4:7">
      <c r="D930" s="207">
        <v>49006</v>
      </c>
      <c r="E930" s="209" t="s">
        <v>3431</v>
      </c>
      <c r="F930" s="209" t="s">
        <v>3444</v>
      </c>
      <c r="G930" s="209" t="s">
        <v>3445</v>
      </c>
    </row>
    <row r="931" customHeight="1" spans="4:7">
      <c r="D931" s="207">
        <v>49006</v>
      </c>
      <c r="E931" s="209" t="s">
        <v>3431</v>
      </c>
      <c r="F931" s="209" t="s">
        <v>3446</v>
      </c>
      <c r="G931" s="209" t="s">
        <v>1545</v>
      </c>
    </row>
    <row r="932" customHeight="1" spans="4:7">
      <c r="D932" s="207">
        <v>49006</v>
      </c>
      <c r="E932" s="209" t="s">
        <v>3431</v>
      </c>
      <c r="F932" s="209" t="s">
        <v>3447</v>
      </c>
      <c r="G932" s="209" t="s">
        <v>3448</v>
      </c>
    </row>
    <row r="933" customHeight="1" spans="4:7">
      <c r="D933" s="207">
        <v>49006</v>
      </c>
      <c r="E933" s="209" t="s">
        <v>3431</v>
      </c>
      <c r="F933" s="209" t="s">
        <v>3449</v>
      </c>
      <c r="G933" s="209" t="s">
        <v>3450</v>
      </c>
    </row>
    <row r="934" customHeight="1" spans="4:7">
      <c r="D934" s="207">
        <v>49006</v>
      </c>
      <c r="E934" s="209" t="s">
        <v>3431</v>
      </c>
      <c r="F934" s="209" t="s">
        <v>3451</v>
      </c>
      <c r="G934" s="209" t="s">
        <v>3452</v>
      </c>
    </row>
    <row r="935" customHeight="1" spans="4:7">
      <c r="D935" s="207">
        <v>49006</v>
      </c>
      <c r="E935" s="209" t="s">
        <v>3431</v>
      </c>
      <c r="F935" s="209" t="s">
        <v>3453</v>
      </c>
      <c r="G935" s="209" t="s">
        <v>3454</v>
      </c>
    </row>
    <row r="936" customHeight="1" spans="4:7">
      <c r="D936" s="207">
        <v>49006</v>
      </c>
      <c r="E936" s="209" t="s">
        <v>3431</v>
      </c>
      <c r="F936" s="209" t="s">
        <v>3455</v>
      </c>
      <c r="G936" s="209" t="s">
        <v>3456</v>
      </c>
    </row>
    <row r="937" customHeight="1" spans="4:7">
      <c r="D937" s="207">
        <v>49006</v>
      </c>
      <c r="E937" s="209" t="s">
        <v>3431</v>
      </c>
      <c r="F937" s="209" t="s">
        <v>3457</v>
      </c>
      <c r="G937" s="209" t="s">
        <v>3458</v>
      </c>
    </row>
    <row r="938" customHeight="1" spans="4:7">
      <c r="D938" s="207">
        <v>49006</v>
      </c>
      <c r="E938" s="209" t="s">
        <v>3431</v>
      </c>
      <c r="F938" s="209" t="s">
        <v>3459</v>
      </c>
      <c r="G938" s="209" t="s">
        <v>3460</v>
      </c>
    </row>
    <row r="939" customHeight="1" spans="4:7">
      <c r="D939" s="207">
        <v>53004</v>
      </c>
      <c r="E939" s="209" t="s">
        <v>3461</v>
      </c>
      <c r="F939" s="209" t="s">
        <v>3462</v>
      </c>
      <c r="G939" s="209" t="s">
        <v>3463</v>
      </c>
    </row>
    <row r="940" customHeight="1" spans="4:7">
      <c r="D940" s="207">
        <v>53004</v>
      </c>
      <c r="E940" s="209" t="s">
        <v>3461</v>
      </c>
      <c r="F940" s="209" t="s">
        <v>3464</v>
      </c>
      <c r="G940" s="209" t="s">
        <v>3465</v>
      </c>
    </row>
    <row r="941" customHeight="1" spans="4:7">
      <c r="D941" s="207">
        <v>53004</v>
      </c>
      <c r="E941" s="209" t="s">
        <v>3461</v>
      </c>
      <c r="F941" s="209" t="s">
        <v>3466</v>
      </c>
      <c r="G941" s="209" t="s">
        <v>3467</v>
      </c>
    </row>
    <row r="942" customHeight="1" spans="4:7">
      <c r="D942" s="207">
        <v>53004</v>
      </c>
      <c r="E942" s="209" t="s">
        <v>3461</v>
      </c>
      <c r="F942" s="209" t="s">
        <v>3468</v>
      </c>
      <c r="G942" s="209" t="s">
        <v>3469</v>
      </c>
    </row>
    <row r="943" customHeight="1" spans="4:7">
      <c r="D943" s="207">
        <v>53004</v>
      </c>
      <c r="E943" s="209" t="s">
        <v>3461</v>
      </c>
      <c r="F943" s="209" t="s">
        <v>3470</v>
      </c>
      <c r="G943" s="209" t="s">
        <v>3092</v>
      </c>
    </row>
    <row r="944" customHeight="1" spans="4:7">
      <c r="D944" s="207">
        <v>53004</v>
      </c>
      <c r="E944" s="209" t="s">
        <v>3461</v>
      </c>
      <c r="F944" s="209" t="s">
        <v>3471</v>
      </c>
      <c r="G944" s="209" t="s">
        <v>3472</v>
      </c>
    </row>
    <row r="945" customHeight="1" spans="4:7">
      <c r="D945" s="207">
        <v>53004</v>
      </c>
      <c r="E945" s="209" t="s">
        <v>3461</v>
      </c>
      <c r="F945" s="209" t="s">
        <v>3473</v>
      </c>
      <c r="G945" s="209" t="s">
        <v>3474</v>
      </c>
    </row>
    <row r="946" customHeight="1" spans="4:7">
      <c r="D946" s="207">
        <v>53004</v>
      </c>
      <c r="E946" s="209" t="s">
        <v>3461</v>
      </c>
      <c r="F946" s="209" t="s">
        <v>3475</v>
      </c>
      <c r="G946" s="209" t="s">
        <v>3476</v>
      </c>
    </row>
    <row r="947" customHeight="1" spans="4:7">
      <c r="D947" s="207">
        <v>53004</v>
      </c>
      <c r="E947" s="209" t="s">
        <v>3461</v>
      </c>
      <c r="F947" s="209" t="s">
        <v>3477</v>
      </c>
      <c r="G947" s="209" t="s">
        <v>3478</v>
      </c>
    </row>
    <row r="948" customHeight="1" spans="4:7">
      <c r="D948" s="207">
        <v>51008</v>
      </c>
      <c r="E948" s="209" t="s">
        <v>3479</v>
      </c>
      <c r="F948" s="209" t="s">
        <v>3480</v>
      </c>
      <c r="G948" s="209" t="s">
        <v>3481</v>
      </c>
    </row>
    <row r="949" customHeight="1" spans="4:7">
      <c r="D949" s="207">
        <v>51008</v>
      </c>
      <c r="E949" s="209" t="s">
        <v>3479</v>
      </c>
      <c r="F949" s="209" t="s">
        <v>3482</v>
      </c>
      <c r="G949" s="209" t="s">
        <v>3483</v>
      </c>
    </row>
    <row r="950" customHeight="1" spans="4:7">
      <c r="D950" s="207">
        <v>51008</v>
      </c>
      <c r="E950" s="209" t="s">
        <v>3479</v>
      </c>
      <c r="F950" s="209" t="s">
        <v>3484</v>
      </c>
      <c r="G950" s="209" t="s">
        <v>3485</v>
      </c>
    </row>
    <row r="951" customHeight="1" spans="4:7">
      <c r="D951" s="207">
        <v>51008</v>
      </c>
      <c r="E951" s="209" t="s">
        <v>3479</v>
      </c>
      <c r="F951" s="209" t="s">
        <v>3486</v>
      </c>
      <c r="G951" s="209" t="s">
        <v>3487</v>
      </c>
    </row>
    <row r="952" customHeight="1" spans="4:7">
      <c r="D952" s="207">
        <v>51008</v>
      </c>
      <c r="E952" s="209" t="s">
        <v>3479</v>
      </c>
      <c r="F952" s="209" t="s">
        <v>3488</v>
      </c>
      <c r="G952" s="209" t="s">
        <v>3489</v>
      </c>
    </row>
    <row r="953" customHeight="1" spans="4:7">
      <c r="D953" s="207">
        <v>51008</v>
      </c>
      <c r="E953" s="209" t="s">
        <v>3479</v>
      </c>
      <c r="F953" s="209" t="s">
        <v>3490</v>
      </c>
      <c r="G953" s="209" t="s">
        <v>3491</v>
      </c>
    </row>
    <row r="954" customHeight="1" spans="4:7">
      <c r="D954" s="207">
        <v>51008</v>
      </c>
      <c r="E954" s="209" t="s">
        <v>3479</v>
      </c>
      <c r="F954" s="209" t="s">
        <v>3492</v>
      </c>
      <c r="G954" s="209" t="s">
        <v>3493</v>
      </c>
    </row>
    <row r="955" customHeight="1" spans="4:7">
      <c r="D955" s="207">
        <v>51008</v>
      </c>
      <c r="E955" s="209" t="s">
        <v>3479</v>
      </c>
      <c r="F955" s="209" t="s">
        <v>3494</v>
      </c>
      <c r="G955" s="209" t="s">
        <v>3495</v>
      </c>
    </row>
    <row r="956" customHeight="1" spans="4:7">
      <c r="D956" s="207">
        <v>51008</v>
      </c>
      <c r="E956" s="209" t="s">
        <v>3479</v>
      </c>
      <c r="F956" s="209" t="s">
        <v>3496</v>
      </c>
      <c r="G956" s="209" t="s">
        <v>3497</v>
      </c>
    </row>
    <row r="957" customHeight="1" spans="4:7">
      <c r="D957" s="207">
        <v>51008</v>
      </c>
      <c r="E957" s="209" t="s">
        <v>3479</v>
      </c>
      <c r="F957" s="209" t="s">
        <v>3498</v>
      </c>
      <c r="G957" s="209" t="s">
        <v>3499</v>
      </c>
    </row>
    <row r="958" customHeight="1" spans="4:7">
      <c r="D958" s="207">
        <v>51008</v>
      </c>
      <c r="E958" s="209" t="s">
        <v>3479</v>
      </c>
      <c r="F958" s="209" t="s">
        <v>3500</v>
      </c>
      <c r="G958" s="209" t="s">
        <v>3501</v>
      </c>
    </row>
    <row r="959" customHeight="1" spans="4:7">
      <c r="D959" s="207">
        <v>51008</v>
      </c>
      <c r="E959" s="209" t="s">
        <v>3479</v>
      </c>
      <c r="F959" s="209" t="s">
        <v>3502</v>
      </c>
      <c r="G959" s="209" t="s">
        <v>3503</v>
      </c>
    </row>
    <row r="960" customHeight="1" spans="4:7">
      <c r="D960" s="207">
        <v>51008</v>
      </c>
      <c r="E960" s="209" t="s">
        <v>3479</v>
      </c>
      <c r="F960" s="209" t="s">
        <v>3504</v>
      </c>
      <c r="G960" s="209" t="s">
        <v>3505</v>
      </c>
    </row>
    <row r="961" customHeight="1" spans="4:7">
      <c r="D961" s="207">
        <v>51008</v>
      </c>
      <c r="E961" s="209" t="s">
        <v>3479</v>
      </c>
      <c r="F961" s="209" t="s">
        <v>3506</v>
      </c>
      <c r="G961" s="209" t="s">
        <v>2145</v>
      </c>
    </row>
    <row r="962" customHeight="1" spans="4:7">
      <c r="D962" s="207">
        <v>51008</v>
      </c>
      <c r="E962" s="209" t="s">
        <v>3479</v>
      </c>
      <c r="F962" s="209" t="s">
        <v>3507</v>
      </c>
      <c r="G962" s="209" t="s">
        <v>3508</v>
      </c>
    </row>
    <row r="963" customHeight="1" spans="4:7">
      <c r="D963" s="207">
        <v>51008</v>
      </c>
      <c r="E963" s="209" t="s">
        <v>3479</v>
      </c>
      <c r="F963" s="209" t="s">
        <v>3509</v>
      </c>
      <c r="G963" s="209" t="s">
        <v>3510</v>
      </c>
    </row>
    <row r="964" customHeight="1" spans="4:7">
      <c r="D964" s="207">
        <v>51008</v>
      </c>
      <c r="E964" s="209" t="s">
        <v>3479</v>
      </c>
      <c r="F964" s="209" t="s">
        <v>3511</v>
      </c>
      <c r="G964" s="209" t="s">
        <v>3512</v>
      </c>
    </row>
    <row r="965" customHeight="1" spans="4:7">
      <c r="D965" s="207">
        <v>51010</v>
      </c>
      <c r="E965" s="209" t="s">
        <v>3513</v>
      </c>
      <c r="F965" s="209" t="s">
        <v>3514</v>
      </c>
      <c r="G965" s="209" t="s">
        <v>3515</v>
      </c>
    </row>
    <row r="966" customHeight="1" spans="4:7">
      <c r="D966" s="207">
        <v>51010</v>
      </c>
      <c r="E966" s="209" t="s">
        <v>3513</v>
      </c>
      <c r="F966" s="209" t="s">
        <v>3516</v>
      </c>
      <c r="G966" s="209" t="s">
        <v>3517</v>
      </c>
    </row>
    <row r="967" customHeight="1" spans="4:7">
      <c r="D967" s="207">
        <v>51010</v>
      </c>
      <c r="E967" s="209" t="s">
        <v>3513</v>
      </c>
      <c r="F967" s="209" t="s">
        <v>3518</v>
      </c>
      <c r="G967" s="209" t="s">
        <v>3519</v>
      </c>
    </row>
    <row r="968" customHeight="1" spans="4:7">
      <c r="D968" s="207">
        <v>51010</v>
      </c>
      <c r="E968" s="209" t="s">
        <v>3513</v>
      </c>
      <c r="F968" s="209" t="s">
        <v>3520</v>
      </c>
      <c r="G968" s="209" t="s">
        <v>3521</v>
      </c>
    </row>
    <row r="969" customHeight="1" spans="4:7">
      <c r="D969" s="207">
        <v>51010</v>
      </c>
      <c r="E969" s="209" t="s">
        <v>3513</v>
      </c>
      <c r="F969" s="209" t="s">
        <v>3522</v>
      </c>
      <c r="G969" s="209" t="s">
        <v>3523</v>
      </c>
    </row>
    <row r="970" customHeight="1" spans="4:7">
      <c r="D970" s="207">
        <v>51010</v>
      </c>
      <c r="E970" s="209" t="s">
        <v>3513</v>
      </c>
      <c r="F970" s="209" t="s">
        <v>3524</v>
      </c>
      <c r="G970" s="209" t="s">
        <v>3525</v>
      </c>
    </row>
    <row r="971" customHeight="1" spans="4:7">
      <c r="D971" s="207">
        <v>51010</v>
      </c>
      <c r="E971" s="209" t="s">
        <v>3513</v>
      </c>
      <c r="F971" s="209" t="s">
        <v>3526</v>
      </c>
      <c r="G971" s="209" t="s">
        <v>3527</v>
      </c>
    </row>
    <row r="972" customHeight="1" spans="4:7">
      <c r="D972" s="207">
        <v>51010</v>
      </c>
      <c r="E972" s="209" t="s">
        <v>3513</v>
      </c>
      <c r="F972" s="209" t="s">
        <v>3528</v>
      </c>
      <c r="G972" s="209" t="s">
        <v>3529</v>
      </c>
    </row>
    <row r="973" customHeight="1" spans="4:7">
      <c r="D973" s="207">
        <v>51010</v>
      </c>
      <c r="E973" s="209" t="s">
        <v>3513</v>
      </c>
      <c r="F973" s="209" t="s">
        <v>3530</v>
      </c>
      <c r="G973" s="209" t="s">
        <v>3531</v>
      </c>
    </row>
    <row r="974" customHeight="1" spans="4:7">
      <c r="D974" s="207">
        <v>51010</v>
      </c>
      <c r="E974" s="209" t="s">
        <v>3513</v>
      </c>
      <c r="F974" s="209" t="s">
        <v>3532</v>
      </c>
      <c r="G974" s="209" t="s">
        <v>3533</v>
      </c>
    </row>
    <row r="975" customHeight="1" spans="4:7">
      <c r="D975" s="207">
        <v>51010</v>
      </c>
      <c r="E975" s="209" t="s">
        <v>3513</v>
      </c>
      <c r="F975" s="209" t="s">
        <v>3534</v>
      </c>
      <c r="G975" s="209" t="s">
        <v>3535</v>
      </c>
    </row>
    <row r="976" customHeight="1" spans="4:7">
      <c r="D976" s="207">
        <v>51010</v>
      </c>
      <c r="E976" s="209" t="s">
        <v>3513</v>
      </c>
      <c r="F976" s="209" t="s">
        <v>3536</v>
      </c>
      <c r="G976" s="209" t="s">
        <v>1659</v>
      </c>
    </row>
    <row r="977" customHeight="1" spans="4:7">
      <c r="D977" s="207">
        <v>51010</v>
      </c>
      <c r="E977" s="209" t="s">
        <v>3513</v>
      </c>
      <c r="F977" s="209" t="s">
        <v>3537</v>
      </c>
      <c r="G977" s="209" t="s">
        <v>3538</v>
      </c>
    </row>
    <row r="978" customHeight="1" spans="4:7">
      <c r="D978" s="207">
        <v>51010</v>
      </c>
      <c r="E978" s="209" t="s">
        <v>3513</v>
      </c>
      <c r="F978" s="209" t="s">
        <v>3539</v>
      </c>
      <c r="G978" s="209" t="s">
        <v>3540</v>
      </c>
    </row>
    <row r="979" customHeight="1" spans="4:7">
      <c r="D979" s="207">
        <v>51010</v>
      </c>
      <c r="E979" s="209" t="s">
        <v>3513</v>
      </c>
      <c r="F979" s="209" t="s">
        <v>3541</v>
      </c>
      <c r="G979" s="209" t="s">
        <v>3542</v>
      </c>
    </row>
    <row r="980" customHeight="1" spans="4:7">
      <c r="D980" s="207">
        <v>51010</v>
      </c>
      <c r="E980" s="209" t="s">
        <v>3513</v>
      </c>
      <c r="F980" s="209" t="s">
        <v>3543</v>
      </c>
      <c r="G980" s="209" t="s">
        <v>3544</v>
      </c>
    </row>
    <row r="981" customHeight="1" spans="4:7">
      <c r="D981" s="207">
        <v>51010</v>
      </c>
      <c r="E981" s="209" t="s">
        <v>3513</v>
      </c>
      <c r="F981" s="209" t="s">
        <v>3545</v>
      </c>
      <c r="G981" s="209" t="s">
        <v>3546</v>
      </c>
    </row>
    <row r="982" customHeight="1" spans="4:7">
      <c r="D982" s="207">
        <v>51010</v>
      </c>
      <c r="E982" s="209" t="s">
        <v>3513</v>
      </c>
      <c r="F982" s="209" t="s">
        <v>3547</v>
      </c>
      <c r="G982" s="209" t="s">
        <v>3548</v>
      </c>
    </row>
    <row r="983" customHeight="1" spans="4:7">
      <c r="D983" s="207">
        <v>51010</v>
      </c>
      <c r="E983" s="209" t="s">
        <v>3513</v>
      </c>
      <c r="F983" s="209" t="s">
        <v>3549</v>
      </c>
      <c r="G983" s="209" t="s">
        <v>3550</v>
      </c>
    </row>
    <row r="984" customHeight="1" spans="4:7">
      <c r="D984" s="207">
        <v>51010</v>
      </c>
      <c r="E984" s="209" t="s">
        <v>3513</v>
      </c>
      <c r="F984" s="209" t="s">
        <v>3551</v>
      </c>
      <c r="G984" s="209" t="s">
        <v>2044</v>
      </c>
    </row>
    <row r="985" customHeight="1" spans="4:7">
      <c r="D985" s="207">
        <v>51010</v>
      </c>
      <c r="E985" s="209" t="s">
        <v>3513</v>
      </c>
      <c r="F985" s="209" t="s">
        <v>3552</v>
      </c>
      <c r="G985" s="209" t="s">
        <v>2643</v>
      </c>
    </row>
    <row r="986" customHeight="1" spans="4:7">
      <c r="D986" s="207">
        <v>51010</v>
      </c>
      <c r="E986" s="209" t="s">
        <v>3513</v>
      </c>
      <c r="F986" s="209" t="s">
        <v>3553</v>
      </c>
      <c r="G986" s="209" t="s">
        <v>3554</v>
      </c>
    </row>
    <row r="987" customHeight="1" spans="4:7">
      <c r="D987" s="207">
        <v>51010</v>
      </c>
      <c r="E987" s="209" t="s">
        <v>3513</v>
      </c>
      <c r="F987" s="209" t="s">
        <v>3555</v>
      </c>
      <c r="G987" s="209" t="s">
        <v>3556</v>
      </c>
    </row>
    <row r="988" customHeight="1" spans="4:7">
      <c r="D988" s="207">
        <v>51010</v>
      </c>
      <c r="E988" s="209" t="s">
        <v>3513</v>
      </c>
      <c r="F988" s="209" t="s">
        <v>3557</v>
      </c>
      <c r="G988" s="209" t="s">
        <v>3558</v>
      </c>
    </row>
    <row r="989" customHeight="1" spans="4:7">
      <c r="D989" s="207">
        <v>51010</v>
      </c>
      <c r="E989" s="209" t="s">
        <v>3513</v>
      </c>
      <c r="F989" s="209" t="s">
        <v>3559</v>
      </c>
      <c r="G989" s="209" t="s">
        <v>3560</v>
      </c>
    </row>
    <row r="990" customHeight="1" spans="4:7">
      <c r="D990" s="207">
        <v>48010</v>
      </c>
      <c r="E990" s="209" t="s">
        <v>3561</v>
      </c>
      <c r="F990" s="209" t="s">
        <v>3562</v>
      </c>
      <c r="G990" s="209" t="s">
        <v>3563</v>
      </c>
    </row>
    <row r="991" customHeight="1" spans="4:7">
      <c r="D991" s="207">
        <v>48010</v>
      </c>
      <c r="E991" s="209" t="s">
        <v>3561</v>
      </c>
      <c r="F991" s="209" t="s">
        <v>3564</v>
      </c>
      <c r="G991" s="209" t="s">
        <v>3565</v>
      </c>
    </row>
    <row r="992" customHeight="1" spans="4:7">
      <c r="D992" s="207">
        <v>48010</v>
      </c>
      <c r="E992" s="209" t="s">
        <v>3561</v>
      </c>
      <c r="F992" s="209" t="s">
        <v>3566</v>
      </c>
      <c r="G992" s="209" t="s">
        <v>3567</v>
      </c>
    </row>
    <row r="993" customHeight="1" spans="4:7">
      <c r="D993" s="207">
        <v>48010</v>
      </c>
      <c r="E993" s="209" t="s">
        <v>3561</v>
      </c>
      <c r="F993" s="209" t="s">
        <v>3568</v>
      </c>
      <c r="G993" s="209" t="s">
        <v>3569</v>
      </c>
    </row>
    <row r="994" customHeight="1" spans="4:7">
      <c r="D994" s="207">
        <v>48010</v>
      </c>
      <c r="E994" s="209" t="s">
        <v>3561</v>
      </c>
      <c r="F994" s="209" t="s">
        <v>3570</v>
      </c>
      <c r="G994" s="209" t="s">
        <v>3571</v>
      </c>
    </row>
    <row r="995" customHeight="1" spans="4:7">
      <c r="D995" s="207">
        <v>48010</v>
      </c>
      <c r="E995" s="209" t="s">
        <v>3561</v>
      </c>
      <c r="F995" s="209" t="s">
        <v>3572</v>
      </c>
      <c r="G995" s="209" t="s">
        <v>3573</v>
      </c>
    </row>
    <row r="996" customHeight="1" spans="4:7">
      <c r="D996" s="207">
        <v>48010</v>
      </c>
      <c r="E996" s="209" t="s">
        <v>3561</v>
      </c>
      <c r="F996" s="209" t="s">
        <v>3574</v>
      </c>
      <c r="G996" s="209" t="s">
        <v>3575</v>
      </c>
    </row>
    <row r="997" customHeight="1" spans="4:7">
      <c r="D997" s="207">
        <v>48010</v>
      </c>
      <c r="E997" s="209" t="s">
        <v>3561</v>
      </c>
      <c r="F997" s="209" t="s">
        <v>3576</v>
      </c>
      <c r="G997" s="209" t="s">
        <v>3577</v>
      </c>
    </row>
    <row r="998" customHeight="1" spans="4:7">
      <c r="D998" s="207">
        <v>48010</v>
      </c>
      <c r="E998" s="209" t="s">
        <v>3561</v>
      </c>
      <c r="F998" s="209" t="s">
        <v>3578</v>
      </c>
      <c r="G998" s="209" t="s">
        <v>3579</v>
      </c>
    </row>
    <row r="999" customHeight="1" spans="4:7">
      <c r="D999" s="207">
        <v>48010</v>
      </c>
      <c r="E999" s="209" t="s">
        <v>3561</v>
      </c>
      <c r="F999" s="209" t="s">
        <v>3580</v>
      </c>
      <c r="G999" s="209" t="s">
        <v>3581</v>
      </c>
    </row>
    <row r="1000" customHeight="1" spans="4:7">
      <c r="D1000" s="207">
        <v>48010</v>
      </c>
      <c r="E1000" s="209" t="s">
        <v>3561</v>
      </c>
      <c r="F1000" s="209" t="s">
        <v>3582</v>
      </c>
      <c r="G1000" s="209" t="s">
        <v>3583</v>
      </c>
    </row>
    <row r="1001" customHeight="1" spans="4:7">
      <c r="D1001" s="207">
        <v>48010</v>
      </c>
      <c r="E1001" s="209" t="s">
        <v>3561</v>
      </c>
      <c r="F1001" s="209" t="s">
        <v>3584</v>
      </c>
      <c r="G1001" s="209" t="s">
        <v>3585</v>
      </c>
    </row>
    <row r="1002" customHeight="1" spans="4:7">
      <c r="D1002" s="207">
        <v>48010</v>
      </c>
      <c r="E1002" s="209" t="s">
        <v>3561</v>
      </c>
      <c r="F1002" s="209" t="s">
        <v>3586</v>
      </c>
      <c r="G1002" s="209" t="s">
        <v>3587</v>
      </c>
    </row>
    <row r="1003" customHeight="1" spans="4:7">
      <c r="D1003" s="207">
        <v>48010</v>
      </c>
      <c r="E1003" s="209" t="s">
        <v>3561</v>
      </c>
      <c r="F1003" s="209" t="s">
        <v>3588</v>
      </c>
      <c r="G1003" s="209" t="s">
        <v>3589</v>
      </c>
    </row>
    <row r="1004" customHeight="1" spans="4:7">
      <c r="D1004" s="207">
        <v>48010</v>
      </c>
      <c r="E1004" s="209" t="s">
        <v>3561</v>
      </c>
      <c r="F1004" s="209" t="s">
        <v>3590</v>
      </c>
      <c r="G1004" s="209" t="s">
        <v>3591</v>
      </c>
    </row>
    <row r="1005" customHeight="1" spans="4:7">
      <c r="D1005" s="207">
        <v>48010</v>
      </c>
      <c r="E1005" s="209" t="s">
        <v>3561</v>
      </c>
      <c r="F1005" s="209" t="s">
        <v>3592</v>
      </c>
      <c r="G1005" s="209" t="s">
        <v>3593</v>
      </c>
    </row>
    <row r="1006" customHeight="1" spans="4:7">
      <c r="D1006" s="207">
        <v>48010</v>
      </c>
      <c r="E1006" s="209" t="s">
        <v>3561</v>
      </c>
      <c r="F1006" s="209" t="s">
        <v>3594</v>
      </c>
      <c r="G1006" s="209" t="s">
        <v>3595</v>
      </c>
    </row>
    <row r="1007" customHeight="1" spans="4:7">
      <c r="D1007" s="207">
        <v>48010</v>
      </c>
      <c r="E1007" s="209" t="s">
        <v>3561</v>
      </c>
      <c r="F1007" s="209" t="s">
        <v>3596</v>
      </c>
      <c r="G1007" s="209" t="s">
        <v>3597</v>
      </c>
    </row>
    <row r="1008" customHeight="1" spans="4:7">
      <c r="D1008" s="207">
        <v>48010</v>
      </c>
      <c r="E1008" s="209" t="s">
        <v>3561</v>
      </c>
      <c r="F1008" s="209" t="s">
        <v>3598</v>
      </c>
      <c r="G1008" s="209" t="s">
        <v>3599</v>
      </c>
    </row>
    <row r="1009" customHeight="1" spans="4:7">
      <c r="D1009" s="207">
        <v>48010</v>
      </c>
      <c r="E1009" s="209" t="s">
        <v>3561</v>
      </c>
      <c r="F1009" s="209" t="s">
        <v>3600</v>
      </c>
      <c r="G1009" s="209" t="s">
        <v>3601</v>
      </c>
    </row>
    <row r="1010" customHeight="1" spans="4:7">
      <c r="D1010" s="207">
        <v>48010</v>
      </c>
      <c r="E1010" s="209" t="s">
        <v>3561</v>
      </c>
      <c r="F1010" s="209" t="s">
        <v>3602</v>
      </c>
      <c r="G1010" s="209" t="s">
        <v>3603</v>
      </c>
    </row>
    <row r="1011" customHeight="1" spans="4:7">
      <c r="D1011" s="207">
        <v>48010</v>
      </c>
      <c r="E1011" s="209" t="s">
        <v>3561</v>
      </c>
      <c r="F1011" s="209" t="s">
        <v>3604</v>
      </c>
      <c r="G1011" s="209" t="s">
        <v>3605</v>
      </c>
    </row>
    <row r="1012" customHeight="1" spans="4:7">
      <c r="D1012" s="207">
        <v>48010</v>
      </c>
      <c r="E1012" s="209" t="s">
        <v>3561</v>
      </c>
      <c r="F1012" s="209" t="s">
        <v>3606</v>
      </c>
      <c r="G1012" s="209" t="s">
        <v>3607</v>
      </c>
    </row>
    <row r="1013" customHeight="1" spans="4:7">
      <c r="D1013" s="207">
        <v>48010</v>
      </c>
      <c r="E1013" s="209" t="s">
        <v>3561</v>
      </c>
      <c r="F1013" s="209" t="s">
        <v>3608</v>
      </c>
      <c r="G1013" s="209" t="s">
        <v>3609</v>
      </c>
    </row>
    <row r="1014" customHeight="1" spans="4:7">
      <c r="D1014" s="207">
        <v>51040</v>
      </c>
      <c r="E1014" s="209" t="s">
        <v>3610</v>
      </c>
      <c r="F1014" s="209" t="s">
        <v>3611</v>
      </c>
      <c r="G1014" s="209" t="s">
        <v>3612</v>
      </c>
    </row>
    <row r="1015" customHeight="1" spans="4:7">
      <c r="D1015" s="207">
        <v>51040</v>
      </c>
      <c r="E1015" s="209" t="s">
        <v>3610</v>
      </c>
      <c r="F1015" s="209" t="s">
        <v>3613</v>
      </c>
      <c r="G1015" s="209" t="s">
        <v>3614</v>
      </c>
    </row>
    <row r="1016" customHeight="1" spans="4:7">
      <c r="D1016" s="207">
        <v>51040</v>
      </c>
      <c r="E1016" s="209" t="s">
        <v>3610</v>
      </c>
      <c r="F1016" s="209" t="s">
        <v>3615</v>
      </c>
      <c r="G1016" s="209" t="s">
        <v>3616</v>
      </c>
    </row>
    <row r="1017" customHeight="1" spans="4:7">
      <c r="D1017" s="207">
        <v>51040</v>
      </c>
      <c r="E1017" s="209" t="s">
        <v>3610</v>
      </c>
      <c r="F1017" s="209" t="s">
        <v>3617</v>
      </c>
      <c r="G1017" s="209" t="s">
        <v>3618</v>
      </c>
    </row>
    <row r="1018" customHeight="1" spans="4:7">
      <c r="D1018" s="207">
        <v>51040</v>
      </c>
      <c r="E1018" s="209" t="s">
        <v>3610</v>
      </c>
      <c r="F1018" s="209" t="s">
        <v>3619</v>
      </c>
      <c r="G1018" s="209" t="s">
        <v>3620</v>
      </c>
    </row>
    <row r="1019" customHeight="1" spans="4:7">
      <c r="D1019" s="207">
        <v>51040</v>
      </c>
      <c r="E1019" s="209" t="s">
        <v>3610</v>
      </c>
      <c r="F1019" s="209" t="s">
        <v>3621</v>
      </c>
      <c r="G1019" s="209" t="s">
        <v>3622</v>
      </c>
    </row>
    <row r="1020" customHeight="1" spans="4:7">
      <c r="D1020" s="207">
        <v>51040</v>
      </c>
      <c r="E1020" s="209" t="s">
        <v>3610</v>
      </c>
      <c r="F1020" s="209" t="s">
        <v>3623</v>
      </c>
      <c r="G1020" s="209" t="s">
        <v>3624</v>
      </c>
    </row>
    <row r="1021" customHeight="1" spans="4:7">
      <c r="D1021" s="207">
        <v>51040</v>
      </c>
      <c r="E1021" s="209" t="s">
        <v>3610</v>
      </c>
      <c r="F1021" s="209" t="s">
        <v>3625</v>
      </c>
      <c r="G1021" s="209" t="s">
        <v>3626</v>
      </c>
    </row>
    <row r="1022" customHeight="1" spans="4:7">
      <c r="D1022" s="207">
        <v>51040</v>
      </c>
      <c r="E1022" s="209" t="s">
        <v>3610</v>
      </c>
      <c r="F1022" s="209" t="s">
        <v>3627</v>
      </c>
      <c r="G1022" s="209" t="s">
        <v>3628</v>
      </c>
    </row>
    <row r="1023" customHeight="1" spans="4:7">
      <c r="D1023" s="207">
        <v>51040</v>
      </c>
      <c r="E1023" s="209" t="s">
        <v>3610</v>
      </c>
      <c r="F1023" s="209" t="s">
        <v>3629</v>
      </c>
      <c r="G1023" s="209" t="s">
        <v>3630</v>
      </c>
    </row>
    <row r="1024" customHeight="1" spans="4:7">
      <c r="D1024" s="207">
        <v>50009</v>
      </c>
      <c r="E1024" s="209" t="s">
        <v>3631</v>
      </c>
      <c r="F1024" s="209" t="s">
        <v>3632</v>
      </c>
      <c r="G1024" s="209" t="s">
        <v>3633</v>
      </c>
    </row>
    <row r="1025" customHeight="1" spans="4:7">
      <c r="D1025" s="207">
        <v>50009</v>
      </c>
      <c r="E1025" s="209" t="s">
        <v>3631</v>
      </c>
      <c r="F1025" s="209" t="s">
        <v>3634</v>
      </c>
      <c r="G1025" s="209" t="s">
        <v>3635</v>
      </c>
    </row>
    <row r="1026" customHeight="1" spans="4:7">
      <c r="D1026" s="207">
        <v>50009</v>
      </c>
      <c r="E1026" s="209" t="s">
        <v>3631</v>
      </c>
      <c r="F1026" s="209" t="s">
        <v>3636</v>
      </c>
      <c r="G1026" s="209" t="s">
        <v>3637</v>
      </c>
    </row>
    <row r="1027" customHeight="1" spans="4:7">
      <c r="D1027" s="207">
        <v>50009</v>
      </c>
      <c r="E1027" s="209" t="s">
        <v>3631</v>
      </c>
      <c r="F1027" s="209" t="s">
        <v>3638</v>
      </c>
      <c r="G1027" s="209" t="s">
        <v>1381</v>
      </c>
    </row>
    <row r="1028" customHeight="1" spans="4:7">
      <c r="D1028" s="207">
        <v>50009</v>
      </c>
      <c r="E1028" s="209" t="s">
        <v>3631</v>
      </c>
      <c r="F1028" s="209" t="s">
        <v>3639</v>
      </c>
      <c r="G1028" s="209" t="s">
        <v>3640</v>
      </c>
    </row>
    <row r="1029" customHeight="1" spans="4:7">
      <c r="D1029" s="207">
        <v>50009</v>
      </c>
      <c r="E1029" s="209" t="s">
        <v>3631</v>
      </c>
      <c r="F1029" s="209" t="s">
        <v>3641</v>
      </c>
      <c r="G1029" s="209" t="s">
        <v>3642</v>
      </c>
    </row>
    <row r="1030" customHeight="1" spans="4:7">
      <c r="D1030" s="207">
        <v>50009</v>
      </c>
      <c r="E1030" s="209" t="s">
        <v>3631</v>
      </c>
      <c r="F1030" s="209" t="s">
        <v>3643</v>
      </c>
      <c r="G1030" s="209" t="s">
        <v>3644</v>
      </c>
    </row>
    <row r="1031" customHeight="1" spans="4:7">
      <c r="D1031" s="207">
        <v>50009</v>
      </c>
      <c r="E1031" s="209" t="s">
        <v>3631</v>
      </c>
      <c r="F1031" s="209" t="s">
        <v>3645</v>
      </c>
      <c r="G1031" s="209" t="s">
        <v>3646</v>
      </c>
    </row>
    <row r="1032" customHeight="1" spans="4:7">
      <c r="D1032" s="207">
        <v>50009</v>
      </c>
      <c r="E1032" s="209" t="s">
        <v>3631</v>
      </c>
      <c r="F1032" s="209" t="s">
        <v>3647</v>
      </c>
      <c r="G1032" s="209" t="s">
        <v>3648</v>
      </c>
    </row>
    <row r="1033" customHeight="1" spans="4:7">
      <c r="D1033" s="207">
        <v>50009</v>
      </c>
      <c r="E1033" s="209" t="s">
        <v>3631</v>
      </c>
      <c r="F1033" s="209" t="s">
        <v>3649</v>
      </c>
      <c r="G1033" s="209" t="s">
        <v>3650</v>
      </c>
    </row>
    <row r="1034" customHeight="1" spans="4:7">
      <c r="D1034" s="207">
        <v>50009</v>
      </c>
      <c r="E1034" s="209" t="s">
        <v>3631</v>
      </c>
      <c r="F1034" s="209" t="s">
        <v>3651</v>
      </c>
      <c r="G1034" s="209" t="s">
        <v>3652</v>
      </c>
    </row>
    <row r="1035" customHeight="1" spans="4:7">
      <c r="D1035" s="207">
        <v>50009</v>
      </c>
      <c r="E1035" s="209" t="s">
        <v>3631</v>
      </c>
      <c r="F1035" s="209" t="s">
        <v>3653</v>
      </c>
      <c r="G1035" s="209" t="s">
        <v>3654</v>
      </c>
    </row>
    <row r="1036" customHeight="1" spans="4:7">
      <c r="D1036" s="207">
        <v>50009</v>
      </c>
      <c r="E1036" s="209" t="s">
        <v>3631</v>
      </c>
      <c r="F1036" s="209" t="s">
        <v>3655</v>
      </c>
      <c r="G1036" s="209" t="s">
        <v>3656</v>
      </c>
    </row>
    <row r="1037" customHeight="1" spans="4:7">
      <c r="D1037" s="207">
        <v>50009</v>
      </c>
      <c r="E1037" s="209" t="s">
        <v>3631</v>
      </c>
      <c r="F1037" s="209" t="s">
        <v>3657</v>
      </c>
      <c r="G1037" s="209" t="s">
        <v>3658</v>
      </c>
    </row>
    <row r="1038" customHeight="1" spans="4:7">
      <c r="D1038" s="207">
        <v>50009</v>
      </c>
      <c r="E1038" s="209" t="s">
        <v>3631</v>
      </c>
      <c r="F1038" s="209" t="s">
        <v>3659</v>
      </c>
      <c r="G1038" s="209" t="s">
        <v>3660</v>
      </c>
    </row>
    <row r="1039" customHeight="1" spans="4:7">
      <c r="D1039" s="207">
        <v>50009</v>
      </c>
      <c r="E1039" s="209" t="s">
        <v>3631</v>
      </c>
      <c r="F1039" s="209" t="s">
        <v>3661</v>
      </c>
      <c r="G1039" s="209" t="s">
        <v>3662</v>
      </c>
    </row>
    <row r="1040" customHeight="1" spans="4:7">
      <c r="D1040" s="207">
        <v>50009</v>
      </c>
      <c r="E1040" s="209" t="s">
        <v>3631</v>
      </c>
      <c r="F1040" s="209" t="s">
        <v>3663</v>
      </c>
      <c r="G1040" s="209" t="s">
        <v>3664</v>
      </c>
    </row>
    <row r="1041" customHeight="1" spans="4:7">
      <c r="D1041" s="207">
        <v>50009</v>
      </c>
      <c r="E1041" s="209" t="s">
        <v>3631</v>
      </c>
      <c r="F1041" s="209" t="s">
        <v>3665</v>
      </c>
      <c r="G1041" s="209" t="s">
        <v>3666</v>
      </c>
    </row>
    <row r="1042" customHeight="1" spans="4:7">
      <c r="D1042" s="207">
        <v>50009</v>
      </c>
      <c r="E1042" s="209" t="s">
        <v>3631</v>
      </c>
      <c r="F1042" s="209" t="s">
        <v>3667</v>
      </c>
      <c r="G1042" s="209" t="s">
        <v>3668</v>
      </c>
    </row>
    <row r="1043" customHeight="1" spans="4:7">
      <c r="D1043" s="207">
        <v>50009</v>
      </c>
      <c r="E1043" s="209" t="s">
        <v>3631</v>
      </c>
      <c r="F1043" s="209" t="s">
        <v>3669</v>
      </c>
      <c r="G1043" s="209" t="s">
        <v>3670</v>
      </c>
    </row>
    <row r="1044" customHeight="1" spans="4:7">
      <c r="D1044" s="207">
        <v>50009</v>
      </c>
      <c r="E1044" s="209" t="s">
        <v>3631</v>
      </c>
      <c r="F1044" s="209" t="s">
        <v>3671</v>
      </c>
      <c r="G1044" s="209" t="s">
        <v>3672</v>
      </c>
    </row>
    <row r="1045" customHeight="1" spans="4:7">
      <c r="D1045" s="207">
        <v>50009</v>
      </c>
      <c r="E1045" s="209" t="s">
        <v>3631</v>
      </c>
      <c r="F1045" s="209" t="s">
        <v>3673</v>
      </c>
      <c r="G1045" s="209" t="s">
        <v>3674</v>
      </c>
    </row>
    <row r="1046" customHeight="1" spans="4:7">
      <c r="D1046" s="207">
        <v>53005</v>
      </c>
      <c r="E1046" s="209" t="s">
        <v>3675</v>
      </c>
      <c r="F1046" s="209" t="s">
        <v>3676</v>
      </c>
      <c r="G1046" s="209" t="s">
        <v>3677</v>
      </c>
    </row>
    <row r="1047" customHeight="1" spans="4:7">
      <c r="D1047" s="207">
        <v>53005</v>
      </c>
      <c r="E1047" s="209" t="s">
        <v>3675</v>
      </c>
      <c r="F1047" s="209" t="s">
        <v>3678</v>
      </c>
      <c r="G1047" s="209" t="s">
        <v>3679</v>
      </c>
    </row>
    <row r="1048" customHeight="1" spans="4:7">
      <c r="D1048" s="207">
        <v>53005</v>
      </c>
      <c r="E1048" s="209" t="s">
        <v>3675</v>
      </c>
      <c r="F1048" s="209" t="s">
        <v>3680</v>
      </c>
      <c r="G1048" s="209" t="s">
        <v>3681</v>
      </c>
    </row>
    <row r="1049" customHeight="1" spans="4:7">
      <c r="D1049" s="207">
        <v>53005</v>
      </c>
      <c r="E1049" s="209" t="s">
        <v>3675</v>
      </c>
      <c r="F1049" s="209" t="s">
        <v>3682</v>
      </c>
      <c r="G1049" s="209" t="s">
        <v>3683</v>
      </c>
    </row>
    <row r="1050" customHeight="1" spans="4:7">
      <c r="D1050" s="207">
        <v>53005</v>
      </c>
      <c r="E1050" s="209" t="s">
        <v>3675</v>
      </c>
      <c r="F1050" s="209" t="s">
        <v>3684</v>
      </c>
      <c r="G1050" s="209" t="s">
        <v>3685</v>
      </c>
    </row>
    <row r="1051" customHeight="1" spans="4:7">
      <c r="D1051" s="207">
        <v>52005</v>
      </c>
      <c r="E1051" s="209" t="s">
        <v>3686</v>
      </c>
      <c r="F1051" s="209" t="s">
        <v>3687</v>
      </c>
      <c r="G1051" s="209" t="s">
        <v>2172</v>
      </c>
    </row>
    <row r="1052" customHeight="1" spans="4:7">
      <c r="D1052" s="207">
        <v>52005</v>
      </c>
      <c r="E1052" s="209" t="s">
        <v>3686</v>
      </c>
      <c r="F1052" s="209" t="s">
        <v>3688</v>
      </c>
      <c r="G1052" s="209" t="s">
        <v>3689</v>
      </c>
    </row>
    <row r="1053" customHeight="1" spans="4:7">
      <c r="D1053" s="207">
        <v>52005</v>
      </c>
      <c r="E1053" s="209" t="s">
        <v>3686</v>
      </c>
      <c r="F1053" s="209" t="s">
        <v>3690</v>
      </c>
      <c r="G1053" s="209" t="s">
        <v>3691</v>
      </c>
    </row>
    <row r="1054" customHeight="1" spans="4:7">
      <c r="D1054" s="207">
        <v>52005</v>
      </c>
      <c r="E1054" s="209" t="s">
        <v>3686</v>
      </c>
      <c r="F1054" s="209" t="s">
        <v>3692</v>
      </c>
      <c r="G1054" s="209" t="s">
        <v>3693</v>
      </c>
    </row>
    <row r="1055" customHeight="1" spans="4:7">
      <c r="D1055" s="207">
        <v>52005</v>
      </c>
      <c r="E1055" s="209" t="s">
        <v>3686</v>
      </c>
      <c r="F1055" s="209" t="s">
        <v>3694</v>
      </c>
      <c r="G1055" s="209" t="s">
        <v>3695</v>
      </c>
    </row>
    <row r="1056" customHeight="1" spans="4:7">
      <c r="D1056" s="207">
        <v>52005</v>
      </c>
      <c r="E1056" s="209" t="s">
        <v>3686</v>
      </c>
      <c r="F1056" s="209" t="s">
        <v>3696</v>
      </c>
      <c r="G1056" s="209" t="s">
        <v>3697</v>
      </c>
    </row>
    <row r="1057" customHeight="1" spans="4:7">
      <c r="D1057" s="207">
        <v>52005</v>
      </c>
      <c r="E1057" s="209" t="s">
        <v>3686</v>
      </c>
      <c r="F1057" s="209" t="s">
        <v>3698</v>
      </c>
      <c r="G1057" s="209" t="s">
        <v>3699</v>
      </c>
    </row>
    <row r="1058" customHeight="1" spans="4:7">
      <c r="D1058" s="207">
        <v>52005</v>
      </c>
      <c r="E1058" s="209" t="s">
        <v>3686</v>
      </c>
      <c r="F1058" s="209" t="s">
        <v>3700</v>
      </c>
      <c r="G1058" s="209" t="s">
        <v>3701</v>
      </c>
    </row>
    <row r="1059" customHeight="1" spans="4:7">
      <c r="D1059" s="207">
        <v>52005</v>
      </c>
      <c r="E1059" s="209" t="s">
        <v>3686</v>
      </c>
      <c r="F1059" s="209" t="s">
        <v>3702</v>
      </c>
      <c r="G1059" s="209" t="s">
        <v>3703</v>
      </c>
    </row>
    <row r="1060" customHeight="1" spans="4:7">
      <c r="D1060" s="207">
        <v>52005</v>
      </c>
      <c r="E1060" s="209" t="s">
        <v>3686</v>
      </c>
      <c r="F1060" s="209" t="s">
        <v>3704</v>
      </c>
      <c r="G1060" s="209" t="s">
        <v>3705</v>
      </c>
    </row>
    <row r="1061" customHeight="1" spans="4:7">
      <c r="D1061" s="207">
        <v>52005</v>
      </c>
      <c r="E1061" s="209" t="s">
        <v>3686</v>
      </c>
      <c r="F1061" s="209" t="s">
        <v>3706</v>
      </c>
      <c r="G1061" s="209" t="s">
        <v>3707</v>
      </c>
    </row>
    <row r="1062" customHeight="1" spans="4:7">
      <c r="D1062" s="207">
        <v>52005</v>
      </c>
      <c r="E1062" s="209" t="s">
        <v>3686</v>
      </c>
      <c r="F1062" s="209" t="s">
        <v>3708</v>
      </c>
      <c r="G1062" s="209" t="s">
        <v>3709</v>
      </c>
    </row>
    <row r="1063" customHeight="1" spans="4:7">
      <c r="D1063" s="207">
        <v>52005</v>
      </c>
      <c r="E1063" s="209" t="s">
        <v>3686</v>
      </c>
      <c r="F1063" s="209" t="s">
        <v>3710</v>
      </c>
      <c r="G1063" s="209" t="s">
        <v>3711</v>
      </c>
    </row>
    <row r="1064" customHeight="1" spans="4:7">
      <c r="D1064" s="207">
        <v>52005</v>
      </c>
      <c r="E1064" s="209" t="s">
        <v>3686</v>
      </c>
      <c r="F1064" s="209" t="s">
        <v>3712</v>
      </c>
      <c r="G1064" s="209" t="s">
        <v>3713</v>
      </c>
    </row>
    <row r="1065" customHeight="1" spans="4:7">
      <c r="D1065" s="207">
        <v>52005</v>
      </c>
      <c r="E1065" s="209" t="s">
        <v>3686</v>
      </c>
      <c r="F1065" s="209" t="s">
        <v>3714</v>
      </c>
      <c r="G1065" s="209" t="s">
        <v>3715</v>
      </c>
    </row>
    <row r="1066" customHeight="1" spans="4:7">
      <c r="D1066" s="207">
        <v>52005</v>
      </c>
      <c r="E1066" s="209" t="s">
        <v>3686</v>
      </c>
      <c r="F1066" s="209" t="s">
        <v>3716</v>
      </c>
      <c r="G1066" s="209" t="s">
        <v>3717</v>
      </c>
    </row>
    <row r="1067" customHeight="1" spans="4:7">
      <c r="D1067" s="207">
        <v>52005</v>
      </c>
      <c r="E1067" s="209" t="s">
        <v>3686</v>
      </c>
      <c r="F1067" s="209" t="s">
        <v>3718</v>
      </c>
      <c r="G1067" s="209" t="s">
        <v>3719</v>
      </c>
    </row>
    <row r="1068" customHeight="1" spans="4:7">
      <c r="D1068" s="207">
        <v>50010</v>
      </c>
      <c r="E1068" s="209" t="s">
        <v>3720</v>
      </c>
      <c r="F1068" s="209" t="s">
        <v>3721</v>
      </c>
      <c r="G1068" s="209" t="s">
        <v>3722</v>
      </c>
    </row>
    <row r="1069" customHeight="1" spans="4:7">
      <c r="D1069" s="207">
        <v>50010</v>
      </c>
      <c r="E1069" s="209" t="s">
        <v>3720</v>
      </c>
      <c r="F1069" s="209" t="s">
        <v>3723</v>
      </c>
      <c r="G1069" s="209" t="s">
        <v>3724</v>
      </c>
    </row>
    <row r="1070" customHeight="1" spans="4:7">
      <c r="D1070" s="207">
        <v>50010</v>
      </c>
      <c r="E1070" s="209" t="s">
        <v>3720</v>
      </c>
      <c r="F1070" s="209" t="s">
        <v>3725</v>
      </c>
      <c r="G1070" s="209" t="s">
        <v>3726</v>
      </c>
    </row>
    <row r="1071" customHeight="1" spans="4:7">
      <c r="D1071" s="207">
        <v>50010</v>
      </c>
      <c r="E1071" s="209" t="s">
        <v>3720</v>
      </c>
      <c r="F1071" s="209" t="s">
        <v>3727</v>
      </c>
      <c r="G1071" s="209" t="s">
        <v>3728</v>
      </c>
    </row>
    <row r="1072" customHeight="1" spans="4:7">
      <c r="D1072" s="207">
        <v>50010</v>
      </c>
      <c r="E1072" s="209" t="s">
        <v>3720</v>
      </c>
      <c r="F1072" s="209" t="s">
        <v>3729</v>
      </c>
      <c r="G1072" s="209" t="s">
        <v>3730</v>
      </c>
    </row>
    <row r="1073" customHeight="1" spans="4:7">
      <c r="D1073" s="207">
        <v>50010</v>
      </c>
      <c r="E1073" s="209" t="s">
        <v>3720</v>
      </c>
      <c r="F1073" s="209" t="s">
        <v>3731</v>
      </c>
      <c r="G1073" s="209" t="s">
        <v>1545</v>
      </c>
    </row>
    <row r="1074" customHeight="1" spans="4:7">
      <c r="D1074" s="207">
        <v>50010</v>
      </c>
      <c r="E1074" s="209" t="s">
        <v>3720</v>
      </c>
      <c r="F1074" s="209" t="s">
        <v>3732</v>
      </c>
      <c r="G1074" s="209" t="s">
        <v>3733</v>
      </c>
    </row>
    <row r="1075" customHeight="1" spans="4:7">
      <c r="D1075" s="207">
        <v>50010</v>
      </c>
      <c r="E1075" s="209" t="s">
        <v>3720</v>
      </c>
      <c r="F1075" s="209" t="s">
        <v>3734</v>
      </c>
      <c r="G1075" s="209" t="s">
        <v>3735</v>
      </c>
    </row>
    <row r="1076" customHeight="1" spans="4:7">
      <c r="D1076" s="207">
        <v>50010</v>
      </c>
      <c r="E1076" s="209" t="s">
        <v>3720</v>
      </c>
      <c r="F1076" s="209" t="s">
        <v>3736</v>
      </c>
      <c r="G1076" s="209" t="s">
        <v>3737</v>
      </c>
    </row>
    <row r="1077" customHeight="1" spans="4:7">
      <c r="D1077" s="207">
        <v>50010</v>
      </c>
      <c r="E1077" s="209" t="s">
        <v>3720</v>
      </c>
      <c r="F1077" s="209" t="s">
        <v>3738</v>
      </c>
      <c r="G1077" s="209" t="s">
        <v>3739</v>
      </c>
    </row>
    <row r="1078" customHeight="1" spans="4:7">
      <c r="D1078" s="207">
        <v>50010</v>
      </c>
      <c r="E1078" s="209" t="s">
        <v>3720</v>
      </c>
      <c r="F1078" s="209" t="s">
        <v>3740</v>
      </c>
      <c r="G1078" s="209" t="s">
        <v>3741</v>
      </c>
    </row>
    <row r="1079" customHeight="1" spans="4:7">
      <c r="D1079" s="207">
        <v>50010</v>
      </c>
      <c r="E1079" s="209" t="s">
        <v>3720</v>
      </c>
      <c r="F1079" s="209" t="s">
        <v>3742</v>
      </c>
      <c r="G1079" s="209" t="s">
        <v>3743</v>
      </c>
    </row>
    <row r="1080" customHeight="1" spans="4:7">
      <c r="D1080" s="207">
        <v>50010</v>
      </c>
      <c r="E1080" s="209" t="s">
        <v>3720</v>
      </c>
      <c r="F1080" s="209" t="s">
        <v>3744</v>
      </c>
      <c r="G1080" s="209" t="s">
        <v>3745</v>
      </c>
    </row>
    <row r="1081" customHeight="1" spans="4:7">
      <c r="D1081" s="207">
        <v>50010</v>
      </c>
      <c r="E1081" s="209" t="s">
        <v>3720</v>
      </c>
      <c r="F1081" s="209" t="s">
        <v>3746</v>
      </c>
      <c r="G1081" s="209" t="s">
        <v>3747</v>
      </c>
    </row>
    <row r="1082" customHeight="1" spans="4:7">
      <c r="D1082" s="207">
        <v>52006</v>
      </c>
      <c r="E1082" s="209" t="s">
        <v>3748</v>
      </c>
      <c r="F1082" s="209" t="s">
        <v>3749</v>
      </c>
      <c r="G1082" s="209" t="s">
        <v>3750</v>
      </c>
    </row>
    <row r="1083" customHeight="1" spans="4:7">
      <c r="D1083" s="207">
        <v>52006</v>
      </c>
      <c r="E1083" s="209" t="s">
        <v>3748</v>
      </c>
      <c r="F1083" s="209" t="s">
        <v>3751</v>
      </c>
      <c r="G1083" s="209" t="s">
        <v>3752</v>
      </c>
    </row>
    <row r="1084" customHeight="1" spans="4:7">
      <c r="D1084" s="207">
        <v>52006</v>
      </c>
      <c r="E1084" s="209" t="s">
        <v>3748</v>
      </c>
      <c r="F1084" s="209" t="s">
        <v>3753</v>
      </c>
      <c r="G1084" s="209" t="s">
        <v>3754</v>
      </c>
    </row>
    <row r="1085" customHeight="1" spans="4:7">
      <c r="D1085" s="207">
        <v>52006</v>
      </c>
      <c r="E1085" s="209" t="s">
        <v>3748</v>
      </c>
      <c r="F1085" s="209" t="s">
        <v>3755</v>
      </c>
      <c r="G1085" s="209" t="s">
        <v>3756</v>
      </c>
    </row>
    <row r="1086" customHeight="1" spans="4:7">
      <c r="D1086" s="207">
        <v>52006</v>
      </c>
      <c r="E1086" s="209" t="s">
        <v>3748</v>
      </c>
      <c r="F1086" s="209" t="s">
        <v>3757</v>
      </c>
      <c r="G1086" s="209" t="s">
        <v>3758</v>
      </c>
    </row>
    <row r="1087" customHeight="1" spans="4:7">
      <c r="D1087" s="207">
        <v>52006</v>
      </c>
      <c r="E1087" s="209" t="s">
        <v>3748</v>
      </c>
      <c r="F1087" s="209" t="s">
        <v>3759</v>
      </c>
      <c r="G1087" s="209" t="s">
        <v>3760</v>
      </c>
    </row>
    <row r="1088" customHeight="1" spans="4:7">
      <c r="D1088" s="207">
        <v>52006</v>
      </c>
      <c r="E1088" s="209" t="s">
        <v>3748</v>
      </c>
      <c r="F1088" s="209" t="s">
        <v>3761</v>
      </c>
      <c r="G1088" s="209" t="s">
        <v>3762</v>
      </c>
    </row>
    <row r="1089" customHeight="1" spans="4:7">
      <c r="D1089" s="207">
        <v>52006</v>
      </c>
      <c r="E1089" s="209" t="s">
        <v>3748</v>
      </c>
      <c r="F1089" s="209" t="s">
        <v>3763</v>
      </c>
      <c r="G1089" s="209" t="s">
        <v>3764</v>
      </c>
    </row>
    <row r="1090" customHeight="1" spans="4:7">
      <c r="D1090" s="207">
        <v>52006</v>
      </c>
      <c r="E1090" s="209" t="s">
        <v>3748</v>
      </c>
      <c r="F1090" s="209" t="s">
        <v>3765</v>
      </c>
      <c r="G1090" s="209" t="s">
        <v>3766</v>
      </c>
    </row>
    <row r="1091" customHeight="1" spans="4:7">
      <c r="D1091" s="207">
        <v>52006</v>
      </c>
      <c r="E1091" s="209" t="s">
        <v>3748</v>
      </c>
      <c r="F1091" s="209" t="s">
        <v>3767</v>
      </c>
      <c r="G1091" s="209" t="s">
        <v>3768</v>
      </c>
    </row>
    <row r="1092" customHeight="1" spans="4:7">
      <c r="D1092" s="207">
        <v>52006</v>
      </c>
      <c r="E1092" s="209" t="s">
        <v>3748</v>
      </c>
      <c r="F1092" s="209" t="s">
        <v>3769</v>
      </c>
      <c r="G1092" s="209" t="s">
        <v>3770</v>
      </c>
    </row>
    <row r="1093" customHeight="1" spans="4:7">
      <c r="D1093" s="207">
        <v>52006</v>
      </c>
      <c r="E1093" s="209" t="s">
        <v>3748</v>
      </c>
      <c r="F1093" s="209" t="s">
        <v>3771</v>
      </c>
      <c r="G1093" s="209" t="s">
        <v>3772</v>
      </c>
    </row>
    <row r="1094" customHeight="1" spans="4:7">
      <c r="D1094" s="207">
        <v>52006</v>
      </c>
      <c r="E1094" s="209" t="s">
        <v>3748</v>
      </c>
      <c r="F1094" s="209" t="s">
        <v>3773</v>
      </c>
      <c r="G1094" s="209" t="s">
        <v>3774</v>
      </c>
    </row>
    <row r="1095" customHeight="1" spans="4:7">
      <c r="D1095" s="207">
        <v>52006</v>
      </c>
      <c r="E1095" s="209" t="s">
        <v>3748</v>
      </c>
      <c r="F1095" s="209" t="s">
        <v>3775</v>
      </c>
      <c r="G1095" s="209" t="s">
        <v>3776</v>
      </c>
    </row>
    <row r="1096" customHeight="1" spans="4:7">
      <c r="D1096" s="207">
        <v>52006</v>
      </c>
      <c r="E1096" s="209" t="s">
        <v>3748</v>
      </c>
      <c r="F1096" s="209" t="s">
        <v>3777</v>
      </c>
      <c r="G1096" s="209" t="s">
        <v>3778</v>
      </c>
    </row>
    <row r="1097" customHeight="1" spans="4:7">
      <c r="D1097" s="207">
        <v>52006</v>
      </c>
      <c r="E1097" s="209" t="s">
        <v>3748</v>
      </c>
      <c r="F1097" s="209" t="s">
        <v>3779</v>
      </c>
      <c r="G1097" s="209" t="s">
        <v>3780</v>
      </c>
    </row>
    <row r="1098" customHeight="1" spans="4:7">
      <c r="D1098" s="207">
        <v>52006</v>
      </c>
      <c r="E1098" s="209" t="s">
        <v>3748</v>
      </c>
      <c r="F1098" s="209" t="s">
        <v>3781</v>
      </c>
      <c r="G1098" s="209" t="s">
        <v>3782</v>
      </c>
    </row>
    <row r="1099" customHeight="1" spans="4:7">
      <c r="D1099" s="207">
        <v>52006</v>
      </c>
      <c r="E1099" s="209" t="s">
        <v>3748</v>
      </c>
      <c r="F1099" s="209" t="s">
        <v>3783</v>
      </c>
      <c r="G1099" s="209" t="s">
        <v>3784</v>
      </c>
    </row>
    <row r="1100" customHeight="1" spans="4:7">
      <c r="D1100" s="207">
        <v>52006</v>
      </c>
      <c r="E1100" s="209" t="s">
        <v>3748</v>
      </c>
      <c r="F1100" s="209" t="s">
        <v>3785</v>
      </c>
      <c r="G1100" s="209" t="s">
        <v>3786</v>
      </c>
    </row>
    <row r="1101" customHeight="1" spans="4:7">
      <c r="D1101" s="207">
        <v>52006</v>
      </c>
      <c r="E1101" s="209" t="s">
        <v>3748</v>
      </c>
      <c r="F1101" s="209" t="s">
        <v>3787</v>
      </c>
      <c r="G1101" s="209" t="s">
        <v>3788</v>
      </c>
    </row>
    <row r="1102" customHeight="1" spans="4:7">
      <c r="D1102" s="207">
        <v>52006</v>
      </c>
      <c r="E1102" s="209" t="s">
        <v>3748</v>
      </c>
      <c r="F1102" s="209" t="s">
        <v>3789</v>
      </c>
      <c r="G1102" s="209" t="s">
        <v>3790</v>
      </c>
    </row>
    <row r="1103" customHeight="1" spans="4:7">
      <c r="D1103" s="207">
        <v>52006</v>
      </c>
      <c r="E1103" s="209" t="s">
        <v>3748</v>
      </c>
      <c r="F1103" s="209" t="s">
        <v>3791</v>
      </c>
      <c r="G1103" s="209" t="s">
        <v>3792</v>
      </c>
    </row>
    <row r="1104" customHeight="1" spans="4:7">
      <c r="D1104" s="207">
        <v>52006</v>
      </c>
      <c r="E1104" s="209" t="s">
        <v>3748</v>
      </c>
      <c r="F1104" s="209" t="s">
        <v>3793</v>
      </c>
      <c r="G1104" s="209" t="s">
        <v>3794</v>
      </c>
    </row>
    <row r="1105" customHeight="1" spans="4:7">
      <c r="D1105" s="207">
        <v>52006</v>
      </c>
      <c r="E1105" s="209" t="s">
        <v>3748</v>
      </c>
      <c r="F1105" s="209" t="s">
        <v>3795</v>
      </c>
      <c r="G1105" s="209" t="s">
        <v>3796</v>
      </c>
    </row>
    <row r="1106" customHeight="1" spans="4:7">
      <c r="D1106" s="207">
        <v>52006</v>
      </c>
      <c r="E1106" s="209" t="s">
        <v>3748</v>
      </c>
      <c r="F1106" s="209" t="s">
        <v>3797</v>
      </c>
      <c r="G1106" s="209" t="s">
        <v>3798</v>
      </c>
    </row>
    <row r="1107" customHeight="1" spans="4:7">
      <c r="D1107" s="207">
        <v>52006</v>
      </c>
      <c r="E1107" s="209" t="s">
        <v>3748</v>
      </c>
      <c r="F1107" s="209" t="s">
        <v>3799</v>
      </c>
      <c r="G1107" s="209" t="s">
        <v>2147</v>
      </c>
    </row>
    <row r="1108" customHeight="1" spans="4:7">
      <c r="D1108" s="207">
        <v>52006</v>
      </c>
      <c r="E1108" s="209" t="s">
        <v>3748</v>
      </c>
      <c r="F1108" s="209" t="s">
        <v>3800</v>
      </c>
      <c r="G1108" s="209" t="s">
        <v>3801</v>
      </c>
    </row>
    <row r="1109" customHeight="1" spans="4:7">
      <c r="D1109" s="207">
        <v>52006</v>
      </c>
      <c r="E1109" s="209" t="s">
        <v>3748</v>
      </c>
      <c r="F1109" s="209" t="s">
        <v>3802</v>
      </c>
      <c r="G1109" s="209" t="s">
        <v>3803</v>
      </c>
    </row>
    <row r="1110" customHeight="1" spans="4:7">
      <c r="D1110" s="207">
        <v>52006</v>
      </c>
      <c r="E1110" s="209" t="s">
        <v>3748</v>
      </c>
      <c r="F1110" s="209" t="s">
        <v>3804</v>
      </c>
      <c r="G1110" s="209" t="s">
        <v>3805</v>
      </c>
    </row>
    <row r="1111" customHeight="1" spans="4:7">
      <c r="D1111" s="207">
        <v>52006</v>
      </c>
      <c r="E1111" s="209" t="s">
        <v>3748</v>
      </c>
      <c r="F1111" s="209" t="s">
        <v>3806</v>
      </c>
      <c r="G1111" s="209" t="s">
        <v>3805</v>
      </c>
    </row>
    <row r="1112" customHeight="1" spans="4:7">
      <c r="D1112" s="207">
        <v>52006</v>
      </c>
      <c r="E1112" s="209" t="s">
        <v>3748</v>
      </c>
      <c r="F1112" s="209" t="s">
        <v>3807</v>
      </c>
      <c r="G1112" s="209" t="s">
        <v>3808</v>
      </c>
    </row>
    <row r="1113" customHeight="1" spans="4:7">
      <c r="D1113" s="207">
        <v>52006</v>
      </c>
      <c r="E1113" s="209" t="s">
        <v>3748</v>
      </c>
      <c r="F1113" s="209" t="s">
        <v>3809</v>
      </c>
      <c r="G1113" s="209" t="s">
        <v>3810</v>
      </c>
    </row>
    <row r="1114" customHeight="1" spans="4:7">
      <c r="D1114" s="207">
        <v>46009</v>
      </c>
      <c r="E1114" s="209" t="s">
        <v>3811</v>
      </c>
      <c r="F1114" s="209" t="s">
        <v>3812</v>
      </c>
      <c r="G1114" s="209" t="s">
        <v>3813</v>
      </c>
    </row>
    <row r="1115" customHeight="1" spans="4:7">
      <c r="D1115" s="207">
        <v>46009</v>
      </c>
      <c r="E1115" s="209" t="s">
        <v>3811</v>
      </c>
      <c r="F1115" s="209" t="s">
        <v>3814</v>
      </c>
      <c r="G1115" s="209" t="s">
        <v>1533</v>
      </c>
    </row>
    <row r="1116" customHeight="1" spans="4:7">
      <c r="D1116" s="207">
        <v>46009</v>
      </c>
      <c r="E1116" s="209" t="s">
        <v>3811</v>
      </c>
      <c r="F1116" s="209" t="s">
        <v>3815</v>
      </c>
      <c r="G1116" s="209" t="s">
        <v>3816</v>
      </c>
    </row>
    <row r="1117" customHeight="1" spans="4:7">
      <c r="D1117" s="207">
        <v>46009</v>
      </c>
      <c r="E1117" s="209" t="s">
        <v>3811</v>
      </c>
      <c r="F1117" s="209" t="s">
        <v>3817</v>
      </c>
      <c r="G1117" s="209" t="s">
        <v>3818</v>
      </c>
    </row>
    <row r="1118" customHeight="1" spans="4:7">
      <c r="D1118" s="207">
        <v>46009</v>
      </c>
      <c r="E1118" s="209" t="s">
        <v>3811</v>
      </c>
      <c r="F1118" s="209" t="s">
        <v>3819</v>
      </c>
      <c r="G1118" s="209" t="s">
        <v>3820</v>
      </c>
    </row>
    <row r="1119" customHeight="1" spans="4:7">
      <c r="D1119" s="207">
        <v>46009</v>
      </c>
      <c r="E1119" s="209" t="s">
        <v>3811</v>
      </c>
      <c r="F1119" s="209" t="s">
        <v>3821</v>
      </c>
      <c r="G1119" s="209" t="s">
        <v>1987</v>
      </c>
    </row>
    <row r="1120" customHeight="1" spans="4:7">
      <c r="D1120" s="207">
        <v>46009</v>
      </c>
      <c r="E1120" s="209" t="s">
        <v>3811</v>
      </c>
      <c r="F1120" s="209" t="s">
        <v>3822</v>
      </c>
      <c r="G1120" s="209" t="s">
        <v>3823</v>
      </c>
    </row>
    <row r="1121" customHeight="1" spans="4:7">
      <c r="D1121" s="207">
        <v>46009</v>
      </c>
      <c r="E1121" s="209" t="s">
        <v>3811</v>
      </c>
      <c r="F1121" s="209" t="s">
        <v>3824</v>
      </c>
      <c r="G1121" s="209" t="s">
        <v>3825</v>
      </c>
    </row>
    <row r="1122" customHeight="1" spans="4:7">
      <c r="D1122" s="207">
        <v>46009</v>
      </c>
      <c r="E1122" s="209" t="s">
        <v>3811</v>
      </c>
      <c r="F1122" s="209" t="s">
        <v>3826</v>
      </c>
      <c r="G1122" s="209" t="s">
        <v>3827</v>
      </c>
    </row>
    <row r="1123" customHeight="1" spans="4:7">
      <c r="D1123" s="207">
        <v>46009</v>
      </c>
      <c r="E1123" s="209" t="s">
        <v>3811</v>
      </c>
      <c r="F1123" s="209" t="s">
        <v>3828</v>
      </c>
      <c r="G1123" s="209" t="s">
        <v>3829</v>
      </c>
    </row>
    <row r="1124" customHeight="1" spans="4:7">
      <c r="D1124" s="207">
        <v>46009</v>
      </c>
      <c r="E1124" s="209" t="s">
        <v>3811</v>
      </c>
      <c r="F1124" s="209" t="s">
        <v>3830</v>
      </c>
      <c r="G1124" s="209" t="s">
        <v>3831</v>
      </c>
    </row>
    <row r="1125" customHeight="1" spans="4:7">
      <c r="D1125" s="207">
        <v>46009</v>
      </c>
      <c r="E1125" s="209" t="s">
        <v>3811</v>
      </c>
      <c r="F1125" s="209" t="s">
        <v>3832</v>
      </c>
      <c r="G1125" s="209" t="s">
        <v>3833</v>
      </c>
    </row>
    <row r="1126" customHeight="1" spans="4:7">
      <c r="D1126" s="207">
        <v>46009</v>
      </c>
      <c r="E1126" s="209" t="s">
        <v>3811</v>
      </c>
      <c r="F1126" s="209" t="s">
        <v>3834</v>
      </c>
      <c r="G1126" s="209" t="s">
        <v>3835</v>
      </c>
    </row>
    <row r="1127" customHeight="1" spans="4:7">
      <c r="D1127" s="207">
        <v>46009</v>
      </c>
      <c r="E1127" s="209" t="s">
        <v>3811</v>
      </c>
      <c r="F1127" s="209" t="s">
        <v>3836</v>
      </c>
      <c r="G1127" s="209" t="s">
        <v>3837</v>
      </c>
    </row>
    <row r="1128" customHeight="1" spans="4:7">
      <c r="D1128" s="207">
        <v>50011</v>
      </c>
      <c r="E1128" s="209" t="s">
        <v>3838</v>
      </c>
      <c r="F1128" s="209" t="s">
        <v>3839</v>
      </c>
      <c r="G1128" s="209" t="s">
        <v>3840</v>
      </c>
    </row>
    <row r="1129" customHeight="1" spans="4:7">
      <c r="D1129" s="207">
        <v>50011</v>
      </c>
      <c r="E1129" s="209" t="s">
        <v>3838</v>
      </c>
      <c r="F1129" s="209" t="s">
        <v>3841</v>
      </c>
      <c r="G1129" s="209" t="s">
        <v>3842</v>
      </c>
    </row>
    <row r="1130" customHeight="1" spans="4:7">
      <c r="D1130" s="207">
        <v>50011</v>
      </c>
      <c r="E1130" s="209" t="s">
        <v>3838</v>
      </c>
      <c r="F1130" s="209" t="s">
        <v>3843</v>
      </c>
      <c r="G1130" s="209" t="s">
        <v>3844</v>
      </c>
    </row>
    <row r="1131" customHeight="1" spans="4:7">
      <c r="D1131" s="207">
        <v>50011</v>
      </c>
      <c r="E1131" s="209" t="s">
        <v>3838</v>
      </c>
      <c r="F1131" s="209" t="s">
        <v>3845</v>
      </c>
      <c r="G1131" s="209" t="s">
        <v>3846</v>
      </c>
    </row>
    <row r="1132" customHeight="1" spans="4:7">
      <c r="D1132" s="207">
        <v>50011</v>
      </c>
      <c r="E1132" s="209" t="s">
        <v>3838</v>
      </c>
      <c r="F1132" s="209" t="s">
        <v>3847</v>
      </c>
      <c r="G1132" s="209" t="s">
        <v>3848</v>
      </c>
    </row>
    <row r="1133" customHeight="1" spans="4:7">
      <c r="D1133" s="207">
        <v>50011</v>
      </c>
      <c r="E1133" s="209" t="s">
        <v>3838</v>
      </c>
      <c r="F1133" s="209" t="s">
        <v>3849</v>
      </c>
      <c r="G1133" s="209" t="s">
        <v>3850</v>
      </c>
    </row>
    <row r="1134" customHeight="1" spans="4:7">
      <c r="D1134" s="207">
        <v>50011</v>
      </c>
      <c r="E1134" s="209" t="s">
        <v>3838</v>
      </c>
      <c r="F1134" s="209" t="s">
        <v>3851</v>
      </c>
      <c r="G1134" s="209" t="s">
        <v>3852</v>
      </c>
    </row>
    <row r="1135" customHeight="1" spans="4:7">
      <c r="D1135" s="207">
        <v>50011</v>
      </c>
      <c r="E1135" s="209" t="s">
        <v>3838</v>
      </c>
      <c r="F1135" s="209" t="s">
        <v>3853</v>
      </c>
      <c r="G1135" s="209" t="s">
        <v>3854</v>
      </c>
    </row>
    <row r="1136" customHeight="1" spans="4:7">
      <c r="D1136" s="207">
        <v>51011</v>
      </c>
      <c r="E1136" s="209" t="s">
        <v>3855</v>
      </c>
      <c r="F1136" s="209" t="s">
        <v>3856</v>
      </c>
      <c r="G1136" s="209" t="s">
        <v>3857</v>
      </c>
    </row>
    <row r="1137" customHeight="1" spans="4:7">
      <c r="D1137" s="207">
        <v>51011</v>
      </c>
      <c r="E1137" s="209" t="s">
        <v>3855</v>
      </c>
      <c r="F1137" s="209" t="s">
        <v>3858</v>
      </c>
      <c r="G1137" s="209" t="s">
        <v>3859</v>
      </c>
    </row>
    <row r="1138" customHeight="1" spans="4:7">
      <c r="D1138" s="207">
        <v>51011</v>
      </c>
      <c r="E1138" s="209" t="s">
        <v>3855</v>
      </c>
      <c r="F1138" s="209" t="s">
        <v>3860</v>
      </c>
      <c r="G1138" s="209" t="s">
        <v>3861</v>
      </c>
    </row>
    <row r="1139" customHeight="1" spans="4:7">
      <c r="D1139" s="207">
        <v>51011</v>
      </c>
      <c r="E1139" s="209" t="s">
        <v>3855</v>
      </c>
      <c r="F1139" s="209" t="s">
        <v>3862</v>
      </c>
      <c r="G1139" s="209" t="s">
        <v>3863</v>
      </c>
    </row>
    <row r="1140" customHeight="1" spans="4:7">
      <c r="D1140" s="207">
        <v>51012</v>
      </c>
      <c r="E1140" s="209" t="s">
        <v>3864</v>
      </c>
      <c r="F1140" s="209" t="s">
        <v>3865</v>
      </c>
      <c r="G1140" s="209" t="s">
        <v>3866</v>
      </c>
    </row>
    <row r="1141" customHeight="1" spans="4:7">
      <c r="D1141" s="207">
        <v>51012</v>
      </c>
      <c r="E1141" s="209" t="s">
        <v>3864</v>
      </c>
      <c r="F1141" s="209" t="s">
        <v>3867</v>
      </c>
      <c r="G1141" s="209" t="s">
        <v>3868</v>
      </c>
    </row>
    <row r="1142" customHeight="1" spans="4:7">
      <c r="D1142" s="207">
        <v>51012</v>
      </c>
      <c r="E1142" s="209" t="s">
        <v>3864</v>
      </c>
      <c r="F1142" s="209" t="s">
        <v>3869</v>
      </c>
      <c r="G1142" s="209" t="s">
        <v>3870</v>
      </c>
    </row>
    <row r="1143" customHeight="1" spans="4:7">
      <c r="D1143" s="207">
        <v>51012</v>
      </c>
      <c r="E1143" s="209" t="s">
        <v>3864</v>
      </c>
      <c r="F1143" s="209" t="s">
        <v>3871</v>
      </c>
      <c r="G1143" s="209" t="s">
        <v>3872</v>
      </c>
    </row>
    <row r="1144" customHeight="1" spans="4:7">
      <c r="D1144" s="207">
        <v>51012</v>
      </c>
      <c r="E1144" s="209" t="s">
        <v>3864</v>
      </c>
      <c r="F1144" s="209" t="s">
        <v>3873</v>
      </c>
      <c r="G1144" s="209" t="s">
        <v>3874</v>
      </c>
    </row>
    <row r="1145" customHeight="1" spans="4:7">
      <c r="D1145" s="207">
        <v>51012</v>
      </c>
      <c r="E1145" s="209" t="s">
        <v>3864</v>
      </c>
      <c r="F1145" s="209" t="s">
        <v>3875</v>
      </c>
      <c r="G1145" s="209" t="s">
        <v>3876</v>
      </c>
    </row>
    <row r="1146" customHeight="1" spans="4:7">
      <c r="D1146" s="207">
        <v>51012</v>
      </c>
      <c r="E1146" s="209" t="s">
        <v>3864</v>
      </c>
      <c r="F1146" s="209" t="s">
        <v>3877</v>
      </c>
      <c r="G1146" s="209" t="s">
        <v>3878</v>
      </c>
    </row>
    <row r="1147" customHeight="1" spans="4:7">
      <c r="D1147" s="207">
        <v>51012</v>
      </c>
      <c r="E1147" s="209" t="s">
        <v>3864</v>
      </c>
      <c r="F1147" s="209" t="s">
        <v>3879</v>
      </c>
      <c r="G1147" s="209" t="s">
        <v>3880</v>
      </c>
    </row>
    <row r="1148" customHeight="1" spans="4:7">
      <c r="D1148" s="207">
        <v>51012</v>
      </c>
      <c r="E1148" s="209" t="s">
        <v>3864</v>
      </c>
      <c r="F1148" s="209" t="s">
        <v>3881</v>
      </c>
      <c r="G1148" s="209" t="s">
        <v>3882</v>
      </c>
    </row>
    <row r="1149" customHeight="1" spans="4:7">
      <c r="D1149" s="207">
        <v>51012</v>
      </c>
      <c r="E1149" s="209" t="s">
        <v>3864</v>
      </c>
      <c r="F1149" s="209" t="s">
        <v>3883</v>
      </c>
      <c r="G1149" s="209" t="s">
        <v>3884</v>
      </c>
    </row>
    <row r="1150" customHeight="1" spans="4:7">
      <c r="D1150" s="207">
        <v>51012</v>
      </c>
      <c r="E1150" s="209" t="s">
        <v>3864</v>
      </c>
      <c r="F1150" s="209" t="s">
        <v>3885</v>
      </c>
      <c r="G1150" s="209" t="s">
        <v>3886</v>
      </c>
    </row>
    <row r="1151" customHeight="1" spans="4:7">
      <c r="D1151" s="207">
        <v>51012</v>
      </c>
      <c r="E1151" s="209" t="s">
        <v>3864</v>
      </c>
      <c r="F1151" s="209" t="s">
        <v>3887</v>
      </c>
      <c r="G1151" s="209" t="s">
        <v>3888</v>
      </c>
    </row>
    <row r="1152" customHeight="1" spans="4:7">
      <c r="D1152" s="207">
        <v>51012</v>
      </c>
      <c r="E1152" s="209" t="s">
        <v>3864</v>
      </c>
      <c r="F1152" s="209" t="s">
        <v>3889</v>
      </c>
      <c r="G1152" s="209" t="s">
        <v>3890</v>
      </c>
    </row>
    <row r="1153" customHeight="1" spans="4:7">
      <c r="D1153" s="207">
        <v>51012</v>
      </c>
      <c r="E1153" s="209" t="s">
        <v>3864</v>
      </c>
      <c r="F1153" s="209" t="s">
        <v>3891</v>
      </c>
      <c r="G1153" s="209" t="s">
        <v>3892</v>
      </c>
    </row>
    <row r="1154" customHeight="1" spans="4:7">
      <c r="D1154" s="207">
        <v>51012</v>
      </c>
      <c r="E1154" s="209" t="s">
        <v>3864</v>
      </c>
      <c r="F1154" s="209" t="s">
        <v>3893</v>
      </c>
      <c r="G1154" s="209" t="s">
        <v>3894</v>
      </c>
    </row>
    <row r="1155" customHeight="1" spans="4:7">
      <c r="D1155" s="207">
        <v>51012</v>
      </c>
      <c r="E1155" s="209" t="s">
        <v>3864</v>
      </c>
      <c r="F1155" s="209" t="s">
        <v>3895</v>
      </c>
      <c r="G1155" s="209" t="s">
        <v>3896</v>
      </c>
    </row>
    <row r="1156" customHeight="1" spans="4:7">
      <c r="D1156" s="207">
        <v>51012</v>
      </c>
      <c r="E1156" s="209" t="s">
        <v>3864</v>
      </c>
      <c r="F1156" s="209" t="s">
        <v>3897</v>
      </c>
      <c r="G1156" s="209" t="s">
        <v>3898</v>
      </c>
    </row>
    <row r="1157" customHeight="1" spans="4:7">
      <c r="D1157" s="207">
        <v>51012</v>
      </c>
      <c r="E1157" s="209" t="s">
        <v>3864</v>
      </c>
      <c r="F1157" s="209" t="s">
        <v>3899</v>
      </c>
      <c r="G1157" s="209" t="s">
        <v>3900</v>
      </c>
    </row>
    <row r="1158" customHeight="1" spans="4:7">
      <c r="D1158" s="207">
        <v>51012</v>
      </c>
      <c r="E1158" s="209" t="s">
        <v>3864</v>
      </c>
      <c r="F1158" s="209" t="s">
        <v>3901</v>
      </c>
      <c r="G1158" s="209" t="s">
        <v>3902</v>
      </c>
    </row>
    <row r="1159" customHeight="1" spans="4:7">
      <c r="D1159" s="207">
        <v>51012</v>
      </c>
      <c r="E1159" s="209" t="s">
        <v>3864</v>
      </c>
      <c r="F1159" s="209" t="s">
        <v>3903</v>
      </c>
      <c r="G1159" s="209" t="s">
        <v>3904</v>
      </c>
    </row>
    <row r="1160" customHeight="1" spans="4:7">
      <c r="D1160" s="207">
        <v>51012</v>
      </c>
      <c r="E1160" s="209" t="s">
        <v>3864</v>
      </c>
      <c r="F1160" s="209" t="s">
        <v>3905</v>
      </c>
      <c r="G1160" s="209" t="s">
        <v>3906</v>
      </c>
    </row>
    <row r="1161" customHeight="1" spans="4:7">
      <c r="D1161" s="207">
        <v>51012</v>
      </c>
      <c r="E1161" s="209" t="s">
        <v>3864</v>
      </c>
      <c r="F1161" s="209" t="s">
        <v>3907</v>
      </c>
      <c r="G1161" s="209" t="s">
        <v>2559</v>
      </c>
    </row>
    <row r="1162" customHeight="1" spans="4:7">
      <c r="D1162" s="207">
        <v>51012</v>
      </c>
      <c r="E1162" s="209" t="s">
        <v>3864</v>
      </c>
      <c r="F1162" s="209" t="s">
        <v>3908</v>
      </c>
      <c r="G1162" s="209" t="s">
        <v>3909</v>
      </c>
    </row>
    <row r="1163" customHeight="1" spans="4:7">
      <c r="D1163" s="207">
        <v>51012</v>
      </c>
      <c r="E1163" s="209" t="s">
        <v>3864</v>
      </c>
      <c r="F1163" s="209" t="s">
        <v>3910</v>
      </c>
      <c r="G1163" s="209" t="s">
        <v>3911</v>
      </c>
    </row>
    <row r="1164" customHeight="1" spans="4:7">
      <c r="D1164" s="207">
        <v>51012</v>
      </c>
      <c r="E1164" s="209" t="s">
        <v>3864</v>
      </c>
      <c r="F1164" s="209" t="s">
        <v>3912</v>
      </c>
      <c r="G1164" s="209" t="s">
        <v>3913</v>
      </c>
    </row>
    <row r="1165" customHeight="1" spans="4:7">
      <c r="D1165" s="207">
        <v>51012</v>
      </c>
      <c r="E1165" s="209" t="s">
        <v>3864</v>
      </c>
      <c r="F1165" s="209" t="s">
        <v>3914</v>
      </c>
      <c r="G1165" s="209" t="s">
        <v>3915</v>
      </c>
    </row>
    <row r="1166" customHeight="1" spans="4:7">
      <c r="D1166" s="207">
        <v>51012</v>
      </c>
      <c r="E1166" s="209" t="s">
        <v>3864</v>
      </c>
      <c r="F1166" s="209" t="s">
        <v>3916</v>
      </c>
      <c r="G1166" s="209" t="s">
        <v>3917</v>
      </c>
    </row>
    <row r="1167" customHeight="1" spans="4:7">
      <c r="D1167" s="207">
        <v>51012</v>
      </c>
      <c r="E1167" s="209" t="s">
        <v>3864</v>
      </c>
      <c r="F1167" s="209" t="s">
        <v>3918</v>
      </c>
      <c r="G1167" s="209" t="s">
        <v>3919</v>
      </c>
    </row>
    <row r="1168" customHeight="1" spans="4:7">
      <c r="D1168" s="207">
        <v>51012</v>
      </c>
      <c r="E1168" s="209" t="s">
        <v>3864</v>
      </c>
      <c r="F1168" s="209" t="s">
        <v>3920</v>
      </c>
      <c r="G1168" s="209" t="s">
        <v>3921</v>
      </c>
    </row>
    <row r="1169" customHeight="1" spans="4:7">
      <c r="D1169" s="207">
        <v>51012</v>
      </c>
      <c r="E1169" s="209" t="s">
        <v>3864</v>
      </c>
      <c r="F1169" s="209" t="s">
        <v>3922</v>
      </c>
      <c r="G1169" s="209" t="s">
        <v>2399</v>
      </c>
    </row>
    <row r="1170" customHeight="1" spans="4:7">
      <c r="D1170" s="207">
        <v>51012</v>
      </c>
      <c r="E1170" s="209" t="s">
        <v>3864</v>
      </c>
      <c r="F1170" s="209" t="s">
        <v>3923</v>
      </c>
      <c r="G1170" s="209" t="s">
        <v>3924</v>
      </c>
    </row>
    <row r="1171" customHeight="1" spans="4:7">
      <c r="D1171" s="207">
        <v>51012</v>
      </c>
      <c r="E1171" s="209" t="s">
        <v>3864</v>
      </c>
      <c r="F1171" s="209" t="s">
        <v>3925</v>
      </c>
      <c r="G1171" s="209" t="s">
        <v>2253</v>
      </c>
    </row>
    <row r="1172" customHeight="1" spans="4:7">
      <c r="D1172" s="207">
        <v>51012</v>
      </c>
      <c r="E1172" s="209" t="s">
        <v>3864</v>
      </c>
      <c r="F1172" s="209" t="s">
        <v>3926</v>
      </c>
      <c r="G1172" s="209" t="s">
        <v>3927</v>
      </c>
    </row>
    <row r="1173" customHeight="1" spans="4:7">
      <c r="D1173" s="207">
        <v>51012</v>
      </c>
      <c r="E1173" s="209" t="s">
        <v>3864</v>
      </c>
      <c r="F1173" s="209" t="s">
        <v>3928</v>
      </c>
      <c r="G1173" s="209" t="s">
        <v>3929</v>
      </c>
    </row>
    <row r="1174" customHeight="1" spans="4:7">
      <c r="D1174" s="207">
        <v>51012</v>
      </c>
      <c r="E1174" s="209" t="s">
        <v>3864</v>
      </c>
      <c r="F1174" s="209" t="s">
        <v>3930</v>
      </c>
      <c r="G1174" s="209" t="s">
        <v>3931</v>
      </c>
    </row>
    <row r="1175" customHeight="1" spans="4:7">
      <c r="D1175" s="207">
        <v>51012</v>
      </c>
      <c r="E1175" s="209" t="s">
        <v>3864</v>
      </c>
      <c r="F1175" s="209" t="s">
        <v>3932</v>
      </c>
      <c r="G1175" s="209" t="s">
        <v>3010</v>
      </c>
    </row>
    <row r="1176" customHeight="1" spans="4:7">
      <c r="D1176" s="207">
        <v>53006</v>
      </c>
      <c r="E1176" s="209" t="s">
        <v>3933</v>
      </c>
      <c r="F1176" s="209" t="s">
        <v>3934</v>
      </c>
      <c r="G1176" s="209" t="s">
        <v>3935</v>
      </c>
    </row>
    <row r="1177" customHeight="1" spans="4:7">
      <c r="D1177" s="207">
        <v>53006</v>
      </c>
      <c r="E1177" s="209" t="s">
        <v>3933</v>
      </c>
      <c r="F1177" s="209" t="s">
        <v>3936</v>
      </c>
      <c r="G1177" s="209" t="s">
        <v>3937</v>
      </c>
    </row>
    <row r="1178" customHeight="1" spans="4:7">
      <c r="D1178" s="207">
        <v>53006</v>
      </c>
      <c r="E1178" s="209" t="s">
        <v>3933</v>
      </c>
      <c r="F1178" s="209" t="s">
        <v>3938</v>
      </c>
      <c r="G1178" s="209" t="s">
        <v>3939</v>
      </c>
    </row>
    <row r="1179" customHeight="1" spans="4:7">
      <c r="D1179" s="207">
        <v>53006</v>
      </c>
      <c r="E1179" s="209" t="s">
        <v>3933</v>
      </c>
      <c r="F1179" s="209" t="s">
        <v>3940</v>
      </c>
      <c r="G1179" s="209" t="s">
        <v>3941</v>
      </c>
    </row>
    <row r="1180" customHeight="1" spans="4:7">
      <c r="D1180" s="207">
        <v>53006</v>
      </c>
      <c r="E1180" s="209" t="s">
        <v>3933</v>
      </c>
      <c r="F1180" s="209" t="s">
        <v>3942</v>
      </c>
      <c r="G1180" s="209" t="s">
        <v>3943</v>
      </c>
    </row>
    <row r="1181" customHeight="1" spans="4:7">
      <c r="D1181" s="207">
        <v>53006</v>
      </c>
      <c r="E1181" s="209" t="s">
        <v>3933</v>
      </c>
      <c r="F1181" s="209" t="s">
        <v>3944</v>
      </c>
      <c r="G1181" s="209" t="s">
        <v>3945</v>
      </c>
    </row>
    <row r="1182" customHeight="1" spans="4:7">
      <c r="D1182" s="207">
        <v>53006</v>
      </c>
      <c r="E1182" s="209" t="s">
        <v>3933</v>
      </c>
      <c r="F1182" s="209" t="s">
        <v>3946</v>
      </c>
      <c r="G1182" s="209" t="s">
        <v>3947</v>
      </c>
    </row>
    <row r="1183" customHeight="1" spans="4:7">
      <c r="D1183" s="207">
        <v>53006</v>
      </c>
      <c r="E1183" s="209" t="s">
        <v>3933</v>
      </c>
      <c r="F1183" s="209" t="s">
        <v>3948</v>
      </c>
      <c r="G1183" s="209" t="s">
        <v>3949</v>
      </c>
    </row>
    <row r="1184" customHeight="1" spans="4:7">
      <c r="D1184" s="207">
        <v>53006</v>
      </c>
      <c r="E1184" s="209" t="s">
        <v>3933</v>
      </c>
      <c r="F1184" s="209" t="s">
        <v>3950</v>
      </c>
      <c r="G1184" s="209" t="s">
        <v>3951</v>
      </c>
    </row>
    <row r="1185" customHeight="1" spans="4:7">
      <c r="D1185" s="207">
        <v>53006</v>
      </c>
      <c r="E1185" s="209" t="s">
        <v>3933</v>
      </c>
      <c r="F1185" s="209" t="s">
        <v>3952</v>
      </c>
      <c r="G1185" s="209" t="s">
        <v>3953</v>
      </c>
    </row>
    <row r="1186" customHeight="1" spans="4:7">
      <c r="D1186" s="207">
        <v>53006</v>
      </c>
      <c r="E1186" s="209" t="s">
        <v>3933</v>
      </c>
      <c r="F1186" s="209" t="s">
        <v>3954</v>
      </c>
      <c r="G1186" s="209" t="s">
        <v>3955</v>
      </c>
    </row>
    <row r="1187" customHeight="1" spans="4:7">
      <c r="D1187" s="207">
        <v>53006</v>
      </c>
      <c r="E1187" s="209" t="s">
        <v>3933</v>
      </c>
      <c r="F1187" s="209" t="s">
        <v>3956</v>
      </c>
      <c r="G1187" s="209" t="s">
        <v>3957</v>
      </c>
    </row>
    <row r="1188" customHeight="1" spans="4:7">
      <c r="D1188" s="207">
        <v>53006</v>
      </c>
      <c r="E1188" s="209" t="s">
        <v>3933</v>
      </c>
      <c r="F1188" s="209" t="s">
        <v>3958</v>
      </c>
      <c r="G1188" s="209" t="s">
        <v>3959</v>
      </c>
    </row>
    <row r="1189" customHeight="1" spans="4:7">
      <c r="D1189" s="207">
        <v>53006</v>
      </c>
      <c r="E1189" s="209" t="s">
        <v>3933</v>
      </c>
      <c r="F1189" s="209" t="s">
        <v>3960</v>
      </c>
      <c r="G1189" s="209" t="s">
        <v>3961</v>
      </c>
    </row>
    <row r="1190" customHeight="1" spans="4:7">
      <c r="D1190" s="207">
        <v>53006</v>
      </c>
      <c r="E1190" s="209" t="s">
        <v>3933</v>
      </c>
      <c r="F1190" s="209" t="s">
        <v>3962</v>
      </c>
      <c r="G1190" s="209" t="s">
        <v>3963</v>
      </c>
    </row>
    <row r="1191" customHeight="1" spans="4:7">
      <c r="D1191" s="207">
        <v>46010</v>
      </c>
      <c r="E1191" s="209" t="s">
        <v>3964</v>
      </c>
      <c r="F1191" s="209" t="s">
        <v>3965</v>
      </c>
      <c r="G1191" s="209" t="s">
        <v>3966</v>
      </c>
    </row>
    <row r="1192" customHeight="1" spans="4:7">
      <c r="D1192" s="207">
        <v>46010</v>
      </c>
      <c r="E1192" s="209" t="s">
        <v>3964</v>
      </c>
      <c r="F1192" s="209" t="s">
        <v>3967</v>
      </c>
      <c r="G1192" s="209" t="s">
        <v>3968</v>
      </c>
    </row>
    <row r="1193" customHeight="1" spans="4:7">
      <c r="D1193" s="207">
        <v>46010</v>
      </c>
      <c r="E1193" s="209" t="s">
        <v>3964</v>
      </c>
      <c r="F1193" s="209" t="s">
        <v>3969</v>
      </c>
      <c r="G1193" s="209" t="s">
        <v>3970</v>
      </c>
    </row>
    <row r="1194" customHeight="1" spans="4:7">
      <c r="D1194" s="207">
        <v>46010</v>
      </c>
      <c r="E1194" s="209" t="s">
        <v>3964</v>
      </c>
      <c r="F1194" s="209" t="s">
        <v>3971</v>
      </c>
      <c r="G1194" s="209" t="s">
        <v>3972</v>
      </c>
    </row>
    <row r="1195" customHeight="1" spans="4:7">
      <c r="D1195" s="207">
        <v>46010</v>
      </c>
      <c r="E1195" s="209" t="s">
        <v>3964</v>
      </c>
      <c r="F1195" s="209" t="s">
        <v>3973</v>
      </c>
      <c r="G1195" s="209" t="s">
        <v>3439</v>
      </c>
    </row>
    <row r="1196" customHeight="1" spans="4:7">
      <c r="D1196" s="207">
        <v>46010</v>
      </c>
      <c r="E1196" s="209" t="s">
        <v>3964</v>
      </c>
      <c r="F1196" s="209" t="s">
        <v>3974</v>
      </c>
      <c r="G1196" s="209" t="s">
        <v>3975</v>
      </c>
    </row>
    <row r="1197" customHeight="1" spans="4:7">
      <c r="D1197" s="207">
        <v>46010</v>
      </c>
      <c r="E1197" s="209" t="s">
        <v>3964</v>
      </c>
      <c r="F1197" s="209" t="s">
        <v>3976</v>
      </c>
      <c r="G1197" s="209" t="s">
        <v>3977</v>
      </c>
    </row>
    <row r="1198" customHeight="1" spans="4:7">
      <c r="D1198" s="207">
        <v>46010</v>
      </c>
      <c r="E1198" s="209" t="s">
        <v>3964</v>
      </c>
      <c r="F1198" s="209" t="s">
        <v>3978</v>
      </c>
      <c r="G1198" s="209" t="s">
        <v>3979</v>
      </c>
    </row>
    <row r="1199" customHeight="1" spans="4:7">
      <c r="D1199" s="207">
        <v>46010</v>
      </c>
      <c r="E1199" s="209" t="s">
        <v>3964</v>
      </c>
      <c r="F1199" s="209" t="s">
        <v>3980</v>
      </c>
      <c r="G1199" s="209" t="s">
        <v>3981</v>
      </c>
    </row>
    <row r="1200" customHeight="1" spans="4:7">
      <c r="D1200" s="207">
        <v>46010</v>
      </c>
      <c r="E1200" s="209" t="s">
        <v>3964</v>
      </c>
      <c r="F1200" s="209" t="s">
        <v>3982</v>
      </c>
      <c r="G1200" s="209" t="s">
        <v>1859</v>
      </c>
    </row>
    <row r="1201" customHeight="1" spans="4:7">
      <c r="D1201" s="207">
        <v>46010</v>
      </c>
      <c r="E1201" s="209" t="s">
        <v>3964</v>
      </c>
      <c r="F1201" s="209" t="s">
        <v>3983</v>
      </c>
      <c r="G1201" s="209" t="s">
        <v>3984</v>
      </c>
    </row>
    <row r="1202" customHeight="1" spans="4:7">
      <c r="D1202" s="207">
        <v>46010</v>
      </c>
      <c r="E1202" s="209" t="s">
        <v>3964</v>
      </c>
      <c r="F1202" s="209" t="s">
        <v>3985</v>
      </c>
      <c r="G1202" s="209" t="s">
        <v>3986</v>
      </c>
    </row>
    <row r="1203" customHeight="1" spans="4:7">
      <c r="D1203" s="207">
        <v>46010</v>
      </c>
      <c r="E1203" s="209" t="s">
        <v>3964</v>
      </c>
      <c r="F1203" s="209" t="s">
        <v>3987</v>
      </c>
      <c r="G1203" s="209" t="s">
        <v>3988</v>
      </c>
    </row>
    <row r="1204" customHeight="1" spans="4:7">
      <c r="D1204" s="207">
        <v>46010</v>
      </c>
      <c r="E1204" s="209" t="s">
        <v>3964</v>
      </c>
      <c r="F1204" s="209" t="s">
        <v>3989</v>
      </c>
      <c r="G1204" s="209" t="s">
        <v>3990</v>
      </c>
    </row>
    <row r="1205" customHeight="1" spans="4:7">
      <c r="D1205" s="207">
        <v>46010</v>
      </c>
      <c r="E1205" s="209" t="s">
        <v>3964</v>
      </c>
      <c r="F1205" s="209" t="s">
        <v>3991</v>
      </c>
      <c r="G1205" s="209" t="s">
        <v>3992</v>
      </c>
    </row>
    <row r="1206" customHeight="1" spans="4:7">
      <c r="D1206" s="207">
        <v>46010</v>
      </c>
      <c r="E1206" s="209" t="s">
        <v>3964</v>
      </c>
      <c r="F1206" s="209" t="s">
        <v>3993</v>
      </c>
      <c r="G1206" s="209" t="s">
        <v>3994</v>
      </c>
    </row>
    <row r="1207" customHeight="1" spans="4:7">
      <c r="D1207" s="207">
        <v>52007</v>
      </c>
      <c r="E1207" s="209" t="s">
        <v>3995</v>
      </c>
      <c r="F1207" s="209" t="s">
        <v>3996</v>
      </c>
      <c r="G1207" s="209" t="s">
        <v>3997</v>
      </c>
    </row>
    <row r="1208" customHeight="1" spans="4:7">
      <c r="D1208" s="207">
        <v>52007</v>
      </c>
      <c r="E1208" s="209" t="s">
        <v>3995</v>
      </c>
      <c r="F1208" s="209" t="s">
        <v>3998</v>
      </c>
      <c r="G1208" s="209" t="s">
        <v>3999</v>
      </c>
    </row>
    <row r="1209" customHeight="1" spans="4:7">
      <c r="D1209" s="207">
        <v>52007</v>
      </c>
      <c r="E1209" s="209" t="s">
        <v>3995</v>
      </c>
      <c r="F1209" s="209" t="s">
        <v>4000</v>
      </c>
      <c r="G1209" s="209" t="s">
        <v>4001</v>
      </c>
    </row>
    <row r="1210" customHeight="1" spans="4:7">
      <c r="D1210" s="207">
        <v>52007</v>
      </c>
      <c r="E1210" s="209" t="s">
        <v>3995</v>
      </c>
      <c r="F1210" s="209" t="s">
        <v>4002</v>
      </c>
      <c r="G1210" s="209" t="s">
        <v>4003</v>
      </c>
    </row>
    <row r="1211" customHeight="1" spans="4:7">
      <c r="D1211" s="207">
        <v>52007</v>
      </c>
      <c r="E1211" s="209" t="s">
        <v>3995</v>
      </c>
      <c r="F1211" s="209" t="s">
        <v>4004</v>
      </c>
      <c r="G1211" s="209" t="s">
        <v>4005</v>
      </c>
    </row>
    <row r="1212" customHeight="1" spans="4:7">
      <c r="D1212" s="207">
        <v>52007</v>
      </c>
      <c r="E1212" s="209" t="s">
        <v>3995</v>
      </c>
      <c r="F1212" s="209" t="s">
        <v>4006</v>
      </c>
      <c r="G1212" s="209" t="s">
        <v>4007</v>
      </c>
    </row>
    <row r="1213" customHeight="1" spans="4:7">
      <c r="D1213" s="207">
        <v>52007</v>
      </c>
      <c r="E1213" s="209" t="s">
        <v>3995</v>
      </c>
      <c r="F1213" s="209" t="s">
        <v>4008</v>
      </c>
      <c r="G1213" s="209" t="s">
        <v>4009</v>
      </c>
    </row>
    <row r="1214" customHeight="1" spans="4:7">
      <c r="D1214" s="207">
        <v>52007</v>
      </c>
      <c r="E1214" s="209" t="s">
        <v>3995</v>
      </c>
      <c r="F1214" s="209" t="s">
        <v>4010</v>
      </c>
      <c r="G1214" s="209" t="s">
        <v>4011</v>
      </c>
    </row>
    <row r="1215" customHeight="1" spans="4:7">
      <c r="D1215" s="207">
        <v>52007</v>
      </c>
      <c r="E1215" s="209" t="s">
        <v>3995</v>
      </c>
      <c r="F1215" s="209" t="s">
        <v>4012</v>
      </c>
      <c r="G1215" s="209" t="s">
        <v>4013</v>
      </c>
    </row>
    <row r="1216" customHeight="1" spans="4:7">
      <c r="D1216" s="207">
        <v>52007</v>
      </c>
      <c r="E1216" s="209" t="s">
        <v>3995</v>
      </c>
      <c r="F1216" s="209" t="s">
        <v>4014</v>
      </c>
      <c r="G1216" s="209" t="s">
        <v>4015</v>
      </c>
    </row>
    <row r="1217" customHeight="1" spans="4:7">
      <c r="D1217" s="207">
        <v>52007</v>
      </c>
      <c r="E1217" s="209" t="s">
        <v>3995</v>
      </c>
      <c r="F1217" s="209" t="s">
        <v>4016</v>
      </c>
      <c r="G1217" s="209" t="s">
        <v>4017</v>
      </c>
    </row>
    <row r="1218" customHeight="1" spans="4:7">
      <c r="D1218" s="207">
        <v>52007</v>
      </c>
      <c r="E1218" s="209" t="s">
        <v>3995</v>
      </c>
      <c r="F1218" s="209" t="s">
        <v>4018</v>
      </c>
      <c r="G1218" s="209" t="s">
        <v>4019</v>
      </c>
    </row>
    <row r="1219" customHeight="1" spans="4:7">
      <c r="D1219" s="207">
        <v>51013</v>
      </c>
      <c r="E1219" s="209" t="s">
        <v>4020</v>
      </c>
      <c r="F1219" s="209" t="s">
        <v>4021</v>
      </c>
      <c r="G1219" s="209" t="s">
        <v>4022</v>
      </c>
    </row>
    <row r="1220" customHeight="1" spans="4:7">
      <c r="D1220" s="207">
        <v>51013</v>
      </c>
      <c r="E1220" s="209" t="s">
        <v>4020</v>
      </c>
      <c r="F1220" s="209" t="s">
        <v>4023</v>
      </c>
      <c r="G1220" s="209" t="s">
        <v>4024</v>
      </c>
    </row>
    <row r="1221" customHeight="1" spans="4:7">
      <c r="D1221" s="207">
        <v>51013</v>
      </c>
      <c r="E1221" s="209" t="s">
        <v>4020</v>
      </c>
      <c r="F1221" s="209" t="s">
        <v>4025</v>
      </c>
      <c r="G1221" s="209" t="s">
        <v>4026</v>
      </c>
    </row>
    <row r="1222" customHeight="1" spans="4:7">
      <c r="D1222" s="207">
        <v>51013</v>
      </c>
      <c r="E1222" s="209" t="s">
        <v>4020</v>
      </c>
      <c r="F1222" s="209" t="s">
        <v>4027</v>
      </c>
      <c r="G1222" s="209" t="s">
        <v>4028</v>
      </c>
    </row>
    <row r="1223" customHeight="1" spans="4:7">
      <c r="D1223" s="207">
        <v>51013</v>
      </c>
      <c r="E1223" s="209" t="s">
        <v>4020</v>
      </c>
      <c r="F1223" s="209" t="s">
        <v>4029</v>
      </c>
      <c r="G1223" s="209" t="s">
        <v>4030</v>
      </c>
    </row>
    <row r="1224" customHeight="1" spans="4:7">
      <c r="D1224" s="207">
        <v>51013</v>
      </c>
      <c r="E1224" s="209" t="s">
        <v>4020</v>
      </c>
      <c r="F1224" s="209" t="s">
        <v>4031</v>
      </c>
      <c r="G1224" s="209" t="s">
        <v>4032</v>
      </c>
    </row>
    <row r="1225" customHeight="1" spans="4:7">
      <c r="D1225" s="207">
        <v>51013</v>
      </c>
      <c r="E1225" s="209" t="s">
        <v>4020</v>
      </c>
      <c r="F1225" s="209" t="s">
        <v>4033</v>
      </c>
      <c r="G1225" s="209" t="s">
        <v>4034</v>
      </c>
    </row>
    <row r="1226" customHeight="1" spans="4:7">
      <c r="D1226" s="207">
        <v>51013</v>
      </c>
      <c r="E1226" s="209" t="s">
        <v>4020</v>
      </c>
      <c r="F1226" s="209" t="s">
        <v>4035</v>
      </c>
      <c r="G1226" s="209" t="s">
        <v>4036</v>
      </c>
    </row>
    <row r="1227" customHeight="1" spans="4:7">
      <c r="D1227" s="207">
        <v>51013</v>
      </c>
      <c r="E1227" s="209" t="s">
        <v>4020</v>
      </c>
      <c r="F1227" s="209" t="s">
        <v>4037</v>
      </c>
      <c r="G1227" s="209" t="s">
        <v>4038</v>
      </c>
    </row>
    <row r="1228" customHeight="1" spans="4:7">
      <c r="D1228" s="207">
        <v>51013</v>
      </c>
      <c r="E1228" s="209" t="s">
        <v>4020</v>
      </c>
      <c r="F1228" s="209" t="s">
        <v>4039</v>
      </c>
      <c r="G1228" s="209" t="s">
        <v>4040</v>
      </c>
    </row>
    <row r="1229" customHeight="1" spans="4:7">
      <c r="D1229" s="207">
        <v>51013</v>
      </c>
      <c r="E1229" s="209" t="s">
        <v>4020</v>
      </c>
      <c r="F1229" s="209" t="s">
        <v>4041</v>
      </c>
      <c r="G1229" s="209" t="s">
        <v>4042</v>
      </c>
    </row>
    <row r="1230" customHeight="1" spans="4:7">
      <c r="D1230" s="207">
        <v>51013</v>
      </c>
      <c r="E1230" s="209" t="s">
        <v>4020</v>
      </c>
      <c r="F1230" s="209" t="s">
        <v>4043</v>
      </c>
      <c r="G1230" s="209" t="s">
        <v>4044</v>
      </c>
    </row>
    <row r="1231" customHeight="1" spans="4:7">
      <c r="D1231" s="207">
        <v>51013</v>
      </c>
      <c r="E1231" s="209" t="s">
        <v>4020</v>
      </c>
      <c r="F1231" s="209" t="s">
        <v>4045</v>
      </c>
      <c r="G1231" s="209" t="s">
        <v>4046</v>
      </c>
    </row>
    <row r="1232" customHeight="1" spans="4:7">
      <c r="D1232" s="207">
        <v>51013</v>
      </c>
      <c r="E1232" s="209" t="s">
        <v>4020</v>
      </c>
      <c r="F1232" s="209" t="s">
        <v>4047</v>
      </c>
      <c r="G1232" s="209" t="s">
        <v>4048</v>
      </c>
    </row>
    <row r="1233" customHeight="1" spans="4:7">
      <c r="D1233" s="207">
        <v>51013</v>
      </c>
      <c r="E1233" s="209" t="s">
        <v>4020</v>
      </c>
      <c r="F1233" s="209" t="s">
        <v>4049</v>
      </c>
      <c r="G1233" s="209" t="s">
        <v>3499</v>
      </c>
    </row>
    <row r="1234" customHeight="1" spans="4:7">
      <c r="D1234" s="207">
        <v>51013</v>
      </c>
      <c r="E1234" s="209" t="s">
        <v>4020</v>
      </c>
      <c r="F1234" s="209" t="s">
        <v>4050</v>
      </c>
      <c r="G1234" s="209" t="s">
        <v>4051</v>
      </c>
    </row>
    <row r="1235" customHeight="1" spans="4:7">
      <c r="D1235" s="207">
        <v>51013</v>
      </c>
      <c r="E1235" s="209" t="s">
        <v>4020</v>
      </c>
      <c r="F1235" s="209" t="s">
        <v>4052</v>
      </c>
      <c r="G1235" s="209" t="s">
        <v>1402</v>
      </c>
    </row>
    <row r="1236" customHeight="1" spans="4:7">
      <c r="D1236" s="207">
        <v>51013</v>
      </c>
      <c r="E1236" s="209" t="s">
        <v>4020</v>
      </c>
      <c r="F1236" s="209" t="s">
        <v>4053</v>
      </c>
      <c r="G1236" s="209" t="s">
        <v>4054</v>
      </c>
    </row>
    <row r="1237" customHeight="1" spans="4:7">
      <c r="D1237" s="207">
        <v>51013</v>
      </c>
      <c r="E1237" s="209" t="s">
        <v>4020</v>
      </c>
      <c r="F1237" s="209" t="s">
        <v>4055</v>
      </c>
      <c r="G1237" s="209" t="s">
        <v>4056</v>
      </c>
    </row>
    <row r="1238" customHeight="1" spans="4:7">
      <c r="D1238" s="207">
        <v>51013</v>
      </c>
      <c r="E1238" s="209" t="s">
        <v>4020</v>
      </c>
      <c r="F1238" s="209" t="s">
        <v>4057</v>
      </c>
      <c r="G1238" s="209" t="s">
        <v>4058</v>
      </c>
    </row>
    <row r="1239" customHeight="1" spans="4:7">
      <c r="D1239" s="207">
        <v>51013</v>
      </c>
      <c r="E1239" s="209" t="s">
        <v>4020</v>
      </c>
      <c r="F1239" s="209" t="s">
        <v>4059</v>
      </c>
      <c r="G1239" s="209" t="s">
        <v>4060</v>
      </c>
    </row>
    <row r="1240" customHeight="1" spans="4:7">
      <c r="D1240" s="207">
        <v>51013</v>
      </c>
      <c r="E1240" s="209" t="s">
        <v>4020</v>
      </c>
      <c r="F1240" s="209" t="s">
        <v>4061</v>
      </c>
      <c r="G1240" s="209" t="s">
        <v>2643</v>
      </c>
    </row>
    <row r="1241" customHeight="1" spans="4:7">
      <c r="D1241" s="207">
        <v>51013</v>
      </c>
      <c r="E1241" s="209" t="s">
        <v>4020</v>
      </c>
      <c r="F1241" s="209" t="s">
        <v>4062</v>
      </c>
      <c r="G1241" s="209" t="s">
        <v>4063</v>
      </c>
    </row>
    <row r="1242" customHeight="1" spans="4:7">
      <c r="D1242" s="207">
        <v>51013</v>
      </c>
      <c r="E1242" s="209" t="s">
        <v>4020</v>
      </c>
      <c r="F1242" s="209" t="s">
        <v>4064</v>
      </c>
      <c r="G1242" s="209" t="s">
        <v>4065</v>
      </c>
    </row>
    <row r="1243" customHeight="1" spans="4:7">
      <c r="D1243" s="207">
        <v>51013</v>
      </c>
      <c r="E1243" s="209" t="s">
        <v>4020</v>
      </c>
      <c r="F1243" s="209" t="s">
        <v>4066</v>
      </c>
      <c r="G1243" s="209" t="s">
        <v>4067</v>
      </c>
    </row>
    <row r="1244" customHeight="1" spans="4:7">
      <c r="D1244" s="207">
        <v>49007</v>
      </c>
      <c r="E1244" s="209" t="s">
        <v>4068</v>
      </c>
      <c r="F1244" s="209" t="s">
        <v>4069</v>
      </c>
      <c r="G1244" s="209" t="s">
        <v>4070</v>
      </c>
    </row>
    <row r="1245" customHeight="1" spans="4:7">
      <c r="D1245" s="207">
        <v>49007</v>
      </c>
      <c r="E1245" s="209" t="s">
        <v>4068</v>
      </c>
      <c r="F1245" s="209" t="s">
        <v>4071</v>
      </c>
      <c r="G1245" s="209" t="s">
        <v>4072</v>
      </c>
    </row>
    <row r="1246" customHeight="1" spans="4:7">
      <c r="D1246" s="207">
        <v>49007</v>
      </c>
      <c r="E1246" s="209" t="s">
        <v>4068</v>
      </c>
      <c r="F1246" s="209" t="s">
        <v>4073</v>
      </c>
      <c r="G1246" s="209" t="s">
        <v>4074</v>
      </c>
    </row>
    <row r="1247" customHeight="1" spans="4:7">
      <c r="D1247" s="207">
        <v>49007</v>
      </c>
      <c r="E1247" s="209" t="s">
        <v>4068</v>
      </c>
      <c r="F1247" s="209" t="s">
        <v>4075</v>
      </c>
      <c r="G1247" s="209" t="s">
        <v>4076</v>
      </c>
    </row>
    <row r="1248" customHeight="1" spans="4:7">
      <c r="D1248" s="207">
        <v>49007</v>
      </c>
      <c r="E1248" s="209" t="s">
        <v>4068</v>
      </c>
      <c r="F1248" s="209" t="s">
        <v>4077</v>
      </c>
      <c r="G1248" s="209" t="s">
        <v>4078</v>
      </c>
    </row>
    <row r="1249" customHeight="1" spans="4:7">
      <c r="D1249" s="207">
        <v>49007</v>
      </c>
      <c r="E1249" s="209" t="s">
        <v>4068</v>
      </c>
      <c r="F1249" s="209" t="s">
        <v>4079</v>
      </c>
      <c r="G1249" s="209" t="s">
        <v>4080</v>
      </c>
    </row>
    <row r="1250" customHeight="1" spans="4:7">
      <c r="D1250" s="207">
        <v>49007</v>
      </c>
      <c r="E1250" s="209" t="s">
        <v>4068</v>
      </c>
      <c r="F1250" s="209" t="s">
        <v>4081</v>
      </c>
      <c r="G1250" s="209" t="s">
        <v>4082</v>
      </c>
    </row>
    <row r="1251" customHeight="1" spans="4:7">
      <c r="D1251" s="207">
        <v>49007</v>
      </c>
      <c r="E1251" s="209" t="s">
        <v>4068</v>
      </c>
      <c r="F1251" s="209" t="s">
        <v>4083</v>
      </c>
      <c r="G1251" s="209" t="s">
        <v>4084</v>
      </c>
    </row>
    <row r="1252" customHeight="1" spans="4:7">
      <c r="D1252" s="207">
        <v>49007</v>
      </c>
      <c r="E1252" s="209" t="s">
        <v>4068</v>
      </c>
      <c r="F1252" s="209" t="s">
        <v>4085</v>
      </c>
      <c r="G1252" s="209" t="s">
        <v>4086</v>
      </c>
    </row>
    <row r="1253" customHeight="1" spans="4:7">
      <c r="D1253" s="207">
        <v>49007</v>
      </c>
      <c r="E1253" s="209" t="s">
        <v>4068</v>
      </c>
      <c r="F1253" s="209" t="s">
        <v>4087</v>
      </c>
      <c r="G1253" s="209" t="s">
        <v>4088</v>
      </c>
    </row>
    <row r="1254" customHeight="1" spans="4:7">
      <c r="D1254" s="207">
        <v>48011</v>
      </c>
      <c r="E1254" s="209" t="s">
        <v>4089</v>
      </c>
      <c r="F1254" s="209" t="s">
        <v>4090</v>
      </c>
      <c r="G1254" s="209" t="s">
        <v>4091</v>
      </c>
    </row>
    <row r="1255" customHeight="1" spans="4:7">
      <c r="D1255" s="207">
        <v>48011</v>
      </c>
      <c r="E1255" s="209" t="s">
        <v>4089</v>
      </c>
      <c r="F1255" s="209" t="s">
        <v>4092</v>
      </c>
      <c r="G1255" s="209" t="s">
        <v>4093</v>
      </c>
    </row>
    <row r="1256" customHeight="1" spans="4:7">
      <c r="D1256" s="207">
        <v>48011</v>
      </c>
      <c r="E1256" s="209" t="s">
        <v>4089</v>
      </c>
      <c r="F1256" s="209" t="s">
        <v>4094</v>
      </c>
      <c r="G1256" s="209" t="s">
        <v>4095</v>
      </c>
    </row>
    <row r="1257" customHeight="1" spans="4:7">
      <c r="D1257" s="207">
        <v>48011</v>
      </c>
      <c r="E1257" s="209" t="s">
        <v>4089</v>
      </c>
      <c r="F1257" s="209" t="s">
        <v>4096</v>
      </c>
      <c r="G1257" s="209" t="s">
        <v>4097</v>
      </c>
    </row>
    <row r="1258" customHeight="1" spans="4:7">
      <c r="D1258" s="207">
        <v>48011</v>
      </c>
      <c r="E1258" s="209" t="s">
        <v>4089</v>
      </c>
      <c r="F1258" s="209" t="s">
        <v>4098</v>
      </c>
      <c r="G1258" s="209" t="s">
        <v>4099</v>
      </c>
    </row>
    <row r="1259" customHeight="1" spans="4:7">
      <c r="D1259" s="207">
        <v>48011</v>
      </c>
      <c r="E1259" s="209" t="s">
        <v>4089</v>
      </c>
      <c r="F1259" s="209" t="s">
        <v>4100</v>
      </c>
      <c r="G1259" s="209" t="s">
        <v>4101</v>
      </c>
    </row>
    <row r="1260" customHeight="1" spans="4:7">
      <c r="D1260" s="207">
        <v>48011</v>
      </c>
      <c r="E1260" s="209" t="s">
        <v>4089</v>
      </c>
      <c r="F1260" s="209" t="s">
        <v>4102</v>
      </c>
      <c r="G1260" s="209" t="s">
        <v>4103</v>
      </c>
    </row>
    <row r="1261" customHeight="1" spans="4:7">
      <c r="D1261" s="207">
        <v>48011</v>
      </c>
      <c r="E1261" s="209" t="s">
        <v>4089</v>
      </c>
      <c r="F1261" s="209" t="s">
        <v>4104</v>
      </c>
      <c r="G1261" s="209" t="s">
        <v>4105</v>
      </c>
    </row>
    <row r="1262" customHeight="1" spans="4:7">
      <c r="D1262" s="207">
        <v>48011</v>
      </c>
      <c r="E1262" s="209" t="s">
        <v>4089</v>
      </c>
      <c r="F1262" s="209" t="s">
        <v>4106</v>
      </c>
      <c r="G1262" s="209" t="s">
        <v>4107</v>
      </c>
    </row>
    <row r="1263" customHeight="1" spans="4:7">
      <c r="D1263" s="207">
        <v>48011</v>
      </c>
      <c r="E1263" s="209" t="s">
        <v>4089</v>
      </c>
      <c r="F1263" s="209" t="s">
        <v>4108</v>
      </c>
      <c r="G1263" s="209" t="s">
        <v>4109</v>
      </c>
    </row>
    <row r="1264" customHeight="1" spans="4:7">
      <c r="D1264" s="207">
        <v>48011</v>
      </c>
      <c r="E1264" s="209" t="s">
        <v>4089</v>
      </c>
      <c r="F1264" s="209" t="s">
        <v>4110</v>
      </c>
      <c r="G1264" s="209" t="s">
        <v>4111</v>
      </c>
    </row>
    <row r="1265" customHeight="1" spans="4:7">
      <c r="D1265" s="207">
        <v>48011</v>
      </c>
      <c r="E1265" s="209" t="s">
        <v>4089</v>
      </c>
      <c r="F1265" s="209" t="s">
        <v>4112</v>
      </c>
      <c r="G1265" s="209" t="s">
        <v>4113</v>
      </c>
    </row>
    <row r="1266" customHeight="1" spans="4:7">
      <c r="D1266" s="207">
        <v>48011</v>
      </c>
      <c r="E1266" s="209" t="s">
        <v>4089</v>
      </c>
      <c r="F1266" s="209" t="s">
        <v>4114</v>
      </c>
      <c r="G1266" s="209" t="s">
        <v>4115</v>
      </c>
    </row>
    <row r="1267" customHeight="1" spans="4:7">
      <c r="D1267" s="207">
        <v>48011</v>
      </c>
      <c r="E1267" s="209" t="s">
        <v>4089</v>
      </c>
      <c r="F1267" s="209" t="s">
        <v>4116</v>
      </c>
      <c r="G1267" s="209" t="s">
        <v>2331</v>
      </c>
    </row>
    <row r="1268" customHeight="1" spans="4:7">
      <c r="D1268" s="207">
        <v>48011</v>
      </c>
      <c r="E1268" s="209" t="s">
        <v>4089</v>
      </c>
      <c r="F1268" s="209" t="s">
        <v>4117</v>
      </c>
      <c r="G1268" s="209" t="s">
        <v>4118</v>
      </c>
    </row>
    <row r="1269" customHeight="1" spans="4:7">
      <c r="D1269" s="207">
        <v>48011</v>
      </c>
      <c r="E1269" s="209" t="s">
        <v>4089</v>
      </c>
      <c r="F1269" s="209" t="s">
        <v>4119</v>
      </c>
      <c r="G1269" s="209" t="s">
        <v>4120</v>
      </c>
    </row>
    <row r="1270" customHeight="1" spans="4:7">
      <c r="D1270" s="207">
        <v>48011</v>
      </c>
      <c r="E1270" s="209" t="s">
        <v>4089</v>
      </c>
      <c r="F1270" s="209" t="s">
        <v>4121</v>
      </c>
      <c r="G1270" s="209" t="s">
        <v>4122</v>
      </c>
    </row>
    <row r="1271" customHeight="1" spans="4:7">
      <c r="D1271" s="207">
        <v>48011</v>
      </c>
      <c r="E1271" s="209" t="s">
        <v>4089</v>
      </c>
      <c r="F1271" s="209" t="s">
        <v>4123</v>
      </c>
      <c r="G1271" s="209" t="s">
        <v>4124</v>
      </c>
    </row>
    <row r="1272" customHeight="1" spans="4:7">
      <c r="D1272" s="207">
        <v>48011</v>
      </c>
      <c r="E1272" s="209" t="s">
        <v>4089</v>
      </c>
      <c r="F1272" s="209" t="s">
        <v>4125</v>
      </c>
      <c r="G1272" s="209" t="s">
        <v>4126</v>
      </c>
    </row>
    <row r="1273" customHeight="1" spans="4:7">
      <c r="D1273" s="207">
        <v>48011</v>
      </c>
      <c r="E1273" s="209" t="s">
        <v>4089</v>
      </c>
      <c r="F1273" s="209" t="s">
        <v>4127</v>
      </c>
      <c r="G1273" s="209" t="s">
        <v>4128</v>
      </c>
    </row>
    <row r="1274" customHeight="1" spans="4:7">
      <c r="D1274" s="207">
        <v>48011</v>
      </c>
      <c r="E1274" s="209" t="s">
        <v>4089</v>
      </c>
      <c r="F1274" s="209" t="s">
        <v>4129</v>
      </c>
      <c r="G1274" s="209" t="s">
        <v>4130</v>
      </c>
    </row>
    <row r="1275" customHeight="1" spans="4:7">
      <c r="D1275" s="207">
        <v>48011</v>
      </c>
      <c r="E1275" s="209" t="s">
        <v>4089</v>
      </c>
      <c r="F1275" s="209" t="s">
        <v>4131</v>
      </c>
      <c r="G1275" s="209" t="s">
        <v>4132</v>
      </c>
    </row>
    <row r="1276" customHeight="1" spans="4:7">
      <c r="D1276" s="207">
        <v>48011</v>
      </c>
      <c r="E1276" s="209" t="s">
        <v>4089</v>
      </c>
      <c r="F1276" s="209" t="s">
        <v>4133</v>
      </c>
      <c r="G1276" s="209" t="s">
        <v>4134</v>
      </c>
    </row>
    <row r="1277" customHeight="1" spans="4:7">
      <c r="D1277" s="207">
        <v>48011</v>
      </c>
      <c r="E1277" s="209" t="s">
        <v>4089</v>
      </c>
      <c r="F1277" s="209" t="s">
        <v>4135</v>
      </c>
      <c r="G1277" s="209" t="s">
        <v>4136</v>
      </c>
    </row>
    <row r="1278" customHeight="1" spans="4:7">
      <c r="D1278" s="207">
        <v>48011</v>
      </c>
      <c r="E1278" s="209" t="s">
        <v>4089</v>
      </c>
      <c r="F1278" s="209" t="s">
        <v>4137</v>
      </c>
      <c r="G1278" s="209" t="s">
        <v>4138</v>
      </c>
    </row>
    <row r="1279" customHeight="1" spans="4:7">
      <c r="D1279" s="207">
        <v>48011</v>
      </c>
      <c r="E1279" s="209" t="s">
        <v>4089</v>
      </c>
      <c r="F1279" s="209" t="s">
        <v>4139</v>
      </c>
      <c r="G1279" s="209" t="s">
        <v>4140</v>
      </c>
    </row>
    <row r="1280" customHeight="1" spans="4:7">
      <c r="D1280" s="207">
        <v>48011</v>
      </c>
      <c r="E1280" s="209" t="s">
        <v>4089</v>
      </c>
      <c r="F1280" s="209" t="s">
        <v>4141</v>
      </c>
      <c r="G1280" s="209" t="s">
        <v>4142</v>
      </c>
    </row>
    <row r="1281" customHeight="1" spans="4:7">
      <c r="D1281" s="207">
        <v>48011</v>
      </c>
      <c r="E1281" s="209" t="s">
        <v>4089</v>
      </c>
      <c r="F1281" s="209" t="s">
        <v>4143</v>
      </c>
      <c r="G1281" s="209" t="s">
        <v>4144</v>
      </c>
    </row>
    <row r="1282" customHeight="1" spans="4:7">
      <c r="D1282" s="207">
        <v>48011</v>
      </c>
      <c r="E1282" s="209" t="s">
        <v>4089</v>
      </c>
      <c r="F1282" s="209" t="s">
        <v>4145</v>
      </c>
      <c r="G1282" s="209" t="s">
        <v>4146</v>
      </c>
    </row>
    <row r="1283" customHeight="1" spans="4:7">
      <c r="D1283" s="207">
        <v>48012</v>
      </c>
      <c r="E1283" s="209" t="s">
        <v>4147</v>
      </c>
      <c r="F1283" s="209" t="s">
        <v>4148</v>
      </c>
      <c r="G1283" s="209" t="s">
        <v>4149</v>
      </c>
    </row>
    <row r="1284" customHeight="1" spans="4:7">
      <c r="D1284" s="207">
        <v>48012</v>
      </c>
      <c r="E1284" s="209" t="s">
        <v>4147</v>
      </c>
      <c r="F1284" s="209" t="s">
        <v>4150</v>
      </c>
      <c r="G1284" s="209" t="s">
        <v>4151</v>
      </c>
    </row>
    <row r="1285" customHeight="1" spans="4:7">
      <c r="D1285" s="207">
        <v>48012</v>
      </c>
      <c r="E1285" s="209" t="s">
        <v>4147</v>
      </c>
      <c r="F1285" s="209" t="s">
        <v>4152</v>
      </c>
      <c r="G1285" s="209" t="s">
        <v>4153</v>
      </c>
    </row>
    <row r="1286" customHeight="1" spans="4:7">
      <c r="D1286" s="207">
        <v>48012</v>
      </c>
      <c r="E1286" s="209" t="s">
        <v>4147</v>
      </c>
      <c r="F1286" s="209" t="s">
        <v>4154</v>
      </c>
      <c r="G1286" s="209" t="s">
        <v>4155</v>
      </c>
    </row>
    <row r="1287" customHeight="1" spans="4:7">
      <c r="D1287" s="207">
        <v>48012</v>
      </c>
      <c r="E1287" s="209" t="s">
        <v>4147</v>
      </c>
      <c r="F1287" s="209" t="s">
        <v>4156</v>
      </c>
      <c r="G1287" s="209" t="s">
        <v>4157</v>
      </c>
    </row>
    <row r="1288" customHeight="1" spans="4:7">
      <c r="D1288" s="207">
        <v>48012</v>
      </c>
      <c r="E1288" s="209" t="s">
        <v>4147</v>
      </c>
      <c r="F1288" s="209" t="s">
        <v>4158</v>
      </c>
      <c r="G1288" s="209" t="s">
        <v>4159</v>
      </c>
    </row>
    <row r="1289" customHeight="1" spans="4:7">
      <c r="D1289" s="207">
        <v>48012</v>
      </c>
      <c r="E1289" s="209" t="s">
        <v>4147</v>
      </c>
      <c r="F1289" s="209" t="s">
        <v>4160</v>
      </c>
      <c r="G1289" s="209" t="s">
        <v>4161</v>
      </c>
    </row>
    <row r="1290" customHeight="1" spans="4:7">
      <c r="D1290" s="207">
        <v>48012</v>
      </c>
      <c r="E1290" s="209" t="s">
        <v>4147</v>
      </c>
      <c r="F1290" s="209" t="s">
        <v>4162</v>
      </c>
      <c r="G1290" s="209" t="s">
        <v>4163</v>
      </c>
    </row>
    <row r="1291" customHeight="1" spans="4:7">
      <c r="D1291" s="207">
        <v>48012</v>
      </c>
      <c r="E1291" s="209" t="s">
        <v>4147</v>
      </c>
      <c r="F1291" s="209" t="s">
        <v>4164</v>
      </c>
      <c r="G1291" s="209" t="s">
        <v>4165</v>
      </c>
    </row>
    <row r="1292" customHeight="1" spans="4:7">
      <c r="D1292" s="207">
        <v>48012</v>
      </c>
      <c r="E1292" s="209" t="s">
        <v>4147</v>
      </c>
      <c r="F1292" s="209" t="s">
        <v>4166</v>
      </c>
      <c r="G1292" s="209" t="s">
        <v>4167</v>
      </c>
    </row>
    <row r="1293" customHeight="1" spans="4:7">
      <c r="D1293" s="207">
        <v>48012</v>
      </c>
      <c r="E1293" s="209" t="s">
        <v>4147</v>
      </c>
      <c r="F1293" s="209" t="s">
        <v>4168</v>
      </c>
      <c r="G1293" s="209" t="s">
        <v>3149</v>
      </c>
    </row>
    <row r="1294" customHeight="1" spans="4:7">
      <c r="D1294" s="207">
        <v>48012</v>
      </c>
      <c r="E1294" s="209" t="s">
        <v>4147</v>
      </c>
      <c r="F1294" s="209" t="s">
        <v>4169</v>
      </c>
      <c r="G1294" s="209" t="s">
        <v>4170</v>
      </c>
    </row>
    <row r="1295" customHeight="1" spans="4:7">
      <c r="D1295" s="207">
        <v>48012</v>
      </c>
      <c r="E1295" s="209" t="s">
        <v>4147</v>
      </c>
      <c r="F1295" s="209" t="s">
        <v>4171</v>
      </c>
      <c r="G1295" s="209" t="s">
        <v>4172</v>
      </c>
    </row>
    <row r="1296" customHeight="1" spans="4:7">
      <c r="D1296" s="207">
        <v>48012</v>
      </c>
      <c r="E1296" s="209" t="s">
        <v>4147</v>
      </c>
      <c r="F1296" s="209" t="s">
        <v>4173</v>
      </c>
      <c r="G1296" s="209" t="s">
        <v>4174</v>
      </c>
    </row>
    <row r="1297" customHeight="1" spans="4:7">
      <c r="D1297" s="207">
        <v>48012</v>
      </c>
      <c r="E1297" s="209" t="s">
        <v>4147</v>
      </c>
      <c r="F1297" s="209" t="s">
        <v>4175</v>
      </c>
      <c r="G1297" s="209" t="s">
        <v>4176</v>
      </c>
    </row>
    <row r="1298" customHeight="1" spans="4:7">
      <c r="D1298" s="207">
        <v>48012</v>
      </c>
      <c r="E1298" s="209" t="s">
        <v>4147</v>
      </c>
      <c r="F1298" s="209" t="s">
        <v>4177</v>
      </c>
      <c r="G1298" s="209" t="s">
        <v>2270</v>
      </c>
    </row>
    <row r="1299" customHeight="1" spans="4:7">
      <c r="D1299" s="207">
        <v>48012</v>
      </c>
      <c r="E1299" s="209" t="s">
        <v>4147</v>
      </c>
      <c r="F1299" s="209" t="s">
        <v>4178</v>
      </c>
      <c r="G1299" s="209" t="s">
        <v>4179</v>
      </c>
    </row>
    <row r="1300" customHeight="1" spans="4:7">
      <c r="D1300" s="207">
        <v>48012</v>
      </c>
      <c r="E1300" s="209" t="s">
        <v>4147</v>
      </c>
      <c r="F1300" s="209" t="s">
        <v>4180</v>
      </c>
      <c r="G1300" s="209" t="s">
        <v>4181</v>
      </c>
    </row>
    <row r="1301" customHeight="1" spans="4:7">
      <c r="D1301" s="207">
        <v>48012</v>
      </c>
      <c r="E1301" s="209" t="s">
        <v>4147</v>
      </c>
      <c r="F1301" s="209" t="s">
        <v>4182</v>
      </c>
      <c r="G1301" s="209" t="s">
        <v>4183</v>
      </c>
    </row>
    <row r="1302" customHeight="1" spans="4:7">
      <c r="D1302" s="207">
        <v>48012</v>
      </c>
      <c r="E1302" s="209" t="s">
        <v>4147</v>
      </c>
      <c r="F1302" s="209" t="s">
        <v>4184</v>
      </c>
      <c r="G1302" s="209" t="s">
        <v>4185</v>
      </c>
    </row>
    <row r="1303" customHeight="1" spans="4:7">
      <c r="D1303" s="207">
        <v>48012</v>
      </c>
      <c r="E1303" s="209" t="s">
        <v>4147</v>
      </c>
      <c r="F1303" s="209" t="s">
        <v>4186</v>
      </c>
      <c r="G1303" s="209" t="s">
        <v>4187</v>
      </c>
    </row>
    <row r="1304" customHeight="1" spans="4:7">
      <c r="D1304" s="207">
        <v>48012</v>
      </c>
      <c r="E1304" s="209" t="s">
        <v>4147</v>
      </c>
      <c r="F1304" s="209" t="s">
        <v>4188</v>
      </c>
      <c r="G1304" s="209" t="s">
        <v>4189</v>
      </c>
    </row>
    <row r="1305" customHeight="1" spans="4:7">
      <c r="D1305" s="207">
        <v>48012</v>
      </c>
      <c r="E1305" s="209" t="s">
        <v>4147</v>
      </c>
      <c r="F1305" s="209" t="s">
        <v>4190</v>
      </c>
      <c r="G1305" s="209" t="s">
        <v>2499</v>
      </c>
    </row>
    <row r="1306" customHeight="1" spans="4:7">
      <c r="D1306" s="207">
        <v>48012</v>
      </c>
      <c r="E1306" s="209" t="s">
        <v>4147</v>
      </c>
      <c r="F1306" s="209" t="s">
        <v>4191</v>
      </c>
      <c r="G1306" s="209" t="s">
        <v>2874</v>
      </c>
    </row>
    <row r="1307" customHeight="1" spans="4:7">
      <c r="D1307" s="207">
        <v>48012</v>
      </c>
      <c r="E1307" s="209" t="s">
        <v>4147</v>
      </c>
      <c r="F1307" s="209" t="s">
        <v>4192</v>
      </c>
      <c r="G1307" s="209" t="s">
        <v>4193</v>
      </c>
    </row>
    <row r="1308" customHeight="1" spans="4:7">
      <c r="D1308" s="207">
        <v>48012</v>
      </c>
      <c r="E1308" s="209" t="s">
        <v>4147</v>
      </c>
      <c r="F1308" s="209" t="s">
        <v>4194</v>
      </c>
      <c r="G1308" s="209" t="s">
        <v>4195</v>
      </c>
    </row>
    <row r="1309" customHeight="1" spans="4:7">
      <c r="D1309" s="207">
        <v>48012</v>
      </c>
      <c r="E1309" s="209" t="s">
        <v>4147</v>
      </c>
      <c r="F1309" s="209" t="s">
        <v>4196</v>
      </c>
      <c r="G1309" s="209" t="s">
        <v>4197</v>
      </c>
    </row>
    <row r="1310" customHeight="1" spans="4:7">
      <c r="D1310" s="207">
        <v>48012</v>
      </c>
      <c r="E1310" s="209" t="s">
        <v>4147</v>
      </c>
      <c r="F1310" s="209" t="s">
        <v>4198</v>
      </c>
      <c r="G1310" s="209" t="s">
        <v>4199</v>
      </c>
    </row>
    <row r="1311" customHeight="1" spans="4:7">
      <c r="D1311" s="207">
        <v>52008</v>
      </c>
      <c r="E1311" s="209" t="s">
        <v>4200</v>
      </c>
      <c r="F1311" s="209" t="s">
        <v>4201</v>
      </c>
      <c r="G1311" s="209" t="s">
        <v>4202</v>
      </c>
    </row>
    <row r="1312" customHeight="1" spans="4:7">
      <c r="D1312" s="207">
        <v>52008</v>
      </c>
      <c r="E1312" s="209" t="s">
        <v>4200</v>
      </c>
      <c r="F1312" s="209" t="s">
        <v>4203</v>
      </c>
      <c r="G1312" s="209" t="s">
        <v>4204</v>
      </c>
    </row>
    <row r="1313" customHeight="1" spans="4:7">
      <c r="D1313" s="207">
        <v>52008</v>
      </c>
      <c r="E1313" s="209" t="s">
        <v>4200</v>
      </c>
      <c r="F1313" s="209" t="s">
        <v>4205</v>
      </c>
      <c r="G1313" s="209" t="s">
        <v>4206</v>
      </c>
    </row>
    <row r="1314" customHeight="1" spans="4:7">
      <c r="D1314" s="207">
        <v>52008</v>
      </c>
      <c r="E1314" s="209" t="s">
        <v>4200</v>
      </c>
      <c r="F1314" s="209" t="s">
        <v>4207</v>
      </c>
      <c r="G1314" s="209" t="s">
        <v>4208</v>
      </c>
    </row>
    <row r="1315" customHeight="1" spans="4:7">
      <c r="D1315" s="207">
        <v>52008</v>
      </c>
      <c r="E1315" s="209" t="s">
        <v>4200</v>
      </c>
      <c r="F1315" s="209" t="s">
        <v>4209</v>
      </c>
      <c r="G1315" s="209" t="s">
        <v>4210</v>
      </c>
    </row>
    <row r="1316" customHeight="1" spans="4:7">
      <c r="D1316" s="207">
        <v>52008</v>
      </c>
      <c r="E1316" s="209" t="s">
        <v>4200</v>
      </c>
      <c r="F1316" s="209" t="s">
        <v>4211</v>
      </c>
      <c r="G1316" s="209" t="s">
        <v>4212</v>
      </c>
    </row>
    <row r="1317" customHeight="1" spans="4:7">
      <c r="D1317" s="207">
        <v>52009</v>
      </c>
      <c r="E1317" s="209" t="s">
        <v>4213</v>
      </c>
      <c r="F1317" s="209" t="s">
        <v>4214</v>
      </c>
      <c r="G1317" s="209" t="s">
        <v>4215</v>
      </c>
    </row>
    <row r="1318" customHeight="1" spans="4:7">
      <c r="D1318" s="207">
        <v>52009</v>
      </c>
      <c r="E1318" s="209" t="s">
        <v>4213</v>
      </c>
      <c r="F1318" s="209" t="s">
        <v>4216</v>
      </c>
      <c r="G1318" s="209" t="s">
        <v>4217</v>
      </c>
    </row>
    <row r="1319" customHeight="1" spans="4:7">
      <c r="D1319" s="207">
        <v>50012</v>
      </c>
      <c r="E1319" s="209" t="s">
        <v>4218</v>
      </c>
      <c r="F1319" s="209" t="s">
        <v>4219</v>
      </c>
      <c r="G1319" s="209" t="s">
        <v>4220</v>
      </c>
    </row>
    <row r="1320" customHeight="1" spans="4:7">
      <c r="D1320" s="207">
        <v>50012</v>
      </c>
      <c r="E1320" s="209" t="s">
        <v>4218</v>
      </c>
      <c r="F1320" s="209" t="s">
        <v>4221</v>
      </c>
      <c r="G1320" s="209" t="s">
        <v>4222</v>
      </c>
    </row>
    <row r="1321" customHeight="1" spans="4:7">
      <c r="D1321" s="207">
        <v>50012</v>
      </c>
      <c r="E1321" s="209" t="s">
        <v>4218</v>
      </c>
      <c r="F1321" s="209" t="s">
        <v>4223</v>
      </c>
      <c r="G1321" s="209" t="s">
        <v>4224</v>
      </c>
    </row>
    <row r="1322" customHeight="1" spans="4:7">
      <c r="D1322" s="207">
        <v>50012</v>
      </c>
      <c r="E1322" s="209" t="s">
        <v>4218</v>
      </c>
      <c r="F1322" s="209" t="s">
        <v>4225</v>
      </c>
      <c r="G1322" s="209" t="s">
        <v>4226</v>
      </c>
    </row>
    <row r="1323" customHeight="1" spans="4:7">
      <c r="D1323" s="207">
        <v>50012</v>
      </c>
      <c r="E1323" s="209" t="s">
        <v>4218</v>
      </c>
      <c r="F1323" s="209" t="s">
        <v>4227</v>
      </c>
      <c r="G1323" s="209" t="s">
        <v>4228</v>
      </c>
    </row>
    <row r="1324" customHeight="1" spans="4:7">
      <c r="D1324" s="207">
        <v>50012</v>
      </c>
      <c r="E1324" s="209" t="s">
        <v>4218</v>
      </c>
      <c r="F1324" s="209" t="s">
        <v>4229</v>
      </c>
      <c r="G1324" s="209" t="s">
        <v>4230</v>
      </c>
    </row>
    <row r="1325" customHeight="1" spans="4:7">
      <c r="D1325" s="207">
        <v>50012</v>
      </c>
      <c r="E1325" s="209" t="s">
        <v>4218</v>
      </c>
      <c r="F1325" s="209" t="s">
        <v>4231</v>
      </c>
      <c r="G1325" s="209" t="s">
        <v>4232</v>
      </c>
    </row>
    <row r="1326" customHeight="1" spans="4:7">
      <c r="D1326" s="207">
        <v>50012</v>
      </c>
      <c r="E1326" s="209" t="s">
        <v>4218</v>
      </c>
      <c r="F1326" s="209" t="s">
        <v>4233</v>
      </c>
      <c r="G1326" s="209" t="s">
        <v>4234</v>
      </c>
    </row>
    <row r="1327" customHeight="1" spans="4:7">
      <c r="D1327" s="207">
        <v>47022</v>
      </c>
      <c r="E1327" s="209" t="s">
        <v>4235</v>
      </c>
      <c r="F1327" s="209" t="s">
        <v>4236</v>
      </c>
      <c r="G1327" s="209" t="s">
        <v>4237</v>
      </c>
    </row>
    <row r="1328" customHeight="1" spans="4:7">
      <c r="D1328" s="207">
        <v>47022</v>
      </c>
      <c r="E1328" s="209" t="s">
        <v>4235</v>
      </c>
      <c r="F1328" s="209" t="s">
        <v>4238</v>
      </c>
      <c r="G1328" s="209" t="s">
        <v>3357</v>
      </c>
    </row>
    <row r="1329" customHeight="1" spans="4:7">
      <c r="D1329" s="207">
        <v>47022</v>
      </c>
      <c r="E1329" s="209" t="s">
        <v>4235</v>
      </c>
      <c r="F1329" s="209" t="s">
        <v>4239</v>
      </c>
      <c r="G1329" s="209" t="s">
        <v>4240</v>
      </c>
    </row>
    <row r="1330" customHeight="1" spans="4:7">
      <c r="D1330" s="207">
        <v>47022</v>
      </c>
      <c r="E1330" s="209" t="s">
        <v>4235</v>
      </c>
      <c r="F1330" s="209" t="s">
        <v>4241</v>
      </c>
      <c r="G1330" s="209" t="s">
        <v>4242</v>
      </c>
    </row>
    <row r="1331" customHeight="1" spans="4:7">
      <c r="D1331" s="207">
        <v>47022</v>
      </c>
      <c r="E1331" s="209" t="s">
        <v>4235</v>
      </c>
      <c r="F1331" s="209" t="s">
        <v>4243</v>
      </c>
      <c r="G1331" s="209" t="s">
        <v>4244</v>
      </c>
    </row>
    <row r="1332" customHeight="1" spans="4:7">
      <c r="D1332" s="207">
        <v>47022</v>
      </c>
      <c r="E1332" s="209" t="s">
        <v>4235</v>
      </c>
      <c r="F1332" s="209" t="s">
        <v>4245</v>
      </c>
      <c r="G1332" s="209" t="s">
        <v>3624</v>
      </c>
    </row>
    <row r="1333" customHeight="1" spans="4:7">
      <c r="D1333" s="207">
        <v>47022</v>
      </c>
      <c r="E1333" s="209" t="s">
        <v>4235</v>
      </c>
      <c r="F1333" s="209" t="s">
        <v>4246</v>
      </c>
      <c r="G1333" s="209" t="s">
        <v>1677</v>
      </c>
    </row>
    <row r="1334" customHeight="1" spans="4:7">
      <c r="D1334" s="207">
        <v>47022</v>
      </c>
      <c r="E1334" s="209" t="s">
        <v>4235</v>
      </c>
      <c r="F1334" s="209" t="s">
        <v>4247</v>
      </c>
      <c r="G1334" s="209" t="s">
        <v>4248</v>
      </c>
    </row>
    <row r="1335" customHeight="1" spans="4:7">
      <c r="D1335" s="207">
        <v>51014</v>
      </c>
      <c r="E1335" s="209" t="s">
        <v>4249</v>
      </c>
      <c r="F1335" s="209" t="s">
        <v>4250</v>
      </c>
      <c r="G1335" s="209" t="s">
        <v>4251</v>
      </c>
    </row>
    <row r="1336" customHeight="1" spans="4:7">
      <c r="D1336" s="207">
        <v>51014</v>
      </c>
      <c r="E1336" s="209" t="s">
        <v>4249</v>
      </c>
      <c r="F1336" s="209" t="s">
        <v>4252</v>
      </c>
      <c r="G1336" s="209" t="s">
        <v>4253</v>
      </c>
    </row>
    <row r="1337" customHeight="1" spans="4:7">
      <c r="D1337" s="207">
        <v>51014</v>
      </c>
      <c r="E1337" s="209" t="s">
        <v>4249</v>
      </c>
      <c r="F1337" s="209" t="s">
        <v>4254</v>
      </c>
      <c r="G1337" s="209" t="s">
        <v>4255</v>
      </c>
    </row>
    <row r="1338" customHeight="1" spans="4:7">
      <c r="D1338" s="207">
        <v>51014</v>
      </c>
      <c r="E1338" s="209" t="s">
        <v>4249</v>
      </c>
      <c r="F1338" s="209" t="s">
        <v>4256</v>
      </c>
      <c r="G1338" s="209" t="s">
        <v>4257</v>
      </c>
    </row>
    <row r="1339" customHeight="1" spans="4:7">
      <c r="D1339" s="207">
        <v>51014</v>
      </c>
      <c r="E1339" s="209" t="s">
        <v>4249</v>
      </c>
      <c r="F1339" s="209" t="s">
        <v>4258</v>
      </c>
      <c r="G1339" s="209" t="s">
        <v>4259</v>
      </c>
    </row>
    <row r="1340" customHeight="1" spans="4:7">
      <c r="D1340" s="207">
        <v>51014</v>
      </c>
      <c r="E1340" s="209" t="s">
        <v>4249</v>
      </c>
      <c r="F1340" s="209" t="s">
        <v>4260</v>
      </c>
      <c r="G1340" s="209" t="s">
        <v>4261</v>
      </c>
    </row>
    <row r="1341" customHeight="1" spans="4:7">
      <c r="D1341" s="207">
        <v>52010</v>
      </c>
      <c r="E1341" s="209" t="s">
        <v>4262</v>
      </c>
      <c r="F1341" s="209" t="s">
        <v>4263</v>
      </c>
      <c r="G1341" s="209" t="s">
        <v>4264</v>
      </c>
    </row>
    <row r="1342" customHeight="1" spans="4:7">
      <c r="D1342" s="207">
        <v>52010</v>
      </c>
      <c r="E1342" s="209" t="s">
        <v>4262</v>
      </c>
      <c r="F1342" s="209" t="s">
        <v>4265</v>
      </c>
      <c r="G1342" s="209" t="s">
        <v>3569</v>
      </c>
    </row>
    <row r="1343" customHeight="1" spans="4:7">
      <c r="D1343" s="207">
        <v>52010</v>
      </c>
      <c r="E1343" s="209" t="s">
        <v>4262</v>
      </c>
      <c r="F1343" s="209" t="s">
        <v>4266</v>
      </c>
      <c r="G1343" s="209" t="s">
        <v>4267</v>
      </c>
    </row>
    <row r="1344" customHeight="1" spans="4:7">
      <c r="D1344" s="207">
        <v>52010</v>
      </c>
      <c r="E1344" s="209" t="s">
        <v>4262</v>
      </c>
      <c r="F1344" s="209" t="s">
        <v>4268</v>
      </c>
      <c r="G1344" s="209" t="s">
        <v>4269</v>
      </c>
    </row>
    <row r="1345" customHeight="1" spans="4:7">
      <c r="D1345" s="207">
        <v>52010</v>
      </c>
      <c r="E1345" s="209" t="s">
        <v>4262</v>
      </c>
      <c r="F1345" s="209" t="s">
        <v>4270</v>
      </c>
      <c r="G1345" s="209" t="s">
        <v>4271</v>
      </c>
    </row>
    <row r="1346" customHeight="1" spans="4:7">
      <c r="D1346" s="207">
        <v>52010</v>
      </c>
      <c r="E1346" s="209" t="s">
        <v>4262</v>
      </c>
      <c r="F1346" s="209" t="s">
        <v>4272</v>
      </c>
      <c r="G1346" s="209" t="s">
        <v>4273</v>
      </c>
    </row>
    <row r="1347" customHeight="1" spans="4:7">
      <c r="D1347" s="207">
        <v>52010</v>
      </c>
      <c r="E1347" s="209" t="s">
        <v>4262</v>
      </c>
      <c r="F1347" s="209" t="s">
        <v>4274</v>
      </c>
      <c r="G1347" s="209" t="s">
        <v>4275</v>
      </c>
    </row>
    <row r="1348" customHeight="1" spans="4:7">
      <c r="D1348" s="207">
        <v>52010</v>
      </c>
      <c r="E1348" s="209" t="s">
        <v>4262</v>
      </c>
      <c r="F1348" s="209" t="s">
        <v>4276</v>
      </c>
      <c r="G1348" s="209" t="s">
        <v>4277</v>
      </c>
    </row>
    <row r="1349" customHeight="1" spans="4:7">
      <c r="D1349" s="207">
        <v>52010</v>
      </c>
      <c r="E1349" s="209" t="s">
        <v>4262</v>
      </c>
      <c r="F1349" s="209" t="s">
        <v>4278</v>
      </c>
      <c r="G1349" s="209" t="s">
        <v>4279</v>
      </c>
    </row>
    <row r="1350" customHeight="1" spans="4:7">
      <c r="D1350" s="207">
        <v>52010</v>
      </c>
      <c r="E1350" s="209" t="s">
        <v>4262</v>
      </c>
      <c r="F1350" s="209" t="s">
        <v>4280</v>
      </c>
      <c r="G1350" s="209" t="s">
        <v>4281</v>
      </c>
    </row>
    <row r="1351" customHeight="1" spans="4:7">
      <c r="D1351" s="207">
        <v>52010</v>
      </c>
      <c r="E1351" s="209" t="s">
        <v>4262</v>
      </c>
      <c r="F1351" s="209" t="s">
        <v>4282</v>
      </c>
      <c r="G1351" s="209" t="s">
        <v>4283</v>
      </c>
    </row>
    <row r="1352" customHeight="1" spans="4:7">
      <c r="D1352" s="207">
        <v>52010</v>
      </c>
      <c r="E1352" s="209" t="s">
        <v>4262</v>
      </c>
      <c r="F1352" s="209" t="s">
        <v>4284</v>
      </c>
      <c r="G1352" s="209" t="s">
        <v>4285</v>
      </c>
    </row>
    <row r="1353" customHeight="1" spans="4:7">
      <c r="D1353" s="207">
        <v>52010</v>
      </c>
      <c r="E1353" s="209" t="s">
        <v>4262</v>
      </c>
      <c r="F1353" s="209" t="s">
        <v>4286</v>
      </c>
      <c r="G1353" s="209" t="s">
        <v>3454</v>
      </c>
    </row>
    <row r="1354" customHeight="1" spans="4:7">
      <c r="D1354" s="207">
        <v>52011</v>
      </c>
      <c r="E1354" s="209" t="s">
        <v>4287</v>
      </c>
      <c r="F1354" s="209" t="s">
        <v>4288</v>
      </c>
      <c r="G1354" s="209" t="s">
        <v>4289</v>
      </c>
    </row>
    <row r="1355" customHeight="1" spans="4:7">
      <c r="D1355" s="207">
        <v>52011</v>
      </c>
      <c r="E1355" s="209" t="s">
        <v>4287</v>
      </c>
      <c r="F1355" s="209" t="s">
        <v>4290</v>
      </c>
      <c r="G1355" s="209" t="s">
        <v>4291</v>
      </c>
    </row>
    <row r="1356" customHeight="1" spans="4:7">
      <c r="D1356" s="207">
        <v>52011</v>
      </c>
      <c r="E1356" s="209" t="s">
        <v>4287</v>
      </c>
      <c r="F1356" s="209" t="s">
        <v>4292</v>
      </c>
      <c r="G1356" s="209" t="s">
        <v>4293</v>
      </c>
    </row>
    <row r="1357" customHeight="1" spans="4:7">
      <c r="D1357" s="207">
        <v>52011</v>
      </c>
      <c r="E1357" s="209" t="s">
        <v>4287</v>
      </c>
      <c r="F1357" s="209" t="s">
        <v>4294</v>
      </c>
      <c r="G1357" s="209" t="s">
        <v>4295</v>
      </c>
    </row>
    <row r="1358" customHeight="1" spans="4:7">
      <c r="D1358" s="207">
        <v>52011</v>
      </c>
      <c r="E1358" s="209" t="s">
        <v>4287</v>
      </c>
      <c r="F1358" s="209" t="s">
        <v>4296</v>
      </c>
      <c r="G1358" s="209" t="s">
        <v>4297</v>
      </c>
    </row>
    <row r="1359" customHeight="1" spans="4:7">
      <c r="D1359" s="207">
        <v>52011</v>
      </c>
      <c r="E1359" s="209" t="s">
        <v>4287</v>
      </c>
      <c r="F1359" s="209" t="s">
        <v>4298</v>
      </c>
      <c r="G1359" s="209" t="s">
        <v>4299</v>
      </c>
    </row>
    <row r="1360" customHeight="1" spans="4:7">
      <c r="D1360" s="207">
        <v>52011</v>
      </c>
      <c r="E1360" s="209" t="s">
        <v>4287</v>
      </c>
      <c r="F1360" s="209" t="s">
        <v>4300</v>
      </c>
      <c r="G1360" s="209" t="s">
        <v>4301</v>
      </c>
    </row>
    <row r="1361" customHeight="1" spans="4:7">
      <c r="D1361" s="207">
        <v>52011</v>
      </c>
      <c r="E1361" s="209" t="s">
        <v>4287</v>
      </c>
      <c r="F1361" s="209" t="s">
        <v>4302</v>
      </c>
      <c r="G1361" s="209" t="s">
        <v>4303</v>
      </c>
    </row>
    <row r="1362" customHeight="1" spans="4:7">
      <c r="D1362" s="207">
        <v>52011</v>
      </c>
      <c r="E1362" s="209" t="s">
        <v>4287</v>
      </c>
      <c r="F1362" s="209" t="s">
        <v>4304</v>
      </c>
      <c r="G1362" s="209" t="s">
        <v>4305</v>
      </c>
    </row>
    <row r="1363" customHeight="1" spans="4:7">
      <c r="D1363" s="207">
        <v>52011</v>
      </c>
      <c r="E1363" s="209" t="s">
        <v>4287</v>
      </c>
      <c r="F1363" s="209" t="s">
        <v>4306</v>
      </c>
      <c r="G1363" s="209" t="s">
        <v>4307</v>
      </c>
    </row>
    <row r="1364" customHeight="1" spans="4:7">
      <c r="D1364" s="207">
        <v>52011</v>
      </c>
      <c r="E1364" s="209" t="s">
        <v>4287</v>
      </c>
      <c r="F1364" s="209" t="s">
        <v>4308</v>
      </c>
      <c r="G1364" s="209" t="s">
        <v>4309</v>
      </c>
    </row>
    <row r="1365" customHeight="1" spans="4:7">
      <c r="D1365" s="207">
        <v>52011</v>
      </c>
      <c r="E1365" s="209" t="s">
        <v>4287</v>
      </c>
      <c r="F1365" s="209" t="s">
        <v>4310</v>
      </c>
      <c r="G1365" s="209" t="s">
        <v>4311</v>
      </c>
    </row>
    <row r="1366" customHeight="1" spans="4:7">
      <c r="D1366" s="207">
        <v>52011</v>
      </c>
      <c r="E1366" s="209" t="s">
        <v>4287</v>
      </c>
      <c r="F1366" s="209" t="s">
        <v>4312</v>
      </c>
      <c r="G1366" s="209" t="s">
        <v>4313</v>
      </c>
    </row>
    <row r="1367" customHeight="1" spans="4:7">
      <c r="D1367" s="207">
        <v>52011</v>
      </c>
      <c r="E1367" s="209" t="s">
        <v>4287</v>
      </c>
      <c r="F1367" s="209" t="s">
        <v>4314</v>
      </c>
      <c r="G1367" s="209" t="s">
        <v>4315</v>
      </c>
    </row>
    <row r="1368" customHeight="1" spans="4:7">
      <c r="D1368" s="207">
        <v>52011</v>
      </c>
      <c r="E1368" s="209" t="s">
        <v>4287</v>
      </c>
      <c r="F1368" s="209" t="s">
        <v>4316</v>
      </c>
      <c r="G1368" s="209" t="s">
        <v>4317</v>
      </c>
    </row>
    <row r="1369" customHeight="1" spans="4:7">
      <c r="D1369" s="207">
        <v>52011</v>
      </c>
      <c r="E1369" s="209" t="s">
        <v>4287</v>
      </c>
      <c r="F1369" s="209" t="s">
        <v>4318</v>
      </c>
      <c r="G1369" s="209" t="s">
        <v>4319</v>
      </c>
    </row>
    <row r="1370" customHeight="1" spans="4:7">
      <c r="D1370" s="207">
        <v>51015</v>
      </c>
      <c r="E1370" s="209" t="s">
        <v>4320</v>
      </c>
      <c r="F1370" s="209" t="s">
        <v>4321</v>
      </c>
      <c r="G1370" s="209" t="s">
        <v>4322</v>
      </c>
    </row>
    <row r="1371" customHeight="1" spans="4:7">
      <c r="D1371" s="207">
        <v>51015</v>
      </c>
      <c r="E1371" s="209" t="s">
        <v>4320</v>
      </c>
      <c r="F1371" s="209" t="s">
        <v>4323</v>
      </c>
      <c r="G1371" s="209" t="s">
        <v>4324</v>
      </c>
    </row>
    <row r="1372" customHeight="1" spans="4:7">
      <c r="D1372" s="207">
        <v>51015</v>
      </c>
      <c r="E1372" s="209" t="s">
        <v>4320</v>
      </c>
      <c r="F1372" s="209" t="s">
        <v>4325</v>
      </c>
      <c r="G1372" s="209" t="s">
        <v>4326</v>
      </c>
    </row>
    <row r="1373" customHeight="1" spans="4:7">
      <c r="D1373" s="207">
        <v>51015</v>
      </c>
      <c r="E1373" s="209" t="s">
        <v>4320</v>
      </c>
      <c r="F1373" s="209" t="s">
        <v>4327</v>
      </c>
      <c r="G1373" s="209" t="s">
        <v>4328</v>
      </c>
    </row>
    <row r="1374" customHeight="1" spans="4:7">
      <c r="D1374" s="207">
        <v>51015</v>
      </c>
      <c r="E1374" s="209" t="s">
        <v>4320</v>
      </c>
      <c r="F1374" s="209" t="s">
        <v>4329</v>
      </c>
      <c r="G1374" s="209" t="s">
        <v>4330</v>
      </c>
    </row>
    <row r="1375" customHeight="1" spans="4:7">
      <c r="D1375" s="207">
        <v>51015</v>
      </c>
      <c r="E1375" s="209" t="s">
        <v>4320</v>
      </c>
      <c r="F1375" s="209" t="s">
        <v>4331</v>
      </c>
      <c r="G1375" s="209" t="s">
        <v>4332</v>
      </c>
    </row>
    <row r="1376" customHeight="1" spans="4:7">
      <c r="D1376" s="207">
        <v>51015</v>
      </c>
      <c r="E1376" s="209" t="s">
        <v>4320</v>
      </c>
      <c r="F1376" s="209" t="s">
        <v>4333</v>
      </c>
      <c r="G1376" s="209" t="s">
        <v>2379</v>
      </c>
    </row>
    <row r="1377" customHeight="1" spans="4:7">
      <c r="D1377" s="207">
        <v>51015</v>
      </c>
      <c r="E1377" s="209" t="s">
        <v>4320</v>
      </c>
      <c r="F1377" s="209" t="s">
        <v>4334</v>
      </c>
      <c r="G1377" s="209" t="s">
        <v>4255</v>
      </c>
    </row>
    <row r="1378" customHeight="1" spans="4:7">
      <c r="D1378" s="207">
        <v>51015</v>
      </c>
      <c r="E1378" s="209" t="s">
        <v>4320</v>
      </c>
      <c r="F1378" s="209" t="s">
        <v>4335</v>
      </c>
      <c r="G1378" s="209" t="s">
        <v>4336</v>
      </c>
    </row>
    <row r="1379" customHeight="1" spans="4:7">
      <c r="D1379" s="207">
        <v>51015</v>
      </c>
      <c r="E1379" s="209" t="s">
        <v>4320</v>
      </c>
      <c r="F1379" s="209" t="s">
        <v>4337</v>
      </c>
      <c r="G1379" s="209" t="s">
        <v>4338</v>
      </c>
    </row>
    <row r="1380" customHeight="1" spans="4:7">
      <c r="D1380" s="207">
        <v>51015</v>
      </c>
      <c r="E1380" s="209" t="s">
        <v>4320</v>
      </c>
      <c r="F1380" s="209" t="s">
        <v>4339</v>
      </c>
      <c r="G1380" s="209" t="s">
        <v>4340</v>
      </c>
    </row>
    <row r="1381" customHeight="1" spans="4:7">
      <c r="D1381" s="207">
        <v>51015</v>
      </c>
      <c r="E1381" s="209" t="s">
        <v>4320</v>
      </c>
      <c r="F1381" s="209" t="s">
        <v>4341</v>
      </c>
      <c r="G1381" s="209" t="s">
        <v>4342</v>
      </c>
    </row>
    <row r="1382" customHeight="1" spans="4:7">
      <c r="D1382" s="207">
        <v>51015</v>
      </c>
      <c r="E1382" s="209" t="s">
        <v>4320</v>
      </c>
      <c r="F1382" s="209" t="s">
        <v>4343</v>
      </c>
      <c r="G1382" s="209" t="s">
        <v>4257</v>
      </c>
    </row>
    <row r="1383" customHeight="1" spans="4:7">
      <c r="D1383" s="207">
        <v>51015</v>
      </c>
      <c r="E1383" s="209" t="s">
        <v>4320</v>
      </c>
      <c r="F1383" s="209" t="s">
        <v>4344</v>
      </c>
      <c r="G1383" s="209" t="s">
        <v>4345</v>
      </c>
    </row>
    <row r="1384" customHeight="1" spans="4:7">
      <c r="D1384" s="207">
        <v>51015</v>
      </c>
      <c r="E1384" s="209" t="s">
        <v>4320</v>
      </c>
      <c r="F1384" s="209" t="s">
        <v>4346</v>
      </c>
      <c r="G1384" s="209" t="s">
        <v>4347</v>
      </c>
    </row>
    <row r="1385" customHeight="1" spans="4:7">
      <c r="D1385" s="207">
        <v>51015</v>
      </c>
      <c r="E1385" s="209" t="s">
        <v>4320</v>
      </c>
      <c r="F1385" s="209" t="s">
        <v>4348</v>
      </c>
      <c r="G1385" s="209" t="s">
        <v>4349</v>
      </c>
    </row>
    <row r="1386" customHeight="1" spans="4:7">
      <c r="D1386" s="207">
        <v>51015</v>
      </c>
      <c r="E1386" s="209" t="s">
        <v>4320</v>
      </c>
      <c r="F1386" s="209" t="s">
        <v>4350</v>
      </c>
      <c r="G1386" s="209" t="s">
        <v>4351</v>
      </c>
    </row>
    <row r="1387" customHeight="1" spans="4:7">
      <c r="D1387" s="207">
        <v>53007</v>
      </c>
      <c r="E1387" s="209" t="s">
        <v>4352</v>
      </c>
      <c r="F1387" s="209" t="s">
        <v>4353</v>
      </c>
      <c r="G1387" s="209" t="s">
        <v>4354</v>
      </c>
    </row>
    <row r="1388" customHeight="1" spans="4:7">
      <c r="D1388" s="207">
        <v>53007</v>
      </c>
      <c r="E1388" s="209" t="s">
        <v>4352</v>
      </c>
      <c r="F1388" s="209" t="s">
        <v>4355</v>
      </c>
      <c r="G1388" s="209" t="s">
        <v>4356</v>
      </c>
    </row>
    <row r="1389" customHeight="1" spans="4:7">
      <c r="D1389" s="207">
        <v>53007</v>
      </c>
      <c r="E1389" s="209" t="s">
        <v>4352</v>
      </c>
      <c r="F1389" s="209" t="s">
        <v>4357</v>
      </c>
      <c r="G1389" s="209" t="s">
        <v>4358</v>
      </c>
    </row>
    <row r="1390" customHeight="1" spans="4:7">
      <c r="D1390" s="207">
        <v>53007</v>
      </c>
      <c r="E1390" s="209" t="s">
        <v>4352</v>
      </c>
      <c r="F1390" s="209" t="s">
        <v>4359</v>
      </c>
      <c r="G1390" s="209" t="s">
        <v>4360</v>
      </c>
    </row>
    <row r="1391" customHeight="1" spans="4:7">
      <c r="D1391" s="207">
        <v>53007</v>
      </c>
      <c r="E1391" s="209" t="s">
        <v>4352</v>
      </c>
      <c r="F1391" s="209" t="s">
        <v>4361</v>
      </c>
      <c r="G1391" s="209" t="s">
        <v>4362</v>
      </c>
    </row>
    <row r="1392" customHeight="1" spans="4:7">
      <c r="D1392" s="207">
        <v>53007</v>
      </c>
      <c r="E1392" s="209" t="s">
        <v>4352</v>
      </c>
      <c r="F1392" s="209" t="s">
        <v>4363</v>
      </c>
      <c r="G1392" s="209" t="s">
        <v>4364</v>
      </c>
    </row>
    <row r="1393" customHeight="1" spans="4:7">
      <c r="D1393" s="207">
        <v>53007</v>
      </c>
      <c r="E1393" s="209" t="s">
        <v>4352</v>
      </c>
      <c r="F1393" s="209" t="s">
        <v>4365</v>
      </c>
      <c r="G1393" s="209" t="s">
        <v>4366</v>
      </c>
    </row>
    <row r="1394" customHeight="1" spans="4:7">
      <c r="D1394" s="207">
        <v>53007</v>
      </c>
      <c r="E1394" s="209" t="s">
        <v>4352</v>
      </c>
      <c r="F1394" s="209" t="s">
        <v>4367</v>
      </c>
      <c r="G1394" s="209" t="s">
        <v>4368</v>
      </c>
    </row>
    <row r="1395" customHeight="1" spans="4:7">
      <c r="D1395" s="207">
        <v>53007</v>
      </c>
      <c r="E1395" s="209" t="s">
        <v>4352</v>
      </c>
      <c r="F1395" s="209" t="s">
        <v>4369</v>
      </c>
      <c r="G1395" s="209" t="s">
        <v>4370</v>
      </c>
    </row>
    <row r="1396" customHeight="1" spans="4:7">
      <c r="D1396" s="207">
        <v>53007</v>
      </c>
      <c r="E1396" s="209" t="s">
        <v>4352</v>
      </c>
      <c r="F1396" s="209" t="s">
        <v>4371</v>
      </c>
      <c r="G1396" s="209" t="s">
        <v>4372</v>
      </c>
    </row>
    <row r="1397" customHeight="1" spans="4:7">
      <c r="D1397" s="207">
        <v>53007</v>
      </c>
      <c r="E1397" s="209" t="s">
        <v>4352</v>
      </c>
      <c r="F1397" s="209" t="s">
        <v>4373</v>
      </c>
      <c r="G1397" s="209" t="s">
        <v>4374</v>
      </c>
    </row>
    <row r="1398" customHeight="1" spans="4:7">
      <c r="D1398" s="207">
        <v>53007</v>
      </c>
      <c r="E1398" s="209" t="s">
        <v>4352</v>
      </c>
      <c r="F1398" s="209" t="s">
        <v>4375</v>
      </c>
      <c r="G1398" s="209" t="s">
        <v>4376</v>
      </c>
    </row>
    <row r="1399" customHeight="1" spans="4:7">
      <c r="D1399" s="207">
        <v>53007</v>
      </c>
      <c r="E1399" s="209" t="s">
        <v>4352</v>
      </c>
      <c r="F1399" s="209" t="s">
        <v>4377</v>
      </c>
      <c r="G1399" s="209" t="s">
        <v>4378</v>
      </c>
    </row>
    <row r="1400" customHeight="1" spans="4:7">
      <c r="D1400" s="207">
        <v>53007</v>
      </c>
      <c r="E1400" s="209" t="s">
        <v>4352</v>
      </c>
      <c r="F1400" s="209" t="s">
        <v>4379</v>
      </c>
      <c r="G1400" s="209" t="s">
        <v>4380</v>
      </c>
    </row>
    <row r="1401" customHeight="1" spans="4:7">
      <c r="D1401" s="207">
        <v>53007</v>
      </c>
      <c r="E1401" s="209" t="s">
        <v>4352</v>
      </c>
      <c r="F1401" s="209" t="s">
        <v>4381</v>
      </c>
      <c r="G1401" s="209" t="s">
        <v>2708</v>
      </c>
    </row>
    <row r="1402" customHeight="1" spans="4:7">
      <c r="D1402" s="207">
        <v>53007</v>
      </c>
      <c r="E1402" s="209" t="s">
        <v>4352</v>
      </c>
      <c r="F1402" s="209" t="s">
        <v>4382</v>
      </c>
      <c r="G1402" s="209" t="s">
        <v>4383</v>
      </c>
    </row>
    <row r="1403" customHeight="1" spans="4:7">
      <c r="D1403" s="207">
        <v>51016</v>
      </c>
      <c r="E1403" s="209" t="s">
        <v>4384</v>
      </c>
      <c r="F1403" s="209" t="s">
        <v>4385</v>
      </c>
      <c r="G1403" s="209" t="s">
        <v>4386</v>
      </c>
    </row>
    <row r="1404" customHeight="1" spans="4:7">
      <c r="D1404" s="207">
        <v>51016</v>
      </c>
      <c r="E1404" s="209" t="s">
        <v>4384</v>
      </c>
      <c r="F1404" s="209" t="s">
        <v>4387</v>
      </c>
      <c r="G1404" s="209" t="s">
        <v>4388</v>
      </c>
    </row>
    <row r="1405" customHeight="1" spans="4:7">
      <c r="D1405" s="207">
        <v>51016</v>
      </c>
      <c r="E1405" s="209" t="s">
        <v>4384</v>
      </c>
      <c r="F1405" s="209" t="s">
        <v>4389</v>
      </c>
      <c r="G1405" s="209" t="s">
        <v>4390</v>
      </c>
    </row>
    <row r="1406" customHeight="1" spans="4:7">
      <c r="D1406" s="207">
        <v>51016</v>
      </c>
      <c r="E1406" s="209" t="s">
        <v>4384</v>
      </c>
      <c r="F1406" s="209" t="s">
        <v>4391</v>
      </c>
      <c r="G1406" s="209" t="s">
        <v>4392</v>
      </c>
    </row>
    <row r="1407" customHeight="1" spans="4:7">
      <c r="D1407" s="207">
        <v>51016</v>
      </c>
      <c r="E1407" s="209" t="s">
        <v>4384</v>
      </c>
      <c r="F1407" s="209" t="s">
        <v>4393</v>
      </c>
      <c r="G1407" s="209" t="s">
        <v>4394</v>
      </c>
    </row>
    <row r="1408" customHeight="1" spans="4:7">
      <c r="D1408" s="207">
        <v>51016</v>
      </c>
      <c r="E1408" s="209" t="s">
        <v>4384</v>
      </c>
      <c r="F1408" s="209" t="s">
        <v>4395</v>
      </c>
      <c r="G1408" s="209" t="s">
        <v>4396</v>
      </c>
    </row>
    <row r="1409" customHeight="1" spans="4:7">
      <c r="D1409" s="207">
        <v>51016</v>
      </c>
      <c r="E1409" s="209" t="s">
        <v>4384</v>
      </c>
      <c r="F1409" s="209" t="s">
        <v>4397</v>
      </c>
      <c r="G1409" s="209" t="s">
        <v>4398</v>
      </c>
    </row>
    <row r="1410" customHeight="1" spans="4:7">
      <c r="D1410" s="207">
        <v>51016</v>
      </c>
      <c r="E1410" s="209" t="s">
        <v>4384</v>
      </c>
      <c r="F1410" s="209" t="s">
        <v>4399</v>
      </c>
      <c r="G1410" s="209" t="s">
        <v>4400</v>
      </c>
    </row>
    <row r="1411" customHeight="1" spans="4:7">
      <c r="D1411" s="207">
        <v>51016</v>
      </c>
      <c r="E1411" s="209" t="s">
        <v>4384</v>
      </c>
      <c r="F1411" s="209" t="s">
        <v>4401</v>
      </c>
      <c r="G1411" s="209" t="s">
        <v>4402</v>
      </c>
    </row>
    <row r="1412" customHeight="1" spans="4:7">
      <c r="D1412" s="207">
        <v>51016</v>
      </c>
      <c r="E1412" s="209" t="s">
        <v>4384</v>
      </c>
      <c r="F1412" s="209" t="s">
        <v>4403</v>
      </c>
      <c r="G1412" s="209" t="s">
        <v>4404</v>
      </c>
    </row>
    <row r="1413" customHeight="1" spans="4:7">
      <c r="D1413" s="207">
        <v>51016</v>
      </c>
      <c r="E1413" s="209" t="s">
        <v>4384</v>
      </c>
      <c r="F1413" s="209" t="s">
        <v>4405</v>
      </c>
      <c r="G1413" s="209" t="s">
        <v>4406</v>
      </c>
    </row>
    <row r="1414" customHeight="1" spans="4:7">
      <c r="D1414" s="207">
        <v>51016</v>
      </c>
      <c r="E1414" s="209" t="s">
        <v>4384</v>
      </c>
      <c r="F1414" s="209" t="s">
        <v>4407</v>
      </c>
      <c r="G1414" s="209" t="s">
        <v>4408</v>
      </c>
    </row>
    <row r="1415" customHeight="1" spans="4:7">
      <c r="D1415" s="207">
        <v>51016</v>
      </c>
      <c r="E1415" s="209" t="s">
        <v>4384</v>
      </c>
      <c r="F1415" s="209" t="s">
        <v>4409</v>
      </c>
      <c r="G1415" s="209" t="s">
        <v>4410</v>
      </c>
    </row>
    <row r="1416" customHeight="1" spans="4:7">
      <c r="D1416" s="207">
        <v>51016</v>
      </c>
      <c r="E1416" s="209" t="s">
        <v>4384</v>
      </c>
      <c r="F1416" s="209" t="s">
        <v>4411</v>
      </c>
      <c r="G1416" s="209" t="s">
        <v>4412</v>
      </c>
    </row>
    <row r="1417" customHeight="1" spans="4:7">
      <c r="D1417" s="207">
        <v>51016</v>
      </c>
      <c r="E1417" s="209" t="s">
        <v>4384</v>
      </c>
      <c r="F1417" s="209" t="s">
        <v>4413</v>
      </c>
      <c r="G1417" s="209" t="s">
        <v>4414</v>
      </c>
    </row>
    <row r="1418" customHeight="1" spans="4:7">
      <c r="D1418" s="207">
        <v>51016</v>
      </c>
      <c r="E1418" s="209" t="s">
        <v>4384</v>
      </c>
      <c r="F1418" s="209" t="s">
        <v>4415</v>
      </c>
      <c r="G1418" s="209" t="s">
        <v>4416</v>
      </c>
    </row>
    <row r="1419" customHeight="1" spans="4:7">
      <c r="D1419" s="207">
        <v>51016</v>
      </c>
      <c r="E1419" s="209" t="s">
        <v>4384</v>
      </c>
      <c r="F1419" s="209" t="s">
        <v>4417</v>
      </c>
      <c r="G1419" s="209" t="s">
        <v>4418</v>
      </c>
    </row>
    <row r="1420" customHeight="1" spans="4:7">
      <c r="D1420" s="207">
        <v>51016</v>
      </c>
      <c r="E1420" s="209" t="s">
        <v>4384</v>
      </c>
      <c r="F1420" s="209" t="s">
        <v>4419</v>
      </c>
      <c r="G1420" s="209" t="s">
        <v>4420</v>
      </c>
    </row>
    <row r="1421" customHeight="1" spans="4:7">
      <c r="D1421" s="207">
        <v>53008</v>
      </c>
      <c r="E1421" s="209" t="s">
        <v>4421</v>
      </c>
      <c r="F1421" s="209" t="s">
        <v>4422</v>
      </c>
      <c r="G1421" s="209" t="s">
        <v>4423</v>
      </c>
    </row>
    <row r="1422" customHeight="1" spans="4:7">
      <c r="D1422" s="207">
        <v>53008</v>
      </c>
      <c r="E1422" s="209" t="s">
        <v>4421</v>
      </c>
      <c r="F1422" s="209" t="s">
        <v>4424</v>
      </c>
      <c r="G1422" s="209" t="s">
        <v>4425</v>
      </c>
    </row>
    <row r="1423" customHeight="1" spans="4:7">
      <c r="D1423" s="207">
        <v>53008</v>
      </c>
      <c r="E1423" s="209" t="s">
        <v>4421</v>
      </c>
      <c r="F1423" s="209" t="s">
        <v>4426</v>
      </c>
      <c r="G1423" s="209" t="s">
        <v>4427</v>
      </c>
    </row>
    <row r="1424" customHeight="1" spans="4:7">
      <c r="D1424" s="207">
        <v>53008</v>
      </c>
      <c r="E1424" s="209" t="s">
        <v>4421</v>
      </c>
      <c r="F1424" s="209" t="s">
        <v>4428</v>
      </c>
      <c r="G1424" s="209" t="s">
        <v>4429</v>
      </c>
    </row>
    <row r="1425" customHeight="1" spans="4:7">
      <c r="D1425" s="207">
        <v>53008</v>
      </c>
      <c r="E1425" s="209" t="s">
        <v>4421</v>
      </c>
      <c r="F1425" s="209" t="s">
        <v>4430</v>
      </c>
      <c r="G1425" s="209" t="s">
        <v>3579</v>
      </c>
    </row>
    <row r="1426" customHeight="1" spans="4:7">
      <c r="D1426" s="207">
        <v>53008</v>
      </c>
      <c r="E1426" s="209" t="s">
        <v>4421</v>
      </c>
      <c r="F1426" s="209" t="s">
        <v>4431</v>
      </c>
      <c r="G1426" s="209" t="s">
        <v>4432</v>
      </c>
    </row>
    <row r="1427" customHeight="1" spans="4:7">
      <c r="D1427" s="207">
        <v>53008</v>
      </c>
      <c r="E1427" s="209" t="s">
        <v>4421</v>
      </c>
      <c r="F1427" s="209" t="s">
        <v>4433</v>
      </c>
      <c r="G1427" s="209" t="s">
        <v>3092</v>
      </c>
    </row>
    <row r="1428" customHeight="1" spans="4:7">
      <c r="D1428" s="207">
        <v>53008</v>
      </c>
      <c r="E1428" s="209" t="s">
        <v>4421</v>
      </c>
      <c r="F1428" s="209" t="s">
        <v>4434</v>
      </c>
      <c r="G1428" s="209" t="s">
        <v>4435</v>
      </c>
    </row>
    <row r="1429" customHeight="1" spans="4:7">
      <c r="D1429" s="207">
        <v>53008</v>
      </c>
      <c r="E1429" s="209" t="s">
        <v>4421</v>
      </c>
      <c r="F1429" s="209" t="s">
        <v>4436</v>
      </c>
      <c r="G1429" s="209" t="s">
        <v>4437</v>
      </c>
    </row>
    <row r="1430" customHeight="1" spans="4:7">
      <c r="D1430" s="207">
        <v>53008</v>
      </c>
      <c r="E1430" s="209" t="s">
        <v>4421</v>
      </c>
      <c r="F1430" s="209" t="s">
        <v>4438</v>
      </c>
      <c r="G1430" s="209" t="s">
        <v>4439</v>
      </c>
    </row>
    <row r="1431" customHeight="1" spans="4:7">
      <c r="D1431" s="207">
        <v>53008</v>
      </c>
      <c r="E1431" s="209" t="s">
        <v>4421</v>
      </c>
      <c r="F1431" s="209" t="s">
        <v>4440</v>
      </c>
      <c r="G1431" s="209" t="s">
        <v>4441</v>
      </c>
    </row>
    <row r="1432" customHeight="1" spans="4:7">
      <c r="D1432" s="207">
        <v>53008</v>
      </c>
      <c r="E1432" s="209" t="s">
        <v>4421</v>
      </c>
      <c r="F1432" s="209" t="s">
        <v>4442</v>
      </c>
      <c r="G1432" s="209" t="s">
        <v>4443</v>
      </c>
    </row>
    <row r="1433" customHeight="1" spans="4:7">
      <c r="D1433" s="207">
        <v>53008</v>
      </c>
      <c r="E1433" s="209" t="s">
        <v>4421</v>
      </c>
      <c r="F1433" s="209" t="s">
        <v>4444</v>
      </c>
      <c r="G1433" s="209" t="s">
        <v>4445</v>
      </c>
    </row>
    <row r="1434" customHeight="1" spans="4:7">
      <c r="D1434" s="207">
        <v>53008</v>
      </c>
      <c r="E1434" s="209" t="s">
        <v>4421</v>
      </c>
      <c r="F1434" s="209" t="s">
        <v>4446</v>
      </c>
      <c r="G1434" s="209" t="s">
        <v>4447</v>
      </c>
    </row>
    <row r="1435" customHeight="1" spans="4:7">
      <c r="D1435" s="207">
        <v>52012</v>
      </c>
      <c r="E1435" s="209" t="s">
        <v>4448</v>
      </c>
      <c r="F1435" s="209" t="s">
        <v>4449</v>
      </c>
      <c r="G1435" s="209" t="s">
        <v>3999</v>
      </c>
    </row>
    <row r="1436" customHeight="1" spans="4:7">
      <c r="D1436" s="207">
        <v>52012</v>
      </c>
      <c r="E1436" s="209" t="s">
        <v>4448</v>
      </c>
      <c r="F1436" s="209" t="s">
        <v>4450</v>
      </c>
      <c r="G1436" s="209" t="s">
        <v>2675</v>
      </c>
    </row>
    <row r="1437" customHeight="1" spans="4:7">
      <c r="D1437" s="207">
        <v>52012</v>
      </c>
      <c r="E1437" s="209" t="s">
        <v>4448</v>
      </c>
      <c r="F1437" s="209" t="s">
        <v>4451</v>
      </c>
      <c r="G1437" s="209" t="s">
        <v>4452</v>
      </c>
    </row>
    <row r="1438" customHeight="1" spans="4:7">
      <c r="D1438" s="207">
        <v>52012</v>
      </c>
      <c r="E1438" s="209" t="s">
        <v>4448</v>
      </c>
      <c r="F1438" s="209" t="s">
        <v>4453</v>
      </c>
      <c r="G1438" s="209" t="s">
        <v>4454</v>
      </c>
    </row>
    <row r="1439" customHeight="1" spans="4:7">
      <c r="D1439" s="207">
        <v>52012</v>
      </c>
      <c r="E1439" s="209" t="s">
        <v>4448</v>
      </c>
      <c r="F1439" s="209" t="s">
        <v>4455</v>
      </c>
      <c r="G1439" s="209" t="s">
        <v>4456</v>
      </c>
    </row>
    <row r="1440" customHeight="1" spans="4:7">
      <c r="D1440" s="207">
        <v>52012</v>
      </c>
      <c r="E1440" s="209" t="s">
        <v>4448</v>
      </c>
      <c r="F1440" s="209" t="s">
        <v>4457</v>
      </c>
      <c r="G1440" s="209" t="s">
        <v>4458</v>
      </c>
    </row>
    <row r="1441" customHeight="1" spans="4:7">
      <c r="D1441" s="207">
        <v>52012</v>
      </c>
      <c r="E1441" s="209" t="s">
        <v>4448</v>
      </c>
      <c r="F1441" s="209" t="s">
        <v>4459</v>
      </c>
      <c r="G1441" s="209" t="s">
        <v>4460</v>
      </c>
    </row>
    <row r="1442" customHeight="1" spans="4:7">
      <c r="D1442" s="207">
        <v>52012</v>
      </c>
      <c r="E1442" s="209" t="s">
        <v>4448</v>
      </c>
      <c r="F1442" s="209" t="s">
        <v>4461</v>
      </c>
      <c r="G1442" s="209" t="s">
        <v>4462</v>
      </c>
    </row>
    <row r="1443" customHeight="1" spans="4:7">
      <c r="D1443" s="207">
        <v>52012</v>
      </c>
      <c r="E1443" s="209" t="s">
        <v>4448</v>
      </c>
      <c r="F1443" s="209" t="s">
        <v>4463</v>
      </c>
      <c r="G1443" s="209" t="s">
        <v>4464</v>
      </c>
    </row>
    <row r="1444" customHeight="1" spans="4:7">
      <c r="D1444" s="207">
        <v>52012</v>
      </c>
      <c r="E1444" s="209" t="s">
        <v>4448</v>
      </c>
      <c r="F1444" s="209" t="s">
        <v>4465</v>
      </c>
      <c r="G1444" s="209" t="s">
        <v>4466</v>
      </c>
    </row>
    <row r="1445" customHeight="1" spans="4:7">
      <c r="D1445" s="207">
        <v>52012</v>
      </c>
      <c r="E1445" s="209" t="s">
        <v>4448</v>
      </c>
      <c r="F1445" s="209" t="s">
        <v>4467</v>
      </c>
      <c r="G1445" s="209" t="s">
        <v>4468</v>
      </c>
    </row>
    <row r="1446" customHeight="1" spans="4:7">
      <c r="D1446" s="207">
        <v>52012</v>
      </c>
      <c r="E1446" s="209" t="s">
        <v>4448</v>
      </c>
      <c r="F1446" s="209" t="s">
        <v>4469</v>
      </c>
      <c r="G1446" s="209" t="s">
        <v>4470</v>
      </c>
    </row>
    <row r="1447" customHeight="1" spans="4:7">
      <c r="D1447" s="207">
        <v>52012</v>
      </c>
      <c r="E1447" s="209" t="s">
        <v>4448</v>
      </c>
      <c r="F1447" s="209" t="s">
        <v>4471</v>
      </c>
      <c r="G1447" s="209" t="s">
        <v>3904</v>
      </c>
    </row>
    <row r="1448" customHeight="1" spans="4:7">
      <c r="D1448" s="207">
        <v>52012</v>
      </c>
      <c r="E1448" s="209" t="s">
        <v>4448</v>
      </c>
      <c r="F1448" s="209" t="s">
        <v>4472</v>
      </c>
      <c r="G1448" s="209" t="s">
        <v>4473</v>
      </c>
    </row>
    <row r="1449" customHeight="1" spans="4:7">
      <c r="D1449" s="207">
        <v>52012</v>
      </c>
      <c r="E1449" s="209" t="s">
        <v>4448</v>
      </c>
      <c r="F1449" s="209" t="s">
        <v>4474</v>
      </c>
      <c r="G1449" s="209" t="s">
        <v>4475</v>
      </c>
    </row>
    <row r="1450" customHeight="1" spans="4:7">
      <c r="D1450" s="207">
        <v>52012</v>
      </c>
      <c r="E1450" s="209" t="s">
        <v>4448</v>
      </c>
      <c r="F1450" s="209" t="s">
        <v>4476</v>
      </c>
      <c r="G1450" s="209" t="s">
        <v>4477</v>
      </c>
    </row>
    <row r="1451" customHeight="1" spans="4:7">
      <c r="D1451" s="207">
        <v>52012</v>
      </c>
      <c r="E1451" s="209" t="s">
        <v>4448</v>
      </c>
      <c r="F1451" s="209" t="s">
        <v>4478</v>
      </c>
      <c r="G1451" s="209" t="s">
        <v>4479</v>
      </c>
    </row>
    <row r="1452" customHeight="1" spans="4:7">
      <c r="D1452" s="207">
        <v>52012</v>
      </c>
      <c r="E1452" s="209" t="s">
        <v>4448</v>
      </c>
      <c r="F1452" s="209" t="s">
        <v>4480</v>
      </c>
      <c r="G1452" s="209" t="s">
        <v>1953</v>
      </c>
    </row>
    <row r="1453" customHeight="1" spans="4:7">
      <c r="D1453" s="207">
        <v>52012</v>
      </c>
      <c r="E1453" s="209" t="s">
        <v>4448</v>
      </c>
      <c r="F1453" s="209" t="s">
        <v>4481</v>
      </c>
      <c r="G1453" s="209" t="s">
        <v>4482</v>
      </c>
    </row>
    <row r="1454" customHeight="1" spans="4:7">
      <c r="D1454" s="207">
        <v>52012</v>
      </c>
      <c r="E1454" s="209" t="s">
        <v>4448</v>
      </c>
      <c r="F1454" s="209" t="s">
        <v>4483</v>
      </c>
      <c r="G1454" s="209" t="s">
        <v>4484</v>
      </c>
    </row>
    <row r="1455" customHeight="1" spans="4:7">
      <c r="D1455" s="207">
        <v>49008</v>
      </c>
      <c r="E1455" s="209" t="s">
        <v>4485</v>
      </c>
      <c r="F1455" s="209" t="s">
        <v>4486</v>
      </c>
      <c r="G1455" s="209" t="s">
        <v>4487</v>
      </c>
    </row>
    <row r="1456" customHeight="1" spans="4:7">
      <c r="D1456" s="207">
        <v>49008</v>
      </c>
      <c r="E1456" s="209" t="s">
        <v>4485</v>
      </c>
      <c r="F1456" s="209" t="s">
        <v>4488</v>
      </c>
      <c r="G1456" s="209" t="s">
        <v>4489</v>
      </c>
    </row>
    <row r="1457" customHeight="1" spans="4:7">
      <c r="D1457" s="207">
        <v>49008</v>
      </c>
      <c r="E1457" s="209" t="s">
        <v>4485</v>
      </c>
      <c r="F1457" s="209" t="s">
        <v>4490</v>
      </c>
      <c r="G1457" s="209" t="s">
        <v>4491</v>
      </c>
    </row>
    <row r="1458" customHeight="1" spans="4:7">
      <c r="D1458" s="207">
        <v>49008</v>
      </c>
      <c r="E1458" s="209" t="s">
        <v>4485</v>
      </c>
      <c r="F1458" s="209" t="s">
        <v>4492</v>
      </c>
      <c r="G1458" s="209" t="s">
        <v>4493</v>
      </c>
    </row>
    <row r="1459" customHeight="1" spans="4:7">
      <c r="D1459" s="207">
        <v>49008</v>
      </c>
      <c r="E1459" s="209" t="s">
        <v>4485</v>
      </c>
      <c r="F1459" s="209" t="s">
        <v>4494</v>
      </c>
      <c r="G1459" s="209" t="s">
        <v>4495</v>
      </c>
    </row>
    <row r="1460" customHeight="1" spans="4:7">
      <c r="D1460" s="207">
        <v>49008</v>
      </c>
      <c r="E1460" s="209" t="s">
        <v>4485</v>
      </c>
      <c r="F1460" s="209" t="s">
        <v>4496</v>
      </c>
      <c r="G1460" s="209" t="s">
        <v>4497</v>
      </c>
    </row>
    <row r="1461" customHeight="1" spans="4:7">
      <c r="D1461" s="207">
        <v>49008</v>
      </c>
      <c r="E1461" s="209" t="s">
        <v>4485</v>
      </c>
      <c r="F1461" s="209" t="s">
        <v>4498</v>
      </c>
      <c r="G1461" s="209" t="s">
        <v>4499</v>
      </c>
    </row>
    <row r="1462" customHeight="1" spans="4:7">
      <c r="D1462" s="207">
        <v>49008</v>
      </c>
      <c r="E1462" s="209" t="s">
        <v>4485</v>
      </c>
      <c r="F1462" s="209" t="s">
        <v>4500</v>
      </c>
      <c r="G1462" s="209" t="s">
        <v>4501</v>
      </c>
    </row>
    <row r="1463" customHeight="1" spans="4:7">
      <c r="D1463" s="207">
        <v>49008</v>
      </c>
      <c r="E1463" s="209" t="s">
        <v>4485</v>
      </c>
      <c r="F1463" s="209" t="s">
        <v>4502</v>
      </c>
      <c r="G1463" s="209" t="s">
        <v>4503</v>
      </c>
    </row>
    <row r="1464" customHeight="1" spans="4:7">
      <c r="D1464" s="207">
        <v>49008</v>
      </c>
      <c r="E1464" s="209" t="s">
        <v>4485</v>
      </c>
      <c r="F1464" s="209" t="s">
        <v>4504</v>
      </c>
      <c r="G1464" s="209" t="s">
        <v>4505</v>
      </c>
    </row>
    <row r="1465" customHeight="1" spans="4:7">
      <c r="D1465" s="207">
        <v>49008</v>
      </c>
      <c r="E1465" s="209" t="s">
        <v>4485</v>
      </c>
      <c r="F1465" s="209" t="s">
        <v>4506</v>
      </c>
      <c r="G1465" s="209" t="s">
        <v>4507</v>
      </c>
    </row>
    <row r="1466" customHeight="1" spans="4:7">
      <c r="D1466" s="207">
        <v>49008</v>
      </c>
      <c r="E1466" s="209" t="s">
        <v>4485</v>
      </c>
      <c r="F1466" s="209" t="s">
        <v>4508</v>
      </c>
      <c r="G1466" s="209" t="s">
        <v>4509</v>
      </c>
    </row>
    <row r="1467" customHeight="1" spans="4:7">
      <c r="D1467" s="207">
        <v>49008</v>
      </c>
      <c r="E1467" s="209" t="s">
        <v>4485</v>
      </c>
      <c r="F1467" s="209" t="s">
        <v>4510</v>
      </c>
      <c r="G1467" s="209" t="s">
        <v>4257</v>
      </c>
    </row>
    <row r="1468" customHeight="1" spans="4:7">
      <c r="D1468" s="207">
        <v>49008</v>
      </c>
      <c r="E1468" s="209" t="s">
        <v>4485</v>
      </c>
      <c r="F1468" s="209" t="s">
        <v>4511</v>
      </c>
      <c r="G1468" s="209" t="s">
        <v>2740</v>
      </c>
    </row>
    <row r="1469" customHeight="1" spans="4:7">
      <c r="D1469" s="207">
        <v>49008</v>
      </c>
      <c r="E1469" s="209" t="s">
        <v>4485</v>
      </c>
      <c r="F1469" s="209" t="s">
        <v>4512</v>
      </c>
      <c r="G1469" s="209" t="s">
        <v>4513</v>
      </c>
    </row>
    <row r="1470" customHeight="1" spans="4:7">
      <c r="D1470" s="207">
        <v>49008</v>
      </c>
      <c r="E1470" s="209" t="s">
        <v>4485</v>
      </c>
      <c r="F1470" s="209" t="s">
        <v>4514</v>
      </c>
      <c r="G1470" s="209" t="s">
        <v>4515</v>
      </c>
    </row>
    <row r="1471" customHeight="1" spans="4:7">
      <c r="D1471" s="207">
        <v>49008</v>
      </c>
      <c r="E1471" s="209" t="s">
        <v>4485</v>
      </c>
      <c r="F1471" s="209" t="s">
        <v>4516</v>
      </c>
      <c r="G1471" s="209" t="s">
        <v>4517</v>
      </c>
    </row>
    <row r="1472" customHeight="1" spans="4:7">
      <c r="D1472" s="207">
        <v>49008</v>
      </c>
      <c r="E1472" s="209" t="s">
        <v>4485</v>
      </c>
      <c r="F1472" s="209" t="s">
        <v>4518</v>
      </c>
      <c r="G1472" s="209" t="s">
        <v>4519</v>
      </c>
    </row>
    <row r="1473" customHeight="1" spans="4:7">
      <c r="D1473" s="207">
        <v>49008</v>
      </c>
      <c r="E1473" s="209" t="s">
        <v>4485</v>
      </c>
      <c r="F1473" s="209" t="s">
        <v>4520</v>
      </c>
      <c r="G1473" s="209" t="s">
        <v>4521</v>
      </c>
    </row>
    <row r="1474" customHeight="1" spans="4:7">
      <c r="D1474" s="207">
        <v>49008</v>
      </c>
      <c r="E1474" s="209" t="s">
        <v>4485</v>
      </c>
      <c r="F1474" s="209" t="s">
        <v>4522</v>
      </c>
      <c r="G1474" s="209" t="s">
        <v>4523</v>
      </c>
    </row>
    <row r="1475" customHeight="1" spans="4:7">
      <c r="D1475" s="207">
        <v>49008</v>
      </c>
      <c r="E1475" s="209" t="s">
        <v>4485</v>
      </c>
      <c r="F1475" s="209" t="s">
        <v>4524</v>
      </c>
      <c r="G1475" s="209" t="s">
        <v>4525</v>
      </c>
    </row>
    <row r="1476" customHeight="1" spans="4:7">
      <c r="D1476" s="207">
        <v>49008</v>
      </c>
      <c r="E1476" s="209" t="s">
        <v>4485</v>
      </c>
      <c r="F1476" s="209" t="s">
        <v>4526</v>
      </c>
      <c r="G1476" s="209" t="s">
        <v>4527</v>
      </c>
    </row>
    <row r="1477" customHeight="1" spans="4:7">
      <c r="D1477" s="207">
        <v>49008</v>
      </c>
      <c r="E1477" s="209" t="s">
        <v>4485</v>
      </c>
      <c r="F1477" s="209" t="s">
        <v>4528</v>
      </c>
      <c r="G1477" s="209" t="s">
        <v>4529</v>
      </c>
    </row>
    <row r="1478" customHeight="1" spans="4:7">
      <c r="D1478" s="207">
        <v>49008</v>
      </c>
      <c r="E1478" s="209" t="s">
        <v>4485</v>
      </c>
      <c r="F1478" s="209" t="s">
        <v>4530</v>
      </c>
      <c r="G1478" s="209" t="s">
        <v>4531</v>
      </c>
    </row>
    <row r="1479" customHeight="1" spans="4:7">
      <c r="D1479" s="207">
        <v>49008</v>
      </c>
      <c r="E1479" s="209" t="s">
        <v>4485</v>
      </c>
      <c r="F1479" s="209" t="s">
        <v>4532</v>
      </c>
      <c r="G1479" s="209" t="s">
        <v>4533</v>
      </c>
    </row>
    <row r="1480" customHeight="1" spans="4:7">
      <c r="D1480" s="207">
        <v>49008</v>
      </c>
      <c r="E1480" s="209" t="s">
        <v>4485</v>
      </c>
      <c r="F1480" s="209" t="s">
        <v>4534</v>
      </c>
      <c r="G1480" s="209" t="s">
        <v>4535</v>
      </c>
    </row>
    <row r="1481" customHeight="1" spans="4:7">
      <c r="D1481" s="207">
        <v>49008</v>
      </c>
      <c r="E1481" s="209" t="s">
        <v>4485</v>
      </c>
      <c r="F1481" s="209" t="s">
        <v>4536</v>
      </c>
      <c r="G1481" s="209" t="s">
        <v>4537</v>
      </c>
    </row>
    <row r="1482" customHeight="1" spans="4:7">
      <c r="D1482" s="207">
        <v>49008</v>
      </c>
      <c r="E1482" s="209" t="s">
        <v>4485</v>
      </c>
      <c r="F1482" s="209" t="s">
        <v>4538</v>
      </c>
      <c r="G1482" s="209" t="s">
        <v>4539</v>
      </c>
    </row>
    <row r="1483" customHeight="1" spans="4:7">
      <c r="D1483" s="207">
        <v>49008</v>
      </c>
      <c r="E1483" s="209" t="s">
        <v>4485</v>
      </c>
      <c r="F1483" s="209" t="s">
        <v>4540</v>
      </c>
      <c r="G1483" s="209" t="s">
        <v>4541</v>
      </c>
    </row>
    <row r="1484" customHeight="1" spans="4:7">
      <c r="D1484" s="207">
        <v>49008</v>
      </c>
      <c r="E1484" s="209" t="s">
        <v>4485</v>
      </c>
      <c r="F1484" s="209" t="s">
        <v>4542</v>
      </c>
      <c r="G1484" s="209" t="s">
        <v>4543</v>
      </c>
    </row>
    <row r="1485" customHeight="1" spans="4:7">
      <c r="D1485" s="207">
        <v>49008</v>
      </c>
      <c r="E1485" s="209" t="s">
        <v>4485</v>
      </c>
      <c r="F1485" s="209" t="s">
        <v>4544</v>
      </c>
      <c r="G1485" s="209" t="s">
        <v>4545</v>
      </c>
    </row>
    <row r="1486" customHeight="1" spans="4:7">
      <c r="D1486" s="207">
        <v>49008</v>
      </c>
      <c r="E1486" s="209" t="s">
        <v>4485</v>
      </c>
      <c r="F1486" s="209" t="s">
        <v>4546</v>
      </c>
      <c r="G1486" s="209" t="s">
        <v>4547</v>
      </c>
    </row>
    <row r="1487" customHeight="1" spans="4:7">
      <c r="D1487" s="207">
        <v>49008</v>
      </c>
      <c r="E1487" s="209" t="s">
        <v>4485</v>
      </c>
      <c r="F1487" s="209" t="s">
        <v>4548</v>
      </c>
      <c r="G1487" s="209" t="s">
        <v>4549</v>
      </c>
    </row>
    <row r="1488" customHeight="1" spans="4:7">
      <c r="D1488" s="207">
        <v>49008</v>
      </c>
      <c r="E1488" s="209" t="s">
        <v>4485</v>
      </c>
      <c r="F1488" s="209" t="s">
        <v>4550</v>
      </c>
      <c r="G1488" s="209" t="s">
        <v>4551</v>
      </c>
    </row>
    <row r="1489" customHeight="1" spans="4:7">
      <c r="D1489" s="207">
        <v>49008</v>
      </c>
      <c r="E1489" s="209" t="s">
        <v>4485</v>
      </c>
      <c r="F1489" s="209" t="s">
        <v>4552</v>
      </c>
      <c r="G1489" s="209" t="s">
        <v>4553</v>
      </c>
    </row>
    <row r="1490" customHeight="1" spans="4:7">
      <c r="D1490" s="207">
        <v>45005</v>
      </c>
      <c r="E1490" s="209" t="s">
        <v>4554</v>
      </c>
      <c r="F1490" s="209" t="s">
        <v>4555</v>
      </c>
      <c r="G1490" s="209" t="s">
        <v>4556</v>
      </c>
    </row>
    <row r="1491" customHeight="1" spans="4:7">
      <c r="D1491" s="207">
        <v>45005</v>
      </c>
      <c r="E1491" s="209" t="s">
        <v>4554</v>
      </c>
      <c r="F1491" s="209" t="s">
        <v>4557</v>
      </c>
      <c r="G1491" s="209" t="s">
        <v>4558</v>
      </c>
    </row>
    <row r="1492" customHeight="1" spans="4:7">
      <c r="D1492" s="207">
        <v>45005</v>
      </c>
      <c r="E1492" s="209" t="s">
        <v>4554</v>
      </c>
      <c r="F1492" s="209" t="s">
        <v>4559</v>
      </c>
      <c r="G1492" s="209" t="s">
        <v>4560</v>
      </c>
    </row>
    <row r="1493" customHeight="1" spans="4:7">
      <c r="D1493" s="207">
        <v>45005</v>
      </c>
      <c r="E1493" s="209" t="s">
        <v>4554</v>
      </c>
      <c r="F1493" s="209" t="s">
        <v>4561</v>
      </c>
      <c r="G1493" s="209" t="s">
        <v>4562</v>
      </c>
    </row>
    <row r="1494" customHeight="1" spans="4:7">
      <c r="D1494" s="207">
        <v>45005</v>
      </c>
      <c r="E1494" s="209" t="s">
        <v>4554</v>
      </c>
      <c r="F1494" s="209" t="s">
        <v>4563</v>
      </c>
      <c r="G1494" s="209" t="s">
        <v>2456</v>
      </c>
    </row>
    <row r="1495" customHeight="1" spans="4:7">
      <c r="D1495" s="207">
        <v>45005</v>
      </c>
      <c r="E1495" s="209" t="s">
        <v>4554</v>
      </c>
      <c r="F1495" s="209" t="s">
        <v>4564</v>
      </c>
      <c r="G1495" s="209" t="s">
        <v>4565</v>
      </c>
    </row>
    <row r="1496" customHeight="1" spans="4:7">
      <c r="D1496" s="207">
        <v>45005</v>
      </c>
      <c r="E1496" s="209" t="s">
        <v>4554</v>
      </c>
      <c r="F1496" s="209" t="s">
        <v>4566</v>
      </c>
      <c r="G1496" s="209" t="s">
        <v>4567</v>
      </c>
    </row>
    <row r="1497" customHeight="1" spans="4:7">
      <c r="D1497" s="207">
        <v>45005</v>
      </c>
      <c r="E1497" s="209" t="s">
        <v>4554</v>
      </c>
      <c r="F1497" s="209" t="s">
        <v>4568</v>
      </c>
      <c r="G1497" s="209" t="s">
        <v>4569</v>
      </c>
    </row>
    <row r="1498" customHeight="1" spans="4:7">
      <c r="D1498" s="207">
        <v>45005</v>
      </c>
      <c r="E1498" s="209" t="s">
        <v>4554</v>
      </c>
      <c r="F1498" s="209" t="s">
        <v>4570</v>
      </c>
      <c r="G1498" s="209" t="s">
        <v>4571</v>
      </c>
    </row>
    <row r="1499" customHeight="1" spans="4:7">
      <c r="D1499" s="207">
        <v>45005</v>
      </c>
      <c r="E1499" s="209" t="s">
        <v>4554</v>
      </c>
      <c r="F1499" s="209" t="s">
        <v>4572</v>
      </c>
      <c r="G1499" s="209" t="s">
        <v>4573</v>
      </c>
    </row>
    <row r="1500" customHeight="1" spans="4:7">
      <c r="D1500" s="207">
        <v>45005</v>
      </c>
      <c r="E1500" s="209" t="s">
        <v>4554</v>
      </c>
      <c r="F1500" s="209" t="s">
        <v>4574</v>
      </c>
      <c r="G1500" s="209" t="s">
        <v>4575</v>
      </c>
    </row>
    <row r="1501" customHeight="1" spans="4:7">
      <c r="D1501" s="207">
        <v>45005</v>
      </c>
      <c r="E1501" s="209" t="s">
        <v>4554</v>
      </c>
      <c r="F1501" s="209" t="s">
        <v>4576</v>
      </c>
      <c r="G1501" s="209" t="s">
        <v>4577</v>
      </c>
    </row>
    <row r="1502" customHeight="1" spans="4:7">
      <c r="D1502" s="207">
        <v>45005</v>
      </c>
      <c r="E1502" s="209" t="s">
        <v>4554</v>
      </c>
      <c r="F1502" s="209" t="s">
        <v>4578</v>
      </c>
      <c r="G1502" s="209" t="s">
        <v>4579</v>
      </c>
    </row>
    <row r="1503" customHeight="1" spans="4:7">
      <c r="D1503" s="207">
        <v>45005</v>
      </c>
      <c r="E1503" s="209" t="s">
        <v>4554</v>
      </c>
      <c r="F1503" s="209" t="s">
        <v>4580</v>
      </c>
      <c r="G1503" s="209" t="s">
        <v>4581</v>
      </c>
    </row>
    <row r="1504" customHeight="1" spans="4:7">
      <c r="D1504" s="207">
        <v>45005</v>
      </c>
      <c r="E1504" s="209" t="s">
        <v>4554</v>
      </c>
      <c r="F1504" s="209" t="s">
        <v>4582</v>
      </c>
      <c r="G1504" s="209" t="s">
        <v>4583</v>
      </c>
    </row>
    <row r="1505" customHeight="1" spans="4:7">
      <c r="D1505" s="207">
        <v>45005</v>
      </c>
      <c r="E1505" s="209" t="s">
        <v>4554</v>
      </c>
      <c r="F1505" s="209" t="s">
        <v>4584</v>
      </c>
      <c r="G1505" s="209" t="s">
        <v>4585</v>
      </c>
    </row>
    <row r="1506" customHeight="1" spans="4:7">
      <c r="D1506" s="207">
        <v>45005</v>
      </c>
      <c r="E1506" s="209" t="s">
        <v>4554</v>
      </c>
      <c r="F1506" s="209" t="s">
        <v>4586</v>
      </c>
      <c r="G1506" s="209" t="s">
        <v>4587</v>
      </c>
    </row>
    <row r="1507" customHeight="1" spans="4:7">
      <c r="D1507" s="207">
        <v>45005</v>
      </c>
      <c r="E1507" s="209" t="s">
        <v>4554</v>
      </c>
      <c r="F1507" s="209" t="s">
        <v>4588</v>
      </c>
      <c r="G1507" s="209" t="s">
        <v>4589</v>
      </c>
    </row>
    <row r="1508" customHeight="1" spans="4:7">
      <c r="D1508" s="207">
        <v>45005</v>
      </c>
      <c r="E1508" s="209" t="s">
        <v>4554</v>
      </c>
      <c r="F1508" s="209" t="s">
        <v>4590</v>
      </c>
      <c r="G1508" s="209" t="s">
        <v>4591</v>
      </c>
    </row>
    <row r="1509" customHeight="1" spans="4:7">
      <c r="D1509" s="207">
        <v>46011</v>
      </c>
      <c r="E1509" s="209" t="s">
        <v>4592</v>
      </c>
      <c r="F1509" s="209" t="s">
        <v>4593</v>
      </c>
      <c r="G1509" s="209" t="s">
        <v>4594</v>
      </c>
    </row>
    <row r="1510" customHeight="1" spans="4:7">
      <c r="D1510" s="207">
        <v>46011</v>
      </c>
      <c r="E1510" s="209" t="s">
        <v>4592</v>
      </c>
      <c r="F1510" s="209" t="s">
        <v>4595</v>
      </c>
      <c r="G1510" s="209" t="s">
        <v>4596</v>
      </c>
    </row>
    <row r="1511" customHeight="1" spans="4:7">
      <c r="D1511" s="207">
        <v>46011</v>
      </c>
      <c r="E1511" s="209" t="s">
        <v>4592</v>
      </c>
      <c r="F1511" s="209" t="s">
        <v>4597</v>
      </c>
      <c r="G1511" s="209" t="s">
        <v>4598</v>
      </c>
    </row>
    <row r="1512" customHeight="1" spans="4:7">
      <c r="D1512" s="207">
        <v>46011</v>
      </c>
      <c r="E1512" s="209" t="s">
        <v>4592</v>
      </c>
      <c r="F1512" s="209" t="s">
        <v>4599</v>
      </c>
      <c r="G1512" s="209" t="s">
        <v>4600</v>
      </c>
    </row>
    <row r="1513" customHeight="1" spans="4:7">
      <c r="D1513" s="207">
        <v>46011</v>
      </c>
      <c r="E1513" s="209" t="s">
        <v>4592</v>
      </c>
      <c r="F1513" s="209" t="s">
        <v>4601</v>
      </c>
      <c r="G1513" s="209" t="s">
        <v>4602</v>
      </c>
    </row>
    <row r="1514" customHeight="1" spans="4:7">
      <c r="D1514" s="207">
        <v>46011</v>
      </c>
      <c r="E1514" s="209" t="s">
        <v>4592</v>
      </c>
      <c r="F1514" s="209" t="s">
        <v>4603</v>
      </c>
      <c r="G1514" s="209" t="s">
        <v>4604</v>
      </c>
    </row>
    <row r="1515" customHeight="1" spans="4:7">
      <c r="D1515" s="207">
        <v>46011</v>
      </c>
      <c r="E1515" s="209" t="s">
        <v>4592</v>
      </c>
      <c r="F1515" s="209" t="s">
        <v>4605</v>
      </c>
      <c r="G1515" s="209" t="s">
        <v>4606</v>
      </c>
    </row>
    <row r="1516" customHeight="1" spans="4:7">
      <c r="D1516" s="207">
        <v>46011</v>
      </c>
      <c r="E1516" s="209" t="s">
        <v>4592</v>
      </c>
      <c r="F1516" s="209" t="s">
        <v>4607</v>
      </c>
      <c r="G1516" s="209" t="s">
        <v>4608</v>
      </c>
    </row>
    <row r="1517" customHeight="1" spans="4:7">
      <c r="D1517" s="207">
        <v>51017</v>
      </c>
      <c r="E1517" s="209" t="s">
        <v>4609</v>
      </c>
      <c r="F1517" s="209" t="s">
        <v>4610</v>
      </c>
      <c r="G1517" s="209" t="s">
        <v>4611</v>
      </c>
    </row>
    <row r="1518" customHeight="1" spans="4:7">
      <c r="D1518" s="207">
        <v>51017</v>
      </c>
      <c r="E1518" s="209" t="s">
        <v>4609</v>
      </c>
      <c r="F1518" s="209" t="s">
        <v>4612</v>
      </c>
      <c r="G1518" s="209" t="s">
        <v>4093</v>
      </c>
    </row>
    <row r="1519" customHeight="1" spans="4:7">
      <c r="D1519" s="207">
        <v>51017</v>
      </c>
      <c r="E1519" s="209" t="s">
        <v>4609</v>
      </c>
      <c r="F1519" s="209" t="s">
        <v>4613</v>
      </c>
      <c r="G1519" s="209" t="s">
        <v>4614</v>
      </c>
    </row>
    <row r="1520" customHeight="1" spans="4:7">
      <c r="D1520" s="207">
        <v>51017</v>
      </c>
      <c r="E1520" s="209" t="s">
        <v>4609</v>
      </c>
      <c r="F1520" s="209" t="s">
        <v>4615</v>
      </c>
      <c r="G1520" s="209" t="s">
        <v>4616</v>
      </c>
    </row>
    <row r="1521" customHeight="1" spans="4:7">
      <c r="D1521" s="207">
        <v>51017</v>
      </c>
      <c r="E1521" s="209" t="s">
        <v>4609</v>
      </c>
      <c r="F1521" s="209" t="s">
        <v>4617</v>
      </c>
      <c r="G1521" s="209" t="s">
        <v>4618</v>
      </c>
    </row>
    <row r="1522" customHeight="1" spans="4:7">
      <c r="D1522" s="207">
        <v>51017</v>
      </c>
      <c r="E1522" s="209" t="s">
        <v>4609</v>
      </c>
      <c r="F1522" s="209" t="s">
        <v>4619</v>
      </c>
      <c r="G1522" s="209" t="s">
        <v>4620</v>
      </c>
    </row>
    <row r="1523" customHeight="1" spans="4:7">
      <c r="D1523" s="207">
        <v>51017</v>
      </c>
      <c r="E1523" s="209" t="s">
        <v>4609</v>
      </c>
      <c r="F1523" s="209" t="s">
        <v>4621</v>
      </c>
      <c r="G1523" s="209" t="s">
        <v>3485</v>
      </c>
    </row>
    <row r="1524" customHeight="1" spans="4:7">
      <c r="D1524" s="207">
        <v>51017</v>
      </c>
      <c r="E1524" s="209" t="s">
        <v>4609</v>
      </c>
      <c r="F1524" s="209" t="s">
        <v>4622</v>
      </c>
      <c r="G1524" s="209" t="s">
        <v>4623</v>
      </c>
    </row>
    <row r="1525" customHeight="1" spans="4:7">
      <c r="D1525" s="207">
        <v>51017</v>
      </c>
      <c r="E1525" s="209" t="s">
        <v>4609</v>
      </c>
      <c r="F1525" s="209" t="s">
        <v>4624</v>
      </c>
      <c r="G1525" s="209" t="s">
        <v>4625</v>
      </c>
    </row>
    <row r="1526" customHeight="1" spans="4:7">
      <c r="D1526" s="207">
        <v>51017</v>
      </c>
      <c r="E1526" s="209" t="s">
        <v>4609</v>
      </c>
      <c r="F1526" s="209" t="s">
        <v>4626</v>
      </c>
      <c r="G1526" s="209" t="s">
        <v>4627</v>
      </c>
    </row>
    <row r="1527" customHeight="1" spans="4:7">
      <c r="D1527" s="207">
        <v>51017</v>
      </c>
      <c r="E1527" s="209" t="s">
        <v>4609</v>
      </c>
      <c r="F1527" s="209" t="s">
        <v>4628</v>
      </c>
      <c r="G1527" s="209" t="s">
        <v>4629</v>
      </c>
    </row>
    <row r="1528" customHeight="1" spans="4:7">
      <c r="D1528" s="207">
        <v>51017</v>
      </c>
      <c r="E1528" s="209" t="s">
        <v>4609</v>
      </c>
      <c r="F1528" s="209" t="s">
        <v>4630</v>
      </c>
      <c r="G1528" s="209" t="s">
        <v>4631</v>
      </c>
    </row>
    <row r="1529" customHeight="1" spans="4:7">
      <c r="D1529" s="207">
        <v>51017</v>
      </c>
      <c r="E1529" s="209" t="s">
        <v>4609</v>
      </c>
      <c r="F1529" s="209" t="s">
        <v>4632</v>
      </c>
      <c r="G1529" s="209" t="s">
        <v>4633</v>
      </c>
    </row>
    <row r="1530" customHeight="1" spans="4:7">
      <c r="D1530" s="207">
        <v>51017</v>
      </c>
      <c r="E1530" s="209" t="s">
        <v>4609</v>
      </c>
      <c r="F1530" s="209" t="s">
        <v>4634</v>
      </c>
      <c r="G1530" s="209" t="s">
        <v>4635</v>
      </c>
    </row>
    <row r="1531" customHeight="1" spans="4:7">
      <c r="D1531" s="207">
        <v>51017</v>
      </c>
      <c r="E1531" s="209" t="s">
        <v>4609</v>
      </c>
      <c r="F1531" s="209" t="s">
        <v>4636</v>
      </c>
      <c r="G1531" s="209" t="s">
        <v>3762</v>
      </c>
    </row>
    <row r="1532" customHeight="1" spans="4:7">
      <c r="D1532" s="207">
        <v>51017</v>
      </c>
      <c r="E1532" s="209" t="s">
        <v>4609</v>
      </c>
      <c r="F1532" s="209" t="s">
        <v>4637</v>
      </c>
      <c r="G1532" s="209" t="s">
        <v>4638</v>
      </c>
    </row>
    <row r="1533" customHeight="1" spans="4:7">
      <c r="D1533" s="207">
        <v>51017</v>
      </c>
      <c r="E1533" s="209" t="s">
        <v>4609</v>
      </c>
      <c r="F1533" s="209" t="s">
        <v>4639</v>
      </c>
      <c r="G1533" s="209" t="s">
        <v>4640</v>
      </c>
    </row>
    <row r="1534" customHeight="1" spans="4:7">
      <c r="D1534" s="207">
        <v>51017</v>
      </c>
      <c r="E1534" s="209" t="s">
        <v>4609</v>
      </c>
      <c r="F1534" s="209" t="s">
        <v>4641</v>
      </c>
      <c r="G1534" s="209" t="s">
        <v>4642</v>
      </c>
    </row>
    <row r="1535" customHeight="1" spans="4:7">
      <c r="D1535" s="207">
        <v>51017</v>
      </c>
      <c r="E1535" s="209" t="s">
        <v>4609</v>
      </c>
      <c r="F1535" s="209" t="s">
        <v>4643</v>
      </c>
      <c r="G1535" s="209" t="s">
        <v>4644</v>
      </c>
    </row>
    <row r="1536" customHeight="1" spans="4:7">
      <c r="D1536" s="207">
        <v>51017</v>
      </c>
      <c r="E1536" s="209" t="s">
        <v>4609</v>
      </c>
      <c r="F1536" s="209" t="s">
        <v>4645</v>
      </c>
      <c r="G1536" s="209" t="s">
        <v>4646</v>
      </c>
    </row>
    <row r="1537" customHeight="1" spans="4:7">
      <c r="D1537" s="207">
        <v>51017</v>
      </c>
      <c r="E1537" s="209" t="s">
        <v>4609</v>
      </c>
      <c r="F1537" s="209" t="s">
        <v>4647</v>
      </c>
      <c r="G1537" s="209" t="s">
        <v>4648</v>
      </c>
    </row>
    <row r="1538" customHeight="1" spans="4:7">
      <c r="D1538" s="207">
        <v>51017</v>
      </c>
      <c r="E1538" s="209" t="s">
        <v>4609</v>
      </c>
      <c r="F1538" s="209" t="s">
        <v>4649</v>
      </c>
      <c r="G1538" s="209" t="s">
        <v>4650</v>
      </c>
    </row>
    <row r="1539" customHeight="1" spans="4:7">
      <c r="D1539" s="207">
        <v>51017</v>
      </c>
      <c r="E1539" s="209" t="s">
        <v>4609</v>
      </c>
      <c r="F1539" s="209" t="s">
        <v>4651</v>
      </c>
      <c r="G1539" s="209" t="s">
        <v>4652</v>
      </c>
    </row>
    <row r="1540" customHeight="1" spans="4:7">
      <c r="D1540" s="207">
        <v>51017</v>
      </c>
      <c r="E1540" s="209" t="s">
        <v>4609</v>
      </c>
      <c r="F1540" s="209" t="s">
        <v>4653</v>
      </c>
      <c r="G1540" s="209" t="s">
        <v>4654</v>
      </c>
    </row>
    <row r="1541" customHeight="1" spans="4:7">
      <c r="D1541" s="207">
        <v>51017</v>
      </c>
      <c r="E1541" s="209" t="s">
        <v>4609</v>
      </c>
      <c r="F1541" s="209" t="s">
        <v>4655</v>
      </c>
      <c r="G1541" s="209" t="s">
        <v>4656</v>
      </c>
    </row>
    <row r="1542" customHeight="1" spans="4:7">
      <c r="D1542" s="207">
        <v>51017</v>
      </c>
      <c r="E1542" s="209" t="s">
        <v>4609</v>
      </c>
      <c r="F1542" s="209" t="s">
        <v>4657</v>
      </c>
      <c r="G1542" s="209" t="s">
        <v>4658</v>
      </c>
    </row>
    <row r="1543" customHeight="1" spans="4:7">
      <c r="D1543" s="207">
        <v>51017</v>
      </c>
      <c r="E1543" s="209" t="s">
        <v>4609</v>
      </c>
      <c r="F1543" s="209" t="s">
        <v>4659</v>
      </c>
      <c r="G1543" s="209" t="s">
        <v>4660</v>
      </c>
    </row>
    <row r="1544" customHeight="1" spans="4:7">
      <c r="D1544" s="207">
        <v>51017</v>
      </c>
      <c r="E1544" s="209" t="s">
        <v>4609</v>
      </c>
      <c r="F1544" s="209" t="s">
        <v>4661</v>
      </c>
      <c r="G1544" s="209" t="s">
        <v>4662</v>
      </c>
    </row>
    <row r="1545" customHeight="1" spans="4:7">
      <c r="D1545" s="207">
        <v>51017</v>
      </c>
      <c r="E1545" s="209" t="s">
        <v>4609</v>
      </c>
      <c r="F1545" s="209" t="s">
        <v>4663</v>
      </c>
      <c r="G1545" s="209" t="s">
        <v>4664</v>
      </c>
    </row>
    <row r="1546" customHeight="1" spans="4:7">
      <c r="D1546" s="207">
        <v>51017</v>
      </c>
      <c r="E1546" s="209" t="s">
        <v>4609</v>
      </c>
      <c r="F1546" s="209" t="s">
        <v>4665</v>
      </c>
      <c r="G1546" s="209" t="s">
        <v>4666</v>
      </c>
    </row>
    <row r="1547" customHeight="1" spans="4:7">
      <c r="D1547" s="207">
        <v>51017</v>
      </c>
      <c r="E1547" s="209" t="s">
        <v>4609</v>
      </c>
      <c r="F1547" s="209" t="s">
        <v>4667</v>
      </c>
      <c r="G1547" s="209" t="s">
        <v>4668</v>
      </c>
    </row>
    <row r="1548" customHeight="1" spans="4:7">
      <c r="D1548" s="207">
        <v>51017</v>
      </c>
      <c r="E1548" s="209" t="s">
        <v>4609</v>
      </c>
      <c r="F1548" s="209" t="s">
        <v>4669</v>
      </c>
      <c r="G1548" s="209" t="s">
        <v>4670</v>
      </c>
    </row>
    <row r="1549" customHeight="1" spans="4:7">
      <c r="D1549" s="207">
        <v>51017</v>
      </c>
      <c r="E1549" s="209" t="s">
        <v>4609</v>
      </c>
      <c r="F1549" s="209" t="s">
        <v>4671</v>
      </c>
      <c r="G1549" s="209" t="s">
        <v>4672</v>
      </c>
    </row>
    <row r="1550" customHeight="1" spans="4:7">
      <c r="D1550" s="207">
        <v>51017</v>
      </c>
      <c r="E1550" s="209" t="s">
        <v>4609</v>
      </c>
      <c r="F1550" s="209" t="s">
        <v>4673</v>
      </c>
      <c r="G1550" s="209" t="s">
        <v>3000</v>
      </c>
    </row>
    <row r="1551" customHeight="1" spans="4:7">
      <c r="D1551" s="207">
        <v>51017</v>
      </c>
      <c r="E1551" s="209" t="s">
        <v>4609</v>
      </c>
      <c r="F1551" s="209" t="s">
        <v>4674</v>
      </c>
      <c r="G1551" s="209" t="s">
        <v>4675</v>
      </c>
    </row>
    <row r="1552" customHeight="1" spans="4:7">
      <c r="D1552" s="207">
        <v>51017</v>
      </c>
      <c r="E1552" s="209" t="s">
        <v>4609</v>
      </c>
      <c r="F1552" s="209" t="s">
        <v>4676</v>
      </c>
      <c r="G1552" s="209" t="s">
        <v>4677</v>
      </c>
    </row>
    <row r="1553" customHeight="1" spans="4:7">
      <c r="D1553" s="207">
        <v>51017</v>
      </c>
      <c r="E1553" s="209" t="s">
        <v>4609</v>
      </c>
      <c r="F1553" s="209" t="s">
        <v>4678</v>
      </c>
      <c r="G1553" s="209" t="s">
        <v>4679</v>
      </c>
    </row>
    <row r="1554" customHeight="1" spans="4:7">
      <c r="D1554" s="207">
        <v>51017</v>
      </c>
      <c r="E1554" s="209" t="s">
        <v>4609</v>
      </c>
      <c r="F1554" s="209" t="s">
        <v>4680</v>
      </c>
      <c r="G1554" s="209" t="s">
        <v>4681</v>
      </c>
    </row>
    <row r="1555" customHeight="1" spans="4:7">
      <c r="D1555" s="207">
        <v>51017</v>
      </c>
      <c r="E1555" s="209" t="s">
        <v>4609</v>
      </c>
      <c r="F1555" s="209" t="s">
        <v>4682</v>
      </c>
      <c r="G1555" s="209" t="s">
        <v>4683</v>
      </c>
    </row>
    <row r="1556" customHeight="1" spans="4:7">
      <c r="D1556" s="207">
        <v>51017</v>
      </c>
      <c r="E1556" s="209" t="s">
        <v>4609</v>
      </c>
      <c r="F1556" s="209" t="s">
        <v>4684</v>
      </c>
      <c r="G1556" s="209" t="s">
        <v>4685</v>
      </c>
    </row>
    <row r="1557" customHeight="1" spans="4:7">
      <c r="D1557" s="207">
        <v>51017</v>
      </c>
      <c r="E1557" s="209" t="s">
        <v>4609</v>
      </c>
      <c r="F1557" s="209" t="s">
        <v>4686</v>
      </c>
      <c r="G1557" s="209" t="s">
        <v>4687</v>
      </c>
    </row>
    <row r="1558" customHeight="1" spans="4:7">
      <c r="D1558" s="207">
        <v>51017</v>
      </c>
      <c r="E1558" s="209" t="s">
        <v>4609</v>
      </c>
      <c r="F1558" s="209" t="s">
        <v>4688</v>
      </c>
      <c r="G1558" s="209" t="s">
        <v>4689</v>
      </c>
    </row>
    <row r="1559" customHeight="1" spans="4:7">
      <c r="D1559" s="207">
        <v>51017</v>
      </c>
      <c r="E1559" s="209" t="s">
        <v>4609</v>
      </c>
      <c r="F1559" s="209" t="s">
        <v>4690</v>
      </c>
      <c r="G1559" s="209" t="s">
        <v>4691</v>
      </c>
    </row>
    <row r="1560" customHeight="1" spans="4:7">
      <c r="D1560" s="207">
        <v>51017</v>
      </c>
      <c r="E1560" s="209" t="s">
        <v>4609</v>
      </c>
      <c r="F1560" s="209" t="s">
        <v>4692</v>
      </c>
      <c r="G1560" s="209" t="s">
        <v>4693</v>
      </c>
    </row>
    <row r="1561" customHeight="1" spans="4:7">
      <c r="D1561" s="207">
        <v>51017</v>
      </c>
      <c r="E1561" s="209" t="s">
        <v>4609</v>
      </c>
      <c r="F1561" s="209" t="s">
        <v>4694</v>
      </c>
      <c r="G1561" s="209" t="s">
        <v>4695</v>
      </c>
    </row>
    <row r="1562" customHeight="1" spans="4:7">
      <c r="D1562" s="207">
        <v>51017</v>
      </c>
      <c r="E1562" s="209" t="s">
        <v>4609</v>
      </c>
      <c r="F1562" s="209" t="s">
        <v>4696</v>
      </c>
      <c r="G1562" s="209" t="s">
        <v>4697</v>
      </c>
    </row>
    <row r="1563" customHeight="1" spans="4:7">
      <c r="D1563" s="207">
        <v>51017</v>
      </c>
      <c r="E1563" s="209" t="s">
        <v>4609</v>
      </c>
      <c r="F1563" s="209" t="s">
        <v>4698</v>
      </c>
      <c r="G1563" s="209" t="s">
        <v>4699</v>
      </c>
    </row>
    <row r="1564" customHeight="1" spans="4:7">
      <c r="D1564" s="207">
        <v>51017</v>
      </c>
      <c r="E1564" s="209" t="s">
        <v>4609</v>
      </c>
      <c r="F1564" s="209" t="s">
        <v>4700</v>
      </c>
      <c r="G1564" s="209" t="s">
        <v>4701</v>
      </c>
    </row>
    <row r="1565" customHeight="1" spans="4:7">
      <c r="D1565" s="207">
        <v>51017</v>
      </c>
      <c r="E1565" s="209" t="s">
        <v>4609</v>
      </c>
      <c r="F1565" s="209" t="s">
        <v>4702</v>
      </c>
      <c r="G1565" s="209" t="s">
        <v>4703</v>
      </c>
    </row>
    <row r="1566" customHeight="1" spans="4:7">
      <c r="D1566" s="207">
        <v>51017</v>
      </c>
      <c r="E1566" s="209" t="s">
        <v>4609</v>
      </c>
      <c r="F1566" s="209" t="s">
        <v>4704</v>
      </c>
      <c r="G1566" s="209" t="s">
        <v>3904</v>
      </c>
    </row>
    <row r="1567" customHeight="1" spans="4:7">
      <c r="D1567" s="207">
        <v>51017</v>
      </c>
      <c r="E1567" s="209" t="s">
        <v>4609</v>
      </c>
      <c r="F1567" s="209" t="s">
        <v>4705</v>
      </c>
      <c r="G1567" s="209" t="s">
        <v>4706</v>
      </c>
    </row>
    <row r="1568" customHeight="1" spans="4:7">
      <c r="D1568" s="207">
        <v>51017</v>
      </c>
      <c r="E1568" s="209" t="s">
        <v>4609</v>
      </c>
      <c r="F1568" s="209" t="s">
        <v>4707</v>
      </c>
      <c r="G1568" s="209" t="s">
        <v>4708</v>
      </c>
    </row>
    <row r="1569" customHeight="1" spans="4:7">
      <c r="D1569" s="207">
        <v>51017</v>
      </c>
      <c r="E1569" s="209" t="s">
        <v>4609</v>
      </c>
      <c r="F1569" s="209" t="s">
        <v>4709</v>
      </c>
      <c r="G1569" s="209" t="s">
        <v>4710</v>
      </c>
    </row>
    <row r="1570" customHeight="1" spans="4:7">
      <c r="D1570" s="207">
        <v>51017</v>
      </c>
      <c r="E1570" s="209" t="s">
        <v>4609</v>
      </c>
      <c r="F1570" s="209" t="s">
        <v>4711</v>
      </c>
      <c r="G1570" s="209" t="s">
        <v>4712</v>
      </c>
    </row>
    <row r="1571" customHeight="1" spans="4:7">
      <c r="D1571" s="207">
        <v>51017</v>
      </c>
      <c r="E1571" s="209" t="s">
        <v>4609</v>
      </c>
      <c r="F1571" s="209" t="s">
        <v>4713</v>
      </c>
      <c r="G1571" s="209" t="s">
        <v>4714</v>
      </c>
    </row>
    <row r="1572" customHeight="1" spans="4:7">
      <c r="D1572" s="207">
        <v>51017</v>
      </c>
      <c r="E1572" s="209" t="s">
        <v>4609</v>
      </c>
      <c r="F1572" s="209" t="s">
        <v>4715</v>
      </c>
      <c r="G1572" s="209" t="s">
        <v>4716</v>
      </c>
    </row>
    <row r="1573" customHeight="1" spans="4:7">
      <c r="D1573" s="207">
        <v>51017</v>
      </c>
      <c r="E1573" s="209" t="s">
        <v>4609</v>
      </c>
      <c r="F1573" s="209" t="s">
        <v>4717</v>
      </c>
      <c r="G1573" s="209" t="s">
        <v>4718</v>
      </c>
    </row>
    <row r="1574" customHeight="1" spans="4:7">
      <c r="D1574" s="207">
        <v>51017</v>
      </c>
      <c r="E1574" s="209" t="s">
        <v>4609</v>
      </c>
      <c r="F1574" s="209" t="s">
        <v>4719</v>
      </c>
      <c r="G1574" s="209" t="s">
        <v>4134</v>
      </c>
    </row>
    <row r="1575" customHeight="1" spans="4:7">
      <c r="D1575" s="207">
        <v>51017</v>
      </c>
      <c r="E1575" s="209" t="s">
        <v>4609</v>
      </c>
      <c r="F1575" s="209" t="s">
        <v>4720</v>
      </c>
      <c r="G1575" s="209" t="s">
        <v>4721</v>
      </c>
    </row>
    <row r="1576" customHeight="1" spans="4:7">
      <c r="D1576" s="207">
        <v>51017</v>
      </c>
      <c r="E1576" s="209" t="s">
        <v>4609</v>
      </c>
      <c r="F1576" s="209" t="s">
        <v>4722</v>
      </c>
      <c r="G1576" s="209" t="s">
        <v>4723</v>
      </c>
    </row>
    <row r="1577" customHeight="1" spans="4:7">
      <c r="D1577" s="207">
        <v>51017</v>
      </c>
      <c r="E1577" s="209" t="s">
        <v>4609</v>
      </c>
      <c r="F1577" s="209" t="s">
        <v>4724</v>
      </c>
      <c r="G1577" s="209" t="s">
        <v>4725</v>
      </c>
    </row>
    <row r="1578" customHeight="1" spans="4:7">
      <c r="D1578" s="207">
        <v>51017</v>
      </c>
      <c r="E1578" s="209" t="s">
        <v>4609</v>
      </c>
      <c r="F1578" s="209" t="s">
        <v>4726</v>
      </c>
      <c r="G1578" s="209" t="s">
        <v>4727</v>
      </c>
    </row>
    <row r="1579" customHeight="1" spans="4:7">
      <c r="D1579" s="207">
        <v>51017</v>
      </c>
      <c r="E1579" s="209" t="s">
        <v>4609</v>
      </c>
      <c r="F1579" s="209" t="s">
        <v>4728</v>
      </c>
      <c r="G1579" s="209" t="s">
        <v>4729</v>
      </c>
    </row>
    <row r="1580" customHeight="1" spans="4:7">
      <c r="D1580" s="207">
        <v>51017</v>
      </c>
      <c r="E1580" s="209" t="s">
        <v>4609</v>
      </c>
      <c r="F1580" s="209" t="s">
        <v>4730</v>
      </c>
      <c r="G1580" s="209" t="s">
        <v>4731</v>
      </c>
    </row>
    <row r="1581" customHeight="1" spans="4:7">
      <c r="D1581" s="207">
        <v>51017</v>
      </c>
      <c r="E1581" s="209" t="s">
        <v>4609</v>
      </c>
      <c r="F1581" s="209" t="s">
        <v>4732</v>
      </c>
      <c r="G1581" s="209" t="s">
        <v>4733</v>
      </c>
    </row>
    <row r="1582" customHeight="1" spans="4:7">
      <c r="D1582" s="207">
        <v>51017</v>
      </c>
      <c r="E1582" s="209" t="s">
        <v>4609</v>
      </c>
      <c r="F1582" s="209" t="s">
        <v>4734</v>
      </c>
      <c r="G1582" s="209" t="s">
        <v>2754</v>
      </c>
    </row>
    <row r="1583" customHeight="1" spans="4:7">
      <c r="D1583" s="207">
        <v>51017</v>
      </c>
      <c r="E1583" s="209" t="s">
        <v>4609</v>
      </c>
      <c r="F1583" s="209" t="s">
        <v>4735</v>
      </c>
      <c r="G1583" s="209" t="s">
        <v>4736</v>
      </c>
    </row>
    <row r="1584" customHeight="1" spans="4:7">
      <c r="D1584" s="207">
        <v>51017</v>
      </c>
      <c r="E1584" s="209" t="s">
        <v>4609</v>
      </c>
      <c r="F1584" s="209" t="s">
        <v>4737</v>
      </c>
      <c r="G1584" s="209" t="s">
        <v>4738</v>
      </c>
    </row>
    <row r="1585" customHeight="1" spans="4:7">
      <c r="D1585" s="207">
        <v>51017</v>
      </c>
      <c r="E1585" s="209" t="s">
        <v>4609</v>
      </c>
      <c r="F1585" s="209" t="s">
        <v>4739</v>
      </c>
      <c r="G1585" s="209" t="s">
        <v>4740</v>
      </c>
    </row>
    <row r="1586" customHeight="1" spans="4:7">
      <c r="D1586" s="207">
        <v>51017</v>
      </c>
      <c r="E1586" s="209" t="s">
        <v>4609</v>
      </c>
      <c r="F1586" s="209" t="s">
        <v>4741</v>
      </c>
      <c r="G1586" s="209" t="s">
        <v>4742</v>
      </c>
    </row>
    <row r="1587" customHeight="1" spans="4:7">
      <c r="D1587" s="207">
        <v>51017</v>
      </c>
      <c r="E1587" s="209" t="s">
        <v>4609</v>
      </c>
      <c r="F1587" s="209" t="s">
        <v>4743</v>
      </c>
      <c r="G1587" s="209" t="s">
        <v>4744</v>
      </c>
    </row>
    <row r="1588" customHeight="1" spans="4:7">
      <c r="D1588" s="207">
        <v>51017</v>
      </c>
      <c r="E1588" s="209" t="s">
        <v>4609</v>
      </c>
      <c r="F1588" s="209" t="s">
        <v>4745</v>
      </c>
      <c r="G1588" s="209" t="s">
        <v>4746</v>
      </c>
    </row>
    <row r="1589" customHeight="1" spans="4:7">
      <c r="D1589" s="207">
        <v>51017</v>
      </c>
      <c r="E1589" s="209" t="s">
        <v>4609</v>
      </c>
      <c r="F1589" s="209" t="s">
        <v>4747</v>
      </c>
      <c r="G1589" s="209" t="s">
        <v>4748</v>
      </c>
    </row>
    <row r="1590" customHeight="1" spans="4:7">
      <c r="D1590" s="207">
        <v>51017</v>
      </c>
      <c r="E1590" s="209" t="s">
        <v>4609</v>
      </c>
      <c r="F1590" s="209" t="s">
        <v>4749</v>
      </c>
      <c r="G1590" s="209" t="s">
        <v>4750</v>
      </c>
    </row>
    <row r="1591" customHeight="1" spans="4:7">
      <c r="D1591" s="207">
        <v>51017</v>
      </c>
      <c r="E1591" s="209" t="s">
        <v>4609</v>
      </c>
      <c r="F1591" s="209" t="s">
        <v>4751</v>
      </c>
      <c r="G1591" s="209" t="s">
        <v>4752</v>
      </c>
    </row>
    <row r="1592" customHeight="1" spans="4:7">
      <c r="D1592" s="207">
        <v>51017</v>
      </c>
      <c r="E1592" s="209" t="s">
        <v>4609</v>
      </c>
      <c r="F1592" s="209" t="s">
        <v>4753</v>
      </c>
      <c r="G1592" s="209" t="s">
        <v>4754</v>
      </c>
    </row>
    <row r="1593" customHeight="1" spans="4:7">
      <c r="D1593" s="207">
        <v>51017</v>
      </c>
      <c r="E1593" s="209" t="s">
        <v>4609</v>
      </c>
      <c r="F1593" s="209" t="s">
        <v>4755</v>
      </c>
      <c r="G1593" s="209" t="s">
        <v>2820</v>
      </c>
    </row>
    <row r="1594" customHeight="1" spans="4:7">
      <c r="D1594" s="207">
        <v>51017</v>
      </c>
      <c r="E1594" s="209" t="s">
        <v>4609</v>
      </c>
      <c r="F1594" s="209" t="s">
        <v>4756</v>
      </c>
      <c r="G1594" s="209" t="s">
        <v>4757</v>
      </c>
    </row>
    <row r="1595" customHeight="1" spans="4:7">
      <c r="D1595" s="206">
        <v>50041</v>
      </c>
      <c r="E1595" s="181" t="s">
        <v>1570</v>
      </c>
      <c r="F1595" s="209" t="s">
        <v>4758</v>
      </c>
      <c r="G1595" s="209" t="s">
        <v>4759</v>
      </c>
    </row>
    <row r="1596" customHeight="1" spans="4:7">
      <c r="D1596" s="206">
        <v>50041</v>
      </c>
      <c r="E1596" s="181" t="s">
        <v>1570</v>
      </c>
      <c r="F1596" s="209" t="s">
        <v>4760</v>
      </c>
      <c r="G1596" s="209" t="s">
        <v>4761</v>
      </c>
    </row>
    <row r="1597" customHeight="1" spans="4:7">
      <c r="D1597" s="206">
        <v>50041</v>
      </c>
      <c r="E1597" s="181" t="s">
        <v>1570</v>
      </c>
      <c r="F1597" s="209" t="s">
        <v>4762</v>
      </c>
      <c r="G1597" s="209" t="s">
        <v>4763</v>
      </c>
    </row>
    <row r="1598" customHeight="1" spans="4:7">
      <c r="D1598" s="206">
        <v>50041</v>
      </c>
      <c r="E1598" s="181" t="s">
        <v>1570</v>
      </c>
      <c r="F1598" s="209" t="s">
        <v>4764</v>
      </c>
      <c r="G1598" s="209" t="s">
        <v>4765</v>
      </c>
    </row>
    <row r="1599" customHeight="1" spans="4:7">
      <c r="D1599" s="206">
        <v>50041</v>
      </c>
      <c r="E1599" s="181" t="s">
        <v>1570</v>
      </c>
      <c r="F1599" s="209" t="s">
        <v>4766</v>
      </c>
      <c r="G1599" s="209" t="s">
        <v>4767</v>
      </c>
    </row>
    <row r="1600" customHeight="1" spans="4:7">
      <c r="D1600" s="206">
        <v>50041</v>
      </c>
      <c r="E1600" s="181" t="s">
        <v>1570</v>
      </c>
      <c r="F1600" s="209" t="s">
        <v>4768</v>
      </c>
      <c r="G1600" s="209" t="s">
        <v>4769</v>
      </c>
    </row>
    <row r="1601" customHeight="1" spans="4:7">
      <c r="D1601" s="206">
        <v>50041</v>
      </c>
      <c r="E1601" s="181" t="s">
        <v>1570</v>
      </c>
      <c r="F1601" s="209" t="s">
        <v>4770</v>
      </c>
      <c r="G1601" s="209" t="s">
        <v>4771</v>
      </c>
    </row>
    <row r="1602" customHeight="1" spans="4:7">
      <c r="D1602" s="206">
        <v>50041</v>
      </c>
      <c r="E1602" s="181" t="s">
        <v>1570</v>
      </c>
      <c r="F1602" s="209" t="s">
        <v>4772</v>
      </c>
      <c r="G1602" s="209" t="s">
        <v>2795</v>
      </c>
    </row>
    <row r="1603" customHeight="1" spans="4:7">
      <c r="D1603" s="206">
        <v>50041</v>
      </c>
      <c r="E1603" s="181" t="s">
        <v>1570</v>
      </c>
      <c r="F1603" s="209" t="s">
        <v>4773</v>
      </c>
      <c r="G1603" s="209" t="s">
        <v>4774</v>
      </c>
    </row>
    <row r="1604" customHeight="1" spans="4:7">
      <c r="D1604" s="206">
        <v>50041</v>
      </c>
      <c r="E1604" s="181" t="s">
        <v>1570</v>
      </c>
      <c r="F1604" s="209" t="s">
        <v>4775</v>
      </c>
      <c r="G1604" s="209" t="s">
        <v>4776</v>
      </c>
    </row>
    <row r="1605" customHeight="1" spans="4:7">
      <c r="D1605" s="206">
        <v>50041</v>
      </c>
      <c r="E1605" s="181" t="s">
        <v>1570</v>
      </c>
      <c r="F1605" s="209" t="s">
        <v>4777</v>
      </c>
      <c r="G1605" s="209" t="s">
        <v>4778</v>
      </c>
    </row>
    <row r="1606" customHeight="1" spans="4:7">
      <c r="D1606" s="206">
        <v>50041</v>
      </c>
      <c r="E1606" s="181" t="s">
        <v>1570</v>
      </c>
      <c r="F1606" s="209" t="s">
        <v>4779</v>
      </c>
      <c r="G1606" s="209" t="s">
        <v>4780</v>
      </c>
    </row>
    <row r="1607" customHeight="1" spans="4:7">
      <c r="D1607" s="206">
        <v>50041</v>
      </c>
      <c r="E1607" s="181" t="s">
        <v>1570</v>
      </c>
      <c r="F1607" s="209" t="s">
        <v>4781</v>
      </c>
      <c r="G1607" s="209" t="s">
        <v>4782</v>
      </c>
    </row>
    <row r="1608" customHeight="1" spans="4:7">
      <c r="D1608" s="206">
        <v>47023</v>
      </c>
      <c r="E1608" s="181" t="s">
        <v>1299</v>
      </c>
      <c r="F1608" s="209" t="s">
        <v>4783</v>
      </c>
      <c r="G1608" s="209" t="s">
        <v>4784</v>
      </c>
    </row>
    <row r="1609" customHeight="1" spans="4:7">
      <c r="D1609" s="206">
        <v>47023</v>
      </c>
      <c r="E1609" s="181" t="s">
        <v>1299</v>
      </c>
      <c r="F1609" s="209" t="s">
        <v>4785</v>
      </c>
      <c r="G1609" s="209" t="s">
        <v>4786</v>
      </c>
    </row>
    <row r="1610" customHeight="1" spans="4:7">
      <c r="D1610" s="206">
        <v>47023</v>
      </c>
      <c r="E1610" s="181" t="s">
        <v>1299</v>
      </c>
      <c r="F1610" s="209" t="s">
        <v>4787</v>
      </c>
      <c r="G1610" s="209" t="s">
        <v>4788</v>
      </c>
    </row>
    <row r="1611" customHeight="1" spans="4:7">
      <c r="D1611" s="206">
        <v>47023</v>
      </c>
      <c r="E1611" s="181" t="s">
        <v>1299</v>
      </c>
      <c r="F1611" s="209" t="s">
        <v>4789</v>
      </c>
      <c r="G1611" s="209" t="s">
        <v>4790</v>
      </c>
    </row>
    <row r="1612" customHeight="1" spans="4:7">
      <c r="D1612" s="206">
        <v>47023</v>
      </c>
      <c r="E1612" s="181" t="s">
        <v>1299</v>
      </c>
      <c r="F1612" s="209" t="s">
        <v>4791</v>
      </c>
      <c r="G1612" s="209" t="s">
        <v>4792</v>
      </c>
    </row>
    <row r="1613" customHeight="1" spans="4:7">
      <c r="D1613" s="206">
        <v>47023</v>
      </c>
      <c r="E1613" s="181" t="s">
        <v>1299</v>
      </c>
      <c r="F1613" s="209" t="s">
        <v>4793</v>
      </c>
      <c r="G1613" s="209" t="s">
        <v>4794</v>
      </c>
    </row>
    <row r="1614" customHeight="1" spans="4:7">
      <c r="D1614" s="206">
        <v>47023</v>
      </c>
      <c r="E1614" s="181" t="s">
        <v>1299</v>
      </c>
      <c r="F1614" s="209" t="s">
        <v>4795</v>
      </c>
      <c r="G1614" s="209" t="s">
        <v>4796</v>
      </c>
    </row>
    <row r="1615" customHeight="1" spans="4:7">
      <c r="D1615" s="206">
        <v>47023</v>
      </c>
      <c r="E1615" s="181" t="s">
        <v>1299</v>
      </c>
      <c r="F1615" s="209" t="s">
        <v>4797</v>
      </c>
      <c r="G1615" s="209" t="s">
        <v>4798</v>
      </c>
    </row>
    <row r="1616" customHeight="1" spans="4:7">
      <c r="D1616" s="206">
        <v>47023</v>
      </c>
      <c r="E1616" s="181" t="s">
        <v>1299</v>
      </c>
      <c r="F1616" s="209" t="s">
        <v>4799</v>
      </c>
      <c r="G1616" s="209" t="s">
        <v>4800</v>
      </c>
    </row>
    <row r="1617" customHeight="1" spans="4:7">
      <c r="D1617" s="206">
        <v>47023</v>
      </c>
      <c r="E1617" s="181" t="s">
        <v>1299</v>
      </c>
      <c r="F1617" s="209" t="s">
        <v>4801</v>
      </c>
      <c r="G1617" s="209" t="s">
        <v>4802</v>
      </c>
    </row>
    <row r="1618" customHeight="1" spans="4:7">
      <c r="D1618" s="207">
        <v>48013</v>
      </c>
      <c r="E1618" s="209" t="s">
        <v>4803</v>
      </c>
      <c r="F1618" s="209" t="s">
        <v>4804</v>
      </c>
      <c r="G1618" s="209" t="s">
        <v>4805</v>
      </c>
    </row>
    <row r="1619" customHeight="1" spans="4:7">
      <c r="D1619" s="207">
        <v>48013</v>
      </c>
      <c r="E1619" s="209" t="s">
        <v>4803</v>
      </c>
      <c r="F1619" s="209" t="s">
        <v>4806</v>
      </c>
      <c r="G1619" s="209" t="s">
        <v>4807</v>
      </c>
    </row>
    <row r="1620" customHeight="1" spans="4:7">
      <c r="D1620" s="207">
        <v>48013</v>
      </c>
      <c r="E1620" s="209" t="s">
        <v>4803</v>
      </c>
      <c r="F1620" s="209" t="s">
        <v>4808</v>
      </c>
      <c r="G1620" s="209" t="s">
        <v>4809</v>
      </c>
    </row>
    <row r="1621" customHeight="1" spans="4:7">
      <c r="D1621" s="207">
        <v>48013</v>
      </c>
      <c r="E1621" s="209" t="s">
        <v>4803</v>
      </c>
      <c r="F1621" s="209" t="s">
        <v>4810</v>
      </c>
      <c r="G1621" s="209" t="s">
        <v>4811</v>
      </c>
    </row>
    <row r="1622" customHeight="1" spans="4:7">
      <c r="D1622" s="207">
        <v>48013</v>
      </c>
      <c r="E1622" s="209" t="s">
        <v>4803</v>
      </c>
      <c r="F1622" s="209" t="s">
        <v>4812</v>
      </c>
      <c r="G1622" s="209" t="s">
        <v>4813</v>
      </c>
    </row>
    <row r="1623" customHeight="1" spans="4:7">
      <c r="D1623" s="207">
        <v>48013</v>
      </c>
      <c r="E1623" s="209" t="s">
        <v>4803</v>
      </c>
      <c r="F1623" s="209" t="s">
        <v>4814</v>
      </c>
      <c r="G1623" s="209" t="s">
        <v>4815</v>
      </c>
    </row>
    <row r="1624" customHeight="1" spans="4:7">
      <c r="D1624" s="207">
        <v>48013</v>
      </c>
      <c r="E1624" s="209" t="s">
        <v>4803</v>
      </c>
      <c r="F1624" s="209" t="s">
        <v>4816</v>
      </c>
      <c r="G1624" s="209" t="s">
        <v>4817</v>
      </c>
    </row>
    <row r="1625" customHeight="1" spans="4:7">
      <c r="D1625" s="207">
        <v>48013</v>
      </c>
      <c r="E1625" s="209" t="s">
        <v>4803</v>
      </c>
      <c r="F1625" s="209" t="s">
        <v>4818</v>
      </c>
      <c r="G1625" s="209" t="s">
        <v>4819</v>
      </c>
    </row>
    <row r="1626" customHeight="1" spans="4:7">
      <c r="D1626" s="207">
        <v>48013</v>
      </c>
      <c r="E1626" s="209" t="s">
        <v>4803</v>
      </c>
      <c r="F1626" s="209" t="s">
        <v>4820</v>
      </c>
      <c r="G1626" s="209" t="s">
        <v>4821</v>
      </c>
    </row>
    <row r="1627" customHeight="1" spans="4:7">
      <c r="D1627" s="207">
        <v>48014</v>
      </c>
      <c r="E1627" s="209" t="s">
        <v>4822</v>
      </c>
      <c r="F1627" s="209" t="s">
        <v>4823</v>
      </c>
      <c r="G1627" s="209" t="s">
        <v>4824</v>
      </c>
    </row>
    <row r="1628" customHeight="1" spans="4:7">
      <c r="D1628" s="207">
        <v>48014</v>
      </c>
      <c r="E1628" s="209" t="s">
        <v>4822</v>
      </c>
      <c r="F1628" s="209" t="s">
        <v>4825</v>
      </c>
      <c r="G1628" s="209" t="s">
        <v>4826</v>
      </c>
    </row>
    <row r="1629" customHeight="1" spans="4:7">
      <c r="D1629" s="207">
        <v>48014</v>
      </c>
      <c r="E1629" s="209" t="s">
        <v>4822</v>
      </c>
      <c r="F1629" s="209" t="s">
        <v>4827</v>
      </c>
      <c r="G1629" s="209" t="s">
        <v>4828</v>
      </c>
    </row>
    <row r="1630" customHeight="1" spans="4:7">
      <c r="D1630" s="207">
        <v>48014</v>
      </c>
      <c r="E1630" s="209" t="s">
        <v>4822</v>
      </c>
      <c r="F1630" s="209" t="s">
        <v>4829</v>
      </c>
      <c r="G1630" s="209" t="s">
        <v>4830</v>
      </c>
    </row>
    <row r="1631" customHeight="1" spans="4:7">
      <c r="D1631" s="207">
        <v>48014</v>
      </c>
      <c r="E1631" s="209" t="s">
        <v>4822</v>
      </c>
      <c r="F1631" s="209" t="s">
        <v>4831</v>
      </c>
      <c r="G1631" s="209" t="s">
        <v>4832</v>
      </c>
    </row>
    <row r="1632" customHeight="1" spans="4:7">
      <c r="D1632" s="207">
        <v>48014</v>
      </c>
      <c r="E1632" s="209" t="s">
        <v>4822</v>
      </c>
      <c r="F1632" s="209" t="s">
        <v>4833</v>
      </c>
      <c r="G1632" s="209" t="s">
        <v>4834</v>
      </c>
    </row>
    <row r="1633" customHeight="1" spans="4:7">
      <c r="D1633" s="207">
        <v>48014</v>
      </c>
      <c r="E1633" s="209" t="s">
        <v>4822</v>
      </c>
      <c r="F1633" s="209" t="s">
        <v>4835</v>
      </c>
      <c r="G1633" s="209" t="s">
        <v>4836</v>
      </c>
    </row>
    <row r="1634" customHeight="1" spans="4:7">
      <c r="D1634" s="207">
        <v>48014</v>
      </c>
      <c r="E1634" s="209" t="s">
        <v>4822</v>
      </c>
      <c r="F1634" s="209" t="s">
        <v>4837</v>
      </c>
      <c r="G1634" s="209" t="s">
        <v>3143</v>
      </c>
    </row>
    <row r="1635" customHeight="1" spans="4:7">
      <c r="D1635" s="207">
        <v>48014</v>
      </c>
      <c r="E1635" s="209" t="s">
        <v>4822</v>
      </c>
      <c r="F1635" s="209" t="s">
        <v>4838</v>
      </c>
      <c r="G1635" s="209" t="s">
        <v>4839</v>
      </c>
    </row>
    <row r="1636" customHeight="1" spans="4:7">
      <c r="D1636" s="207">
        <v>48014</v>
      </c>
      <c r="E1636" s="209" t="s">
        <v>4822</v>
      </c>
      <c r="F1636" s="209" t="s">
        <v>4840</v>
      </c>
      <c r="G1636" s="209" t="s">
        <v>4841</v>
      </c>
    </row>
    <row r="1637" customHeight="1" spans="4:7">
      <c r="D1637" s="207">
        <v>48014</v>
      </c>
      <c r="E1637" s="209" t="s">
        <v>4822</v>
      </c>
      <c r="F1637" s="209" t="s">
        <v>4842</v>
      </c>
      <c r="G1637" s="209" t="s">
        <v>3321</v>
      </c>
    </row>
    <row r="1638" customHeight="1" spans="4:7">
      <c r="D1638" s="207">
        <v>48014</v>
      </c>
      <c r="E1638" s="209" t="s">
        <v>4822</v>
      </c>
      <c r="F1638" s="209" t="s">
        <v>4843</v>
      </c>
      <c r="G1638" s="209" t="s">
        <v>4170</v>
      </c>
    </row>
    <row r="1639" customHeight="1" spans="4:7">
      <c r="D1639" s="207">
        <v>48014</v>
      </c>
      <c r="E1639" s="209" t="s">
        <v>4822</v>
      </c>
      <c r="F1639" s="209" t="s">
        <v>4844</v>
      </c>
      <c r="G1639" s="209" t="s">
        <v>4845</v>
      </c>
    </row>
    <row r="1640" customHeight="1" spans="4:7">
      <c r="D1640" s="207">
        <v>48014</v>
      </c>
      <c r="E1640" s="209" t="s">
        <v>4822</v>
      </c>
      <c r="F1640" s="209" t="s">
        <v>4846</v>
      </c>
      <c r="G1640" s="209" t="s">
        <v>4847</v>
      </c>
    </row>
    <row r="1641" customHeight="1" spans="4:7">
      <c r="D1641" s="207">
        <v>48014</v>
      </c>
      <c r="E1641" s="209" t="s">
        <v>4822</v>
      </c>
      <c r="F1641" s="209" t="s">
        <v>4848</v>
      </c>
      <c r="G1641" s="209" t="s">
        <v>4849</v>
      </c>
    </row>
    <row r="1642" customHeight="1" spans="4:7">
      <c r="D1642" s="207">
        <v>48014</v>
      </c>
      <c r="E1642" s="209" t="s">
        <v>4822</v>
      </c>
      <c r="F1642" s="209" t="s">
        <v>4850</v>
      </c>
      <c r="G1642" s="209" t="s">
        <v>4851</v>
      </c>
    </row>
    <row r="1643" customHeight="1" spans="4:7">
      <c r="D1643" s="207">
        <v>48014</v>
      </c>
      <c r="E1643" s="209" t="s">
        <v>4822</v>
      </c>
      <c r="F1643" s="209" t="s">
        <v>4852</v>
      </c>
      <c r="G1643" s="209" t="s">
        <v>1677</v>
      </c>
    </row>
    <row r="1644" customHeight="1" spans="4:7">
      <c r="D1644" s="207">
        <v>48014</v>
      </c>
      <c r="E1644" s="209" t="s">
        <v>4822</v>
      </c>
      <c r="F1644" s="209" t="s">
        <v>4853</v>
      </c>
      <c r="G1644" s="209" t="s">
        <v>4854</v>
      </c>
    </row>
    <row r="1645" customHeight="1" spans="4:7">
      <c r="D1645" s="207">
        <v>48014</v>
      </c>
      <c r="E1645" s="209" t="s">
        <v>4822</v>
      </c>
      <c r="F1645" s="209" t="s">
        <v>4855</v>
      </c>
      <c r="G1645" s="209" t="s">
        <v>4856</v>
      </c>
    </row>
    <row r="1646" customHeight="1" spans="4:7">
      <c r="D1646" s="207">
        <v>48014</v>
      </c>
      <c r="E1646" s="209" t="s">
        <v>4822</v>
      </c>
      <c r="F1646" s="209" t="s">
        <v>4857</v>
      </c>
      <c r="G1646" s="209" t="s">
        <v>4858</v>
      </c>
    </row>
    <row r="1647" customHeight="1" spans="4:7">
      <c r="D1647" s="207">
        <v>48014</v>
      </c>
      <c r="E1647" s="209" t="s">
        <v>4822</v>
      </c>
      <c r="F1647" s="209" t="s">
        <v>4859</v>
      </c>
      <c r="G1647" s="209" t="s">
        <v>4860</v>
      </c>
    </row>
    <row r="1648" customHeight="1" spans="4:7">
      <c r="D1648" s="207">
        <v>48014</v>
      </c>
      <c r="E1648" s="209" t="s">
        <v>4822</v>
      </c>
      <c r="F1648" s="209" t="s">
        <v>4861</v>
      </c>
      <c r="G1648" s="209" t="s">
        <v>2567</v>
      </c>
    </row>
    <row r="1649" customHeight="1" spans="4:7">
      <c r="D1649" s="207">
        <v>48014</v>
      </c>
      <c r="E1649" s="209" t="s">
        <v>4822</v>
      </c>
      <c r="F1649" s="209" t="s">
        <v>4862</v>
      </c>
      <c r="G1649" s="209" t="s">
        <v>4863</v>
      </c>
    </row>
    <row r="1650" customHeight="1" spans="4:7">
      <c r="D1650" s="207">
        <v>48014</v>
      </c>
      <c r="E1650" s="209" t="s">
        <v>4822</v>
      </c>
      <c r="F1650" s="209" t="s">
        <v>4864</v>
      </c>
      <c r="G1650" s="209" t="s">
        <v>4865</v>
      </c>
    </row>
    <row r="1651" customHeight="1" spans="4:7">
      <c r="D1651" s="207">
        <v>48014</v>
      </c>
      <c r="E1651" s="209" t="s">
        <v>4822</v>
      </c>
      <c r="F1651" s="209" t="s">
        <v>4866</v>
      </c>
      <c r="G1651" s="209" t="s">
        <v>4867</v>
      </c>
    </row>
    <row r="1652" customHeight="1" spans="4:7">
      <c r="D1652" s="207">
        <v>48014</v>
      </c>
      <c r="E1652" s="209" t="s">
        <v>4822</v>
      </c>
      <c r="F1652" s="209" t="s">
        <v>4868</v>
      </c>
      <c r="G1652" s="209" t="s">
        <v>4869</v>
      </c>
    </row>
    <row r="1653" customHeight="1" spans="4:7">
      <c r="D1653" s="207">
        <v>48014</v>
      </c>
      <c r="E1653" s="209" t="s">
        <v>4822</v>
      </c>
      <c r="F1653" s="209" t="s">
        <v>4870</v>
      </c>
      <c r="G1653" s="209" t="s">
        <v>4871</v>
      </c>
    </row>
    <row r="1654" customHeight="1" spans="4:7">
      <c r="D1654" s="207">
        <v>48014</v>
      </c>
      <c r="E1654" s="209" t="s">
        <v>4822</v>
      </c>
      <c r="F1654" s="209" t="s">
        <v>4872</v>
      </c>
      <c r="G1654" s="209" t="s">
        <v>4873</v>
      </c>
    </row>
    <row r="1655" customHeight="1" spans="4:7">
      <c r="D1655" s="207">
        <v>48014</v>
      </c>
      <c r="E1655" s="209" t="s">
        <v>4822</v>
      </c>
      <c r="F1655" s="209" t="s">
        <v>4874</v>
      </c>
      <c r="G1655" s="209" t="s">
        <v>4065</v>
      </c>
    </row>
    <row r="1656" customHeight="1" spans="4:7">
      <c r="D1656" s="207">
        <v>48014</v>
      </c>
      <c r="E1656" s="209" t="s">
        <v>4822</v>
      </c>
      <c r="F1656" s="209" t="s">
        <v>4875</v>
      </c>
      <c r="G1656" s="209" t="s">
        <v>4876</v>
      </c>
    </row>
    <row r="1657" customHeight="1" spans="4:7">
      <c r="D1657" s="206">
        <v>46036</v>
      </c>
      <c r="E1657" s="181" t="s">
        <v>1578</v>
      </c>
      <c r="F1657" s="209" t="s">
        <v>4877</v>
      </c>
      <c r="G1657" s="209" t="s">
        <v>3485</v>
      </c>
    </row>
    <row r="1658" customHeight="1" spans="4:7">
      <c r="D1658" s="206">
        <v>46036</v>
      </c>
      <c r="E1658" s="181" t="s">
        <v>1578</v>
      </c>
      <c r="F1658" s="209" t="s">
        <v>4878</v>
      </c>
      <c r="G1658" s="209" t="s">
        <v>4879</v>
      </c>
    </row>
    <row r="1659" customHeight="1" spans="4:7">
      <c r="D1659" s="206">
        <v>46036</v>
      </c>
      <c r="E1659" s="181" t="s">
        <v>1578</v>
      </c>
      <c r="F1659" s="209" t="s">
        <v>4880</v>
      </c>
      <c r="G1659" s="209" t="s">
        <v>4881</v>
      </c>
    </row>
    <row r="1660" customHeight="1" spans="4:7">
      <c r="D1660" s="206">
        <v>46036</v>
      </c>
      <c r="E1660" s="181" t="s">
        <v>1578</v>
      </c>
      <c r="F1660" s="209" t="s">
        <v>4882</v>
      </c>
      <c r="G1660" s="209" t="s">
        <v>4883</v>
      </c>
    </row>
    <row r="1661" customHeight="1" spans="4:7">
      <c r="D1661" s="206">
        <v>46036</v>
      </c>
      <c r="E1661" s="181" t="s">
        <v>1578</v>
      </c>
      <c r="F1661" s="209" t="s">
        <v>4884</v>
      </c>
      <c r="G1661" s="209" t="s">
        <v>4885</v>
      </c>
    </row>
    <row r="1662" customHeight="1" spans="4:7">
      <c r="D1662" s="206">
        <v>46036</v>
      </c>
      <c r="E1662" s="181" t="s">
        <v>1578</v>
      </c>
      <c r="F1662" s="209" t="s">
        <v>4886</v>
      </c>
      <c r="G1662" s="209" t="s">
        <v>4887</v>
      </c>
    </row>
    <row r="1663" customHeight="1" spans="4:7">
      <c r="D1663" s="207">
        <v>50014</v>
      </c>
      <c r="E1663" s="209" t="s">
        <v>4888</v>
      </c>
      <c r="F1663" s="209" t="s">
        <v>4889</v>
      </c>
      <c r="G1663" s="209" t="s">
        <v>4890</v>
      </c>
    </row>
    <row r="1664" customHeight="1" spans="4:7">
      <c r="D1664" s="207">
        <v>50014</v>
      </c>
      <c r="E1664" s="209" t="s">
        <v>4888</v>
      </c>
      <c r="F1664" s="209" t="s">
        <v>4891</v>
      </c>
      <c r="G1664" s="209" t="s">
        <v>4892</v>
      </c>
    </row>
    <row r="1665" customHeight="1" spans="4:7">
      <c r="D1665" s="207">
        <v>50014</v>
      </c>
      <c r="E1665" s="209" t="s">
        <v>4888</v>
      </c>
      <c r="F1665" s="209" t="s">
        <v>4893</v>
      </c>
      <c r="G1665" s="209" t="s">
        <v>1783</v>
      </c>
    </row>
    <row r="1666" customHeight="1" spans="4:7">
      <c r="D1666" s="207">
        <v>50014</v>
      </c>
      <c r="E1666" s="209" t="s">
        <v>4888</v>
      </c>
      <c r="F1666" s="209" t="s">
        <v>4894</v>
      </c>
      <c r="G1666" s="209" t="s">
        <v>4895</v>
      </c>
    </row>
    <row r="1667" customHeight="1" spans="4:7">
      <c r="D1667" s="207">
        <v>50014</v>
      </c>
      <c r="E1667" s="209" t="s">
        <v>4888</v>
      </c>
      <c r="F1667" s="209" t="s">
        <v>4896</v>
      </c>
      <c r="G1667" s="209" t="s">
        <v>4897</v>
      </c>
    </row>
    <row r="1668" customHeight="1" spans="4:7">
      <c r="D1668" s="207">
        <v>50014</v>
      </c>
      <c r="E1668" s="209" t="s">
        <v>4888</v>
      </c>
      <c r="F1668" s="209" t="s">
        <v>4898</v>
      </c>
      <c r="G1668" s="209" t="s">
        <v>4899</v>
      </c>
    </row>
    <row r="1669" customHeight="1" spans="4:7">
      <c r="D1669" s="207">
        <v>50014</v>
      </c>
      <c r="E1669" s="209" t="s">
        <v>4888</v>
      </c>
      <c r="F1669" s="209" t="s">
        <v>4900</v>
      </c>
      <c r="G1669" s="209" t="s">
        <v>4901</v>
      </c>
    </row>
    <row r="1670" customHeight="1" spans="4:7">
      <c r="D1670" s="207">
        <v>50014</v>
      </c>
      <c r="E1670" s="209" t="s">
        <v>4888</v>
      </c>
      <c r="F1670" s="209" t="s">
        <v>4902</v>
      </c>
      <c r="G1670" s="209" t="s">
        <v>4903</v>
      </c>
    </row>
    <row r="1671" customHeight="1" spans="4:7">
      <c r="D1671" s="207">
        <v>50014</v>
      </c>
      <c r="E1671" s="209" t="s">
        <v>4888</v>
      </c>
      <c r="F1671" s="209" t="s">
        <v>4904</v>
      </c>
      <c r="G1671" s="209" t="s">
        <v>4905</v>
      </c>
    </row>
    <row r="1672" customHeight="1" spans="4:7">
      <c r="D1672" s="207">
        <v>50014</v>
      </c>
      <c r="E1672" s="209" t="s">
        <v>4888</v>
      </c>
      <c r="F1672" s="209" t="s">
        <v>4906</v>
      </c>
      <c r="G1672" s="209" t="s">
        <v>4907</v>
      </c>
    </row>
    <row r="1673" customHeight="1" spans="4:7">
      <c r="D1673" s="207">
        <v>50014</v>
      </c>
      <c r="E1673" s="209" t="s">
        <v>4888</v>
      </c>
      <c r="F1673" s="209" t="s">
        <v>4908</v>
      </c>
      <c r="G1673" s="209" t="s">
        <v>4909</v>
      </c>
    </row>
    <row r="1674" customHeight="1" spans="4:7">
      <c r="D1674" s="207">
        <v>50014</v>
      </c>
      <c r="E1674" s="209" t="s">
        <v>4888</v>
      </c>
      <c r="F1674" s="209" t="s">
        <v>4910</v>
      </c>
      <c r="G1674" s="209" t="s">
        <v>4911</v>
      </c>
    </row>
    <row r="1675" customHeight="1" spans="4:7">
      <c r="D1675" s="207">
        <v>50014</v>
      </c>
      <c r="E1675" s="209" t="s">
        <v>4888</v>
      </c>
      <c r="F1675" s="209" t="s">
        <v>4912</v>
      </c>
      <c r="G1675" s="209" t="s">
        <v>4913</v>
      </c>
    </row>
    <row r="1676" customHeight="1" spans="4:7">
      <c r="D1676" s="207">
        <v>50014</v>
      </c>
      <c r="E1676" s="209" t="s">
        <v>4888</v>
      </c>
      <c r="F1676" s="209" t="s">
        <v>4914</v>
      </c>
      <c r="G1676" s="209" t="s">
        <v>4915</v>
      </c>
    </row>
    <row r="1677" customHeight="1" spans="4:7">
      <c r="D1677" s="207">
        <v>50014</v>
      </c>
      <c r="E1677" s="209" t="s">
        <v>4888</v>
      </c>
      <c r="F1677" s="209" t="s">
        <v>4916</v>
      </c>
      <c r="G1677" s="209" t="s">
        <v>4917</v>
      </c>
    </row>
    <row r="1678" customHeight="1" spans="4:7">
      <c r="D1678" s="207">
        <v>50014</v>
      </c>
      <c r="E1678" s="209" t="s">
        <v>4888</v>
      </c>
      <c r="F1678" s="209" t="s">
        <v>4918</v>
      </c>
      <c r="G1678" s="209" t="s">
        <v>4919</v>
      </c>
    </row>
    <row r="1679" customHeight="1" spans="4:7">
      <c r="D1679" s="207">
        <v>48015</v>
      </c>
      <c r="E1679" s="209" t="s">
        <v>4920</v>
      </c>
      <c r="F1679" s="209" t="s">
        <v>4921</v>
      </c>
      <c r="G1679" s="209" t="s">
        <v>4922</v>
      </c>
    </row>
    <row r="1680" customHeight="1" spans="4:7">
      <c r="D1680" s="207">
        <v>48015</v>
      </c>
      <c r="E1680" s="209" t="s">
        <v>4920</v>
      </c>
      <c r="F1680" s="209" t="s">
        <v>4923</v>
      </c>
      <c r="G1680" s="209" t="s">
        <v>4924</v>
      </c>
    </row>
    <row r="1681" customHeight="1" spans="4:7">
      <c r="D1681" s="207">
        <v>48015</v>
      </c>
      <c r="E1681" s="209" t="s">
        <v>4920</v>
      </c>
      <c r="F1681" s="209" t="s">
        <v>4925</v>
      </c>
      <c r="G1681" s="209" t="s">
        <v>4926</v>
      </c>
    </row>
    <row r="1682" customHeight="1" spans="4:7">
      <c r="D1682" s="207">
        <v>48015</v>
      </c>
      <c r="E1682" s="209" t="s">
        <v>4920</v>
      </c>
      <c r="F1682" s="209" t="s">
        <v>4927</v>
      </c>
      <c r="G1682" s="209" t="s">
        <v>4928</v>
      </c>
    </row>
    <row r="1683" customHeight="1" spans="4:7">
      <c r="D1683" s="207">
        <v>48015</v>
      </c>
      <c r="E1683" s="209" t="s">
        <v>4920</v>
      </c>
      <c r="F1683" s="209" t="s">
        <v>4929</v>
      </c>
      <c r="G1683" s="209" t="s">
        <v>4930</v>
      </c>
    </row>
    <row r="1684" customHeight="1" spans="4:7">
      <c r="D1684" s="207">
        <v>48015</v>
      </c>
      <c r="E1684" s="209" t="s">
        <v>4920</v>
      </c>
      <c r="F1684" s="209" t="s">
        <v>4931</v>
      </c>
      <c r="G1684" s="209" t="s">
        <v>4932</v>
      </c>
    </row>
    <row r="1685" customHeight="1" spans="4:7">
      <c r="D1685" s="207">
        <v>48015</v>
      </c>
      <c r="E1685" s="209" t="s">
        <v>4920</v>
      </c>
      <c r="F1685" s="209" t="s">
        <v>4933</v>
      </c>
      <c r="G1685" s="209" t="s">
        <v>4934</v>
      </c>
    </row>
    <row r="1686" customHeight="1" spans="4:7">
      <c r="D1686" s="207">
        <v>48015</v>
      </c>
      <c r="E1686" s="209" t="s">
        <v>4920</v>
      </c>
      <c r="F1686" s="209" t="s">
        <v>4935</v>
      </c>
      <c r="G1686" s="209" t="s">
        <v>4936</v>
      </c>
    </row>
    <row r="1687" customHeight="1" spans="4:7">
      <c r="D1687" s="207">
        <v>48015</v>
      </c>
      <c r="E1687" s="209" t="s">
        <v>4920</v>
      </c>
      <c r="F1687" s="209" t="s">
        <v>4937</v>
      </c>
      <c r="G1687" s="209" t="s">
        <v>4938</v>
      </c>
    </row>
    <row r="1688" customHeight="1" spans="4:7">
      <c r="D1688" s="207">
        <v>48015</v>
      </c>
      <c r="E1688" s="209" t="s">
        <v>4920</v>
      </c>
      <c r="F1688" s="209" t="s">
        <v>4939</v>
      </c>
      <c r="G1688" s="209" t="s">
        <v>4940</v>
      </c>
    </row>
    <row r="1689" customHeight="1" spans="4:7">
      <c r="D1689" s="207">
        <v>48015</v>
      </c>
      <c r="E1689" s="209" t="s">
        <v>4920</v>
      </c>
      <c r="F1689" s="209" t="s">
        <v>4941</v>
      </c>
      <c r="G1689" s="209" t="s">
        <v>4942</v>
      </c>
    </row>
    <row r="1690" customHeight="1" spans="4:7">
      <c r="D1690" s="207">
        <v>48015</v>
      </c>
      <c r="E1690" s="209" t="s">
        <v>4920</v>
      </c>
      <c r="F1690" s="209" t="s">
        <v>4943</v>
      </c>
      <c r="G1690" s="209" t="s">
        <v>4944</v>
      </c>
    </row>
    <row r="1691" customHeight="1" spans="4:7">
      <c r="D1691" s="207">
        <v>48015</v>
      </c>
      <c r="E1691" s="209" t="s">
        <v>4920</v>
      </c>
      <c r="F1691" s="209" t="s">
        <v>4945</v>
      </c>
      <c r="G1691" s="209" t="s">
        <v>4946</v>
      </c>
    </row>
    <row r="1692" customHeight="1" spans="4:7">
      <c r="D1692" s="207">
        <v>48015</v>
      </c>
      <c r="E1692" s="209" t="s">
        <v>4920</v>
      </c>
      <c r="F1692" s="209" t="s">
        <v>4947</v>
      </c>
      <c r="G1692" s="209" t="s">
        <v>4948</v>
      </c>
    </row>
    <row r="1693" customHeight="1" spans="4:7">
      <c r="D1693" s="207">
        <v>48015</v>
      </c>
      <c r="E1693" s="209" t="s">
        <v>4920</v>
      </c>
      <c r="F1693" s="209" t="s">
        <v>4949</v>
      </c>
      <c r="G1693" s="209" t="s">
        <v>4950</v>
      </c>
    </row>
    <row r="1694" customHeight="1" spans="4:7">
      <c r="D1694" s="207">
        <v>48015</v>
      </c>
      <c r="E1694" s="209" t="s">
        <v>4920</v>
      </c>
      <c r="F1694" s="209" t="s">
        <v>4951</v>
      </c>
      <c r="G1694" s="209" t="s">
        <v>4952</v>
      </c>
    </row>
    <row r="1695" customHeight="1" spans="4:7">
      <c r="D1695" s="207">
        <v>48015</v>
      </c>
      <c r="E1695" s="209" t="s">
        <v>4920</v>
      </c>
      <c r="F1695" s="209" t="s">
        <v>4953</v>
      </c>
      <c r="G1695" s="209" t="s">
        <v>4954</v>
      </c>
    </row>
    <row r="1696" customHeight="1" spans="4:7">
      <c r="D1696" s="207">
        <v>48015</v>
      </c>
      <c r="E1696" s="209" t="s">
        <v>4920</v>
      </c>
      <c r="F1696" s="209" t="s">
        <v>4955</v>
      </c>
      <c r="G1696" s="209" t="s">
        <v>4136</v>
      </c>
    </row>
    <row r="1697" customHeight="1" spans="4:7">
      <c r="D1697" s="207">
        <v>48015</v>
      </c>
      <c r="E1697" s="209" t="s">
        <v>4920</v>
      </c>
      <c r="F1697" s="209" t="s">
        <v>4956</v>
      </c>
      <c r="G1697" s="209" t="s">
        <v>4957</v>
      </c>
    </row>
    <row r="1698" customHeight="1" spans="4:7">
      <c r="D1698" s="207">
        <v>48015</v>
      </c>
      <c r="E1698" s="209" t="s">
        <v>4920</v>
      </c>
      <c r="F1698" s="209" t="s">
        <v>4958</v>
      </c>
      <c r="G1698" s="209" t="s">
        <v>4959</v>
      </c>
    </row>
    <row r="1699" customHeight="1" spans="4:7">
      <c r="D1699" s="207">
        <v>48015</v>
      </c>
      <c r="E1699" s="209" t="s">
        <v>4920</v>
      </c>
      <c r="F1699" s="209" t="s">
        <v>4960</v>
      </c>
      <c r="G1699" s="209" t="s">
        <v>4961</v>
      </c>
    </row>
    <row r="1700" customHeight="1" spans="4:7">
      <c r="D1700" s="207">
        <v>48015</v>
      </c>
      <c r="E1700" s="209" t="s">
        <v>4920</v>
      </c>
      <c r="F1700" s="209" t="s">
        <v>4962</v>
      </c>
      <c r="G1700" s="209" t="s">
        <v>4963</v>
      </c>
    </row>
    <row r="1701" customHeight="1" spans="4:7">
      <c r="D1701" s="207">
        <v>48015</v>
      </c>
      <c r="E1701" s="209" t="s">
        <v>4920</v>
      </c>
      <c r="F1701" s="209" t="s">
        <v>4964</v>
      </c>
      <c r="G1701" s="209" t="s">
        <v>4965</v>
      </c>
    </row>
    <row r="1702" customHeight="1" spans="4:7">
      <c r="D1702" s="206">
        <v>48052</v>
      </c>
      <c r="E1702" s="181" t="s">
        <v>1588</v>
      </c>
      <c r="F1702" s="209" t="s">
        <v>4966</v>
      </c>
      <c r="G1702" s="209" t="s">
        <v>4487</v>
      </c>
    </row>
    <row r="1703" customHeight="1" spans="4:7">
      <c r="D1703" s="206">
        <v>48052</v>
      </c>
      <c r="E1703" s="181" t="s">
        <v>1588</v>
      </c>
      <c r="F1703" s="209" t="s">
        <v>4967</v>
      </c>
      <c r="G1703" s="209" t="s">
        <v>4968</v>
      </c>
    </row>
    <row r="1704" customHeight="1" spans="4:7">
      <c r="D1704" s="206">
        <v>48052</v>
      </c>
      <c r="E1704" s="181" t="s">
        <v>1588</v>
      </c>
      <c r="F1704" s="209" t="s">
        <v>4969</v>
      </c>
      <c r="G1704" s="209" t="s">
        <v>4970</v>
      </c>
    </row>
    <row r="1705" customHeight="1" spans="4:7">
      <c r="D1705" s="206">
        <v>48052</v>
      </c>
      <c r="E1705" s="181" t="s">
        <v>1588</v>
      </c>
      <c r="F1705" s="209" t="s">
        <v>4971</v>
      </c>
      <c r="G1705" s="209" t="s">
        <v>4972</v>
      </c>
    </row>
    <row r="1706" customHeight="1" spans="4:7">
      <c r="D1706" s="206">
        <v>48052</v>
      </c>
      <c r="E1706" s="181" t="s">
        <v>1588</v>
      </c>
      <c r="F1706" s="209" t="s">
        <v>4973</v>
      </c>
      <c r="G1706" s="209" t="s">
        <v>4974</v>
      </c>
    </row>
    <row r="1707" customHeight="1" spans="4:7">
      <c r="D1707" s="206">
        <v>48052</v>
      </c>
      <c r="E1707" s="181" t="s">
        <v>1588</v>
      </c>
      <c r="F1707" s="209" t="s">
        <v>4975</v>
      </c>
      <c r="G1707" s="209" t="s">
        <v>4976</v>
      </c>
    </row>
    <row r="1708" customHeight="1" spans="4:7">
      <c r="D1708" s="206">
        <v>48052</v>
      </c>
      <c r="E1708" s="181" t="s">
        <v>1588</v>
      </c>
      <c r="F1708" s="209" t="s">
        <v>4977</v>
      </c>
      <c r="G1708" s="209" t="s">
        <v>4978</v>
      </c>
    </row>
    <row r="1709" customHeight="1" spans="4:7">
      <c r="D1709" s="206">
        <v>48052</v>
      </c>
      <c r="E1709" s="181" t="s">
        <v>1588</v>
      </c>
      <c r="F1709" s="209" t="s">
        <v>4979</v>
      </c>
      <c r="G1709" s="209" t="s">
        <v>4980</v>
      </c>
    </row>
    <row r="1710" customHeight="1" spans="4:7">
      <c r="D1710" s="206">
        <v>48052</v>
      </c>
      <c r="E1710" s="181" t="s">
        <v>1588</v>
      </c>
      <c r="F1710" s="209" t="s">
        <v>4981</v>
      </c>
      <c r="G1710" s="209" t="s">
        <v>4982</v>
      </c>
    </row>
    <row r="1711" customHeight="1" spans="4:7">
      <c r="D1711" s="206">
        <v>48052</v>
      </c>
      <c r="E1711" s="181" t="s">
        <v>1588</v>
      </c>
      <c r="F1711" s="209" t="s">
        <v>4983</v>
      </c>
      <c r="G1711" s="209" t="s">
        <v>4228</v>
      </c>
    </row>
    <row r="1712" customHeight="1" spans="4:7">
      <c r="D1712" s="206">
        <v>48052</v>
      </c>
      <c r="E1712" s="181" t="s">
        <v>1588</v>
      </c>
      <c r="F1712" s="209" t="s">
        <v>4984</v>
      </c>
      <c r="G1712" s="209" t="s">
        <v>4230</v>
      </c>
    </row>
    <row r="1713" customHeight="1" spans="4:7">
      <c r="D1713" s="206">
        <v>48052</v>
      </c>
      <c r="E1713" s="181" t="s">
        <v>1588</v>
      </c>
      <c r="F1713" s="209" t="s">
        <v>4985</v>
      </c>
      <c r="G1713" s="209" t="s">
        <v>4986</v>
      </c>
    </row>
    <row r="1714" customHeight="1" spans="4:7">
      <c r="D1714" s="206">
        <v>48052</v>
      </c>
      <c r="E1714" s="181" t="s">
        <v>1588</v>
      </c>
      <c r="F1714" s="209" t="s">
        <v>4987</v>
      </c>
      <c r="G1714" s="209" t="s">
        <v>4988</v>
      </c>
    </row>
    <row r="1715" customHeight="1" spans="4:7">
      <c r="D1715" s="206">
        <v>48052</v>
      </c>
      <c r="E1715" s="181" t="s">
        <v>1588</v>
      </c>
      <c r="F1715" s="209" t="s">
        <v>4989</v>
      </c>
      <c r="G1715" s="209" t="s">
        <v>4990</v>
      </c>
    </row>
    <row r="1716" customHeight="1" spans="4:7">
      <c r="D1716" s="206">
        <v>48052</v>
      </c>
      <c r="E1716" s="181" t="s">
        <v>1588</v>
      </c>
      <c r="F1716" s="209" t="s">
        <v>4991</v>
      </c>
      <c r="G1716" s="209" t="s">
        <v>4992</v>
      </c>
    </row>
    <row r="1717" customHeight="1" spans="4:7">
      <c r="D1717" s="206">
        <v>48052</v>
      </c>
      <c r="E1717" s="181" t="s">
        <v>1588</v>
      </c>
      <c r="F1717" s="209" t="s">
        <v>4993</v>
      </c>
      <c r="G1717" s="209" t="s">
        <v>4994</v>
      </c>
    </row>
    <row r="1718" customHeight="1" spans="4:7">
      <c r="D1718" s="206">
        <v>48052</v>
      </c>
      <c r="E1718" s="181" t="s">
        <v>1588</v>
      </c>
      <c r="F1718" s="209" t="s">
        <v>4995</v>
      </c>
      <c r="G1718" s="209" t="s">
        <v>4996</v>
      </c>
    </row>
    <row r="1719" customHeight="1" spans="4:7">
      <c r="D1719" s="206">
        <v>48052</v>
      </c>
      <c r="E1719" s="181" t="s">
        <v>1588</v>
      </c>
      <c r="F1719" s="209" t="s">
        <v>4997</v>
      </c>
      <c r="G1719" s="209" t="s">
        <v>3542</v>
      </c>
    </row>
    <row r="1720" customHeight="1" spans="4:7">
      <c r="D1720" s="206">
        <v>48052</v>
      </c>
      <c r="E1720" s="181" t="s">
        <v>1588</v>
      </c>
      <c r="F1720" s="209" t="s">
        <v>4998</v>
      </c>
      <c r="G1720" s="209" t="s">
        <v>4999</v>
      </c>
    </row>
    <row r="1721" customHeight="1" spans="4:7">
      <c r="D1721" s="206">
        <v>48052</v>
      </c>
      <c r="E1721" s="181" t="s">
        <v>1588</v>
      </c>
      <c r="F1721" s="209" t="s">
        <v>5000</v>
      </c>
      <c r="G1721" s="209" t="s">
        <v>5001</v>
      </c>
    </row>
    <row r="1722" customHeight="1" spans="4:7">
      <c r="D1722" s="206">
        <v>48052</v>
      </c>
      <c r="E1722" s="181" t="s">
        <v>1588</v>
      </c>
      <c r="F1722" s="209" t="s">
        <v>5002</v>
      </c>
      <c r="G1722" s="209" t="s">
        <v>5003</v>
      </c>
    </row>
    <row r="1723" customHeight="1" spans="4:7">
      <c r="D1723" s="206">
        <v>48052</v>
      </c>
      <c r="E1723" s="181" t="s">
        <v>1588</v>
      </c>
      <c r="F1723" s="209" t="s">
        <v>5004</v>
      </c>
      <c r="G1723" s="209" t="s">
        <v>5005</v>
      </c>
    </row>
    <row r="1724" customHeight="1" spans="4:7">
      <c r="D1724" s="207">
        <v>45006</v>
      </c>
      <c r="E1724" s="209" t="s">
        <v>5006</v>
      </c>
      <c r="F1724" s="209" t="s">
        <v>5007</v>
      </c>
      <c r="G1724" s="209" t="s">
        <v>5008</v>
      </c>
    </row>
    <row r="1725" customHeight="1" spans="4:7">
      <c r="D1725" s="207">
        <v>45006</v>
      </c>
      <c r="E1725" s="209" t="s">
        <v>5006</v>
      </c>
      <c r="F1725" s="209" t="s">
        <v>5009</v>
      </c>
      <c r="G1725" s="209" t="s">
        <v>5010</v>
      </c>
    </row>
    <row r="1726" customHeight="1" spans="4:7">
      <c r="D1726" s="207">
        <v>45006</v>
      </c>
      <c r="E1726" s="209" t="s">
        <v>5006</v>
      </c>
      <c r="F1726" s="209" t="s">
        <v>5011</v>
      </c>
      <c r="G1726" s="209" t="s">
        <v>2172</v>
      </c>
    </row>
    <row r="1727" customHeight="1" spans="4:7">
      <c r="D1727" s="207">
        <v>45006</v>
      </c>
      <c r="E1727" s="209" t="s">
        <v>5006</v>
      </c>
      <c r="F1727" s="209" t="s">
        <v>5012</v>
      </c>
      <c r="G1727" s="209" t="s">
        <v>5013</v>
      </c>
    </row>
    <row r="1728" customHeight="1" spans="4:7">
      <c r="D1728" s="207">
        <v>45006</v>
      </c>
      <c r="E1728" s="209" t="s">
        <v>5006</v>
      </c>
      <c r="F1728" s="209" t="s">
        <v>5014</v>
      </c>
      <c r="G1728" s="209" t="s">
        <v>5015</v>
      </c>
    </row>
    <row r="1729" customHeight="1" spans="4:7">
      <c r="D1729" s="207">
        <v>45006</v>
      </c>
      <c r="E1729" s="209" t="s">
        <v>5006</v>
      </c>
      <c r="F1729" s="209" t="s">
        <v>5016</v>
      </c>
      <c r="G1729" s="209" t="s">
        <v>5017</v>
      </c>
    </row>
    <row r="1730" customHeight="1" spans="4:7">
      <c r="D1730" s="207">
        <v>45006</v>
      </c>
      <c r="E1730" s="209" t="s">
        <v>5006</v>
      </c>
      <c r="F1730" s="209" t="s">
        <v>5018</v>
      </c>
      <c r="G1730" s="209" t="s">
        <v>5019</v>
      </c>
    </row>
    <row r="1731" customHeight="1" spans="4:7">
      <c r="D1731" s="207">
        <v>45006</v>
      </c>
      <c r="E1731" s="209" t="s">
        <v>5006</v>
      </c>
      <c r="F1731" s="209" t="s">
        <v>5020</v>
      </c>
      <c r="G1731" s="209" t="s">
        <v>5021</v>
      </c>
    </row>
    <row r="1732" customHeight="1" spans="4:7">
      <c r="D1732" s="207">
        <v>45006</v>
      </c>
      <c r="E1732" s="209" t="s">
        <v>5006</v>
      </c>
      <c r="F1732" s="209" t="s">
        <v>5022</v>
      </c>
      <c r="G1732" s="209" t="s">
        <v>5023</v>
      </c>
    </row>
    <row r="1733" customHeight="1" spans="4:7">
      <c r="D1733" s="207">
        <v>45006</v>
      </c>
      <c r="E1733" s="209" t="s">
        <v>5006</v>
      </c>
      <c r="F1733" s="209" t="s">
        <v>5024</v>
      </c>
      <c r="G1733" s="209" t="s">
        <v>5025</v>
      </c>
    </row>
    <row r="1734" customHeight="1" spans="4:7">
      <c r="D1734" s="207">
        <v>45006</v>
      </c>
      <c r="E1734" s="209" t="s">
        <v>5006</v>
      </c>
      <c r="F1734" s="209" t="s">
        <v>5026</v>
      </c>
      <c r="G1734" s="209" t="s">
        <v>5027</v>
      </c>
    </row>
    <row r="1735" customHeight="1" spans="4:7">
      <c r="D1735" s="207">
        <v>45006</v>
      </c>
      <c r="E1735" s="209" t="s">
        <v>5006</v>
      </c>
      <c r="F1735" s="209" t="s">
        <v>5028</v>
      </c>
      <c r="G1735" s="209" t="s">
        <v>5029</v>
      </c>
    </row>
    <row r="1736" customHeight="1" spans="4:7">
      <c r="D1736" s="207">
        <v>45006</v>
      </c>
      <c r="E1736" s="209" t="s">
        <v>5006</v>
      </c>
      <c r="F1736" s="209" t="s">
        <v>5030</v>
      </c>
      <c r="G1736" s="209" t="s">
        <v>5031</v>
      </c>
    </row>
    <row r="1737" customHeight="1" spans="4:7">
      <c r="D1737" s="207">
        <v>45006</v>
      </c>
      <c r="E1737" s="209" t="s">
        <v>5006</v>
      </c>
      <c r="F1737" s="209" t="s">
        <v>5032</v>
      </c>
      <c r="G1737" s="209" t="s">
        <v>5033</v>
      </c>
    </row>
    <row r="1738" customHeight="1" spans="4:7">
      <c r="D1738" s="207">
        <v>45006</v>
      </c>
      <c r="E1738" s="209" t="s">
        <v>5006</v>
      </c>
      <c r="F1738" s="209" t="s">
        <v>5034</v>
      </c>
      <c r="G1738" s="209" t="s">
        <v>5035</v>
      </c>
    </row>
    <row r="1739" customHeight="1" spans="4:7">
      <c r="D1739" s="207">
        <v>45006</v>
      </c>
      <c r="E1739" s="209" t="s">
        <v>5006</v>
      </c>
      <c r="F1739" s="209" t="s">
        <v>5036</v>
      </c>
      <c r="G1739" s="209" t="s">
        <v>5037</v>
      </c>
    </row>
    <row r="1740" customHeight="1" spans="4:7">
      <c r="D1740" s="207">
        <v>45006</v>
      </c>
      <c r="E1740" s="209" t="s">
        <v>5006</v>
      </c>
      <c r="F1740" s="209" t="s">
        <v>5038</v>
      </c>
      <c r="G1740" s="209" t="s">
        <v>2405</v>
      </c>
    </row>
    <row r="1741" customHeight="1" spans="4:7">
      <c r="D1741" s="207">
        <v>45006</v>
      </c>
      <c r="E1741" s="209" t="s">
        <v>5006</v>
      </c>
      <c r="F1741" s="209" t="s">
        <v>5039</v>
      </c>
      <c r="G1741" s="209" t="s">
        <v>5040</v>
      </c>
    </row>
    <row r="1742" customHeight="1" spans="4:7">
      <c r="D1742" s="207">
        <v>45006</v>
      </c>
      <c r="E1742" s="209" t="s">
        <v>5006</v>
      </c>
      <c r="F1742" s="209" t="s">
        <v>5041</v>
      </c>
      <c r="G1742" s="209" t="s">
        <v>5042</v>
      </c>
    </row>
    <row r="1743" customHeight="1" spans="4:7">
      <c r="D1743" s="207">
        <v>48017</v>
      </c>
      <c r="E1743" s="209" t="s">
        <v>5043</v>
      </c>
      <c r="F1743" s="209" t="s">
        <v>5044</v>
      </c>
      <c r="G1743" s="209" t="s">
        <v>5045</v>
      </c>
    </row>
    <row r="1744" customHeight="1" spans="4:7">
      <c r="D1744" s="207">
        <v>48017</v>
      </c>
      <c r="E1744" s="209" t="s">
        <v>5043</v>
      </c>
      <c r="F1744" s="209" t="s">
        <v>5046</v>
      </c>
      <c r="G1744" s="209" t="s">
        <v>5047</v>
      </c>
    </row>
    <row r="1745" customHeight="1" spans="4:7">
      <c r="D1745" s="207">
        <v>48017</v>
      </c>
      <c r="E1745" s="209" t="s">
        <v>5043</v>
      </c>
      <c r="F1745" s="209" t="s">
        <v>5048</v>
      </c>
      <c r="G1745" s="209" t="s">
        <v>5049</v>
      </c>
    </row>
    <row r="1746" customHeight="1" spans="4:7">
      <c r="D1746" s="207">
        <v>48017</v>
      </c>
      <c r="E1746" s="209" t="s">
        <v>5043</v>
      </c>
      <c r="F1746" s="209" t="s">
        <v>5050</v>
      </c>
      <c r="G1746" s="209" t="s">
        <v>5051</v>
      </c>
    </row>
    <row r="1747" customHeight="1" spans="4:7">
      <c r="D1747" s="207">
        <v>48017</v>
      </c>
      <c r="E1747" s="209" t="s">
        <v>5043</v>
      </c>
      <c r="F1747" s="209" t="s">
        <v>5052</v>
      </c>
      <c r="G1747" s="209" t="s">
        <v>5053</v>
      </c>
    </row>
    <row r="1748" customHeight="1" spans="4:7">
      <c r="D1748" s="207">
        <v>48017</v>
      </c>
      <c r="E1748" s="209" t="s">
        <v>5043</v>
      </c>
      <c r="F1748" s="209" t="s">
        <v>5054</v>
      </c>
      <c r="G1748" s="209" t="s">
        <v>5055</v>
      </c>
    </row>
    <row r="1749" customHeight="1" spans="4:7">
      <c r="D1749" s="207">
        <v>48017</v>
      </c>
      <c r="E1749" s="209" t="s">
        <v>5043</v>
      </c>
      <c r="F1749" s="209" t="s">
        <v>5056</v>
      </c>
      <c r="G1749" s="209" t="s">
        <v>5057</v>
      </c>
    </row>
    <row r="1750" customHeight="1" spans="4:7">
      <c r="D1750" s="207">
        <v>48017</v>
      </c>
      <c r="E1750" s="209" t="s">
        <v>5043</v>
      </c>
      <c r="F1750" s="209" t="s">
        <v>5058</v>
      </c>
      <c r="G1750" s="209" t="s">
        <v>5059</v>
      </c>
    </row>
    <row r="1751" customHeight="1" spans="4:7">
      <c r="D1751" s="207">
        <v>48017</v>
      </c>
      <c r="E1751" s="209" t="s">
        <v>5043</v>
      </c>
      <c r="F1751" s="209" t="s">
        <v>5060</v>
      </c>
      <c r="G1751" s="209" t="s">
        <v>5061</v>
      </c>
    </row>
    <row r="1752" customHeight="1" spans="4:7">
      <c r="D1752" s="207">
        <v>48017</v>
      </c>
      <c r="E1752" s="209" t="s">
        <v>5043</v>
      </c>
      <c r="F1752" s="209" t="s">
        <v>5062</v>
      </c>
      <c r="G1752" s="209" t="s">
        <v>5063</v>
      </c>
    </row>
    <row r="1753" customHeight="1" spans="4:7">
      <c r="D1753" s="207">
        <v>48017</v>
      </c>
      <c r="E1753" s="209" t="s">
        <v>5043</v>
      </c>
      <c r="F1753" s="209" t="s">
        <v>5064</v>
      </c>
      <c r="G1753" s="209" t="s">
        <v>5065</v>
      </c>
    </row>
    <row r="1754" customHeight="1" spans="4:7">
      <c r="D1754" s="207">
        <v>48017</v>
      </c>
      <c r="E1754" s="209" t="s">
        <v>5043</v>
      </c>
      <c r="F1754" s="209" t="s">
        <v>5066</v>
      </c>
      <c r="G1754" s="209" t="s">
        <v>5067</v>
      </c>
    </row>
    <row r="1755" customHeight="1" spans="4:7">
      <c r="D1755" s="207">
        <v>48018</v>
      </c>
      <c r="E1755" s="209" t="s">
        <v>5068</v>
      </c>
      <c r="F1755" s="209" t="s">
        <v>5069</v>
      </c>
      <c r="G1755" s="209" t="s">
        <v>5070</v>
      </c>
    </row>
    <row r="1756" customHeight="1" spans="4:7">
      <c r="D1756" s="207">
        <v>48018</v>
      </c>
      <c r="E1756" s="209" t="s">
        <v>5068</v>
      </c>
      <c r="F1756" s="209" t="s">
        <v>5071</v>
      </c>
      <c r="G1756" s="209" t="s">
        <v>5072</v>
      </c>
    </row>
    <row r="1757" customHeight="1" spans="4:7">
      <c r="D1757" s="207">
        <v>48018</v>
      </c>
      <c r="E1757" s="209" t="s">
        <v>5068</v>
      </c>
      <c r="F1757" s="209" t="s">
        <v>5073</v>
      </c>
      <c r="G1757" s="209" t="s">
        <v>5074</v>
      </c>
    </row>
    <row r="1758" customHeight="1" spans="4:7">
      <c r="D1758" s="207">
        <v>48018</v>
      </c>
      <c r="E1758" s="209" t="s">
        <v>5068</v>
      </c>
      <c r="F1758" s="209" t="s">
        <v>5075</v>
      </c>
      <c r="G1758" s="209" t="s">
        <v>3565</v>
      </c>
    </row>
    <row r="1759" customHeight="1" spans="4:7">
      <c r="D1759" s="207">
        <v>48018</v>
      </c>
      <c r="E1759" s="209" t="s">
        <v>5068</v>
      </c>
      <c r="F1759" s="209" t="s">
        <v>5076</v>
      </c>
      <c r="G1759" s="209" t="s">
        <v>5077</v>
      </c>
    </row>
    <row r="1760" customHeight="1" spans="4:7">
      <c r="D1760" s="207">
        <v>48018</v>
      </c>
      <c r="E1760" s="209" t="s">
        <v>5068</v>
      </c>
      <c r="F1760" s="209" t="s">
        <v>5078</v>
      </c>
      <c r="G1760" s="209" t="s">
        <v>2377</v>
      </c>
    </row>
    <row r="1761" customHeight="1" spans="4:7">
      <c r="D1761" s="207">
        <v>48018</v>
      </c>
      <c r="E1761" s="209" t="s">
        <v>5068</v>
      </c>
      <c r="F1761" s="209" t="s">
        <v>5079</v>
      </c>
      <c r="G1761" s="209" t="s">
        <v>5080</v>
      </c>
    </row>
    <row r="1762" customHeight="1" spans="4:7">
      <c r="D1762" s="207">
        <v>48018</v>
      </c>
      <c r="E1762" s="209" t="s">
        <v>5068</v>
      </c>
      <c r="F1762" s="209" t="s">
        <v>5081</v>
      </c>
      <c r="G1762" s="209" t="s">
        <v>5082</v>
      </c>
    </row>
    <row r="1763" customHeight="1" spans="4:7">
      <c r="D1763" s="207">
        <v>48018</v>
      </c>
      <c r="E1763" s="209" t="s">
        <v>5068</v>
      </c>
      <c r="F1763" s="209" t="s">
        <v>5083</v>
      </c>
      <c r="G1763" s="209" t="s">
        <v>5084</v>
      </c>
    </row>
    <row r="1764" customHeight="1" spans="4:7">
      <c r="D1764" s="207">
        <v>48018</v>
      </c>
      <c r="E1764" s="209" t="s">
        <v>5068</v>
      </c>
      <c r="F1764" s="209" t="s">
        <v>5085</v>
      </c>
      <c r="G1764" s="209" t="s">
        <v>5086</v>
      </c>
    </row>
    <row r="1765" customHeight="1" spans="4:7">
      <c r="D1765" s="207">
        <v>48018</v>
      </c>
      <c r="E1765" s="209" t="s">
        <v>5068</v>
      </c>
      <c r="F1765" s="209" t="s">
        <v>5087</v>
      </c>
      <c r="G1765" s="209" t="s">
        <v>2528</v>
      </c>
    </row>
    <row r="1766" customHeight="1" spans="4:7">
      <c r="D1766" s="207">
        <v>48018</v>
      </c>
      <c r="E1766" s="209" t="s">
        <v>5068</v>
      </c>
      <c r="F1766" s="209" t="s">
        <v>5088</v>
      </c>
      <c r="G1766" s="209" t="s">
        <v>5089</v>
      </c>
    </row>
    <row r="1767" customHeight="1" spans="4:7">
      <c r="D1767" s="207">
        <v>48018</v>
      </c>
      <c r="E1767" s="209" t="s">
        <v>5068</v>
      </c>
      <c r="F1767" s="209" t="s">
        <v>5090</v>
      </c>
      <c r="G1767" s="209" t="s">
        <v>5091</v>
      </c>
    </row>
    <row r="1768" customHeight="1" spans="4:7">
      <c r="D1768" s="207">
        <v>48018</v>
      </c>
      <c r="E1768" s="209" t="s">
        <v>5068</v>
      </c>
      <c r="F1768" s="209" t="s">
        <v>5092</v>
      </c>
      <c r="G1768" s="209" t="s">
        <v>5093</v>
      </c>
    </row>
    <row r="1769" customHeight="1" spans="4:7">
      <c r="D1769" s="207">
        <v>48018</v>
      </c>
      <c r="E1769" s="209" t="s">
        <v>5068</v>
      </c>
      <c r="F1769" s="209" t="s">
        <v>5094</v>
      </c>
      <c r="G1769" s="209" t="s">
        <v>5095</v>
      </c>
    </row>
    <row r="1770" customHeight="1" spans="4:7">
      <c r="D1770" s="207">
        <v>48018</v>
      </c>
      <c r="E1770" s="209" t="s">
        <v>5068</v>
      </c>
      <c r="F1770" s="209" t="s">
        <v>5096</v>
      </c>
      <c r="G1770" s="209" t="s">
        <v>5097</v>
      </c>
    </row>
    <row r="1771" customHeight="1" spans="4:7">
      <c r="D1771" s="207">
        <v>48018</v>
      </c>
      <c r="E1771" s="209" t="s">
        <v>5068</v>
      </c>
      <c r="F1771" s="209" t="s">
        <v>5098</v>
      </c>
      <c r="G1771" s="209" t="s">
        <v>5099</v>
      </c>
    </row>
    <row r="1772" customHeight="1" spans="4:7">
      <c r="D1772" s="207">
        <v>48018</v>
      </c>
      <c r="E1772" s="209" t="s">
        <v>5068</v>
      </c>
      <c r="F1772" s="209" t="s">
        <v>5100</v>
      </c>
      <c r="G1772" s="209" t="s">
        <v>1932</v>
      </c>
    </row>
    <row r="1773" customHeight="1" spans="4:7">
      <c r="D1773" s="207">
        <v>48018</v>
      </c>
      <c r="E1773" s="209" t="s">
        <v>5068</v>
      </c>
      <c r="F1773" s="209" t="s">
        <v>5101</v>
      </c>
      <c r="G1773" s="209" t="s">
        <v>5102</v>
      </c>
    </row>
    <row r="1774" customHeight="1" spans="4:7">
      <c r="D1774" s="207">
        <v>48018</v>
      </c>
      <c r="E1774" s="209" t="s">
        <v>5068</v>
      </c>
      <c r="F1774" s="209" t="s">
        <v>5103</v>
      </c>
      <c r="G1774" s="209" t="s">
        <v>5104</v>
      </c>
    </row>
    <row r="1775" customHeight="1" spans="4:7">
      <c r="D1775" s="207">
        <v>48018</v>
      </c>
      <c r="E1775" s="209" t="s">
        <v>5068</v>
      </c>
      <c r="F1775" s="209" t="s">
        <v>5105</v>
      </c>
      <c r="G1775" s="209" t="s">
        <v>5106</v>
      </c>
    </row>
    <row r="1776" customHeight="1" spans="4:7">
      <c r="D1776" s="207">
        <v>48018</v>
      </c>
      <c r="E1776" s="209" t="s">
        <v>5068</v>
      </c>
      <c r="F1776" s="209" t="s">
        <v>5107</v>
      </c>
      <c r="G1776" s="209" t="s">
        <v>5108</v>
      </c>
    </row>
    <row r="1777" customHeight="1" spans="4:7">
      <c r="D1777" s="207">
        <v>48018</v>
      </c>
      <c r="E1777" s="209" t="s">
        <v>5068</v>
      </c>
      <c r="F1777" s="209" t="s">
        <v>5109</v>
      </c>
      <c r="G1777" s="209" t="s">
        <v>5110</v>
      </c>
    </row>
    <row r="1778" customHeight="1" spans="4:7">
      <c r="D1778" s="207">
        <v>48018</v>
      </c>
      <c r="E1778" s="209" t="s">
        <v>5068</v>
      </c>
      <c r="F1778" s="209" t="s">
        <v>5111</v>
      </c>
      <c r="G1778" s="209" t="s">
        <v>5112</v>
      </c>
    </row>
    <row r="1779" customHeight="1" spans="4:7">
      <c r="D1779" s="207">
        <v>48018</v>
      </c>
      <c r="E1779" s="209" t="s">
        <v>5068</v>
      </c>
      <c r="F1779" s="209" t="s">
        <v>5113</v>
      </c>
      <c r="G1779" s="209" t="s">
        <v>5114</v>
      </c>
    </row>
    <row r="1780" customHeight="1" spans="4:7">
      <c r="D1780" s="207">
        <v>48018</v>
      </c>
      <c r="E1780" s="209" t="s">
        <v>5068</v>
      </c>
      <c r="F1780" s="209" t="s">
        <v>5115</v>
      </c>
      <c r="G1780" s="209" t="s">
        <v>5116</v>
      </c>
    </row>
    <row r="1781" customHeight="1" spans="4:7">
      <c r="D1781" s="207">
        <v>48018</v>
      </c>
      <c r="E1781" s="209" t="s">
        <v>5068</v>
      </c>
      <c r="F1781" s="209" t="s">
        <v>5117</v>
      </c>
      <c r="G1781" s="209" t="s">
        <v>5118</v>
      </c>
    </row>
    <row r="1782" customHeight="1" spans="4:7">
      <c r="D1782" s="207">
        <v>48018</v>
      </c>
      <c r="E1782" s="209" t="s">
        <v>5068</v>
      </c>
      <c r="F1782" s="209" t="s">
        <v>5119</v>
      </c>
      <c r="G1782" s="209" t="s">
        <v>5120</v>
      </c>
    </row>
    <row r="1783" customHeight="1" spans="4:7">
      <c r="D1783" s="207">
        <v>48018</v>
      </c>
      <c r="E1783" s="209" t="s">
        <v>5068</v>
      </c>
      <c r="F1783" s="209" t="s">
        <v>5121</v>
      </c>
      <c r="G1783" s="209" t="s">
        <v>5122</v>
      </c>
    </row>
    <row r="1784" customHeight="1" spans="4:7">
      <c r="D1784" s="207">
        <v>48018</v>
      </c>
      <c r="E1784" s="209" t="s">
        <v>5068</v>
      </c>
      <c r="F1784" s="209" t="s">
        <v>5123</v>
      </c>
      <c r="G1784" s="209" t="s">
        <v>5124</v>
      </c>
    </row>
    <row r="1785" customHeight="1" spans="4:7">
      <c r="D1785" s="207">
        <v>48018</v>
      </c>
      <c r="E1785" s="209" t="s">
        <v>5068</v>
      </c>
      <c r="F1785" s="209" t="s">
        <v>5125</v>
      </c>
      <c r="G1785" s="209" t="s">
        <v>3992</v>
      </c>
    </row>
    <row r="1786" customHeight="1" spans="4:7">
      <c r="D1786" s="207">
        <v>48018</v>
      </c>
      <c r="E1786" s="209" t="s">
        <v>5068</v>
      </c>
      <c r="F1786" s="209" t="s">
        <v>5126</v>
      </c>
      <c r="G1786" s="209" t="s">
        <v>2668</v>
      </c>
    </row>
    <row r="1787" customHeight="1" spans="4:7">
      <c r="D1787" s="207">
        <v>48018</v>
      </c>
      <c r="E1787" s="209" t="s">
        <v>5068</v>
      </c>
      <c r="F1787" s="209" t="s">
        <v>5127</v>
      </c>
      <c r="G1787" s="209" t="s">
        <v>5128</v>
      </c>
    </row>
    <row r="1788" customHeight="1" spans="4:7">
      <c r="D1788" s="207">
        <v>48018</v>
      </c>
      <c r="E1788" s="209" t="s">
        <v>5068</v>
      </c>
      <c r="F1788" s="209" t="s">
        <v>5129</v>
      </c>
      <c r="G1788" s="209" t="s">
        <v>5130</v>
      </c>
    </row>
    <row r="1789" customHeight="1" spans="4:7">
      <c r="D1789" s="207">
        <v>48018</v>
      </c>
      <c r="E1789" s="209" t="s">
        <v>5068</v>
      </c>
      <c r="F1789" s="209" t="s">
        <v>5131</v>
      </c>
      <c r="G1789" s="209" t="s">
        <v>5132</v>
      </c>
    </row>
    <row r="1790" customHeight="1" spans="4:7">
      <c r="D1790" s="207">
        <v>45007</v>
      </c>
      <c r="E1790" s="209" t="s">
        <v>5133</v>
      </c>
      <c r="F1790" s="209" t="s">
        <v>5134</v>
      </c>
      <c r="G1790" s="209" t="s">
        <v>5135</v>
      </c>
    </row>
    <row r="1791" customHeight="1" spans="4:7">
      <c r="D1791" s="207">
        <v>45007</v>
      </c>
      <c r="E1791" s="209" t="s">
        <v>5133</v>
      </c>
      <c r="F1791" s="209" t="s">
        <v>5136</v>
      </c>
      <c r="G1791" s="209" t="s">
        <v>5137</v>
      </c>
    </row>
    <row r="1792" customHeight="1" spans="4:7">
      <c r="D1792" s="207">
        <v>45007</v>
      </c>
      <c r="E1792" s="209" t="s">
        <v>5133</v>
      </c>
      <c r="F1792" s="209" t="s">
        <v>5138</v>
      </c>
      <c r="G1792" s="209" t="s">
        <v>5139</v>
      </c>
    </row>
    <row r="1793" customHeight="1" spans="4:7">
      <c r="D1793" s="207">
        <v>45007</v>
      </c>
      <c r="E1793" s="209" t="s">
        <v>5133</v>
      </c>
      <c r="F1793" s="209" t="s">
        <v>5140</v>
      </c>
      <c r="G1793" s="209" t="s">
        <v>5141</v>
      </c>
    </row>
    <row r="1794" customHeight="1" spans="4:7">
      <c r="D1794" s="207">
        <v>45007</v>
      </c>
      <c r="E1794" s="209" t="s">
        <v>5133</v>
      </c>
      <c r="F1794" s="209" t="s">
        <v>5142</v>
      </c>
      <c r="G1794" s="209" t="s">
        <v>5143</v>
      </c>
    </row>
    <row r="1795" customHeight="1" spans="4:7">
      <c r="D1795" s="207">
        <v>45007</v>
      </c>
      <c r="E1795" s="209" t="s">
        <v>5133</v>
      </c>
      <c r="F1795" s="209" t="s">
        <v>5144</v>
      </c>
      <c r="G1795" s="209" t="s">
        <v>1823</v>
      </c>
    </row>
    <row r="1796" customHeight="1" spans="4:7">
      <c r="D1796" s="207">
        <v>45007</v>
      </c>
      <c r="E1796" s="209" t="s">
        <v>5133</v>
      </c>
      <c r="F1796" s="209" t="s">
        <v>5145</v>
      </c>
      <c r="G1796" s="209" t="s">
        <v>5146</v>
      </c>
    </row>
    <row r="1797" customHeight="1" spans="4:7">
      <c r="D1797" s="207">
        <v>45007</v>
      </c>
      <c r="E1797" s="209" t="s">
        <v>5133</v>
      </c>
      <c r="F1797" s="209" t="s">
        <v>5147</v>
      </c>
      <c r="G1797" s="209" t="s">
        <v>5148</v>
      </c>
    </row>
    <row r="1798" customHeight="1" spans="4:7">
      <c r="D1798" s="207">
        <v>45007</v>
      </c>
      <c r="E1798" s="209" t="s">
        <v>5133</v>
      </c>
      <c r="F1798" s="209" t="s">
        <v>5149</v>
      </c>
      <c r="G1798" s="209" t="s">
        <v>5150</v>
      </c>
    </row>
    <row r="1799" customHeight="1" spans="4:7">
      <c r="D1799" s="207">
        <v>45007</v>
      </c>
      <c r="E1799" s="209" t="s">
        <v>5133</v>
      </c>
      <c r="F1799" s="209" t="s">
        <v>5151</v>
      </c>
      <c r="G1799" s="209" t="s">
        <v>5152</v>
      </c>
    </row>
    <row r="1800" customHeight="1" spans="4:7">
      <c r="D1800" s="207">
        <v>45007</v>
      </c>
      <c r="E1800" s="209" t="s">
        <v>5133</v>
      </c>
      <c r="F1800" s="209" t="s">
        <v>5153</v>
      </c>
      <c r="G1800" s="209" t="s">
        <v>5154</v>
      </c>
    </row>
    <row r="1801" customHeight="1" spans="4:7">
      <c r="D1801" s="207">
        <v>45007</v>
      </c>
      <c r="E1801" s="209" t="s">
        <v>5133</v>
      </c>
      <c r="F1801" s="209" t="s">
        <v>5155</v>
      </c>
      <c r="G1801" s="209" t="s">
        <v>3754</v>
      </c>
    </row>
    <row r="1802" customHeight="1" spans="4:7">
      <c r="D1802" s="207">
        <v>45007</v>
      </c>
      <c r="E1802" s="209" t="s">
        <v>5133</v>
      </c>
      <c r="F1802" s="209" t="s">
        <v>5156</v>
      </c>
      <c r="G1802" s="209" t="s">
        <v>5157</v>
      </c>
    </row>
    <row r="1803" customHeight="1" spans="4:7">
      <c r="D1803" s="207">
        <v>45007</v>
      </c>
      <c r="E1803" s="209" t="s">
        <v>5133</v>
      </c>
      <c r="F1803" s="209" t="s">
        <v>5158</v>
      </c>
      <c r="G1803" s="209" t="s">
        <v>4074</v>
      </c>
    </row>
    <row r="1804" customHeight="1" spans="4:7">
      <c r="D1804" s="207">
        <v>45007</v>
      </c>
      <c r="E1804" s="209" t="s">
        <v>5133</v>
      </c>
      <c r="F1804" s="209" t="s">
        <v>5159</v>
      </c>
      <c r="G1804" s="209" t="s">
        <v>5160</v>
      </c>
    </row>
    <row r="1805" customHeight="1" spans="4:7">
      <c r="D1805" s="207">
        <v>45007</v>
      </c>
      <c r="E1805" s="209" t="s">
        <v>5133</v>
      </c>
      <c r="F1805" s="209" t="s">
        <v>5161</v>
      </c>
      <c r="G1805" s="209" t="s">
        <v>5162</v>
      </c>
    </row>
    <row r="1806" customHeight="1" spans="4:7">
      <c r="D1806" s="207">
        <v>45007</v>
      </c>
      <c r="E1806" s="209" t="s">
        <v>5133</v>
      </c>
      <c r="F1806" s="209" t="s">
        <v>5163</v>
      </c>
      <c r="G1806" s="209" t="s">
        <v>5164</v>
      </c>
    </row>
    <row r="1807" customHeight="1" spans="4:7">
      <c r="D1807" s="207">
        <v>45007</v>
      </c>
      <c r="E1807" s="209" t="s">
        <v>5133</v>
      </c>
      <c r="F1807" s="209" t="s">
        <v>5165</v>
      </c>
      <c r="G1807" s="209" t="s">
        <v>5166</v>
      </c>
    </row>
    <row r="1808" customHeight="1" spans="4:7">
      <c r="D1808" s="207">
        <v>45007</v>
      </c>
      <c r="E1808" s="209" t="s">
        <v>5133</v>
      </c>
      <c r="F1808" s="209" t="s">
        <v>5167</v>
      </c>
      <c r="G1808" s="209" t="s">
        <v>5168</v>
      </c>
    </row>
    <row r="1809" customHeight="1" spans="4:7">
      <c r="D1809" s="207">
        <v>45007</v>
      </c>
      <c r="E1809" s="209" t="s">
        <v>5133</v>
      </c>
      <c r="F1809" s="209" t="s">
        <v>5169</v>
      </c>
      <c r="G1809" s="209" t="s">
        <v>5170</v>
      </c>
    </row>
    <row r="1810" customHeight="1" spans="4:7">
      <c r="D1810" s="207">
        <v>45007</v>
      </c>
      <c r="E1810" s="209" t="s">
        <v>5133</v>
      </c>
      <c r="F1810" s="209" t="s">
        <v>5171</v>
      </c>
      <c r="G1810" s="209" t="s">
        <v>5172</v>
      </c>
    </row>
    <row r="1811" customHeight="1" spans="4:7">
      <c r="D1811" s="207">
        <v>45007</v>
      </c>
      <c r="E1811" s="209" t="s">
        <v>5133</v>
      </c>
      <c r="F1811" s="209" t="s">
        <v>5173</v>
      </c>
      <c r="G1811" s="209" t="s">
        <v>5174</v>
      </c>
    </row>
    <row r="1812" customHeight="1" spans="4:7">
      <c r="D1812" s="207">
        <v>45007</v>
      </c>
      <c r="E1812" s="209" t="s">
        <v>5133</v>
      </c>
      <c r="F1812" s="209" t="s">
        <v>5175</v>
      </c>
      <c r="G1812" s="209" t="s">
        <v>5176</v>
      </c>
    </row>
    <row r="1813" customHeight="1" spans="4:7">
      <c r="D1813" s="207">
        <v>45007</v>
      </c>
      <c r="E1813" s="209" t="s">
        <v>5133</v>
      </c>
      <c r="F1813" s="209" t="s">
        <v>5177</v>
      </c>
      <c r="G1813" s="209" t="s">
        <v>5178</v>
      </c>
    </row>
    <row r="1814" customHeight="1" spans="4:7">
      <c r="D1814" s="207">
        <v>45007</v>
      </c>
      <c r="E1814" s="209" t="s">
        <v>5133</v>
      </c>
      <c r="F1814" s="209" t="s">
        <v>5179</v>
      </c>
      <c r="G1814" s="209" t="s">
        <v>5180</v>
      </c>
    </row>
    <row r="1815" customHeight="1" spans="4:7">
      <c r="D1815" s="207">
        <v>45007</v>
      </c>
      <c r="E1815" s="209" t="s">
        <v>5133</v>
      </c>
      <c r="F1815" s="209" t="s">
        <v>5181</v>
      </c>
      <c r="G1815" s="209" t="s">
        <v>5182</v>
      </c>
    </row>
    <row r="1816" customHeight="1" spans="4:7">
      <c r="D1816" s="207">
        <v>45007</v>
      </c>
      <c r="E1816" s="209" t="s">
        <v>5133</v>
      </c>
      <c r="F1816" s="209" t="s">
        <v>5183</v>
      </c>
      <c r="G1816" s="209" t="s">
        <v>5184</v>
      </c>
    </row>
    <row r="1817" customHeight="1" spans="4:7">
      <c r="D1817" s="207">
        <v>45007</v>
      </c>
      <c r="E1817" s="209" t="s">
        <v>5133</v>
      </c>
      <c r="F1817" s="209" t="s">
        <v>5185</v>
      </c>
      <c r="G1817" s="209" t="s">
        <v>5186</v>
      </c>
    </row>
    <row r="1818" customHeight="1" spans="4:7">
      <c r="D1818" s="207">
        <v>45007</v>
      </c>
      <c r="E1818" s="209" t="s">
        <v>5133</v>
      </c>
      <c r="F1818" s="209" t="s">
        <v>5187</v>
      </c>
      <c r="G1818" s="209" t="s">
        <v>5188</v>
      </c>
    </row>
    <row r="1819" customHeight="1" spans="4:7">
      <c r="D1819" s="207">
        <v>45007</v>
      </c>
      <c r="E1819" s="209" t="s">
        <v>5133</v>
      </c>
      <c r="F1819" s="209" t="s">
        <v>5189</v>
      </c>
      <c r="G1819" s="209" t="s">
        <v>5190</v>
      </c>
    </row>
    <row r="1820" customHeight="1" spans="4:7">
      <c r="D1820" s="207">
        <v>45007</v>
      </c>
      <c r="E1820" s="209" t="s">
        <v>5133</v>
      </c>
      <c r="F1820" s="209" t="s">
        <v>5191</v>
      </c>
      <c r="G1820" s="209" t="s">
        <v>5192</v>
      </c>
    </row>
    <row r="1821" customHeight="1" spans="4:7">
      <c r="D1821" s="207">
        <v>45007</v>
      </c>
      <c r="E1821" s="209" t="s">
        <v>5133</v>
      </c>
      <c r="F1821" s="209" t="s">
        <v>5193</v>
      </c>
      <c r="G1821" s="209" t="s">
        <v>5194</v>
      </c>
    </row>
    <row r="1822" customHeight="1" spans="4:7">
      <c r="D1822" s="207">
        <v>45007</v>
      </c>
      <c r="E1822" s="209" t="s">
        <v>5133</v>
      </c>
      <c r="F1822" s="209" t="s">
        <v>5195</v>
      </c>
      <c r="G1822" s="209" t="s">
        <v>5196</v>
      </c>
    </row>
    <row r="1823" customHeight="1" spans="4:7">
      <c r="D1823" s="207">
        <v>45007</v>
      </c>
      <c r="E1823" s="209" t="s">
        <v>5133</v>
      </c>
      <c r="F1823" s="209" t="s">
        <v>5197</v>
      </c>
      <c r="G1823" s="209" t="s">
        <v>5198</v>
      </c>
    </row>
    <row r="1824" customHeight="1" spans="4:7">
      <c r="D1824" s="207">
        <v>45007</v>
      </c>
      <c r="E1824" s="209" t="s">
        <v>5133</v>
      </c>
      <c r="F1824" s="209" t="s">
        <v>5199</v>
      </c>
      <c r="G1824" s="209" t="s">
        <v>5200</v>
      </c>
    </row>
    <row r="1825" customHeight="1" spans="4:7">
      <c r="D1825" s="207">
        <v>45007</v>
      </c>
      <c r="E1825" s="209" t="s">
        <v>5133</v>
      </c>
      <c r="F1825" s="209" t="s">
        <v>5201</v>
      </c>
      <c r="G1825" s="209" t="s">
        <v>5202</v>
      </c>
    </row>
    <row r="1826" customHeight="1" spans="4:7">
      <c r="D1826" s="207">
        <v>45007</v>
      </c>
      <c r="E1826" s="209" t="s">
        <v>5133</v>
      </c>
      <c r="F1826" s="209" t="s">
        <v>5203</v>
      </c>
      <c r="G1826" s="209" t="s">
        <v>5204</v>
      </c>
    </row>
    <row r="1827" customHeight="1" spans="4:7">
      <c r="D1827" s="207">
        <v>45007</v>
      </c>
      <c r="E1827" s="209" t="s">
        <v>5133</v>
      </c>
      <c r="F1827" s="209" t="s">
        <v>5205</v>
      </c>
      <c r="G1827" s="209" t="s">
        <v>5206</v>
      </c>
    </row>
    <row r="1828" customHeight="1" spans="4:7">
      <c r="D1828" s="207">
        <v>45007</v>
      </c>
      <c r="E1828" s="209" t="s">
        <v>5133</v>
      </c>
      <c r="F1828" s="209" t="s">
        <v>5207</v>
      </c>
      <c r="G1828" s="209" t="s">
        <v>5208</v>
      </c>
    </row>
    <row r="1829" customHeight="1" spans="4:7">
      <c r="D1829" s="207">
        <v>45007</v>
      </c>
      <c r="E1829" s="209" t="s">
        <v>5133</v>
      </c>
      <c r="F1829" s="209" t="s">
        <v>5209</v>
      </c>
      <c r="G1829" s="209" t="s">
        <v>5210</v>
      </c>
    </row>
    <row r="1830" customHeight="1" spans="4:7">
      <c r="D1830" s="207">
        <v>45007</v>
      </c>
      <c r="E1830" s="209" t="s">
        <v>5133</v>
      </c>
      <c r="F1830" s="209" t="s">
        <v>5211</v>
      </c>
      <c r="G1830" s="209" t="s">
        <v>5212</v>
      </c>
    </row>
    <row r="1831" customHeight="1" spans="4:7">
      <c r="D1831" s="207">
        <v>45007</v>
      </c>
      <c r="E1831" s="209" t="s">
        <v>5133</v>
      </c>
      <c r="F1831" s="209" t="s">
        <v>5213</v>
      </c>
      <c r="G1831" s="209" t="s">
        <v>5214</v>
      </c>
    </row>
    <row r="1832" customHeight="1" spans="4:7">
      <c r="D1832" s="207">
        <v>45007</v>
      </c>
      <c r="E1832" s="209" t="s">
        <v>5133</v>
      </c>
      <c r="F1832" s="209" t="s">
        <v>5215</v>
      </c>
      <c r="G1832" s="209" t="s">
        <v>5216</v>
      </c>
    </row>
    <row r="1833" customHeight="1" spans="4:7">
      <c r="D1833" s="207">
        <v>45007</v>
      </c>
      <c r="E1833" s="209" t="s">
        <v>5133</v>
      </c>
      <c r="F1833" s="209" t="s">
        <v>5217</v>
      </c>
      <c r="G1833" s="209" t="s">
        <v>5218</v>
      </c>
    </row>
    <row r="1834" customHeight="1" spans="4:7">
      <c r="D1834" s="207">
        <v>45007</v>
      </c>
      <c r="E1834" s="209" t="s">
        <v>5133</v>
      </c>
      <c r="F1834" s="209" t="s">
        <v>5219</v>
      </c>
      <c r="G1834" s="209" t="s">
        <v>5220</v>
      </c>
    </row>
    <row r="1835" customHeight="1" spans="4:7">
      <c r="D1835" s="207">
        <v>45007</v>
      </c>
      <c r="E1835" s="209" t="s">
        <v>5133</v>
      </c>
      <c r="F1835" s="209" t="s">
        <v>5221</v>
      </c>
      <c r="G1835" s="209" t="s">
        <v>5222</v>
      </c>
    </row>
    <row r="1836" customHeight="1" spans="4:7">
      <c r="D1836" s="207">
        <v>45007</v>
      </c>
      <c r="E1836" s="209" t="s">
        <v>5133</v>
      </c>
      <c r="F1836" s="209" t="s">
        <v>5223</v>
      </c>
      <c r="G1836" s="209" t="s">
        <v>5224</v>
      </c>
    </row>
    <row r="1837" customHeight="1" spans="4:7">
      <c r="D1837" s="207">
        <v>45007</v>
      </c>
      <c r="E1837" s="209" t="s">
        <v>5133</v>
      </c>
      <c r="F1837" s="209" t="s">
        <v>5225</v>
      </c>
      <c r="G1837" s="209" t="s">
        <v>5226</v>
      </c>
    </row>
    <row r="1838" customHeight="1" spans="4:7">
      <c r="D1838" s="207">
        <v>45007</v>
      </c>
      <c r="E1838" s="209" t="s">
        <v>5133</v>
      </c>
      <c r="F1838" s="209" t="s">
        <v>5227</v>
      </c>
      <c r="G1838" s="209" t="s">
        <v>5228</v>
      </c>
    </row>
    <row r="1839" customHeight="1" spans="4:7">
      <c r="D1839" s="207">
        <v>45007</v>
      </c>
      <c r="E1839" s="209" t="s">
        <v>5133</v>
      </c>
      <c r="F1839" s="209" t="s">
        <v>5229</v>
      </c>
      <c r="G1839" s="209" t="s">
        <v>5230</v>
      </c>
    </row>
    <row r="1840" customHeight="1" spans="4:7">
      <c r="D1840" s="207">
        <v>45007</v>
      </c>
      <c r="E1840" s="209" t="s">
        <v>5133</v>
      </c>
      <c r="F1840" s="209" t="s">
        <v>5231</v>
      </c>
      <c r="G1840" s="209" t="s">
        <v>5232</v>
      </c>
    </row>
    <row r="1841" customHeight="1" spans="4:7">
      <c r="D1841" s="207">
        <v>45007</v>
      </c>
      <c r="E1841" s="209" t="s">
        <v>5133</v>
      </c>
      <c r="F1841" s="209" t="s">
        <v>5233</v>
      </c>
      <c r="G1841" s="209" t="s">
        <v>5234</v>
      </c>
    </row>
    <row r="1842" customHeight="1" spans="4:7">
      <c r="D1842" s="207">
        <v>45007</v>
      </c>
      <c r="E1842" s="209" t="s">
        <v>5133</v>
      </c>
      <c r="F1842" s="209" t="s">
        <v>5235</v>
      </c>
      <c r="G1842" s="209" t="s">
        <v>5236</v>
      </c>
    </row>
    <row r="1843" customHeight="1" spans="4:7">
      <c r="D1843" s="207">
        <v>45007</v>
      </c>
      <c r="E1843" s="209" t="s">
        <v>5133</v>
      </c>
      <c r="F1843" s="209" t="s">
        <v>5237</v>
      </c>
      <c r="G1843" s="209" t="s">
        <v>5238</v>
      </c>
    </row>
    <row r="1844" customHeight="1" spans="4:7">
      <c r="D1844" s="207">
        <v>45007</v>
      </c>
      <c r="E1844" s="209" t="s">
        <v>5133</v>
      </c>
      <c r="F1844" s="209" t="s">
        <v>5239</v>
      </c>
      <c r="G1844" s="209" t="s">
        <v>5240</v>
      </c>
    </row>
    <row r="1845" customHeight="1" spans="4:7">
      <c r="D1845" s="207">
        <v>45007</v>
      </c>
      <c r="E1845" s="209" t="s">
        <v>5133</v>
      </c>
      <c r="F1845" s="209" t="s">
        <v>5241</v>
      </c>
      <c r="G1845" s="209" t="s">
        <v>5242</v>
      </c>
    </row>
    <row r="1846" customHeight="1" spans="4:7">
      <c r="D1846" s="207">
        <v>45007</v>
      </c>
      <c r="E1846" s="209" t="s">
        <v>5133</v>
      </c>
      <c r="F1846" s="209" t="s">
        <v>5243</v>
      </c>
      <c r="G1846" s="209" t="s">
        <v>5244</v>
      </c>
    </row>
    <row r="1847" customHeight="1" spans="4:7">
      <c r="D1847" s="207">
        <v>45007</v>
      </c>
      <c r="E1847" s="209" t="s">
        <v>5133</v>
      </c>
      <c r="F1847" s="209" t="s">
        <v>5245</v>
      </c>
      <c r="G1847" s="209" t="s">
        <v>5246</v>
      </c>
    </row>
    <row r="1848" customHeight="1" spans="4:7">
      <c r="D1848" s="207">
        <v>45007</v>
      </c>
      <c r="E1848" s="209" t="s">
        <v>5133</v>
      </c>
      <c r="F1848" s="209" t="s">
        <v>5247</v>
      </c>
      <c r="G1848" s="209" t="s">
        <v>5248</v>
      </c>
    </row>
    <row r="1849" customHeight="1" spans="4:7">
      <c r="D1849" s="207">
        <v>45007</v>
      </c>
      <c r="E1849" s="209" t="s">
        <v>5133</v>
      </c>
      <c r="F1849" s="209" t="s">
        <v>5249</v>
      </c>
      <c r="G1849" s="209" t="s">
        <v>5250</v>
      </c>
    </row>
    <row r="1850" customHeight="1" spans="4:7">
      <c r="D1850" s="207">
        <v>45007</v>
      </c>
      <c r="E1850" s="209" t="s">
        <v>5133</v>
      </c>
      <c r="F1850" s="209" t="s">
        <v>5251</v>
      </c>
      <c r="G1850" s="209" t="s">
        <v>5252</v>
      </c>
    </row>
    <row r="1851" customHeight="1" spans="4:7">
      <c r="D1851" s="207">
        <v>45007</v>
      </c>
      <c r="E1851" s="209" t="s">
        <v>5133</v>
      </c>
      <c r="F1851" s="209" t="s">
        <v>5253</v>
      </c>
      <c r="G1851" s="209" t="s">
        <v>5254</v>
      </c>
    </row>
    <row r="1852" customHeight="1" spans="4:7">
      <c r="D1852" s="207">
        <v>45007</v>
      </c>
      <c r="E1852" s="209" t="s">
        <v>5133</v>
      </c>
      <c r="F1852" s="209" t="s">
        <v>5255</v>
      </c>
      <c r="G1852" s="209" t="s">
        <v>5256</v>
      </c>
    </row>
    <row r="1853" customHeight="1" spans="4:7">
      <c r="D1853" s="207">
        <v>45007</v>
      </c>
      <c r="E1853" s="209" t="s">
        <v>5133</v>
      </c>
      <c r="F1853" s="209" t="s">
        <v>5257</v>
      </c>
      <c r="G1853" s="209" t="s">
        <v>5258</v>
      </c>
    </row>
    <row r="1854" customHeight="1" spans="4:7">
      <c r="D1854" s="207">
        <v>45007</v>
      </c>
      <c r="E1854" s="209" t="s">
        <v>5133</v>
      </c>
      <c r="F1854" s="209" t="s">
        <v>5259</v>
      </c>
      <c r="G1854" s="209" t="s">
        <v>5260</v>
      </c>
    </row>
    <row r="1855" customHeight="1" spans="4:7">
      <c r="D1855" s="207">
        <v>45007</v>
      </c>
      <c r="E1855" s="209" t="s">
        <v>5133</v>
      </c>
      <c r="F1855" s="209" t="s">
        <v>5261</v>
      </c>
      <c r="G1855" s="209" t="s">
        <v>5262</v>
      </c>
    </row>
    <row r="1856" customHeight="1" spans="4:7">
      <c r="D1856" s="207">
        <v>45007</v>
      </c>
      <c r="E1856" s="209" t="s">
        <v>5133</v>
      </c>
      <c r="F1856" s="209" t="s">
        <v>5263</v>
      </c>
      <c r="G1856" s="209" t="s">
        <v>5264</v>
      </c>
    </row>
    <row r="1857" customHeight="1" spans="4:7">
      <c r="D1857" s="207">
        <v>45007</v>
      </c>
      <c r="E1857" s="209" t="s">
        <v>5133</v>
      </c>
      <c r="F1857" s="209" t="s">
        <v>5265</v>
      </c>
      <c r="G1857" s="209" t="s">
        <v>5266</v>
      </c>
    </row>
    <row r="1858" customHeight="1" spans="4:7">
      <c r="D1858" s="207">
        <v>45007</v>
      </c>
      <c r="E1858" s="209" t="s">
        <v>5133</v>
      </c>
      <c r="F1858" s="209" t="s">
        <v>5267</v>
      </c>
      <c r="G1858" s="209" t="s">
        <v>5268</v>
      </c>
    </row>
    <row r="1859" customHeight="1" spans="4:7">
      <c r="D1859" s="207">
        <v>45007</v>
      </c>
      <c r="E1859" s="209" t="s">
        <v>5133</v>
      </c>
      <c r="F1859" s="209" t="s">
        <v>5269</v>
      </c>
      <c r="G1859" s="209" t="s">
        <v>3745</v>
      </c>
    </row>
    <row r="1860" customHeight="1" spans="4:7">
      <c r="D1860" s="207">
        <v>45007</v>
      </c>
      <c r="E1860" s="209" t="s">
        <v>5133</v>
      </c>
      <c r="F1860" s="209" t="s">
        <v>5270</v>
      </c>
      <c r="G1860" s="209" t="s">
        <v>5271</v>
      </c>
    </row>
    <row r="1861" customHeight="1" spans="4:7">
      <c r="D1861" s="207">
        <v>45007</v>
      </c>
      <c r="E1861" s="209" t="s">
        <v>5133</v>
      </c>
      <c r="F1861" s="209" t="s">
        <v>5272</v>
      </c>
      <c r="G1861" s="209" t="s">
        <v>5273</v>
      </c>
    </row>
    <row r="1862" customHeight="1" spans="4:7">
      <c r="D1862" s="207">
        <v>45007</v>
      </c>
      <c r="E1862" s="209" t="s">
        <v>5133</v>
      </c>
      <c r="F1862" s="209" t="s">
        <v>5274</v>
      </c>
      <c r="G1862" s="209" t="s">
        <v>5275</v>
      </c>
    </row>
    <row r="1863" customHeight="1" spans="4:7">
      <c r="D1863" s="207">
        <v>45007</v>
      </c>
      <c r="E1863" s="209" t="s">
        <v>5133</v>
      </c>
      <c r="F1863" s="209" t="s">
        <v>5276</v>
      </c>
      <c r="G1863" s="209" t="s">
        <v>5277</v>
      </c>
    </row>
    <row r="1864" customHeight="1" spans="4:7">
      <c r="D1864" s="207">
        <v>45007</v>
      </c>
      <c r="E1864" s="209" t="s">
        <v>5133</v>
      </c>
      <c r="F1864" s="209" t="s">
        <v>5278</v>
      </c>
      <c r="G1864" s="209" t="s">
        <v>5279</v>
      </c>
    </row>
    <row r="1865" customHeight="1" spans="4:7">
      <c r="D1865" s="207">
        <v>45007</v>
      </c>
      <c r="E1865" s="209" t="s">
        <v>5133</v>
      </c>
      <c r="F1865" s="209" t="s">
        <v>5280</v>
      </c>
      <c r="G1865" s="209" t="s">
        <v>5281</v>
      </c>
    </row>
    <row r="1866" customHeight="1" spans="4:7">
      <c r="D1866" s="207">
        <v>45007</v>
      </c>
      <c r="E1866" s="209" t="s">
        <v>5133</v>
      </c>
      <c r="F1866" s="209" t="s">
        <v>5282</v>
      </c>
      <c r="G1866" s="209" t="s">
        <v>5283</v>
      </c>
    </row>
    <row r="1867" customHeight="1" spans="4:7">
      <c r="D1867" s="207">
        <v>45007</v>
      </c>
      <c r="E1867" s="209" t="s">
        <v>5133</v>
      </c>
      <c r="F1867" s="209" t="s">
        <v>5284</v>
      </c>
      <c r="G1867" s="209" t="s">
        <v>5285</v>
      </c>
    </row>
    <row r="1868" customHeight="1" spans="4:7">
      <c r="D1868" s="207">
        <v>45007</v>
      </c>
      <c r="E1868" s="209" t="s">
        <v>5133</v>
      </c>
      <c r="F1868" s="209" t="s">
        <v>5286</v>
      </c>
      <c r="G1868" s="209" t="s">
        <v>5287</v>
      </c>
    </row>
    <row r="1869" customHeight="1" spans="4:7">
      <c r="D1869" s="207">
        <v>45007</v>
      </c>
      <c r="E1869" s="209" t="s">
        <v>5133</v>
      </c>
      <c r="F1869" s="209" t="s">
        <v>5288</v>
      </c>
      <c r="G1869" s="209" t="s">
        <v>5289</v>
      </c>
    </row>
    <row r="1870" customHeight="1" spans="4:7">
      <c r="D1870" s="207">
        <v>45007</v>
      </c>
      <c r="E1870" s="209" t="s">
        <v>5133</v>
      </c>
      <c r="F1870" s="209" t="s">
        <v>5290</v>
      </c>
      <c r="G1870" s="209" t="s">
        <v>5291</v>
      </c>
    </row>
    <row r="1871" customHeight="1" spans="4:7">
      <c r="D1871" s="207">
        <v>45007</v>
      </c>
      <c r="E1871" s="209" t="s">
        <v>5133</v>
      </c>
      <c r="F1871" s="209" t="s">
        <v>5292</v>
      </c>
      <c r="G1871" s="209" t="s">
        <v>5293</v>
      </c>
    </row>
    <row r="1872" customHeight="1" spans="4:7">
      <c r="D1872" s="207">
        <v>45007</v>
      </c>
      <c r="E1872" s="209" t="s">
        <v>5133</v>
      </c>
      <c r="F1872" s="209" t="s">
        <v>5294</v>
      </c>
      <c r="G1872" s="209" t="s">
        <v>5295</v>
      </c>
    </row>
    <row r="1873" customHeight="1" spans="4:7">
      <c r="D1873" s="207">
        <v>51018</v>
      </c>
      <c r="E1873" s="209" t="s">
        <v>5296</v>
      </c>
      <c r="F1873" s="209" t="s">
        <v>5297</v>
      </c>
      <c r="G1873" s="209" t="s">
        <v>5298</v>
      </c>
    </row>
    <row r="1874" customHeight="1" spans="4:7">
      <c r="D1874" s="207">
        <v>51018</v>
      </c>
      <c r="E1874" s="209" t="s">
        <v>5296</v>
      </c>
      <c r="F1874" s="209" t="s">
        <v>5299</v>
      </c>
      <c r="G1874" s="209" t="s">
        <v>5300</v>
      </c>
    </row>
    <row r="1875" customHeight="1" spans="4:7">
      <c r="D1875" s="207">
        <v>51018</v>
      </c>
      <c r="E1875" s="209" t="s">
        <v>5296</v>
      </c>
      <c r="F1875" s="209" t="s">
        <v>5301</v>
      </c>
      <c r="G1875" s="209" t="s">
        <v>5302</v>
      </c>
    </row>
    <row r="1876" customHeight="1" spans="4:7">
      <c r="D1876" s="207">
        <v>51018</v>
      </c>
      <c r="E1876" s="209" t="s">
        <v>5296</v>
      </c>
      <c r="F1876" s="209" t="s">
        <v>5303</v>
      </c>
      <c r="G1876" s="209" t="s">
        <v>5304</v>
      </c>
    </row>
    <row r="1877" customHeight="1" spans="4:7">
      <c r="D1877" s="207">
        <v>51018</v>
      </c>
      <c r="E1877" s="209" t="s">
        <v>5296</v>
      </c>
      <c r="F1877" s="209" t="s">
        <v>5305</v>
      </c>
      <c r="G1877" s="209" t="s">
        <v>5306</v>
      </c>
    </row>
    <row r="1878" customHeight="1" spans="4:7">
      <c r="D1878" s="207">
        <v>51018</v>
      </c>
      <c r="E1878" s="209" t="s">
        <v>5296</v>
      </c>
      <c r="F1878" s="209" t="s">
        <v>5307</v>
      </c>
      <c r="G1878" s="209" t="s">
        <v>5308</v>
      </c>
    </row>
    <row r="1879" customHeight="1" spans="4:7">
      <c r="D1879" s="207">
        <v>51018</v>
      </c>
      <c r="E1879" s="209" t="s">
        <v>5296</v>
      </c>
      <c r="F1879" s="209" t="s">
        <v>5309</v>
      </c>
      <c r="G1879" s="209" t="s">
        <v>5310</v>
      </c>
    </row>
    <row r="1880" customHeight="1" spans="4:7">
      <c r="D1880" s="207">
        <v>51018</v>
      </c>
      <c r="E1880" s="209" t="s">
        <v>5296</v>
      </c>
      <c r="F1880" s="209" t="s">
        <v>5311</v>
      </c>
      <c r="G1880" s="209" t="s">
        <v>5312</v>
      </c>
    </row>
    <row r="1881" customHeight="1" spans="4:7">
      <c r="D1881" s="207">
        <v>51018</v>
      </c>
      <c r="E1881" s="209" t="s">
        <v>5296</v>
      </c>
      <c r="F1881" s="209" t="s">
        <v>5313</v>
      </c>
      <c r="G1881" s="209" t="s">
        <v>5314</v>
      </c>
    </row>
    <row r="1882" customHeight="1" spans="4:7">
      <c r="D1882" s="207">
        <v>51018</v>
      </c>
      <c r="E1882" s="209" t="s">
        <v>5296</v>
      </c>
      <c r="F1882" s="209" t="s">
        <v>5315</v>
      </c>
      <c r="G1882" s="209" t="s">
        <v>5316</v>
      </c>
    </row>
    <row r="1883" customHeight="1" spans="4:7">
      <c r="D1883" s="207">
        <v>51018</v>
      </c>
      <c r="E1883" s="209" t="s">
        <v>5296</v>
      </c>
      <c r="F1883" s="209" t="s">
        <v>5317</v>
      </c>
      <c r="G1883" s="209" t="s">
        <v>5318</v>
      </c>
    </row>
    <row r="1884" customHeight="1" spans="4:7">
      <c r="D1884" s="207">
        <v>51018</v>
      </c>
      <c r="E1884" s="209" t="s">
        <v>5296</v>
      </c>
      <c r="F1884" s="209" t="s">
        <v>5319</v>
      </c>
      <c r="G1884" s="209" t="s">
        <v>5320</v>
      </c>
    </row>
    <row r="1885" customHeight="1" spans="4:7">
      <c r="D1885" s="207">
        <v>51018</v>
      </c>
      <c r="E1885" s="209" t="s">
        <v>5296</v>
      </c>
      <c r="F1885" s="209" t="s">
        <v>5321</v>
      </c>
      <c r="G1885" s="209" t="s">
        <v>5322</v>
      </c>
    </row>
    <row r="1886" customHeight="1" spans="4:7">
      <c r="D1886" s="207">
        <v>51018</v>
      </c>
      <c r="E1886" s="209" t="s">
        <v>5296</v>
      </c>
      <c r="F1886" s="209" t="s">
        <v>5323</v>
      </c>
      <c r="G1886" s="209" t="s">
        <v>5324</v>
      </c>
    </row>
    <row r="1887" customHeight="1" spans="4:7">
      <c r="D1887" s="207">
        <v>53009</v>
      </c>
      <c r="E1887" s="209" t="s">
        <v>5325</v>
      </c>
      <c r="F1887" s="209" t="s">
        <v>5326</v>
      </c>
      <c r="G1887" s="209" t="s">
        <v>5327</v>
      </c>
    </row>
    <row r="1888" customHeight="1" spans="4:7">
      <c r="D1888" s="207">
        <v>53009</v>
      </c>
      <c r="E1888" s="209" t="s">
        <v>5325</v>
      </c>
      <c r="F1888" s="209" t="s">
        <v>5328</v>
      </c>
      <c r="G1888" s="209" t="s">
        <v>5329</v>
      </c>
    </row>
    <row r="1889" customHeight="1" spans="4:7">
      <c r="D1889" s="207">
        <v>53009</v>
      </c>
      <c r="E1889" s="209" t="s">
        <v>5325</v>
      </c>
      <c r="F1889" s="209" t="s">
        <v>5330</v>
      </c>
      <c r="G1889" s="209" t="s">
        <v>5331</v>
      </c>
    </row>
    <row r="1890" customHeight="1" spans="4:7">
      <c r="D1890" s="207">
        <v>46013</v>
      </c>
      <c r="E1890" s="209" t="s">
        <v>5332</v>
      </c>
      <c r="F1890" s="209" t="s">
        <v>5333</v>
      </c>
      <c r="G1890" s="209" t="s">
        <v>5334</v>
      </c>
    </row>
    <row r="1891" customHeight="1" spans="4:7">
      <c r="D1891" s="207">
        <v>46013</v>
      </c>
      <c r="E1891" s="209" t="s">
        <v>5332</v>
      </c>
      <c r="F1891" s="209" t="s">
        <v>5335</v>
      </c>
      <c r="G1891" s="209" t="s">
        <v>5336</v>
      </c>
    </row>
    <row r="1892" customHeight="1" spans="4:7">
      <c r="D1892" s="207">
        <v>46014</v>
      </c>
      <c r="E1892" s="209" t="s">
        <v>5337</v>
      </c>
      <c r="F1892" s="209" t="s">
        <v>5338</v>
      </c>
      <c r="G1892" s="209" t="s">
        <v>5339</v>
      </c>
    </row>
    <row r="1893" customHeight="1" spans="4:7">
      <c r="D1893" s="207">
        <v>46014</v>
      </c>
      <c r="E1893" s="209" t="s">
        <v>5337</v>
      </c>
      <c r="F1893" s="209" t="s">
        <v>5340</v>
      </c>
      <c r="G1893" s="209" t="s">
        <v>5341</v>
      </c>
    </row>
    <row r="1894" customHeight="1" spans="4:7">
      <c r="D1894" s="207">
        <v>46014</v>
      </c>
      <c r="E1894" s="209" t="s">
        <v>5337</v>
      </c>
      <c r="F1894" s="209" t="s">
        <v>5342</v>
      </c>
      <c r="G1894" s="209" t="s">
        <v>5343</v>
      </c>
    </row>
    <row r="1895" customHeight="1" spans="4:7">
      <c r="D1895" s="207">
        <v>46014</v>
      </c>
      <c r="E1895" s="209" t="s">
        <v>5337</v>
      </c>
      <c r="F1895" s="209" t="s">
        <v>5344</v>
      </c>
      <c r="G1895" s="209" t="s">
        <v>5345</v>
      </c>
    </row>
    <row r="1896" customHeight="1" spans="4:7">
      <c r="D1896" s="207">
        <v>46014</v>
      </c>
      <c r="E1896" s="209" t="s">
        <v>5337</v>
      </c>
      <c r="F1896" s="209" t="s">
        <v>5346</v>
      </c>
      <c r="G1896" s="209" t="s">
        <v>5347</v>
      </c>
    </row>
    <row r="1897" customHeight="1" spans="4:7">
      <c r="D1897" s="207">
        <v>46014</v>
      </c>
      <c r="E1897" s="209" t="s">
        <v>5337</v>
      </c>
      <c r="F1897" s="209" t="s">
        <v>5348</v>
      </c>
      <c r="G1897" s="209" t="s">
        <v>5349</v>
      </c>
    </row>
    <row r="1898" customHeight="1" spans="4:7">
      <c r="D1898" s="207">
        <v>45008</v>
      </c>
      <c r="E1898" s="209" t="s">
        <v>5350</v>
      </c>
      <c r="F1898" s="209" t="s">
        <v>5351</v>
      </c>
      <c r="G1898" s="209" t="s">
        <v>5352</v>
      </c>
    </row>
    <row r="1899" customHeight="1" spans="4:7">
      <c r="D1899" s="207">
        <v>45008</v>
      </c>
      <c r="E1899" s="209" t="s">
        <v>5350</v>
      </c>
      <c r="F1899" s="209" t="s">
        <v>5353</v>
      </c>
      <c r="G1899" s="209" t="s">
        <v>5354</v>
      </c>
    </row>
    <row r="1900" customHeight="1" spans="4:7">
      <c r="D1900" s="207">
        <v>45008</v>
      </c>
      <c r="E1900" s="209" t="s">
        <v>5350</v>
      </c>
      <c r="F1900" s="209" t="s">
        <v>5355</v>
      </c>
      <c r="G1900" s="209" t="s">
        <v>5356</v>
      </c>
    </row>
    <row r="1901" customHeight="1" spans="4:7">
      <c r="D1901" s="207">
        <v>45008</v>
      </c>
      <c r="E1901" s="209" t="s">
        <v>5350</v>
      </c>
      <c r="F1901" s="209" t="s">
        <v>5357</v>
      </c>
      <c r="G1901" s="209" t="s">
        <v>5358</v>
      </c>
    </row>
    <row r="1902" customHeight="1" spans="4:7">
      <c r="D1902" s="207">
        <v>45008</v>
      </c>
      <c r="E1902" s="209" t="s">
        <v>5350</v>
      </c>
      <c r="F1902" s="209" t="s">
        <v>5359</v>
      </c>
      <c r="G1902" s="209" t="s">
        <v>5360</v>
      </c>
    </row>
    <row r="1903" customHeight="1" spans="4:7">
      <c r="D1903" s="207">
        <v>45008</v>
      </c>
      <c r="E1903" s="209" t="s">
        <v>5350</v>
      </c>
      <c r="F1903" s="209" t="s">
        <v>5361</v>
      </c>
      <c r="G1903" s="209" t="s">
        <v>5362</v>
      </c>
    </row>
    <row r="1904" customHeight="1" spans="4:7">
      <c r="D1904" s="207">
        <v>45008</v>
      </c>
      <c r="E1904" s="209" t="s">
        <v>5350</v>
      </c>
      <c r="F1904" s="209" t="s">
        <v>5363</v>
      </c>
      <c r="G1904" s="209" t="s">
        <v>5364</v>
      </c>
    </row>
    <row r="1905" customHeight="1" spans="4:7">
      <c r="D1905" s="207">
        <v>45008</v>
      </c>
      <c r="E1905" s="209" t="s">
        <v>5350</v>
      </c>
      <c r="F1905" s="209" t="s">
        <v>5365</v>
      </c>
      <c r="G1905" s="209" t="s">
        <v>2463</v>
      </c>
    </row>
    <row r="1906" customHeight="1" spans="4:7">
      <c r="D1906" s="207">
        <v>45008</v>
      </c>
      <c r="E1906" s="209" t="s">
        <v>5350</v>
      </c>
      <c r="F1906" s="209" t="s">
        <v>5366</v>
      </c>
      <c r="G1906" s="209" t="s">
        <v>5367</v>
      </c>
    </row>
    <row r="1907" customHeight="1" spans="4:7">
      <c r="D1907" s="207">
        <v>45008</v>
      </c>
      <c r="E1907" s="209" t="s">
        <v>5350</v>
      </c>
      <c r="F1907" s="209" t="s">
        <v>5368</v>
      </c>
      <c r="G1907" s="209" t="s">
        <v>5369</v>
      </c>
    </row>
    <row r="1908" customHeight="1" spans="4:7">
      <c r="D1908" s="207">
        <v>45008</v>
      </c>
      <c r="E1908" s="209" t="s">
        <v>5350</v>
      </c>
      <c r="F1908" s="209" t="s">
        <v>5370</v>
      </c>
      <c r="G1908" s="209" t="s">
        <v>5371</v>
      </c>
    </row>
    <row r="1909" customHeight="1" spans="4:7">
      <c r="D1909" s="207">
        <v>45008</v>
      </c>
      <c r="E1909" s="209" t="s">
        <v>5350</v>
      </c>
      <c r="F1909" s="209" t="s">
        <v>5372</v>
      </c>
      <c r="G1909" s="209" t="s">
        <v>5373</v>
      </c>
    </row>
    <row r="1910" customHeight="1" spans="4:7">
      <c r="D1910" s="207">
        <v>45008</v>
      </c>
      <c r="E1910" s="209" t="s">
        <v>5350</v>
      </c>
      <c r="F1910" s="209" t="s">
        <v>5374</v>
      </c>
      <c r="G1910" s="209" t="s">
        <v>5375</v>
      </c>
    </row>
    <row r="1911" customHeight="1" spans="4:7">
      <c r="D1911" s="207">
        <v>45008</v>
      </c>
      <c r="E1911" s="209" t="s">
        <v>5350</v>
      </c>
      <c r="F1911" s="209" t="s">
        <v>5376</v>
      </c>
      <c r="G1911" s="209" t="s">
        <v>5377</v>
      </c>
    </row>
    <row r="1912" customHeight="1" spans="4:7">
      <c r="D1912" s="207">
        <v>45008</v>
      </c>
      <c r="E1912" s="209" t="s">
        <v>5350</v>
      </c>
      <c r="F1912" s="209" t="s">
        <v>5378</v>
      </c>
      <c r="G1912" s="209" t="s">
        <v>5379</v>
      </c>
    </row>
    <row r="1913" customHeight="1" spans="4:7">
      <c r="D1913" s="207">
        <v>45008</v>
      </c>
      <c r="E1913" s="209" t="s">
        <v>5350</v>
      </c>
      <c r="F1913" s="209" t="s">
        <v>5380</v>
      </c>
      <c r="G1913" s="209" t="s">
        <v>5381</v>
      </c>
    </row>
    <row r="1914" customHeight="1" spans="4:7">
      <c r="D1914" s="207">
        <v>45008</v>
      </c>
      <c r="E1914" s="209" t="s">
        <v>5350</v>
      </c>
      <c r="F1914" s="209" t="s">
        <v>5382</v>
      </c>
      <c r="G1914" s="209" t="s">
        <v>5383</v>
      </c>
    </row>
    <row r="1915" customHeight="1" spans="4:7">
      <c r="D1915" s="207">
        <v>45008</v>
      </c>
      <c r="E1915" s="209" t="s">
        <v>5350</v>
      </c>
      <c r="F1915" s="209" t="s">
        <v>5384</v>
      </c>
      <c r="G1915" s="209" t="s">
        <v>5385</v>
      </c>
    </row>
    <row r="1916" customHeight="1" spans="4:7">
      <c r="D1916" s="207">
        <v>45008</v>
      </c>
      <c r="E1916" s="209" t="s">
        <v>5350</v>
      </c>
      <c r="F1916" s="209" t="s">
        <v>5386</v>
      </c>
      <c r="G1916" s="209" t="s">
        <v>5387</v>
      </c>
    </row>
    <row r="1917" customHeight="1" spans="4:7">
      <c r="D1917" s="207">
        <v>45008</v>
      </c>
      <c r="E1917" s="209" t="s">
        <v>5350</v>
      </c>
      <c r="F1917" s="209" t="s">
        <v>5388</v>
      </c>
      <c r="G1917" s="209" t="s">
        <v>5389</v>
      </c>
    </row>
    <row r="1918" customHeight="1" spans="4:7">
      <c r="D1918" s="207">
        <v>45008</v>
      </c>
      <c r="E1918" s="209" t="s">
        <v>5350</v>
      </c>
      <c r="F1918" s="209" t="s">
        <v>5390</v>
      </c>
      <c r="G1918" s="209" t="s">
        <v>5391</v>
      </c>
    </row>
    <row r="1919" customHeight="1" spans="4:7">
      <c r="D1919" s="207">
        <v>45008</v>
      </c>
      <c r="E1919" s="209" t="s">
        <v>5350</v>
      </c>
      <c r="F1919" s="209" t="s">
        <v>5392</v>
      </c>
      <c r="G1919" s="209" t="s">
        <v>5393</v>
      </c>
    </row>
    <row r="1920" customHeight="1" spans="4:7">
      <c r="D1920" s="207">
        <v>48019</v>
      </c>
      <c r="E1920" s="209" t="s">
        <v>5394</v>
      </c>
      <c r="F1920" s="209" t="s">
        <v>5395</v>
      </c>
      <c r="G1920" s="209" t="s">
        <v>5396</v>
      </c>
    </row>
    <row r="1921" customHeight="1" spans="4:7">
      <c r="D1921" s="207">
        <v>48019</v>
      </c>
      <c r="E1921" s="209" t="s">
        <v>5394</v>
      </c>
      <c r="F1921" s="209" t="s">
        <v>5397</v>
      </c>
      <c r="G1921" s="209" t="s">
        <v>1363</v>
      </c>
    </row>
    <row r="1922" customHeight="1" spans="4:7">
      <c r="D1922" s="207">
        <v>48019</v>
      </c>
      <c r="E1922" s="209" t="s">
        <v>5394</v>
      </c>
      <c r="F1922" s="209" t="s">
        <v>5398</v>
      </c>
      <c r="G1922" s="209" t="s">
        <v>5399</v>
      </c>
    </row>
    <row r="1923" customHeight="1" spans="4:7">
      <c r="D1923" s="207">
        <v>48019</v>
      </c>
      <c r="E1923" s="209" t="s">
        <v>5394</v>
      </c>
      <c r="F1923" s="209" t="s">
        <v>5400</v>
      </c>
      <c r="G1923" s="209" t="s">
        <v>5401</v>
      </c>
    </row>
    <row r="1924" customHeight="1" spans="4:7">
      <c r="D1924" s="207">
        <v>48019</v>
      </c>
      <c r="E1924" s="209" t="s">
        <v>5394</v>
      </c>
      <c r="F1924" s="209" t="s">
        <v>5402</v>
      </c>
      <c r="G1924" s="209" t="s">
        <v>3635</v>
      </c>
    </row>
    <row r="1925" customHeight="1" spans="4:7">
      <c r="D1925" s="207">
        <v>48019</v>
      </c>
      <c r="E1925" s="209" t="s">
        <v>5394</v>
      </c>
      <c r="F1925" s="209" t="s">
        <v>5403</v>
      </c>
      <c r="G1925" s="209" t="s">
        <v>5404</v>
      </c>
    </row>
    <row r="1926" customHeight="1" spans="4:7">
      <c r="D1926" s="207">
        <v>48019</v>
      </c>
      <c r="E1926" s="209" t="s">
        <v>5394</v>
      </c>
      <c r="F1926" s="209" t="s">
        <v>5405</v>
      </c>
      <c r="G1926" s="209" t="s">
        <v>5406</v>
      </c>
    </row>
    <row r="1927" customHeight="1" spans="4:7">
      <c r="D1927" s="207">
        <v>48019</v>
      </c>
      <c r="E1927" s="209" t="s">
        <v>5394</v>
      </c>
      <c r="F1927" s="209" t="s">
        <v>5407</v>
      </c>
      <c r="G1927" s="209" t="s">
        <v>5408</v>
      </c>
    </row>
    <row r="1928" customHeight="1" spans="4:7">
      <c r="D1928" s="207">
        <v>48019</v>
      </c>
      <c r="E1928" s="209" t="s">
        <v>5394</v>
      </c>
      <c r="F1928" s="209" t="s">
        <v>5409</v>
      </c>
      <c r="G1928" s="209" t="s">
        <v>5410</v>
      </c>
    </row>
    <row r="1929" customHeight="1" spans="4:7">
      <c r="D1929" s="207">
        <v>48019</v>
      </c>
      <c r="E1929" s="209" t="s">
        <v>5394</v>
      </c>
      <c r="F1929" s="209" t="s">
        <v>5411</v>
      </c>
      <c r="G1929" s="209" t="s">
        <v>5412</v>
      </c>
    </row>
    <row r="1930" customHeight="1" spans="4:7">
      <c r="D1930" s="207">
        <v>48019</v>
      </c>
      <c r="E1930" s="209" t="s">
        <v>5394</v>
      </c>
      <c r="F1930" s="209" t="s">
        <v>5413</v>
      </c>
      <c r="G1930" s="209" t="s">
        <v>5414</v>
      </c>
    </row>
    <row r="1931" customHeight="1" spans="4:7">
      <c r="D1931" s="207">
        <v>48019</v>
      </c>
      <c r="E1931" s="209" t="s">
        <v>5394</v>
      </c>
      <c r="F1931" s="209" t="s">
        <v>5415</v>
      </c>
      <c r="G1931" s="209" t="s">
        <v>3662</v>
      </c>
    </row>
    <row r="1932" customHeight="1" spans="4:7">
      <c r="D1932" s="207">
        <v>48019</v>
      </c>
      <c r="E1932" s="209" t="s">
        <v>5394</v>
      </c>
      <c r="F1932" s="209" t="s">
        <v>5416</v>
      </c>
      <c r="G1932" s="209" t="s">
        <v>5417</v>
      </c>
    </row>
    <row r="1933" customHeight="1" spans="4:7">
      <c r="D1933" s="207">
        <v>48019</v>
      </c>
      <c r="E1933" s="209" t="s">
        <v>5394</v>
      </c>
      <c r="F1933" s="209" t="s">
        <v>5418</v>
      </c>
      <c r="G1933" s="209" t="s">
        <v>1387</v>
      </c>
    </row>
    <row r="1934" customHeight="1" spans="4:7">
      <c r="D1934" s="207">
        <v>48019</v>
      </c>
      <c r="E1934" s="209" t="s">
        <v>5394</v>
      </c>
      <c r="F1934" s="209" t="s">
        <v>5419</v>
      </c>
      <c r="G1934" s="209" t="s">
        <v>5420</v>
      </c>
    </row>
    <row r="1935" customHeight="1" spans="4:7">
      <c r="D1935" s="207">
        <v>48019</v>
      </c>
      <c r="E1935" s="209" t="s">
        <v>5394</v>
      </c>
      <c r="F1935" s="209" t="s">
        <v>5421</v>
      </c>
      <c r="G1935" s="209" t="s">
        <v>5422</v>
      </c>
    </row>
    <row r="1936" customHeight="1" spans="4:7">
      <c r="D1936" s="207">
        <v>48019</v>
      </c>
      <c r="E1936" s="209" t="s">
        <v>5394</v>
      </c>
      <c r="F1936" s="209" t="s">
        <v>5423</v>
      </c>
      <c r="G1936" s="209" t="s">
        <v>4040</v>
      </c>
    </row>
    <row r="1937" customHeight="1" spans="4:7">
      <c r="D1937" s="207">
        <v>48019</v>
      </c>
      <c r="E1937" s="209" t="s">
        <v>5394</v>
      </c>
      <c r="F1937" s="209" t="s">
        <v>5424</v>
      </c>
      <c r="G1937" s="209" t="s">
        <v>5425</v>
      </c>
    </row>
    <row r="1938" customHeight="1" spans="4:7">
      <c r="D1938" s="207">
        <v>48019</v>
      </c>
      <c r="E1938" s="209" t="s">
        <v>5394</v>
      </c>
      <c r="F1938" s="209" t="s">
        <v>5426</v>
      </c>
      <c r="G1938" s="209" t="s">
        <v>5427</v>
      </c>
    </row>
    <row r="1939" customHeight="1" spans="4:7">
      <c r="D1939" s="207">
        <v>48019</v>
      </c>
      <c r="E1939" s="209" t="s">
        <v>5394</v>
      </c>
      <c r="F1939" s="209" t="s">
        <v>5428</v>
      </c>
      <c r="G1939" s="209" t="s">
        <v>5429</v>
      </c>
    </row>
    <row r="1940" customHeight="1" spans="4:7">
      <c r="D1940" s="207">
        <v>48019</v>
      </c>
      <c r="E1940" s="209" t="s">
        <v>5394</v>
      </c>
      <c r="F1940" s="209" t="s">
        <v>5430</v>
      </c>
      <c r="G1940" s="209" t="s">
        <v>5431</v>
      </c>
    </row>
    <row r="1941" customHeight="1" spans="4:7">
      <c r="D1941" s="207">
        <v>48019</v>
      </c>
      <c r="E1941" s="209" t="s">
        <v>5394</v>
      </c>
      <c r="F1941" s="209" t="s">
        <v>5432</v>
      </c>
      <c r="G1941" s="209" t="s">
        <v>5433</v>
      </c>
    </row>
    <row r="1942" customHeight="1" spans="4:7">
      <c r="D1942" s="207">
        <v>48019</v>
      </c>
      <c r="E1942" s="209" t="s">
        <v>5394</v>
      </c>
      <c r="F1942" s="209" t="s">
        <v>5434</v>
      </c>
      <c r="G1942" s="209" t="s">
        <v>5435</v>
      </c>
    </row>
    <row r="1943" customHeight="1" spans="4:7">
      <c r="D1943" s="207">
        <v>48019</v>
      </c>
      <c r="E1943" s="209" t="s">
        <v>5394</v>
      </c>
      <c r="F1943" s="209" t="s">
        <v>5436</v>
      </c>
      <c r="G1943" s="209" t="s">
        <v>5437</v>
      </c>
    </row>
    <row r="1944" customHeight="1" spans="4:7">
      <c r="D1944" s="207">
        <v>48019</v>
      </c>
      <c r="E1944" s="209" t="s">
        <v>5394</v>
      </c>
      <c r="F1944" s="209" t="s">
        <v>5438</v>
      </c>
      <c r="G1944" s="209" t="s">
        <v>5439</v>
      </c>
    </row>
    <row r="1945" customHeight="1" spans="4:7">
      <c r="D1945" s="207">
        <v>48019</v>
      </c>
      <c r="E1945" s="209" t="s">
        <v>5394</v>
      </c>
      <c r="F1945" s="209" t="s">
        <v>5440</v>
      </c>
      <c r="G1945" s="209" t="s">
        <v>5441</v>
      </c>
    </row>
    <row r="1946" customHeight="1" spans="4:7">
      <c r="D1946" s="207">
        <v>48019</v>
      </c>
      <c r="E1946" s="209" t="s">
        <v>5394</v>
      </c>
      <c r="F1946" s="209" t="s">
        <v>5442</v>
      </c>
      <c r="G1946" s="209" t="s">
        <v>5443</v>
      </c>
    </row>
    <row r="1947" customHeight="1" spans="4:7">
      <c r="D1947" s="207">
        <v>48019</v>
      </c>
      <c r="E1947" s="209" t="s">
        <v>5394</v>
      </c>
      <c r="F1947" s="209" t="s">
        <v>5444</v>
      </c>
      <c r="G1947" s="209" t="s">
        <v>5445</v>
      </c>
    </row>
    <row r="1948" customHeight="1" spans="4:7">
      <c r="D1948" s="207">
        <v>48019</v>
      </c>
      <c r="E1948" s="209" t="s">
        <v>5394</v>
      </c>
      <c r="F1948" s="209" t="s">
        <v>5446</v>
      </c>
      <c r="G1948" s="209" t="s">
        <v>5447</v>
      </c>
    </row>
    <row r="1949" customHeight="1" spans="4:7">
      <c r="D1949" s="207">
        <v>48019</v>
      </c>
      <c r="E1949" s="209" t="s">
        <v>5394</v>
      </c>
      <c r="F1949" s="209" t="s">
        <v>5448</v>
      </c>
      <c r="G1949" s="209" t="s">
        <v>5449</v>
      </c>
    </row>
    <row r="1950" customHeight="1" spans="4:7">
      <c r="D1950" s="207">
        <v>48019</v>
      </c>
      <c r="E1950" s="209" t="s">
        <v>5394</v>
      </c>
      <c r="F1950" s="209" t="s">
        <v>5450</v>
      </c>
      <c r="G1950" s="209" t="s">
        <v>5451</v>
      </c>
    </row>
    <row r="1951" customHeight="1" spans="4:7">
      <c r="D1951" s="207">
        <v>48019</v>
      </c>
      <c r="E1951" s="209" t="s">
        <v>5394</v>
      </c>
      <c r="F1951" s="209" t="s">
        <v>5452</v>
      </c>
      <c r="G1951" s="209" t="s">
        <v>5453</v>
      </c>
    </row>
    <row r="1952" customHeight="1" spans="4:7">
      <c r="D1952" s="207">
        <v>48019</v>
      </c>
      <c r="E1952" s="209" t="s">
        <v>5394</v>
      </c>
      <c r="F1952" s="209" t="s">
        <v>5454</v>
      </c>
      <c r="G1952" s="209" t="s">
        <v>5455</v>
      </c>
    </row>
    <row r="1953" customHeight="1" spans="4:7">
      <c r="D1953" s="207">
        <v>48019</v>
      </c>
      <c r="E1953" s="209" t="s">
        <v>5394</v>
      </c>
      <c r="F1953" s="209" t="s">
        <v>5456</v>
      </c>
      <c r="G1953" s="209" t="s">
        <v>5457</v>
      </c>
    </row>
    <row r="1954" customHeight="1" spans="4:7">
      <c r="D1954" s="207">
        <v>48019</v>
      </c>
      <c r="E1954" s="209" t="s">
        <v>5394</v>
      </c>
      <c r="F1954" s="209" t="s">
        <v>5458</v>
      </c>
      <c r="G1954" s="209" t="s">
        <v>2507</v>
      </c>
    </row>
    <row r="1955" customHeight="1" spans="4:7">
      <c r="D1955" s="207">
        <v>48019</v>
      </c>
      <c r="E1955" s="209" t="s">
        <v>5394</v>
      </c>
      <c r="F1955" s="209" t="s">
        <v>5459</v>
      </c>
      <c r="G1955" s="209" t="s">
        <v>5460</v>
      </c>
    </row>
    <row r="1956" customHeight="1" spans="4:7">
      <c r="D1956" s="207">
        <v>48019</v>
      </c>
      <c r="E1956" s="209" t="s">
        <v>5394</v>
      </c>
      <c r="F1956" s="209" t="s">
        <v>5461</v>
      </c>
      <c r="G1956" s="209" t="s">
        <v>5462</v>
      </c>
    </row>
    <row r="1957" customHeight="1" spans="4:7">
      <c r="D1957" s="207">
        <v>52013</v>
      </c>
      <c r="E1957" s="209" t="s">
        <v>5463</v>
      </c>
      <c r="F1957" s="209" t="s">
        <v>5464</v>
      </c>
      <c r="G1957" s="209" t="s">
        <v>5465</v>
      </c>
    </row>
    <row r="1958" customHeight="1" spans="4:7">
      <c r="D1958" s="207">
        <v>52013</v>
      </c>
      <c r="E1958" s="209" t="s">
        <v>5463</v>
      </c>
      <c r="F1958" s="209" t="s">
        <v>5466</v>
      </c>
      <c r="G1958" s="209" t="s">
        <v>5467</v>
      </c>
    </row>
    <row r="1959" customHeight="1" spans="4:7">
      <c r="D1959" s="207">
        <v>52013</v>
      </c>
      <c r="E1959" s="209" t="s">
        <v>5463</v>
      </c>
      <c r="F1959" s="209" t="s">
        <v>5468</v>
      </c>
      <c r="G1959" s="209" t="s">
        <v>5469</v>
      </c>
    </row>
    <row r="1960" customHeight="1" spans="4:7">
      <c r="D1960" s="207">
        <v>52013</v>
      </c>
      <c r="E1960" s="209" t="s">
        <v>5463</v>
      </c>
      <c r="F1960" s="209" t="s">
        <v>5470</v>
      </c>
      <c r="G1960" s="209" t="s">
        <v>5471</v>
      </c>
    </row>
    <row r="1961" customHeight="1" spans="4:7">
      <c r="D1961" s="207">
        <v>52013</v>
      </c>
      <c r="E1961" s="209" t="s">
        <v>5463</v>
      </c>
      <c r="F1961" s="209" t="s">
        <v>5472</v>
      </c>
      <c r="G1961" s="209" t="s">
        <v>5473</v>
      </c>
    </row>
    <row r="1962" customHeight="1" spans="4:7">
      <c r="D1962" s="207">
        <v>52013</v>
      </c>
      <c r="E1962" s="209" t="s">
        <v>5463</v>
      </c>
      <c r="F1962" s="209" t="s">
        <v>5474</v>
      </c>
      <c r="G1962" s="209" t="s">
        <v>5475</v>
      </c>
    </row>
    <row r="1963" customHeight="1" spans="4:7">
      <c r="D1963" s="207">
        <v>52013</v>
      </c>
      <c r="E1963" s="209" t="s">
        <v>5463</v>
      </c>
      <c r="F1963" s="209" t="s">
        <v>5476</v>
      </c>
      <c r="G1963" s="209" t="s">
        <v>5477</v>
      </c>
    </row>
    <row r="1964" customHeight="1" spans="4:7">
      <c r="D1964" s="207">
        <v>52013</v>
      </c>
      <c r="E1964" s="209" t="s">
        <v>5463</v>
      </c>
      <c r="F1964" s="209" t="s">
        <v>5478</v>
      </c>
      <c r="G1964" s="209" t="s">
        <v>5479</v>
      </c>
    </row>
    <row r="1965" customHeight="1" spans="4:7">
      <c r="D1965" s="207">
        <v>52013</v>
      </c>
      <c r="E1965" s="209" t="s">
        <v>5463</v>
      </c>
      <c r="F1965" s="209" t="s">
        <v>5480</v>
      </c>
      <c r="G1965" s="209" t="s">
        <v>5481</v>
      </c>
    </row>
    <row r="1966" customHeight="1" spans="4:7">
      <c r="D1966" s="207">
        <v>52013</v>
      </c>
      <c r="E1966" s="209" t="s">
        <v>5463</v>
      </c>
      <c r="F1966" s="209" t="s">
        <v>5482</v>
      </c>
      <c r="G1966" s="209" t="s">
        <v>3198</v>
      </c>
    </row>
    <row r="1967" customHeight="1" spans="4:7">
      <c r="D1967" s="207">
        <v>52013</v>
      </c>
      <c r="E1967" s="209" t="s">
        <v>5463</v>
      </c>
      <c r="F1967" s="209" t="s">
        <v>5483</v>
      </c>
      <c r="G1967" s="209" t="s">
        <v>5484</v>
      </c>
    </row>
    <row r="1968" customHeight="1" spans="4:7">
      <c r="D1968" s="207">
        <v>52013</v>
      </c>
      <c r="E1968" s="209" t="s">
        <v>5463</v>
      </c>
      <c r="F1968" s="209" t="s">
        <v>5485</v>
      </c>
      <c r="G1968" s="209" t="s">
        <v>5486</v>
      </c>
    </row>
    <row r="1969" customHeight="1" spans="4:7">
      <c r="D1969" s="207">
        <v>52013</v>
      </c>
      <c r="E1969" s="209" t="s">
        <v>5463</v>
      </c>
      <c r="F1969" s="209" t="s">
        <v>5487</v>
      </c>
      <c r="G1969" s="209" t="s">
        <v>5488</v>
      </c>
    </row>
    <row r="1970" customHeight="1" spans="4:7">
      <c r="D1970" s="207">
        <v>52013</v>
      </c>
      <c r="E1970" s="209" t="s">
        <v>5463</v>
      </c>
      <c r="F1970" s="209" t="s">
        <v>5489</v>
      </c>
      <c r="G1970" s="209" t="s">
        <v>5490</v>
      </c>
    </row>
    <row r="1971" customHeight="1" spans="4:7">
      <c r="D1971" s="207">
        <v>52013</v>
      </c>
      <c r="E1971" s="209" t="s">
        <v>5463</v>
      </c>
      <c r="F1971" s="209" t="s">
        <v>5491</v>
      </c>
      <c r="G1971" s="209" t="s">
        <v>5492</v>
      </c>
    </row>
    <row r="1972" customHeight="1" spans="4:7">
      <c r="D1972" s="207">
        <v>52013</v>
      </c>
      <c r="E1972" s="209" t="s">
        <v>5463</v>
      </c>
      <c r="F1972" s="209" t="s">
        <v>5493</v>
      </c>
      <c r="G1972" s="209" t="s">
        <v>5494</v>
      </c>
    </row>
    <row r="1973" customHeight="1" spans="4:7">
      <c r="D1973" s="207">
        <v>52013</v>
      </c>
      <c r="E1973" s="209" t="s">
        <v>5463</v>
      </c>
      <c r="F1973" s="209" t="s">
        <v>5495</v>
      </c>
      <c r="G1973" s="209" t="s">
        <v>5496</v>
      </c>
    </row>
    <row r="1974" customHeight="1" spans="4:7">
      <c r="D1974" s="207">
        <v>52013</v>
      </c>
      <c r="E1974" s="209" t="s">
        <v>5463</v>
      </c>
      <c r="F1974" s="209" t="s">
        <v>5497</v>
      </c>
      <c r="G1974" s="209" t="s">
        <v>5498</v>
      </c>
    </row>
    <row r="1975" customHeight="1" spans="4:7">
      <c r="D1975" s="207">
        <v>52013</v>
      </c>
      <c r="E1975" s="209" t="s">
        <v>5463</v>
      </c>
      <c r="F1975" s="209" t="s">
        <v>5499</v>
      </c>
      <c r="G1975" s="209" t="s">
        <v>5500</v>
      </c>
    </row>
    <row r="1976" customHeight="1" spans="4:7">
      <c r="D1976" s="207">
        <v>52013</v>
      </c>
      <c r="E1976" s="209" t="s">
        <v>5463</v>
      </c>
      <c r="F1976" s="209" t="s">
        <v>5501</v>
      </c>
      <c r="G1976" s="209" t="s">
        <v>2145</v>
      </c>
    </row>
    <row r="1977" customHeight="1" spans="4:7">
      <c r="D1977" s="207">
        <v>52013</v>
      </c>
      <c r="E1977" s="209" t="s">
        <v>5463</v>
      </c>
      <c r="F1977" s="209" t="s">
        <v>5502</v>
      </c>
      <c r="G1977" s="209" t="s">
        <v>4909</v>
      </c>
    </row>
    <row r="1978" customHeight="1" spans="4:7">
      <c r="D1978" s="207">
        <v>52013</v>
      </c>
      <c r="E1978" s="209" t="s">
        <v>5463</v>
      </c>
      <c r="F1978" s="209" t="s">
        <v>5503</v>
      </c>
      <c r="G1978" s="209" t="s">
        <v>5504</v>
      </c>
    </row>
    <row r="1979" customHeight="1" spans="4:7">
      <c r="D1979" s="207">
        <v>52013</v>
      </c>
      <c r="E1979" s="209" t="s">
        <v>5463</v>
      </c>
      <c r="F1979" s="209" t="s">
        <v>5505</v>
      </c>
      <c r="G1979" s="209" t="s">
        <v>5506</v>
      </c>
    </row>
    <row r="1980" customHeight="1" spans="4:7">
      <c r="D1980" s="207">
        <v>52013</v>
      </c>
      <c r="E1980" s="209" t="s">
        <v>5463</v>
      </c>
      <c r="F1980" s="209" t="s">
        <v>5507</v>
      </c>
      <c r="G1980" s="209" t="s">
        <v>5508</v>
      </c>
    </row>
    <row r="1981" customHeight="1" spans="4:7">
      <c r="D1981" s="207">
        <v>46015</v>
      </c>
      <c r="E1981" s="209" t="s">
        <v>5509</v>
      </c>
      <c r="F1981" s="209" t="s">
        <v>5510</v>
      </c>
      <c r="G1981" s="209" t="s">
        <v>5511</v>
      </c>
    </row>
    <row r="1982" customHeight="1" spans="4:7">
      <c r="D1982" s="207">
        <v>46015</v>
      </c>
      <c r="E1982" s="209" t="s">
        <v>5509</v>
      </c>
      <c r="F1982" s="209" t="s">
        <v>5512</v>
      </c>
      <c r="G1982" s="209" t="s">
        <v>5513</v>
      </c>
    </row>
    <row r="1983" customHeight="1" spans="4:7">
      <c r="D1983" s="207">
        <v>46015</v>
      </c>
      <c r="E1983" s="209" t="s">
        <v>5509</v>
      </c>
      <c r="F1983" s="209" t="s">
        <v>5514</v>
      </c>
      <c r="G1983" s="209" t="s">
        <v>5515</v>
      </c>
    </row>
    <row r="1984" customHeight="1" spans="4:7">
      <c r="D1984" s="207">
        <v>46015</v>
      </c>
      <c r="E1984" s="209" t="s">
        <v>5509</v>
      </c>
      <c r="F1984" s="209" t="s">
        <v>5516</v>
      </c>
      <c r="G1984" s="209" t="s">
        <v>5517</v>
      </c>
    </row>
    <row r="1985" customHeight="1" spans="4:7">
      <c r="D1985" s="207">
        <v>46015</v>
      </c>
      <c r="E1985" s="209" t="s">
        <v>5509</v>
      </c>
      <c r="F1985" s="209" t="s">
        <v>5518</v>
      </c>
      <c r="G1985" s="209" t="s">
        <v>5519</v>
      </c>
    </row>
    <row r="1986" customHeight="1" spans="4:7">
      <c r="D1986" s="207">
        <v>46015</v>
      </c>
      <c r="E1986" s="209" t="s">
        <v>5509</v>
      </c>
      <c r="F1986" s="209" t="s">
        <v>5520</v>
      </c>
      <c r="G1986" s="209" t="s">
        <v>5521</v>
      </c>
    </row>
    <row r="1987" customHeight="1" spans="4:7">
      <c r="D1987" s="207">
        <v>46015</v>
      </c>
      <c r="E1987" s="209" t="s">
        <v>5509</v>
      </c>
      <c r="F1987" s="209" t="s">
        <v>5522</v>
      </c>
      <c r="G1987" s="209" t="s">
        <v>5523</v>
      </c>
    </row>
    <row r="1988" customHeight="1" spans="4:7">
      <c r="D1988" s="207">
        <v>46015</v>
      </c>
      <c r="E1988" s="209" t="s">
        <v>5509</v>
      </c>
      <c r="F1988" s="209" t="s">
        <v>5524</v>
      </c>
      <c r="G1988" s="209" t="s">
        <v>5525</v>
      </c>
    </row>
    <row r="1989" customHeight="1" spans="4:7">
      <c r="D1989" s="207">
        <v>46015</v>
      </c>
      <c r="E1989" s="209" t="s">
        <v>5509</v>
      </c>
      <c r="F1989" s="209" t="s">
        <v>5526</v>
      </c>
      <c r="G1989" s="209" t="s">
        <v>5527</v>
      </c>
    </row>
    <row r="1990" customHeight="1" spans="4:7">
      <c r="D1990" s="207">
        <v>46015</v>
      </c>
      <c r="E1990" s="209" t="s">
        <v>5509</v>
      </c>
      <c r="F1990" s="209" t="s">
        <v>5528</v>
      </c>
      <c r="G1990" s="209" t="s">
        <v>5529</v>
      </c>
    </row>
    <row r="1991" customHeight="1" spans="4:7">
      <c r="D1991" s="207">
        <v>46015</v>
      </c>
      <c r="E1991" s="209" t="s">
        <v>5509</v>
      </c>
      <c r="F1991" s="209" t="s">
        <v>5530</v>
      </c>
      <c r="G1991" s="209" t="s">
        <v>5531</v>
      </c>
    </row>
    <row r="1992" customHeight="1" spans="4:7">
      <c r="D1992" s="207">
        <v>46015</v>
      </c>
      <c r="E1992" s="209" t="s">
        <v>5509</v>
      </c>
      <c r="F1992" s="209" t="s">
        <v>5532</v>
      </c>
      <c r="G1992" s="209" t="s">
        <v>5533</v>
      </c>
    </row>
    <row r="1993" customHeight="1" spans="4:7">
      <c r="D1993" s="207">
        <v>46015</v>
      </c>
      <c r="E1993" s="209" t="s">
        <v>5509</v>
      </c>
      <c r="F1993" s="209" t="s">
        <v>5534</v>
      </c>
      <c r="G1993" s="209" t="s">
        <v>5535</v>
      </c>
    </row>
    <row r="1994" customHeight="1" spans="4:7">
      <c r="D1994" s="207">
        <v>46015</v>
      </c>
      <c r="E1994" s="209" t="s">
        <v>5509</v>
      </c>
      <c r="F1994" s="209" t="s">
        <v>5536</v>
      </c>
      <c r="G1994" s="209" t="s">
        <v>5537</v>
      </c>
    </row>
    <row r="1995" customHeight="1" spans="4:7">
      <c r="D1995" s="207">
        <v>46015</v>
      </c>
      <c r="E1995" s="209" t="s">
        <v>5509</v>
      </c>
      <c r="F1995" s="209" t="s">
        <v>5538</v>
      </c>
      <c r="G1995" s="209" t="s">
        <v>5539</v>
      </c>
    </row>
    <row r="1996" customHeight="1" spans="4:7">
      <c r="D1996" s="207">
        <v>46015</v>
      </c>
      <c r="E1996" s="209" t="s">
        <v>5509</v>
      </c>
      <c r="F1996" s="209" t="s">
        <v>5540</v>
      </c>
      <c r="G1996" s="209" t="s">
        <v>5541</v>
      </c>
    </row>
    <row r="1997" customHeight="1" spans="4:7">
      <c r="D1997" s="207">
        <v>48020</v>
      </c>
      <c r="E1997" s="209" t="s">
        <v>5542</v>
      </c>
      <c r="F1997" s="209" t="s">
        <v>5543</v>
      </c>
      <c r="G1997" s="209" t="s">
        <v>5544</v>
      </c>
    </row>
    <row r="1998" customHeight="1" spans="4:7">
      <c r="D1998" s="207">
        <v>48020</v>
      </c>
      <c r="E1998" s="209" t="s">
        <v>5542</v>
      </c>
      <c r="F1998" s="209" t="s">
        <v>5545</v>
      </c>
      <c r="G1998" s="209" t="s">
        <v>5546</v>
      </c>
    </row>
    <row r="1999" customHeight="1" spans="4:7">
      <c r="D1999" s="207">
        <v>48020</v>
      </c>
      <c r="E1999" s="209" t="s">
        <v>5542</v>
      </c>
      <c r="F1999" s="209" t="s">
        <v>5547</v>
      </c>
      <c r="G1999" s="209" t="s">
        <v>4895</v>
      </c>
    </row>
    <row r="2000" customHeight="1" spans="4:7">
      <c r="D2000" s="207">
        <v>48020</v>
      </c>
      <c r="E2000" s="209" t="s">
        <v>5542</v>
      </c>
      <c r="F2000" s="209" t="s">
        <v>5548</v>
      </c>
      <c r="G2000" s="209" t="s">
        <v>5549</v>
      </c>
    </row>
    <row r="2001" customHeight="1" spans="4:7">
      <c r="D2001" s="207">
        <v>48020</v>
      </c>
      <c r="E2001" s="209" t="s">
        <v>5542</v>
      </c>
      <c r="F2001" s="209" t="s">
        <v>5550</v>
      </c>
      <c r="G2001" s="209" t="s">
        <v>3143</v>
      </c>
    </row>
    <row r="2002" customHeight="1" spans="4:7">
      <c r="D2002" s="207">
        <v>48020</v>
      </c>
      <c r="E2002" s="209" t="s">
        <v>5542</v>
      </c>
      <c r="F2002" s="209" t="s">
        <v>5551</v>
      </c>
      <c r="G2002" s="209" t="s">
        <v>5552</v>
      </c>
    </row>
    <row r="2003" customHeight="1" spans="4:7">
      <c r="D2003" s="207">
        <v>48020</v>
      </c>
      <c r="E2003" s="209" t="s">
        <v>5542</v>
      </c>
      <c r="F2003" s="209" t="s">
        <v>5553</v>
      </c>
      <c r="G2003" s="209" t="s">
        <v>4222</v>
      </c>
    </row>
    <row r="2004" customHeight="1" spans="4:7">
      <c r="D2004" s="207">
        <v>48020</v>
      </c>
      <c r="E2004" s="209" t="s">
        <v>5542</v>
      </c>
      <c r="F2004" s="209" t="s">
        <v>5554</v>
      </c>
      <c r="G2004" s="209" t="s">
        <v>5555</v>
      </c>
    </row>
    <row r="2005" customHeight="1" spans="4:7">
      <c r="D2005" s="207">
        <v>48020</v>
      </c>
      <c r="E2005" s="209" t="s">
        <v>5542</v>
      </c>
      <c r="F2005" s="209" t="s">
        <v>5556</v>
      </c>
      <c r="G2005" s="209" t="s">
        <v>4666</v>
      </c>
    </row>
    <row r="2006" customHeight="1" spans="4:7">
      <c r="D2006" s="207">
        <v>48020</v>
      </c>
      <c r="E2006" s="209" t="s">
        <v>5542</v>
      </c>
      <c r="F2006" s="209" t="s">
        <v>5557</v>
      </c>
      <c r="G2006" s="209" t="s">
        <v>5558</v>
      </c>
    </row>
    <row r="2007" customHeight="1" spans="4:7">
      <c r="D2007" s="207">
        <v>48020</v>
      </c>
      <c r="E2007" s="209" t="s">
        <v>5542</v>
      </c>
      <c r="F2007" s="209" t="s">
        <v>5559</v>
      </c>
      <c r="G2007" s="209" t="s">
        <v>5560</v>
      </c>
    </row>
    <row r="2008" customHeight="1" spans="4:7">
      <c r="D2008" s="207">
        <v>48020</v>
      </c>
      <c r="E2008" s="209" t="s">
        <v>5542</v>
      </c>
      <c r="F2008" s="209" t="s">
        <v>5561</v>
      </c>
      <c r="G2008" s="209" t="s">
        <v>5562</v>
      </c>
    </row>
    <row r="2009" customHeight="1" spans="4:7">
      <c r="D2009" s="207">
        <v>53010</v>
      </c>
      <c r="E2009" s="209" t="s">
        <v>5563</v>
      </c>
      <c r="F2009" s="209" t="s">
        <v>5564</v>
      </c>
      <c r="G2009" s="209" t="s">
        <v>5565</v>
      </c>
    </row>
    <row r="2010" customHeight="1" spans="4:7">
      <c r="D2010" s="207">
        <v>53010</v>
      </c>
      <c r="E2010" s="209" t="s">
        <v>5563</v>
      </c>
      <c r="F2010" s="209" t="s">
        <v>5566</v>
      </c>
      <c r="G2010" s="209" t="s">
        <v>5567</v>
      </c>
    </row>
    <row r="2011" customHeight="1" spans="4:7">
      <c r="D2011" s="207">
        <v>53010</v>
      </c>
      <c r="E2011" s="209" t="s">
        <v>5563</v>
      </c>
      <c r="F2011" s="209" t="s">
        <v>5568</v>
      </c>
      <c r="G2011" s="209" t="s">
        <v>5569</v>
      </c>
    </row>
    <row r="2012" customHeight="1" spans="4:7">
      <c r="D2012" s="207">
        <v>53010</v>
      </c>
      <c r="E2012" s="209" t="s">
        <v>5563</v>
      </c>
      <c r="F2012" s="209" t="s">
        <v>5570</v>
      </c>
      <c r="G2012" s="209" t="s">
        <v>5571</v>
      </c>
    </row>
    <row r="2013" customHeight="1" spans="4:7">
      <c r="D2013" s="207">
        <v>53010</v>
      </c>
      <c r="E2013" s="209" t="s">
        <v>5563</v>
      </c>
      <c r="F2013" s="209" t="s">
        <v>5572</v>
      </c>
      <c r="G2013" s="209" t="s">
        <v>5573</v>
      </c>
    </row>
    <row r="2014" customHeight="1" spans="4:7">
      <c r="D2014" s="207">
        <v>53010</v>
      </c>
      <c r="E2014" s="209" t="s">
        <v>5563</v>
      </c>
      <c r="F2014" s="209" t="s">
        <v>5574</v>
      </c>
      <c r="G2014" s="209" t="s">
        <v>5575</v>
      </c>
    </row>
    <row r="2015" customHeight="1" spans="4:7">
      <c r="D2015" s="207">
        <v>53010</v>
      </c>
      <c r="E2015" s="209" t="s">
        <v>5563</v>
      </c>
      <c r="F2015" s="209" t="s">
        <v>5576</v>
      </c>
      <c r="G2015" s="209" t="s">
        <v>5577</v>
      </c>
    </row>
    <row r="2016" customHeight="1" spans="4:7">
      <c r="D2016" s="207">
        <v>53010</v>
      </c>
      <c r="E2016" s="209" t="s">
        <v>5563</v>
      </c>
      <c r="F2016" s="209" t="s">
        <v>5578</v>
      </c>
      <c r="G2016" s="209" t="s">
        <v>5579</v>
      </c>
    </row>
    <row r="2017" customHeight="1" spans="4:7">
      <c r="D2017" s="207">
        <v>53010</v>
      </c>
      <c r="E2017" s="209" t="s">
        <v>5563</v>
      </c>
      <c r="F2017" s="209" t="s">
        <v>5580</v>
      </c>
      <c r="G2017" s="209" t="s">
        <v>5581</v>
      </c>
    </row>
    <row r="2018" customHeight="1" spans="4:7">
      <c r="D2018" s="207">
        <v>53010</v>
      </c>
      <c r="E2018" s="209" t="s">
        <v>5563</v>
      </c>
      <c r="F2018" s="209" t="s">
        <v>5582</v>
      </c>
      <c r="G2018" s="209" t="s">
        <v>5583</v>
      </c>
    </row>
    <row r="2019" customHeight="1" spans="4:7">
      <c r="D2019" s="207">
        <v>53010</v>
      </c>
      <c r="E2019" s="209" t="s">
        <v>5563</v>
      </c>
      <c r="F2019" s="209" t="s">
        <v>5584</v>
      </c>
      <c r="G2019" s="209" t="s">
        <v>5585</v>
      </c>
    </row>
    <row r="2020" customHeight="1" spans="4:7">
      <c r="D2020" s="207">
        <v>53010</v>
      </c>
      <c r="E2020" s="209" t="s">
        <v>5563</v>
      </c>
      <c r="F2020" s="209" t="s">
        <v>5586</v>
      </c>
      <c r="G2020" s="209" t="s">
        <v>5587</v>
      </c>
    </row>
    <row r="2021" customHeight="1" spans="4:7">
      <c r="D2021" s="207">
        <v>53010</v>
      </c>
      <c r="E2021" s="209" t="s">
        <v>5563</v>
      </c>
      <c r="F2021" s="209" t="s">
        <v>5588</v>
      </c>
      <c r="G2021" s="209" t="s">
        <v>5589</v>
      </c>
    </row>
    <row r="2022" customHeight="1" spans="4:7">
      <c r="D2022" s="207">
        <v>53010</v>
      </c>
      <c r="E2022" s="209" t="s">
        <v>5563</v>
      </c>
      <c r="F2022" s="209" t="s">
        <v>5590</v>
      </c>
      <c r="G2022" s="209" t="s">
        <v>5591</v>
      </c>
    </row>
    <row r="2023" customHeight="1" spans="4:7">
      <c r="D2023" s="207">
        <v>53010</v>
      </c>
      <c r="E2023" s="209" t="s">
        <v>5563</v>
      </c>
      <c r="F2023" s="209" t="s">
        <v>5592</v>
      </c>
      <c r="G2023" s="209" t="s">
        <v>5593</v>
      </c>
    </row>
    <row r="2024" customHeight="1" spans="4:7">
      <c r="D2024" s="207">
        <v>53010</v>
      </c>
      <c r="E2024" s="209" t="s">
        <v>5563</v>
      </c>
      <c r="F2024" s="209" t="s">
        <v>5594</v>
      </c>
      <c r="G2024" s="209" t="s">
        <v>4721</v>
      </c>
    </row>
    <row r="2025" customHeight="1" spans="4:7">
      <c r="D2025" s="207">
        <v>53010</v>
      </c>
      <c r="E2025" s="209" t="s">
        <v>5563</v>
      </c>
      <c r="F2025" s="209" t="s">
        <v>5595</v>
      </c>
      <c r="G2025" s="209" t="s">
        <v>5596</v>
      </c>
    </row>
    <row r="2026" customHeight="1" spans="4:7">
      <c r="D2026" s="207">
        <v>53010</v>
      </c>
      <c r="E2026" s="209" t="s">
        <v>5563</v>
      </c>
      <c r="F2026" s="209" t="s">
        <v>5597</v>
      </c>
      <c r="G2026" s="209" t="s">
        <v>5598</v>
      </c>
    </row>
    <row r="2027" customHeight="1" spans="4:7">
      <c r="D2027" s="206">
        <v>46037</v>
      </c>
      <c r="E2027" s="181" t="s">
        <v>2042</v>
      </c>
      <c r="F2027" s="209" t="s">
        <v>5599</v>
      </c>
      <c r="G2027" s="209" t="s">
        <v>5600</v>
      </c>
    </row>
    <row r="2028" customHeight="1" spans="4:7">
      <c r="D2028" s="206">
        <v>46037</v>
      </c>
      <c r="E2028" s="181" t="s">
        <v>2042</v>
      </c>
      <c r="F2028" s="209" t="s">
        <v>5601</v>
      </c>
      <c r="G2028" s="209" t="s">
        <v>5602</v>
      </c>
    </row>
    <row r="2029" customHeight="1" spans="4:7">
      <c r="D2029" s="206">
        <v>46037</v>
      </c>
      <c r="E2029" s="181" t="s">
        <v>2042</v>
      </c>
      <c r="F2029" s="209" t="s">
        <v>5603</v>
      </c>
      <c r="G2029" s="209" t="s">
        <v>1347</v>
      </c>
    </row>
    <row r="2030" customHeight="1" spans="4:7">
      <c r="D2030" s="206">
        <v>46037</v>
      </c>
      <c r="E2030" s="181" t="s">
        <v>2042</v>
      </c>
      <c r="F2030" s="209" t="s">
        <v>5604</v>
      </c>
      <c r="G2030" s="209" t="s">
        <v>5605</v>
      </c>
    </row>
    <row r="2031" customHeight="1" spans="4:7">
      <c r="D2031" s="206">
        <v>46037</v>
      </c>
      <c r="E2031" s="181" t="s">
        <v>2042</v>
      </c>
      <c r="F2031" s="209" t="s">
        <v>5606</v>
      </c>
      <c r="G2031" s="209" t="s">
        <v>5216</v>
      </c>
    </row>
    <row r="2032" customHeight="1" spans="4:7">
      <c r="D2032" s="206">
        <v>46037</v>
      </c>
      <c r="E2032" s="181" t="s">
        <v>2042</v>
      </c>
      <c r="F2032" s="209" t="s">
        <v>5607</v>
      </c>
      <c r="G2032" s="209" t="s">
        <v>5608</v>
      </c>
    </row>
    <row r="2033" customHeight="1" spans="4:7">
      <c r="D2033" s="206">
        <v>46037</v>
      </c>
      <c r="E2033" s="181" t="s">
        <v>2042</v>
      </c>
      <c r="F2033" s="209" t="s">
        <v>5609</v>
      </c>
      <c r="G2033" s="209" t="s">
        <v>5610</v>
      </c>
    </row>
    <row r="2034" customHeight="1" spans="4:7">
      <c r="D2034" s="207">
        <v>48021</v>
      </c>
      <c r="E2034" s="209" t="s">
        <v>5611</v>
      </c>
      <c r="F2034" s="209" t="s">
        <v>5612</v>
      </c>
      <c r="G2034" s="209" t="s">
        <v>5613</v>
      </c>
    </row>
    <row r="2035" customHeight="1" spans="4:7">
      <c r="D2035" s="207">
        <v>48021</v>
      </c>
      <c r="E2035" s="209" t="s">
        <v>5611</v>
      </c>
      <c r="F2035" s="209" t="s">
        <v>5614</v>
      </c>
      <c r="G2035" s="209" t="s">
        <v>5615</v>
      </c>
    </row>
    <row r="2036" customHeight="1" spans="4:7">
      <c r="D2036" s="207">
        <v>48021</v>
      </c>
      <c r="E2036" s="209" t="s">
        <v>5611</v>
      </c>
      <c r="F2036" s="209" t="s">
        <v>5616</v>
      </c>
      <c r="G2036" s="209" t="s">
        <v>5617</v>
      </c>
    </row>
    <row r="2037" customHeight="1" spans="4:7">
      <c r="D2037" s="207">
        <v>48021</v>
      </c>
      <c r="E2037" s="209" t="s">
        <v>5611</v>
      </c>
      <c r="F2037" s="209" t="s">
        <v>5618</v>
      </c>
      <c r="G2037" s="209" t="s">
        <v>5619</v>
      </c>
    </row>
    <row r="2038" customHeight="1" spans="4:7">
      <c r="D2038" s="207">
        <v>48021</v>
      </c>
      <c r="E2038" s="209" t="s">
        <v>5611</v>
      </c>
      <c r="F2038" s="209" t="s">
        <v>5620</v>
      </c>
      <c r="G2038" s="209" t="s">
        <v>5621</v>
      </c>
    </row>
    <row r="2039" customHeight="1" spans="4:7">
      <c r="D2039" s="207">
        <v>48021</v>
      </c>
      <c r="E2039" s="209" t="s">
        <v>5611</v>
      </c>
      <c r="F2039" s="209" t="s">
        <v>5622</v>
      </c>
      <c r="G2039" s="209" t="s">
        <v>5623</v>
      </c>
    </row>
    <row r="2040" customHeight="1" spans="4:7">
      <c r="D2040" s="207">
        <v>48021</v>
      </c>
      <c r="E2040" s="209" t="s">
        <v>5611</v>
      </c>
      <c r="F2040" s="209" t="s">
        <v>5624</v>
      </c>
      <c r="G2040" s="209" t="s">
        <v>5625</v>
      </c>
    </row>
    <row r="2041" customHeight="1" spans="4:7">
      <c r="D2041" s="207">
        <v>48021</v>
      </c>
      <c r="E2041" s="209" t="s">
        <v>5611</v>
      </c>
      <c r="F2041" s="209" t="s">
        <v>5626</v>
      </c>
      <c r="G2041" s="209" t="s">
        <v>5627</v>
      </c>
    </row>
    <row r="2042" customHeight="1" spans="4:7">
      <c r="D2042" s="207">
        <v>48021</v>
      </c>
      <c r="E2042" s="209" t="s">
        <v>5611</v>
      </c>
      <c r="F2042" s="209" t="s">
        <v>5628</v>
      </c>
      <c r="G2042" s="209" t="s">
        <v>5629</v>
      </c>
    </row>
    <row r="2043" customHeight="1" spans="4:7">
      <c r="D2043" s="207">
        <v>48021</v>
      </c>
      <c r="E2043" s="209" t="s">
        <v>5611</v>
      </c>
      <c r="F2043" s="209" t="s">
        <v>5630</v>
      </c>
      <c r="G2043" s="209" t="s">
        <v>5631</v>
      </c>
    </row>
    <row r="2044" customHeight="1" spans="4:7">
      <c r="D2044" s="207">
        <v>48021</v>
      </c>
      <c r="E2044" s="209" t="s">
        <v>5611</v>
      </c>
      <c r="F2044" s="209" t="s">
        <v>5632</v>
      </c>
      <c r="G2044" s="209" t="s">
        <v>5633</v>
      </c>
    </row>
    <row r="2045" customHeight="1" spans="4:7">
      <c r="D2045" s="207">
        <v>48021</v>
      </c>
      <c r="E2045" s="209" t="s">
        <v>5611</v>
      </c>
      <c r="F2045" s="209" t="s">
        <v>5634</v>
      </c>
      <c r="G2045" s="209" t="s">
        <v>5635</v>
      </c>
    </row>
    <row r="2046" customHeight="1" spans="4:7">
      <c r="D2046" s="207">
        <v>48021</v>
      </c>
      <c r="E2046" s="209" t="s">
        <v>5611</v>
      </c>
      <c r="F2046" s="209" t="s">
        <v>5636</v>
      </c>
      <c r="G2046" s="209" t="s">
        <v>5637</v>
      </c>
    </row>
    <row r="2047" customHeight="1" spans="4:7">
      <c r="D2047" s="207">
        <v>48021</v>
      </c>
      <c r="E2047" s="209" t="s">
        <v>5611</v>
      </c>
      <c r="F2047" s="209" t="s">
        <v>5638</v>
      </c>
      <c r="G2047" s="209" t="s">
        <v>5639</v>
      </c>
    </row>
    <row r="2048" customHeight="1" spans="4:7">
      <c r="D2048" s="207">
        <v>48021</v>
      </c>
      <c r="E2048" s="209" t="s">
        <v>5611</v>
      </c>
      <c r="F2048" s="209" t="s">
        <v>5640</v>
      </c>
      <c r="G2048" s="209" t="s">
        <v>5641</v>
      </c>
    </row>
    <row r="2049" customHeight="1" spans="4:7">
      <c r="D2049" s="207">
        <v>48021</v>
      </c>
      <c r="E2049" s="209" t="s">
        <v>5611</v>
      </c>
      <c r="F2049" s="209" t="s">
        <v>5642</v>
      </c>
      <c r="G2049" s="209" t="s">
        <v>5643</v>
      </c>
    </row>
    <row r="2050" customHeight="1" spans="4:7">
      <c r="D2050" s="207">
        <v>48021</v>
      </c>
      <c r="E2050" s="209" t="s">
        <v>5611</v>
      </c>
      <c r="F2050" s="209" t="s">
        <v>5644</v>
      </c>
      <c r="G2050" s="209" t="s">
        <v>5645</v>
      </c>
    </row>
    <row r="2051" customHeight="1" spans="4:7">
      <c r="D2051" s="207">
        <v>48021</v>
      </c>
      <c r="E2051" s="209" t="s">
        <v>5611</v>
      </c>
      <c r="F2051" s="209" t="s">
        <v>5646</v>
      </c>
      <c r="G2051" s="209" t="s">
        <v>3412</v>
      </c>
    </row>
    <row r="2052" customHeight="1" spans="4:7">
      <c r="D2052" s="207">
        <v>48021</v>
      </c>
      <c r="E2052" s="209" t="s">
        <v>5611</v>
      </c>
      <c r="F2052" s="209" t="s">
        <v>5647</v>
      </c>
      <c r="G2052" s="209" t="s">
        <v>5648</v>
      </c>
    </row>
    <row r="2053" customHeight="1" spans="4:7">
      <c r="D2053" s="207">
        <v>48021</v>
      </c>
      <c r="E2053" s="209" t="s">
        <v>5611</v>
      </c>
      <c r="F2053" s="209" t="s">
        <v>5649</v>
      </c>
      <c r="G2053" s="209" t="s">
        <v>5650</v>
      </c>
    </row>
    <row r="2054" customHeight="1" spans="4:7">
      <c r="D2054" s="207">
        <v>48021</v>
      </c>
      <c r="E2054" s="209" t="s">
        <v>5611</v>
      </c>
      <c r="F2054" s="209" t="s">
        <v>5651</v>
      </c>
      <c r="G2054" s="209" t="s">
        <v>3002</v>
      </c>
    </row>
    <row r="2055" customHeight="1" spans="4:7">
      <c r="D2055" s="207">
        <v>48021</v>
      </c>
      <c r="E2055" s="209" t="s">
        <v>5611</v>
      </c>
      <c r="F2055" s="209" t="s">
        <v>5652</v>
      </c>
      <c r="G2055" s="209" t="s">
        <v>5653</v>
      </c>
    </row>
    <row r="2056" customHeight="1" spans="4:7">
      <c r="D2056" s="207">
        <v>48021</v>
      </c>
      <c r="E2056" s="209" t="s">
        <v>5611</v>
      </c>
      <c r="F2056" s="209" t="s">
        <v>5654</v>
      </c>
      <c r="G2056" s="209" t="s">
        <v>5655</v>
      </c>
    </row>
    <row r="2057" customHeight="1" spans="4:7">
      <c r="D2057" s="207">
        <v>48021</v>
      </c>
      <c r="E2057" s="209" t="s">
        <v>5611</v>
      </c>
      <c r="F2057" s="209" t="s">
        <v>5656</v>
      </c>
      <c r="G2057" s="209" t="s">
        <v>5657</v>
      </c>
    </row>
    <row r="2058" customHeight="1" spans="4:7">
      <c r="D2058" s="207">
        <v>48021</v>
      </c>
      <c r="E2058" s="209" t="s">
        <v>5611</v>
      </c>
      <c r="F2058" s="209" t="s">
        <v>5658</v>
      </c>
      <c r="G2058" s="209" t="s">
        <v>4046</v>
      </c>
    </row>
    <row r="2059" customHeight="1" spans="4:7">
      <c r="D2059" s="207">
        <v>48021</v>
      </c>
      <c r="E2059" s="209" t="s">
        <v>5611</v>
      </c>
      <c r="F2059" s="209" t="s">
        <v>5659</v>
      </c>
      <c r="G2059" s="209" t="s">
        <v>5660</v>
      </c>
    </row>
    <row r="2060" customHeight="1" spans="4:7">
      <c r="D2060" s="207">
        <v>48021</v>
      </c>
      <c r="E2060" s="209" t="s">
        <v>5611</v>
      </c>
      <c r="F2060" s="209" t="s">
        <v>5661</v>
      </c>
      <c r="G2060" s="209" t="s">
        <v>5662</v>
      </c>
    </row>
    <row r="2061" customHeight="1" spans="4:7">
      <c r="D2061" s="207">
        <v>48021</v>
      </c>
      <c r="E2061" s="209" t="s">
        <v>5611</v>
      </c>
      <c r="F2061" s="209" t="s">
        <v>5663</v>
      </c>
      <c r="G2061" s="209" t="s">
        <v>5664</v>
      </c>
    </row>
    <row r="2062" customHeight="1" spans="4:7">
      <c r="D2062" s="207">
        <v>48021</v>
      </c>
      <c r="E2062" s="209" t="s">
        <v>5611</v>
      </c>
      <c r="F2062" s="209" t="s">
        <v>5665</v>
      </c>
      <c r="G2062" s="209" t="s">
        <v>5666</v>
      </c>
    </row>
    <row r="2063" customHeight="1" spans="4:7">
      <c r="D2063" s="207">
        <v>48021</v>
      </c>
      <c r="E2063" s="209" t="s">
        <v>5611</v>
      </c>
      <c r="F2063" s="209" t="s">
        <v>5667</v>
      </c>
      <c r="G2063" s="209" t="s">
        <v>5668</v>
      </c>
    </row>
    <row r="2064" customHeight="1" spans="4:7">
      <c r="D2064" s="207">
        <v>48021</v>
      </c>
      <c r="E2064" s="209" t="s">
        <v>5611</v>
      </c>
      <c r="F2064" s="209" t="s">
        <v>5669</v>
      </c>
      <c r="G2064" s="209" t="s">
        <v>5670</v>
      </c>
    </row>
    <row r="2065" customHeight="1" spans="4:7">
      <c r="D2065" s="207">
        <v>48021</v>
      </c>
      <c r="E2065" s="209" t="s">
        <v>5611</v>
      </c>
      <c r="F2065" s="209" t="s">
        <v>5671</v>
      </c>
      <c r="G2065" s="209" t="s">
        <v>5672</v>
      </c>
    </row>
    <row r="2066" customHeight="1" spans="4:7">
      <c r="D2066" s="207">
        <v>48021</v>
      </c>
      <c r="E2066" s="209" t="s">
        <v>5611</v>
      </c>
      <c r="F2066" s="209" t="s">
        <v>5673</v>
      </c>
      <c r="G2066" s="209" t="s">
        <v>5674</v>
      </c>
    </row>
    <row r="2067" customHeight="1" spans="4:7">
      <c r="D2067" s="207">
        <v>48021</v>
      </c>
      <c r="E2067" s="209" t="s">
        <v>5611</v>
      </c>
      <c r="F2067" s="209" t="s">
        <v>5675</v>
      </c>
      <c r="G2067" s="209" t="s">
        <v>5676</v>
      </c>
    </row>
    <row r="2068" customHeight="1" spans="4:7">
      <c r="D2068" s="207">
        <v>48021</v>
      </c>
      <c r="E2068" s="209" t="s">
        <v>5611</v>
      </c>
      <c r="F2068" s="209" t="s">
        <v>5677</v>
      </c>
      <c r="G2068" s="209" t="s">
        <v>5678</v>
      </c>
    </row>
    <row r="2069" customHeight="1" spans="4:7">
      <c r="D2069" s="207">
        <v>48021</v>
      </c>
      <c r="E2069" s="209" t="s">
        <v>5611</v>
      </c>
      <c r="F2069" s="209" t="s">
        <v>5679</v>
      </c>
      <c r="G2069" s="209" t="s">
        <v>5680</v>
      </c>
    </row>
    <row r="2070" customHeight="1" spans="4:7">
      <c r="D2070" s="207">
        <v>48021</v>
      </c>
      <c r="E2070" s="209" t="s">
        <v>5611</v>
      </c>
      <c r="F2070" s="209" t="s">
        <v>5681</v>
      </c>
      <c r="G2070" s="209" t="s">
        <v>5682</v>
      </c>
    </row>
    <row r="2071" customHeight="1" spans="4:7">
      <c r="D2071" s="207">
        <v>48021</v>
      </c>
      <c r="E2071" s="209" t="s">
        <v>5611</v>
      </c>
      <c r="F2071" s="209" t="s">
        <v>5683</v>
      </c>
      <c r="G2071" s="209" t="s">
        <v>5684</v>
      </c>
    </row>
    <row r="2072" customHeight="1" spans="4:7">
      <c r="D2072" s="207">
        <v>48021</v>
      </c>
      <c r="E2072" s="209" t="s">
        <v>5611</v>
      </c>
      <c r="F2072" s="209" t="s">
        <v>5685</v>
      </c>
      <c r="G2072" s="209" t="s">
        <v>5686</v>
      </c>
    </row>
    <row r="2073" customHeight="1" spans="4:7">
      <c r="D2073" s="207">
        <v>53011</v>
      </c>
      <c r="E2073" s="209" t="s">
        <v>5687</v>
      </c>
      <c r="F2073" s="209" t="s">
        <v>5688</v>
      </c>
      <c r="G2073" s="209" t="s">
        <v>5689</v>
      </c>
    </row>
    <row r="2074" customHeight="1" spans="4:7">
      <c r="D2074" s="207">
        <v>53011</v>
      </c>
      <c r="E2074" s="209" t="s">
        <v>5687</v>
      </c>
      <c r="F2074" s="209" t="s">
        <v>5690</v>
      </c>
      <c r="G2074" s="209" t="s">
        <v>5691</v>
      </c>
    </row>
    <row r="2075" customHeight="1" spans="4:7">
      <c r="D2075" s="207">
        <v>53011</v>
      </c>
      <c r="E2075" s="209" t="s">
        <v>5687</v>
      </c>
      <c r="F2075" s="209" t="s">
        <v>5692</v>
      </c>
      <c r="G2075" s="209" t="s">
        <v>5693</v>
      </c>
    </row>
    <row r="2076" customHeight="1" spans="4:7">
      <c r="D2076" s="207">
        <v>53011</v>
      </c>
      <c r="E2076" s="209" t="s">
        <v>5687</v>
      </c>
      <c r="F2076" s="209" t="s">
        <v>5694</v>
      </c>
      <c r="G2076" s="209" t="s">
        <v>5695</v>
      </c>
    </row>
    <row r="2077" customHeight="1" spans="4:7">
      <c r="D2077" s="207">
        <v>53011</v>
      </c>
      <c r="E2077" s="209" t="s">
        <v>5687</v>
      </c>
      <c r="F2077" s="209" t="s">
        <v>5696</v>
      </c>
      <c r="G2077" s="209" t="s">
        <v>5697</v>
      </c>
    </row>
    <row r="2078" customHeight="1" spans="4:7">
      <c r="D2078" s="207">
        <v>53011</v>
      </c>
      <c r="E2078" s="209" t="s">
        <v>5687</v>
      </c>
      <c r="F2078" s="209" t="s">
        <v>5698</v>
      </c>
      <c r="G2078" s="209" t="s">
        <v>5699</v>
      </c>
    </row>
    <row r="2079" customHeight="1" spans="4:7">
      <c r="D2079" s="207">
        <v>53011</v>
      </c>
      <c r="E2079" s="209" t="s">
        <v>5687</v>
      </c>
      <c r="F2079" s="209" t="s">
        <v>5700</v>
      </c>
      <c r="G2079" s="209" t="s">
        <v>5701</v>
      </c>
    </row>
    <row r="2080" customHeight="1" spans="4:7">
      <c r="D2080" s="207">
        <v>53011</v>
      </c>
      <c r="E2080" s="209" t="s">
        <v>5687</v>
      </c>
      <c r="F2080" s="209" t="s">
        <v>5702</v>
      </c>
      <c r="G2080" s="209" t="s">
        <v>5703</v>
      </c>
    </row>
    <row r="2081" customHeight="1" spans="4:7">
      <c r="D2081" s="207">
        <v>53011</v>
      </c>
      <c r="E2081" s="209" t="s">
        <v>5687</v>
      </c>
      <c r="F2081" s="209" t="s">
        <v>5704</v>
      </c>
      <c r="G2081" s="209" t="s">
        <v>5705</v>
      </c>
    </row>
    <row r="2082" customHeight="1" spans="4:7">
      <c r="D2082" s="207">
        <v>53011</v>
      </c>
      <c r="E2082" s="209" t="s">
        <v>5687</v>
      </c>
      <c r="F2082" s="209" t="s">
        <v>5706</v>
      </c>
      <c r="G2082" s="209" t="s">
        <v>5707</v>
      </c>
    </row>
    <row r="2083" customHeight="1" spans="4:7">
      <c r="D2083" s="207">
        <v>53011</v>
      </c>
      <c r="E2083" s="209" t="s">
        <v>5687</v>
      </c>
      <c r="F2083" s="209" t="s">
        <v>5708</v>
      </c>
      <c r="G2083" s="209" t="s">
        <v>5709</v>
      </c>
    </row>
    <row r="2084" customHeight="1" spans="4:7">
      <c r="D2084" s="207">
        <v>53011</v>
      </c>
      <c r="E2084" s="209" t="s">
        <v>5687</v>
      </c>
      <c r="F2084" s="209" t="s">
        <v>5710</v>
      </c>
      <c r="G2084" s="209" t="s">
        <v>5711</v>
      </c>
    </row>
    <row r="2085" customHeight="1" spans="4:7">
      <c r="D2085" s="207">
        <v>53011</v>
      </c>
      <c r="E2085" s="209" t="s">
        <v>5687</v>
      </c>
      <c r="F2085" s="209" t="s">
        <v>5712</v>
      </c>
      <c r="G2085" s="209" t="s">
        <v>5713</v>
      </c>
    </row>
    <row r="2086" customHeight="1" spans="4:7">
      <c r="D2086" s="207">
        <v>53011</v>
      </c>
      <c r="E2086" s="209" t="s">
        <v>5687</v>
      </c>
      <c r="F2086" s="209" t="s">
        <v>5714</v>
      </c>
      <c r="G2086" s="209" t="s">
        <v>5715</v>
      </c>
    </row>
    <row r="2087" customHeight="1" spans="4:7">
      <c r="D2087" s="207">
        <v>53011</v>
      </c>
      <c r="E2087" s="209" t="s">
        <v>5687</v>
      </c>
      <c r="F2087" s="209" t="s">
        <v>5716</v>
      </c>
      <c r="G2087" s="209" t="s">
        <v>5717</v>
      </c>
    </row>
    <row r="2088" customHeight="1" spans="4:7">
      <c r="D2088" s="207">
        <v>53011</v>
      </c>
      <c r="E2088" s="209" t="s">
        <v>5687</v>
      </c>
      <c r="F2088" s="209" t="s">
        <v>5718</v>
      </c>
      <c r="G2088" s="209" t="s">
        <v>5719</v>
      </c>
    </row>
    <row r="2089" customHeight="1" spans="4:7">
      <c r="D2089" s="207">
        <v>53011</v>
      </c>
      <c r="E2089" s="209" t="s">
        <v>5687</v>
      </c>
      <c r="F2089" s="209" t="s">
        <v>5720</v>
      </c>
      <c r="G2089" s="209" t="s">
        <v>5721</v>
      </c>
    </row>
    <row r="2090" customHeight="1" spans="4:7">
      <c r="D2090" s="207">
        <v>53011</v>
      </c>
      <c r="E2090" s="209" t="s">
        <v>5687</v>
      </c>
      <c r="F2090" s="209" t="s">
        <v>5722</v>
      </c>
      <c r="G2090" s="209" t="s">
        <v>5723</v>
      </c>
    </row>
    <row r="2091" customHeight="1" spans="4:7">
      <c r="D2091" s="207">
        <v>53011</v>
      </c>
      <c r="E2091" s="209" t="s">
        <v>5687</v>
      </c>
      <c r="F2091" s="209" t="s">
        <v>5724</v>
      </c>
      <c r="G2091" s="209" t="s">
        <v>5725</v>
      </c>
    </row>
    <row r="2092" customHeight="1" spans="4:7">
      <c r="D2092" s="207">
        <v>53011</v>
      </c>
      <c r="E2092" s="209" t="s">
        <v>5687</v>
      </c>
      <c r="F2092" s="209" t="s">
        <v>5726</v>
      </c>
      <c r="G2092" s="209" t="s">
        <v>5727</v>
      </c>
    </row>
    <row r="2093" customHeight="1" spans="4:7">
      <c r="D2093" s="207">
        <v>53011</v>
      </c>
      <c r="E2093" s="209" t="s">
        <v>5687</v>
      </c>
      <c r="F2093" s="209" t="s">
        <v>5728</v>
      </c>
      <c r="G2093" s="209" t="s">
        <v>5729</v>
      </c>
    </row>
    <row r="2094" customHeight="1" spans="4:7">
      <c r="D2094" s="207">
        <v>53011</v>
      </c>
      <c r="E2094" s="209" t="s">
        <v>5687</v>
      </c>
      <c r="F2094" s="209" t="s">
        <v>5730</v>
      </c>
      <c r="G2094" s="209" t="s">
        <v>5731</v>
      </c>
    </row>
    <row r="2095" customHeight="1" spans="4:7">
      <c r="D2095" s="207">
        <v>53011</v>
      </c>
      <c r="E2095" s="209" t="s">
        <v>5687</v>
      </c>
      <c r="F2095" s="209" t="s">
        <v>5732</v>
      </c>
      <c r="G2095" s="209" t="s">
        <v>5733</v>
      </c>
    </row>
    <row r="2096" customHeight="1" spans="4:7">
      <c r="D2096" s="207">
        <v>53011</v>
      </c>
      <c r="E2096" s="209" t="s">
        <v>5687</v>
      </c>
      <c r="F2096" s="209" t="s">
        <v>5734</v>
      </c>
      <c r="G2096" s="209" t="s">
        <v>5735</v>
      </c>
    </row>
    <row r="2097" customHeight="1" spans="4:7">
      <c r="D2097" s="207">
        <v>53011</v>
      </c>
      <c r="E2097" s="209" t="s">
        <v>5687</v>
      </c>
      <c r="F2097" s="209" t="s">
        <v>5736</v>
      </c>
      <c r="G2097" s="209" t="s">
        <v>5737</v>
      </c>
    </row>
    <row r="2098" customHeight="1" spans="4:7">
      <c r="D2098" s="207">
        <v>53011</v>
      </c>
      <c r="E2098" s="209" t="s">
        <v>5687</v>
      </c>
      <c r="F2098" s="209" t="s">
        <v>5738</v>
      </c>
      <c r="G2098" s="209" t="s">
        <v>2145</v>
      </c>
    </row>
    <row r="2099" customHeight="1" spans="4:7">
      <c r="D2099" s="207">
        <v>53011</v>
      </c>
      <c r="E2099" s="209" t="s">
        <v>5687</v>
      </c>
      <c r="F2099" s="209" t="s">
        <v>5739</v>
      </c>
      <c r="G2099" s="209" t="s">
        <v>5740</v>
      </c>
    </row>
    <row r="2100" customHeight="1" spans="4:7">
      <c r="D2100" s="207">
        <v>50015</v>
      </c>
      <c r="E2100" s="209" t="s">
        <v>5741</v>
      </c>
      <c r="F2100" s="209" t="s">
        <v>5742</v>
      </c>
      <c r="G2100" s="209" t="s">
        <v>5743</v>
      </c>
    </row>
    <row r="2101" customHeight="1" spans="4:7">
      <c r="D2101" s="207">
        <v>50015</v>
      </c>
      <c r="E2101" s="209" t="s">
        <v>5741</v>
      </c>
      <c r="F2101" s="209" t="s">
        <v>5744</v>
      </c>
      <c r="G2101" s="209" t="s">
        <v>5745</v>
      </c>
    </row>
    <row r="2102" customHeight="1" spans="4:7">
      <c r="D2102" s="207">
        <v>50015</v>
      </c>
      <c r="E2102" s="209" t="s">
        <v>5741</v>
      </c>
      <c r="F2102" s="209" t="s">
        <v>5746</v>
      </c>
      <c r="G2102" s="209" t="s">
        <v>5747</v>
      </c>
    </row>
    <row r="2103" customHeight="1" spans="4:7">
      <c r="D2103" s="207">
        <v>50015</v>
      </c>
      <c r="E2103" s="209" t="s">
        <v>5741</v>
      </c>
      <c r="F2103" s="209" t="s">
        <v>5748</v>
      </c>
      <c r="G2103" s="209" t="s">
        <v>5749</v>
      </c>
    </row>
    <row r="2104" customHeight="1" spans="4:7">
      <c r="D2104" s="207">
        <v>48022</v>
      </c>
      <c r="E2104" s="209" t="s">
        <v>5750</v>
      </c>
      <c r="F2104" s="209" t="s">
        <v>5751</v>
      </c>
      <c r="G2104" s="209" t="s">
        <v>5752</v>
      </c>
    </row>
    <row r="2105" customHeight="1" spans="4:7">
      <c r="D2105" s="207">
        <v>48022</v>
      </c>
      <c r="E2105" s="209" t="s">
        <v>5750</v>
      </c>
      <c r="F2105" s="209" t="s">
        <v>5753</v>
      </c>
      <c r="G2105" s="209" t="s">
        <v>5754</v>
      </c>
    </row>
    <row r="2106" customHeight="1" spans="4:7">
      <c r="D2106" s="207">
        <v>48022</v>
      </c>
      <c r="E2106" s="209" t="s">
        <v>5750</v>
      </c>
      <c r="F2106" s="209" t="s">
        <v>5755</v>
      </c>
      <c r="G2106" s="209" t="s">
        <v>5756</v>
      </c>
    </row>
    <row r="2107" customHeight="1" spans="4:7">
      <c r="D2107" s="207">
        <v>48022</v>
      </c>
      <c r="E2107" s="209" t="s">
        <v>5750</v>
      </c>
      <c r="F2107" s="209" t="s">
        <v>5757</v>
      </c>
      <c r="G2107" s="209" t="s">
        <v>5758</v>
      </c>
    </row>
    <row r="2108" customHeight="1" spans="4:7">
      <c r="D2108" s="207">
        <v>48022</v>
      </c>
      <c r="E2108" s="209" t="s">
        <v>5750</v>
      </c>
      <c r="F2108" s="209" t="s">
        <v>5759</v>
      </c>
      <c r="G2108" s="209" t="s">
        <v>5760</v>
      </c>
    </row>
    <row r="2109" customHeight="1" spans="4:7">
      <c r="D2109" s="207">
        <v>48022</v>
      </c>
      <c r="E2109" s="209" t="s">
        <v>5750</v>
      </c>
      <c r="F2109" s="209" t="s">
        <v>5761</v>
      </c>
      <c r="G2109" s="209" t="s">
        <v>5762</v>
      </c>
    </row>
    <row r="2110" customHeight="1" spans="4:7">
      <c r="D2110" s="207">
        <v>48022</v>
      </c>
      <c r="E2110" s="209" t="s">
        <v>5750</v>
      </c>
      <c r="F2110" s="209" t="s">
        <v>5763</v>
      </c>
      <c r="G2110" s="209" t="s">
        <v>5764</v>
      </c>
    </row>
    <row r="2111" customHeight="1" spans="4:7">
      <c r="D2111" s="207">
        <v>48022</v>
      </c>
      <c r="E2111" s="209" t="s">
        <v>5750</v>
      </c>
      <c r="F2111" s="209" t="s">
        <v>5765</v>
      </c>
      <c r="G2111" s="209" t="s">
        <v>5766</v>
      </c>
    </row>
    <row r="2112" customHeight="1" spans="4:7">
      <c r="D2112" s="207">
        <v>48022</v>
      </c>
      <c r="E2112" s="209" t="s">
        <v>5750</v>
      </c>
      <c r="F2112" s="209" t="s">
        <v>5767</v>
      </c>
      <c r="G2112" s="209" t="s">
        <v>5768</v>
      </c>
    </row>
    <row r="2113" customHeight="1" spans="4:7">
      <c r="D2113" s="207">
        <v>48022</v>
      </c>
      <c r="E2113" s="209" t="s">
        <v>5750</v>
      </c>
      <c r="F2113" s="209" t="s">
        <v>5769</v>
      </c>
      <c r="G2113" s="209" t="s">
        <v>5770</v>
      </c>
    </row>
    <row r="2114" customHeight="1" spans="4:7">
      <c r="D2114" s="207">
        <v>48022</v>
      </c>
      <c r="E2114" s="209" t="s">
        <v>5750</v>
      </c>
      <c r="F2114" s="209" t="s">
        <v>5771</v>
      </c>
      <c r="G2114" s="209" t="s">
        <v>5772</v>
      </c>
    </row>
    <row r="2115" customHeight="1" spans="4:7">
      <c r="D2115" s="207">
        <v>48022</v>
      </c>
      <c r="E2115" s="209" t="s">
        <v>5750</v>
      </c>
      <c r="F2115" s="209" t="s">
        <v>5773</v>
      </c>
      <c r="G2115" s="209" t="s">
        <v>5643</v>
      </c>
    </row>
    <row r="2116" customHeight="1" spans="4:7">
      <c r="D2116" s="207">
        <v>48022</v>
      </c>
      <c r="E2116" s="209" t="s">
        <v>5750</v>
      </c>
      <c r="F2116" s="209" t="s">
        <v>5774</v>
      </c>
      <c r="G2116" s="209" t="s">
        <v>3149</v>
      </c>
    </row>
    <row r="2117" customHeight="1" spans="4:7">
      <c r="D2117" s="207">
        <v>48022</v>
      </c>
      <c r="E2117" s="209" t="s">
        <v>5750</v>
      </c>
      <c r="F2117" s="209" t="s">
        <v>5775</v>
      </c>
      <c r="G2117" s="209" t="s">
        <v>5776</v>
      </c>
    </row>
    <row r="2118" customHeight="1" spans="4:7">
      <c r="D2118" s="207">
        <v>48022</v>
      </c>
      <c r="E2118" s="209" t="s">
        <v>5750</v>
      </c>
      <c r="F2118" s="209" t="s">
        <v>5777</v>
      </c>
      <c r="G2118" s="209" t="s">
        <v>5778</v>
      </c>
    </row>
    <row r="2119" customHeight="1" spans="4:7">
      <c r="D2119" s="207">
        <v>48022</v>
      </c>
      <c r="E2119" s="209" t="s">
        <v>5750</v>
      </c>
      <c r="F2119" s="209" t="s">
        <v>5779</v>
      </c>
      <c r="G2119" s="209" t="s">
        <v>5780</v>
      </c>
    </row>
    <row r="2120" customHeight="1" spans="4:7">
      <c r="D2120" s="207">
        <v>48022</v>
      </c>
      <c r="E2120" s="209" t="s">
        <v>5750</v>
      </c>
      <c r="F2120" s="209" t="s">
        <v>5781</v>
      </c>
      <c r="G2120" s="209" t="s">
        <v>5782</v>
      </c>
    </row>
    <row r="2121" customHeight="1" spans="4:7">
      <c r="D2121" s="207">
        <v>48022</v>
      </c>
      <c r="E2121" s="209" t="s">
        <v>5750</v>
      </c>
      <c r="F2121" s="209" t="s">
        <v>5783</v>
      </c>
      <c r="G2121" s="209" t="s">
        <v>5784</v>
      </c>
    </row>
    <row r="2122" customHeight="1" spans="4:7">
      <c r="D2122" s="207">
        <v>48022</v>
      </c>
      <c r="E2122" s="209" t="s">
        <v>5750</v>
      </c>
      <c r="F2122" s="209" t="s">
        <v>5785</v>
      </c>
      <c r="G2122" s="209" t="s">
        <v>5786</v>
      </c>
    </row>
    <row r="2123" customHeight="1" spans="4:7">
      <c r="D2123" s="207">
        <v>48022</v>
      </c>
      <c r="E2123" s="209" t="s">
        <v>5750</v>
      </c>
      <c r="F2123" s="209" t="s">
        <v>5787</v>
      </c>
      <c r="G2123" s="209" t="s">
        <v>5788</v>
      </c>
    </row>
    <row r="2124" customHeight="1" spans="4:7">
      <c r="D2124" s="207">
        <v>48022</v>
      </c>
      <c r="E2124" s="209" t="s">
        <v>5750</v>
      </c>
      <c r="F2124" s="209" t="s">
        <v>5789</v>
      </c>
      <c r="G2124" s="209" t="s">
        <v>5790</v>
      </c>
    </row>
    <row r="2125" customHeight="1" spans="4:7">
      <c r="D2125" s="207">
        <v>48022</v>
      </c>
      <c r="E2125" s="209" t="s">
        <v>5750</v>
      </c>
      <c r="F2125" s="209" t="s">
        <v>5791</v>
      </c>
      <c r="G2125" s="209" t="s">
        <v>5792</v>
      </c>
    </row>
    <row r="2126" customHeight="1" spans="4:7">
      <c r="D2126" s="207">
        <v>48022</v>
      </c>
      <c r="E2126" s="209" t="s">
        <v>5750</v>
      </c>
      <c r="F2126" s="209" t="s">
        <v>5793</v>
      </c>
      <c r="G2126" s="209" t="s">
        <v>5794</v>
      </c>
    </row>
    <row r="2127" customHeight="1" spans="4:7">
      <c r="D2127" s="207">
        <v>48022</v>
      </c>
      <c r="E2127" s="209" t="s">
        <v>5750</v>
      </c>
      <c r="F2127" s="209" t="s">
        <v>5795</v>
      </c>
      <c r="G2127" s="209" t="s">
        <v>5796</v>
      </c>
    </row>
    <row r="2128" customHeight="1" spans="4:7">
      <c r="D2128" s="207">
        <v>48022</v>
      </c>
      <c r="E2128" s="209" t="s">
        <v>5750</v>
      </c>
      <c r="F2128" s="209" t="s">
        <v>5797</v>
      </c>
      <c r="G2128" s="209" t="s">
        <v>5798</v>
      </c>
    </row>
    <row r="2129" customHeight="1" spans="4:7">
      <c r="D2129" s="207">
        <v>48022</v>
      </c>
      <c r="E2129" s="209" t="s">
        <v>5750</v>
      </c>
      <c r="F2129" s="209" t="s">
        <v>5799</v>
      </c>
      <c r="G2129" s="209" t="s">
        <v>5800</v>
      </c>
    </row>
    <row r="2130" customHeight="1" spans="4:7">
      <c r="D2130" s="207">
        <v>48022</v>
      </c>
      <c r="E2130" s="209" t="s">
        <v>5750</v>
      </c>
      <c r="F2130" s="209" t="s">
        <v>5801</v>
      </c>
      <c r="G2130" s="209" t="s">
        <v>5802</v>
      </c>
    </row>
    <row r="2131" customHeight="1" spans="4:7">
      <c r="D2131" s="207">
        <v>48022</v>
      </c>
      <c r="E2131" s="209" t="s">
        <v>5750</v>
      </c>
      <c r="F2131" s="209" t="s">
        <v>5803</v>
      </c>
      <c r="G2131" s="209" t="s">
        <v>5804</v>
      </c>
    </row>
    <row r="2132" customHeight="1" spans="4:7">
      <c r="D2132" s="206">
        <v>48052</v>
      </c>
      <c r="E2132" s="181" t="s">
        <v>1588</v>
      </c>
      <c r="F2132" s="209" t="s">
        <v>5805</v>
      </c>
      <c r="G2132" s="209" t="s">
        <v>5806</v>
      </c>
    </row>
    <row r="2133" customHeight="1" spans="4:7">
      <c r="D2133" s="206">
        <v>48052</v>
      </c>
      <c r="E2133" s="181" t="s">
        <v>1588</v>
      </c>
      <c r="F2133" s="209" t="s">
        <v>5807</v>
      </c>
      <c r="G2133" s="209" t="s">
        <v>5808</v>
      </c>
    </row>
    <row r="2134" customHeight="1" spans="4:7">
      <c r="D2134" s="206">
        <v>48052</v>
      </c>
      <c r="E2134" s="181" t="s">
        <v>1588</v>
      </c>
      <c r="F2134" s="209" t="s">
        <v>5809</v>
      </c>
      <c r="G2134" s="209" t="s">
        <v>5810</v>
      </c>
    </row>
    <row r="2135" customHeight="1" spans="4:7">
      <c r="D2135" s="206">
        <v>48052</v>
      </c>
      <c r="E2135" s="181" t="s">
        <v>1588</v>
      </c>
      <c r="F2135" s="209" t="s">
        <v>5811</v>
      </c>
      <c r="G2135" s="209" t="s">
        <v>5812</v>
      </c>
    </row>
    <row r="2136" customHeight="1" spans="4:7">
      <c r="D2136" s="206">
        <v>48052</v>
      </c>
      <c r="E2136" s="181" t="s">
        <v>1588</v>
      </c>
      <c r="F2136" s="209" t="s">
        <v>5813</v>
      </c>
      <c r="G2136" s="209" t="s">
        <v>5814</v>
      </c>
    </row>
    <row r="2137" customHeight="1" spans="4:7">
      <c r="D2137" s="206">
        <v>48052</v>
      </c>
      <c r="E2137" s="181" t="s">
        <v>1588</v>
      </c>
      <c r="F2137" s="209" t="s">
        <v>5815</v>
      </c>
      <c r="G2137" s="209" t="s">
        <v>5106</v>
      </c>
    </row>
    <row r="2138" customHeight="1" spans="4:7">
      <c r="D2138" s="206">
        <v>48052</v>
      </c>
      <c r="E2138" s="181" t="s">
        <v>1588</v>
      </c>
      <c r="F2138" s="209" t="s">
        <v>5816</v>
      </c>
      <c r="G2138" s="209" t="s">
        <v>5817</v>
      </c>
    </row>
    <row r="2139" customHeight="1" spans="4:7">
      <c r="D2139" s="206">
        <v>48052</v>
      </c>
      <c r="E2139" s="181" t="s">
        <v>1588</v>
      </c>
      <c r="F2139" s="209" t="s">
        <v>5818</v>
      </c>
      <c r="G2139" s="209" t="s">
        <v>5666</v>
      </c>
    </row>
    <row r="2140" customHeight="1" spans="4:7">
      <c r="D2140" s="206">
        <v>48052</v>
      </c>
      <c r="E2140" s="181" t="s">
        <v>1588</v>
      </c>
      <c r="F2140" s="209" t="s">
        <v>5819</v>
      </c>
      <c r="G2140" s="209" t="s">
        <v>5670</v>
      </c>
    </row>
    <row r="2141" customHeight="1" spans="4:7">
      <c r="D2141" s="206">
        <v>48052</v>
      </c>
      <c r="E2141" s="181" t="s">
        <v>1588</v>
      </c>
      <c r="F2141" s="209" t="s">
        <v>5820</v>
      </c>
      <c r="G2141" s="209" t="s">
        <v>5821</v>
      </c>
    </row>
    <row r="2142" customHeight="1" spans="4:7">
      <c r="D2142" s="206">
        <v>48052</v>
      </c>
      <c r="E2142" s="181" t="s">
        <v>1588</v>
      </c>
      <c r="F2142" s="209" t="s">
        <v>5822</v>
      </c>
      <c r="G2142" s="209" t="s">
        <v>5823</v>
      </c>
    </row>
    <row r="2143" customHeight="1" spans="4:7">
      <c r="D2143" s="207">
        <v>53012</v>
      </c>
      <c r="E2143" s="209" t="s">
        <v>5824</v>
      </c>
      <c r="F2143" s="209" t="s">
        <v>5825</v>
      </c>
      <c r="G2143" s="209" t="s">
        <v>5826</v>
      </c>
    </row>
    <row r="2144" customHeight="1" spans="4:7">
      <c r="D2144" s="207">
        <v>53012</v>
      </c>
      <c r="E2144" s="209" t="s">
        <v>5824</v>
      </c>
      <c r="F2144" s="209" t="s">
        <v>5827</v>
      </c>
      <c r="G2144" s="209" t="s">
        <v>5828</v>
      </c>
    </row>
    <row r="2145" customHeight="1" spans="4:7">
      <c r="D2145" s="207">
        <v>53012</v>
      </c>
      <c r="E2145" s="209" t="s">
        <v>5824</v>
      </c>
      <c r="F2145" s="209" t="s">
        <v>5829</v>
      </c>
      <c r="G2145" s="209" t="s">
        <v>5830</v>
      </c>
    </row>
    <row r="2146" customHeight="1" spans="4:7">
      <c r="D2146" s="207">
        <v>53012</v>
      </c>
      <c r="E2146" s="209" t="s">
        <v>5824</v>
      </c>
      <c r="F2146" s="209" t="s">
        <v>5831</v>
      </c>
      <c r="G2146" s="209" t="s">
        <v>5832</v>
      </c>
    </row>
    <row r="2147" customHeight="1" spans="4:7">
      <c r="D2147" s="207">
        <v>53012</v>
      </c>
      <c r="E2147" s="209" t="s">
        <v>5824</v>
      </c>
      <c r="F2147" s="209" t="s">
        <v>5833</v>
      </c>
      <c r="G2147" s="209" t="s">
        <v>5834</v>
      </c>
    </row>
    <row r="2148" customHeight="1" spans="4:7">
      <c r="D2148" s="207">
        <v>53012</v>
      </c>
      <c r="E2148" s="209" t="s">
        <v>5824</v>
      </c>
      <c r="F2148" s="209" t="s">
        <v>5835</v>
      </c>
      <c r="G2148" s="209" t="s">
        <v>5836</v>
      </c>
    </row>
    <row r="2149" customHeight="1" spans="4:7">
      <c r="D2149" s="207">
        <v>53012</v>
      </c>
      <c r="E2149" s="209" t="s">
        <v>5824</v>
      </c>
      <c r="F2149" s="209" t="s">
        <v>5837</v>
      </c>
      <c r="G2149" s="209" t="s">
        <v>5838</v>
      </c>
    </row>
    <row r="2150" customHeight="1" spans="4:7">
      <c r="D2150" s="207">
        <v>50016</v>
      </c>
      <c r="E2150" s="209" t="s">
        <v>5839</v>
      </c>
      <c r="F2150" s="209" t="s">
        <v>5840</v>
      </c>
      <c r="G2150" s="209" t="s">
        <v>5841</v>
      </c>
    </row>
    <row r="2151" customHeight="1" spans="4:7">
      <c r="D2151" s="207">
        <v>50016</v>
      </c>
      <c r="E2151" s="209" t="s">
        <v>5839</v>
      </c>
      <c r="F2151" s="209" t="s">
        <v>5842</v>
      </c>
      <c r="G2151" s="209" t="s">
        <v>5843</v>
      </c>
    </row>
    <row r="2152" customHeight="1" spans="4:7">
      <c r="D2152" s="207">
        <v>50016</v>
      </c>
      <c r="E2152" s="209" t="s">
        <v>5839</v>
      </c>
      <c r="F2152" s="209" t="s">
        <v>5844</v>
      </c>
      <c r="G2152" s="209" t="s">
        <v>5845</v>
      </c>
    </row>
    <row r="2153" customHeight="1" spans="4:7">
      <c r="D2153" s="207">
        <v>50016</v>
      </c>
      <c r="E2153" s="209" t="s">
        <v>5839</v>
      </c>
      <c r="F2153" s="209" t="s">
        <v>5846</v>
      </c>
      <c r="G2153" s="209" t="s">
        <v>5847</v>
      </c>
    </row>
    <row r="2154" customHeight="1" spans="4:7">
      <c r="D2154" s="207">
        <v>50016</v>
      </c>
      <c r="E2154" s="209" t="s">
        <v>5839</v>
      </c>
      <c r="F2154" s="209" t="s">
        <v>5848</v>
      </c>
      <c r="G2154" s="209" t="s">
        <v>5849</v>
      </c>
    </row>
    <row r="2155" customHeight="1" spans="4:7">
      <c r="D2155" s="207">
        <v>47005</v>
      </c>
      <c r="E2155" s="209" t="s">
        <v>5850</v>
      </c>
      <c r="F2155" s="209" t="s">
        <v>5851</v>
      </c>
      <c r="G2155" s="209" t="s">
        <v>5852</v>
      </c>
    </row>
    <row r="2156" customHeight="1" spans="4:7">
      <c r="D2156" s="207">
        <v>47005</v>
      </c>
      <c r="E2156" s="209" t="s">
        <v>5850</v>
      </c>
      <c r="F2156" s="209" t="s">
        <v>5853</v>
      </c>
      <c r="G2156" s="209" t="s">
        <v>5854</v>
      </c>
    </row>
    <row r="2157" customHeight="1" spans="4:7">
      <c r="D2157" s="207">
        <v>47005</v>
      </c>
      <c r="E2157" s="209" t="s">
        <v>5850</v>
      </c>
      <c r="F2157" s="209" t="s">
        <v>5855</v>
      </c>
      <c r="G2157" s="209" t="s">
        <v>5856</v>
      </c>
    </row>
    <row r="2158" customHeight="1" spans="4:7">
      <c r="D2158" s="207">
        <v>47005</v>
      </c>
      <c r="E2158" s="209" t="s">
        <v>5850</v>
      </c>
      <c r="F2158" s="209" t="s">
        <v>5857</v>
      </c>
      <c r="G2158" s="209" t="s">
        <v>5858</v>
      </c>
    </row>
    <row r="2159" customHeight="1" spans="4:7">
      <c r="D2159" s="207">
        <v>47005</v>
      </c>
      <c r="E2159" s="209" t="s">
        <v>5850</v>
      </c>
      <c r="F2159" s="209" t="s">
        <v>5859</v>
      </c>
      <c r="G2159" s="209" t="s">
        <v>5860</v>
      </c>
    </row>
    <row r="2160" customHeight="1" spans="4:7">
      <c r="D2160" s="207">
        <v>47005</v>
      </c>
      <c r="E2160" s="209" t="s">
        <v>5850</v>
      </c>
      <c r="F2160" s="209" t="s">
        <v>5861</v>
      </c>
      <c r="G2160" s="209" t="s">
        <v>5862</v>
      </c>
    </row>
    <row r="2161" customHeight="1" spans="4:7">
      <c r="D2161" s="207">
        <v>47005</v>
      </c>
      <c r="E2161" s="209" t="s">
        <v>5850</v>
      </c>
      <c r="F2161" s="209" t="s">
        <v>5863</v>
      </c>
      <c r="G2161" s="209" t="s">
        <v>2856</v>
      </c>
    </row>
    <row r="2162" customHeight="1" spans="4:7">
      <c r="D2162" s="207">
        <v>47005</v>
      </c>
      <c r="E2162" s="209" t="s">
        <v>5850</v>
      </c>
      <c r="F2162" s="209" t="s">
        <v>5864</v>
      </c>
      <c r="G2162" s="209" t="s">
        <v>5865</v>
      </c>
    </row>
    <row r="2163" customHeight="1" spans="4:7">
      <c r="D2163" s="207">
        <v>47005</v>
      </c>
      <c r="E2163" s="209" t="s">
        <v>5850</v>
      </c>
      <c r="F2163" s="209" t="s">
        <v>5866</v>
      </c>
      <c r="G2163" s="209" t="s">
        <v>5867</v>
      </c>
    </row>
    <row r="2164" customHeight="1" spans="4:7">
      <c r="D2164" s="207">
        <v>47005</v>
      </c>
      <c r="E2164" s="209" t="s">
        <v>5850</v>
      </c>
      <c r="F2164" s="209" t="s">
        <v>5868</v>
      </c>
      <c r="G2164" s="209" t="s">
        <v>5869</v>
      </c>
    </row>
    <row r="2165" customHeight="1" spans="4:7">
      <c r="D2165" s="207">
        <v>47005</v>
      </c>
      <c r="E2165" s="209" t="s">
        <v>5850</v>
      </c>
      <c r="F2165" s="209" t="s">
        <v>5870</v>
      </c>
      <c r="G2165" s="209" t="s">
        <v>5871</v>
      </c>
    </row>
    <row r="2166" customHeight="1" spans="4:7">
      <c r="D2166" s="207">
        <v>47005</v>
      </c>
      <c r="E2166" s="209" t="s">
        <v>5850</v>
      </c>
      <c r="F2166" s="209" t="s">
        <v>5872</v>
      </c>
      <c r="G2166" s="209" t="s">
        <v>5873</v>
      </c>
    </row>
    <row r="2167" customHeight="1" spans="4:7">
      <c r="D2167" s="207">
        <v>47005</v>
      </c>
      <c r="E2167" s="209" t="s">
        <v>5850</v>
      </c>
      <c r="F2167" s="209" t="s">
        <v>5874</v>
      </c>
      <c r="G2167" s="209" t="s">
        <v>5875</v>
      </c>
    </row>
    <row r="2168" customHeight="1" spans="4:7">
      <c r="D2168" s="207">
        <v>47005</v>
      </c>
      <c r="E2168" s="209" t="s">
        <v>5850</v>
      </c>
      <c r="F2168" s="209" t="s">
        <v>5876</v>
      </c>
      <c r="G2168" s="209" t="s">
        <v>5877</v>
      </c>
    </row>
    <row r="2169" customHeight="1" spans="4:7">
      <c r="D2169" s="207">
        <v>47005</v>
      </c>
      <c r="E2169" s="209" t="s">
        <v>5850</v>
      </c>
      <c r="F2169" s="209" t="s">
        <v>5878</v>
      </c>
      <c r="G2169" s="209" t="s">
        <v>3206</v>
      </c>
    </row>
    <row r="2170" customHeight="1" spans="4:7">
      <c r="D2170" s="207">
        <v>47005</v>
      </c>
      <c r="E2170" s="209" t="s">
        <v>5850</v>
      </c>
      <c r="F2170" s="209" t="s">
        <v>5879</v>
      </c>
      <c r="G2170" s="209" t="s">
        <v>5880</v>
      </c>
    </row>
    <row r="2171" customHeight="1" spans="4:7">
      <c r="D2171" s="207">
        <v>47005</v>
      </c>
      <c r="E2171" s="209" t="s">
        <v>5850</v>
      </c>
      <c r="F2171" s="209" t="s">
        <v>5881</v>
      </c>
      <c r="G2171" s="209" t="s">
        <v>5882</v>
      </c>
    </row>
    <row r="2172" customHeight="1" spans="4:7">
      <c r="D2172" s="207">
        <v>47005</v>
      </c>
      <c r="E2172" s="209" t="s">
        <v>5850</v>
      </c>
      <c r="F2172" s="209" t="s">
        <v>5883</v>
      </c>
      <c r="G2172" s="209" t="s">
        <v>5884</v>
      </c>
    </row>
    <row r="2173" customHeight="1" spans="4:7">
      <c r="D2173" s="207">
        <v>47005</v>
      </c>
      <c r="E2173" s="209" t="s">
        <v>5850</v>
      </c>
      <c r="F2173" s="209" t="s">
        <v>5885</v>
      </c>
      <c r="G2173" s="209" t="s">
        <v>5886</v>
      </c>
    </row>
    <row r="2174" customHeight="1" spans="4:7">
      <c r="D2174" s="207">
        <v>47005</v>
      </c>
      <c r="E2174" s="209" t="s">
        <v>5850</v>
      </c>
      <c r="F2174" s="209" t="s">
        <v>5887</v>
      </c>
      <c r="G2174" s="209" t="s">
        <v>5888</v>
      </c>
    </row>
    <row r="2175" customHeight="1" spans="4:7">
      <c r="D2175" s="207">
        <v>47006</v>
      </c>
      <c r="E2175" s="209" t="s">
        <v>5889</v>
      </c>
      <c r="F2175" s="209" t="s">
        <v>5890</v>
      </c>
      <c r="G2175" s="209" t="s">
        <v>5891</v>
      </c>
    </row>
    <row r="2176" customHeight="1" spans="4:7">
      <c r="D2176" s="207">
        <v>47006</v>
      </c>
      <c r="E2176" s="209" t="s">
        <v>5889</v>
      </c>
      <c r="F2176" s="209" t="s">
        <v>5892</v>
      </c>
      <c r="G2176" s="209" t="s">
        <v>5893</v>
      </c>
    </row>
    <row r="2177" customHeight="1" spans="4:7">
      <c r="D2177" s="207">
        <v>47006</v>
      </c>
      <c r="E2177" s="209" t="s">
        <v>5889</v>
      </c>
      <c r="F2177" s="209" t="s">
        <v>5894</v>
      </c>
      <c r="G2177" s="209" t="s">
        <v>5895</v>
      </c>
    </row>
    <row r="2178" customHeight="1" spans="4:7">
      <c r="D2178" s="207">
        <v>47006</v>
      </c>
      <c r="E2178" s="209" t="s">
        <v>5889</v>
      </c>
      <c r="F2178" s="209" t="s">
        <v>5896</v>
      </c>
      <c r="G2178" s="209" t="s">
        <v>5897</v>
      </c>
    </row>
    <row r="2179" customHeight="1" spans="4:7">
      <c r="D2179" s="207">
        <v>47006</v>
      </c>
      <c r="E2179" s="209" t="s">
        <v>5889</v>
      </c>
      <c r="F2179" s="209" t="s">
        <v>5898</v>
      </c>
      <c r="G2179" s="209" t="s">
        <v>5899</v>
      </c>
    </row>
    <row r="2180" customHeight="1" spans="4:7">
      <c r="D2180" s="207">
        <v>47006</v>
      </c>
      <c r="E2180" s="209" t="s">
        <v>5889</v>
      </c>
      <c r="F2180" s="209" t="s">
        <v>5900</v>
      </c>
      <c r="G2180" s="209" t="s">
        <v>5901</v>
      </c>
    </row>
    <row r="2181" customHeight="1" spans="4:7">
      <c r="D2181" s="207">
        <v>47006</v>
      </c>
      <c r="E2181" s="209" t="s">
        <v>5889</v>
      </c>
      <c r="F2181" s="209" t="s">
        <v>5902</v>
      </c>
      <c r="G2181" s="209" t="s">
        <v>4074</v>
      </c>
    </row>
    <row r="2182" customHeight="1" spans="4:7">
      <c r="D2182" s="207">
        <v>47006</v>
      </c>
      <c r="E2182" s="209" t="s">
        <v>5889</v>
      </c>
      <c r="F2182" s="209" t="s">
        <v>5903</v>
      </c>
      <c r="G2182" s="209" t="s">
        <v>5904</v>
      </c>
    </row>
    <row r="2183" customHeight="1" spans="4:7">
      <c r="D2183" s="207">
        <v>47006</v>
      </c>
      <c r="E2183" s="209" t="s">
        <v>5889</v>
      </c>
      <c r="F2183" s="209" t="s">
        <v>5905</v>
      </c>
      <c r="G2183" s="209" t="s">
        <v>5906</v>
      </c>
    </row>
    <row r="2184" customHeight="1" spans="4:7">
      <c r="D2184" s="207">
        <v>47006</v>
      </c>
      <c r="E2184" s="209" t="s">
        <v>5889</v>
      </c>
      <c r="F2184" s="209" t="s">
        <v>5907</v>
      </c>
      <c r="G2184" s="209" t="s">
        <v>5908</v>
      </c>
    </row>
    <row r="2185" customHeight="1" spans="4:7">
      <c r="D2185" s="207">
        <v>47006</v>
      </c>
      <c r="E2185" s="209" t="s">
        <v>5889</v>
      </c>
      <c r="F2185" s="209" t="s">
        <v>5909</v>
      </c>
      <c r="G2185" s="209" t="s">
        <v>5910</v>
      </c>
    </row>
    <row r="2186" customHeight="1" spans="4:7">
      <c r="D2186" s="207">
        <v>47006</v>
      </c>
      <c r="E2186" s="209" t="s">
        <v>5889</v>
      </c>
      <c r="F2186" s="209" t="s">
        <v>5911</v>
      </c>
      <c r="G2186" s="209" t="s">
        <v>2543</v>
      </c>
    </row>
    <row r="2187" customHeight="1" spans="4:7">
      <c r="D2187" s="207">
        <v>47006</v>
      </c>
      <c r="E2187" s="209" t="s">
        <v>5889</v>
      </c>
      <c r="F2187" s="209" t="s">
        <v>5912</v>
      </c>
      <c r="G2187" s="209" t="s">
        <v>5913</v>
      </c>
    </row>
    <row r="2188" customHeight="1" spans="4:7">
      <c r="D2188" s="207">
        <v>47006</v>
      </c>
      <c r="E2188" s="209" t="s">
        <v>5889</v>
      </c>
      <c r="F2188" s="209" t="s">
        <v>5914</v>
      </c>
      <c r="G2188" s="209" t="s">
        <v>5915</v>
      </c>
    </row>
    <row r="2189" customHeight="1" spans="4:7">
      <c r="D2189" s="207">
        <v>47006</v>
      </c>
      <c r="E2189" s="209" t="s">
        <v>5889</v>
      </c>
      <c r="F2189" s="209" t="s">
        <v>5916</v>
      </c>
      <c r="G2189" s="209" t="s">
        <v>5917</v>
      </c>
    </row>
    <row r="2190" customHeight="1" spans="4:7">
      <c r="D2190" s="207">
        <v>47006</v>
      </c>
      <c r="E2190" s="209" t="s">
        <v>5889</v>
      </c>
      <c r="F2190" s="209" t="s">
        <v>5918</v>
      </c>
      <c r="G2190" s="209" t="s">
        <v>5919</v>
      </c>
    </row>
    <row r="2191" customHeight="1" spans="4:7">
      <c r="D2191" s="206">
        <v>50040</v>
      </c>
      <c r="E2191" s="181" t="s">
        <v>1443</v>
      </c>
      <c r="F2191" s="209" t="s">
        <v>5920</v>
      </c>
      <c r="G2191" s="209" t="s">
        <v>5921</v>
      </c>
    </row>
    <row r="2192" customHeight="1" spans="4:7">
      <c r="D2192" s="206">
        <v>50040</v>
      </c>
      <c r="E2192" s="181" t="s">
        <v>1443</v>
      </c>
      <c r="F2192" s="209" t="s">
        <v>5922</v>
      </c>
      <c r="G2192" s="209" t="s">
        <v>5923</v>
      </c>
    </row>
    <row r="2193" customHeight="1" spans="4:7">
      <c r="D2193" s="206">
        <v>50040</v>
      </c>
      <c r="E2193" s="181" t="s">
        <v>1443</v>
      </c>
      <c r="F2193" s="209" t="s">
        <v>5924</v>
      </c>
      <c r="G2193" s="209" t="s">
        <v>5925</v>
      </c>
    </row>
    <row r="2194" customHeight="1" spans="4:7">
      <c r="D2194" s="206">
        <v>50040</v>
      </c>
      <c r="E2194" s="181" t="s">
        <v>1443</v>
      </c>
      <c r="F2194" s="209" t="s">
        <v>5926</v>
      </c>
      <c r="G2194" s="209" t="s">
        <v>5927</v>
      </c>
    </row>
    <row r="2195" customHeight="1" spans="4:7">
      <c r="D2195" s="206">
        <v>50040</v>
      </c>
      <c r="E2195" s="181" t="s">
        <v>1443</v>
      </c>
      <c r="F2195" s="209" t="s">
        <v>5928</v>
      </c>
      <c r="G2195" s="209" t="s">
        <v>1984</v>
      </c>
    </row>
    <row r="2196" customHeight="1" spans="4:7">
      <c r="D2196" s="206">
        <v>50040</v>
      </c>
      <c r="E2196" s="181" t="s">
        <v>1443</v>
      </c>
      <c r="F2196" s="209" t="s">
        <v>5929</v>
      </c>
      <c r="G2196" s="209" t="s">
        <v>5930</v>
      </c>
    </row>
    <row r="2197" customHeight="1" spans="4:7">
      <c r="D2197" s="206">
        <v>50040</v>
      </c>
      <c r="E2197" s="181" t="s">
        <v>1443</v>
      </c>
      <c r="F2197" s="209" t="s">
        <v>5931</v>
      </c>
      <c r="G2197" s="209" t="s">
        <v>5932</v>
      </c>
    </row>
    <row r="2198" customHeight="1" spans="4:7">
      <c r="D2198" s="206">
        <v>50040</v>
      </c>
      <c r="E2198" s="181" t="s">
        <v>1443</v>
      </c>
      <c r="F2198" s="209" t="s">
        <v>5933</v>
      </c>
      <c r="G2198" s="209" t="s">
        <v>5934</v>
      </c>
    </row>
    <row r="2199" customHeight="1" spans="4:7">
      <c r="D2199" s="206">
        <v>50040</v>
      </c>
      <c r="E2199" s="181" t="s">
        <v>1443</v>
      </c>
      <c r="F2199" s="209" t="s">
        <v>5935</v>
      </c>
      <c r="G2199" s="209" t="s">
        <v>5936</v>
      </c>
    </row>
    <row r="2200" customHeight="1" spans="4:7">
      <c r="D2200" s="206">
        <v>50040</v>
      </c>
      <c r="E2200" s="181" t="s">
        <v>1443</v>
      </c>
      <c r="F2200" s="209" t="s">
        <v>5937</v>
      </c>
      <c r="G2200" s="209" t="s">
        <v>5938</v>
      </c>
    </row>
    <row r="2201" customHeight="1" spans="4:7">
      <c r="D2201" s="206">
        <v>50040</v>
      </c>
      <c r="E2201" s="181" t="s">
        <v>1443</v>
      </c>
      <c r="F2201" s="209" t="s">
        <v>5939</v>
      </c>
      <c r="G2201" s="209" t="s">
        <v>5940</v>
      </c>
    </row>
    <row r="2202" customHeight="1" spans="4:7">
      <c r="D2202" s="206">
        <v>50040</v>
      </c>
      <c r="E2202" s="181" t="s">
        <v>1443</v>
      </c>
      <c r="F2202" s="209" t="s">
        <v>5941</v>
      </c>
      <c r="G2202" s="209" t="s">
        <v>5942</v>
      </c>
    </row>
    <row r="2203" customHeight="1" spans="4:7">
      <c r="D2203" s="206">
        <v>50040</v>
      </c>
      <c r="E2203" s="181" t="s">
        <v>1443</v>
      </c>
      <c r="F2203" s="209" t="s">
        <v>5943</v>
      </c>
      <c r="G2203" s="209" t="s">
        <v>5944</v>
      </c>
    </row>
    <row r="2204" customHeight="1" spans="4:7">
      <c r="D2204" s="206">
        <v>50040</v>
      </c>
      <c r="E2204" s="181" t="s">
        <v>1443</v>
      </c>
      <c r="F2204" s="209" t="s">
        <v>5945</v>
      </c>
      <c r="G2204" s="209" t="s">
        <v>5946</v>
      </c>
    </row>
    <row r="2205" customHeight="1" spans="4:7">
      <c r="D2205" s="206">
        <v>50040</v>
      </c>
      <c r="E2205" s="181" t="s">
        <v>1443</v>
      </c>
      <c r="F2205" s="209" t="s">
        <v>5947</v>
      </c>
      <c r="G2205" s="209" t="s">
        <v>5948</v>
      </c>
    </row>
    <row r="2206" customHeight="1" spans="4:7">
      <c r="D2206" s="206">
        <v>50040</v>
      </c>
      <c r="E2206" s="181" t="s">
        <v>1443</v>
      </c>
      <c r="F2206" s="209" t="s">
        <v>5949</v>
      </c>
      <c r="G2206" s="209" t="s">
        <v>2445</v>
      </c>
    </row>
    <row r="2207" customHeight="1" spans="4:7">
      <c r="D2207" s="206">
        <v>50040</v>
      </c>
      <c r="E2207" s="181" t="s">
        <v>1443</v>
      </c>
      <c r="F2207" s="209" t="s">
        <v>5950</v>
      </c>
      <c r="G2207" s="209" t="s">
        <v>4138</v>
      </c>
    </row>
    <row r="2208" customHeight="1" spans="4:7">
      <c r="D2208" s="206">
        <v>50040</v>
      </c>
      <c r="E2208" s="181" t="s">
        <v>1443</v>
      </c>
      <c r="F2208" s="209" t="s">
        <v>5951</v>
      </c>
      <c r="G2208" s="209" t="s">
        <v>5952</v>
      </c>
    </row>
    <row r="2209" customHeight="1" spans="4:7">
      <c r="D2209" s="206">
        <v>50040</v>
      </c>
      <c r="E2209" s="181" t="s">
        <v>1443</v>
      </c>
      <c r="F2209" s="209" t="s">
        <v>5953</v>
      </c>
      <c r="G2209" s="209" t="s">
        <v>5954</v>
      </c>
    </row>
    <row r="2210" customHeight="1" spans="4:7">
      <c r="D2210" s="207">
        <v>48024</v>
      </c>
      <c r="E2210" s="209" t="s">
        <v>5955</v>
      </c>
      <c r="F2210" s="209" t="s">
        <v>5956</v>
      </c>
      <c r="G2210" s="209" t="s">
        <v>5957</v>
      </c>
    </row>
    <row r="2211" customHeight="1" spans="4:7">
      <c r="D2211" s="207">
        <v>48024</v>
      </c>
      <c r="E2211" s="209" t="s">
        <v>5955</v>
      </c>
      <c r="F2211" s="209" t="s">
        <v>5958</v>
      </c>
      <c r="G2211" s="209" t="s">
        <v>5959</v>
      </c>
    </row>
    <row r="2212" customHeight="1" spans="4:7">
      <c r="D2212" s="207">
        <v>48024</v>
      </c>
      <c r="E2212" s="209" t="s">
        <v>5955</v>
      </c>
      <c r="F2212" s="209" t="s">
        <v>5960</v>
      </c>
      <c r="G2212" s="209" t="s">
        <v>5961</v>
      </c>
    </row>
    <row r="2213" customHeight="1" spans="4:7">
      <c r="D2213" s="207">
        <v>48024</v>
      </c>
      <c r="E2213" s="209" t="s">
        <v>5955</v>
      </c>
      <c r="F2213" s="209" t="s">
        <v>5962</v>
      </c>
      <c r="G2213" s="209" t="s">
        <v>2083</v>
      </c>
    </row>
    <row r="2214" customHeight="1" spans="4:7">
      <c r="D2214" s="207">
        <v>48024</v>
      </c>
      <c r="E2214" s="209" t="s">
        <v>5955</v>
      </c>
      <c r="F2214" s="209" t="s">
        <v>5963</v>
      </c>
      <c r="G2214" s="209" t="s">
        <v>5964</v>
      </c>
    </row>
    <row r="2215" customHeight="1" spans="4:7">
      <c r="D2215" s="207">
        <v>48024</v>
      </c>
      <c r="E2215" s="209" t="s">
        <v>5955</v>
      </c>
      <c r="F2215" s="209" t="s">
        <v>5965</v>
      </c>
      <c r="G2215" s="209" t="s">
        <v>5966</v>
      </c>
    </row>
    <row r="2216" customHeight="1" spans="4:7">
      <c r="D2216" s="207">
        <v>48024</v>
      </c>
      <c r="E2216" s="209" t="s">
        <v>5955</v>
      </c>
      <c r="F2216" s="209" t="s">
        <v>5967</v>
      </c>
      <c r="G2216" s="209" t="s">
        <v>5968</v>
      </c>
    </row>
    <row r="2217" customHeight="1" spans="4:7">
      <c r="D2217" s="207">
        <v>48024</v>
      </c>
      <c r="E2217" s="209" t="s">
        <v>5955</v>
      </c>
      <c r="F2217" s="209" t="s">
        <v>5969</v>
      </c>
      <c r="G2217" s="209" t="s">
        <v>5970</v>
      </c>
    </row>
    <row r="2218" customHeight="1" spans="4:7">
      <c r="D2218" s="207">
        <v>48024</v>
      </c>
      <c r="E2218" s="209" t="s">
        <v>5955</v>
      </c>
      <c r="F2218" s="209" t="s">
        <v>5971</v>
      </c>
      <c r="G2218" s="209" t="s">
        <v>5972</v>
      </c>
    </row>
    <row r="2219" customHeight="1" spans="4:7">
      <c r="D2219" s="207">
        <v>48024</v>
      </c>
      <c r="E2219" s="209" t="s">
        <v>5955</v>
      </c>
      <c r="F2219" s="209" t="s">
        <v>5973</v>
      </c>
      <c r="G2219" s="209" t="s">
        <v>5974</v>
      </c>
    </row>
    <row r="2220" customHeight="1" spans="4:7">
      <c r="D2220" s="207">
        <v>48024</v>
      </c>
      <c r="E2220" s="209" t="s">
        <v>5955</v>
      </c>
      <c r="F2220" s="209" t="s">
        <v>5975</v>
      </c>
      <c r="G2220" s="209" t="s">
        <v>5976</v>
      </c>
    </row>
    <row r="2221" customHeight="1" spans="4:7">
      <c r="D2221" s="207">
        <v>48024</v>
      </c>
      <c r="E2221" s="209" t="s">
        <v>5955</v>
      </c>
      <c r="F2221" s="209" t="s">
        <v>5977</v>
      </c>
      <c r="G2221" s="209" t="s">
        <v>5978</v>
      </c>
    </row>
    <row r="2222" customHeight="1" spans="4:7">
      <c r="D2222" s="207">
        <v>48024</v>
      </c>
      <c r="E2222" s="209" t="s">
        <v>5955</v>
      </c>
      <c r="F2222" s="209" t="s">
        <v>5979</v>
      </c>
      <c r="G2222" s="209" t="s">
        <v>5980</v>
      </c>
    </row>
    <row r="2223" customHeight="1" spans="4:7">
      <c r="D2223" s="207">
        <v>48024</v>
      </c>
      <c r="E2223" s="209" t="s">
        <v>5955</v>
      </c>
      <c r="F2223" s="209" t="s">
        <v>5981</v>
      </c>
      <c r="G2223" s="209" t="s">
        <v>5982</v>
      </c>
    </row>
    <row r="2224" customHeight="1" spans="4:7">
      <c r="D2224" s="207">
        <v>48024</v>
      </c>
      <c r="E2224" s="209" t="s">
        <v>5955</v>
      </c>
      <c r="F2224" s="209" t="s">
        <v>5983</v>
      </c>
      <c r="G2224" s="209" t="s">
        <v>2445</v>
      </c>
    </row>
    <row r="2225" customHeight="1" spans="4:7">
      <c r="D2225" s="207">
        <v>48024</v>
      </c>
      <c r="E2225" s="209" t="s">
        <v>5955</v>
      </c>
      <c r="F2225" s="209" t="s">
        <v>5984</v>
      </c>
      <c r="G2225" s="209" t="s">
        <v>5985</v>
      </c>
    </row>
    <row r="2226" customHeight="1" spans="4:7">
      <c r="D2226" s="207">
        <v>48024</v>
      </c>
      <c r="E2226" s="209" t="s">
        <v>5955</v>
      </c>
      <c r="F2226" s="209" t="s">
        <v>5986</v>
      </c>
      <c r="G2226" s="209" t="s">
        <v>5987</v>
      </c>
    </row>
    <row r="2227" customHeight="1" spans="4:7">
      <c r="D2227" s="207">
        <v>48024</v>
      </c>
      <c r="E2227" s="209" t="s">
        <v>5955</v>
      </c>
      <c r="F2227" s="209" t="s">
        <v>5988</v>
      </c>
      <c r="G2227" s="209" t="s">
        <v>2947</v>
      </c>
    </row>
    <row r="2228" customHeight="1" spans="4:7">
      <c r="D2228" s="207">
        <v>48024</v>
      </c>
      <c r="E2228" s="209" t="s">
        <v>5955</v>
      </c>
      <c r="F2228" s="209" t="s">
        <v>5989</v>
      </c>
      <c r="G2228" s="209" t="s">
        <v>4543</v>
      </c>
    </row>
    <row r="2229" customHeight="1" spans="4:7">
      <c r="D2229" s="206">
        <v>51042</v>
      </c>
      <c r="E2229" s="181" t="s">
        <v>1660</v>
      </c>
      <c r="F2229" s="209" t="s">
        <v>5990</v>
      </c>
      <c r="G2229" s="209" t="s">
        <v>3565</v>
      </c>
    </row>
    <row r="2230" customHeight="1" spans="4:7">
      <c r="D2230" s="206">
        <v>51042</v>
      </c>
      <c r="E2230" s="181" t="s">
        <v>1660</v>
      </c>
      <c r="F2230" s="209" t="s">
        <v>5991</v>
      </c>
      <c r="G2230" s="209" t="s">
        <v>5992</v>
      </c>
    </row>
    <row r="2231" customHeight="1" spans="4:7">
      <c r="D2231" s="206">
        <v>51042</v>
      </c>
      <c r="E2231" s="181" t="s">
        <v>1660</v>
      </c>
      <c r="F2231" s="209" t="s">
        <v>5993</v>
      </c>
      <c r="G2231" s="209" t="s">
        <v>5994</v>
      </c>
    </row>
    <row r="2232" customHeight="1" spans="4:7">
      <c r="D2232" s="206">
        <v>51042</v>
      </c>
      <c r="E2232" s="181" t="s">
        <v>1660</v>
      </c>
      <c r="F2232" s="209" t="s">
        <v>5995</v>
      </c>
      <c r="G2232" s="209" t="s">
        <v>5996</v>
      </c>
    </row>
    <row r="2233" customHeight="1" spans="4:7">
      <c r="D2233" s="206">
        <v>51042</v>
      </c>
      <c r="E2233" s="181" t="s">
        <v>1660</v>
      </c>
      <c r="F2233" s="209" t="s">
        <v>5997</v>
      </c>
      <c r="G2233" s="209" t="s">
        <v>5998</v>
      </c>
    </row>
    <row r="2234" customHeight="1" spans="4:7">
      <c r="D2234" s="206">
        <v>51042</v>
      </c>
      <c r="E2234" s="181" t="s">
        <v>1660</v>
      </c>
      <c r="F2234" s="209" t="s">
        <v>5999</v>
      </c>
      <c r="G2234" s="209" t="s">
        <v>6000</v>
      </c>
    </row>
    <row r="2235" customHeight="1" spans="4:7">
      <c r="D2235" s="206">
        <v>51042</v>
      </c>
      <c r="E2235" s="181" t="s">
        <v>1660</v>
      </c>
      <c r="F2235" s="209" t="s">
        <v>6001</v>
      </c>
      <c r="G2235" s="209" t="s">
        <v>6002</v>
      </c>
    </row>
    <row r="2236" customHeight="1" spans="4:7">
      <c r="D2236" s="206">
        <v>51042</v>
      </c>
      <c r="E2236" s="181" t="s">
        <v>1660</v>
      </c>
      <c r="F2236" s="209" t="s">
        <v>6003</v>
      </c>
      <c r="G2236" s="209" t="s">
        <v>6004</v>
      </c>
    </row>
    <row r="2237" customHeight="1" spans="4:7">
      <c r="D2237" s="206">
        <v>51042</v>
      </c>
      <c r="E2237" s="181" t="s">
        <v>1660</v>
      </c>
      <c r="F2237" s="209" t="s">
        <v>6005</v>
      </c>
      <c r="G2237" s="209" t="s">
        <v>6006</v>
      </c>
    </row>
    <row r="2238" customHeight="1" spans="4:7">
      <c r="D2238" s="206">
        <v>51042</v>
      </c>
      <c r="E2238" s="181" t="s">
        <v>1660</v>
      </c>
      <c r="F2238" s="209" t="s">
        <v>6007</v>
      </c>
      <c r="G2238" s="209" t="s">
        <v>6008</v>
      </c>
    </row>
    <row r="2239" customHeight="1" spans="4:7">
      <c r="D2239" s="207">
        <v>45009</v>
      </c>
      <c r="E2239" s="209" t="s">
        <v>6009</v>
      </c>
      <c r="F2239" s="209" t="s">
        <v>6010</v>
      </c>
      <c r="G2239" s="209" t="s">
        <v>6011</v>
      </c>
    </row>
    <row r="2240" customHeight="1" spans="4:7">
      <c r="D2240" s="207">
        <v>45009</v>
      </c>
      <c r="E2240" s="209" t="s">
        <v>6009</v>
      </c>
      <c r="F2240" s="209" t="s">
        <v>6012</v>
      </c>
      <c r="G2240" s="209" t="s">
        <v>6013</v>
      </c>
    </row>
    <row r="2241" customHeight="1" spans="4:7">
      <c r="D2241" s="207">
        <v>45009</v>
      </c>
      <c r="E2241" s="209" t="s">
        <v>6009</v>
      </c>
      <c r="F2241" s="209" t="s">
        <v>6014</v>
      </c>
      <c r="G2241" s="209" t="s">
        <v>6015</v>
      </c>
    </row>
    <row r="2242" customHeight="1" spans="4:7">
      <c r="D2242" s="207">
        <v>45009</v>
      </c>
      <c r="E2242" s="209" t="s">
        <v>6009</v>
      </c>
      <c r="F2242" s="209" t="s">
        <v>6016</v>
      </c>
      <c r="G2242" s="209" t="s">
        <v>4824</v>
      </c>
    </row>
    <row r="2243" customHeight="1" spans="4:7">
      <c r="D2243" s="207">
        <v>45009</v>
      </c>
      <c r="E2243" s="209" t="s">
        <v>6009</v>
      </c>
      <c r="F2243" s="209" t="s">
        <v>6017</v>
      </c>
      <c r="G2243" s="209" t="s">
        <v>6018</v>
      </c>
    </row>
    <row r="2244" customHeight="1" spans="4:7">
      <c r="D2244" s="207">
        <v>45009</v>
      </c>
      <c r="E2244" s="209" t="s">
        <v>6009</v>
      </c>
      <c r="F2244" s="209" t="s">
        <v>6019</v>
      </c>
      <c r="G2244" s="209" t="s">
        <v>6020</v>
      </c>
    </row>
    <row r="2245" customHeight="1" spans="4:7">
      <c r="D2245" s="207">
        <v>45009</v>
      </c>
      <c r="E2245" s="209" t="s">
        <v>6009</v>
      </c>
      <c r="F2245" s="209" t="s">
        <v>6021</v>
      </c>
      <c r="G2245" s="209" t="s">
        <v>6022</v>
      </c>
    </row>
    <row r="2246" customHeight="1" spans="4:7">
      <c r="D2246" s="207">
        <v>45009</v>
      </c>
      <c r="E2246" s="209" t="s">
        <v>6009</v>
      </c>
      <c r="F2246" s="209" t="s">
        <v>6023</v>
      </c>
      <c r="G2246" s="209" t="s">
        <v>6024</v>
      </c>
    </row>
    <row r="2247" customHeight="1" spans="4:7">
      <c r="D2247" s="207">
        <v>45009</v>
      </c>
      <c r="E2247" s="209" t="s">
        <v>6009</v>
      </c>
      <c r="F2247" s="209" t="s">
        <v>6025</v>
      </c>
      <c r="G2247" s="209" t="s">
        <v>6026</v>
      </c>
    </row>
    <row r="2248" customHeight="1" spans="4:7">
      <c r="D2248" s="207">
        <v>45009</v>
      </c>
      <c r="E2248" s="209" t="s">
        <v>6009</v>
      </c>
      <c r="F2248" s="209" t="s">
        <v>6027</v>
      </c>
      <c r="G2248" s="209" t="s">
        <v>6028</v>
      </c>
    </row>
    <row r="2249" customHeight="1" spans="4:7">
      <c r="D2249" s="207">
        <v>45009</v>
      </c>
      <c r="E2249" s="209" t="s">
        <v>6009</v>
      </c>
      <c r="F2249" s="209" t="s">
        <v>6029</v>
      </c>
      <c r="G2249" s="209" t="s">
        <v>6030</v>
      </c>
    </row>
    <row r="2250" customHeight="1" spans="4:7">
      <c r="D2250" s="207">
        <v>45009</v>
      </c>
      <c r="E2250" s="209" t="s">
        <v>6009</v>
      </c>
      <c r="F2250" s="209" t="s">
        <v>6031</v>
      </c>
      <c r="G2250" s="209" t="s">
        <v>6032</v>
      </c>
    </row>
    <row r="2251" customHeight="1" spans="4:7">
      <c r="D2251" s="207">
        <v>45009</v>
      </c>
      <c r="E2251" s="209" t="s">
        <v>6009</v>
      </c>
      <c r="F2251" s="209" t="s">
        <v>6033</v>
      </c>
      <c r="G2251" s="209" t="s">
        <v>6034</v>
      </c>
    </row>
    <row r="2252" customHeight="1" spans="4:7">
      <c r="D2252" s="207">
        <v>45009</v>
      </c>
      <c r="E2252" s="209" t="s">
        <v>6009</v>
      </c>
      <c r="F2252" s="209" t="s">
        <v>6035</v>
      </c>
      <c r="G2252" s="209" t="s">
        <v>6036</v>
      </c>
    </row>
    <row r="2253" customHeight="1" spans="4:7">
      <c r="D2253" s="207">
        <v>45009</v>
      </c>
      <c r="E2253" s="209" t="s">
        <v>6009</v>
      </c>
      <c r="F2253" s="209" t="s">
        <v>6037</v>
      </c>
      <c r="G2253" s="209" t="s">
        <v>6038</v>
      </c>
    </row>
    <row r="2254" customHeight="1" spans="4:7">
      <c r="D2254" s="207">
        <v>45009</v>
      </c>
      <c r="E2254" s="209" t="s">
        <v>6009</v>
      </c>
      <c r="F2254" s="209" t="s">
        <v>6039</v>
      </c>
      <c r="G2254" s="209" t="s">
        <v>6040</v>
      </c>
    </row>
    <row r="2255" customHeight="1" spans="4:7">
      <c r="D2255" s="207">
        <v>45009</v>
      </c>
      <c r="E2255" s="209" t="s">
        <v>6009</v>
      </c>
      <c r="F2255" s="209" t="s">
        <v>6041</v>
      </c>
      <c r="G2255" s="209" t="s">
        <v>5492</v>
      </c>
    </row>
    <row r="2256" customHeight="1" spans="4:7">
      <c r="D2256" s="207">
        <v>45009</v>
      </c>
      <c r="E2256" s="209" t="s">
        <v>6009</v>
      </c>
      <c r="F2256" s="209" t="s">
        <v>6042</v>
      </c>
      <c r="G2256" s="209" t="s">
        <v>2804</v>
      </c>
    </row>
    <row r="2257" customHeight="1" spans="4:7">
      <c r="D2257" s="207">
        <v>45009</v>
      </c>
      <c r="E2257" s="209" t="s">
        <v>6009</v>
      </c>
      <c r="F2257" s="209" t="s">
        <v>6043</v>
      </c>
      <c r="G2257" s="209" t="s">
        <v>6044</v>
      </c>
    </row>
    <row r="2258" customHeight="1" spans="4:7">
      <c r="D2258" s="207">
        <v>45009</v>
      </c>
      <c r="E2258" s="209" t="s">
        <v>6009</v>
      </c>
      <c r="F2258" s="209" t="s">
        <v>6045</v>
      </c>
      <c r="G2258" s="209" t="s">
        <v>6046</v>
      </c>
    </row>
    <row r="2259" customHeight="1" spans="4:7">
      <c r="D2259" s="207">
        <v>45009</v>
      </c>
      <c r="E2259" s="209" t="s">
        <v>6009</v>
      </c>
      <c r="F2259" s="209" t="s">
        <v>6047</v>
      </c>
      <c r="G2259" s="209" t="s">
        <v>6048</v>
      </c>
    </row>
    <row r="2260" customHeight="1" spans="4:7">
      <c r="D2260" s="207">
        <v>45009</v>
      </c>
      <c r="E2260" s="209" t="s">
        <v>6009</v>
      </c>
      <c r="F2260" s="209" t="s">
        <v>6049</v>
      </c>
      <c r="G2260" s="209" t="s">
        <v>6050</v>
      </c>
    </row>
    <row r="2261" customHeight="1" spans="4:7">
      <c r="D2261" s="207">
        <v>45009</v>
      </c>
      <c r="E2261" s="209" t="s">
        <v>6009</v>
      </c>
      <c r="F2261" s="209" t="s">
        <v>6051</v>
      </c>
      <c r="G2261" s="209" t="s">
        <v>6052</v>
      </c>
    </row>
    <row r="2262" customHeight="1" spans="4:7">
      <c r="D2262" s="207">
        <v>45009</v>
      </c>
      <c r="E2262" s="209" t="s">
        <v>6009</v>
      </c>
      <c r="F2262" s="209" t="s">
        <v>6053</v>
      </c>
      <c r="G2262" s="209" t="s">
        <v>1499</v>
      </c>
    </row>
    <row r="2263" customHeight="1" spans="4:7">
      <c r="D2263" s="207">
        <v>45009</v>
      </c>
      <c r="E2263" s="209" t="s">
        <v>6009</v>
      </c>
      <c r="F2263" s="209" t="s">
        <v>6054</v>
      </c>
      <c r="G2263" s="209" t="s">
        <v>1764</v>
      </c>
    </row>
    <row r="2264" customHeight="1" spans="4:7">
      <c r="D2264" s="207">
        <v>45009</v>
      </c>
      <c r="E2264" s="209" t="s">
        <v>6009</v>
      </c>
      <c r="F2264" s="209" t="s">
        <v>6055</v>
      </c>
      <c r="G2264" s="209" t="s">
        <v>6056</v>
      </c>
    </row>
    <row r="2265" customHeight="1" spans="4:7">
      <c r="D2265" s="207">
        <v>45009</v>
      </c>
      <c r="E2265" s="209" t="s">
        <v>6009</v>
      </c>
      <c r="F2265" s="209" t="s">
        <v>6057</v>
      </c>
      <c r="G2265" s="209" t="s">
        <v>6058</v>
      </c>
    </row>
    <row r="2266" customHeight="1" spans="4:7">
      <c r="D2266" s="207">
        <v>45009</v>
      </c>
      <c r="E2266" s="209" t="s">
        <v>6009</v>
      </c>
      <c r="F2266" s="209" t="s">
        <v>6059</v>
      </c>
      <c r="G2266" s="209" t="s">
        <v>6060</v>
      </c>
    </row>
    <row r="2267" customHeight="1" spans="4:7">
      <c r="D2267" s="207">
        <v>49009</v>
      </c>
      <c r="E2267" s="209" t="s">
        <v>6061</v>
      </c>
      <c r="F2267" s="209" t="s">
        <v>6062</v>
      </c>
      <c r="G2267" s="209" t="s">
        <v>4024</v>
      </c>
    </row>
    <row r="2268" customHeight="1" spans="4:7">
      <c r="D2268" s="207">
        <v>49009</v>
      </c>
      <c r="E2268" s="209" t="s">
        <v>6061</v>
      </c>
      <c r="F2268" s="209" t="s">
        <v>6063</v>
      </c>
      <c r="G2268" s="209" t="s">
        <v>6064</v>
      </c>
    </row>
    <row r="2269" customHeight="1" spans="4:7">
      <c r="D2269" s="207">
        <v>49009</v>
      </c>
      <c r="E2269" s="209" t="s">
        <v>6061</v>
      </c>
      <c r="F2269" s="209" t="s">
        <v>6065</v>
      </c>
      <c r="G2269" s="209" t="s">
        <v>6066</v>
      </c>
    </row>
    <row r="2270" customHeight="1" spans="4:7">
      <c r="D2270" s="207">
        <v>49009</v>
      </c>
      <c r="E2270" s="209" t="s">
        <v>6061</v>
      </c>
      <c r="F2270" s="209" t="s">
        <v>6067</v>
      </c>
      <c r="G2270" s="209" t="s">
        <v>6068</v>
      </c>
    </row>
    <row r="2271" customHeight="1" spans="4:7">
      <c r="D2271" s="207">
        <v>49009</v>
      </c>
      <c r="E2271" s="209" t="s">
        <v>6061</v>
      </c>
      <c r="F2271" s="209" t="s">
        <v>6069</v>
      </c>
      <c r="G2271" s="209" t="s">
        <v>6070</v>
      </c>
    </row>
    <row r="2272" customHeight="1" spans="4:7">
      <c r="D2272" s="207">
        <v>49009</v>
      </c>
      <c r="E2272" s="209" t="s">
        <v>6061</v>
      </c>
      <c r="F2272" s="209" t="s">
        <v>6071</v>
      </c>
      <c r="G2272" s="209" t="s">
        <v>6072</v>
      </c>
    </row>
    <row r="2273" customHeight="1" spans="4:7">
      <c r="D2273" s="207">
        <v>49009</v>
      </c>
      <c r="E2273" s="209" t="s">
        <v>6061</v>
      </c>
      <c r="F2273" s="209" t="s">
        <v>6073</v>
      </c>
      <c r="G2273" s="209" t="s">
        <v>6074</v>
      </c>
    </row>
    <row r="2274" customHeight="1" spans="4:7">
      <c r="D2274" s="207">
        <v>49009</v>
      </c>
      <c r="E2274" s="209" t="s">
        <v>6061</v>
      </c>
      <c r="F2274" s="209" t="s">
        <v>6075</v>
      </c>
      <c r="G2274" s="209" t="s">
        <v>6076</v>
      </c>
    </row>
    <row r="2275" customHeight="1" spans="4:7">
      <c r="D2275" s="207">
        <v>49009</v>
      </c>
      <c r="E2275" s="209" t="s">
        <v>6061</v>
      </c>
      <c r="F2275" s="209" t="s">
        <v>6077</v>
      </c>
      <c r="G2275" s="209" t="s">
        <v>6078</v>
      </c>
    </row>
    <row r="2276" customHeight="1" spans="4:7">
      <c r="D2276" s="207">
        <v>49009</v>
      </c>
      <c r="E2276" s="209" t="s">
        <v>6061</v>
      </c>
      <c r="F2276" s="209" t="s">
        <v>6079</v>
      </c>
      <c r="G2276" s="209" t="s">
        <v>6080</v>
      </c>
    </row>
    <row r="2277" customHeight="1" spans="4:7">
      <c r="D2277" s="207">
        <v>49009</v>
      </c>
      <c r="E2277" s="209" t="s">
        <v>6061</v>
      </c>
      <c r="F2277" s="209" t="s">
        <v>6081</v>
      </c>
      <c r="G2277" s="209" t="s">
        <v>6082</v>
      </c>
    </row>
    <row r="2278" customHeight="1" spans="4:7">
      <c r="D2278" s="207">
        <v>49009</v>
      </c>
      <c r="E2278" s="209" t="s">
        <v>6061</v>
      </c>
      <c r="F2278" s="209" t="s">
        <v>6083</v>
      </c>
      <c r="G2278" s="209" t="s">
        <v>6084</v>
      </c>
    </row>
    <row r="2279" customHeight="1" spans="4:7">
      <c r="D2279" s="207">
        <v>49009</v>
      </c>
      <c r="E2279" s="209" t="s">
        <v>6061</v>
      </c>
      <c r="F2279" s="209" t="s">
        <v>6085</v>
      </c>
      <c r="G2279" s="209" t="s">
        <v>6086</v>
      </c>
    </row>
    <row r="2280" customHeight="1" spans="4:7">
      <c r="D2280" s="207">
        <v>49009</v>
      </c>
      <c r="E2280" s="209" t="s">
        <v>6061</v>
      </c>
      <c r="F2280" s="209" t="s">
        <v>6087</v>
      </c>
      <c r="G2280" s="209" t="s">
        <v>6088</v>
      </c>
    </row>
    <row r="2281" customHeight="1" spans="4:7">
      <c r="D2281" s="207">
        <v>49009</v>
      </c>
      <c r="E2281" s="209" t="s">
        <v>6061</v>
      </c>
      <c r="F2281" s="209" t="s">
        <v>6089</v>
      </c>
      <c r="G2281" s="209" t="s">
        <v>6090</v>
      </c>
    </row>
    <row r="2282" customHeight="1" spans="4:7">
      <c r="D2282" s="207">
        <v>49009</v>
      </c>
      <c r="E2282" s="209" t="s">
        <v>6061</v>
      </c>
      <c r="F2282" s="209" t="s">
        <v>6091</v>
      </c>
      <c r="G2282" s="209" t="s">
        <v>6092</v>
      </c>
    </row>
    <row r="2283" customHeight="1" spans="4:7">
      <c r="D2283" s="207">
        <v>49009</v>
      </c>
      <c r="E2283" s="209" t="s">
        <v>6061</v>
      </c>
      <c r="F2283" s="209" t="s">
        <v>6093</v>
      </c>
      <c r="G2283" s="209" t="s">
        <v>5821</v>
      </c>
    </row>
    <row r="2284" customHeight="1" spans="4:7">
      <c r="D2284" s="207">
        <v>49009</v>
      </c>
      <c r="E2284" s="209" t="s">
        <v>6061</v>
      </c>
      <c r="F2284" s="209" t="s">
        <v>6094</v>
      </c>
      <c r="G2284" s="209" t="s">
        <v>6095</v>
      </c>
    </row>
    <row r="2285" customHeight="1" spans="4:7">
      <c r="D2285" s="207">
        <v>49009</v>
      </c>
      <c r="E2285" s="209" t="s">
        <v>6061</v>
      </c>
      <c r="F2285" s="209" t="s">
        <v>6096</v>
      </c>
      <c r="G2285" s="209" t="s">
        <v>6097</v>
      </c>
    </row>
    <row r="2286" customHeight="1" spans="4:7">
      <c r="D2286" s="207">
        <v>49009</v>
      </c>
      <c r="E2286" s="209" t="s">
        <v>6061</v>
      </c>
      <c r="F2286" s="209" t="s">
        <v>6098</v>
      </c>
      <c r="G2286" s="209" t="s">
        <v>6099</v>
      </c>
    </row>
    <row r="2287" customHeight="1" spans="4:7">
      <c r="D2287" s="207">
        <v>49009</v>
      </c>
      <c r="E2287" s="209" t="s">
        <v>6061</v>
      </c>
      <c r="F2287" s="209" t="s">
        <v>6100</v>
      </c>
      <c r="G2287" s="209" t="s">
        <v>6101</v>
      </c>
    </row>
    <row r="2288" customHeight="1" spans="4:7">
      <c r="D2288" s="207">
        <v>48025</v>
      </c>
      <c r="E2288" s="209" t="s">
        <v>6102</v>
      </c>
      <c r="F2288" s="209" t="s">
        <v>6103</v>
      </c>
      <c r="G2288" s="209" t="s">
        <v>3519</v>
      </c>
    </row>
    <row r="2289" customHeight="1" spans="4:7">
      <c r="D2289" s="207">
        <v>48025</v>
      </c>
      <c r="E2289" s="209" t="s">
        <v>6102</v>
      </c>
      <c r="F2289" s="209" t="s">
        <v>6104</v>
      </c>
      <c r="G2289" s="209" t="s">
        <v>6105</v>
      </c>
    </row>
    <row r="2290" customHeight="1" spans="4:7">
      <c r="D2290" s="207">
        <v>48025</v>
      </c>
      <c r="E2290" s="209" t="s">
        <v>6102</v>
      </c>
      <c r="F2290" s="209" t="s">
        <v>6106</v>
      </c>
      <c r="G2290" s="209" t="s">
        <v>4111</v>
      </c>
    </row>
    <row r="2291" customHeight="1" spans="4:7">
      <c r="D2291" s="207">
        <v>48025</v>
      </c>
      <c r="E2291" s="209" t="s">
        <v>6102</v>
      </c>
      <c r="F2291" s="209" t="s">
        <v>6107</v>
      </c>
      <c r="G2291" s="209" t="s">
        <v>6108</v>
      </c>
    </row>
    <row r="2292" customHeight="1" spans="4:7">
      <c r="D2292" s="207">
        <v>48025</v>
      </c>
      <c r="E2292" s="209" t="s">
        <v>6102</v>
      </c>
      <c r="F2292" s="209" t="s">
        <v>6109</v>
      </c>
      <c r="G2292" s="209" t="s">
        <v>6110</v>
      </c>
    </row>
    <row r="2293" customHeight="1" spans="4:7">
      <c r="D2293" s="206">
        <v>50041</v>
      </c>
      <c r="E2293" s="181" t="s">
        <v>1570</v>
      </c>
      <c r="F2293" s="209" t="s">
        <v>6111</v>
      </c>
      <c r="G2293" s="209" t="s">
        <v>6112</v>
      </c>
    </row>
    <row r="2294" customHeight="1" spans="4:7">
      <c r="D2294" s="206">
        <v>50041</v>
      </c>
      <c r="E2294" s="181" t="s">
        <v>1570</v>
      </c>
      <c r="F2294" s="209" t="s">
        <v>6113</v>
      </c>
      <c r="G2294" s="209" t="s">
        <v>6114</v>
      </c>
    </row>
    <row r="2295" customHeight="1" spans="4:7">
      <c r="D2295" s="206">
        <v>50041</v>
      </c>
      <c r="E2295" s="181" t="s">
        <v>1570</v>
      </c>
      <c r="F2295" s="209" t="s">
        <v>6115</v>
      </c>
      <c r="G2295" s="209" t="s">
        <v>4257</v>
      </c>
    </row>
    <row r="2296" customHeight="1" spans="4:7">
      <c r="D2296" s="206">
        <v>50041</v>
      </c>
      <c r="E2296" s="181" t="s">
        <v>1570</v>
      </c>
      <c r="F2296" s="209" t="s">
        <v>6116</v>
      </c>
      <c r="G2296" s="209" t="s">
        <v>6117</v>
      </c>
    </row>
    <row r="2297" customHeight="1" spans="4:7">
      <c r="D2297" s="206">
        <v>50041</v>
      </c>
      <c r="E2297" s="181" t="s">
        <v>1570</v>
      </c>
      <c r="F2297" s="209" t="s">
        <v>6118</v>
      </c>
      <c r="G2297" s="209" t="s">
        <v>6119</v>
      </c>
    </row>
    <row r="2298" customHeight="1" spans="4:7">
      <c r="D2298" s="206">
        <v>50041</v>
      </c>
      <c r="E2298" s="181" t="s">
        <v>1570</v>
      </c>
      <c r="F2298" s="209" t="s">
        <v>6120</v>
      </c>
      <c r="G2298" s="209" t="s">
        <v>6121</v>
      </c>
    </row>
    <row r="2299" customHeight="1" spans="4:7">
      <c r="D2299" s="206">
        <v>50041</v>
      </c>
      <c r="E2299" s="181" t="s">
        <v>1570</v>
      </c>
      <c r="F2299" s="209" t="s">
        <v>6122</v>
      </c>
      <c r="G2299" s="209" t="s">
        <v>6123</v>
      </c>
    </row>
    <row r="2300" customHeight="1" spans="4:7">
      <c r="D2300" s="206">
        <v>50041</v>
      </c>
      <c r="E2300" s="181" t="s">
        <v>1570</v>
      </c>
      <c r="F2300" s="209" t="s">
        <v>6124</v>
      </c>
      <c r="G2300" s="209" t="s">
        <v>6125</v>
      </c>
    </row>
    <row r="2301" customHeight="1" spans="4:7">
      <c r="D2301" s="206">
        <v>50041</v>
      </c>
      <c r="E2301" s="181" t="s">
        <v>1570</v>
      </c>
      <c r="F2301" s="209" t="s">
        <v>6126</v>
      </c>
      <c r="G2301" s="209" t="s">
        <v>6127</v>
      </c>
    </row>
    <row r="2302" customHeight="1" spans="4:7">
      <c r="D2302" s="207">
        <v>51020</v>
      </c>
      <c r="E2302" s="209" t="s">
        <v>6128</v>
      </c>
      <c r="F2302" s="209" t="s">
        <v>6129</v>
      </c>
      <c r="G2302" s="209" t="s">
        <v>6130</v>
      </c>
    </row>
    <row r="2303" customHeight="1" spans="4:7">
      <c r="D2303" s="207">
        <v>51020</v>
      </c>
      <c r="E2303" s="209" t="s">
        <v>6128</v>
      </c>
      <c r="F2303" s="209" t="s">
        <v>6131</v>
      </c>
      <c r="G2303" s="209" t="s">
        <v>6132</v>
      </c>
    </row>
    <row r="2304" customHeight="1" spans="4:7">
      <c r="D2304" s="207">
        <v>51020</v>
      </c>
      <c r="E2304" s="209" t="s">
        <v>6128</v>
      </c>
      <c r="F2304" s="209" t="s">
        <v>6133</v>
      </c>
      <c r="G2304" s="209" t="s">
        <v>6134</v>
      </c>
    </row>
    <row r="2305" customHeight="1" spans="4:7">
      <c r="D2305" s="207">
        <v>51020</v>
      </c>
      <c r="E2305" s="209" t="s">
        <v>6128</v>
      </c>
      <c r="F2305" s="209" t="s">
        <v>6135</v>
      </c>
      <c r="G2305" s="209" t="s">
        <v>6136</v>
      </c>
    </row>
    <row r="2306" customHeight="1" spans="4:7">
      <c r="D2306" s="207">
        <v>51020</v>
      </c>
      <c r="E2306" s="209" t="s">
        <v>6128</v>
      </c>
      <c r="F2306" s="209" t="s">
        <v>6137</v>
      </c>
      <c r="G2306" s="209" t="s">
        <v>6138</v>
      </c>
    </row>
    <row r="2307" customHeight="1" spans="4:7">
      <c r="D2307" s="207">
        <v>51020</v>
      </c>
      <c r="E2307" s="209" t="s">
        <v>6128</v>
      </c>
      <c r="F2307" s="209" t="s">
        <v>6139</v>
      </c>
      <c r="G2307" s="209" t="s">
        <v>6140</v>
      </c>
    </row>
    <row r="2308" customHeight="1" spans="4:7">
      <c r="D2308" s="207">
        <v>51020</v>
      </c>
      <c r="E2308" s="209" t="s">
        <v>6128</v>
      </c>
      <c r="F2308" s="209" t="s">
        <v>6141</v>
      </c>
      <c r="G2308" s="209" t="s">
        <v>6142</v>
      </c>
    </row>
    <row r="2309" customHeight="1" spans="4:7">
      <c r="D2309" s="207">
        <v>51020</v>
      </c>
      <c r="E2309" s="209" t="s">
        <v>6128</v>
      </c>
      <c r="F2309" s="209" t="s">
        <v>6143</v>
      </c>
      <c r="G2309" s="209" t="s">
        <v>6144</v>
      </c>
    </row>
    <row r="2310" customHeight="1" spans="4:7">
      <c r="D2310" s="207">
        <v>51020</v>
      </c>
      <c r="E2310" s="209" t="s">
        <v>6128</v>
      </c>
      <c r="F2310" s="209" t="s">
        <v>6145</v>
      </c>
      <c r="G2310" s="209" t="s">
        <v>6146</v>
      </c>
    </row>
    <row r="2311" customHeight="1" spans="4:7">
      <c r="D2311" s="207">
        <v>51020</v>
      </c>
      <c r="E2311" s="209" t="s">
        <v>6128</v>
      </c>
      <c r="F2311" s="209" t="s">
        <v>6147</v>
      </c>
      <c r="G2311" s="209" t="s">
        <v>4257</v>
      </c>
    </row>
    <row r="2312" customHeight="1" spans="4:7">
      <c r="D2312" s="207">
        <v>51020</v>
      </c>
      <c r="E2312" s="209" t="s">
        <v>6128</v>
      </c>
      <c r="F2312" s="209" t="s">
        <v>6148</v>
      </c>
      <c r="G2312" s="209" t="s">
        <v>6149</v>
      </c>
    </row>
    <row r="2313" customHeight="1" spans="4:7">
      <c r="D2313" s="207">
        <v>51020</v>
      </c>
      <c r="E2313" s="209" t="s">
        <v>6128</v>
      </c>
      <c r="F2313" s="209" t="s">
        <v>6150</v>
      </c>
      <c r="G2313" s="209" t="s">
        <v>6151</v>
      </c>
    </row>
    <row r="2314" customHeight="1" spans="4:7">
      <c r="D2314" s="207">
        <v>51020</v>
      </c>
      <c r="E2314" s="209" t="s">
        <v>6128</v>
      </c>
      <c r="F2314" s="209" t="s">
        <v>6152</v>
      </c>
      <c r="G2314" s="209" t="s">
        <v>6153</v>
      </c>
    </row>
    <row r="2315" customHeight="1" spans="4:7">
      <c r="D2315" s="207">
        <v>51020</v>
      </c>
      <c r="E2315" s="209" t="s">
        <v>6128</v>
      </c>
      <c r="F2315" s="209" t="s">
        <v>6154</v>
      </c>
      <c r="G2315" s="209" t="s">
        <v>6155</v>
      </c>
    </row>
    <row r="2316" customHeight="1" spans="4:7">
      <c r="D2316" s="207">
        <v>51020</v>
      </c>
      <c r="E2316" s="209" t="s">
        <v>6128</v>
      </c>
      <c r="F2316" s="209" t="s">
        <v>6156</v>
      </c>
      <c r="G2316" s="209" t="s">
        <v>6157</v>
      </c>
    </row>
    <row r="2317" customHeight="1" spans="4:7">
      <c r="D2317" s="207">
        <v>51020</v>
      </c>
      <c r="E2317" s="209" t="s">
        <v>6128</v>
      </c>
      <c r="F2317" s="209" t="s">
        <v>6158</v>
      </c>
      <c r="G2317" s="209" t="s">
        <v>6159</v>
      </c>
    </row>
    <row r="2318" customHeight="1" spans="4:7">
      <c r="D2318" s="207">
        <v>51020</v>
      </c>
      <c r="E2318" s="209" t="s">
        <v>6128</v>
      </c>
      <c r="F2318" s="209" t="s">
        <v>6160</v>
      </c>
      <c r="G2318" s="209" t="s">
        <v>6161</v>
      </c>
    </row>
    <row r="2319" customHeight="1" spans="4:7">
      <c r="D2319" s="207">
        <v>51020</v>
      </c>
      <c r="E2319" s="209" t="s">
        <v>6128</v>
      </c>
      <c r="F2319" s="209" t="s">
        <v>6162</v>
      </c>
      <c r="G2319" s="209" t="s">
        <v>6163</v>
      </c>
    </row>
    <row r="2320" customHeight="1" spans="4:7">
      <c r="D2320" s="207">
        <v>51020</v>
      </c>
      <c r="E2320" s="209" t="s">
        <v>6128</v>
      </c>
      <c r="F2320" s="209" t="s">
        <v>6164</v>
      </c>
      <c r="G2320" s="209" t="s">
        <v>3130</v>
      </c>
    </row>
    <row r="2321" customHeight="1" spans="4:7">
      <c r="D2321" s="207">
        <v>51020</v>
      </c>
      <c r="E2321" s="209" t="s">
        <v>6128</v>
      </c>
      <c r="F2321" s="209" t="s">
        <v>6165</v>
      </c>
      <c r="G2321" s="209" t="s">
        <v>6166</v>
      </c>
    </row>
    <row r="2322" customHeight="1" spans="4:7">
      <c r="D2322" s="207">
        <v>51020</v>
      </c>
      <c r="E2322" s="209" t="s">
        <v>6128</v>
      </c>
      <c r="F2322" s="209" t="s">
        <v>6167</v>
      </c>
      <c r="G2322" s="209" t="s">
        <v>2708</v>
      </c>
    </row>
    <row r="2323" customHeight="1" spans="4:7">
      <c r="D2323" s="207">
        <v>46017</v>
      </c>
      <c r="E2323" s="209" t="s">
        <v>6168</v>
      </c>
      <c r="F2323" s="209" t="s">
        <v>6169</v>
      </c>
      <c r="G2323" s="209" t="s">
        <v>6170</v>
      </c>
    </row>
    <row r="2324" customHeight="1" spans="4:7">
      <c r="D2324" s="207">
        <v>46017</v>
      </c>
      <c r="E2324" s="209" t="s">
        <v>6168</v>
      </c>
      <c r="F2324" s="209" t="s">
        <v>6171</v>
      </c>
      <c r="G2324" s="209" t="s">
        <v>6172</v>
      </c>
    </row>
    <row r="2325" customHeight="1" spans="4:7">
      <c r="D2325" s="207">
        <v>46017</v>
      </c>
      <c r="E2325" s="209" t="s">
        <v>6168</v>
      </c>
      <c r="F2325" s="209" t="s">
        <v>6173</v>
      </c>
      <c r="G2325" s="209" t="s">
        <v>6174</v>
      </c>
    </row>
    <row r="2326" customHeight="1" spans="4:7">
      <c r="D2326" s="207">
        <v>46017</v>
      </c>
      <c r="E2326" s="209" t="s">
        <v>6168</v>
      </c>
      <c r="F2326" s="209" t="s">
        <v>6175</v>
      </c>
      <c r="G2326" s="209" t="s">
        <v>6176</v>
      </c>
    </row>
    <row r="2327" customHeight="1" spans="4:7">
      <c r="D2327" s="207">
        <v>46017</v>
      </c>
      <c r="E2327" s="209" t="s">
        <v>6168</v>
      </c>
      <c r="F2327" s="209" t="s">
        <v>6177</v>
      </c>
      <c r="G2327" s="209" t="s">
        <v>6178</v>
      </c>
    </row>
    <row r="2328" customHeight="1" spans="4:7">
      <c r="D2328" s="207">
        <v>46017</v>
      </c>
      <c r="E2328" s="209" t="s">
        <v>6168</v>
      </c>
      <c r="F2328" s="209" t="s">
        <v>6179</v>
      </c>
      <c r="G2328" s="209" t="s">
        <v>6180</v>
      </c>
    </row>
    <row r="2329" customHeight="1" spans="4:7">
      <c r="D2329" s="207">
        <v>46017</v>
      </c>
      <c r="E2329" s="209" t="s">
        <v>6168</v>
      </c>
      <c r="F2329" s="209" t="s">
        <v>6181</v>
      </c>
      <c r="G2329" s="209" t="s">
        <v>6182</v>
      </c>
    </row>
    <row r="2330" customHeight="1" spans="4:7">
      <c r="D2330" s="207">
        <v>46017</v>
      </c>
      <c r="E2330" s="209" t="s">
        <v>6168</v>
      </c>
      <c r="F2330" s="209" t="s">
        <v>6183</v>
      </c>
      <c r="G2330" s="209" t="s">
        <v>6184</v>
      </c>
    </row>
    <row r="2331" customHeight="1" spans="4:7">
      <c r="D2331" s="207">
        <v>46017</v>
      </c>
      <c r="E2331" s="209" t="s">
        <v>6168</v>
      </c>
      <c r="F2331" s="209" t="s">
        <v>6185</v>
      </c>
      <c r="G2331" s="209" t="s">
        <v>6186</v>
      </c>
    </row>
    <row r="2332" customHeight="1" spans="4:7">
      <c r="D2332" s="207">
        <v>46017</v>
      </c>
      <c r="E2332" s="209" t="s">
        <v>6168</v>
      </c>
      <c r="F2332" s="209" t="s">
        <v>6187</v>
      </c>
      <c r="G2332" s="209" t="s">
        <v>6188</v>
      </c>
    </row>
    <row r="2333" customHeight="1" spans="4:7">
      <c r="D2333" s="207">
        <v>46017</v>
      </c>
      <c r="E2333" s="209" t="s">
        <v>6168</v>
      </c>
      <c r="F2333" s="209" t="s">
        <v>6189</v>
      </c>
      <c r="G2333" s="209" t="s">
        <v>6190</v>
      </c>
    </row>
    <row r="2334" customHeight="1" spans="4:7">
      <c r="D2334" s="207">
        <v>46017</v>
      </c>
      <c r="E2334" s="209" t="s">
        <v>6168</v>
      </c>
      <c r="F2334" s="209" t="s">
        <v>6191</v>
      </c>
      <c r="G2334" s="209" t="s">
        <v>6192</v>
      </c>
    </row>
    <row r="2335" customHeight="1" spans="4:7">
      <c r="D2335" s="207">
        <v>46017</v>
      </c>
      <c r="E2335" s="209" t="s">
        <v>6168</v>
      </c>
      <c r="F2335" s="209" t="s">
        <v>6193</v>
      </c>
      <c r="G2335" s="209" t="s">
        <v>6194</v>
      </c>
    </row>
    <row r="2336" customHeight="1" spans="4:7">
      <c r="D2336" s="207">
        <v>46017</v>
      </c>
      <c r="E2336" s="209" t="s">
        <v>6168</v>
      </c>
      <c r="F2336" s="209" t="s">
        <v>6195</v>
      </c>
      <c r="G2336" s="209" t="s">
        <v>6196</v>
      </c>
    </row>
    <row r="2337" customHeight="1" spans="4:7">
      <c r="D2337" s="207">
        <v>46017</v>
      </c>
      <c r="E2337" s="209" t="s">
        <v>6168</v>
      </c>
      <c r="F2337" s="209" t="s">
        <v>6197</v>
      </c>
      <c r="G2337" s="209" t="s">
        <v>6198</v>
      </c>
    </row>
    <row r="2338" customHeight="1" spans="4:7">
      <c r="D2338" s="207">
        <v>46017</v>
      </c>
      <c r="E2338" s="209" t="s">
        <v>6168</v>
      </c>
      <c r="F2338" s="209" t="s">
        <v>6199</v>
      </c>
      <c r="G2338" s="209" t="s">
        <v>6200</v>
      </c>
    </row>
    <row r="2339" customHeight="1" spans="4:7">
      <c r="D2339" s="207">
        <v>46017</v>
      </c>
      <c r="E2339" s="209" t="s">
        <v>6168</v>
      </c>
      <c r="F2339" s="209" t="s">
        <v>6201</v>
      </c>
      <c r="G2339" s="209" t="s">
        <v>6202</v>
      </c>
    </row>
    <row r="2340" customHeight="1" spans="4:7">
      <c r="D2340" s="207">
        <v>46017</v>
      </c>
      <c r="E2340" s="209" t="s">
        <v>6168</v>
      </c>
      <c r="F2340" s="209" t="s">
        <v>6203</v>
      </c>
      <c r="G2340" s="209" t="s">
        <v>6204</v>
      </c>
    </row>
    <row r="2341" customHeight="1" spans="4:7">
      <c r="D2341" s="207">
        <v>46017</v>
      </c>
      <c r="E2341" s="209" t="s">
        <v>6168</v>
      </c>
      <c r="F2341" s="209" t="s">
        <v>6205</v>
      </c>
      <c r="G2341" s="209" t="s">
        <v>6206</v>
      </c>
    </row>
    <row r="2342" customHeight="1" spans="4:7">
      <c r="D2342" s="207">
        <v>46017</v>
      </c>
      <c r="E2342" s="209" t="s">
        <v>6168</v>
      </c>
      <c r="F2342" s="209" t="s">
        <v>6207</v>
      </c>
      <c r="G2342" s="209" t="s">
        <v>4573</v>
      </c>
    </row>
    <row r="2343" customHeight="1" spans="4:7">
      <c r="D2343" s="207">
        <v>46017</v>
      </c>
      <c r="E2343" s="209" t="s">
        <v>6168</v>
      </c>
      <c r="F2343" s="209" t="s">
        <v>6208</v>
      </c>
      <c r="G2343" s="209" t="s">
        <v>6209</v>
      </c>
    </row>
    <row r="2344" customHeight="1" spans="4:7">
      <c r="D2344" s="207">
        <v>46017</v>
      </c>
      <c r="E2344" s="209" t="s">
        <v>6168</v>
      </c>
      <c r="F2344" s="209" t="s">
        <v>6210</v>
      </c>
      <c r="G2344" s="209" t="s">
        <v>2721</v>
      </c>
    </row>
    <row r="2345" customHeight="1" spans="4:7">
      <c r="D2345" s="207">
        <v>46017</v>
      </c>
      <c r="E2345" s="209" t="s">
        <v>6168</v>
      </c>
      <c r="F2345" s="209" t="s">
        <v>6211</v>
      </c>
      <c r="G2345" s="209" t="s">
        <v>3198</v>
      </c>
    </row>
    <row r="2346" customHeight="1" spans="4:7">
      <c r="D2346" s="207">
        <v>46017</v>
      </c>
      <c r="E2346" s="209" t="s">
        <v>6168</v>
      </c>
      <c r="F2346" s="209" t="s">
        <v>6212</v>
      </c>
      <c r="G2346" s="209" t="s">
        <v>6213</v>
      </c>
    </row>
    <row r="2347" customHeight="1" spans="4:7">
      <c r="D2347" s="207">
        <v>46017</v>
      </c>
      <c r="E2347" s="209" t="s">
        <v>6168</v>
      </c>
      <c r="F2347" s="209" t="s">
        <v>6214</v>
      </c>
      <c r="G2347" s="209" t="s">
        <v>6215</v>
      </c>
    </row>
    <row r="2348" customHeight="1" spans="4:7">
      <c r="D2348" s="207">
        <v>46017</v>
      </c>
      <c r="E2348" s="209" t="s">
        <v>6168</v>
      </c>
      <c r="F2348" s="209" t="s">
        <v>6216</v>
      </c>
      <c r="G2348" s="209" t="s">
        <v>6217</v>
      </c>
    </row>
    <row r="2349" customHeight="1" spans="4:7">
      <c r="D2349" s="207">
        <v>46017</v>
      </c>
      <c r="E2349" s="209" t="s">
        <v>6168</v>
      </c>
      <c r="F2349" s="209" t="s">
        <v>6218</v>
      </c>
      <c r="G2349" s="209" t="s">
        <v>6219</v>
      </c>
    </row>
    <row r="2350" customHeight="1" spans="4:7">
      <c r="D2350" s="207">
        <v>46017</v>
      </c>
      <c r="E2350" s="209" t="s">
        <v>6168</v>
      </c>
      <c r="F2350" s="209" t="s">
        <v>6220</v>
      </c>
      <c r="G2350" s="209" t="s">
        <v>6221</v>
      </c>
    </row>
    <row r="2351" customHeight="1" spans="4:7">
      <c r="D2351" s="207">
        <v>46017</v>
      </c>
      <c r="E2351" s="209" t="s">
        <v>6168</v>
      </c>
      <c r="F2351" s="209" t="s">
        <v>6222</v>
      </c>
      <c r="G2351" s="209" t="s">
        <v>6223</v>
      </c>
    </row>
    <row r="2352" customHeight="1" spans="4:7">
      <c r="D2352" s="207">
        <v>46017</v>
      </c>
      <c r="E2352" s="209" t="s">
        <v>6168</v>
      </c>
      <c r="F2352" s="209" t="s">
        <v>6224</v>
      </c>
      <c r="G2352" s="209" t="s">
        <v>6225</v>
      </c>
    </row>
    <row r="2353" customHeight="1" spans="4:7">
      <c r="D2353" s="207">
        <v>46017</v>
      </c>
      <c r="E2353" s="209" t="s">
        <v>6168</v>
      </c>
      <c r="F2353" s="209" t="s">
        <v>6226</v>
      </c>
      <c r="G2353" s="209" t="s">
        <v>6227</v>
      </c>
    </row>
    <row r="2354" customHeight="1" spans="4:7">
      <c r="D2354" s="207">
        <v>46017</v>
      </c>
      <c r="E2354" s="209" t="s">
        <v>6168</v>
      </c>
      <c r="F2354" s="209" t="s">
        <v>6228</v>
      </c>
      <c r="G2354" s="209" t="s">
        <v>2567</v>
      </c>
    </row>
    <row r="2355" customHeight="1" spans="4:7">
      <c r="D2355" s="207">
        <v>46017</v>
      </c>
      <c r="E2355" s="209" t="s">
        <v>6168</v>
      </c>
      <c r="F2355" s="209" t="s">
        <v>6229</v>
      </c>
      <c r="G2355" s="209" t="s">
        <v>6230</v>
      </c>
    </row>
    <row r="2356" customHeight="1" spans="4:7">
      <c r="D2356" s="207">
        <v>46017</v>
      </c>
      <c r="E2356" s="209" t="s">
        <v>6168</v>
      </c>
      <c r="F2356" s="209" t="s">
        <v>6231</v>
      </c>
      <c r="G2356" s="209" t="s">
        <v>2493</v>
      </c>
    </row>
    <row r="2357" customHeight="1" spans="4:7">
      <c r="D2357" s="207">
        <v>46017</v>
      </c>
      <c r="E2357" s="209" t="s">
        <v>6168</v>
      </c>
      <c r="F2357" s="209" t="s">
        <v>6232</v>
      </c>
      <c r="G2357" s="209" t="s">
        <v>6233</v>
      </c>
    </row>
    <row r="2358" customHeight="1" spans="4:7">
      <c r="D2358" s="207">
        <v>46017</v>
      </c>
      <c r="E2358" s="209" t="s">
        <v>6168</v>
      </c>
      <c r="F2358" s="209" t="s">
        <v>6234</v>
      </c>
      <c r="G2358" s="209" t="s">
        <v>5447</v>
      </c>
    </row>
    <row r="2359" customHeight="1" spans="4:7">
      <c r="D2359" s="207">
        <v>46017</v>
      </c>
      <c r="E2359" s="209" t="s">
        <v>6168</v>
      </c>
      <c r="F2359" s="209" t="s">
        <v>6235</v>
      </c>
      <c r="G2359" s="209" t="s">
        <v>6236</v>
      </c>
    </row>
    <row r="2360" customHeight="1" spans="4:7">
      <c r="D2360" s="207">
        <v>46017</v>
      </c>
      <c r="E2360" s="209" t="s">
        <v>6168</v>
      </c>
      <c r="F2360" s="209" t="s">
        <v>6237</v>
      </c>
      <c r="G2360" s="209" t="s">
        <v>6238</v>
      </c>
    </row>
    <row r="2361" customHeight="1" spans="4:7">
      <c r="D2361" s="207">
        <v>46017</v>
      </c>
      <c r="E2361" s="209" t="s">
        <v>6168</v>
      </c>
      <c r="F2361" s="209" t="s">
        <v>6239</v>
      </c>
      <c r="G2361" s="209" t="s">
        <v>6240</v>
      </c>
    </row>
    <row r="2362" customHeight="1" spans="4:7">
      <c r="D2362" s="207">
        <v>46017</v>
      </c>
      <c r="E2362" s="209" t="s">
        <v>6168</v>
      </c>
      <c r="F2362" s="209" t="s">
        <v>6241</v>
      </c>
      <c r="G2362" s="209" t="s">
        <v>6242</v>
      </c>
    </row>
    <row r="2363" customHeight="1" spans="4:7">
      <c r="D2363" s="207">
        <v>46017</v>
      </c>
      <c r="E2363" s="209" t="s">
        <v>6168</v>
      </c>
      <c r="F2363" s="209" t="s">
        <v>6243</v>
      </c>
      <c r="G2363" s="209" t="s">
        <v>2507</v>
      </c>
    </row>
    <row r="2364" customHeight="1" spans="4:7">
      <c r="D2364" s="207">
        <v>46017</v>
      </c>
      <c r="E2364" s="209" t="s">
        <v>6168</v>
      </c>
      <c r="F2364" s="209" t="s">
        <v>6244</v>
      </c>
      <c r="G2364" s="209" t="s">
        <v>2708</v>
      </c>
    </row>
    <row r="2365" customHeight="1" spans="4:7">
      <c r="D2365" s="207">
        <v>46017</v>
      </c>
      <c r="E2365" s="209" t="s">
        <v>6168</v>
      </c>
      <c r="F2365" s="209" t="s">
        <v>6245</v>
      </c>
      <c r="G2365" s="209" t="s">
        <v>6246</v>
      </c>
    </row>
    <row r="2366" customHeight="1" spans="4:7">
      <c r="D2366" s="207">
        <v>46017</v>
      </c>
      <c r="E2366" s="209" t="s">
        <v>6168</v>
      </c>
      <c r="F2366" s="209" t="s">
        <v>6247</v>
      </c>
      <c r="G2366" s="209" t="s">
        <v>6248</v>
      </c>
    </row>
    <row r="2367" customHeight="1" spans="4:7">
      <c r="D2367" s="207">
        <v>51021</v>
      </c>
      <c r="E2367" s="209" t="s">
        <v>6249</v>
      </c>
      <c r="F2367" s="209" t="s">
        <v>6250</v>
      </c>
      <c r="G2367" s="209" t="s">
        <v>6251</v>
      </c>
    </row>
    <row r="2368" customHeight="1" spans="4:7">
      <c r="D2368" s="207">
        <v>51021</v>
      </c>
      <c r="E2368" s="209" t="s">
        <v>6249</v>
      </c>
      <c r="F2368" s="209" t="s">
        <v>6252</v>
      </c>
      <c r="G2368" s="209" t="s">
        <v>6253</v>
      </c>
    </row>
    <row r="2369" customHeight="1" spans="4:7">
      <c r="D2369" s="207">
        <v>51021</v>
      </c>
      <c r="E2369" s="209" t="s">
        <v>6249</v>
      </c>
      <c r="F2369" s="209" t="s">
        <v>6254</v>
      </c>
      <c r="G2369" s="209" t="s">
        <v>6255</v>
      </c>
    </row>
    <row r="2370" customHeight="1" spans="4:7">
      <c r="D2370" s="207">
        <v>51021</v>
      </c>
      <c r="E2370" s="209" t="s">
        <v>6249</v>
      </c>
      <c r="F2370" s="209" t="s">
        <v>6256</v>
      </c>
      <c r="G2370" s="209" t="s">
        <v>4573</v>
      </c>
    </row>
    <row r="2371" customHeight="1" spans="4:7">
      <c r="D2371" s="207">
        <v>51021</v>
      </c>
      <c r="E2371" s="209" t="s">
        <v>6249</v>
      </c>
      <c r="F2371" s="209" t="s">
        <v>6257</v>
      </c>
      <c r="G2371" s="209" t="s">
        <v>6258</v>
      </c>
    </row>
    <row r="2372" customHeight="1" spans="4:7">
      <c r="D2372" s="207">
        <v>51021</v>
      </c>
      <c r="E2372" s="209" t="s">
        <v>6249</v>
      </c>
      <c r="F2372" s="209" t="s">
        <v>6259</v>
      </c>
      <c r="G2372" s="209" t="s">
        <v>5488</v>
      </c>
    </row>
    <row r="2373" customHeight="1" spans="4:7">
      <c r="D2373" s="207">
        <v>51021</v>
      </c>
      <c r="E2373" s="209" t="s">
        <v>6249</v>
      </c>
      <c r="F2373" s="209" t="s">
        <v>6260</v>
      </c>
      <c r="G2373" s="209" t="s">
        <v>6261</v>
      </c>
    </row>
    <row r="2374" customHeight="1" spans="4:7">
      <c r="D2374" s="207">
        <v>51021</v>
      </c>
      <c r="E2374" s="209" t="s">
        <v>6249</v>
      </c>
      <c r="F2374" s="209" t="s">
        <v>6262</v>
      </c>
      <c r="G2374" s="209" t="s">
        <v>6263</v>
      </c>
    </row>
    <row r="2375" customHeight="1" spans="4:7">
      <c r="D2375" s="207">
        <v>51021</v>
      </c>
      <c r="E2375" s="209" t="s">
        <v>6249</v>
      </c>
      <c r="F2375" s="209" t="s">
        <v>6264</v>
      </c>
      <c r="G2375" s="209" t="s">
        <v>6265</v>
      </c>
    </row>
    <row r="2376" customHeight="1" spans="4:7">
      <c r="D2376" s="207">
        <v>51021</v>
      </c>
      <c r="E2376" s="209" t="s">
        <v>6249</v>
      </c>
      <c r="F2376" s="209" t="s">
        <v>6266</v>
      </c>
      <c r="G2376" s="209" t="s">
        <v>6267</v>
      </c>
    </row>
    <row r="2377" customHeight="1" spans="4:7">
      <c r="D2377" s="207">
        <v>51021</v>
      </c>
      <c r="E2377" s="209" t="s">
        <v>6249</v>
      </c>
      <c r="F2377" s="209" t="s">
        <v>6268</v>
      </c>
      <c r="G2377" s="209" t="s">
        <v>2355</v>
      </c>
    </row>
    <row r="2378" customHeight="1" spans="4:7">
      <c r="D2378" s="207">
        <v>51021</v>
      </c>
      <c r="E2378" s="209" t="s">
        <v>6249</v>
      </c>
      <c r="F2378" s="209" t="s">
        <v>6269</v>
      </c>
      <c r="G2378" s="209" t="s">
        <v>6270</v>
      </c>
    </row>
    <row r="2379" customHeight="1" spans="4:7">
      <c r="D2379" s="207">
        <v>53013</v>
      </c>
      <c r="E2379" s="209" t="s">
        <v>6271</v>
      </c>
      <c r="F2379" s="209" t="s">
        <v>6272</v>
      </c>
      <c r="G2379" s="209" t="s">
        <v>6273</v>
      </c>
    </row>
    <row r="2380" customHeight="1" spans="4:7">
      <c r="D2380" s="207">
        <v>53013</v>
      </c>
      <c r="E2380" s="209" t="s">
        <v>6271</v>
      </c>
      <c r="F2380" s="209" t="s">
        <v>6274</v>
      </c>
      <c r="G2380" s="209" t="s">
        <v>6275</v>
      </c>
    </row>
    <row r="2381" customHeight="1" spans="4:7">
      <c r="D2381" s="207">
        <v>53013</v>
      </c>
      <c r="E2381" s="209" t="s">
        <v>6271</v>
      </c>
      <c r="F2381" s="209" t="s">
        <v>6276</v>
      </c>
      <c r="G2381" s="209" t="s">
        <v>6277</v>
      </c>
    </row>
    <row r="2382" customHeight="1" spans="4:7">
      <c r="D2382" s="207">
        <v>53013</v>
      </c>
      <c r="E2382" s="209" t="s">
        <v>6271</v>
      </c>
      <c r="F2382" s="209" t="s">
        <v>6278</v>
      </c>
      <c r="G2382" s="209" t="s">
        <v>6279</v>
      </c>
    </row>
    <row r="2383" customHeight="1" spans="4:7">
      <c r="D2383" s="207">
        <v>53013</v>
      </c>
      <c r="E2383" s="209" t="s">
        <v>6271</v>
      </c>
      <c r="F2383" s="209" t="s">
        <v>6280</v>
      </c>
      <c r="G2383" s="209" t="s">
        <v>6281</v>
      </c>
    </row>
    <row r="2384" customHeight="1" spans="4:7">
      <c r="D2384" s="207">
        <v>53013</v>
      </c>
      <c r="E2384" s="209" t="s">
        <v>6271</v>
      </c>
      <c r="F2384" s="209" t="s">
        <v>6282</v>
      </c>
      <c r="G2384" s="209" t="s">
        <v>6283</v>
      </c>
    </row>
    <row r="2385" customHeight="1" spans="4:7">
      <c r="D2385" s="207">
        <v>53013</v>
      </c>
      <c r="E2385" s="209" t="s">
        <v>6271</v>
      </c>
      <c r="F2385" s="209" t="s">
        <v>6284</v>
      </c>
      <c r="G2385" s="209" t="s">
        <v>6285</v>
      </c>
    </row>
    <row r="2386" customHeight="1" spans="4:7">
      <c r="D2386" s="207">
        <v>53013</v>
      </c>
      <c r="E2386" s="209" t="s">
        <v>6271</v>
      </c>
      <c r="F2386" s="209" t="s">
        <v>6286</v>
      </c>
      <c r="G2386" s="209" t="s">
        <v>1953</v>
      </c>
    </row>
    <row r="2387" customHeight="1" spans="4:7">
      <c r="D2387" s="207">
        <v>53013</v>
      </c>
      <c r="E2387" s="209" t="s">
        <v>6271</v>
      </c>
      <c r="F2387" s="209" t="s">
        <v>6287</v>
      </c>
      <c r="G2387" s="209" t="s">
        <v>6288</v>
      </c>
    </row>
    <row r="2388" customHeight="1" spans="4:7">
      <c r="D2388" s="207">
        <v>53014</v>
      </c>
      <c r="E2388" s="209" t="s">
        <v>6289</v>
      </c>
      <c r="F2388" s="209" t="s">
        <v>6290</v>
      </c>
      <c r="G2388" s="209" t="s">
        <v>2771</v>
      </c>
    </row>
    <row r="2389" customHeight="1" spans="4:7">
      <c r="D2389" s="207">
        <v>53014</v>
      </c>
      <c r="E2389" s="209" t="s">
        <v>6289</v>
      </c>
      <c r="F2389" s="209" t="s">
        <v>6291</v>
      </c>
      <c r="G2389" s="209" t="s">
        <v>6292</v>
      </c>
    </row>
    <row r="2390" customHeight="1" spans="4:7">
      <c r="D2390" s="207">
        <v>53014</v>
      </c>
      <c r="E2390" s="209" t="s">
        <v>6289</v>
      </c>
      <c r="F2390" s="209" t="s">
        <v>6293</v>
      </c>
      <c r="G2390" s="209" t="s">
        <v>6294</v>
      </c>
    </row>
    <row r="2391" customHeight="1" spans="4:7">
      <c r="D2391" s="207">
        <v>53014</v>
      </c>
      <c r="E2391" s="209" t="s">
        <v>6289</v>
      </c>
      <c r="F2391" s="209" t="s">
        <v>6295</v>
      </c>
      <c r="G2391" s="209" t="s">
        <v>3902</v>
      </c>
    </row>
    <row r="2392" customHeight="1" spans="4:7">
      <c r="D2392" s="207">
        <v>53014</v>
      </c>
      <c r="E2392" s="209" t="s">
        <v>6289</v>
      </c>
      <c r="F2392" s="209" t="s">
        <v>6296</v>
      </c>
      <c r="G2392" s="209" t="s">
        <v>6297</v>
      </c>
    </row>
    <row r="2393" customHeight="1" spans="4:7">
      <c r="D2393" s="207">
        <v>53014</v>
      </c>
      <c r="E2393" s="209" t="s">
        <v>6289</v>
      </c>
      <c r="F2393" s="209" t="s">
        <v>6298</v>
      </c>
      <c r="G2393" s="209" t="s">
        <v>6299</v>
      </c>
    </row>
    <row r="2394" customHeight="1" spans="4:7">
      <c r="D2394" s="207">
        <v>53014</v>
      </c>
      <c r="E2394" s="209" t="s">
        <v>6289</v>
      </c>
      <c r="F2394" s="209" t="s">
        <v>6300</v>
      </c>
      <c r="G2394" s="209" t="s">
        <v>6301</v>
      </c>
    </row>
    <row r="2395" customHeight="1" spans="4:7">
      <c r="D2395" s="207">
        <v>53014</v>
      </c>
      <c r="E2395" s="209" t="s">
        <v>6289</v>
      </c>
      <c r="F2395" s="209" t="s">
        <v>6302</v>
      </c>
      <c r="G2395" s="209" t="s">
        <v>6303</v>
      </c>
    </row>
    <row r="2396" customHeight="1" spans="4:7">
      <c r="D2396" s="207">
        <v>53014</v>
      </c>
      <c r="E2396" s="209" t="s">
        <v>6289</v>
      </c>
      <c r="F2396" s="209" t="s">
        <v>6304</v>
      </c>
      <c r="G2396" s="209" t="s">
        <v>6305</v>
      </c>
    </row>
    <row r="2397" customHeight="1" spans="4:7">
      <c r="D2397" s="207">
        <v>53014</v>
      </c>
      <c r="E2397" s="209" t="s">
        <v>6289</v>
      </c>
      <c r="F2397" s="209" t="s">
        <v>6306</v>
      </c>
      <c r="G2397" s="209" t="s">
        <v>6307</v>
      </c>
    </row>
    <row r="2398" customHeight="1" spans="4:7">
      <c r="D2398" s="207">
        <v>53014</v>
      </c>
      <c r="E2398" s="209" t="s">
        <v>6289</v>
      </c>
      <c r="F2398" s="209" t="s">
        <v>6308</v>
      </c>
      <c r="G2398" s="209" t="s">
        <v>6309</v>
      </c>
    </row>
    <row r="2399" customHeight="1" spans="4:7">
      <c r="D2399" s="207">
        <v>53014</v>
      </c>
      <c r="E2399" s="209" t="s">
        <v>6289</v>
      </c>
      <c r="F2399" s="209" t="s">
        <v>6310</v>
      </c>
      <c r="G2399" s="209" t="s">
        <v>6311</v>
      </c>
    </row>
    <row r="2400" customHeight="1" spans="4:7">
      <c r="D2400" s="207">
        <v>49010</v>
      </c>
      <c r="E2400" s="209" t="s">
        <v>6312</v>
      </c>
      <c r="F2400" s="209" t="s">
        <v>6313</v>
      </c>
      <c r="G2400" s="209" t="s">
        <v>6314</v>
      </c>
    </row>
    <row r="2401" customHeight="1" spans="4:7">
      <c r="D2401" s="207">
        <v>49010</v>
      </c>
      <c r="E2401" s="209" t="s">
        <v>6312</v>
      </c>
      <c r="F2401" s="209" t="s">
        <v>6315</v>
      </c>
      <c r="G2401" s="209" t="s">
        <v>6316</v>
      </c>
    </row>
    <row r="2402" customHeight="1" spans="4:7">
      <c r="D2402" s="207">
        <v>49010</v>
      </c>
      <c r="E2402" s="209" t="s">
        <v>6312</v>
      </c>
      <c r="F2402" s="209" t="s">
        <v>6317</v>
      </c>
      <c r="G2402" s="209" t="s">
        <v>6318</v>
      </c>
    </row>
    <row r="2403" customHeight="1" spans="4:7">
      <c r="D2403" s="207">
        <v>49010</v>
      </c>
      <c r="E2403" s="209" t="s">
        <v>6312</v>
      </c>
      <c r="F2403" s="209" t="s">
        <v>6319</v>
      </c>
      <c r="G2403" s="209" t="s">
        <v>6320</v>
      </c>
    </row>
    <row r="2404" customHeight="1" spans="4:7">
      <c r="D2404" s="207">
        <v>49010</v>
      </c>
      <c r="E2404" s="209" t="s">
        <v>6312</v>
      </c>
      <c r="F2404" s="209" t="s">
        <v>6321</v>
      </c>
      <c r="G2404" s="209" t="s">
        <v>6322</v>
      </c>
    </row>
    <row r="2405" customHeight="1" spans="4:7">
      <c r="D2405" s="207">
        <v>49010</v>
      </c>
      <c r="E2405" s="209" t="s">
        <v>6312</v>
      </c>
      <c r="F2405" s="209" t="s">
        <v>6323</v>
      </c>
      <c r="G2405" s="209" t="s">
        <v>6324</v>
      </c>
    </row>
    <row r="2406" customHeight="1" spans="4:7">
      <c r="D2406" s="207">
        <v>49010</v>
      </c>
      <c r="E2406" s="209" t="s">
        <v>6312</v>
      </c>
      <c r="F2406" s="209" t="s">
        <v>6325</v>
      </c>
      <c r="G2406" s="209" t="s">
        <v>6326</v>
      </c>
    </row>
    <row r="2407" customHeight="1" spans="4:7">
      <c r="D2407" s="207">
        <v>49010</v>
      </c>
      <c r="E2407" s="209" t="s">
        <v>6312</v>
      </c>
      <c r="F2407" s="209" t="s">
        <v>6327</v>
      </c>
      <c r="G2407" s="209" t="s">
        <v>2972</v>
      </c>
    </row>
    <row r="2408" customHeight="1" spans="4:7">
      <c r="D2408" s="207">
        <v>49010</v>
      </c>
      <c r="E2408" s="209" t="s">
        <v>6312</v>
      </c>
      <c r="F2408" s="209" t="s">
        <v>6328</v>
      </c>
      <c r="G2408" s="209" t="s">
        <v>2943</v>
      </c>
    </row>
    <row r="2409" customHeight="1" spans="4:7">
      <c r="D2409" s="207">
        <v>49010</v>
      </c>
      <c r="E2409" s="209" t="s">
        <v>6312</v>
      </c>
      <c r="F2409" s="209" t="s">
        <v>6329</v>
      </c>
      <c r="G2409" s="209" t="s">
        <v>6330</v>
      </c>
    </row>
    <row r="2410" customHeight="1" spans="4:7">
      <c r="D2410" s="207">
        <v>49010</v>
      </c>
      <c r="E2410" s="209" t="s">
        <v>6312</v>
      </c>
      <c r="F2410" s="209" t="s">
        <v>6331</v>
      </c>
      <c r="G2410" s="209" t="s">
        <v>6332</v>
      </c>
    </row>
    <row r="2411" customHeight="1" spans="4:7">
      <c r="D2411" s="207">
        <v>49011</v>
      </c>
      <c r="E2411" s="209" t="s">
        <v>6333</v>
      </c>
      <c r="F2411" s="209" t="s">
        <v>6334</v>
      </c>
      <c r="G2411" s="209" t="s">
        <v>6335</v>
      </c>
    </row>
    <row r="2412" customHeight="1" spans="4:7">
      <c r="D2412" s="207">
        <v>49011</v>
      </c>
      <c r="E2412" s="209" t="s">
        <v>6333</v>
      </c>
      <c r="F2412" s="209" t="s">
        <v>6336</v>
      </c>
      <c r="G2412" s="209" t="s">
        <v>6337</v>
      </c>
    </row>
    <row r="2413" customHeight="1" spans="4:7">
      <c r="D2413" s="207">
        <v>49011</v>
      </c>
      <c r="E2413" s="209" t="s">
        <v>6333</v>
      </c>
      <c r="F2413" s="209" t="s">
        <v>6338</v>
      </c>
      <c r="G2413" s="209" t="s">
        <v>6339</v>
      </c>
    </row>
    <row r="2414" customHeight="1" spans="4:7">
      <c r="D2414" s="207">
        <v>49011</v>
      </c>
      <c r="E2414" s="209" t="s">
        <v>6333</v>
      </c>
      <c r="F2414" s="209" t="s">
        <v>6340</v>
      </c>
      <c r="G2414" s="209" t="s">
        <v>6341</v>
      </c>
    </row>
    <row r="2415" customHeight="1" spans="4:7">
      <c r="D2415" s="207">
        <v>51022</v>
      </c>
      <c r="E2415" s="209" t="s">
        <v>6342</v>
      </c>
      <c r="F2415" s="209" t="s">
        <v>6343</v>
      </c>
      <c r="G2415" s="209" t="s">
        <v>6344</v>
      </c>
    </row>
    <row r="2416" customHeight="1" spans="4:7">
      <c r="D2416" s="207">
        <v>51022</v>
      </c>
      <c r="E2416" s="209" t="s">
        <v>6342</v>
      </c>
      <c r="F2416" s="209" t="s">
        <v>6345</v>
      </c>
      <c r="G2416" s="209" t="s">
        <v>4895</v>
      </c>
    </row>
    <row r="2417" customHeight="1" spans="4:7">
      <c r="D2417" s="207">
        <v>51022</v>
      </c>
      <c r="E2417" s="209" t="s">
        <v>6342</v>
      </c>
      <c r="F2417" s="209" t="s">
        <v>6346</v>
      </c>
      <c r="G2417" s="209" t="s">
        <v>6347</v>
      </c>
    </row>
    <row r="2418" customHeight="1" spans="4:7">
      <c r="D2418" s="207">
        <v>51022</v>
      </c>
      <c r="E2418" s="209" t="s">
        <v>6342</v>
      </c>
      <c r="F2418" s="209" t="s">
        <v>6348</v>
      </c>
      <c r="G2418" s="209" t="s">
        <v>6349</v>
      </c>
    </row>
    <row r="2419" customHeight="1" spans="4:7">
      <c r="D2419" s="207">
        <v>51022</v>
      </c>
      <c r="E2419" s="209" t="s">
        <v>6342</v>
      </c>
      <c r="F2419" s="209" t="s">
        <v>6350</v>
      </c>
      <c r="G2419" s="209" t="s">
        <v>6351</v>
      </c>
    </row>
    <row r="2420" customHeight="1" spans="4:7">
      <c r="D2420" s="207">
        <v>51022</v>
      </c>
      <c r="E2420" s="209" t="s">
        <v>6342</v>
      </c>
      <c r="F2420" s="209" t="s">
        <v>6352</v>
      </c>
      <c r="G2420" s="209" t="s">
        <v>2393</v>
      </c>
    </row>
    <row r="2421" customHeight="1" spans="4:7">
      <c r="D2421" s="207">
        <v>51022</v>
      </c>
      <c r="E2421" s="209" t="s">
        <v>6342</v>
      </c>
      <c r="F2421" s="209" t="s">
        <v>6353</v>
      </c>
      <c r="G2421" s="209" t="s">
        <v>6354</v>
      </c>
    </row>
    <row r="2422" customHeight="1" spans="4:7">
      <c r="D2422" s="207">
        <v>51022</v>
      </c>
      <c r="E2422" s="209" t="s">
        <v>6342</v>
      </c>
      <c r="F2422" s="209" t="s">
        <v>6355</v>
      </c>
      <c r="G2422" s="209" t="s">
        <v>5849</v>
      </c>
    </row>
    <row r="2423" customHeight="1" spans="4:7">
      <c r="D2423" s="207">
        <v>51022</v>
      </c>
      <c r="E2423" s="209" t="s">
        <v>6342</v>
      </c>
      <c r="F2423" s="209" t="s">
        <v>6356</v>
      </c>
      <c r="G2423" s="209" t="s">
        <v>6357</v>
      </c>
    </row>
    <row r="2424" customHeight="1" spans="4:7">
      <c r="D2424" s="207">
        <v>47007</v>
      </c>
      <c r="E2424" s="209" t="s">
        <v>6358</v>
      </c>
      <c r="F2424" s="209" t="s">
        <v>6359</v>
      </c>
      <c r="G2424" s="209" t="s">
        <v>6360</v>
      </c>
    </row>
    <row r="2425" customHeight="1" spans="4:7">
      <c r="D2425" s="207">
        <v>47007</v>
      </c>
      <c r="E2425" s="209" t="s">
        <v>6358</v>
      </c>
      <c r="F2425" s="209" t="s">
        <v>6361</v>
      </c>
      <c r="G2425" s="209" t="s">
        <v>6362</v>
      </c>
    </row>
    <row r="2426" customHeight="1" spans="4:7">
      <c r="D2426" s="207">
        <v>47007</v>
      </c>
      <c r="E2426" s="209" t="s">
        <v>6358</v>
      </c>
      <c r="F2426" s="209" t="s">
        <v>6363</v>
      </c>
      <c r="G2426" s="209" t="s">
        <v>6364</v>
      </c>
    </row>
    <row r="2427" customHeight="1" spans="4:7">
      <c r="D2427" s="207">
        <v>47007</v>
      </c>
      <c r="E2427" s="209" t="s">
        <v>6358</v>
      </c>
      <c r="F2427" s="209" t="s">
        <v>6365</v>
      </c>
      <c r="G2427" s="209" t="s">
        <v>6366</v>
      </c>
    </row>
    <row r="2428" customHeight="1" spans="4:7">
      <c r="D2428" s="207">
        <v>47007</v>
      </c>
      <c r="E2428" s="209" t="s">
        <v>6358</v>
      </c>
      <c r="F2428" s="209" t="s">
        <v>6367</v>
      </c>
      <c r="G2428" s="209" t="s">
        <v>6368</v>
      </c>
    </row>
    <row r="2429" customHeight="1" spans="4:7">
      <c r="D2429" s="207">
        <v>47007</v>
      </c>
      <c r="E2429" s="209" t="s">
        <v>6358</v>
      </c>
      <c r="F2429" s="209" t="s">
        <v>6369</v>
      </c>
      <c r="G2429" s="209" t="s">
        <v>6370</v>
      </c>
    </row>
    <row r="2430" customHeight="1" spans="4:7">
      <c r="D2430" s="207">
        <v>47007</v>
      </c>
      <c r="E2430" s="209" t="s">
        <v>6358</v>
      </c>
      <c r="F2430" s="209" t="s">
        <v>6371</v>
      </c>
      <c r="G2430" s="209" t="s">
        <v>6372</v>
      </c>
    </row>
    <row r="2431" customHeight="1" spans="4:7">
      <c r="D2431" s="207">
        <v>47007</v>
      </c>
      <c r="E2431" s="209" t="s">
        <v>6358</v>
      </c>
      <c r="F2431" s="209" t="s">
        <v>6373</v>
      </c>
      <c r="G2431" s="209" t="s">
        <v>6374</v>
      </c>
    </row>
    <row r="2432" customHeight="1" spans="4:7">
      <c r="D2432" s="207">
        <v>47007</v>
      </c>
      <c r="E2432" s="209" t="s">
        <v>6358</v>
      </c>
      <c r="F2432" s="209" t="s">
        <v>6375</v>
      </c>
      <c r="G2432" s="209" t="s">
        <v>6376</v>
      </c>
    </row>
    <row r="2433" customHeight="1" spans="4:7">
      <c r="D2433" s="207">
        <v>47007</v>
      </c>
      <c r="E2433" s="209" t="s">
        <v>6358</v>
      </c>
      <c r="F2433" s="209" t="s">
        <v>6377</v>
      </c>
      <c r="G2433" s="209" t="s">
        <v>6378</v>
      </c>
    </row>
    <row r="2434" customHeight="1" spans="4:7">
      <c r="D2434" s="207">
        <v>47007</v>
      </c>
      <c r="E2434" s="209" t="s">
        <v>6358</v>
      </c>
      <c r="F2434" s="209" t="s">
        <v>6379</v>
      </c>
      <c r="G2434" s="209" t="s">
        <v>6380</v>
      </c>
    </row>
    <row r="2435" customHeight="1" spans="4:7">
      <c r="D2435" s="207">
        <v>47007</v>
      </c>
      <c r="E2435" s="209" t="s">
        <v>6358</v>
      </c>
      <c r="F2435" s="209" t="s">
        <v>6381</v>
      </c>
      <c r="G2435" s="209" t="s">
        <v>6382</v>
      </c>
    </row>
    <row r="2436" customHeight="1" spans="4:7">
      <c r="D2436" s="207">
        <v>47007</v>
      </c>
      <c r="E2436" s="209" t="s">
        <v>6358</v>
      </c>
      <c r="F2436" s="209" t="s">
        <v>6383</v>
      </c>
      <c r="G2436" s="209" t="s">
        <v>6384</v>
      </c>
    </row>
    <row r="2437" customHeight="1" spans="4:7">
      <c r="D2437" s="207">
        <v>47007</v>
      </c>
      <c r="E2437" s="209" t="s">
        <v>6358</v>
      </c>
      <c r="F2437" s="209" t="s">
        <v>6385</v>
      </c>
      <c r="G2437" s="209" t="s">
        <v>6386</v>
      </c>
    </row>
    <row r="2438" customHeight="1" spans="4:7">
      <c r="D2438" s="207">
        <v>47007</v>
      </c>
      <c r="E2438" s="209" t="s">
        <v>6358</v>
      </c>
      <c r="F2438" s="209" t="s">
        <v>6387</v>
      </c>
      <c r="G2438" s="209" t="s">
        <v>6388</v>
      </c>
    </row>
    <row r="2439" customHeight="1" spans="4:7">
      <c r="D2439" s="207">
        <v>47007</v>
      </c>
      <c r="E2439" s="209" t="s">
        <v>6358</v>
      </c>
      <c r="F2439" s="209" t="s">
        <v>6389</v>
      </c>
      <c r="G2439" s="209" t="s">
        <v>6390</v>
      </c>
    </row>
    <row r="2440" customHeight="1" spans="4:7">
      <c r="D2440" s="207">
        <v>47007</v>
      </c>
      <c r="E2440" s="209" t="s">
        <v>6358</v>
      </c>
      <c r="F2440" s="209" t="s">
        <v>6391</v>
      </c>
      <c r="G2440" s="209" t="s">
        <v>6392</v>
      </c>
    </row>
    <row r="2441" customHeight="1" spans="4:7">
      <c r="D2441" s="207">
        <v>47007</v>
      </c>
      <c r="E2441" s="209" t="s">
        <v>6358</v>
      </c>
      <c r="F2441" s="209" t="s">
        <v>6393</v>
      </c>
      <c r="G2441" s="209" t="s">
        <v>6394</v>
      </c>
    </row>
    <row r="2442" customHeight="1" spans="4:7">
      <c r="D2442" s="207">
        <v>47007</v>
      </c>
      <c r="E2442" s="209" t="s">
        <v>6358</v>
      </c>
      <c r="F2442" s="209" t="s">
        <v>6395</v>
      </c>
      <c r="G2442" s="209" t="s">
        <v>6396</v>
      </c>
    </row>
    <row r="2443" customHeight="1" spans="4:7">
      <c r="D2443" s="207">
        <v>47007</v>
      </c>
      <c r="E2443" s="209" t="s">
        <v>6358</v>
      </c>
      <c r="F2443" s="209" t="s">
        <v>6397</v>
      </c>
      <c r="G2443" s="209" t="s">
        <v>6398</v>
      </c>
    </row>
    <row r="2444" customHeight="1" spans="4:7">
      <c r="D2444" s="207">
        <v>47007</v>
      </c>
      <c r="E2444" s="209" t="s">
        <v>6358</v>
      </c>
      <c r="F2444" s="209" t="s">
        <v>6399</v>
      </c>
      <c r="G2444" s="209" t="s">
        <v>6400</v>
      </c>
    </row>
    <row r="2445" customHeight="1" spans="4:7">
      <c r="D2445" s="207">
        <v>47007</v>
      </c>
      <c r="E2445" s="209" t="s">
        <v>6358</v>
      </c>
      <c r="F2445" s="209" t="s">
        <v>6401</v>
      </c>
      <c r="G2445" s="209" t="s">
        <v>6402</v>
      </c>
    </row>
    <row r="2446" customHeight="1" spans="4:7">
      <c r="D2446" s="207">
        <v>47007</v>
      </c>
      <c r="E2446" s="209" t="s">
        <v>6358</v>
      </c>
      <c r="F2446" s="209" t="s">
        <v>6403</v>
      </c>
      <c r="G2446" s="209" t="s">
        <v>6404</v>
      </c>
    </row>
    <row r="2447" customHeight="1" spans="4:7">
      <c r="D2447" s="207">
        <v>47007</v>
      </c>
      <c r="E2447" s="209" t="s">
        <v>6358</v>
      </c>
      <c r="F2447" s="209" t="s">
        <v>6405</v>
      </c>
      <c r="G2447" s="209" t="s">
        <v>6406</v>
      </c>
    </row>
    <row r="2448" customHeight="1" spans="4:7">
      <c r="D2448" s="207">
        <v>47007</v>
      </c>
      <c r="E2448" s="209" t="s">
        <v>6358</v>
      </c>
      <c r="F2448" s="209" t="s">
        <v>6407</v>
      </c>
      <c r="G2448" s="209" t="s">
        <v>6408</v>
      </c>
    </row>
    <row r="2449" customHeight="1" spans="4:7">
      <c r="D2449" s="207">
        <v>47007</v>
      </c>
      <c r="E2449" s="209" t="s">
        <v>6358</v>
      </c>
      <c r="F2449" s="209" t="s">
        <v>6409</v>
      </c>
      <c r="G2449" s="209" t="s">
        <v>6410</v>
      </c>
    </row>
    <row r="2450" customHeight="1" spans="4:7">
      <c r="D2450" s="207">
        <v>47007</v>
      </c>
      <c r="E2450" s="209" t="s">
        <v>6358</v>
      </c>
      <c r="F2450" s="209" t="s">
        <v>6411</v>
      </c>
      <c r="G2450" s="209" t="s">
        <v>6412</v>
      </c>
    </row>
    <row r="2451" customHeight="1" spans="4:7">
      <c r="D2451" s="207">
        <v>47007</v>
      </c>
      <c r="E2451" s="209" t="s">
        <v>6358</v>
      </c>
      <c r="F2451" s="209" t="s">
        <v>6413</v>
      </c>
      <c r="G2451" s="209" t="s">
        <v>2224</v>
      </c>
    </row>
    <row r="2452" customHeight="1" spans="4:7">
      <c r="D2452" s="207">
        <v>47007</v>
      </c>
      <c r="E2452" s="209" t="s">
        <v>6358</v>
      </c>
      <c r="F2452" s="209" t="s">
        <v>6414</v>
      </c>
      <c r="G2452" s="209" t="s">
        <v>6415</v>
      </c>
    </row>
    <row r="2453" customHeight="1" spans="4:7">
      <c r="D2453" s="207">
        <v>48026</v>
      </c>
      <c r="E2453" s="209" t="s">
        <v>6416</v>
      </c>
      <c r="F2453" s="209" t="s">
        <v>6417</v>
      </c>
      <c r="G2453" s="209" t="s">
        <v>6418</v>
      </c>
    </row>
    <row r="2454" customHeight="1" spans="4:7">
      <c r="D2454" s="207">
        <v>48026</v>
      </c>
      <c r="E2454" s="209" t="s">
        <v>6416</v>
      </c>
      <c r="F2454" s="209" t="s">
        <v>6419</v>
      </c>
      <c r="G2454" s="209" t="s">
        <v>6420</v>
      </c>
    </row>
    <row r="2455" customHeight="1" spans="4:7">
      <c r="D2455" s="207">
        <v>48026</v>
      </c>
      <c r="E2455" s="209" t="s">
        <v>6416</v>
      </c>
      <c r="F2455" s="209" t="s">
        <v>6421</v>
      </c>
      <c r="G2455" s="209" t="s">
        <v>6422</v>
      </c>
    </row>
    <row r="2456" customHeight="1" spans="4:7">
      <c r="D2456" s="207">
        <v>48026</v>
      </c>
      <c r="E2456" s="209" t="s">
        <v>6416</v>
      </c>
      <c r="F2456" s="209" t="s">
        <v>6423</v>
      </c>
      <c r="G2456" s="209" t="s">
        <v>6424</v>
      </c>
    </row>
    <row r="2457" customHeight="1" spans="4:7">
      <c r="D2457" s="207">
        <v>48026</v>
      </c>
      <c r="E2457" s="209" t="s">
        <v>6416</v>
      </c>
      <c r="F2457" s="209" t="s">
        <v>6425</v>
      </c>
      <c r="G2457" s="209" t="s">
        <v>6426</v>
      </c>
    </row>
    <row r="2458" customHeight="1" spans="4:7">
      <c r="D2458" s="207">
        <v>48026</v>
      </c>
      <c r="E2458" s="209" t="s">
        <v>6416</v>
      </c>
      <c r="F2458" s="209" t="s">
        <v>6427</v>
      </c>
      <c r="G2458" s="209" t="s">
        <v>6428</v>
      </c>
    </row>
    <row r="2459" customHeight="1" spans="4:7">
      <c r="D2459" s="207">
        <v>48026</v>
      </c>
      <c r="E2459" s="209" t="s">
        <v>6416</v>
      </c>
      <c r="F2459" s="209" t="s">
        <v>6429</v>
      </c>
      <c r="G2459" s="209" t="s">
        <v>6430</v>
      </c>
    </row>
    <row r="2460" customHeight="1" spans="4:7">
      <c r="D2460" s="207">
        <v>48026</v>
      </c>
      <c r="E2460" s="209" t="s">
        <v>6416</v>
      </c>
      <c r="F2460" s="209" t="s">
        <v>6431</v>
      </c>
      <c r="G2460" s="209" t="s">
        <v>6432</v>
      </c>
    </row>
    <row r="2461" customHeight="1" spans="4:7">
      <c r="D2461" s="207">
        <v>48026</v>
      </c>
      <c r="E2461" s="209" t="s">
        <v>6416</v>
      </c>
      <c r="F2461" s="209" t="s">
        <v>6433</v>
      </c>
      <c r="G2461" s="209" t="s">
        <v>6434</v>
      </c>
    </row>
    <row r="2462" customHeight="1" spans="4:7">
      <c r="D2462" s="207">
        <v>48026</v>
      </c>
      <c r="E2462" s="209" t="s">
        <v>6416</v>
      </c>
      <c r="F2462" s="209" t="s">
        <v>6435</v>
      </c>
      <c r="G2462" s="209" t="s">
        <v>6436</v>
      </c>
    </row>
    <row r="2463" customHeight="1" spans="4:7">
      <c r="D2463" s="207">
        <v>48026</v>
      </c>
      <c r="E2463" s="209" t="s">
        <v>6416</v>
      </c>
      <c r="F2463" s="209" t="s">
        <v>6437</v>
      </c>
      <c r="G2463" s="209" t="s">
        <v>6438</v>
      </c>
    </row>
    <row r="2464" customHeight="1" spans="4:7">
      <c r="D2464" s="207">
        <v>45010</v>
      </c>
      <c r="E2464" s="209" t="s">
        <v>6439</v>
      </c>
      <c r="F2464" s="209" t="s">
        <v>6440</v>
      </c>
      <c r="G2464" s="209" t="s">
        <v>6441</v>
      </c>
    </row>
    <row r="2465" customHeight="1" spans="4:7">
      <c r="D2465" s="207">
        <v>45010</v>
      </c>
      <c r="E2465" s="209" t="s">
        <v>6439</v>
      </c>
      <c r="F2465" s="209" t="s">
        <v>6442</v>
      </c>
      <c r="G2465" s="209" t="s">
        <v>6443</v>
      </c>
    </row>
    <row r="2466" customHeight="1" spans="4:7">
      <c r="D2466" s="207">
        <v>45010</v>
      </c>
      <c r="E2466" s="209" t="s">
        <v>6439</v>
      </c>
      <c r="F2466" s="209" t="s">
        <v>6444</v>
      </c>
      <c r="G2466" s="209" t="s">
        <v>6445</v>
      </c>
    </row>
    <row r="2467" customHeight="1" spans="4:7">
      <c r="D2467" s="207">
        <v>45010</v>
      </c>
      <c r="E2467" s="209" t="s">
        <v>6439</v>
      </c>
      <c r="F2467" s="209" t="s">
        <v>6446</v>
      </c>
      <c r="G2467" s="209" t="s">
        <v>6447</v>
      </c>
    </row>
    <row r="2468" customHeight="1" spans="4:7">
      <c r="D2468" s="207">
        <v>45010</v>
      </c>
      <c r="E2468" s="209" t="s">
        <v>6439</v>
      </c>
      <c r="F2468" s="209" t="s">
        <v>6448</v>
      </c>
      <c r="G2468" s="209" t="s">
        <v>6449</v>
      </c>
    </row>
    <row r="2469" customHeight="1" spans="4:7">
      <c r="D2469" s="207">
        <v>45010</v>
      </c>
      <c r="E2469" s="209" t="s">
        <v>6439</v>
      </c>
      <c r="F2469" s="209" t="s">
        <v>6450</v>
      </c>
      <c r="G2469" s="209" t="s">
        <v>6451</v>
      </c>
    </row>
    <row r="2470" customHeight="1" spans="4:7">
      <c r="D2470" s="207">
        <v>45010</v>
      </c>
      <c r="E2470" s="209" t="s">
        <v>6439</v>
      </c>
      <c r="F2470" s="209" t="s">
        <v>6452</v>
      </c>
      <c r="G2470" s="209" t="s">
        <v>6453</v>
      </c>
    </row>
    <row r="2471" customHeight="1" spans="4:7">
      <c r="D2471" s="207">
        <v>45010</v>
      </c>
      <c r="E2471" s="209" t="s">
        <v>6439</v>
      </c>
      <c r="F2471" s="209" t="s">
        <v>6454</v>
      </c>
      <c r="G2471" s="209" t="s">
        <v>6455</v>
      </c>
    </row>
    <row r="2472" customHeight="1" spans="4:7">
      <c r="D2472" s="207">
        <v>45010</v>
      </c>
      <c r="E2472" s="209" t="s">
        <v>6439</v>
      </c>
      <c r="F2472" s="209" t="s">
        <v>6456</v>
      </c>
      <c r="G2472" s="209" t="s">
        <v>6457</v>
      </c>
    </row>
    <row r="2473" customHeight="1" spans="4:7">
      <c r="D2473" s="207">
        <v>45010</v>
      </c>
      <c r="E2473" s="209" t="s">
        <v>6439</v>
      </c>
      <c r="F2473" s="209" t="s">
        <v>6458</v>
      </c>
      <c r="G2473" s="209" t="s">
        <v>6459</v>
      </c>
    </row>
    <row r="2474" customHeight="1" spans="4:7">
      <c r="D2474" s="207">
        <v>45010</v>
      </c>
      <c r="E2474" s="209" t="s">
        <v>6439</v>
      </c>
      <c r="F2474" s="209" t="s">
        <v>6460</v>
      </c>
      <c r="G2474" s="209" t="s">
        <v>2856</v>
      </c>
    </row>
    <row r="2475" customHeight="1" spans="4:7">
      <c r="D2475" s="207">
        <v>45010</v>
      </c>
      <c r="E2475" s="209" t="s">
        <v>6439</v>
      </c>
      <c r="F2475" s="209" t="s">
        <v>6461</v>
      </c>
      <c r="G2475" s="209" t="s">
        <v>6462</v>
      </c>
    </row>
    <row r="2476" customHeight="1" spans="4:7">
      <c r="D2476" s="207">
        <v>45010</v>
      </c>
      <c r="E2476" s="209" t="s">
        <v>6439</v>
      </c>
      <c r="F2476" s="209" t="s">
        <v>6463</v>
      </c>
      <c r="G2476" s="209" t="s">
        <v>6464</v>
      </c>
    </row>
    <row r="2477" customHeight="1" spans="4:7">
      <c r="D2477" s="207">
        <v>45010</v>
      </c>
      <c r="E2477" s="209" t="s">
        <v>6439</v>
      </c>
      <c r="F2477" s="209" t="s">
        <v>6465</v>
      </c>
      <c r="G2477" s="209" t="s">
        <v>6466</v>
      </c>
    </row>
    <row r="2478" customHeight="1" spans="4:7">
      <c r="D2478" s="207">
        <v>45010</v>
      </c>
      <c r="E2478" s="209" t="s">
        <v>6439</v>
      </c>
      <c r="F2478" s="209" t="s">
        <v>6467</v>
      </c>
      <c r="G2478" s="209" t="s">
        <v>4044</v>
      </c>
    </row>
    <row r="2479" customHeight="1" spans="4:7">
      <c r="D2479" s="207">
        <v>45010</v>
      </c>
      <c r="E2479" s="209" t="s">
        <v>6439</v>
      </c>
      <c r="F2479" s="209" t="s">
        <v>6468</v>
      </c>
      <c r="G2479" s="209" t="s">
        <v>6469</v>
      </c>
    </row>
    <row r="2480" customHeight="1" spans="4:7">
      <c r="D2480" s="207">
        <v>45010</v>
      </c>
      <c r="E2480" s="209" t="s">
        <v>6439</v>
      </c>
      <c r="F2480" s="209" t="s">
        <v>6470</v>
      </c>
      <c r="G2480" s="209" t="s">
        <v>6471</v>
      </c>
    </row>
    <row r="2481" customHeight="1" spans="4:7">
      <c r="D2481" s="207">
        <v>45010</v>
      </c>
      <c r="E2481" s="209" t="s">
        <v>6439</v>
      </c>
      <c r="F2481" s="209" t="s">
        <v>6472</v>
      </c>
      <c r="G2481" s="209" t="s">
        <v>6473</v>
      </c>
    </row>
    <row r="2482" customHeight="1" spans="4:7">
      <c r="D2482" s="207">
        <v>45010</v>
      </c>
      <c r="E2482" s="209" t="s">
        <v>6439</v>
      </c>
      <c r="F2482" s="209" t="s">
        <v>6474</v>
      </c>
      <c r="G2482" s="209" t="s">
        <v>6475</v>
      </c>
    </row>
    <row r="2483" customHeight="1" spans="4:7">
      <c r="D2483" s="207">
        <v>45010</v>
      </c>
      <c r="E2483" s="209" t="s">
        <v>6439</v>
      </c>
      <c r="F2483" s="209" t="s">
        <v>6476</v>
      </c>
      <c r="G2483" s="209" t="s">
        <v>6477</v>
      </c>
    </row>
    <row r="2484" customHeight="1" spans="4:7">
      <c r="D2484" s="207">
        <v>45010</v>
      </c>
      <c r="E2484" s="209" t="s">
        <v>6439</v>
      </c>
      <c r="F2484" s="209" t="s">
        <v>6478</v>
      </c>
      <c r="G2484" s="209" t="s">
        <v>6479</v>
      </c>
    </row>
    <row r="2485" customHeight="1" spans="4:7">
      <c r="D2485" s="207">
        <v>47008</v>
      </c>
      <c r="E2485" s="209" t="s">
        <v>6480</v>
      </c>
      <c r="F2485" s="209" t="s">
        <v>6481</v>
      </c>
      <c r="G2485" s="209" t="s">
        <v>6482</v>
      </c>
    </row>
    <row r="2486" customHeight="1" spans="4:7">
      <c r="D2486" s="207">
        <v>47008</v>
      </c>
      <c r="E2486" s="209" t="s">
        <v>6480</v>
      </c>
      <c r="F2486" s="209" t="s">
        <v>6483</v>
      </c>
      <c r="G2486" s="209" t="s">
        <v>6484</v>
      </c>
    </row>
    <row r="2487" customHeight="1" spans="4:7">
      <c r="D2487" s="207">
        <v>47008</v>
      </c>
      <c r="E2487" s="209" t="s">
        <v>6480</v>
      </c>
      <c r="F2487" s="209" t="s">
        <v>6485</v>
      </c>
      <c r="G2487" s="209" t="s">
        <v>4936</v>
      </c>
    </row>
    <row r="2488" customHeight="1" spans="4:7">
      <c r="D2488" s="207">
        <v>47008</v>
      </c>
      <c r="E2488" s="209" t="s">
        <v>6480</v>
      </c>
      <c r="F2488" s="209" t="s">
        <v>6486</v>
      </c>
      <c r="G2488" s="209" t="s">
        <v>6487</v>
      </c>
    </row>
    <row r="2489" customHeight="1" spans="4:7">
      <c r="D2489" s="207">
        <v>47008</v>
      </c>
      <c r="E2489" s="209" t="s">
        <v>6480</v>
      </c>
      <c r="F2489" s="209" t="s">
        <v>6488</v>
      </c>
      <c r="G2489" s="209" t="s">
        <v>4044</v>
      </c>
    </row>
    <row r="2490" customHeight="1" spans="4:7">
      <c r="D2490" s="207">
        <v>53015</v>
      </c>
      <c r="E2490" s="209" t="s">
        <v>6489</v>
      </c>
      <c r="F2490" s="209" t="s">
        <v>6490</v>
      </c>
      <c r="G2490" s="209" t="s">
        <v>2771</v>
      </c>
    </row>
    <row r="2491" customHeight="1" spans="4:7">
      <c r="D2491" s="207">
        <v>53015</v>
      </c>
      <c r="E2491" s="209" t="s">
        <v>6489</v>
      </c>
      <c r="F2491" s="209" t="s">
        <v>6491</v>
      </c>
      <c r="G2491" s="209" t="s">
        <v>6492</v>
      </c>
    </row>
    <row r="2492" customHeight="1" spans="4:7">
      <c r="D2492" s="207">
        <v>53015</v>
      </c>
      <c r="E2492" s="209" t="s">
        <v>6489</v>
      </c>
      <c r="F2492" s="209" t="s">
        <v>6493</v>
      </c>
      <c r="G2492" s="209" t="s">
        <v>6494</v>
      </c>
    </row>
    <row r="2493" customHeight="1" spans="4:7">
      <c r="D2493" s="207">
        <v>53015</v>
      </c>
      <c r="E2493" s="209" t="s">
        <v>6489</v>
      </c>
      <c r="F2493" s="209" t="s">
        <v>6495</v>
      </c>
      <c r="G2493" s="209" t="s">
        <v>6496</v>
      </c>
    </row>
    <row r="2494" customHeight="1" spans="4:7">
      <c r="D2494" s="207">
        <v>53015</v>
      </c>
      <c r="E2494" s="209" t="s">
        <v>6489</v>
      </c>
      <c r="F2494" s="209" t="s">
        <v>6497</v>
      </c>
      <c r="G2494" s="209" t="s">
        <v>6498</v>
      </c>
    </row>
    <row r="2495" customHeight="1" spans="4:7">
      <c r="D2495" s="207">
        <v>53015</v>
      </c>
      <c r="E2495" s="209" t="s">
        <v>6489</v>
      </c>
      <c r="F2495" s="209" t="s">
        <v>6499</v>
      </c>
      <c r="G2495" s="209" t="s">
        <v>6500</v>
      </c>
    </row>
    <row r="2496" customHeight="1" spans="4:7">
      <c r="D2496" s="207">
        <v>53015</v>
      </c>
      <c r="E2496" s="209" t="s">
        <v>6489</v>
      </c>
      <c r="F2496" s="209" t="s">
        <v>6501</v>
      </c>
      <c r="G2496" s="209" t="s">
        <v>6502</v>
      </c>
    </row>
    <row r="2497" customHeight="1" spans="4:7">
      <c r="D2497" s="207">
        <v>53015</v>
      </c>
      <c r="E2497" s="209" t="s">
        <v>6489</v>
      </c>
      <c r="F2497" s="209" t="s">
        <v>6503</v>
      </c>
      <c r="G2497" s="209" t="s">
        <v>6504</v>
      </c>
    </row>
    <row r="2498" customHeight="1" spans="4:7">
      <c r="D2498" s="207">
        <v>53015</v>
      </c>
      <c r="E2498" s="209" t="s">
        <v>6489</v>
      </c>
      <c r="F2498" s="209" t="s">
        <v>6505</v>
      </c>
      <c r="G2498" s="209" t="s">
        <v>6506</v>
      </c>
    </row>
    <row r="2499" customHeight="1" spans="4:7">
      <c r="D2499" s="207">
        <v>53015</v>
      </c>
      <c r="E2499" s="209" t="s">
        <v>6489</v>
      </c>
      <c r="F2499" s="209" t="s">
        <v>6507</v>
      </c>
      <c r="G2499" s="209" t="s">
        <v>6508</v>
      </c>
    </row>
    <row r="2500" customHeight="1" spans="4:7">
      <c r="D2500" s="207">
        <v>53015</v>
      </c>
      <c r="E2500" s="209" t="s">
        <v>6489</v>
      </c>
      <c r="F2500" s="209" t="s">
        <v>6509</v>
      </c>
      <c r="G2500" s="209" t="s">
        <v>6510</v>
      </c>
    </row>
    <row r="2501" customHeight="1" spans="4:7">
      <c r="D2501" s="207">
        <v>53015</v>
      </c>
      <c r="E2501" s="209" t="s">
        <v>6489</v>
      </c>
      <c r="F2501" s="209" t="s">
        <v>6511</v>
      </c>
      <c r="G2501" s="209" t="s">
        <v>6512</v>
      </c>
    </row>
    <row r="2502" customHeight="1" spans="4:7">
      <c r="D2502" s="207">
        <v>53015</v>
      </c>
      <c r="E2502" s="209" t="s">
        <v>6489</v>
      </c>
      <c r="F2502" s="209" t="s">
        <v>6513</v>
      </c>
      <c r="G2502" s="209" t="s">
        <v>6514</v>
      </c>
    </row>
    <row r="2503" customHeight="1" spans="4:7">
      <c r="D2503" s="207">
        <v>46018</v>
      </c>
      <c r="E2503" s="209" t="s">
        <v>6515</v>
      </c>
      <c r="F2503" s="209" t="s">
        <v>6516</v>
      </c>
      <c r="G2503" s="209" t="s">
        <v>6517</v>
      </c>
    </row>
    <row r="2504" customHeight="1" spans="4:7">
      <c r="D2504" s="207">
        <v>46018</v>
      </c>
      <c r="E2504" s="209" t="s">
        <v>6515</v>
      </c>
      <c r="F2504" s="209" t="s">
        <v>6518</v>
      </c>
      <c r="G2504" s="209" t="s">
        <v>6519</v>
      </c>
    </row>
    <row r="2505" customHeight="1" spans="4:7">
      <c r="D2505" s="207">
        <v>46018</v>
      </c>
      <c r="E2505" s="209" t="s">
        <v>6515</v>
      </c>
      <c r="F2505" s="209" t="s">
        <v>6520</v>
      </c>
      <c r="G2505" s="209" t="s">
        <v>6521</v>
      </c>
    </row>
    <row r="2506" customHeight="1" spans="4:7">
      <c r="D2506" s="207">
        <v>46018</v>
      </c>
      <c r="E2506" s="209" t="s">
        <v>6515</v>
      </c>
      <c r="F2506" s="209" t="s">
        <v>6522</v>
      </c>
      <c r="G2506" s="209" t="s">
        <v>6523</v>
      </c>
    </row>
    <row r="2507" customHeight="1" spans="4:7">
      <c r="D2507" s="207">
        <v>46018</v>
      </c>
      <c r="E2507" s="209" t="s">
        <v>6515</v>
      </c>
      <c r="F2507" s="209" t="s">
        <v>6524</v>
      </c>
      <c r="G2507" s="209" t="s">
        <v>6525</v>
      </c>
    </row>
    <row r="2508" customHeight="1" spans="4:7">
      <c r="D2508" s="207">
        <v>46018</v>
      </c>
      <c r="E2508" s="209" t="s">
        <v>6515</v>
      </c>
      <c r="F2508" s="209" t="s">
        <v>6526</v>
      </c>
      <c r="G2508" s="209" t="s">
        <v>6527</v>
      </c>
    </row>
    <row r="2509" customHeight="1" spans="4:7">
      <c r="D2509" s="207">
        <v>46018</v>
      </c>
      <c r="E2509" s="209" t="s">
        <v>6515</v>
      </c>
      <c r="F2509" s="209" t="s">
        <v>6528</v>
      </c>
      <c r="G2509" s="209" t="s">
        <v>6529</v>
      </c>
    </row>
    <row r="2510" customHeight="1" spans="4:7">
      <c r="D2510" s="207">
        <v>46018</v>
      </c>
      <c r="E2510" s="209" t="s">
        <v>6515</v>
      </c>
      <c r="F2510" s="209" t="s">
        <v>6530</v>
      </c>
      <c r="G2510" s="209" t="s">
        <v>6531</v>
      </c>
    </row>
    <row r="2511" customHeight="1" spans="4:7">
      <c r="D2511" s="207">
        <v>46018</v>
      </c>
      <c r="E2511" s="209" t="s">
        <v>6515</v>
      </c>
      <c r="F2511" s="209" t="s">
        <v>6532</v>
      </c>
      <c r="G2511" s="209" t="s">
        <v>6533</v>
      </c>
    </row>
    <row r="2512" customHeight="1" spans="4:7">
      <c r="D2512" s="207">
        <v>46018</v>
      </c>
      <c r="E2512" s="209" t="s">
        <v>6515</v>
      </c>
      <c r="F2512" s="209" t="s">
        <v>6534</v>
      </c>
      <c r="G2512" s="209" t="s">
        <v>6535</v>
      </c>
    </row>
    <row r="2513" customHeight="1" spans="4:7">
      <c r="D2513" s="207">
        <v>46018</v>
      </c>
      <c r="E2513" s="209" t="s">
        <v>6515</v>
      </c>
      <c r="F2513" s="209" t="s">
        <v>6536</v>
      </c>
      <c r="G2513" s="209" t="s">
        <v>6537</v>
      </c>
    </row>
    <row r="2514" customHeight="1" spans="4:7">
      <c r="D2514" s="207">
        <v>46018</v>
      </c>
      <c r="E2514" s="209" t="s">
        <v>6515</v>
      </c>
      <c r="F2514" s="209" t="s">
        <v>6538</v>
      </c>
      <c r="G2514" s="209" t="s">
        <v>6539</v>
      </c>
    </row>
    <row r="2515" customHeight="1" spans="4:7">
      <c r="D2515" s="207">
        <v>46018</v>
      </c>
      <c r="E2515" s="209" t="s">
        <v>6515</v>
      </c>
      <c r="F2515" s="209" t="s">
        <v>6540</v>
      </c>
      <c r="G2515" s="209" t="s">
        <v>6541</v>
      </c>
    </row>
    <row r="2516" customHeight="1" spans="4:7">
      <c r="D2516" s="207">
        <v>46018</v>
      </c>
      <c r="E2516" s="209" t="s">
        <v>6515</v>
      </c>
      <c r="F2516" s="209" t="s">
        <v>6542</v>
      </c>
      <c r="G2516" s="209" t="s">
        <v>6543</v>
      </c>
    </row>
    <row r="2517" customHeight="1" spans="4:7">
      <c r="D2517" s="207">
        <v>46018</v>
      </c>
      <c r="E2517" s="209" t="s">
        <v>6515</v>
      </c>
      <c r="F2517" s="209" t="s">
        <v>6544</v>
      </c>
      <c r="G2517" s="209" t="s">
        <v>6545</v>
      </c>
    </row>
    <row r="2518" customHeight="1" spans="4:7">
      <c r="D2518" s="207">
        <v>46018</v>
      </c>
      <c r="E2518" s="209" t="s">
        <v>6515</v>
      </c>
      <c r="F2518" s="209" t="s">
        <v>6546</v>
      </c>
      <c r="G2518" s="209" t="s">
        <v>6547</v>
      </c>
    </row>
    <row r="2519" customHeight="1" spans="4:7">
      <c r="D2519" s="207">
        <v>46018</v>
      </c>
      <c r="E2519" s="209" t="s">
        <v>6515</v>
      </c>
      <c r="F2519" s="209" t="s">
        <v>6548</v>
      </c>
      <c r="G2519" s="209" t="s">
        <v>6549</v>
      </c>
    </row>
    <row r="2520" customHeight="1" spans="4:7">
      <c r="D2520" s="207">
        <v>46018</v>
      </c>
      <c r="E2520" s="209" t="s">
        <v>6515</v>
      </c>
      <c r="F2520" s="209" t="s">
        <v>6550</v>
      </c>
      <c r="G2520" s="209" t="s">
        <v>6551</v>
      </c>
    </row>
    <row r="2521" customHeight="1" spans="4:7">
      <c r="D2521" s="207">
        <v>46018</v>
      </c>
      <c r="E2521" s="209" t="s">
        <v>6515</v>
      </c>
      <c r="F2521" s="209" t="s">
        <v>6552</v>
      </c>
      <c r="G2521" s="209" t="s">
        <v>2822</v>
      </c>
    </row>
    <row r="2522" customHeight="1" spans="4:7">
      <c r="D2522" s="207">
        <v>46019</v>
      </c>
      <c r="E2522" s="209" t="s">
        <v>6553</v>
      </c>
      <c r="F2522" s="209" t="s">
        <v>6554</v>
      </c>
      <c r="G2522" s="209" t="s">
        <v>6555</v>
      </c>
    </row>
    <row r="2523" customHeight="1" spans="4:7">
      <c r="D2523" s="207">
        <v>46019</v>
      </c>
      <c r="E2523" s="209" t="s">
        <v>6553</v>
      </c>
      <c r="F2523" s="209" t="s">
        <v>6556</v>
      </c>
      <c r="G2523" s="209" t="s">
        <v>2303</v>
      </c>
    </row>
    <row r="2524" customHeight="1" spans="4:7">
      <c r="D2524" s="207">
        <v>46019</v>
      </c>
      <c r="E2524" s="209" t="s">
        <v>6553</v>
      </c>
      <c r="F2524" s="209" t="s">
        <v>6557</v>
      </c>
      <c r="G2524" s="209" t="s">
        <v>6558</v>
      </c>
    </row>
    <row r="2525" customHeight="1" spans="4:7">
      <c r="D2525" s="207">
        <v>46019</v>
      </c>
      <c r="E2525" s="209" t="s">
        <v>6553</v>
      </c>
      <c r="F2525" s="209" t="s">
        <v>6559</v>
      </c>
      <c r="G2525" s="209" t="s">
        <v>6560</v>
      </c>
    </row>
    <row r="2526" customHeight="1" spans="4:7">
      <c r="D2526" s="207">
        <v>46019</v>
      </c>
      <c r="E2526" s="209" t="s">
        <v>6553</v>
      </c>
      <c r="F2526" s="209" t="s">
        <v>6561</v>
      </c>
      <c r="G2526" s="209" t="s">
        <v>6562</v>
      </c>
    </row>
    <row r="2527" customHeight="1" spans="4:7">
      <c r="D2527" s="207">
        <v>46019</v>
      </c>
      <c r="E2527" s="209" t="s">
        <v>6553</v>
      </c>
      <c r="F2527" s="209" t="s">
        <v>6563</v>
      </c>
      <c r="G2527" s="209" t="s">
        <v>6564</v>
      </c>
    </row>
    <row r="2528" customHeight="1" spans="4:7">
      <c r="D2528" s="207">
        <v>46019</v>
      </c>
      <c r="E2528" s="209" t="s">
        <v>6553</v>
      </c>
      <c r="F2528" s="209" t="s">
        <v>6565</v>
      </c>
      <c r="G2528" s="209" t="s">
        <v>6566</v>
      </c>
    </row>
    <row r="2529" customHeight="1" spans="4:7">
      <c r="D2529" s="207">
        <v>46019</v>
      </c>
      <c r="E2529" s="209" t="s">
        <v>6553</v>
      </c>
      <c r="F2529" s="209" t="s">
        <v>6567</v>
      </c>
      <c r="G2529" s="209" t="s">
        <v>6568</v>
      </c>
    </row>
    <row r="2530" customHeight="1" spans="4:7">
      <c r="D2530" s="207">
        <v>46019</v>
      </c>
      <c r="E2530" s="209" t="s">
        <v>6553</v>
      </c>
      <c r="F2530" s="209" t="s">
        <v>6569</v>
      </c>
      <c r="G2530" s="209" t="s">
        <v>6570</v>
      </c>
    </row>
    <row r="2531" customHeight="1" spans="4:7">
      <c r="D2531" s="207">
        <v>46019</v>
      </c>
      <c r="E2531" s="209" t="s">
        <v>6553</v>
      </c>
      <c r="F2531" s="209" t="s">
        <v>6571</v>
      </c>
      <c r="G2531" s="209" t="s">
        <v>6572</v>
      </c>
    </row>
    <row r="2532" customHeight="1" spans="4:7">
      <c r="D2532" s="207">
        <v>46019</v>
      </c>
      <c r="E2532" s="209" t="s">
        <v>6553</v>
      </c>
      <c r="F2532" s="209" t="s">
        <v>6573</v>
      </c>
      <c r="G2532" s="209" t="s">
        <v>6574</v>
      </c>
    </row>
    <row r="2533" customHeight="1" spans="4:7">
      <c r="D2533" s="207">
        <v>46019</v>
      </c>
      <c r="E2533" s="209" t="s">
        <v>6553</v>
      </c>
      <c r="F2533" s="209" t="s">
        <v>6575</v>
      </c>
      <c r="G2533" s="209" t="s">
        <v>6576</v>
      </c>
    </row>
    <row r="2534" customHeight="1" spans="4:7">
      <c r="D2534" s="207">
        <v>46019</v>
      </c>
      <c r="E2534" s="209" t="s">
        <v>6553</v>
      </c>
      <c r="F2534" s="209" t="s">
        <v>6577</v>
      </c>
      <c r="G2534" s="209" t="s">
        <v>6578</v>
      </c>
    </row>
    <row r="2535" customHeight="1" spans="4:7">
      <c r="D2535" s="207">
        <v>46019</v>
      </c>
      <c r="E2535" s="209" t="s">
        <v>6553</v>
      </c>
      <c r="F2535" s="209" t="s">
        <v>6579</v>
      </c>
      <c r="G2535" s="209" t="s">
        <v>6580</v>
      </c>
    </row>
    <row r="2536" customHeight="1" spans="4:7">
      <c r="D2536" s="207">
        <v>46020</v>
      </c>
      <c r="E2536" s="209" t="s">
        <v>6581</v>
      </c>
      <c r="F2536" s="209" t="s">
        <v>6582</v>
      </c>
      <c r="G2536" s="209" t="s">
        <v>6583</v>
      </c>
    </row>
    <row r="2537" customHeight="1" spans="4:7">
      <c r="D2537" s="207">
        <v>46020</v>
      </c>
      <c r="E2537" s="209" t="s">
        <v>6581</v>
      </c>
      <c r="F2537" s="209" t="s">
        <v>6584</v>
      </c>
      <c r="G2537" s="209" t="s">
        <v>6585</v>
      </c>
    </row>
    <row r="2538" customHeight="1" spans="4:7">
      <c r="D2538" s="207">
        <v>46020</v>
      </c>
      <c r="E2538" s="209" t="s">
        <v>6581</v>
      </c>
      <c r="F2538" s="209" t="s">
        <v>6586</v>
      </c>
      <c r="G2538" s="209" t="s">
        <v>6587</v>
      </c>
    </row>
    <row r="2539" customHeight="1" spans="4:7">
      <c r="D2539" s="207">
        <v>46020</v>
      </c>
      <c r="E2539" s="209" t="s">
        <v>6581</v>
      </c>
      <c r="F2539" s="209" t="s">
        <v>6588</v>
      </c>
      <c r="G2539" s="209" t="s">
        <v>6589</v>
      </c>
    </row>
    <row r="2540" customHeight="1" spans="4:7">
      <c r="D2540" s="207">
        <v>46020</v>
      </c>
      <c r="E2540" s="209" t="s">
        <v>6581</v>
      </c>
      <c r="F2540" s="209" t="s">
        <v>6590</v>
      </c>
      <c r="G2540" s="209" t="s">
        <v>6591</v>
      </c>
    </row>
    <row r="2541" customHeight="1" spans="4:7">
      <c r="D2541" s="207">
        <v>46020</v>
      </c>
      <c r="E2541" s="209" t="s">
        <v>6581</v>
      </c>
      <c r="F2541" s="209" t="s">
        <v>6592</v>
      </c>
      <c r="G2541" s="209" t="s">
        <v>6593</v>
      </c>
    </row>
    <row r="2542" customHeight="1" spans="4:7">
      <c r="D2542" s="207">
        <v>46020</v>
      </c>
      <c r="E2542" s="209" t="s">
        <v>6581</v>
      </c>
      <c r="F2542" s="209" t="s">
        <v>6594</v>
      </c>
      <c r="G2542" s="209" t="s">
        <v>6595</v>
      </c>
    </row>
    <row r="2543" customHeight="1" spans="4:7">
      <c r="D2543" s="207">
        <v>46020</v>
      </c>
      <c r="E2543" s="209" t="s">
        <v>6581</v>
      </c>
      <c r="F2543" s="209" t="s">
        <v>6596</v>
      </c>
      <c r="G2543" s="209" t="s">
        <v>6597</v>
      </c>
    </row>
    <row r="2544" customHeight="1" spans="4:7">
      <c r="D2544" s="207">
        <v>46020</v>
      </c>
      <c r="E2544" s="209" t="s">
        <v>6581</v>
      </c>
      <c r="F2544" s="209" t="s">
        <v>6598</v>
      </c>
      <c r="G2544" s="209" t="s">
        <v>6599</v>
      </c>
    </row>
    <row r="2545" customHeight="1" spans="4:7">
      <c r="D2545" s="207">
        <v>46020</v>
      </c>
      <c r="E2545" s="209" t="s">
        <v>6581</v>
      </c>
      <c r="F2545" s="209" t="s">
        <v>6600</v>
      </c>
      <c r="G2545" s="209" t="s">
        <v>6601</v>
      </c>
    </row>
    <row r="2546" customHeight="1" spans="4:7">
      <c r="D2546" s="207">
        <v>46020</v>
      </c>
      <c r="E2546" s="209" t="s">
        <v>6581</v>
      </c>
      <c r="F2546" s="209" t="s">
        <v>6602</v>
      </c>
      <c r="G2546" s="209" t="s">
        <v>6603</v>
      </c>
    </row>
    <row r="2547" customHeight="1" spans="4:7">
      <c r="D2547" s="207">
        <v>46020</v>
      </c>
      <c r="E2547" s="209" t="s">
        <v>6581</v>
      </c>
      <c r="F2547" s="209" t="s">
        <v>6604</v>
      </c>
      <c r="G2547" s="209" t="s">
        <v>6605</v>
      </c>
    </row>
    <row r="2548" customHeight="1" spans="4:7">
      <c r="D2548" s="207">
        <v>46020</v>
      </c>
      <c r="E2548" s="209" t="s">
        <v>6581</v>
      </c>
      <c r="F2548" s="209" t="s">
        <v>6606</v>
      </c>
      <c r="G2548" s="209" t="s">
        <v>6607</v>
      </c>
    </row>
    <row r="2549" customHeight="1" spans="4:7">
      <c r="D2549" s="207">
        <v>46020</v>
      </c>
      <c r="E2549" s="209" t="s">
        <v>6581</v>
      </c>
      <c r="F2549" s="209" t="s">
        <v>6608</v>
      </c>
      <c r="G2549" s="209" t="s">
        <v>6609</v>
      </c>
    </row>
    <row r="2550" customHeight="1" spans="4:7">
      <c r="D2550" s="207">
        <v>47009</v>
      </c>
      <c r="E2550" s="209" t="s">
        <v>6610</v>
      </c>
      <c r="F2550" s="209" t="s">
        <v>6611</v>
      </c>
      <c r="G2550" s="209" t="s">
        <v>6612</v>
      </c>
    </row>
    <row r="2551" customHeight="1" spans="4:7">
      <c r="D2551" s="207">
        <v>47009</v>
      </c>
      <c r="E2551" s="209" t="s">
        <v>6610</v>
      </c>
      <c r="F2551" s="209" t="s">
        <v>6613</v>
      </c>
      <c r="G2551" s="209" t="s">
        <v>6614</v>
      </c>
    </row>
    <row r="2552" customHeight="1" spans="4:7">
      <c r="D2552" s="207">
        <v>47009</v>
      </c>
      <c r="E2552" s="209" t="s">
        <v>6610</v>
      </c>
      <c r="F2552" s="209" t="s">
        <v>6615</v>
      </c>
      <c r="G2552" s="209" t="s">
        <v>6616</v>
      </c>
    </row>
    <row r="2553" customHeight="1" spans="4:7">
      <c r="D2553" s="207">
        <v>47009</v>
      </c>
      <c r="E2553" s="209" t="s">
        <v>6610</v>
      </c>
      <c r="F2553" s="209" t="s">
        <v>6617</v>
      </c>
      <c r="G2553" s="209" t="s">
        <v>6618</v>
      </c>
    </row>
    <row r="2554" customHeight="1" spans="4:7">
      <c r="D2554" s="207">
        <v>47009</v>
      </c>
      <c r="E2554" s="209" t="s">
        <v>6610</v>
      </c>
      <c r="F2554" s="209" t="s">
        <v>6619</v>
      </c>
      <c r="G2554" s="209" t="s">
        <v>6620</v>
      </c>
    </row>
    <row r="2555" customHeight="1" spans="4:7">
      <c r="D2555" s="207">
        <v>47009</v>
      </c>
      <c r="E2555" s="209" t="s">
        <v>6610</v>
      </c>
      <c r="F2555" s="209" t="s">
        <v>6621</v>
      </c>
      <c r="G2555" s="209" t="s">
        <v>6622</v>
      </c>
    </row>
    <row r="2556" customHeight="1" spans="4:7">
      <c r="D2556" s="207">
        <v>47009</v>
      </c>
      <c r="E2556" s="209" t="s">
        <v>6610</v>
      </c>
      <c r="F2556" s="209" t="s">
        <v>6623</v>
      </c>
      <c r="G2556" s="209" t="s">
        <v>6624</v>
      </c>
    </row>
    <row r="2557" customHeight="1" spans="4:7">
      <c r="D2557" s="207">
        <v>47009</v>
      </c>
      <c r="E2557" s="209" t="s">
        <v>6610</v>
      </c>
      <c r="F2557" s="209" t="s">
        <v>6625</v>
      </c>
      <c r="G2557" s="209" t="s">
        <v>6626</v>
      </c>
    </row>
    <row r="2558" customHeight="1" spans="4:7">
      <c r="D2558" s="207">
        <v>47009</v>
      </c>
      <c r="E2558" s="209" t="s">
        <v>6610</v>
      </c>
      <c r="F2558" s="209" t="s">
        <v>6627</v>
      </c>
      <c r="G2558" s="209" t="s">
        <v>6628</v>
      </c>
    </row>
    <row r="2559" customHeight="1" spans="4:7">
      <c r="D2559" s="207">
        <v>47009</v>
      </c>
      <c r="E2559" s="209" t="s">
        <v>6610</v>
      </c>
      <c r="F2559" s="209" t="s">
        <v>6629</v>
      </c>
      <c r="G2559" s="209" t="s">
        <v>6630</v>
      </c>
    </row>
    <row r="2560" customHeight="1" spans="4:7">
      <c r="D2560" s="207">
        <v>47009</v>
      </c>
      <c r="E2560" s="209" t="s">
        <v>6610</v>
      </c>
      <c r="F2560" s="209" t="s">
        <v>6631</v>
      </c>
      <c r="G2560" s="209" t="s">
        <v>6632</v>
      </c>
    </row>
    <row r="2561" customHeight="1" spans="4:7">
      <c r="D2561" s="207">
        <v>48027</v>
      </c>
      <c r="E2561" s="209" t="s">
        <v>6633</v>
      </c>
      <c r="F2561" s="209" t="s">
        <v>6634</v>
      </c>
      <c r="G2561" s="209" t="s">
        <v>6635</v>
      </c>
    </row>
    <row r="2562" customHeight="1" spans="4:7">
      <c r="D2562" s="207">
        <v>48027</v>
      </c>
      <c r="E2562" s="209" t="s">
        <v>6633</v>
      </c>
      <c r="F2562" s="209" t="s">
        <v>6636</v>
      </c>
      <c r="G2562" s="209" t="s">
        <v>6637</v>
      </c>
    </row>
    <row r="2563" customHeight="1" spans="4:7">
      <c r="D2563" s="207">
        <v>48027</v>
      </c>
      <c r="E2563" s="209" t="s">
        <v>6633</v>
      </c>
      <c r="F2563" s="209" t="s">
        <v>6638</v>
      </c>
      <c r="G2563" s="209" t="s">
        <v>6639</v>
      </c>
    </row>
    <row r="2564" customHeight="1" spans="4:7">
      <c r="D2564" s="207">
        <v>48027</v>
      </c>
      <c r="E2564" s="209" t="s">
        <v>6633</v>
      </c>
      <c r="F2564" s="209" t="s">
        <v>6640</v>
      </c>
      <c r="G2564" s="209" t="s">
        <v>6641</v>
      </c>
    </row>
    <row r="2565" customHeight="1" spans="4:7">
      <c r="D2565" s="207">
        <v>48027</v>
      </c>
      <c r="E2565" s="209" t="s">
        <v>6633</v>
      </c>
      <c r="F2565" s="209" t="s">
        <v>6642</v>
      </c>
      <c r="G2565" s="209" t="s">
        <v>6643</v>
      </c>
    </row>
    <row r="2566" customHeight="1" spans="4:7">
      <c r="D2566" s="207">
        <v>48027</v>
      </c>
      <c r="E2566" s="209" t="s">
        <v>6633</v>
      </c>
      <c r="F2566" s="209" t="s">
        <v>6644</v>
      </c>
      <c r="G2566" s="209" t="s">
        <v>6645</v>
      </c>
    </row>
    <row r="2567" customHeight="1" spans="4:7">
      <c r="D2567" s="207">
        <v>48027</v>
      </c>
      <c r="E2567" s="209" t="s">
        <v>6633</v>
      </c>
      <c r="F2567" s="209" t="s">
        <v>6646</v>
      </c>
      <c r="G2567" s="209" t="s">
        <v>6647</v>
      </c>
    </row>
    <row r="2568" customHeight="1" spans="4:7">
      <c r="D2568" s="207">
        <v>48027</v>
      </c>
      <c r="E2568" s="209" t="s">
        <v>6633</v>
      </c>
      <c r="F2568" s="209" t="s">
        <v>6648</v>
      </c>
      <c r="G2568" s="209" t="s">
        <v>6649</v>
      </c>
    </row>
    <row r="2569" customHeight="1" spans="4:7">
      <c r="D2569" s="207">
        <v>48027</v>
      </c>
      <c r="E2569" s="209" t="s">
        <v>6633</v>
      </c>
      <c r="F2569" s="209" t="s">
        <v>6650</v>
      </c>
      <c r="G2569" s="209" t="s">
        <v>6651</v>
      </c>
    </row>
    <row r="2570" customHeight="1" spans="4:7">
      <c r="D2570" s="207">
        <v>48027</v>
      </c>
      <c r="E2570" s="209" t="s">
        <v>6633</v>
      </c>
      <c r="F2570" s="209" t="s">
        <v>6652</v>
      </c>
      <c r="G2570" s="209" t="s">
        <v>6653</v>
      </c>
    </row>
    <row r="2571" customHeight="1" spans="4:7">
      <c r="D2571" s="207">
        <v>48027</v>
      </c>
      <c r="E2571" s="209" t="s">
        <v>6633</v>
      </c>
      <c r="F2571" s="209" t="s">
        <v>6654</v>
      </c>
      <c r="G2571" s="209" t="s">
        <v>2843</v>
      </c>
    </row>
    <row r="2572" customHeight="1" spans="4:7">
      <c r="D2572" s="207">
        <v>48027</v>
      </c>
      <c r="E2572" s="209" t="s">
        <v>6633</v>
      </c>
      <c r="F2572" s="209" t="s">
        <v>6655</v>
      </c>
      <c r="G2572" s="209" t="s">
        <v>6656</v>
      </c>
    </row>
    <row r="2573" customHeight="1" spans="4:7">
      <c r="D2573" s="207">
        <v>48027</v>
      </c>
      <c r="E2573" s="209" t="s">
        <v>6633</v>
      </c>
      <c r="F2573" s="209" t="s">
        <v>6657</v>
      </c>
      <c r="G2573" s="209" t="s">
        <v>6658</v>
      </c>
    </row>
    <row r="2574" customHeight="1" spans="4:7">
      <c r="D2574" s="206">
        <v>52037</v>
      </c>
      <c r="E2574" s="181" t="s">
        <v>1726</v>
      </c>
      <c r="F2574" s="209" t="s">
        <v>6659</v>
      </c>
      <c r="G2574" s="209" t="s">
        <v>6660</v>
      </c>
    </row>
    <row r="2575" customHeight="1" spans="4:7">
      <c r="D2575" s="206">
        <v>52037</v>
      </c>
      <c r="E2575" s="181" t="s">
        <v>1726</v>
      </c>
      <c r="F2575" s="209" t="s">
        <v>6661</v>
      </c>
      <c r="G2575" s="209" t="s">
        <v>6662</v>
      </c>
    </row>
    <row r="2576" customHeight="1" spans="4:7">
      <c r="D2576" s="206">
        <v>52037</v>
      </c>
      <c r="E2576" s="181" t="s">
        <v>1726</v>
      </c>
      <c r="F2576" s="209" t="s">
        <v>6663</v>
      </c>
      <c r="G2576" s="209" t="s">
        <v>6664</v>
      </c>
    </row>
    <row r="2577" customHeight="1" spans="4:7">
      <c r="D2577" s="206">
        <v>52037</v>
      </c>
      <c r="E2577" s="181" t="s">
        <v>1726</v>
      </c>
      <c r="F2577" s="209" t="s">
        <v>6665</v>
      </c>
      <c r="G2577" s="209" t="s">
        <v>6666</v>
      </c>
    </row>
    <row r="2578" customHeight="1" spans="4:7">
      <c r="D2578" s="206">
        <v>52037</v>
      </c>
      <c r="E2578" s="181" t="s">
        <v>1726</v>
      </c>
      <c r="F2578" s="209" t="s">
        <v>6667</v>
      </c>
      <c r="G2578" s="209" t="s">
        <v>4009</v>
      </c>
    </row>
    <row r="2579" customHeight="1" spans="4:7">
      <c r="D2579" s="206">
        <v>52037</v>
      </c>
      <c r="E2579" s="181" t="s">
        <v>1726</v>
      </c>
      <c r="F2579" s="209" t="s">
        <v>6668</v>
      </c>
      <c r="G2579" s="209" t="s">
        <v>6669</v>
      </c>
    </row>
    <row r="2580" customHeight="1" spans="4:7">
      <c r="D2580" s="206">
        <v>52037</v>
      </c>
      <c r="E2580" s="181" t="s">
        <v>1726</v>
      </c>
      <c r="F2580" s="209" t="s">
        <v>6670</v>
      </c>
      <c r="G2580" s="209" t="s">
        <v>6671</v>
      </c>
    </row>
    <row r="2581" customHeight="1" spans="4:7">
      <c r="D2581" s="206">
        <v>52037</v>
      </c>
      <c r="E2581" s="181" t="s">
        <v>1726</v>
      </c>
      <c r="F2581" s="209" t="s">
        <v>6672</v>
      </c>
      <c r="G2581" s="209" t="s">
        <v>1499</v>
      </c>
    </row>
    <row r="2582" customHeight="1" spans="4:7">
      <c r="D2582" s="206">
        <v>52037</v>
      </c>
      <c r="E2582" s="181" t="s">
        <v>1726</v>
      </c>
      <c r="F2582" s="209" t="s">
        <v>6673</v>
      </c>
      <c r="G2582" s="209" t="s">
        <v>6674</v>
      </c>
    </row>
    <row r="2583" customHeight="1" spans="4:7">
      <c r="D2583" s="207">
        <v>47010</v>
      </c>
      <c r="E2583" s="209" t="s">
        <v>6675</v>
      </c>
      <c r="F2583" s="209" t="s">
        <v>6676</v>
      </c>
      <c r="G2583" s="209" t="s">
        <v>6677</v>
      </c>
    </row>
    <row r="2584" customHeight="1" spans="4:7">
      <c r="D2584" s="207">
        <v>47010</v>
      </c>
      <c r="E2584" s="209" t="s">
        <v>6675</v>
      </c>
      <c r="F2584" s="209" t="s">
        <v>6678</v>
      </c>
      <c r="G2584" s="209" t="s">
        <v>5095</v>
      </c>
    </row>
    <row r="2585" customHeight="1" spans="4:7">
      <c r="D2585" s="207">
        <v>47010</v>
      </c>
      <c r="E2585" s="209" t="s">
        <v>6675</v>
      </c>
      <c r="F2585" s="209" t="s">
        <v>6679</v>
      </c>
      <c r="G2585" s="209" t="s">
        <v>4581</v>
      </c>
    </row>
    <row r="2586" customHeight="1" spans="4:7">
      <c r="D2586" s="207">
        <v>47010</v>
      </c>
      <c r="E2586" s="209" t="s">
        <v>6675</v>
      </c>
      <c r="F2586" s="209" t="s">
        <v>6680</v>
      </c>
      <c r="G2586" s="209" t="s">
        <v>3276</v>
      </c>
    </row>
    <row r="2587" customHeight="1" spans="4:7">
      <c r="D2587" s="207">
        <v>47010</v>
      </c>
      <c r="E2587" s="209" t="s">
        <v>6675</v>
      </c>
      <c r="F2587" s="209" t="s">
        <v>6681</v>
      </c>
      <c r="G2587" s="209" t="s">
        <v>6682</v>
      </c>
    </row>
    <row r="2588" customHeight="1" spans="4:7">
      <c r="D2588" s="207">
        <v>53016</v>
      </c>
      <c r="E2588" s="209" t="s">
        <v>6683</v>
      </c>
      <c r="F2588" s="209" t="s">
        <v>6684</v>
      </c>
      <c r="G2588" s="209" t="s">
        <v>6685</v>
      </c>
    </row>
    <row r="2589" customHeight="1" spans="4:7">
      <c r="D2589" s="207">
        <v>53016</v>
      </c>
      <c r="E2589" s="209" t="s">
        <v>6683</v>
      </c>
      <c r="F2589" s="209" t="s">
        <v>6686</v>
      </c>
      <c r="G2589" s="209" t="s">
        <v>6687</v>
      </c>
    </row>
    <row r="2590" customHeight="1" spans="4:7">
      <c r="D2590" s="207">
        <v>53016</v>
      </c>
      <c r="E2590" s="209" t="s">
        <v>6683</v>
      </c>
      <c r="F2590" s="209" t="s">
        <v>6688</v>
      </c>
      <c r="G2590" s="209" t="s">
        <v>6689</v>
      </c>
    </row>
    <row r="2591" customHeight="1" spans="4:7">
      <c r="D2591" s="207">
        <v>53016</v>
      </c>
      <c r="E2591" s="209" t="s">
        <v>6683</v>
      </c>
      <c r="F2591" s="209" t="s">
        <v>6690</v>
      </c>
      <c r="G2591" s="209" t="s">
        <v>6691</v>
      </c>
    </row>
    <row r="2592" customHeight="1" spans="4:7">
      <c r="D2592" s="207">
        <v>53016</v>
      </c>
      <c r="E2592" s="209" t="s">
        <v>6683</v>
      </c>
      <c r="F2592" s="209" t="s">
        <v>6692</v>
      </c>
      <c r="G2592" s="209" t="s">
        <v>6693</v>
      </c>
    </row>
    <row r="2593" customHeight="1" spans="4:7">
      <c r="D2593" s="207">
        <v>53016</v>
      </c>
      <c r="E2593" s="209" t="s">
        <v>6683</v>
      </c>
      <c r="F2593" s="209" t="s">
        <v>6694</v>
      </c>
      <c r="G2593" s="209" t="s">
        <v>6695</v>
      </c>
    </row>
    <row r="2594" customHeight="1" spans="4:7">
      <c r="D2594" s="207">
        <v>53016</v>
      </c>
      <c r="E2594" s="209" t="s">
        <v>6683</v>
      </c>
      <c r="F2594" s="209" t="s">
        <v>6696</v>
      </c>
      <c r="G2594" s="209" t="s">
        <v>6697</v>
      </c>
    </row>
    <row r="2595" customHeight="1" spans="4:7">
      <c r="D2595" s="207">
        <v>53016</v>
      </c>
      <c r="E2595" s="209" t="s">
        <v>6683</v>
      </c>
      <c r="F2595" s="209" t="s">
        <v>6698</v>
      </c>
      <c r="G2595" s="209" t="s">
        <v>6699</v>
      </c>
    </row>
    <row r="2596" customHeight="1" spans="4:7">
      <c r="D2596" s="207">
        <v>53016</v>
      </c>
      <c r="E2596" s="209" t="s">
        <v>6683</v>
      </c>
      <c r="F2596" s="209" t="s">
        <v>6700</v>
      </c>
      <c r="G2596" s="209" t="s">
        <v>6701</v>
      </c>
    </row>
    <row r="2597" customHeight="1" spans="4:7">
      <c r="D2597" s="207">
        <v>53016</v>
      </c>
      <c r="E2597" s="209" t="s">
        <v>6683</v>
      </c>
      <c r="F2597" s="209" t="s">
        <v>6702</v>
      </c>
      <c r="G2597" s="209" t="s">
        <v>6703</v>
      </c>
    </row>
    <row r="2598" customHeight="1" spans="4:7">
      <c r="D2598" s="207">
        <v>53016</v>
      </c>
      <c r="E2598" s="209" t="s">
        <v>6683</v>
      </c>
      <c r="F2598" s="209" t="s">
        <v>6704</v>
      </c>
      <c r="G2598" s="209" t="s">
        <v>6705</v>
      </c>
    </row>
    <row r="2599" customHeight="1" spans="4:7">
      <c r="D2599" s="207">
        <v>53016</v>
      </c>
      <c r="E2599" s="209" t="s">
        <v>6683</v>
      </c>
      <c r="F2599" s="209" t="s">
        <v>6706</v>
      </c>
      <c r="G2599" s="209" t="s">
        <v>6707</v>
      </c>
    </row>
    <row r="2600" customHeight="1" spans="4:7">
      <c r="D2600" s="207">
        <v>53016</v>
      </c>
      <c r="E2600" s="209" t="s">
        <v>6683</v>
      </c>
      <c r="F2600" s="209" t="s">
        <v>6708</v>
      </c>
      <c r="G2600" s="209" t="s">
        <v>6709</v>
      </c>
    </row>
    <row r="2601" customHeight="1" spans="4:7">
      <c r="D2601" s="207">
        <v>53016</v>
      </c>
      <c r="E2601" s="209" t="s">
        <v>6683</v>
      </c>
      <c r="F2601" s="209" t="s">
        <v>6710</v>
      </c>
      <c r="G2601" s="209" t="s">
        <v>1764</v>
      </c>
    </row>
    <row r="2602" customHeight="1" spans="4:7">
      <c r="D2602" s="207">
        <v>51025</v>
      </c>
      <c r="E2602" s="209" t="s">
        <v>6711</v>
      </c>
      <c r="F2602" s="209" t="s">
        <v>6712</v>
      </c>
      <c r="G2602" s="209" t="s">
        <v>6713</v>
      </c>
    </row>
    <row r="2603" customHeight="1" spans="4:7">
      <c r="D2603" s="207">
        <v>51025</v>
      </c>
      <c r="E2603" s="209" t="s">
        <v>6711</v>
      </c>
      <c r="F2603" s="209" t="s">
        <v>6714</v>
      </c>
      <c r="G2603" s="209" t="s">
        <v>3968</v>
      </c>
    </row>
    <row r="2604" customHeight="1" spans="4:7">
      <c r="D2604" s="207">
        <v>51025</v>
      </c>
      <c r="E2604" s="209" t="s">
        <v>6711</v>
      </c>
      <c r="F2604" s="209" t="s">
        <v>6715</v>
      </c>
      <c r="G2604" s="209" t="s">
        <v>6716</v>
      </c>
    </row>
    <row r="2605" customHeight="1" spans="4:7">
      <c r="D2605" s="207">
        <v>51025</v>
      </c>
      <c r="E2605" s="209" t="s">
        <v>6711</v>
      </c>
      <c r="F2605" s="209" t="s">
        <v>6717</v>
      </c>
      <c r="G2605" s="209" t="s">
        <v>6718</v>
      </c>
    </row>
    <row r="2606" customHeight="1" spans="4:7">
      <c r="D2606" s="207">
        <v>51025</v>
      </c>
      <c r="E2606" s="209" t="s">
        <v>6711</v>
      </c>
      <c r="F2606" s="209" t="s">
        <v>6719</v>
      </c>
      <c r="G2606" s="209" t="s">
        <v>6720</v>
      </c>
    </row>
    <row r="2607" customHeight="1" spans="4:7">
      <c r="D2607" s="207">
        <v>51025</v>
      </c>
      <c r="E2607" s="209" t="s">
        <v>6711</v>
      </c>
      <c r="F2607" s="209" t="s">
        <v>6721</v>
      </c>
      <c r="G2607" s="209" t="s">
        <v>6722</v>
      </c>
    </row>
    <row r="2608" customHeight="1" spans="4:7">
      <c r="D2608" s="207">
        <v>51025</v>
      </c>
      <c r="E2608" s="209" t="s">
        <v>6711</v>
      </c>
      <c r="F2608" s="209" t="s">
        <v>6723</v>
      </c>
      <c r="G2608" s="209" t="s">
        <v>6724</v>
      </c>
    </row>
    <row r="2609" customHeight="1" spans="4:7">
      <c r="D2609" s="207">
        <v>51025</v>
      </c>
      <c r="E2609" s="209" t="s">
        <v>6711</v>
      </c>
      <c r="F2609" s="209" t="s">
        <v>6725</v>
      </c>
      <c r="G2609" s="209" t="s">
        <v>6726</v>
      </c>
    </row>
    <row r="2610" customHeight="1" spans="4:7">
      <c r="D2610" s="207">
        <v>51025</v>
      </c>
      <c r="E2610" s="209" t="s">
        <v>6711</v>
      </c>
      <c r="F2610" s="209" t="s">
        <v>6727</v>
      </c>
      <c r="G2610" s="209" t="s">
        <v>6728</v>
      </c>
    </row>
    <row r="2611" customHeight="1" spans="4:7">
      <c r="D2611" s="207">
        <v>51025</v>
      </c>
      <c r="E2611" s="209" t="s">
        <v>6711</v>
      </c>
      <c r="F2611" s="209" t="s">
        <v>6729</v>
      </c>
      <c r="G2611" s="209" t="s">
        <v>6730</v>
      </c>
    </row>
    <row r="2612" customHeight="1" spans="4:7">
      <c r="D2612" s="207">
        <v>51025</v>
      </c>
      <c r="E2612" s="209" t="s">
        <v>6711</v>
      </c>
      <c r="F2612" s="209" t="s">
        <v>6731</v>
      </c>
      <c r="G2612" s="209" t="s">
        <v>6732</v>
      </c>
    </row>
    <row r="2613" customHeight="1" spans="4:7">
      <c r="D2613" s="207">
        <v>51025</v>
      </c>
      <c r="E2613" s="209" t="s">
        <v>6711</v>
      </c>
      <c r="F2613" s="209" t="s">
        <v>6733</v>
      </c>
      <c r="G2613" s="209" t="s">
        <v>6734</v>
      </c>
    </row>
    <row r="2614" customHeight="1" spans="4:7">
      <c r="D2614" s="207">
        <v>51025</v>
      </c>
      <c r="E2614" s="209" t="s">
        <v>6711</v>
      </c>
      <c r="F2614" s="209" t="s">
        <v>6735</v>
      </c>
      <c r="G2614" s="209" t="s">
        <v>6736</v>
      </c>
    </row>
    <row r="2615" customHeight="1" spans="4:7">
      <c r="D2615" s="207">
        <v>51025</v>
      </c>
      <c r="E2615" s="209" t="s">
        <v>6711</v>
      </c>
      <c r="F2615" s="209" t="s">
        <v>6737</v>
      </c>
      <c r="G2615" s="209" t="s">
        <v>6738</v>
      </c>
    </row>
    <row r="2616" customHeight="1" spans="4:7">
      <c r="D2616" s="207">
        <v>51025</v>
      </c>
      <c r="E2616" s="209" t="s">
        <v>6711</v>
      </c>
      <c r="F2616" s="209" t="s">
        <v>6739</v>
      </c>
      <c r="G2616" s="209" t="s">
        <v>6740</v>
      </c>
    </row>
    <row r="2617" customHeight="1" spans="4:7">
      <c r="D2617" s="207">
        <v>51025</v>
      </c>
      <c r="E2617" s="209" t="s">
        <v>6711</v>
      </c>
      <c r="F2617" s="209" t="s">
        <v>6741</v>
      </c>
      <c r="G2617" s="209" t="s">
        <v>6742</v>
      </c>
    </row>
    <row r="2618" customHeight="1" spans="4:7">
      <c r="D2618" s="207">
        <v>51025</v>
      </c>
      <c r="E2618" s="209" t="s">
        <v>6711</v>
      </c>
      <c r="F2618" s="209" t="s">
        <v>6743</v>
      </c>
      <c r="G2618" s="209" t="s">
        <v>6744</v>
      </c>
    </row>
    <row r="2619" customHeight="1" spans="4:7">
      <c r="D2619" s="207">
        <v>51025</v>
      </c>
      <c r="E2619" s="209" t="s">
        <v>6711</v>
      </c>
      <c r="F2619" s="209" t="s">
        <v>6745</v>
      </c>
      <c r="G2619" s="209" t="s">
        <v>6746</v>
      </c>
    </row>
    <row r="2620" customHeight="1" spans="4:7">
      <c r="D2620" s="207">
        <v>51025</v>
      </c>
      <c r="E2620" s="209" t="s">
        <v>6711</v>
      </c>
      <c r="F2620" s="209" t="s">
        <v>6747</v>
      </c>
      <c r="G2620" s="209" t="s">
        <v>6748</v>
      </c>
    </row>
    <row r="2621" customHeight="1" spans="4:7">
      <c r="D2621" s="207">
        <v>51025</v>
      </c>
      <c r="E2621" s="209" t="s">
        <v>6711</v>
      </c>
      <c r="F2621" s="209" t="s">
        <v>6749</v>
      </c>
      <c r="G2621" s="209" t="s">
        <v>6750</v>
      </c>
    </row>
    <row r="2622" customHeight="1" spans="4:7">
      <c r="D2622" s="207">
        <v>51025</v>
      </c>
      <c r="E2622" s="209" t="s">
        <v>6711</v>
      </c>
      <c r="F2622" s="209" t="s">
        <v>6751</v>
      </c>
      <c r="G2622" s="209" t="s">
        <v>6752</v>
      </c>
    </row>
    <row r="2623" customHeight="1" spans="4:7">
      <c r="D2623" s="207">
        <v>51025</v>
      </c>
      <c r="E2623" s="209" t="s">
        <v>6711</v>
      </c>
      <c r="F2623" s="209" t="s">
        <v>6753</v>
      </c>
      <c r="G2623" s="209" t="s">
        <v>6754</v>
      </c>
    </row>
    <row r="2624" customHeight="1" spans="4:7">
      <c r="D2624" s="207">
        <v>51025</v>
      </c>
      <c r="E2624" s="209" t="s">
        <v>6711</v>
      </c>
      <c r="F2624" s="209" t="s">
        <v>6755</v>
      </c>
      <c r="G2624" s="209" t="s">
        <v>6756</v>
      </c>
    </row>
    <row r="2625" customHeight="1" spans="4:7">
      <c r="D2625" s="207">
        <v>51025</v>
      </c>
      <c r="E2625" s="209" t="s">
        <v>6711</v>
      </c>
      <c r="F2625" s="209" t="s">
        <v>6757</v>
      </c>
      <c r="G2625" s="209" t="s">
        <v>6758</v>
      </c>
    </row>
    <row r="2626" customHeight="1" spans="4:7">
      <c r="D2626" s="207">
        <v>51025</v>
      </c>
      <c r="E2626" s="209" t="s">
        <v>6711</v>
      </c>
      <c r="F2626" s="209" t="s">
        <v>6759</v>
      </c>
      <c r="G2626" s="209" t="s">
        <v>6760</v>
      </c>
    </row>
    <row r="2627" customHeight="1" spans="4:7">
      <c r="D2627" s="207">
        <v>51025</v>
      </c>
      <c r="E2627" s="209" t="s">
        <v>6711</v>
      </c>
      <c r="F2627" s="209" t="s">
        <v>6761</v>
      </c>
      <c r="G2627" s="209" t="s">
        <v>6762</v>
      </c>
    </row>
    <row r="2628" customHeight="1" spans="4:7">
      <c r="D2628" s="207">
        <v>51025</v>
      </c>
      <c r="E2628" s="209" t="s">
        <v>6711</v>
      </c>
      <c r="F2628" s="209" t="s">
        <v>6763</v>
      </c>
      <c r="G2628" s="209" t="s">
        <v>6764</v>
      </c>
    </row>
    <row r="2629" customHeight="1" spans="4:7">
      <c r="D2629" s="207">
        <v>51025</v>
      </c>
      <c r="E2629" s="209" t="s">
        <v>6711</v>
      </c>
      <c r="F2629" s="209" t="s">
        <v>6765</v>
      </c>
      <c r="G2629" s="209" t="s">
        <v>5678</v>
      </c>
    </row>
    <row r="2630" customHeight="1" spans="4:7">
      <c r="D2630" s="207">
        <v>51025</v>
      </c>
      <c r="E2630" s="209" t="s">
        <v>6711</v>
      </c>
      <c r="F2630" s="209" t="s">
        <v>6766</v>
      </c>
      <c r="G2630" s="209" t="s">
        <v>6767</v>
      </c>
    </row>
    <row r="2631" customHeight="1" spans="4:7">
      <c r="D2631" s="207">
        <v>51025</v>
      </c>
      <c r="E2631" s="209" t="s">
        <v>6711</v>
      </c>
      <c r="F2631" s="209" t="s">
        <v>6768</v>
      </c>
      <c r="G2631" s="209" t="s">
        <v>6769</v>
      </c>
    </row>
    <row r="2632" customHeight="1" spans="4:7">
      <c r="D2632" s="207">
        <v>51025</v>
      </c>
      <c r="E2632" s="209" t="s">
        <v>6711</v>
      </c>
      <c r="F2632" s="209" t="s">
        <v>6770</v>
      </c>
      <c r="G2632" s="209" t="s">
        <v>3161</v>
      </c>
    </row>
    <row r="2633" customHeight="1" spans="4:7">
      <c r="D2633" s="207">
        <v>51025</v>
      </c>
      <c r="E2633" s="209" t="s">
        <v>6711</v>
      </c>
      <c r="F2633" s="209" t="s">
        <v>6771</v>
      </c>
      <c r="G2633" s="209" t="s">
        <v>6772</v>
      </c>
    </row>
    <row r="2634" customHeight="1" spans="4:7">
      <c r="D2634" s="207">
        <v>46021</v>
      </c>
      <c r="E2634" s="209" t="s">
        <v>6773</v>
      </c>
      <c r="F2634" s="209" t="s">
        <v>6774</v>
      </c>
      <c r="G2634" s="209" t="s">
        <v>6775</v>
      </c>
    </row>
    <row r="2635" customHeight="1" spans="4:7">
      <c r="D2635" s="207">
        <v>46021</v>
      </c>
      <c r="E2635" s="209" t="s">
        <v>6773</v>
      </c>
      <c r="F2635" s="209" t="s">
        <v>6776</v>
      </c>
      <c r="G2635" s="209" t="s">
        <v>6777</v>
      </c>
    </row>
    <row r="2636" customHeight="1" spans="4:7">
      <c r="D2636" s="207">
        <v>46021</v>
      </c>
      <c r="E2636" s="209" t="s">
        <v>6773</v>
      </c>
      <c r="F2636" s="209" t="s">
        <v>6778</v>
      </c>
      <c r="G2636" s="209" t="s">
        <v>6779</v>
      </c>
    </row>
    <row r="2637" customHeight="1" spans="4:7">
      <c r="D2637" s="207">
        <v>46021</v>
      </c>
      <c r="E2637" s="209" t="s">
        <v>6773</v>
      </c>
      <c r="F2637" s="209" t="s">
        <v>6780</v>
      </c>
      <c r="G2637" s="209" t="s">
        <v>6781</v>
      </c>
    </row>
    <row r="2638" customHeight="1" spans="4:7">
      <c r="D2638" s="207">
        <v>46021</v>
      </c>
      <c r="E2638" s="209" t="s">
        <v>6773</v>
      </c>
      <c r="F2638" s="209" t="s">
        <v>6782</v>
      </c>
      <c r="G2638" s="209" t="s">
        <v>6783</v>
      </c>
    </row>
    <row r="2639" customHeight="1" spans="4:7">
      <c r="D2639" s="207">
        <v>46021</v>
      </c>
      <c r="E2639" s="209" t="s">
        <v>6773</v>
      </c>
      <c r="F2639" s="209" t="s">
        <v>6784</v>
      </c>
      <c r="G2639" s="209" t="s">
        <v>6785</v>
      </c>
    </row>
    <row r="2640" customHeight="1" spans="4:7">
      <c r="D2640" s="207">
        <v>46021</v>
      </c>
      <c r="E2640" s="209" t="s">
        <v>6773</v>
      </c>
      <c r="F2640" s="209" t="s">
        <v>6786</v>
      </c>
      <c r="G2640" s="209" t="s">
        <v>6787</v>
      </c>
    </row>
    <row r="2641" customHeight="1" spans="4:7">
      <c r="D2641" s="207">
        <v>46021</v>
      </c>
      <c r="E2641" s="209" t="s">
        <v>6773</v>
      </c>
      <c r="F2641" s="209" t="s">
        <v>6788</v>
      </c>
      <c r="G2641" s="209" t="s">
        <v>4111</v>
      </c>
    </row>
    <row r="2642" customHeight="1" spans="4:7">
      <c r="D2642" s="207">
        <v>46021</v>
      </c>
      <c r="E2642" s="209" t="s">
        <v>6773</v>
      </c>
      <c r="F2642" s="209" t="s">
        <v>6789</v>
      </c>
      <c r="G2642" s="209" t="s">
        <v>2856</v>
      </c>
    </row>
    <row r="2643" customHeight="1" spans="4:7">
      <c r="D2643" s="207">
        <v>46021</v>
      </c>
      <c r="E2643" s="209" t="s">
        <v>6773</v>
      </c>
      <c r="F2643" s="209" t="s">
        <v>6790</v>
      </c>
      <c r="G2643" s="209" t="s">
        <v>6791</v>
      </c>
    </row>
    <row r="2644" customHeight="1" spans="4:7">
      <c r="D2644" s="207">
        <v>46021</v>
      </c>
      <c r="E2644" s="209" t="s">
        <v>6773</v>
      </c>
      <c r="F2644" s="209" t="s">
        <v>6792</v>
      </c>
      <c r="G2644" s="209" t="s">
        <v>6793</v>
      </c>
    </row>
    <row r="2645" customHeight="1" spans="4:7">
      <c r="D2645" s="207">
        <v>46021</v>
      </c>
      <c r="E2645" s="209" t="s">
        <v>6773</v>
      </c>
      <c r="F2645" s="209" t="s">
        <v>6794</v>
      </c>
      <c r="G2645" s="209" t="s">
        <v>6795</v>
      </c>
    </row>
    <row r="2646" customHeight="1" spans="4:7">
      <c r="D2646" s="207">
        <v>46021</v>
      </c>
      <c r="E2646" s="209" t="s">
        <v>6773</v>
      </c>
      <c r="F2646" s="209" t="s">
        <v>6796</v>
      </c>
      <c r="G2646" s="209" t="s">
        <v>6797</v>
      </c>
    </row>
    <row r="2647" customHeight="1" spans="4:7">
      <c r="D2647" s="207">
        <v>46021</v>
      </c>
      <c r="E2647" s="209" t="s">
        <v>6773</v>
      </c>
      <c r="F2647" s="209" t="s">
        <v>6798</v>
      </c>
      <c r="G2647" s="209" t="s">
        <v>6799</v>
      </c>
    </row>
    <row r="2648" customHeight="1" spans="4:7">
      <c r="D2648" s="207">
        <v>46021</v>
      </c>
      <c r="E2648" s="209" t="s">
        <v>6773</v>
      </c>
      <c r="F2648" s="209" t="s">
        <v>6800</v>
      </c>
      <c r="G2648" s="209" t="s">
        <v>6801</v>
      </c>
    </row>
    <row r="2649" customHeight="1" spans="4:7">
      <c r="D2649" s="207">
        <v>46021</v>
      </c>
      <c r="E2649" s="209" t="s">
        <v>6773</v>
      </c>
      <c r="F2649" s="209" t="s">
        <v>6802</v>
      </c>
      <c r="G2649" s="209" t="s">
        <v>6803</v>
      </c>
    </row>
    <row r="2650" customHeight="1" spans="4:7">
      <c r="D2650" s="207">
        <v>46021</v>
      </c>
      <c r="E2650" s="209" t="s">
        <v>6773</v>
      </c>
      <c r="F2650" s="209" t="s">
        <v>6804</v>
      </c>
      <c r="G2650" s="209" t="s">
        <v>6805</v>
      </c>
    </row>
    <row r="2651" customHeight="1" spans="4:7">
      <c r="D2651" s="207">
        <v>46021</v>
      </c>
      <c r="E2651" s="209" t="s">
        <v>6773</v>
      </c>
      <c r="F2651" s="209" t="s">
        <v>6806</v>
      </c>
      <c r="G2651" s="209" t="s">
        <v>6807</v>
      </c>
    </row>
    <row r="2652" customHeight="1" spans="4:7">
      <c r="D2652" s="207">
        <v>46021</v>
      </c>
      <c r="E2652" s="209" t="s">
        <v>6773</v>
      </c>
      <c r="F2652" s="209" t="s">
        <v>6808</v>
      </c>
      <c r="G2652" s="209" t="s">
        <v>6809</v>
      </c>
    </row>
    <row r="2653" customHeight="1" spans="4:7">
      <c r="D2653" s="207">
        <v>46021</v>
      </c>
      <c r="E2653" s="209" t="s">
        <v>6773</v>
      </c>
      <c r="F2653" s="209" t="s">
        <v>6810</v>
      </c>
      <c r="G2653" s="209" t="s">
        <v>1435</v>
      </c>
    </row>
    <row r="2654" customHeight="1" spans="4:7">
      <c r="D2654" s="207">
        <v>46021</v>
      </c>
      <c r="E2654" s="209" t="s">
        <v>6773</v>
      </c>
      <c r="F2654" s="209" t="s">
        <v>6811</v>
      </c>
      <c r="G2654" s="209" t="s">
        <v>6812</v>
      </c>
    </row>
    <row r="2655" customHeight="1" spans="4:7">
      <c r="D2655" s="207">
        <v>50019</v>
      </c>
      <c r="E2655" s="209" t="s">
        <v>6813</v>
      </c>
      <c r="F2655" s="209" t="s">
        <v>6814</v>
      </c>
      <c r="G2655" s="209" t="s">
        <v>2522</v>
      </c>
    </row>
    <row r="2656" customHeight="1" spans="4:7">
      <c r="D2656" s="207">
        <v>50019</v>
      </c>
      <c r="E2656" s="209" t="s">
        <v>6813</v>
      </c>
      <c r="F2656" s="209" t="s">
        <v>6815</v>
      </c>
      <c r="G2656" s="209" t="s">
        <v>6816</v>
      </c>
    </row>
    <row r="2657" customHeight="1" spans="4:7">
      <c r="D2657" s="207">
        <v>50019</v>
      </c>
      <c r="E2657" s="209" t="s">
        <v>6813</v>
      </c>
      <c r="F2657" s="209" t="s">
        <v>6817</v>
      </c>
      <c r="G2657" s="209" t="s">
        <v>5745</v>
      </c>
    </row>
    <row r="2658" customHeight="1" spans="4:7">
      <c r="D2658" s="207">
        <v>50019</v>
      </c>
      <c r="E2658" s="209" t="s">
        <v>6813</v>
      </c>
      <c r="F2658" s="209" t="s">
        <v>6818</v>
      </c>
      <c r="G2658" s="209" t="s">
        <v>2702</v>
      </c>
    </row>
    <row r="2659" customHeight="1" spans="4:7">
      <c r="D2659" s="207">
        <v>50019</v>
      </c>
      <c r="E2659" s="209" t="s">
        <v>6813</v>
      </c>
      <c r="F2659" s="209" t="s">
        <v>6819</v>
      </c>
      <c r="G2659" s="209" t="s">
        <v>6820</v>
      </c>
    </row>
    <row r="2660" customHeight="1" spans="4:7">
      <c r="D2660" s="207">
        <v>50019</v>
      </c>
      <c r="E2660" s="209" t="s">
        <v>6813</v>
      </c>
      <c r="F2660" s="209" t="s">
        <v>6821</v>
      </c>
      <c r="G2660" s="209" t="s">
        <v>6822</v>
      </c>
    </row>
    <row r="2661" customHeight="1" spans="4:7">
      <c r="D2661" s="207">
        <v>50019</v>
      </c>
      <c r="E2661" s="209" t="s">
        <v>6813</v>
      </c>
      <c r="F2661" s="209" t="s">
        <v>6823</v>
      </c>
      <c r="G2661" s="209" t="s">
        <v>6824</v>
      </c>
    </row>
    <row r="2662" customHeight="1" spans="4:7">
      <c r="D2662" s="207">
        <v>50019</v>
      </c>
      <c r="E2662" s="209" t="s">
        <v>6813</v>
      </c>
      <c r="F2662" s="209" t="s">
        <v>6825</v>
      </c>
      <c r="G2662" s="209" t="s">
        <v>6826</v>
      </c>
    </row>
    <row r="2663" customHeight="1" spans="4:7">
      <c r="D2663" s="207">
        <v>50019</v>
      </c>
      <c r="E2663" s="209" t="s">
        <v>6813</v>
      </c>
      <c r="F2663" s="209" t="s">
        <v>6827</v>
      </c>
      <c r="G2663" s="209" t="s">
        <v>6828</v>
      </c>
    </row>
    <row r="2664" customHeight="1" spans="4:7">
      <c r="D2664" s="207">
        <v>50019</v>
      </c>
      <c r="E2664" s="209" t="s">
        <v>6813</v>
      </c>
      <c r="F2664" s="209" t="s">
        <v>6829</v>
      </c>
      <c r="G2664" s="209" t="s">
        <v>6830</v>
      </c>
    </row>
    <row r="2665" customHeight="1" spans="4:7">
      <c r="D2665" s="207">
        <v>50019</v>
      </c>
      <c r="E2665" s="209" t="s">
        <v>6813</v>
      </c>
      <c r="F2665" s="209" t="s">
        <v>6831</v>
      </c>
      <c r="G2665" s="209" t="s">
        <v>6832</v>
      </c>
    </row>
    <row r="2666" customHeight="1" spans="4:7">
      <c r="D2666" s="207">
        <v>50019</v>
      </c>
      <c r="E2666" s="209" t="s">
        <v>6813</v>
      </c>
      <c r="F2666" s="209" t="s">
        <v>6833</v>
      </c>
      <c r="G2666" s="209" t="s">
        <v>6834</v>
      </c>
    </row>
    <row r="2667" customHeight="1" spans="4:7">
      <c r="D2667" s="207">
        <v>47011</v>
      </c>
      <c r="E2667" s="209" t="s">
        <v>6835</v>
      </c>
      <c r="F2667" s="209" t="s">
        <v>6836</v>
      </c>
      <c r="G2667" s="209" t="s">
        <v>6837</v>
      </c>
    </row>
    <row r="2668" customHeight="1" spans="4:7">
      <c r="D2668" s="207">
        <v>47011</v>
      </c>
      <c r="E2668" s="209" t="s">
        <v>6835</v>
      </c>
      <c r="F2668" s="209" t="s">
        <v>6838</v>
      </c>
      <c r="G2668" s="209" t="s">
        <v>6839</v>
      </c>
    </row>
    <row r="2669" customHeight="1" spans="4:7">
      <c r="D2669" s="207">
        <v>47011</v>
      </c>
      <c r="E2669" s="209" t="s">
        <v>6835</v>
      </c>
      <c r="F2669" s="209" t="s">
        <v>6840</v>
      </c>
      <c r="G2669" s="209" t="s">
        <v>6841</v>
      </c>
    </row>
    <row r="2670" customHeight="1" spans="4:7">
      <c r="D2670" s="207">
        <v>47011</v>
      </c>
      <c r="E2670" s="209" t="s">
        <v>6835</v>
      </c>
      <c r="F2670" s="209" t="s">
        <v>6842</v>
      </c>
      <c r="G2670" s="209" t="s">
        <v>6843</v>
      </c>
    </row>
    <row r="2671" customHeight="1" spans="4:7">
      <c r="D2671" s="207">
        <v>47011</v>
      </c>
      <c r="E2671" s="209" t="s">
        <v>6835</v>
      </c>
      <c r="F2671" s="209" t="s">
        <v>6844</v>
      </c>
      <c r="G2671" s="209" t="s">
        <v>2224</v>
      </c>
    </row>
    <row r="2672" customHeight="1" spans="4:7">
      <c r="D2672" s="207">
        <v>48028</v>
      </c>
      <c r="E2672" s="209" t="s">
        <v>6845</v>
      </c>
      <c r="F2672" s="209" t="s">
        <v>6846</v>
      </c>
      <c r="G2672" s="209" t="s">
        <v>6847</v>
      </c>
    </row>
    <row r="2673" customHeight="1" spans="4:7">
      <c r="D2673" s="207">
        <v>48028</v>
      </c>
      <c r="E2673" s="209" t="s">
        <v>6845</v>
      </c>
      <c r="F2673" s="209" t="s">
        <v>6848</v>
      </c>
      <c r="G2673" s="209" t="s">
        <v>6849</v>
      </c>
    </row>
    <row r="2674" customHeight="1" spans="4:7">
      <c r="D2674" s="207">
        <v>48028</v>
      </c>
      <c r="E2674" s="209" t="s">
        <v>6845</v>
      </c>
      <c r="F2674" s="209" t="s">
        <v>6850</v>
      </c>
      <c r="G2674" s="209" t="s">
        <v>6851</v>
      </c>
    </row>
    <row r="2675" customHeight="1" spans="4:7">
      <c r="D2675" s="207">
        <v>48028</v>
      </c>
      <c r="E2675" s="209" t="s">
        <v>6845</v>
      </c>
      <c r="F2675" s="209" t="s">
        <v>6852</v>
      </c>
      <c r="G2675" s="209" t="s">
        <v>6853</v>
      </c>
    </row>
    <row r="2676" customHeight="1" spans="4:7">
      <c r="D2676" s="207">
        <v>48028</v>
      </c>
      <c r="E2676" s="209" t="s">
        <v>6845</v>
      </c>
      <c r="F2676" s="209" t="s">
        <v>6854</v>
      </c>
      <c r="G2676" s="209" t="s">
        <v>6855</v>
      </c>
    </row>
    <row r="2677" customHeight="1" spans="4:7">
      <c r="D2677" s="207">
        <v>48028</v>
      </c>
      <c r="E2677" s="209" t="s">
        <v>6845</v>
      </c>
      <c r="F2677" s="209" t="s">
        <v>6856</v>
      </c>
      <c r="G2677" s="209" t="s">
        <v>6857</v>
      </c>
    </row>
    <row r="2678" customHeight="1" spans="4:7">
      <c r="D2678" s="207">
        <v>48028</v>
      </c>
      <c r="E2678" s="209" t="s">
        <v>6845</v>
      </c>
      <c r="F2678" s="209" t="s">
        <v>6858</v>
      </c>
      <c r="G2678" s="209" t="s">
        <v>6859</v>
      </c>
    </row>
    <row r="2679" customHeight="1" spans="4:7">
      <c r="D2679" s="207">
        <v>48028</v>
      </c>
      <c r="E2679" s="209" t="s">
        <v>6845</v>
      </c>
      <c r="F2679" s="209" t="s">
        <v>6860</v>
      </c>
      <c r="G2679" s="209" t="s">
        <v>6861</v>
      </c>
    </row>
    <row r="2680" customHeight="1" spans="4:7">
      <c r="D2680" s="207">
        <v>48028</v>
      </c>
      <c r="E2680" s="209" t="s">
        <v>6845</v>
      </c>
      <c r="F2680" s="209" t="s">
        <v>6862</v>
      </c>
      <c r="G2680" s="209" t="s">
        <v>6863</v>
      </c>
    </row>
    <row r="2681" customHeight="1" spans="4:7">
      <c r="D2681" s="207">
        <v>48028</v>
      </c>
      <c r="E2681" s="209" t="s">
        <v>6845</v>
      </c>
      <c r="F2681" s="209" t="s">
        <v>6864</v>
      </c>
      <c r="G2681" s="209" t="s">
        <v>6865</v>
      </c>
    </row>
    <row r="2682" customHeight="1" spans="4:7">
      <c r="D2682" s="207">
        <v>51023</v>
      </c>
      <c r="E2682" s="209" t="s">
        <v>6866</v>
      </c>
      <c r="F2682" s="209" t="s">
        <v>6867</v>
      </c>
      <c r="G2682" s="209" t="s">
        <v>6868</v>
      </c>
    </row>
    <row r="2683" customHeight="1" spans="4:7">
      <c r="D2683" s="207">
        <v>51023</v>
      </c>
      <c r="E2683" s="209" t="s">
        <v>6866</v>
      </c>
      <c r="F2683" s="209" t="s">
        <v>6869</v>
      </c>
      <c r="G2683" s="209" t="s">
        <v>6870</v>
      </c>
    </row>
    <row r="2684" customHeight="1" spans="4:7">
      <c r="D2684" s="207">
        <v>51023</v>
      </c>
      <c r="E2684" s="209" t="s">
        <v>6866</v>
      </c>
      <c r="F2684" s="209" t="s">
        <v>6871</v>
      </c>
      <c r="G2684" s="209" t="s">
        <v>1325</v>
      </c>
    </row>
    <row r="2685" customHeight="1" spans="4:7">
      <c r="D2685" s="207">
        <v>51023</v>
      </c>
      <c r="E2685" s="209" t="s">
        <v>6866</v>
      </c>
      <c r="F2685" s="209" t="s">
        <v>6872</v>
      </c>
      <c r="G2685" s="209" t="s">
        <v>6873</v>
      </c>
    </row>
    <row r="2686" customHeight="1" spans="4:7">
      <c r="D2686" s="207">
        <v>51023</v>
      </c>
      <c r="E2686" s="209" t="s">
        <v>6866</v>
      </c>
      <c r="F2686" s="209" t="s">
        <v>6874</v>
      </c>
      <c r="G2686" s="209" t="s">
        <v>6875</v>
      </c>
    </row>
    <row r="2687" customHeight="1" spans="4:7">
      <c r="D2687" s="207">
        <v>51023</v>
      </c>
      <c r="E2687" s="209" t="s">
        <v>6866</v>
      </c>
      <c r="F2687" s="209" t="s">
        <v>6876</v>
      </c>
      <c r="G2687" s="209" t="s">
        <v>6877</v>
      </c>
    </row>
    <row r="2688" customHeight="1" spans="4:7">
      <c r="D2688" s="207">
        <v>100003</v>
      </c>
      <c r="E2688" s="209" t="s">
        <v>6878</v>
      </c>
      <c r="F2688" s="209" t="s">
        <v>6879</v>
      </c>
      <c r="G2688" s="209" t="s">
        <v>6880</v>
      </c>
    </row>
    <row r="2689" customHeight="1" spans="4:7">
      <c r="D2689" s="207">
        <v>100003</v>
      </c>
      <c r="E2689" s="209" t="s">
        <v>6878</v>
      </c>
      <c r="F2689" s="209" t="s">
        <v>6881</v>
      </c>
      <c r="G2689" s="209" t="s">
        <v>6882</v>
      </c>
    </row>
    <row r="2690" customHeight="1" spans="4:7">
      <c r="D2690" s="207">
        <v>100003</v>
      </c>
      <c r="E2690" s="209" t="s">
        <v>6878</v>
      </c>
      <c r="F2690" s="209" t="s">
        <v>6883</v>
      </c>
      <c r="G2690" s="209" t="s">
        <v>6884</v>
      </c>
    </row>
    <row r="2691" customHeight="1" spans="4:7">
      <c r="D2691" s="207">
        <v>100003</v>
      </c>
      <c r="E2691" s="209" t="s">
        <v>6878</v>
      </c>
      <c r="F2691" s="209" t="s">
        <v>6885</v>
      </c>
      <c r="G2691" s="209" t="s">
        <v>2456</v>
      </c>
    </row>
    <row r="2692" customHeight="1" spans="4:7">
      <c r="D2692" s="207">
        <v>100003</v>
      </c>
      <c r="E2692" s="209" t="s">
        <v>6878</v>
      </c>
      <c r="F2692" s="209" t="s">
        <v>6886</v>
      </c>
      <c r="G2692" s="209" t="s">
        <v>6887</v>
      </c>
    </row>
    <row r="2693" customHeight="1" spans="4:7">
      <c r="D2693" s="207">
        <v>100003</v>
      </c>
      <c r="E2693" s="209" t="s">
        <v>6878</v>
      </c>
      <c r="F2693" s="209" t="s">
        <v>6888</v>
      </c>
      <c r="G2693" s="209" t="s">
        <v>6889</v>
      </c>
    </row>
    <row r="2694" customHeight="1" spans="4:7">
      <c r="D2694" s="207">
        <v>52015</v>
      </c>
      <c r="E2694" s="209" t="s">
        <v>6890</v>
      </c>
      <c r="F2694" s="209" t="s">
        <v>6891</v>
      </c>
      <c r="G2694" s="209" t="s">
        <v>6892</v>
      </c>
    </row>
    <row r="2695" customHeight="1" spans="4:7">
      <c r="D2695" s="207">
        <v>52015</v>
      </c>
      <c r="E2695" s="209" t="s">
        <v>6890</v>
      </c>
      <c r="F2695" s="209" t="s">
        <v>6893</v>
      </c>
      <c r="G2695" s="209" t="s">
        <v>2759</v>
      </c>
    </row>
    <row r="2696" customHeight="1" spans="4:7">
      <c r="D2696" s="207">
        <v>52015</v>
      </c>
      <c r="E2696" s="209" t="s">
        <v>6890</v>
      </c>
      <c r="F2696" s="209" t="s">
        <v>6894</v>
      </c>
      <c r="G2696" s="209" t="s">
        <v>6895</v>
      </c>
    </row>
    <row r="2697" customHeight="1" spans="4:7">
      <c r="D2697" s="207">
        <v>52015</v>
      </c>
      <c r="E2697" s="209" t="s">
        <v>6890</v>
      </c>
      <c r="F2697" s="209" t="s">
        <v>6896</v>
      </c>
      <c r="G2697" s="209" t="s">
        <v>6897</v>
      </c>
    </row>
    <row r="2698" customHeight="1" spans="4:7">
      <c r="D2698" s="207">
        <v>52015</v>
      </c>
      <c r="E2698" s="209" t="s">
        <v>6890</v>
      </c>
      <c r="F2698" s="209" t="s">
        <v>6898</v>
      </c>
      <c r="G2698" s="209" t="s">
        <v>6899</v>
      </c>
    </row>
    <row r="2699" customHeight="1" spans="4:7">
      <c r="D2699" s="207">
        <v>52015</v>
      </c>
      <c r="E2699" s="209" t="s">
        <v>6890</v>
      </c>
      <c r="F2699" s="209" t="s">
        <v>6900</v>
      </c>
      <c r="G2699" s="209" t="s">
        <v>6901</v>
      </c>
    </row>
    <row r="2700" customHeight="1" spans="4:7">
      <c r="D2700" s="207">
        <v>52015</v>
      </c>
      <c r="E2700" s="209" t="s">
        <v>6890</v>
      </c>
      <c r="F2700" s="209" t="s">
        <v>6902</v>
      </c>
      <c r="G2700" s="209" t="s">
        <v>6903</v>
      </c>
    </row>
    <row r="2701" customHeight="1" spans="4:7">
      <c r="D2701" s="207">
        <v>52015</v>
      </c>
      <c r="E2701" s="209" t="s">
        <v>6890</v>
      </c>
      <c r="F2701" s="209" t="s">
        <v>6904</v>
      </c>
      <c r="G2701" s="209" t="s">
        <v>6905</v>
      </c>
    </row>
    <row r="2702" customHeight="1" spans="4:7">
      <c r="D2702" s="207">
        <v>52015</v>
      </c>
      <c r="E2702" s="209" t="s">
        <v>6890</v>
      </c>
      <c r="F2702" s="209" t="s">
        <v>6906</v>
      </c>
      <c r="G2702" s="209" t="s">
        <v>6521</v>
      </c>
    </row>
    <row r="2703" customHeight="1" spans="4:7">
      <c r="D2703" s="207">
        <v>52015</v>
      </c>
      <c r="E2703" s="209" t="s">
        <v>6890</v>
      </c>
      <c r="F2703" s="209" t="s">
        <v>6907</v>
      </c>
      <c r="G2703" s="209" t="s">
        <v>4326</v>
      </c>
    </row>
    <row r="2704" customHeight="1" spans="4:7">
      <c r="D2704" s="207">
        <v>52015</v>
      </c>
      <c r="E2704" s="209" t="s">
        <v>6890</v>
      </c>
      <c r="F2704" s="209" t="s">
        <v>6908</v>
      </c>
      <c r="G2704" s="209" t="s">
        <v>3527</v>
      </c>
    </row>
    <row r="2705" customHeight="1" spans="4:7">
      <c r="D2705" s="207">
        <v>52015</v>
      </c>
      <c r="E2705" s="209" t="s">
        <v>6890</v>
      </c>
      <c r="F2705" s="209" t="s">
        <v>6909</v>
      </c>
      <c r="G2705" s="209" t="s">
        <v>6910</v>
      </c>
    </row>
    <row r="2706" customHeight="1" spans="4:7">
      <c r="D2706" s="207">
        <v>52015</v>
      </c>
      <c r="E2706" s="209" t="s">
        <v>6890</v>
      </c>
      <c r="F2706" s="209" t="s">
        <v>6911</v>
      </c>
      <c r="G2706" s="209" t="s">
        <v>4573</v>
      </c>
    </row>
    <row r="2707" customHeight="1" spans="4:7">
      <c r="D2707" s="207">
        <v>52015</v>
      </c>
      <c r="E2707" s="209" t="s">
        <v>6890</v>
      </c>
      <c r="F2707" s="209" t="s">
        <v>6912</v>
      </c>
      <c r="G2707" s="209" t="s">
        <v>6913</v>
      </c>
    </row>
    <row r="2708" customHeight="1" spans="4:7">
      <c r="D2708" s="207">
        <v>52015</v>
      </c>
      <c r="E2708" s="209" t="s">
        <v>6890</v>
      </c>
      <c r="F2708" s="209" t="s">
        <v>6914</v>
      </c>
      <c r="G2708" s="209" t="s">
        <v>6915</v>
      </c>
    </row>
    <row r="2709" customHeight="1" spans="4:7">
      <c r="D2709" s="207">
        <v>52015</v>
      </c>
      <c r="E2709" s="209" t="s">
        <v>6890</v>
      </c>
      <c r="F2709" s="209" t="s">
        <v>6916</v>
      </c>
      <c r="G2709" s="209" t="s">
        <v>6917</v>
      </c>
    </row>
    <row r="2710" customHeight="1" spans="4:7">
      <c r="D2710" s="207">
        <v>52015</v>
      </c>
      <c r="E2710" s="209" t="s">
        <v>6890</v>
      </c>
      <c r="F2710" s="209" t="s">
        <v>6918</v>
      </c>
      <c r="G2710" s="209" t="s">
        <v>6919</v>
      </c>
    </row>
    <row r="2711" customHeight="1" spans="4:7">
      <c r="D2711" s="207">
        <v>52015</v>
      </c>
      <c r="E2711" s="209" t="s">
        <v>6890</v>
      </c>
      <c r="F2711" s="209" t="s">
        <v>6920</v>
      </c>
      <c r="G2711" s="209" t="s">
        <v>6921</v>
      </c>
    </row>
    <row r="2712" customHeight="1" spans="4:7">
      <c r="D2712" s="207">
        <v>52015</v>
      </c>
      <c r="E2712" s="209" t="s">
        <v>6890</v>
      </c>
      <c r="F2712" s="209" t="s">
        <v>6922</v>
      </c>
      <c r="G2712" s="209" t="s">
        <v>6923</v>
      </c>
    </row>
    <row r="2713" customHeight="1" spans="4:7">
      <c r="D2713" s="207">
        <v>52015</v>
      </c>
      <c r="E2713" s="209" t="s">
        <v>6890</v>
      </c>
      <c r="F2713" s="209" t="s">
        <v>6924</v>
      </c>
      <c r="G2713" s="209" t="s">
        <v>6925</v>
      </c>
    </row>
    <row r="2714" customHeight="1" spans="4:7">
      <c r="D2714" s="207">
        <v>52015</v>
      </c>
      <c r="E2714" s="209" t="s">
        <v>6890</v>
      </c>
      <c r="F2714" s="209" t="s">
        <v>6926</v>
      </c>
      <c r="G2714" s="209" t="s">
        <v>6927</v>
      </c>
    </row>
    <row r="2715" customHeight="1" spans="4:7">
      <c r="D2715" s="207">
        <v>52015</v>
      </c>
      <c r="E2715" s="209" t="s">
        <v>6890</v>
      </c>
      <c r="F2715" s="209" t="s">
        <v>6928</v>
      </c>
      <c r="G2715" s="209" t="s">
        <v>4311</v>
      </c>
    </row>
    <row r="2716" customHeight="1" spans="4:7">
      <c r="D2716" s="207">
        <v>52015</v>
      </c>
      <c r="E2716" s="209" t="s">
        <v>6890</v>
      </c>
      <c r="F2716" s="209" t="s">
        <v>6929</v>
      </c>
      <c r="G2716" s="209" t="s">
        <v>6930</v>
      </c>
    </row>
    <row r="2717" customHeight="1" spans="4:7">
      <c r="D2717" s="207">
        <v>52015</v>
      </c>
      <c r="E2717" s="209" t="s">
        <v>6890</v>
      </c>
      <c r="F2717" s="209" t="s">
        <v>6931</v>
      </c>
      <c r="G2717" s="209" t="s">
        <v>6932</v>
      </c>
    </row>
    <row r="2718" customHeight="1" spans="4:7">
      <c r="D2718" s="207">
        <v>52015</v>
      </c>
      <c r="E2718" s="209" t="s">
        <v>6890</v>
      </c>
      <c r="F2718" s="209" t="s">
        <v>6933</v>
      </c>
      <c r="G2718" s="209" t="s">
        <v>6934</v>
      </c>
    </row>
    <row r="2719" customHeight="1" spans="4:7">
      <c r="D2719" s="207">
        <v>52015</v>
      </c>
      <c r="E2719" s="209" t="s">
        <v>6890</v>
      </c>
      <c r="F2719" s="209" t="s">
        <v>6935</v>
      </c>
      <c r="G2719" s="209" t="s">
        <v>6936</v>
      </c>
    </row>
    <row r="2720" customHeight="1" spans="4:7">
      <c r="D2720" s="207">
        <v>52015</v>
      </c>
      <c r="E2720" s="209" t="s">
        <v>6890</v>
      </c>
      <c r="F2720" s="209" t="s">
        <v>6937</v>
      </c>
      <c r="G2720" s="209" t="s">
        <v>6938</v>
      </c>
    </row>
    <row r="2721" customHeight="1" spans="4:7">
      <c r="D2721" s="207">
        <v>52015</v>
      </c>
      <c r="E2721" s="209" t="s">
        <v>6890</v>
      </c>
      <c r="F2721" s="209" t="s">
        <v>6939</v>
      </c>
      <c r="G2721" s="209" t="s">
        <v>6940</v>
      </c>
    </row>
    <row r="2722" customHeight="1" spans="4:7">
      <c r="D2722" s="207">
        <v>52015</v>
      </c>
      <c r="E2722" s="209" t="s">
        <v>6890</v>
      </c>
      <c r="F2722" s="209" t="s">
        <v>6941</v>
      </c>
      <c r="G2722" s="209" t="s">
        <v>6942</v>
      </c>
    </row>
    <row r="2723" customHeight="1" spans="4:7">
      <c r="D2723" s="207">
        <v>52015</v>
      </c>
      <c r="E2723" s="209" t="s">
        <v>6890</v>
      </c>
      <c r="F2723" s="209" t="s">
        <v>6943</v>
      </c>
      <c r="G2723" s="209" t="s">
        <v>6944</v>
      </c>
    </row>
    <row r="2724" customHeight="1" spans="4:7">
      <c r="D2724" s="207">
        <v>52015</v>
      </c>
      <c r="E2724" s="209" t="s">
        <v>6890</v>
      </c>
      <c r="F2724" s="209" t="s">
        <v>6945</v>
      </c>
      <c r="G2724" s="209" t="s">
        <v>6946</v>
      </c>
    </row>
    <row r="2725" customHeight="1" spans="4:7">
      <c r="D2725" s="207">
        <v>52015</v>
      </c>
      <c r="E2725" s="209" t="s">
        <v>6890</v>
      </c>
      <c r="F2725" s="209" t="s">
        <v>6947</v>
      </c>
      <c r="G2725" s="209" t="s">
        <v>6948</v>
      </c>
    </row>
    <row r="2726" customHeight="1" spans="4:7">
      <c r="D2726" s="207">
        <v>52015</v>
      </c>
      <c r="E2726" s="209" t="s">
        <v>6890</v>
      </c>
      <c r="F2726" s="209" t="s">
        <v>6949</v>
      </c>
      <c r="G2726" s="209" t="s">
        <v>6950</v>
      </c>
    </row>
    <row r="2727" customHeight="1" spans="4:7">
      <c r="D2727" s="207">
        <v>52015</v>
      </c>
      <c r="E2727" s="209" t="s">
        <v>6890</v>
      </c>
      <c r="F2727" s="209" t="s">
        <v>6951</v>
      </c>
      <c r="G2727" s="209" t="s">
        <v>6242</v>
      </c>
    </row>
    <row r="2728" customHeight="1" spans="4:7">
      <c r="D2728" s="207">
        <v>52015</v>
      </c>
      <c r="E2728" s="209" t="s">
        <v>6890</v>
      </c>
      <c r="F2728" s="209" t="s">
        <v>6952</v>
      </c>
      <c r="G2728" s="209" t="s">
        <v>6953</v>
      </c>
    </row>
    <row r="2729" customHeight="1" spans="4:7">
      <c r="D2729" s="207">
        <v>52015</v>
      </c>
      <c r="E2729" s="209" t="s">
        <v>6890</v>
      </c>
      <c r="F2729" s="209" t="s">
        <v>6954</v>
      </c>
      <c r="G2729" s="209" t="s">
        <v>6955</v>
      </c>
    </row>
    <row r="2730" customHeight="1" spans="4:7">
      <c r="D2730" s="207">
        <v>52015</v>
      </c>
      <c r="E2730" s="209" t="s">
        <v>6890</v>
      </c>
      <c r="F2730" s="209" t="s">
        <v>6956</v>
      </c>
      <c r="G2730" s="209" t="s">
        <v>6957</v>
      </c>
    </row>
    <row r="2731" customHeight="1" spans="4:7">
      <c r="D2731" s="207">
        <v>52015</v>
      </c>
      <c r="E2731" s="209" t="s">
        <v>6890</v>
      </c>
      <c r="F2731" s="209" t="s">
        <v>6958</v>
      </c>
      <c r="G2731" s="209" t="s">
        <v>6959</v>
      </c>
    </row>
    <row r="2732" customHeight="1" spans="4:7">
      <c r="D2732" s="207">
        <v>52015</v>
      </c>
      <c r="E2732" s="209" t="s">
        <v>6890</v>
      </c>
      <c r="F2732" s="209" t="s">
        <v>6960</v>
      </c>
      <c r="G2732" s="209" t="s">
        <v>6961</v>
      </c>
    </row>
    <row r="2733" customHeight="1" spans="4:7">
      <c r="D2733" s="207">
        <v>51024</v>
      </c>
      <c r="E2733" s="209" t="s">
        <v>6962</v>
      </c>
      <c r="F2733" s="209" t="s">
        <v>6963</v>
      </c>
      <c r="G2733" s="209" t="s">
        <v>6964</v>
      </c>
    </row>
    <row r="2734" customHeight="1" spans="4:7">
      <c r="D2734" s="207">
        <v>51024</v>
      </c>
      <c r="E2734" s="209" t="s">
        <v>6962</v>
      </c>
      <c r="F2734" s="209" t="s">
        <v>6965</v>
      </c>
      <c r="G2734" s="209" t="s">
        <v>6966</v>
      </c>
    </row>
    <row r="2735" customHeight="1" spans="4:7">
      <c r="D2735" s="207">
        <v>51024</v>
      </c>
      <c r="E2735" s="209" t="s">
        <v>6962</v>
      </c>
      <c r="F2735" s="209" t="s">
        <v>6967</v>
      </c>
      <c r="G2735" s="209" t="s">
        <v>6968</v>
      </c>
    </row>
    <row r="2736" customHeight="1" spans="4:7">
      <c r="D2736" s="207">
        <v>51024</v>
      </c>
      <c r="E2736" s="209" t="s">
        <v>6962</v>
      </c>
      <c r="F2736" s="209" t="s">
        <v>6969</v>
      </c>
      <c r="G2736" s="209" t="s">
        <v>3198</v>
      </c>
    </row>
    <row r="2737" customHeight="1" spans="4:7">
      <c r="D2737" s="207">
        <v>51024</v>
      </c>
      <c r="E2737" s="209" t="s">
        <v>6962</v>
      </c>
      <c r="F2737" s="209" t="s">
        <v>6970</v>
      </c>
      <c r="G2737" s="209" t="s">
        <v>6971</v>
      </c>
    </row>
    <row r="2738" customHeight="1" spans="4:7">
      <c r="D2738" s="207">
        <v>51024</v>
      </c>
      <c r="E2738" s="209" t="s">
        <v>6962</v>
      </c>
      <c r="F2738" s="209" t="s">
        <v>6972</v>
      </c>
      <c r="G2738" s="209" t="s">
        <v>6973</v>
      </c>
    </row>
    <row r="2739" customHeight="1" spans="4:7">
      <c r="D2739" s="207">
        <v>51024</v>
      </c>
      <c r="E2739" s="209" t="s">
        <v>6962</v>
      </c>
      <c r="F2739" s="209" t="s">
        <v>6974</v>
      </c>
      <c r="G2739" s="209" t="s">
        <v>6975</v>
      </c>
    </row>
    <row r="2740" customHeight="1" spans="4:7">
      <c r="D2740" s="207">
        <v>51024</v>
      </c>
      <c r="E2740" s="209" t="s">
        <v>6962</v>
      </c>
      <c r="F2740" s="209" t="s">
        <v>6976</v>
      </c>
      <c r="G2740" s="209" t="s">
        <v>6977</v>
      </c>
    </row>
    <row r="2741" customHeight="1" spans="4:7">
      <c r="D2741" s="207">
        <v>51024</v>
      </c>
      <c r="E2741" s="209" t="s">
        <v>6962</v>
      </c>
      <c r="F2741" s="209" t="s">
        <v>6978</v>
      </c>
      <c r="G2741" s="209" t="s">
        <v>4138</v>
      </c>
    </row>
    <row r="2742" customHeight="1" spans="4:7">
      <c r="D2742" s="207">
        <v>51024</v>
      </c>
      <c r="E2742" s="209" t="s">
        <v>6962</v>
      </c>
      <c r="F2742" s="209" t="s">
        <v>6979</v>
      </c>
      <c r="G2742" s="209" t="s">
        <v>6125</v>
      </c>
    </row>
    <row r="2743" customHeight="1" spans="4:7">
      <c r="D2743" s="207">
        <v>52016</v>
      </c>
      <c r="E2743" s="209" t="s">
        <v>6980</v>
      </c>
      <c r="F2743" s="209" t="s">
        <v>6981</v>
      </c>
      <c r="G2743" s="209" t="s">
        <v>6982</v>
      </c>
    </row>
    <row r="2744" customHeight="1" spans="4:7">
      <c r="D2744" s="207">
        <v>52016</v>
      </c>
      <c r="E2744" s="209" t="s">
        <v>6980</v>
      </c>
      <c r="F2744" s="209" t="s">
        <v>6983</v>
      </c>
      <c r="G2744" s="209" t="s">
        <v>2759</v>
      </c>
    </row>
    <row r="2745" customHeight="1" spans="4:7">
      <c r="D2745" s="207">
        <v>52016</v>
      </c>
      <c r="E2745" s="209" t="s">
        <v>6980</v>
      </c>
      <c r="F2745" s="209" t="s">
        <v>6984</v>
      </c>
      <c r="G2745" s="209" t="s">
        <v>6985</v>
      </c>
    </row>
    <row r="2746" customHeight="1" spans="4:7">
      <c r="D2746" s="207">
        <v>52016</v>
      </c>
      <c r="E2746" s="209" t="s">
        <v>6980</v>
      </c>
      <c r="F2746" s="209" t="s">
        <v>6986</v>
      </c>
      <c r="G2746" s="209" t="s">
        <v>6987</v>
      </c>
    </row>
    <row r="2747" customHeight="1" spans="4:7">
      <c r="D2747" s="207">
        <v>52016</v>
      </c>
      <c r="E2747" s="209" t="s">
        <v>6980</v>
      </c>
      <c r="F2747" s="209" t="s">
        <v>6988</v>
      </c>
      <c r="G2747" s="209" t="s">
        <v>6989</v>
      </c>
    </row>
    <row r="2748" customHeight="1" spans="4:7">
      <c r="D2748" s="207">
        <v>52016</v>
      </c>
      <c r="E2748" s="209" t="s">
        <v>6980</v>
      </c>
      <c r="F2748" s="209" t="s">
        <v>6990</v>
      </c>
      <c r="G2748" s="209" t="s">
        <v>6991</v>
      </c>
    </row>
    <row r="2749" customHeight="1" spans="4:7">
      <c r="D2749" s="207">
        <v>52016</v>
      </c>
      <c r="E2749" s="209" t="s">
        <v>6980</v>
      </c>
      <c r="F2749" s="209" t="s">
        <v>6992</v>
      </c>
      <c r="G2749" s="209" t="s">
        <v>6993</v>
      </c>
    </row>
    <row r="2750" customHeight="1" spans="4:7">
      <c r="D2750" s="207">
        <v>52016</v>
      </c>
      <c r="E2750" s="209" t="s">
        <v>6980</v>
      </c>
      <c r="F2750" s="209" t="s">
        <v>6994</v>
      </c>
      <c r="G2750" s="209" t="s">
        <v>6995</v>
      </c>
    </row>
    <row r="2751" customHeight="1" spans="4:7">
      <c r="D2751" s="207">
        <v>52016</v>
      </c>
      <c r="E2751" s="209" t="s">
        <v>6980</v>
      </c>
      <c r="F2751" s="209" t="s">
        <v>6996</v>
      </c>
      <c r="G2751" s="209" t="s">
        <v>6997</v>
      </c>
    </row>
    <row r="2752" customHeight="1" spans="4:7">
      <c r="D2752" s="207">
        <v>52016</v>
      </c>
      <c r="E2752" s="209" t="s">
        <v>6980</v>
      </c>
      <c r="F2752" s="209" t="s">
        <v>6998</v>
      </c>
      <c r="G2752" s="209" t="s">
        <v>6999</v>
      </c>
    </row>
    <row r="2753" customHeight="1" spans="4:7">
      <c r="D2753" s="207">
        <v>52016</v>
      </c>
      <c r="E2753" s="209" t="s">
        <v>6980</v>
      </c>
      <c r="F2753" s="209" t="s">
        <v>7000</v>
      </c>
      <c r="G2753" s="209" t="s">
        <v>2086</v>
      </c>
    </row>
    <row r="2754" customHeight="1" spans="4:7">
      <c r="D2754" s="207">
        <v>52016</v>
      </c>
      <c r="E2754" s="209" t="s">
        <v>6980</v>
      </c>
      <c r="F2754" s="209" t="s">
        <v>7001</v>
      </c>
      <c r="G2754" s="209" t="s">
        <v>7002</v>
      </c>
    </row>
    <row r="2755" customHeight="1" spans="4:7">
      <c r="D2755" s="207">
        <v>52016</v>
      </c>
      <c r="E2755" s="209" t="s">
        <v>6980</v>
      </c>
      <c r="F2755" s="209" t="s">
        <v>7003</v>
      </c>
      <c r="G2755" s="209" t="s">
        <v>7004</v>
      </c>
    </row>
    <row r="2756" customHeight="1" spans="4:7">
      <c r="D2756" s="207">
        <v>52016</v>
      </c>
      <c r="E2756" s="209" t="s">
        <v>6980</v>
      </c>
      <c r="F2756" s="209" t="s">
        <v>7005</v>
      </c>
      <c r="G2756" s="209" t="s">
        <v>3439</v>
      </c>
    </row>
    <row r="2757" customHeight="1" spans="4:7">
      <c r="D2757" s="207">
        <v>52016</v>
      </c>
      <c r="E2757" s="209" t="s">
        <v>6980</v>
      </c>
      <c r="F2757" s="209" t="s">
        <v>7006</v>
      </c>
      <c r="G2757" s="209" t="s">
        <v>7007</v>
      </c>
    </row>
    <row r="2758" customHeight="1" spans="4:7">
      <c r="D2758" s="207">
        <v>52016</v>
      </c>
      <c r="E2758" s="209" t="s">
        <v>6980</v>
      </c>
      <c r="F2758" s="209" t="s">
        <v>7008</v>
      </c>
      <c r="G2758" s="209" t="s">
        <v>7009</v>
      </c>
    </row>
    <row r="2759" customHeight="1" spans="4:7">
      <c r="D2759" s="207">
        <v>52016</v>
      </c>
      <c r="E2759" s="209" t="s">
        <v>6980</v>
      </c>
      <c r="F2759" s="209" t="s">
        <v>7010</v>
      </c>
      <c r="G2759" s="209" t="s">
        <v>7011</v>
      </c>
    </row>
    <row r="2760" customHeight="1" spans="4:7">
      <c r="D2760" s="207">
        <v>52016</v>
      </c>
      <c r="E2760" s="209" t="s">
        <v>6980</v>
      </c>
      <c r="F2760" s="209" t="s">
        <v>7012</v>
      </c>
      <c r="G2760" s="209" t="s">
        <v>7013</v>
      </c>
    </row>
    <row r="2761" customHeight="1" spans="4:7">
      <c r="D2761" s="207">
        <v>52016</v>
      </c>
      <c r="E2761" s="209" t="s">
        <v>6980</v>
      </c>
      <c r="F2761" s="209" t="s">
        <v>7014</v>
      </c>
      <c r="G2761" s="209" t="s">
        <v>6887</v>
      </c>
    </row>
    <row r="2762" customHeight="1" spans="4:7">
      <c r="D2762" s="207">
        <v>52016</v>
      </c>
      <c r="E2762" s="209" t="s">
        <v>6980</v>
      </c>
      <c r="F2762" s="209" t="s">
        <v>7015</v>
      </c>
      <c r="G2762" s="209" t="s">
        <v>7016</v>
      </c>
    </row>
    <row r="2763" customHeight="1" spans="4:7">
      <c r="D2763" s="207">
        <v>52016</v>
      </c>
      <c r="E2763" s="209" t="s">
        <v>6980</v>
      </c>
      <c r="F2763" s="209" t="s">
        <v>7017</v>
      </c>
      <c r="G2763" s="209" t="s">
        <v>7018</v>
      </c>
    </row>
    <row r="2764" customHeight="1" spans="4:7">
      <c r="D2764" s="207">
        <v>52016</v>
      </c>
      <c r="E2764" s="209" t="s">
        <v>6980</v>
      </c>
      <c r="F2764" s="209" t="s">
        <v>7019</v>
      </c>
      <c r="G2764" s="209" t="s">
        <v>7020</v>
      </c>
    </row>
    <row r="2765" customHeight="1" spans="4:7">
      <c r="D2765" s="207">
        <v>52016</v>
      </c>
      <c r="E2765" s="209" t="s">
        <v>6980</v>
      </c>
      <c r="F2765" s="209" t="s">
        <v>7021</v>
      </c>
      <c r="G2765" s="209" t="s">
        <v>3002</v>
      </c>
    </row>
    <row r="2766" customHeight="1" spans="4:7">
      <c r="D2766" s="207">
        <v>52016</v>
      </c>
      <c r="E2766" s="209" t="s">
        <v>6980</v>
      </c>
      <c r="F2766" s="209" t="s">
        <v>7022</v>
      </c>
      <c r="G2766" s="209" t="s">
        <v>7023</v>
      </c>
    </row>
    <row r="2767" customHeight="1" spans="4:7">
      <c r="D2767" s="207">
        <v>52016</v>
      </c>
      <c r="E2767" s="209" t="s">
        <v>6980</v>
      </c>
      <c r="F2767" s="209" t="s">
        <v>7024</v>
      </c>
      <c r="G2767" s="209" t="s">
        <v>7025</v>
      </c>
    </row>
    <row r="2768" customHeight="1" spans="4:7">
      <c r="D2768" s="207">
        <v>52016</v>
      </c>
      <c r="E2768" s="209" t="s">
        <v>6980</v>
      </c>
      <c r="F2768" s="209" t="s">
        <v>7026</v>
      </c>
      <c r="G2768" s="209" t="s">
        <v>7027</v>
      </c>
    </row>
    <row r="2769" customHeight="1" spans="4:7">
      <c r="D2769" s="207">
        <v>52016</v>
      </c>
      <c r="E2769" s="209" t="s">
        <v>6980</v>
      </c>
      <c r="F2769" s="209" t="s">
        <v>7028</v>
      </c>
      <c r="G2769" s="209" t="s">
        <v>2399</v>
      </c>
    </row>
    <row r="2770" customHeight="1" spans="4:7">
      <c r="D2770" s="207">
        <v>52016</v>
      </c>
      <c r="E2770" s="209" t="s">
        <v>6980</v>
      </c>
      <c r="F2770" s="209" t="s">
        <v>7029</v>
      </c>
      <c r="G2770" s="209" t="s">
        <v>3788</v>
      </c>
    </row>
    <row r="2771" customHeight="1" spans="4:7">
      <c r="D2771" s="207">
        <v>52016</v>
      </c>
      <c r="E2771" s="209" t="s">
        <v>6980</v>
      </c>
      <c r="F2771" s="209" t="s">
        <v>7030</v>
      </c>
      <c r="G2771" s="209" t="s">
        <v>7031</v>
      </c>
    </row>
    <row r="2772" customHeight="1" spans="4:7">
      <c r="D2772" s="207">
        <v>52016</v>
      </c>
      <c r="E2772" s="209" t="s">
        <v>6980</v>
      </c>
      <c r="F2772" s="209" t="s">
        <v>7032</v>
      </c>
      <c r="G2772" s="209" t="s">
        <v>7033</v>
      </c>
    </row>
    <row r="2773" customHeight="1" spans="4:7">
      <c r="D2773" s="207">
        <v>52016</v>
      </c>
      <c r="E2773" s="209" t="s">
        <v>6980</v>
      </c>
      <c r="F2773" s="209" t="s">
        <v>7034</v>
      </c>
      <c r="G2773" s="209" t="s">
        <v>2145</v>
      </c>
    </row>
    <row r="2774" customHeight="1" spans="4:7">
      <c r="D2774" s="207">
        <v>52016</v>
      </c>
      <c r="E2774" s="209" t="s">
        <v>6980</v>
      </c>
      <c r="F2774" s="209" t="s">
        <v>7035</v>
      </c>
      <c r="G2774" s="209" t="s">
        <v>7036</v>
      </c>
    </row>
    <row r="2775" customHeight="1" spans="4:7">
      <c r="D2775" s="207">
        <v>52016</v>
      </c>
      <c r="E2775" s="209" t="s">
        <v>6980</v>
      </c>
      <c r="F2775" s="209" t="s">
        <v>7037</v>
      </c>
      <c r="G2775" s="209" t="s">
        <v>2447</v>
      </c>
    </row>
    <row r="2776" customHeight="1" spans="4:7">
      <c r="D2776" s="207">
        <v>52016</v>
      </c>
      <c r="E2776" s="209" t="s">
        <v>6980</v>
      </c>
      <c r="F2776" s="209" t="s">
        <v>7038</v>
      </c>
      <c r="G2776" s="209" t="s">
        <v>2253</v>
      </c>
    </row>
    <row r="2777" customHeight="1" spans="4:7">
      <c r="D2777" s="207">
        <v>52016</v>
      </c>
      <c r="E2777" s="209" t="s">
        <v>6980</v>
      </c>
      <c r="F2777" s="209" t="s">
        <v>7039</v>
      </c>
      <c r="G2777" s="209" t="s">
        <v>3010</v>
      </c>
    </row>
    <row r="2778" customHeight="1" spans="4:7">
      <c r="D2778" s="207">
        <v>52016</v>
      </c>
      <c r="E2778" s="209" t="s">
        <v>6980</v>
      </c>
      <c r="F2778" s="209" t="s">
        <v>7040</v>
      </c>
      <c r="G2778" s="209" t="s">
        <v>7041</v>
      </c>
    </row>
    <row r="2779" customHeight="1" spans="4:7">
      <c r="D2779" s="207">
        <v>52016</v>
      </c>
      <c r="E2779" s="209" t="s">
        <v>6980</v>
      </c>
      <c r="F2779" s="209" t="s">
        <v>7042</v>
      </c>
      <c r="G2779" s="209" t="s">
        <v>7043</v>
      </c>
    </row>
    <row r="2780" customHeight="1" spans="4:7">
      <c r="D2780" s="207">
        <v>52016</v>
      </c>
      <c r="E2780" s="209" t="s">
        <v>6980</v>
      </c>
      <c r="F2780" s="209" t="s">
        <v>7044</v>
      </c>
      <c r="G2780" s="209" t="s">
        <v>7045</v>
      </c>
    </row>
    <row r="2781" customHeight="1" spans="4:7">
      <c r="D2781" s="207">
        <v>52016</v>
      </c>
      <c r="E2781" s="209" t="s">
        <v>6980</v>
      </c>
      <c r="F2781" s="209" t="s">
        <v>7046</v>
      </c>
      <c r="G2781" s="209" t="s">
        <v>7047</v>
      </c>
    </row>
    <row r="2782" customHeight="1" spans="4:7">
      <c r="D2782" s="207">
        <v>52016</v>
      </c>
      <c r="E2782" s="209" t="s">
        <v>6980</v>
      </c>
      <c r="F2782" s="209" t="s">
        <v>7048</v>
      </c>
      <c r="G2782" s="209" t="s">
        <v>7049</v>
      </c>
    </row>
    <row r="2783" customHeight="1" spans="4:7">
      <c r="D2783" s="207">
        <v>52016</v>
      </c>
      <c r="E2783" s="209" t="s">
        <v>6980</v>
      </c>
      <c r="F2783" s="209" t="s">
        <v>7050</v>
      </c>
      <c r="G2783" s="209" t="s">
        <v>7051</v>
      </c>
    </row>
    <row r="2784" customHeight="1" spans="4:7">
      <c r="D2784" s="207">
        <v>52017</v>
      </c>
      <c r="E2784" s="209" t="s">
        <v>7052</v>
      </c>
      <c r="F2784" s="209" t="s">
        <v>7053</v>
      </c>
      <c r="G2784" s="209" t="s">
        <v>7054</v>
      </c>
    </row>
    <row r="2785" customHeight="1" spans="4:7">
      <c r="D2785" s="207">
        <v>52017</v>
      </c>
      <c r="E2785" s="209" t="s">
        <v>7052</v>
      </c>
      <c r="F2785" s="209" t="s">
        <v>7055</v>
      </c>
      <c r="G2785" s="209" t="s">
        <v>7056</v>
      </c>
    </row>
    <row r="2786" customHeight="1" spans="4:7">
      <c r="D2786" s="207">
        <v>52017</v>
      </c>
      <c r="E2786" s="209" t="s">
        <v>7052</v>
      </c>
      <c r="F2786" s="209" t="s">
        <v>7057</v>
      </c>
      <c r="G2786" s="209" t="s">
        <v>7058</v>
      </c>
    </row>
    <row r="2787" customHeight="1" spans="4:7">
      <c r="D2787" s="207">
        <v>52017</v>
      </c>
      <c r="E2787" s="209" t="s">
        <v>7052</v>
      </c>
      <c r="F2787" s="209" t="s">
        <v>7059</v>
      </c>
      <c r="G2787" s="209" t="s">
        <v>7060</v>
      </c>
    </row>
    <row r="2788" customHeight="1" spans="4:7">
      <c r="D2788" s="207">
        <v>52017</v>
      </c>
      <c r="E2788" s="209" t="s">
        <v>7052</v>
      </c>
      <c r="F2788" s="209" t="s">
        <v>7061</v>
      </c>
      <c r="G2788" s="209" t="s">
        <v>7062</v>
      </c>
    </row>
    <row r="2789" customHeight="1" spans="4:7">
      <c r="D2789" s="207">
        <v>52017</v>
      </c>
      <c r="E2789" s="209" t="s">
        <v>7052</v>
      </c>
      <c r="F2789" s="209" t="s">
        <v>7063</v>
      </c>
      <c r="G2789" s="209" t="s">
        <v>7064</v>
      </c>
    </row>
    <row r="2790" customHeight="1" spans="4:7">
      <c r="D2790" s="207">
        <v>52017</v>
      </c>
      <c r="E2790" s="209" t="s">
        <v>7052</v>
      </c>
      <c r="F2790" s="209" t="s">
        <v>7065</v>
      </c>
      <c r="G2790" s="209" t="s">
        <v>7066</v>
      </c>
    </row>
    <row r="2791" customHeight="1" spans="4:7">
      <c r="D2791" s="207">
        <v>52017</v>
      </c>
      <c r="E2791" s="209" t="s">
        <v>7052</v>
      </c>
      <c r="F2791" s="209" t="s">
        <v>7067</v>
      </c>
      <c r="G2791" s="209" t="s">
        <v>2681</v>
      </c>
    </row>
    <row r="2792" customHeight="1" spans="4:7">
      <c r="D2792" s="207">
        <v>52017</v>
      </c>
      <c r="E2792" s="209" t="s">
        <v>7052</v>
      </c>
      <c r="F2792" s="209" t="s">
        <v>7068</v>
      </c>
      <c r="G2792" s="209" t="s">
        <v>7069</v>
      </c>
    </row>
    <row r="2793" customHeight="1" spans="4:7">
      <c r="D2793" s="207">
        <v>52017</v>
      </c>
      <c r="E2793" s="209" t="s">
        <v>7052</v>
      </c>
      <c r="F2793" s="209" t="s">
        <v>7070</v>
      </c>
      <c r="G2793" s="209" t="s">
        <v>7071</v>
      </c>
    </row>
    <row r="2794" customHeight="1" spans="4:7">
      <c r="D2794" s="207">
        <v>52017</v>
      </c>
      <c r="E2794" s="209" t="s">
        <v>7052</v>
      </c>
      <c r="F2794" s="209" t="s">
        <v>7072</v>
      </c>
      <c r="G2794" s="209" t="s">
        <v>7073</v>
      </c>
    </row>
    <row r="2795" customHeight="1" spans="4:7">
      <c r="D2795" s="207">
        <v>53027</v>
      </c>
      <c r="E2795" s="209" t="s">
        <v>7074</v>
      </c>
      <c r="F2795" s="209" t="s">
        <v>7075</v>
      </c>
      <c r="G2795" s="209" t="s">
        <v>7076</v>
      </c>
    </row>
    <row r="2796" customHeight="1" spans="4:7">
      <c r="D2796" s="207">
        <v>53027</v>
      </c>
      <c r="E2796" s="209" t="s">
        <v>7074</v>
      </c>
      <c r="F2796" s="209" t="s">
        <v>7077</v>
      </c>
      <c r="G2796" s="209" t="s">
        <v>7078</v>
      </c>
    </row>
    <row r="2797" customHeight="1" spans="4:7">
      <c r="D2797" s="207">
        <v>53027</v>
      </c>
      <c r="E2797" s="209" t="s">
        <v>7074</v>
      </c>
      <c r="F2797" s="209" t="s">
        <v>7079</v>
      </c>
      <c r="G2797" s="209" t="s">
        <v>7080</v>
      </c>
    </row>
    <row r="2798" customHeight="1" spans="4:7">
      <c r="D2798" s="207">
        <v>53027</v>
      </c>
      <c r="E2798" s="209" t="s">
        <v>7074</v>
      </c>
      <c r="F2798" s="209" t="s">
        <v>7081</v>
      </c>
      <c r="G2798" s="209" t="s">
        <v>7082</v>
      </c>
    </row>
    <row r="2799" customHeight="1" spans="4:7">
      <c r="D2799" s="207">
        <v>53027</v>
      </c>
      <c r="E2799" s="209" t="s">
        <v>7074</v>
      </c>
      <c r="F2799" s="209" t="s">
        <v>7083</v>
      </c>
      <c r="G2799" s="209" t="s">
        <v>7084</v>
      </c>
    </row>
    <row r="2800" customHeight="1" spans="4:7">
      <c r="D2800" s="207">
        <v>50020</v>
      </c>
      <c r="E2800" s="209" t="s">
        <v>7085</v>
      </c>
      <c r="F2800" s="209" t="s">
        <v>7086</v>
      </c>
      <c r="G2800" s="209" t="s">
        <v>1599</v>
      </c>
    </row>
    <row r="2801" customHeight="1" spans="4:7">
      <c r="D2801" s="207">
        <v>50020</v>
      </c>
      <c r="E2801" s="209" t="s">
        <v>7085</v>
      </c>
      <c r="F2801" s="209" t="s">
        <v>7087</v>
      </c>
      <c r="G2801" s="209" t="s">
        <v>7088</v>
      </c>
    </row>
    <row r="2802" customHeight="1" spans="4:7">
      <c r="D2802" s="207">
        <v>50020</v>
      </c>
      <c r="E2802" s="209" t="s">
        <v>7085</v>
      </c>
      <c r="F2802" s="209" t="s">
        <v>7089</v>
      </c>
      <c r="G2802" s="209" t="s">
        <v>7090</v>
      </c>
    </row>
    <row r="2803" customHeight="1" spans="4:7">
      <c r="D2803" s="207">
        <v>50020</v>
      </c>
      <c r="E2803" s="209" t="s">
        <v>7085</v>
      </c>
      <c r="F2803" s="209" t="s">
        <v>7091</v>
      </c>
      <c r="G2803" s="209" t="s">
        <v>7092</v>
      </c>
    </row>
    <row r="2804" customHeight="1" spans="4:7">
      <c r="D2804" s="207">
        <v>50020</v>
      </c>
      <c r="E2804" s="209" t="s">
        <v>7085</v>
      </c>
      <c r="F2804" s="209" t="s">
        <v>7093</v>
      </c>
      <c r="G2804" s="209" t="s">
        <v>7094</v>
      </c>
    </row>
    <row r="2805" customHeight="1" spans="4:7">
      <c r="D2805" s="207">
        <v>50020</v>
      </c>
      <c r="E2805" s="209" t="s">
        <v>7085</v>
      </c>
      <c r="F2805" s="209" t="s">
        <v>7095</v>
      </c>
      <c r="G2805" s="209" t="s">
        <v>7096</v>
      </c>
    </row>
    <row r="2806" customHeight="1" spans="4:7">
      <c r="D2806" s="207">
        <v>48030</v>
      </c>
      <c r="E2806" s="209" t="s">
        <v>7097</v>
      </c>
      <c r="F2806" s="209" t="s">
        <v>7098</v>
      </c>
      <c r="G2806" s="209" t="s">
        <v>7099</v>
      </c>
    </row>
    <row r="2807" customHeight="1" spans="4:7">
      <c r="D2807" s="207">
        <v>48030</v>
      </c>
      <c r="E2807" s="209" t="s">
        <v>7097</v>
      </c>
      <c r="F2807" s="209" t="s">
        <v>7100</v>
      </c>
      <c r="G2807" s="209" t="s">
        <v>7101</v>
      </c>
    </row>
    <row r="2808" customHeight="1" spans="4:7">
      <c r="D2808" s="207">
        <v>48030</v>
      </c>
      <c r="E2808" s="209" t="s">
        <v>7097</v>
      </c>
      <c r="F2808" s="209" t="s">
        <v>7102</v>
      </c>
      <c r="G2808" s="209" t="s">
        <v>7103</v>
      </c>
    </row>
    <row r="2809" customHeight="1" spans="4:7">
      <c r="D2809" s="207">
        <v>48030</v>
      </c>
      <c r="E2809" s="209" t="s">
        <v>7097</v>
      </c>
      <c r="F2809" s="209" t="s">
        <v>7104</v>
      </c>
      <c r="G2809" s="209" t="s">
        <v>7105</v>
      </c>
    </row>
    <row r="2810" customHeight="1" spans="4:7">
      <c r="D2810" s="207">
        <v>48030</v>
      </c>
      <c r="E2810" s="209" t="s">
        <v>7097</v>
      </c>
      <c r="F2810" s="209" t="s">
        <v>7106</v>
      </c>
      <c r="G2810" s="209" t="s">
        <v>7107</v>
      </c>
    </row>
    <row r="2811" customHeight="1" spans="4:7">
      <c r="D2811" s="207">
        <v>48030</v>
      </c>
      <c r="E2811" s="209" t="s">
        <v>7097</v>
      </c>
      <c r="F2811" s="209" t="s">
        <v>7108</v>
      </c>
      <c r="G2811" s="209" t="s">
        <v>7109</v>
      </c>
    </row>
    <row r="2812" customHeight="1" spans="4:7">
      <c r="D2812" s="207">
        <v>48030</v>
      </c>
      <c r="E2812" s="209" t="s">
        <v>7097</v>
      </c>
      <c r="F2812" s="209" t="s">
        <v>7110</v>
      </c>
      <c r="G2812" s="209" t="s">
        <v>7111</v>
      </c>
    </row>
    <row r="2813" customHeight="1" spans="4:7">
      <c r="D2813" s="207">
        <v>48030</v>
      </c>
      <c r="E2813" s="209" t="s">
        <v>7097</v>
      </c>
      <c r="F2813" s="209" t="s">
        <v>7112</v>
      </c>
      <c r="G2813" s="209" t="s">
        <v>4111</v>
      </c>
    </row>
    <row r="2814" customHeight="1" spans="4:7">
      <c r="D2814" s="207">
        <v>48030</v>
      </c>
      <c r="E2814" s="209" t="s">
        <v>7097</v>
      </c>
      <c r="F2814" s="209" t="s">
        <v>7113</v>
      </c>
      <c r="G2814" s="209" t="s">
        <v>2721</v>
      </c>
    </row>
    <row r="2815" customHeight="1" spans="4:7">
      <c r="D2815" s="207">
        <v>48030</v>
      </c>
      <c r="E2815" s="209" t="s">
        <v>7097</v>
      </c>
      <c r="F2815" s="209" t="s">
        <v>7114</v>
      </c>
      <c r="G2815" s="209" t="s">
        <v>7115</v>
      </c>
    </row>
    <row r="2816" customHeight="1" spans="4:7">
      <c r="D2816" s="207">
        <v>48030</v>
      </c>
      <c r="E2816" s="209" t="s">
        <v>7097</v>
      </c>
      <c r="F2816" s="209" t="s">
        <v>7116</v>
      </c>
      <c r="G2816" s="209" t="s">
        <v>7117</v>
      </c>
    </row>
    <row r="2817" customHeight="1" spans="4:7">
      <c r="D2817" s="207">
        <v>48030</v>
      </c>
      <c r="E2817" s="209" t="s">
        <v>7097</v>
      </c>
      <c r="F2817" s="209" t="s">
        <v>7118</v>
      </c>
      <c r="G2817" s="209" t="s">
        <v>7119</v>
      </c>
    </row>
    <row r="2818" customHeight="1" spans="4:7">
      <c r="D2818" s="207">
        <v>48030</v>
      </c>
      <c r="E2818" s="209" t="s">
        <v>7097</v>
      </c>
      <c r="F2818" s="209" t="s">
        <v>7120</v>
      </c>
      <c r="G2818" s="209" t="s">
        <v>1932</v>
      </c>
    </row>
    <row r="2819" customHeight="1" spans="4:7">
      <c r="D2819" s="207">
        <v>48030</v>
      </c>
      <c r="E2819" s="209" t="s">
        <v>7097</v>
      </c>
      <c r="F2819" s="209" t="s">
        <v>7121</v>
      </c>
      <c r="G2819" s="209" t="s">
        <v>7122</v>
      </c>
    </row>
    <row r="2820" customHeight="1" spans="4:7">
      <c r="D2820" s="207">
        <v>48030</v>
      </c>
      <c r="E2820" s="209" t="s">
        <v>7097</v>
      </c>
      <c r="F2820" s="209" t="s">
        <v>7123</v>
      </c>
      <c r="G2820" s="209" t="s">
        <v>7020</v>
      </c>
    </row>
    <row r="2821" customHeight="1" spans="4:7">
      <c r="D2821" s="207">
        <v>48030</v>
      </c>
      <c r="E2821" s="209" t="s">
        <v>7097</v>
      </c>
      <c r="F2821" s="209" t="s">
        <v>7124</v>
      </c>
      <c r="G2821" s="209" t="s">
        <v>2110</v>
      </c>
    </row>
    <row r="2822" customHeight="1" spans="4:7">
      <c r="D2822" s="207">
        <v>48030</v>
      </c>
      <c r="E2822" s="209" t="s">
        <v>7097</v>
      </c>
      <c r="F2822" s="209" t="s">
        <v>7125</v>
      </c>
      <c r="G2822" s="209" t="s">
        <v>7126</v>
      </c>
    </row>
    <row r="2823" customHeight="1" spans="4:7">
      <c r="D2823" s="207">
        <v>48030</v>
      </c>
      <c r="E2823" s="209" t="s">
        <v>7097</v>
      </c>
      <c r="F2823" s="209" t="s">
        <v>7127</v>
      </c>
      <c r="G2823" s="209" t="s">
        <v>7128</v>
      </c>
    </row>
    <row r="2824" customHeight="1" spans="4:7">
      <c r="D2824" s="207">
        <v>48030</v>
      </c>
      <c r="E2824" s="209" t="s">
        <v>7097</v>
      </c>
      <c r="F2824" s="209" t="s">
        <v>7129</v>
      </c>
      <c r="G2824" s="209" t="s">
        <v>7130</v>
      </c>
    </row>
    <row r="2825" customHeight="1" spans="4:7">
      <c r="D2825" s="207">
        <v>48030</v>
      </c>
      <c r="E2825" s="209" t="s">
        <v>7097</v>
      </c>
      <c r="F2825" s="209" t="s">
        <v>7131</v>
      </c>
      <c r="G2825" s="209" t="s">
        <v>7132</v>
      </c>
    </row>
    <row r="2826" customHeight="1" spans="4:7">
      <c r="D2826" s="207">
        <v>48030</v>
      </c>
      <c r="E2826" s="209" t="s">
        <v>7097</v>
      </c>
      <c r="F2826" s="209" t="s">
        <v>7133</v>
      </c>
      <c r="G2826" s="209" t="s">
        <v>5488</v>
      </c>
    </row>
    <row r="2827" customHeight="1" spans="4:7">
      <c r="D2827" s="207">
        <v>48030</v>
      </c>
      <c r="E2827" s="209" t="s">
        <v>7097</v>
      </c>
      <c r="F2827" s="209" t="s">
        <v>7134</v>
      </c>
      <c r="G2827" s="209" t="s">
        <v>4851</v>
      </c>
    </row>
    <row r="2828" customHeight="1" spans="4:7">
      <c r="D2828" s="207">
        <v>48030</v>
      </c>
      <c r="E2828" s="209" t="s">
        <v>7097</v>
      </c>
      <c r="F2828" s="209" t="s">
        <v>7135</v>
      </c>
      <c r="G2828" s="209" t="s">
        <v>7136</v>
      </c>
    </row>
    <row r="2829" customHeight="1" spans="4:7">
      <c r="D2829" s="207">
        <v>48030</v>
      </c>
      <c r="E2829" s="209" t="s">
        <v>7097</v>
      </c>
      <c r="F2829" s="209" t="s">
        <v>7137</v>
      </c>
      <c r="G2829" s="209" t="s">
        <v>7138</v>
      </c>
    </row>
    <row r="2830" customHeight="1" spans="4:7">
      <c r="D2830" s="207">
        <v>48030</v>
      </c>
      <c r="E2830" s="209" t="s">
        <v>7097</v>
      </c>
      <c r="F2830" s="209" t="s">
        <v>7139</v>
      </c>
      <c r="G2830" s="209" t="s">
        <v>6392</v>
      </c>
    </row>
    <row r="2831" customHeight="1" spans="4:7">
      <c r="D2831" s="207">
        <v>48030</v>
      </c>
      <c r="E2831" s="209" t="s">
        <v>7097</v>
      </c>
      <c r="F2831" s="209" t="s">
        <v>7140</v>
      </c>
      <c r="G2831" s="209" t="s">
        <v>7141</v>
      </c>
    </row>
    <row r="2832" customHeight="1" spans="4:7">
      <c r="D2832" s="207">
        <v>48030</v>
      </c>
      <c r="E2832" s="209" t="s">
        <v>7097</v>
      </c>
      <c r="F2832" s="209" t="s">
        <v>7142</v>
      </c>
      <c r="G2832" s="209" t="s">
        <v>7143</v>
      </c>
    </row>
    <row r="2833" customHeight="1" spans="4:7">
      <c r="D2833" s="207">
        <v>48030</v>
      </c>
      <c r="E2833" s="209" t="s">
        <v>7097</v>
      </c>
      <c r="F2833" s="209" t="s">
        <v>7144</v>
      </c>
      <c r="G2833" s="209" t="s">
        <v>7145</v>
      </c>
    </row>
    <row r="2834" customHeight="1" spans="4:7">
      <c r="D2834" s="207">
        <v>48030</v>
      </c>
      <c r="E2834" s="209" t="s">
        <v>7097</v>
      </c>
      <c r="F2834" s="209" t="s">
        <v>7146</v>
      </c>
      <c r="G2834" s="209" t="s">
        <v>3122</v>
      </c>
    </row>
    <row r="2835" customHeight="1" spans="4:7">
      <c r="D2835" s="207">
        <v>48030</v>
      </c>
      <c r="E2835" s="209" t="s">
        <v>7097</v>
      </c>
      <c r="F2835" s="209" t="s">
        <v>7147</v>
      </c>
      <c r="G2835" s="209" t="s">
        <v>7148</v>
      </c>
    </row>
    <row r="2836" customHeight="1" spans="4:7">
      <c r="D2836" s="207">
        <v>48030</v>
      </c>
      <c r="E2836" s="209" t="s">
        <v>7097</v>
      </c>
      <c r="F2836" s="209" t="s">
        <v>7149</v>
      </c>
      <c r="G2836" s="209" t="s">
        <v>7150</v>
      </c>
    </row>
    <row r="2837" customHeight="1" spans="4:7">
      <c r="D2837" s="207">
        <v>48030</v>
      </c>
      <c r="E2837" s="209" t="s">
        <v>7097</v>
      </c>
      <c r="F2837" s="209" t="s">
        <v>7151</v>
      </c>
      <c r="G2837" s="209" t="s">
        <v>7152</v>
      </c>
    </row>
    <row r="2838" customHeight="1" spans="4:7">
      <c r="D2838" s="207">
        <v>48030</v>
      </c>
      <c r="E2838" s="209" t="s">
        <v>7097</v>
      </c>
      <c r="F2838" s="209" t="s">
        <v>7153</v>
      </c>
      <c r="G2838" s="209" t="s">
        <v>7154</v>
      </c>
    </row>
    <row r="2839" customHeight="1" spans="4:7">
      <c r="D2839" s="207">
        <v>48030</v>
      </c>
      <c r="E2839" s="209" t="s">
        <v>7097</v>
      </c>
      <c r="F2839" s="209" t="s">
        <v>7155</v>
      </c>
      <c r="G2839" s="209" t="s">
        <v>7156</v>
      </c>
    </row>
    <row r="2840" customHeight="1" spans="4:7">
      <c r="D2840" s="207">
        <v>48030</v>
      </c>
      <c r="E2840" s="209" t="s">
        <v>7097</v>
      </c>
      <c r="F2840" s="209" t="s">
        <v>7157</v>
      </c>
      <c r="G2840" s="209" t="s">
        <v>2643</v>
      </c>
    </row>
    <row r="2841" customHeight="1" spans="4:7">
      <c r="D2841" s="207">
        <v>48030</v>
      </c>
      <c r="E2841" s="209" t="s">
        <v>7097</v>
      </c>
      <c r="F2841" s="209" t="s">
        <v>7158</v>
      </c>
      <c r="G2841" s="209" t="s">
        <v>7159</v>
      </c>
    </row>
    <row r="2842" customHeight="1" spans="4:7">
      <c r="D2842" s="207">
        <v>48030</v>
      </c>
      <c r="E2842" s="209" t="s">
        <v>7097</v>
      </c>
      <c r="F2842" s="209" t="s">
        <v>7160</v>
      </c>
      <c r="G2842" s="209" t="s">
        <v>7161</v>
      </c>
    </row>
    <row r="2843" customHeight="1" spans="4:7">
      <c r="D2843" s="207">
        <v>48030</v>
      </c>
      <c r="E2843" s="209" t="s">
        <v>7097</v>
      </c>
      <c r="F2843" s="209" t="s">
        <v>7162</v>
      </c>
      <c r="G2843" s="209" t="s">
        <v>7163</v>
      </c>
    </row>
    <row r="2844" customHeight="1" spans="4:7">
      <c r="D2844" s="207">
        <v>48030</v>
      </c>
      <c r="E2844" s="209" t="s">
        <v>7097</v>
      </c>
      <c r="F2844" s="209" t="s">
        <v>7164</v>
      </c>
      <c r="G2844" s="209" t="s">
        <v>7165</v>
      </c>
    </row>
    <row r="2845" customHeight="1" spans="4:7">
      <c r="D2845" s="207">
        <v>48030</v>
      </c>
      <c r="E2845" s="209" t="s">
        <v>7097</v>
      </c>
      <c r="F2845" s="209" t="s">
        <v>7166</v>
      </c>
      <c r="G2845" s="209" t="s">
        <v>7167</v>
      </c>
    </row>
    <row r="2846" customHeight="1" spans="4:7">
      <c r="D2846" s="207">
        <v>48030</v>
      </c>
      <c r="E2846" s="209" t="s">
        <v>7097</v>
      </c>
      <c r="F2846" s="209" t="s">
        <v>7168</v>
      </c>
      <c r="G2846" s="209" t="s">
        <v>6125</v>
      </c>
    </row>
    <row r="2847" customHeight="1" spans="4:7">
      <c r="D2847" s="207">
        <v>51026</v>
      </c>
      <c r="E2847" s="209" t="s">
        <v>7169</v>
      </c>
      <c r="F2847" s="209" t="s">
        <v>7170</v>
      </c>
      <c r="G2847" s="209" t="s">
        <v>7171</v>
      </c>
    </row>
    <row r="2848" customHeight="1" spans="4:7">
      <c r="D2848" s="207">
        <v>51026</v>
      </c>
      <c r="E2848" s="209" t="s">
        <v>7169</v>
      </c>
      <c r="F2848" s="209" t="s">
        <v>7172</v>
      </c>
      <c r="G2848" s="209" t="s">
        <v>7173</v>
      </c>
    </row>
    <row r="2849" customHeight="1" spans="4:7">
      <c r="D2849" s="207">
        <v>51026</v>
      </c>
      <c r="E2849" s="209" t="s">
        <v>7169</v>
      </c>
      <c r="F2849" s="209" t="s">
        <v>7174</v>
      </c>
      <c r="G2849" s="209" t="s">
        <v>7175</v>
      </c>
    </row>
    <row r="2850" customHeight="1" spans="4:7">
      <c r="D2850" s="207">
        <v>51026</v>
      </c>
      <c r="E2850" s="209" t="s">
        <v>7169</v>
      </c>
      <c r="F2850" s="209" t="s">
        <v>7176</v>
      </c>
      <c r="G2850" s="209" t="s">
        <v>7177</v>
      </c>
    </row>
    <row r="2851" customHeight="1" spans="4:7">
      <c r="D2851" s="207">
        <v>51026</v>
      </c>
      <c r="E2851" s="209" t="s">
        <v>7169</v>
      </c>
      <c r="F2851" s="209" t="s">
        <v>7178</v>
      </c>
      <c r="G2851" s="209" t="s">
        <v>7179</v>
      </c>
    </row>
    <row r="2852" customHeight="1" spans="4:7">
      <c r="D2852" s="207">
        <v>51026</v>
      </c>
      <c r="E2852" s="209" t="s">
        <v>7169</v>
      </c>
      <c r="F2852" s="209" t="s">
        <v>7180</v>
      </c>
      <c r="G2852" s="209" t="s">
        <v>7181</v>
      </c>
    </row>
    <row r="2853" customHeight="1" spans="4:7">
      <c r="D2853" s="207">
        <v>51026</v>
      </c>
      <c r="E2853" s="209" t="s">
        <v>7169</v>
      </c>
      <c r="F2853" s="209" t="s">
        <v>7182</v>
      </c>
      <c r="G2853" s="209" t="s">
        <v>7183</v>
      </c>
    </row>
    <row r="2854" customHeight="1" spans="4:7">
      <c r="D2854" s="207">
        <v>51026</v>
      </c>
      <c r="E2854" s="209" t="s">
        <v>7169</v>
      </c>
      <c r="F2854" s="209" t="s">
        <v>7184</v>
      </c>
      <c r="G2854" s="209" t="s">
        <v>2620</v>
      </c>
    </row>
    <row r="2855" customHeight="1" spans="4:7">
      <c r="D2855" s="207">
        <v>51026</v>
      </c>
      <c r="E2855" s="209" t="s">
        <v>7169</v>
      </c>
      <c r="F2855" s="209" t="s">
        <v>7185</v>
      </c>
      <c r="G2855" s="209" t="s">
        <v>7186</v>
      </c>
    </row>
    <row r="2856" customHeight="1" spans="4:7">
      <c r="D2856" s="207">
        <v>51026</v>
      </c>
      <c r="E2856" s="209" t="s">
        <v>7169</v>
      </c>
      <c r="F2856" s="209" t="s">
        <v>7187</v>
      </c>
      <c r="G2856" s="209" t="s">
        <v>7188</v>
      </c>
    </row>
    <row r="2857" customHeight="1" spans="4:7">
      <c r="D2857" s="207">
        <v>51026</v>
      </c>
      <c r="E2857" s="209" t="s">
        <v>7169</v>
      </c>
      <c r="F2857" s="209" t="s">
        <v>7189</v>
      </c>
      <c r="G2857" s="209" t="s">
        <v>7190</v>
      </c>
    </row>
    <row r="2858" customHeight="1" spans="4:7">
      <c r="D2858" s="207">
        <v>51026</v>
      </c>
      <c r="E2858" s="209" t="s">
        <v>7169</v>
      </c>
      <c r="F2858" s="209" t="s">
        <v>7191</v>
      </c>
      <c r="G2858" s="209" t="s">
        <v>7192</v>
      </c>
    </row>
    <row r="2859" customHeight="1" spans="4:7">
      <c r="D2859" s="207">
        <v>51026</v>
      </c>
      <c r="E2859" s="209" t="s">
        <v>7169</v>
      </c>
      <c r="F2859" s="209" t="s">
        <v>7193</v>
      </c>
      <c r="G2859" s="209" t="s">
        <v>7194</v>
      </c>
    </row>
    <row r="2860" customHeight="1" spans="4:7">
      <c r="D2860" s="207">
        <v>51026</v>
      </c>
      <c r="E2860" s="209" t="s">
        <v>7169</v>
      </c>
      <c r="F2860" s="209" t="s">
        <v>7195</v>
      </c>
      <c r="G2860" s="209" t="s">
        <v>7196</v>
      </c>
    </row>
    <row r="2861" customHeight="1" spans="4:7">
      <c r="D2861" s="207">
        <v>51026</v>
      </c>
      <c r="E2861" s="209" t="s">
        <v>7169</v>
      </c>
      <c r="F2861" s="209" t="s">
        <v>7197</v>
      </c>
      <c r="G2861" s="209" t="s">
        <v>7198</v>
      </c>
    </row>
    <row r="2862" customHeight="1" spans="4:7">
      <c r="D2862" s="207">
        <v>51026</v>
      </c>
      <c r="E2862" s="209" t="s">
        <v>7169</v>
      </c>
      <c r="F2862" s="209" t="s">
        <v>7199</v>
      </c>
      <c r="G2862" s="209" t="s">
        <v>7200</v>
      </c>
    </row>
    <row r="2863" customHeight="1" spans="4:7">
      <c r="D2863" s="207">
        <v>51026</v>
      </c>
      <c r="E2863" s="209" t="s">
        <v>7169</v>
      </c>
      <c r="F2863" s="209" t="s">
        <v>7201</v>
      </c>
      <c r="G2863" s="209" t="s">
        <v>7202</v>
      </c>
    </row>
    <row r="2864" customHeight="1" spans="4:7">
      <c r="D2864" s="207">
        <v>51026</v>
      </c>
      <c r="E2864" s="209" t="s">
        <v>7169</v>
      </c>
      <c r="F2864" s="209" t="s">
        <v>7203</v>
      </c>
      <c r="G2864" s="209" t="s">
        <v>7204</v>
      </c>
    </row>
    <row r="2865" customHeight="1" spans="4:7">
      <c r="D2865" s="207">
        <v>50021</v>
      </c>
      <c r="E2865" s="209" t="s">
        <v>7205</v>
      </c>
      <c r="F2865" s="209" t="s">
        <v>7206</v>
      </c>
      <c r="G2865" s="209" t="s">
        <v>2174</v>
      </c>
    </row>
    <row r="2866" customHeight="1" spans="4:7">
      <c r="D2866" s="207">
        <v>50021</v>
      </c>
      <c r="E2866" s="209" t="s">
        <v>7205</v>
      </c>
      <c r="F2866" s="209" t="s">
        <v>7207</v>
      </c>
      <c r="G2866" s="209" t="s">
        <v>7208</v>
      </c>
    </row>
    <row r="2867" customHeight="1" spans="4:7">
      <c r="D2867" s="207">
        <v>50021</v>
      </c>
      <c r="E2867" s="209" t="s">
        <v>7205</v>
      </c>
      <c r="F2867" s="209" t="s">
        <v>7209</v>
      </c>
      <c r="G2867" s="209" t="s">
        <v>7210</v>
      </c>
    </row>
    <row r="2868" customHeight="1" spans="4:7">
      <c r="D2868" s="207">
        <v>50021</v>
      </c>
      <c r="E2868" s="209" t="s">
        <v>7205</v>
      </c>
      <c r="F2868" s="209" t="s">
        <v>7211</v>
      </c>
      <c r="G2868" s="209" t="s">
        <v>7212</v>
      </c>
    </row>
    <row r="2869" customHeight="1" spans="4:7">
      <c r="D2869" s="207">
        <v>52018</v>
      </c>
      <c r="E2869" s="209" t="s">
        <v>7213</v>
      </c>
      <c r="F2869" s="209" t="s">
        <v>7214</v>
      </c>
      <c r="G2869" s="209" t="s">
        <v>7215</v>
      </c>
    </row>
    <row r="2870" customHeight="1" spans="4:7">
      <c r="D2870" s="207">
        <v>52018</v>
      </c>
      <c r="E2870" s="209" t="s">
        <v>7213</v>
      </c>
      <c r="F2870" s="209" t="s">
        <v>7216</v>
      </c>
      <c r="G2870" s="209" t="s">
        <v>7217</v>
      </c>
    </row>
    <row r="2871" customHeight="1" spans="4:7">
      <c r="D2871" s="207">
        <v>52018</v>
      </c>
      <c r="E2871" s="209" t="s">
        <v>7213</v>
      </c>
      <c r="F2871" s="209" t="s">
        <v>7218</v>
      </c>
      <c r="G2871" s="209" t="s">
        <v>7109</v>
      </c>
    </row>
    <row r="2872" customHeight="1" spans="4:7">
      <c r="D2872" s="207">
        <v>52018</v>
      </c>
      <c r="E2872" s="209" t="s">
        <v>7213</v>
      </c>
      <c r="F2872" s="209" t="s">
        <v>7219</v>
      </c>
      <c r="G2872" s="209" t="s">
        <v>3200</v>
      </c>
    </row>
    <row r="2873" customHeight="1" spans="4:7">
      <c r="D2873" s="207">
        <v>52018</v>
      </c>
      <c r="E2873" s="209" t="s">
        <v>7213</v>
      </c>
      <c r="F2873" s="209" t="s">
        <v>7220</v>
      </c>
      <c r="G2873" s="209" t="s">
        <v>7221</v>
      </c>
    </row>
    <row r="2874" customHeight="1" spans="4:7">
      <c r="D2874" s="207">
        <v>52018</v>
      </c>
      <c r="E2874" s="209" t="s">
        <v>7213</v>
      </c>
      <c r="F2874" s="209" t="s">
        <v>7222</v>
      </c>
      <c r="G2874" s="209" t="s">
        <v>1481</v>
      </c>
    </row>
    <row r="2875" customHeight="1" spans="4:7">
      <c r="D2875" s="207">
        <v>52018</v>
      </c>
      <c r="E2875" s="209" t="s">
        <v>7213</v>
      </c>
      <c r="F2875" s="209" t="s">
        <v>7223</v>
      </c>
      <c r="G2875" s="209" t="s">
        <v>7224</v>
      </c>
    </row>
    <row r="2876" customHeight="1" spans="4:7">
      <c r="D2876" s="207">
        <v>52018</v>
      </c>
      <c r="E2876" s="209" t="s">
        <v>7213</v>
      </c>
      <c r="F2876" s="209" t="s">
        <v>7225</v>
      </c>
      <c r="G2876" s="209" t="s">
        <v>7226</v>
      </c>
    </row>
    <row r="2877" customHeight="1" spans="4:7">
      <c r="D2877" s="207">
        <v>52018</v>
      </c>
      <c r="E2877" s="209" t="s">
        <v>7213</v>
      </c>
      <c r="F2877" s="209" t="s">
        <v>7227</v>
      </c>
      <c r="G2877" s="209" t="s">
        <v>5680</v>
      </c>
    </row>
    <row r="2878" customHeight="1" spans="4:7">
      <c r="D2878" s="207">
        <v>52018</v>
      </c>
      <c r="E2878" s="209" t="s">
        <v>7213</v>
      </c>
      <c r="F2878" s="209" t="s">
        <v>7228</v>
      </c>
      <c r="G2878" s="209" t="s">
        <v>7229</v>
      </c>
    </row>
    <row r="2879" customHeight="1" spans="4:7">
      <c r="D2879" s="207">
        <v>53017</v>
      </c>
      <c r="E2879" s="209" t="s">
        <v>7230</v>
      </c>
      <c r="F2879" s="209" t="s">
        <v>7231</v>
      </c>
      <c r="G2879" s="209" t="s">
        <v>7232</v>
      </c>
    </row>
    <row r="2880" customHeight="1" spans="4:7">
      <c r="D2880" s="207">
        <v>53017</v>
      </c>
      <c r="E2880" s="209" t="s">
        <v>7230</v>
      </c>
      <c r="F2880" s="209" t="s">
        <v>7233</v>
      </c>
      <c r="G2880" s="209" t="s">
        <v>7234</v>
      </c>
    </row>
    <row r="2881" customHeight="1" spans="4:7">
      <c r="D2881" s="207">
        <v>53017</v>
      </c>
      <c r="E2881" s="209" t="s">
        <v>7230</v>
      </c>
      <c r="F2881" s="209" t="s">
        <v>7235</v>
      </c>
      <c r="G2881" s="209" t="s">
        <v>7236</v>
      </c>
    </row>
    <row r="2882" customHeight="1" spans="4:7">
      <c r="D2882" s="207">
        <v>53017</v>
      </c>
      <c r="E2882" s="209" t="s">
        <v>7230</v>
      </c>
      <c r="F2882" s="209" t="s">
        <v>7237</v>
      </c>
      <c r="G2882" s="209" t="s">
        <v>7238</v>
      </c>
    </row>
    <row r="2883" customHeight="1" spans="4:7">
      <c r="D2883" s="207">
        <v>53017</v>
      </c>
      <c r="E2883" s="209" t="s">
        <v>7230</v>
      </c>
      <c r="F2883" s="209" t="s">
        <v>7239</v>
      </c>
      <c r="G2883" s="209" t="s">
        <v>7240</v>
      </c>
    </row>
    <row r="2884" customHeight="1" spans="4:7">
      <c r="D2884" s="207">
        <v>53017</v>
      </c>
      <c r="E2884" s="209" t="s">
        <v>7230</v>
      </c>
      <c r="F2884" s="209" t="s">
        <v>7241</v>
      </c>
      <c r="G2884" s="209" t="s">
        <v>7242</v>
      </c>
    </row>
    <row r="2885" customHeight="1" spans="4:7">
      <c r="D2885" s="207">
        <v>53017</v>
      </c>
      <c r="E2885" s="209" t="s">
        <v>7230</v>
      </c>
      <c r="F2885" s="209" t="s">
        <v>7243</v>
      </c>
      <c r="G2885" s="209" t="s">
        <v>7244</v>
      </c>
    </row>
    <row r="2886" customHeight="1" spans="4:7">
      <c r="D2886" s="207">
        <v>53017</v>
      </c>
      <c r="E2886" s="209" t="s">
        <v>7230</v>
      </c>
      <c r="F2886" s="209" t="s">
        <v>7245</v>
      </c>
      <c r="G2886" s="209" t="s">
        <v>4011</v>
      </c>
    </row>
    <row r="2887" customHeight="1" spans="4:7">
      <c r="D2887" s="207">
        <v>53017</v>
      </c>
      <c r="E2887" s="209" t="s">
        <v>7230</v>
      </c>
      <c r="F2887" s="209" t="s">
        <v>7246</v>
      </c>
      <c r="G2887" s="209" t="s">
        <v>7247</v>
      </c>
    </row>
    <row r="2888" customHeight="1" spans="4:7">
      <c r="D2888" s="207">
        <v>45011</v>
      </c>
      <c r="E2888" s="209" t="s">
        <v>7248</v>
      </c>
      <c r="F2888" s="209" t="s">
        <v>7249</v>
      </c>
      <c r="G2888" s="209" t="s">
        <v>7250</v>
      </c>
    </row>
    <row r="2889" customHeight="1" spans="4:7">
      <c r="D2889" s="207">
        <v>45011</v>
      </c>
      <c r="E2889" s="209" t="s">
        <v>7248</v>
      </c>
      <c r="F2889" s="209" t="s">
        <v>7251</v>
      </c>
      <c r="G2889" s="209" t="s">
        <v>7252</v>
      </c>
    </row>
    <row r="2890" customHeight="1" spans="4:7">
      <c r="D2890" s="207">
        <v>45011</v>
      </c>
      <c r="E2890" s="209" t="s">
        <v>7248</v>
      </c>
      <c r="F2890" s="209" t="s">
        <v>7253</v>
      </c>
      <c r="G2890" s="209" t="s">
        <v>7254</v>
      </c>
    </row>
    <row r="2891" customHeight="1" spans="4:7">
      <c r="D2891" s="207">
        <v>45011</v>
      </c>
      <c r="E2891" s="209" t="s">
        <v>7248</v>
      </c>
      <c r="F2891" s="209" t="s">
        <v>7255</v>
      </c>
      <c r="G2891" s="209" t="s">
        <v>4585</v>
      </c>
    </row>
    <row r="2892" customHeight="1" spans="4:7">
      <c r="D2892" s="207">
        <v>45011</v>
      </c>
      <c r="E2892" s="209" t="s">
        <v>7248</v>
      </c>
      <c r="F2892" s="209" t="s">
        <v>7256</v>
      </c>
      <c r="G2892" s="209" t="s">
        <v>7257</v>
      </c>
    </row>
    <row r="2893" customHeight="1" spans="4:7">
      <c r="D2893" s="207">
        <v>45011</v>
      </c>
      <c r="E2893" s="209" t="s">
        <v>7248</v>
      </c>
      <c r="F2893" s="209" t="s">
        <v>7258</v>
      </c>
      <c r="G2893" s="209" t="s">
        <v>7259</v>
      </c>
    </row>
    <row r="2894" customHeight="1" spans="4:7">
      <c r="D2894" s="207">
        <v>45011</v>
      </c>
      <c r="E2894" s="209" t="s">
        <v>7248</v>
      </c>
      <c r="F2894" s="209" t="s">
        <v>7260</v>
      </c>
      <c r="G2894" s="209" t="s">
        <v>7261</v>
      </c>
    </row>
    <row r="2895" customHeight="1" spans="4:7">
      <c r="D2895" s="207">
        <v>50022</v>
      </c>
      <c r="E2895" s="209" t="s">
        <v>7262</v>
      </c>
      <c r="F2895" s="209" t="s">
        <v>7263</v>
      </c>
      <c r="G2895" s="209" t="s">
        <v>7264</v>
      </c>
    </row>
    <row r="2896" customHeight="1" spans="4:7">
      <c r="D2896" s="207">
        <v>50022</v>
      </c>
      <c r="E2896" s="209" t="s">
        <v>7262</v>
      </c>
      <c r="F2896" s="209" t="s">
        <v>7265</v>
      </c>
      <c r="G2896" s="209" t="s">
        <v>7266</v>
      </c>
    </row>
    <row r="2897" customHeight="1" spans="4:7">
      <c r="D2897" s="207">
        <v>50022</v>
      </c>
      <c r="E2897" s="209" t="s">
        <v>7262</v>
      </c>
      <c r="F2897" s="209" t="s">
        <v>7267</v>
      </c>
      <c r="G2897" s="209" t="s">
        <v>7268</v>
      </c>
    </row>
    <row r="2898" customHeight="1" spans="4:7">
      <c r="D2898" s="207">
        <v>50022</v>
      </c>
      <c r="E2898" s="209" t="s">
        <v>7262</v>
      </c>
      <c r="F2898" s="209" t="s">
        <v>7269</v>
      </c>
      <c r="G2898" s="209" t="s">
        <v>7270</v>
      </c>
    </row>
    <row r="2899" customHeight="1" spans="4:7">
      <c r="D2899" s="207">
        <v>50022</v>
      </c>
      <c r="E2899" s="209" t="s">
        <v>7262</v>
      </c>
      <c r="F2899" s="209" t="s">
        <v>7271</v>
      </c>
      <c r="G2899" s="209" t="s">
        <v>7272</v>
      </c>
    </row>
    <row r="2900" customHeight="1" spans="4:7">
      <c r="D2900" s="207">
        <v>50022</v>
      </c>
      <c r="E2900" s="209" t="s">
        <v>7262</v>
      </c>
      <c r="F2900" s="209" t="s">
        <v>7273</v>
      </c>
      <c r="G2900" s="209" t="s">
        <v>7274</v>
      </c>
    </row>
    <row r="2901" customHeight="1" spans="4:7">
      <c r="D2901" s="207">
        <v>50022</v>
      </c>
      <c r="E2901" s="209" t="s">
        <v>7262</v>
      </c>
      <c r="F2901" s="209" t="s">
        <v>7275</v>
      </c>
      <c r="G2901" s="209" t="s">
        <v>7276</v>
      </c>
    </row>
    <row r="2902" customHeight="1" spans="4:7">
      <c r="D2902" s="207">
        <v>50022</v>
      </c>
      <c r="E2902" s="209" t="s">
        <v>7262</v>
      </c>
      <c r="F2902" s="209" t="s">
        <v>7277</v>
      </c>
      <c r="G2902" s="209" t="s">
        <v>7278</v>
      </c>
    </row>
    <row r="2903" customHeight="1" spans="4:7">
      <c r="D2903" s="207">
        <v>50022</v>
      </c>
      <c r="E2903" s="209" t="s">
        <v>7262</v>
      </c>
      <c r="F2903" s="209" t="s">
        <v>7279</v>
      </c>
      <c r="G2903" s="209" t="s">
        <v>1490</v>
      </c>
    </row>
    <row r="2904" customHeight="1" spans="4:7">
      <c r="D2904" s="207">
        <v>50022</v>
      </c>
      <c r="E2904" s="209" t="s">
        <v>7262</v>
      </c>
      <c r="F2904" s="209" t="s">
        <v>7280</v>
      </c>
      <c r="G2904" s="209" t="s">
        <v>2501</v>
      </c>
    </row>
    <row r="2905" customHeight="1" spans="4:7">
      <c r="D2905" s="207">
        <v>50022</v>
      </c>
      <c r="E2905" s="209" t="s">
        <v>7262</v>
      </c>
      <c r="F2905" s="209" t="s">
        <v>7281</v>
      </c>
      <c r="G2905" s="209" t="s">
        <v>7282</v>
      </c>
    </row>
    <row r="2906" customHeight="1" spans="4:7">
      <c r="D2906" s="207">
        <v>50022</v>
      </c>
      <c r="E2906" s="209" t="s">
        <v>7262</v>
      </c>
      <c r="F2906" s="209" t="s">
        <v>7283</v>
      </c>
      <c r="G2906" s="209" t="s">
        <v>7284</v>
      </c>
    </row>
    <row r="2907" customHeight="1" spans="4:7">
      <c r="D2907" s="207">
        <v>45012</v>
      </c>
      <c r="E2907" s="209" t="s">
        <v>7285</v>
      </c>
      <c r="F2907" s="209" t="s">
        <v>7286</v>
      </c>
      <c r="G2907" s="209" t="s">
        <v>7287</v>
      </c>
    </row>
    <row r="2908" customHeight="1" spans="4:7">
      <c r="D2908" s="207">
        <v>45012</v>
      </c>
      <c r="E2908" s="209" t="s">
        <v>7285</v>
      </c>
      <c r="F2908" s="209" t="s">
        <v>7288</v>
      </c>
      <c r="G2908" s="209" t="s">
        <v>7289</v>
      </c>
    </row>
    <row r="2909" customHeight="1" spans="4:7">
      <c r="D2909" s="207">
        <v>45012</v>
      </c>
      <c r="E2909" s="209" t="s">
        <v>7285</v>
      </c>
      <c r="F2909" s="209" t="s">
        <v>7290</v>
      </c>
      <c r="G2909" s="209" t="s">
        <v>7291</v>
      </c>
    </row>
    <row r="2910" customHeight="1" spans="4:7">
      <c r="D2910" s="207">
        <v>45012</v>
      </c>
      <c r="E2910" s="209" t="s">
        <v>7285</v>
      </c>
      <c r="F2910" s="209" t="s">
        <v>7292</v>
      </c>
      <c r="G2910" s="209" t="s">
        <v>7293</v>
      </c>
    </row>
    <row r="2911" customHeight="1" spans="4:7">
      <c r="D2911" s="207">
        <v>45012</v>
      </c>
      <c r="E2911" s="209" t="s">
        <v>7285</v>
      </c>
      <c r="F2911" s="209" t="s">
        <v>7294</v>
      </c>
      <c r="G2911" s="209" t="s">
        <v>7295</v>
      </c>
    </row>
    <row r="2912" customHeight="1" spans="4:7">
      <c r="D2912" s="207">
        <v>45012</v>
      </c>
      <c r="E2912" s="209" t="s">
        <v>7285</v>
      </c>
      <c r="F2912" s="209" t="s">
        <v>7296</v>
      </c>
      <c r="G2912" s="209" t="s">
        <v>7297</v>
      </c>
    </row>
    <row r="2913" customHeight="1" spans="4:7">
      <c r="D2913" s="207">
        <v>45012</v>
      </c>
      <c r="E2913" s="209" t="s">
        <v>7285</v>
      </c>
      <c r="F2913" s="209" t="s">
        <v>7298</v>
      </c>
      <c r="G2913" s="209" t="s">
        <v>7299</v>
      </c>
    </row>
    <row r="2914" customHeight="1" spans="4:7">
      <c r="D2914" s="207">
        <v>45012</v>
      </c>
      <c r="E2914" s="209" t="s">
        <v>7285</v>
      </c>
      <c r="F2914" s="209" t="s">
        <v>7300</v>
      </c>
      <c r="G2914" s="209" t="s">
        <v>7301</v>
      </c>
    </row>
    <row r="2915" customHeight="1" spans="4:7">
      <c r="D2915" s="207">
        <v>45012</v>
      </c>
      <c r="E2915" s="209" t="s">
        <v>7285</v>
      </c>
      <c r="F2915" s="209" t="s">
        <v>7302</v>
      </c>
      <c r="G2915" s="209" t="s">
        <v>7303</v>
      </c>
    </row>
    <row r="2916" customHeight="1" spans="4:7">
      <c r="D2916" s="207">
        <v>45012</v>
      </c>
      <c r="E2916" s="209" t="s">
        <v>7285</v>
      </c>
      <c r="F2916" s="209" t="s">
        <v>7304</v>
      </c>
      <c r="G2916" s="209" t="s">
        <v>7305</v>
      </c>
    </row>
    <row r="2917" customHeight="1" spans="4:7">
      <c r="D2917" s="207">
        <v>45012</v>
      </c>
      <c r="E2917" s="209" t="s">
        <v>7285</v>
      </c>
      <c r="F2917" s="209" t="s">
        <v>7306</v>
      </c>
      <c r="G2917" s="209" t="s">
        <v>7307</v>
      </c>
    </row>
    <row r="2918" customHeight="1" spans="4:7">
      <c r="D2918" s="207">
        <v>45012</v>
      </c>
      <c r="E2918" s="209" t="s">
        <v>7285</v>
      </c>
      <c r="F2918" s="209" t="s">
        <v>7308</v>
      </c>
      <c r="G2918" s="209" t="s">
        <v>7309</v>
      </c>
    </row>
    <row r="2919" customHeight="1" spans="4:7">
      <c r="D2919" s="207">
        <v>45012</v>
      </c>
      <c r="E2919" s="209" t="s">
        <v>7285</v>
      </c>
      <c r="F2919" s="209" t="s">
        <v>7310</v>
      </c>
      <c r="G2919" s="209" t="s">
        <v>7311</v>
      </c>
    </row>
    <row r="2920" customHeight="1" spans="4:7">
      <c r="D2920" s="207">
        <v>45012</v>
      </c>
      <c r="E2920" s="209" t="s">
        <v>7285</v>
      </c>
      <c r="F2920" s="209" t="s">
        <v>7312</v>
      </c>
      <c r="G2920" s="209" t="s">
        <v>7313</v>
      </c>
    </row>
    <row r="2921" customHeight="1" spans="4:7">
      <c r="D2921" s="207">
        <v>45012</v>
      </c>
      <c r="E2921" s="209" t="s">
        <v>7285</v>
      </c>
      <c r="F2921" s="209" t="s">
        <v>7314</v>
      </c>
      <c r="G2921" s="209" t="s">
        <v>7315</v>
      </c>
    </row>
    <row r="2922" customHeight="1" spans="4:7">
      <c r="D2922" s="207">
        <v>45012</v>
      </c>
      <c r="E2922" s="209" t="s">
        <v>7285</v>
      </c>
      <c r="F2922" s="209" t="s">
        <v>7316</v>
      </c>
      <c r="G2922" s="209" t="s">
        <v>7317</v>
      </c>
    </row>
    <row r="2923" customHeight="1" spans="4:7">
      <c r="D2923" s="207">
        <v>45012</v>
      </c>
      <c r="E2923" s="209" t="s">
        <v>7285</v>
      </c>
      <c r="F2923" s="209" t="s">
        <v>7318</v>
      </c>
      <c r="G2923" s="209" t="s">
        <v>7319</v>
      </c>
    </row>
    <row r="2924" customHeight="1" spans="4:7">
      <c r="D2924" s="207">
        <v>45012</v>
      </c>
      <c r="E2924" s="209" t="s">
        <v>7285</v>
      </c>
      <c r="F2924" s="209" t="s">
        <v>7320</v>
      </c>
      <c r="G2924" s="209" t="s">
        <v>7321</v>
      </c>
    </row>
    <row r="2925" customHeight="1" spans="4:7">
      <c r="D2925" s="207">
        <v>45012</v>
      </c>
      <c r="E2925" s="209" t="s">
        <v>7285</v>
      </c>
      <c r="F2925" s="209" t="s">
        <v>7322</v>
      </c>
      <c r="G2925" s="209" t="s">
        <v>2212</v>
      </c>
    </row>
    <row r="2926" customHeight="1" spans="4:7">
      <c r="D2926" s="207">
        <v>45012</v>
      </c>
      <c r="E2926" s="209" t="s">
        <v>7285</v>
      </c>
      <c r="F2926" s="209" t="s">
        <v>7323</v>
      </c>
      <c r="G2926" s="209" t="s">
        <v>7324</v>
      </c>
    </row>
    <row r="2927" customHeight="1" spans="4:7">
      <c r="D2927" s="207">
        <v>45012</v>
      </c>
      <c r="E2927" s="209" t="s">
        <v>7285</v>
      </c>
      <c r="F2927" s="209" t="s">
        <v>7325</v>
      </c>
      <c r="G2927" s="209" t="s">
        <v>7326</v>
      </c>
    </row>
    <row r="2928" customHeight="1" spans="4:7">
      <c r="D2928" s="207">
        <v>45012</v>
      </c>
      <c r="E2928" s="209" t="s">
        <v>7285</v>
      </c>
      <c r="F2928" s="209" t="s">
        <v>7327</v>
      </c>
      <c r="G2928" s="209" t="s">
        <v>7328</v>
      </c>
    </row>
    <row r="2929" customHeight="1" spans="4:7">
      <c r="D2929" s="207">
        <v>45012</v>
      </c>
      <c r="E2929" s="209" t="s">
        <v>7285</v>
      </c>
      <c r="F2929" s="209" t="s">
        <v>7329</v>
      </c>
      <c r="G2929" s="209" t="s">
        <v>7330</v>
      </c>
    </row>
    <row r="2930" customHeight="1" spans="4:7">
      <c r="D2930" s="207">
        <v>45012</v>
      </c>
      <c r="E2930" s="209" t="s">
        <v>7285</v>
      </c>
      <c r="F2930" s="209" t="s">
        <v>7331</v>
      </c>
      <c r="G2930" s="209" t="s">
        <v>7332</v>
      </c>
    </row>
    <row r="2931" customHeight="1" spans="4:7">
      <c r="D2931" s="207">
        <v>45012</v>
      </c>
      <c r="E2931" s="209" t="s">
        <v>7285</v>
      </c>
      <c r="F2931" s="209" t="s">
        <v>7333</v>
      </c>
      <c r="G2931" s="209" t="s">
        <v>7334</v>
      </c>
    </row>
    <row r="2932" customHeight="1" spans="4:7">
      <c r="D2932" s="207">
        <v>52019</v>
      </c>
      <c r="E2932" s="209" t="s">
        <v>7335</v>
      </c>
      <c r="F2932" s="209" t="s">
        <v>7336</v>
      </c>
      <c r="G2932" s="209" t="s">
        <v>7337</v>
      </c>
    </row>
    <row r="2933" customHeight="1" spans="4:7">
      <c r="D2933" s="207">
        <v>52019</v>
      </c>
      <c r="E2933" s="209" t="s">
        <v>7335</v>
      </c>
      <c r="F2933" s="209" t="s">
        <v>7338</v>
      </c>
      <c r="G2933" s="209" t="s">
        <v>7339</v>
      </c>
    </row>
    <row r="2934" customHeight="1" spans="4:7">
      <c r="D2934" s="207">
        <v>52019</v>
      </c>
      <c r="E2934" s="209" t="s">
        <v>7335</v>
      </c>
      <c r="F2934" s="209" t="s">
        <v>7340</v>
      </c>
      <c r="G2934" s="209" t="s">
        <v>7341</v>
      </c>
    </row>
    <row r="2935" customHeight="1" spans="4:7">
      <c r="D2935" s="207">
        <v>52019</v>
      </c>
      <c r="E2935" s="209" t="s">
        <v>7335</v>
      </c>
      <c r="F2935" s="209" t="s">
        <v>7342</v>
      </c>
      <c r="G2935" s="209" t="s">
        <v>7343</v>
      </c>
    </row>
    <row r="2936" customHeight="1" spans="4:7">
      <c r="D2936" s="207">
        <v>52019</v>
      </c>
      <c r="E2936" s="209" t="s">
        <v>7335</v>
      </c>
      <c r="F2936" s="209" t="s">
        <v>7344</v>
      </c>
      <c r="G2936" s="209" t="s">
        <v>7345</v>
      </c>
    </row>
    <row r="2937" customHeight="1" spans="4:7">
      <c r="D2937" s="207">
        <v>52019</v>
      </c>
      <c r="E2937" s="209" t="s">
        <v>7335</v>
      </c>
      <c r="F2937" s="209" t="s">
        <v>7346</v>
      </c>
      <c r="G2937" s="209" t="s">
        <v>7347</v>
      </c>
    </row>
    <row r="2938" customHeight="1" spans="4:7">
      <c r="D2938" s="207">
        <v>52019</v>
      </c>
      <c r="E2938" s="209" t="s">
        <v>7335</v>
      </c>
      <c r="F2938" s="209" t="s">
        <v>7348</v>
      </c>
      <c r="G2938" s="209" t="s">
        <v>7349</v>
      </c>
    </row>
    <row r="2939" customHeight="1" spans="4:7">
      <c r="D2939" s="207">
        <v>52019</v>
      </c>
      <c r="E2939" s="209" t="s">
        <v>7335</v>
      </c>
      <c r="F2939" s="209" t="s">
        <v>7350</v>
      </c>
      <c r="G2939" s="209" t="s">
        <v>7351</v>
      </c>
    </row>
    <row r="2940" customHeight="1" spans="4:7">
      <c r="D2940" s="207">
        <v>52019</v>
      </c>
      <c r="E2940" s="209" t="s">
        <v>7335</v>
      </c>
      <c r="F2940" s="209" t="s">
        <v>7352</v>
      </c>
      <c r="G2940" s="209" t="s">
        <v>7353</v>
      </c>
    </row>
    <row r="2941" customHeight="1" spans="4:7">
      <c r="D2941" s="207">
        <v>52019</v>
      </c>
      <c r="E2941" s="209" t="s">
        <v>7335</v>
      </c>
      <c r="F2941" s="209" t="s">
        <v>7354</v>
      </c>
      <c r="G2941" s="209" t="s">
        <v>7355</v>
      </c>
    </row>
    <row r="2942" customHeight="1" spans="4:7">
      <c r="D2942" s="207">
        <v>52019</v>
      </c>
      <c r="E2942" s="209" t="s">
        <v>7335</v>
      </c>
      <c r="F2942" s="209" t="s">
        <v>7356</v>
      </c>
      <c r="G2942" s="209" t="s">
        <v>7357</v>
      </c>
    </row>
    <row r="2943" customHeight="1" spans="4:7">
      <c r="D2943" s="207">
        <v>52019</v>
      </c>
      <c r="E2943" s="209" t="s">
        <v>7335</v>
      </c>
      <c r="F2943" s="209" t="s">
        <v>7358</v>
      </c>
      <c r="G2943" s="209" t="s">
        <v>7359</v>
      </c>
    </row>
    <row r="2944" customHeight="1" spans="4:7">
      <c r="D2944" s="207">
        <v>53018</v>
      </c>
      <c r="E2944" s="209" t="s">
        <v>7360</v>
      </c>
      <c r="F2944" s="209" t="s">
        <v>7361</v>
      </c>
      <c r="G2944" s="209" t="s">
        <v>7362</v>
      </c>
    </row>
    <row r="2945" customHeight="1" spans="4:7">
      <c r="D2945" s="207">
        <v>53018</v>
      </c>
      <c r="E2945" s="209" t="s">
        <v>7360</v>
      </c>
      <c r="F2945" s="209" t="s">
        <v>7363</v>
      </c>
      <c r="G2945" s="209" t="s">
        <v>7364</v>
      </c>
    </row>
    <row r="2946" customHeight="1" spans="4:7">
      <c r="D2946" s="207">
        <v>53018</v>
      </c>
      <c r="E2946" s="209" t="s">
        <v>7360</v>
      </c>
      <c r="F2946" s="209" t="s">
        <v>7365</v>
      </c>
      <c r="G2946" s="209" t="s">
        <v>7366</v>
      </c>
    </row>
    <row r="2947" customHeight="1" spans="4:7">
      <c r="D2947" s="207">
        <v>53018</v>
      </c>
      <c r="E2947" s="209" t="s">
        <v>7360</v>
      </c>
      <c r="F2947" s="209" t="s">
        <v>7367</v>
      </c>
      <c r="G2947" s="209" t="s">
        <v>7368</v>
      </c>
    </row>
    <row r="2948" customHeight="1" spans="4:7">
      <c r="D2948" s="207">
        <v>53018</v>
      </c>
      <c r="E2948" s="209" t="s">
        <v>7360</v>
      </c>
      <c r="F2948" s="209" t="s">
        <v>7369</v>
      </c>
      <c r="G2948" s="209" t="s">
        <v>7370</v>
      </c>
    </row>
    <row r="2949" customHeight="1" spans="4:7">
      <c r="D2949" s="207">
        <v>53018</v>
      </c>
      <c r="E2949" s="209" t="s">
        <v>7360</v>
      </c>
      <c r="F2949" s="209" t="s">
        <v>7371</v>
      </c>
      <c r="G2949" s="209" t="s">
        <v>7372</v>
      </c>
    </row>
    <row r="2950" customHeight="1" spans="4:7">
      <c r="D2950" s="207">
        <v>53018</v>
      </c>
      <c r="E2950" s="209" t="s">
        <v>7360</v>
      </c>
      <c r="F2950" s="209" t="s">
        <v>7373</v>
      </c>
      <c r="G2950" s="209" t="s">
        <v>7374</v>
      </c>
    </row>
    <row r="2951" customHeight="1" spans="4:7">
      <c r="D2951" s="207">
        <v>53018</v>
      </c>
      <c r="E2951" s="209" t="s">
        <v>7360</v>
      </c>
      <c r="F2951" s="209" t="s">
        <v>7375</v>
      </c>
      <c r="G2951" s="209" t="s">
        <v>7376</v>
      </c>
    </row>
    <row r="2952" customHeight="1" spans="4:7">
      <c r="D2952" s="207">
        <v>53018</v>
      </c>
      <c r="E2952" s="209" t="s">
        <v>7360</v>
      </c>
      <c r="F2952" s="209" t="s">
        <v>7377</v>
      </c>
      <c r="G2952" s="209" t="s">
        <v>2445</v>
      </c>
    </row>
    <row r="2953" customHeight="1" spans="4:7">
      <c r="D2953" s="207">
        <v>53018</v>
      </c>
      <c r="E2953" s="209" t="s">
        <v>7360</v>
      </c>
      <c r="F2953" s="209" t="s">
        <v>7378</v>
      </c>
      <c r="G2953" s="209" t="s">
        <v>7379</v>
      </c>
    </row>
    <row r="2954" customHeight="1" spans="4:7">
      <c r="D2954" s="207">
        <v>53018</v>
      </c>
      <c r="E2954" s="209" t="s">
        <v>7360</v>
      </c>
      <c r="F2954" s="209" t="s">
        <v>7380</v>
      </c>
      <c r="G2954" s="209" t="s">
        <v>7381</v>
      </c>
    </row>
    <row r="2955" customHeight="1" spans="4:7">
      <c r="D2955" s="207">
        <v>53018</v>
      </c>
      <c r="E2955" s="209" t="s">
        <v>7360</v>
      </c>
      <c r="F2955" s="209" t="s">
        <v>7382</v>
      </c>
      <c r="G2955" s="209" t="s">
        <v>7383</v>
      </c>
    </row>
    <row r="2956" customHeight="1" spans="4:7">
      <c r="D2956" s="207">
        <v>53018</v>
      </c>
      <c r="E2956" s="209" t="s">
        <v>7360</v>
      </c>
      <c r="F2956" s="209" t="s">
        <v>7384</v>
      </c>
      <c r="G2956" s="209" t="s">
        <v>7385</v>
      </c>
    </row>
    <row r="2957" customHeight="1" spans="4:7">
      <c r="D2957" s="207">
        <v>53018</v>
      </c>
      <c r="E2957" s="209" t="s">
        <v>7360</v>
      </c>
      <c r="F2957" s="209" t="s">
        <v>7386</v>
      </c>
      <c r="G2957" s="209" t="s">
        <v>7387</v>
      </c>
    </row>
    <row r="2958" customHeight="1" spans="4:7">
      <c r="D2958" s="207">
        <v>50023</v>
      </c>
      <c r="E2958" s="209" t="s">
        <v>7388</v>
      </c>
      <c r="F2958" s="209" t="s">
        <v>7389</v>
      </c>
      <c r="G2958" s="209" t="s">
        <v>7390</v>
      </c>
    </row>
    <row r="2959" customHeight="1" spans="4:7">
      <c r="D2959" s="207">
        <v>50023</v>
      </c>
      <c r="E2959" s="209" t="s">
        <v>7388</v>
      </c>
      <c r="F2959" s="209" t="s">
        <v>7391</v>
      </c>
      <c r="G2959" s="209" t="s">
        <v>7392</v>
      </c>
    </row>
    <row r="2960" customHeight="1" spans="4:7">
      <c r="D2960" s="207">
        <v>50023</v>
      </c>
      <c r="E2960" s="209" t="s">
        <v>7388</v>
      </c>
      <c r="F2960" s="209" t="s">
        <v>7393</v>
      </c>
      <c r="G2960" s="209" t="s">
        <v>6263</v>
      </c>
    </row>
    <row r="2961" customHeight="1" spans="4:7">
      <c r="D2961" s="207">
        <v>51027</v>
      </c>
      <c r="E2961" s="209" t="s">
        <v>7394</v>
      </c>
      <c r="F2961" s="209" t="s">
        <v>7395</v>
      </c>
      <c r="G2961" s="209" t="s">
        <v>7396</v>
      </c>
    </row>
    <row r="2962" customHeight="1" spans="4:7">
      <c r="D2962" s="207">
        <v>51027</v>
      </c>
      <c r="E2962" s="209" t="s">
        <v>7394</v>
      </c>
      <c r="F2962" s="209" t="s">
        <v>7397</v>
      </c>
      <c r="G2962" s="209" t="s">
        <v>7398</v>
      </c>
    </row>
    <row r="2963" customHeight="1" spans="4:7">
      <c r="D2963" s="207">
        <v>51027</v>
      </c>
      <c r="E2963" s="209" t="s">
        <v>7394</v>
      </c>
      <c r="F2963" s="209" t="s">
        <v>7399</v>
      </c>
      <c r="G2963" s="209" t="s">
        <v>7400</v>
      </c>
    </row>
    <row r="2964" customHeight="1" spans="4:7">
      <c r="D2964" s="207">
        <v>51027</v>
      </c>
      <c r="E2964" s="209" t="s">
        <v>7394</v>
      </c>
      <c r="F2964" s="209" t="s">
        <v>7401</v>
      </c>
      <c r="G2964" s="209" t="s">
        <v>7402</v>
      </c>
    </row>
    <row r="2965" customHeight="1" spans="4:7">
      <c r="D2965" s="207">
        <v>51027</v>
      </c>
      <c r="E2965" s="209" t="s">
        <v>7394</v>
      </c>
      <c r="F2965" s="209" t="s">
        <v>7403</v>
      </c>
      <c r="G2965" s="209" t="s">
        <v>7404</v>
      </c>
    </row>
    <row r="2966" customHeight="1" spans="4:7">
      <c r="D2966" s="207">
        <v>51027</v>
      </c>
      <c r="E2966" s="209" t="s">
        <v>7394</v>
      </c>
      <c r="F2966" s="209" t="s">
        <v>7405</v>
      </c>
      <c r="G2966" s="209" t="s">
        <v>3798</v>
      </c>
    </row>
    <row r="2967" customHeight="1" spans="4:7">
      <c r="D2967" s="207">
        <v>51027</v>
      </c>
      <c r="E2967" s="209" t="s">
        <v>7394</v>
      </c>
      <c r="F2967" s="209" t="s">
        <v>7406</v>
      </c>
      <c r="G2967" s="209" t="s">
        <v>2708</v>
      </c>
    </row>
    <row r="2968" customHeight="1" spans="4:7">
      <c r="D2968" s="207">
        <v>50024</v>
      </c>
      <c r="E2968" s="209" t="s">
        <v>7407</v>
      </c>
      <c r="F2968" s="209" t="s">
        <v>7408</v>
      </c>
      <c r="G2968" s="209" t="s">
        <v>7409</v>
      </c>
    </row>
    <row r="2969" customHeight="1" spans="4:7">
      <c r="D2969" s="207">
        <v>50024</v>
      </c>
      <c r="E2969" s="209" t="s">
        <v>7407</v>
      </c>
      <c r="F2969" s="209" t="s">
        <v>7410</v>
      </c>
      <c r="G2969" s="209" t="s">
        <v>7411</v>
      </c>
    </row>
    <row r="2970" customHeight="1" spans="4:7">
      <c r="D2970" s="207">
        <v>50024</v>
      </c>
      <c r="E2970" s="209" t="s">
        <v>7407</v>
      </c>
      <c r="F2970" s="209" t="s">
        <v>7412</v>
      </c>
      <c r="G2970" s="209" t="s">
        <v>7413</v>
      </c>
    </row>
    <row r="2971" customHeight="1" spans="4:7">
      <c r="D2971" s="207">
        <v>50024</v>
      </c>
      <c r="E2971" s="209" t="s">
        <v>7407</v>
      </c>
      <c r="F2971" s="209" t="s">
        <v>7414</v>
      </c>
      <c r="G2971" s="209" t="s">
        <v>7415</v>
      </c>
    </row>
    <row r="2972" customHeight="1" spans="4:7">
      <c r="D2972" s="207">
        <v>50024</v>
      </c>
      <c r="E2972" s="209" t="s">
        <v>7407</v>
      </c>
      <c r="F2972" s="209" t="s">
        <v>7416</v>
      </c>
      <c r="G2972" s="209" t="s">
        <v>7417</v>
      </c>
    </row>
    <row r="2973" customHeight="1" spans="4:7">
      <c r="D2973" s="207">
        <v>50024</v>
      </c>
      <c r="E2973" s="209" t="s">
        <v>7407</v>
      </c>
      <c r="F2973" s="209" t="s">
        <v>7418</v>
      </c>
      <c r="G2973" s="209" t="s">
        <v>7419</v>
      </c>
    </row>
    <row r="2974" customHeight="1" spans="4:7">
      <c r="D2974" s="207">
        <v>50024</v>
      </c>
      <c r="E2974" s="209" t="s">
        <v>7407</v>
      </c>
      <c r="F2974" s="209" t="s">
        <v>7420</v>
      </c>
      <c r="G2974" s="209" t="s">
        <v>7421</v>
      </c>
    </row>
    <row r="2975" customHeight="1" spans="4:7">
      <c r="D2975" s="207">
        <v>50024</v>
      </c>
      <c r="E2975" s="209" t="s">
        <v>7407</v>
      </c>
      <c r="F2975" s="209" t="s">
        <v>7422</v>
      </c>
      <c r="G2975" s="209" t="s">
        <v>7423</v>
      </c>
    </row>
    <row r="2976" customHeight="1" spans="4:7">
      <c r="D2976" s="207">
        <v>50024</v>
      </c>
      <c r="E2976" s="209" t="s">
        <v>7407</v>
      </c>
      <c r="F2976" s="209" t="s">
        <v>7424</v>
      </c>
      <c r="G2976" s="209" t="s">
        <v>7425</v>
      </c>
    </row>
    <row r="2977" customHeight="1" spans="4:7">
      <c r="D2977" s="207">
        <v>48031</v>
      </c>
      <c r="E2977" s="209" t="s">
        <v>7426</v>
      </c>
      <c r="F2977" s="209" t="s">
        <v>7427</v>
      </c>
      <c r="G2977" s="209" t="s">
        <v>7428</v>
      </c>
    </row>
    <row r="2978" customHeight="1" spans="4:7">
      <c r="D2978" s="207">
        <v>48031</v>
      </c>
      <c r="E2978" s="209" t="s">
        <v>7426</v>
      </c>
      <c r="F2978" s="209" t="s">
        <v>7429</v>
      </c>
      <c r="G2978" s="209" t="s">
        <v>7430</v>
      </c>
    </row>
    <row r="2979" customHeight="1" spans="4:7">
      <c r="D2979" s="207">
        <v>48031</v>
      </c>
      <c r="E2979" s="209" t="s">
        <v>7426</v>
      </c>
      <c r="F2979" s="209" t="s">
        <v>7431</v>
      </c>
      <c r="G2979" s="209" t="s">
        <v>7432</v>
      </c>
    </row>
    <row r="2980" customHeight="1" spans="4:7">
      <c r="D2980" s="207">
        <v>50025</v>
      </c>
      <c r="E2980" s="209" t="s">
        <v>7433</v>
      </c>
      <c r="F2980" s="209" t="s">
        <v>7434</v>
      </c>
      <c r="G2980" s="209" t="s">
        <v>7435</v>
      </c>
    </row>
    <row r="2981" customHeight="1" spans="4:7">
      <c r="D2981" s="207">
        <v>50025</v>
      </c>
      <c r="E2981" s="209" t="s">
        <v>7433</v>
      </c>
      <c r="F2981" s="209" t="s">
        <v>7436</v>
      </c>
      <c r="G2981" s="209" t="s">
        <v>7437</v>
      </c>
    </row>
    <row r="2982" customHeight="1" spans="4:7">
      <c r="D2982" s="207">
        <v>50025</v>
      </c>
      <c r="E2982" s="209" t="s">
        <v>7433</v>
      </c>
      <c r="F2982" s="209" t="s">
        <v>7438</v>
      </c>
      <c r="G2982" s="209" t="s">
        <v>7439</v>
      </c>
    </row>
    <row r="2983" customHeight="1" spans="4:7">
      <c r="D2983" s="207">
        <v>50025</v>
      </c>
      <c r="E2983" s="209" t="s">
        <v>7433</v>
      </c>
      <c r="F2983" s="209" t="s">
        <v>7440</v>
      </c>
      <c r="G2983" s="209" t="s">
        <v>7441</v>
      </c>
    </row>
    <row r="2984" customHeight="1" spans="4:7">
      <c r="D2984" s="207">
        <v>50025</v>
      </c>
      <c r="E2984" s="209" t="s">
        <v>7433</v>
      </c>
      <c r="F2984" s="209" t="s">
        <v>7442</v>
      </c>
      <c r="G2984" s="209" t="s">
        <v>7443</v>
      </c>
    </row>
    <row r="2985" customHeight="1" spans="4:7">
      <c r="D2985" s="207">
        <v>50025</v>
      </c>
      <c r="E2985" s="209" t="s">
        <v>7433</v>
      </c>
      <c r="F2985" s="209" t="s">
        <v>7444</v>
      </c>
      <c r="G2985" s="209" t="s">
        <v>7445</v>
      </c>
    </row>
    <row r="2986" customHeight="1" spans="4:7">
      <c r="D2986" s="207">
        <v>50025</v>
      </c>
      <c r="E2986" s="209" t="s">
        <v>7433</v>
      </c>
      <c r="F2986" s="209" t="s">
        <v>7446</v>
      </c>
      <c r="G2986" s="209" t="s">
        <v>3904</v>
      </c>
    </row>
    <row r="2987" customHeight="1" spans="4:7">
      <c r="D2987" s="207">
        <v>50025</v>
      </c>
      <c r="E2987" s="209" t="s">
        <v>7433</v>
      </c>
      <c r="F2987" s="209" t="s">
        <v>7447</v>
      </c>
      <c r="G2987" s="209" t="s">
        <v>7448</v>
      </c>
    </row>
    <row r="2988" customHeight="1" spans="4:7">
      <c r="D2988" s="207">
        <v>50025</v>
      </c>
      <c r="E2988" s="209" t="s">
        <v>7433</v>
      </c>
      <c r="F2988" s="209" t="s">
        <v>7449</v>
      </c>
      <c r="G2988" s="209" t="s">
        <v>7450</v>
      </c>
    </row>
    <row r="2989" customHeight="1" spans="4:7">
      <c r="D2989" s="207">
        <v>50025</v>
      </c>
      <c r="E2989" s="209" t="s">
        <v>7433</v>
      </c>
      <c r="F2989" s="209" t="s">
        <v>7451</v>
      </c>
      <c r="G2989" s="209" t="s">
        <v>7452</v>
      </c>
    </row>
    <row r="2990" customHeight="1" spans="4:7">
      <c r="D2990" s="207">
        <v>48032</v>
      </c>
      <c r="E2990" s="209" t="s">
        <v>7453</v>
      </c>
      <c r="F2990" s="209" t="s">
        <v>7454</v>
      </c>
      <c r="G2990" s="209" t="s">
        <v>7455</v>
      </c>
    </row>
    <row r="2991" customHeight="1" spans="4:7">
      <c r="D2991" s="207">
        <v>48032</v>
      </c>
      <c r="E2991" s="209" t="s">
        <v>7453</v>
      </c>
      <c r="F2991" s="209" t="s">
        <v>7456</v>
      </c>
      <c r="G2991" s="209" t="s">
        <v>7457</v>
      </c>
    </row>
    <row r="2992" customHeight="1" spans="4:7">
      <c r="D2992" s="207">
        <v>48032</v>
      </c>
      <c r="E2992" s="209" t="s">
        <v>7453</v>
      </c>
      <c r="F2992" s="209" t="s">
        <v>7458</v>
      </c>
      <c r="G2992" s="209" t="s">
        <v>4805</v>
      </c>
    </row>
    <row r="2993" customHeight="1" spans="4:7">
      <c r="D2993" s="207">
        <v>48032</v>
      </c>
      <c r="E2993" s="209" t="s">
        <v>7453</v>
      </c>
      <c r="F2993" s="209" t="s">
        <v>7459</v>
      </c>
      <c r="G2993" s="209" t="s">
        <v>7460</v>
      </c>
    </row>
    <row r="2994" customHeight="1" spans="4:7">
      <c r="D2994" s="207">
        <v>48032</v>
      </c>
      <c r="E2994" s="209" t="s">
        <v>7453</v>
      </c>
      <c r="F2994" s="209" t="s">
        <v>7461</v>
      </c>
      <c r="G2994" s="209" t="s">
        <v>1987</v>
      </c>
    </row>
    <row r="2995" customHeight="1" spans="4:7">
      <c r="D2995" s="207">
        <v>48032</v>
      </c>
      <c r="E2995" s="209" t="s">
        <v>7453</v>
      </c>
      <c r="F2995" s="209" t="s">
        <v>7462</v>
      </c>
      <c r="G2995" s="209" t="s">
        <v>1325</v>
      </c>
    </row>
    <row r="2996" customHeight="1" spans="4:7">
      <c r="D2996" s="207">
        <v>48032</v>
      </c>
      <c r="E2996" s="209" t="s">
        <v>7453</v>
      </c>
      <c r="F2996" s="209" t="s">
        <v>7463</v>
      </c>
      <c r="G2996" s="209" t="s">
        <v>7464</v>
      </c>
    </row>
    <row r="2997" customHeight="1" spans="4:7">
      <c r="D2997" s="207">
        <v>48032</v>
      </c>
      <c r="E2997" s="209" t="s">
        <v>7453</v>
      </c>
      <c r="F2997" s="209" t="s">
        <v>7465</v>
      </c>
      <c r="G2997" s="209" t="s">
        <v>7466</v>
      </c>
    </row>
    <row r="2998" customHeight="1" spans="4:7">
      <c r="D2998" s="207">
        <v>48032</v>
      </c>
      <c r="E2998" s="209" t="s">
        <v>7453</v>
      </c>
      <c r="F2998" s="209" t="s">
        <v>7467</v>
      </c>
      <c r="G2998" s="209" t="s">
        <v>7468</v>
      </c>
    </row>
    <row r="2999" customHeight="1" spans="4:7">
      <c r="D2999" s="207">
        <v>48032</v>
      </c>
      <c r="E2999" s="209" t="s">
        <v>7453</v>
      </c>
      <c r="F2999" s="209" t="s">
        <v>7469</v>
      </c>
      <c r="G2999" s="209" t="s">
        <v>7470</v>
      </c>
    </row>
    <row r="3000" customHeight="1" spans="4:7">
      <c r="D3000" s="207">
        <v>48032</v>
      </c>
      <c r="E3000" s="209" t="s">
        <v>7453</v>
      </c>
      <c r="F3000" s="209" t="s">
        <v>7471</v>
      </c>
      <c r="G3000" s="209" t="s">
        <v>2612</v>
      </c>
    </row>
    <row r="3001" customHeight="1" spans="4:7">
      <c r="D3001" s="207">
        <v>48032</v>
      </c>
      <c r="E3001" s="209" t="s">
        <v>7453</v>
      </c>
      <c r="F3001" s="209" t="s">
        <v>7472</v>
      </c>
      <c r="G3001" s="209" t="s">
        <v>7473</v>
      </c>
    </row>
    <row r="3002" customHeight="1" spans="4:7">
      <c r="D3002" s="207">
        <v>48032</v>
      </c>
      <c r="E3002" s="209" t="s">
        <v>7453</v>
      </c>
      <c r="F3002" s="209" t="s">
        <v>7474</v>
      </c>
      <c r="G3002" s="209" t="s">
        <v>7475</v>
      </c>
    </row>
    <row r="3003" customHeight="1" spans="4:7">
      <c r="D3003" s="207">
        <v>48032</v>
      </c>
      <c r="E3003" s="209" t="s">
        <v>7453</v>
      </c>
      <c r="F3003" s="209" t="s">
        <v>7476</v>
      </c>
      <c r="G3003" s="209" t="s">
        <v>7477</v>
      </c>
    </row>
    <row r="3004" customHeight="1" spans="4:7">
      <c r="D3004" s="207">
        <v>48032</v>
      </c>
      <c r="E3004" s="209" t="s">
        <v>7453</v>
      </c>
      <c r="F3004" s="209" t="s">
        <v>7478</v>
      </c>
      <c r="G3004" s="209" t="s">
        <v>7479</v>
      </c>
    </row>
    <row r="3005" customHeight="1" spans="4:7">
      <c r="D3005" s="207">
        <v>48032</v>
      </c>
      <c r="E3005" s="209" t="s">
        <v>7453</v>
      </c>
      <c r="F3005" s="209" t="s">
        <v>7480</v>
      </c>
      <c r="G3005" s="209" t="s">
        <v>7481</v>
      </c>
    </row>
    <row r="3006" customHeight="1" spans="4:7">
      <c r="D3006" s="207">
        <v>48032</v>
      </c>
      <c r="E3006" s="209" t="s">
        <v>7453</v>
      </c>
      <c r="F3006" s="209" t="s">
        <v>7482</v>
      </c>
      <c r="G3006" s="209" t="s">
        <v>7483</v>
      </c>
    </row>
    <row r="3007" customHeight="1" spans="4:7">
      <c r="D3007" s="207">
        <v>48032</v>
      </c>
      <c r="E3007" s="209" t="s">
        <v>7453</v>
      </c>
      <c r="F3007" s="209" t="s">
        <v>7484</v>
      </c>
      <c r="G3007" s="209" t="s">
        <v>7485</v>
      </c>
    </row>
    <row r="3008" customHeight="1" spans="4:7">
      <c r="D3008" s="207">
        <v>48032</v>
      </c>
      <c r="E3008" s="209" t="s">
        <v>7453</v>
      </c>
      <c r="F3008" s="209" t="s">
        <v>7486</v>
      </c>
      <c r="G3008" s="209" t="s">
        <v>2127</v>
      </c>
    </row>
    <row r="3009" customHeight="1" spans="4:7">
      <c r="D3009" s="207">
        <v>48032</v>
      </c>
      <c r="E3009" s="209" t="s">
        <v>7453</v>
      </c>
      <c r="F3009" s="209" t="s">
        <v>7487</v>
      </c>
      <c r="G3009" s="209" t="s">
        <v>7488</v>
      </c>
    </row>
    <row r="3010" customHeight="1" spans="4:7">
      <c r="D3010" s="207">
        <v>48032</v>
      </c>
      <c r="E3010" s="209" t="s">
        <v>7453</v>
      </c>
      <c r="F3010" s="209" t="s">
        <v>7489</v>
      </c>
      <c r="G3010" s="209" t="s">
        <v>7490</v>
      </c>
    </row>
    <row r="3011" customHeight="1" spans="4:7">
      <c r="D3011" s="207">
        <v>48032</v>
      </c>
      <c r="E3011" s="209" t="s">
        <v>7453</v>
      </c>
      <c r="F3011" s="209" t="s">
        <v>7491</v>
      </c>
      <c r="G3011" s="209" t="s">
        <v>7492</v>
      </c>
    </row>
    <row r="3012" customHeight="1" spans="4:7">
      <c r="D3012" s="207">
        <v>48032</v>
      </c>
      <c r="E3012" s="209" t="s">
        <v>7453</v>
      </c>
      <c r="F3012" s="209" t="s">
        <v>7493</v>
      </c>
      <c r="G3012" s="209" t="s">
        <v>7494</v>
      </c>
    </row>
    <row r="3013" customHeight="1" spans="4:7">
      <c r="D3013" s="207">
        <v>48032</v>
      </c>
      <c r="E3013" s="209" t="s">
        <v>7453</v>
      </c>
      <c r="F3013" s="209" t="s">
        <v>7495</v>
      </c>
      <c r="G3013" s="209" t="s">
        <v>7496</v>
      </c>
    </row>
    <row r="3014" customHeight="1" spans="4:7">
      <c r="D3014" s="207">
        <v>48032</v>
      </c>
      <c r="E3014" s="209" t="s">
        <v>7453</v>
      </c>
      <c r="F3014" s="209" t="s">
        <v>7497</v>
      </c>
      <c r="G3014" s="209" t="s">
        <v>7498</v>
      </c>
    </row>
    <row r="3015" customHeight="1" spans="4:7">
      <c r="D3015" s="207">
        <v>48032</v>
      </c>
      <c r="E3015" s="209" t="s">
        <v>7453</v>
      </c>
      <c r="F3015" s="209" t="s">
        <v>7499</v>
      </c>
      <c r="G3015" s="209" t="s">
        <v>7500</v>
      </c>
    </row>
    <row r="3016" customHeight="1" spans="4:7">
      <c r="D3016" s="207">
        <v>48032</v>
      </c>
      <c r="E3016" s="209" t="s">
        <v>7453</v>
      </c>
      <c r="F3016" s="209" t="s">
        <v>7501</v>
      </c>
      <c r="G3016" s="209" t="s">
        <v>2253</v>
      </c>
    </row>
    <row r="3017" customHeight="1" spans="4:7">
      <c r="D3017" s="207">
        <v>48032</v>
      </c>
      <c r="E3017" s="209" t="s">
        <v>7453</v>
      </c>
      <c r="F3017" s="209" t="s">
        <v>7502</v>
      </c>
      <c r="G3017" s="209" t="s">
        <v>7503</v>
      </c>
    </row>
    <row r="3018" customHeight="1" spans="4:7">
      <c r="D3018" s="207">
        <v>48032</v>
      </c>
      <c r="E3018" s="209" t="s">
        <v>7453</v>
      </c>
      <c r="F3018" s="209" t="s">
        <v>7504</v>
      </c>
      <c r="G3018" s="209" t="s">
        <v>7505</v>
      </c>
    </row>
    <row r="3019" customHeight="1" spans="4:7">
      <c r="D3019" s="206">
        <v>51042</v>
      </c>
      <c r="E3019" s="181" t="s">
        <v>1660</v>
      </c>
      <c r="F3019" s="209" t="s">
        <v>7506</v>
      </c>
      <c r="G3019" s="209" t="s">
        <v>7507</v>
      </c>
    </row>
    <row r="3020" customHeight="1" spans="4:7">
      <c r="D3020" s="206">
        <v>51042</v>
      </c>
      <c r="E3020" s="181" t="s">
        <v>1660</v>
      </c>
      <c r="F3020" s="209" t="s">
        <v>7508</v>
      </c>
      <c r="G3020" s="209" t="s">
        <v>7509</v>
      </c>
    </row>
    <row r="3021" customHeight="1" spans="4:7">
      <c r="D3021" s="206">
        <v>51042</v>
      </c>
      <c r="E3021" s="181" t="s">
        <v>1660</v>
      </c>
      <c r="F3021" s="209" t="s">
        <v>7510</v>
      </c>
      <c r="G3021" s="209" t="s">
        <v>7511</v>
      </c>
    </row>
    <row r="3022" customHeight="1" spans="4:7">
      <c r="D3022" s="206">
        <v>51042</v>
      </c>
      <c r="E3022" s="181" t="s">
        <v>1660</v>
      </c>
      <c r="F3022" s="209" t="s">
        <v>7512</v>
      </c>
      <c r="G3022" s="209" t="s">
        <v>7513</v>
      </c>
    </row>
    <row r="3023" customHeight="1" spans="4:7">
      <c r="D3023" s="206">
        <v>51042</v>
      </c>
      <c r="E3023" s="181" t="s">
        <v>1660</v>
      </c>
      <c r="F3023" s="209" t="s">
        <v>7514</v>
      </c>
      <c r="G3023" s="209" t="s">
        <v>7515</v>
      </c>
    </row>
    <row r="3024" customHeight="1" spans="4:7">
      <c r="D3024" s="206">
        <v>51042</v>
      </c>
      <c r="E3024" s="181" t="s">
        <v>1660</v>
      </c>
      <c r="F3024" s="209" t="s">
        <v>7516</v>
      </c>
      <c r="G3024" s="209" t="s">
        <v>7018</v>
      </c>
    </row>
    <row r="3025" customHeight="1" spans="4:7">
      <c r="D3025" s="206">
        <v>51042</v>
      </c>
      <c r="E3025" s="181" t="s">
        <v>1660</v>
      </c>
      <c r="F3025" s="209" t="s">
        <v>7517</v>
      </c>
      <c r="G3025" s="209" t="s">
        <v>7518</v>
      </c>
    </row>
    <row r="3026" customHeight="1" spans="4:7">
      <c r="D3026" s="206">
        <v>51042</v>
      </c>
      <c r="E3026" s="181" t="s">
        <v>1660</v>
      </c>
      <c r="F3026" s="209" t="s">
        <v>7519</v>
      </c>
      <c r="G3026" s="209" t="s">
        <v>7520</v>
      </c>
    </row>
    <row r="3027" customHeight="1" spans="4:7">
      <c r="D3027" s="206">
        <v>51042</v>
      </c>
      <c r="E3027" s="181" t="s">
        <v>1660</v>
      </c>
      <c r="F3027" s="209" t="s">
        <v>7521</v>
      </c>
      <c r="G3027" s="209" t="s">
        <v>4940</v>
      </c>
    </row>
    <row r="3028" customHeight="1" spans="4:7">
      <c r="D3028" s="206">
        <v>51042</v>
      </c>
      <c r="E3028" s="181" t="s">
        <v>1660</v>
      </c>
      <c r="F3028" s="209" t="s">
        <v>7522</v>
      </c>
      <c r="G3028" s="209" t="s">
        <v>7523</v>
      </c>
    </row>
    <row r="3029" customHeight="1" spans="4:7">
      <c r="D3029" s="206">
        <v>51042</v>
      </c>
      <c r="E3029" s="181" t="s">
        <v>1660</v>
      </c>
      <c r="F3029" s="209" t="s">
        <v>7524</v>
      </c>
      <c r="G3029" s="209" t="s">
        <v>7525</v>
      </c>
    </row>
    <row r="3030" customHeight="1" spans="4:7">
      <c r="D3030" s="206">
        <v>51042</v>
      </c>
      <c r="E3030" s="181" t="s">
        <v>1660</v>
      </c>
      <c r="F3030" s="209" t="s">
        <v>7526</v>
      </c>
      <c r="G3030" s="209" t="s">
        <v>7527</v>
      </c>
    </row>
    <row r="3031" customHeight="1" spans="4:7">
      <c r="D3031" s="206">
        <v>51042</v>
      </c>
      <c r="E3031" s="181" t="s">
        <v>1660</v>
      </c>
      <c r="F3031" s="209" t="s">
        <v>7528</v>
      </c>
      <c r="G3031" s="209" t="s">
        <v>2139</v>
      </c>
    </row>
    <row r="3032" customHeight="1" spans="4:7">
      <c r="D3032" s="207">
        <v>46022</v>
      </c>
      <c r="E3032" s="209" t="s">
        <v>7529</v>
      </c>
      <c r="F3032" s="209" t="s">
        <v>7530</v>
      </c>
      <c r="G3032" s="209" t="s">
        <v>7531</v>
      </c>
    </row>
    <row r="3033" customHeight="1" spans="4:7">
      <c r="D3033" s="207">
        <v>46022</v>
      </c>
      <c r="E3033" s="209" t="s">
        <v>7529</v>
      </c>
      <c r="F3033" s="209" t="s">
        <v>7532</v>
      </c>
      <c r="G3033" s="209" t="s">
        <v>7533</v>
      </c>
    </row>
    <row r="3034" customHeight="1" spans="4:7">
      <c r="D3034" s="207">
        <v>46022</v>
      </c>
      <c r="E3034" s="209" t="s">
        <v>7529</v>
      </c>
      <c r="F3034" s="209" t="s">
        <v>7534</v>
      </c>
      <c r="G3034" s="209" t="s">
        <v>7535</v>
      </c>
    </row>
    <row r="3035" customHeight="1" spans="4:7">
      <c r="D3035" s="207">
        <v>46022</v>
      </c>
      <c r="E3035" s="209" t="s">
        <v>7529</v>
      </c>
      <c r="F3035" s="209" t="s">
        <v>7536</v>
      </c>
      <c r="G3035" s="209" t="s">
        <v>7537</v>
      </c>
    </row>
    <row r="3036" customHeight="1" spans="4:7">
      <c r="D3036" s="207">
        <v>46022</v>
      </c>
      <c r="E3036" s="209" t="s">
        <v>7529</v>
      </c>
      <c r="F3036" s="209" t="s">
        <v>7538</v>
      </c>
      <c r="G3036" s="209" t="s">
        <v>7539</v>
      </c>
    </row>
    <row r="3037" customHeight="1" spans="4:7">
      <c r="D3037" s="207">
        <v>46022</v>
      </c>
      <c r="E3037" s="209" t="s">
        <v>7529</v>
      </c>
      <c r="F3037" s="209" t="s">
        <v>7540</v>
      </c>
      <c r="G3037" s="209" t="s">
        <v>7541</v>
      </c>
    </row>
    <row r="3038" customHeight="1" spans="4:7">
      <c r="D3038" s="207">
        <v>46022</v>
      </c>
      <c r="E3038" s="209" t="s">
        <v>7529</v>
      </c>
      <c r="F3038" s="209" t="s">
        <v>7542</v>
      </c>
      <c r="G3038" s="209" t="s">
        <v>7543</v>
      </c>
    </row>
    <row r="3039" customHeight="1" spans="4:7">
      <c r="D3039" s="207">
        <v>46022</v>
      </c>
      <c r="E3039" s="209" t="s">
        <v>7529</v>
      </c>
      <c r="F3039" s="209" t="s">
        <v>7544</v>
      </c>
      <c r="G3039" s="209" t="s">
        <v>7545</v>
      </c>
    </row>
    <row r="3040" customHeight="1" spans="4:7">
      <c r="D3040" s="207">
        <v>46022</v>
      </c>
      <c r="E3040" s="209" t="s">
        <v>7529</v>
      </c>
      <c r="F3040" s="209" t="s">
        <v>7546</v>
      </c>
      <c r="G3040" s="209" t="s">
        <v>7547</v>
      </c>
    </row>
    <row r="3041" customHeight="1" spans="4:7">
      <c r="D3041" s="207">
        <v>46022</v>
      </c>
      <c r="E3041" s="209" t="s">
        <v>7529</v>
      </c>
      <c r="F3041" s="209" t="s">
        <v>7548</v>
      </c>
      <c r="G3041" s="209" t="s">
        <v>7549</v>
      </c>
    </row>
    <row r="3042" customHeight="1" spans="4:7">
      <c r="D3042" s="207">
        <v>46022</v>
      </c>
      <c r="E3042" s="209" t="s">
        <v>7529</v>
      </c>
      <c r="F3042" s="209" t="s">
        <v>7550</v>
      </c>
      <c r="G3042" s="209" t="s">
        <v>7551</v>
      </c>
    </row>
    <row r="3043" customHeight="1" spans="4:7">
      <c r="D3043" s="207">
        <v>46022</v>
      </c>
      <c r="E3043" s="209" t="s">
        <v>7529</v>
      </c>
      <c r="F3043" s="209" t="s">
        <v>7552</v>
      </c>
      <c r="G3043" s="209" t="s">
        <v>7417</v>
      </c>
    </row>
    <row r="3044" customHeight="1" spans="4:7">
      <c r="D3044" s="207">
        <v>46022</v>
      </c>
      <c r="E3044" s="209" t="s">
        <v>7529</v>
      </c>
      <c r="F3044" s="209" t="s">
        <v>7553</v>
      </c>
      <c r="G3044" s="209" t="s">
        <v>7554</v>
      </c>
    </row>
    <row r="3045" customHeight="1" spans="4:7">
      <c r="D3045" s="207">
        <v>46022</v>
      </c>
      <c r="E3045" s="209" t="s">
        <v>7529</v>
      </c>
      <c r="F3045" s="209" t="s">
        <v>7555</v>
      </c>
      <c r="G3045" s="209" t="s">
        <v>7556</v>
      </c>
    </row>
    <row r="3046" customHeight="1" spans="4:7">
      <c r="D3046" s="207">
        <v>46022</v>
      </c>
      <c r="E3046" s="209" t="s">
        <v>7529</v>
      </c>
      <c r="F3046" s="209" t="s">
        <v>7557</v>
      </c>
      <c r="G3046" s="209" t="s">
        <v>2666</v>
      </c>
    </row>
    <row r="3047" customHeight="1" spans="4:7">
      <c r="D3047" s="207">
        <v>46022</v>
      </c>
      <c r="E3047" s="209" t="s">
        <v>7529</v>
      </c>
      <c r="F3047" s="209" t="s">
        <v>7558</v>
      </c>
      <c r="G3047" s="209" t="s">
        <v>7559</v>
      </c>
    </row>
    <row r="3048" customHeight="1" spans="4:7">
      <c r="D3048" s="207">
        <v>46022</v>
      </c>
      <c r="E3048" s="209" t="s">
        <v>7529</v>
      </c>
      <c r="F3048" s="209" t="s">
        <v>7560</v>
      </c>
      <c r="G3048" s="209" t="s">
        <v>7561</v>
      </c>
    </row>
    <row r="3049" customHeight="1" spans="4:7">
      <c r="D3049" s="207">
        <v>46022</v>
      </c>
      <c r="E3049" s="209" t="s">
        <v>7529</v>
      </c>
      <c r="F3049" s="209" t="s">
        <v>7562</v>
      </c>
      <c r="G3049" s="209" t="s">
        <v>7563</v>
      </c>
    </row>
    <row r="3050" customHeight="1" spans="4:7">
      <c r="D3050" s="207">
        <v>46022</v>
      </c>
      <c r="E3050" s="209" t="s">
        <v>7529</v>
      </c>
      <c r="F3050" s="209" t="s">
        <v>7564</v>
      </c>
      <c r="G3050" s="209" t="s">
        <v>7565</v>
      </c>
    </row>
    <row r="3051" customHeight="1" spans="4:7">
      <c r="D3051" s="207">
        <v>46022</v>
      </c>
      <c r="E3051" s="209" t="s">
        <v>7529</v>
      </c>
      <c r="F3051" s="209" t="s">
        <v>7566</v>
      </c>
      <c r="G3051" s="209" t="s">
        <v>7567</v>
      </c>
    </row>
    <row r="3052" customHeight="1" spans="4:7">
      <c r="D3052" s="207">
        <v>46022</v>
      </c>
      <c r="E3052" s="209" t="s">
        <v>7529</v>
      </c>
      <c r="F3052" s="209" t="s">
        <v>7568</v>
      </c>
      <c r="G3052" s="209" t="s">
        <v>7569</v>
      </c>
    </row>
    <row r="3053" customHeight="1" spans="4:7">
      <c r="D3053" s="207">
        <v>46022</v>
      </c>
      <c r="E3053" s="209" t="s">
        <v>7529</v>
      </c>
      <c r="F3053" s="209" t="s">
        <v>7570</v>
      </c>
      <c r="G3053" s="209" t="s">
        <v>2816</v>
      </c>
    </row>
    <row r="3054" customHeight="1" spans="4:7">
      <c r="D3054" s="207">
        <v>46022</v>
      </c>
      <c r="E3054" s="209" t="s">
        <v>7529</v>
      </c>
      <c r="F3054" s="209" t="s">
        <v>7571</v>
      </c>
      <c r="G3054" s="209" t="s">
        <v>3012</v>
      </c>
    </row>
    <row r="3055" customHeight="1" spans="4:7">
      <c r="D3055" s="207">
        <v>46022</v>
      </c>
      <c r="E3055" s="209" t="s">
        <v>7529</v>
      </c>
      <c r="F3055" s="209" t="s">
        <v>7572</v>
      </c>
      <c r="G3055" s="209" t="s">
        <v>7573</v>
      </c>
    </row>
    <row r="3056" customHeight="1" spans="4:7">
      <c r="D3056" s="207">
        <v>46022</v>
      </c>
      <c r="E3056" s="209" t="s">
        <v>7529</v>
      </c>
      <c r="F3056" s="209" t="s">
        <v>7574</v>
      </c>
      <c r="G3056" s="209" t="s">
        <v>7575</v>
      </c>
    </row>
    <row r="3057" customHeight="1" spans="4:7">
      <c r="D3057" s="207">
        <v>46022</v>
      </c>
      <c r="E3057" s="209" t="s">
        <v>7529</v>
      </c>
      <c r="F3057" s="209" t="s">
        <v>7576</v>
      </c>
      <c r="G3057" s="209" t="s">
        <v>7577</v>
      </c>
    </row>
    <row r="3058" customHeight="1" spans="4:7">
      <c r="D3058" s="207">
        <v>46022</v>
      </c>
      <c r="E3058" s="209" t="s">
        <v>7529</v>
      </c>
      <c r="F3058" s="209" t="s">
        <v>7578</v>
      </c>
      <c r="G3058" s="209" t="s">
        <v>7579</v>
      </c>
    </row>
    <row r="3059" customHeight="1" spans="4:7">
      <c r="D3059" s="207">
        <v>46022</v>
      </c>
      <c r="E3059" s="209" t="s">
        <v>7529</v>
      </c>
      <c r="F3059" s="209" t="s">
        <v>7580</v>
      </c>
      <c r="G3059" s="209" t="s">
        <v>7581</v>
      </c>
    </row>
    <row r="3060" customHeight="1" spans="4:7">
      <c r="D3060" s="207">
        <v>47012</v>
      </c>
      <c r="E3060" s="209" t="s">
        <v>7582</v>
      </c>
      <c r="F3060" s="209" t="s">
        <v>7583</v>
      </c>
      <c r="G3060" s="209" t="s">
        <v>7584</v>
      </c>
    </row>
    <row r="3061" customHeight="1" spans="4:7">
      <c r="D3061" s="207">
        <v>47012</v>
      </c>
      <c r="E3061" s="209" t="s">
        <v>7582</v>
      </c>
      <c r="F3061" s="209" t="s">
        <v>7585</v>
      </c>
      <c r="G3061" s="209" t="s">
        <v>7586</v>
      </c>
    </row>
    <row r="3062" customHeight="1" spans="4:7">
      <c r="D3062" s="207">
        <v>47012</v>
      </c>
      <c r="E3062" s="209" t="s">
        <v>7582</v>
      </c>
      <c r="F3062" s="209" t="s">
        <v>7587</v>
      </c>
      <c r="G3062" s="209" t="s">
        <v>7588</v>
      </c>
    </row>
    <row r="3063" customHeight="1" spans="4:7">
      <c r="D3063" s="207">
        <v>47012</v>
      </c>
      <c r="E3063" s="209" t="s">
        <v>7582</v>
      </c>
      <c r="F3063" s="209" t="s">
        <v>7589</v>
      </c>
      <c r="G3063" s="209" t="s">
        <v>7590</v>
      </c>
    </row>
    <row r="3064" customHeight="1" spans="4:7">
      <c r="D3064" s="207">
        <v>47012</v>
      </c>
      <c r="E3064" s="209" t="s">
        <v>7582</v>
      </c>
      <c r="F3064" s="209" t="s">
        <v>7591</v>
      </c>
      <c r="G3064" s="209" t="s">
        <v>7592</v>
      </c>
    </row>
    <row r="3065" customHeight="1" spans="4:7">
      <c r="D3065" s="207">
        <v>47012</v>
      </c>
      <c r="E3065" s="209" t="s">
        <v>7582</v>
      </c>
      <c r="F3065" s="209" t="s">
        <v>7593</v>
      </c>
      <c r="G3065" s="209" t="s">
        <v>5080</v>
      </c>
    </row>
    <row r="3066" customHeight="1" spans="4:7">
      <c r="D3066" s="207">
        <v>47012</v>
      </c>
      <c r="E3066" s="209" t="s">
        <v>7582</v>
      </c>
      <c r="F3066" s="209" t="s">
        <v>7594</v>
      </c>
      <c r="G3066" s="209" t="s">
        <v>7595</v>
      </c>
    </row>
    <row r="3067" customHeight="1" spans="4:7">
      <c r="D3067" s="207">
        <v>47012</v>
      </c>
      <c r="E3067" s="209" t="s">
        <v>7582</v>
      </c>
      <c r="F3067" s="209" t="s">
        <v>7596</v>
      </c>
      <c r="G3067" s="209" t="s">
        <v>7597</v>
      </c>
    </row>
    <row r="3068" customHeight="1" spans="4:7">
      <c r="D3068" s="207">
        <v>47012</v>
      </c>
      <c r="E3068" s="209" t="s">
        <v>7582</v>
      </c>
      <c r="F3068" s="209" t="s">
        <v>7598</v>
      </c>
      <c r="G3068" s="209" t="s">
        <v>7599</v>
      </c>
    </row>
    <row r="3069" customHeight="1" spans="4:7">
      <c r="D3069" s="207">
        <v>47012</v>
      </c>
      <c r="E3069" s="209" t="s">
        <v>7582</v>
      </c>
      <c r="F3069" s="209" t="s">
        <v>7600</v>
      </c>
      <c r="G3069" s="209" t="s">
        <v>2781</v>
      </c>
    </row>
    <row r="3070" customHeight="1" spans="4:7">
      <c r="D3070" s="207">
        <v>47012</v>
      </c>
      <c r="E3070" s="209" t="s">
        <v>7582</v>
      </c>
      <c r="F3070" s="209" t="s">
        <v>7601</v>
      </c>
      <c r="G3070" s="209" t="s">
        <v>7602</v>
      </c>
    </row>
    <row r="3071" customHeight="1" spans="4:7">
      <c r="D3071" s="207">
        <v>47012</v>
      </c>
      <c r="E3071" s="209" t="s">
        <v>7582</v>
      </c>
      <c r="F3071" s="209" t="s">
        <v>7603</v>
      </c>
      <c r="G3071" s="209" t="s">
        <v>7604</v>
      </c>
    </row>
    <row r="3072" customHeight="1" spans="4:7">
      <c r="D3072" s="207">
        <v>47012</v>
      </c>
      <c r="E3072" s="209" t="s">
        <v>7582</v>
      </c>
      <c r="F3072" s="209" t="s">
        <v>7605</v>
      </c>
      <c r="G3072" s="209" t="s">
        <v>7606</v>
      </c>
    </row>
    <row r="3073" customHeight="1" spans="4:7">
      <c r="D3073" s="207">
        <v>47012</v>
      </c>
      <c r="E3073" s="209" t="s">
        <v>7582</v>
      </c>
      <c r="F3073" s="209" t="s">
        <v>7607</v>
      </c>
      <c r="G3073" s="209" t="s">
        <v>7608</v>
      </c>
    </row>
    <row r="3074" customHeight="1" spans="4:7">
      <c r="D3074" s="207">
        <v>47012</v>
      </c>
      <c r="E3074" s="209" t="s">
        <v>7582</v>
      </c>
      <c r="F3074" s="209" t="s">
        <v>7609</v>
      </c>
      <c r="G3074" s="209" t="s">
        <v>7610</v>
      </c>
    </row>
    <row r="3075" customHeight="1" spans="4:7">
      <c r="D3075" s="207">
        <v>47012</v>
      </c>
      <c r="E3075" s="209" t="s">
        <v>7582</v>
      </c>
      <c r="F3075" s="209" t="s">
        <v>7611</v>
      </c>
      <c r="G3075" s="209" t="s">
        <v>7612</v>
      </c>
    </row>
    <row r="3076" customHeight="1" spans="4:7">
      <c r="D3076" s="207">
        <v>47012</v>
      </c>
      <c r="E3076" s="209" t="s">
        <v>7582</v>
      </c>
      <c r="F3076" s="209" t="s">
        <v>7613</v>
      </c>
      <c r="G3076" s="209" t="s">
        <v>7614</v>
      </c>
    </row>
    <row r="3077" customHeight="1" spans="4:7">
      <c r="D3077" s="207">
        <v>47012</v>
      </c>
      <c r="E3077" s="209" t="s">
        <v>7582</v>
      </c>
      <c r="F3077" s="209" t="s">
        <v>7615</v>
      </c>
      <c r="G3077" s="209" t="s">
        <v>7616</v>
      </c>
    </row>
    <row r="3078" customHeight="1" spans="4:7">
      <c r="D3078" s="207">
        <v>47012</v>
      </c>
      <c r="E3078" s="209" t="s">
        <v>7582</v>
      </c>
      <c r="F3078" s="209" t="s">
        <v>7617</v>
      </c>
      <c r="G3078" s="209" t="s">
        <v>7618</v>
      </c>
    </row>
    <row r="3079" customHeight="1" spans="4:7">
      <c r="D3079" s="207">
        <v>47012</v>
      </c>
      <c r="E3079" s="209" t="s">
        <v>7582</v>
      </c>
      <c r="F3079" s="209" t="s">
        <v>7619</v>
      </c>
      <c r="G3079" s="209" t="s">
        <v>1490</v>
      </c>
    </row>
    <row r="3080" customHeight="1" spans="4:7">
      <c r="D3080" s="207">
        <v>47012</v>
      </c>
      <c r="E3080" s="209" t="s">
        <v>7582</v>
      </c>
      <c r="F3080" s="209" t="s">
        <v>7620</v>
      </c>
      <c r="G3080" s="209" t="s">
        <v>7159</v>
      </c>
    </row>
    <row r="3081" customHeight="1" spans="4:7">
      <c r="D3081" s="207">
        <v>47012</v>
      </c>
      <c r="E3081" s="209" t="s">
        <v>7582</v>
      </c>
      <c r="F3081" s="209" t="s">
        <v>7621</v>
      </c>
      <c r="G3081" s="209" t="s">
        <v>7622</v>
      </c>
    </row>
    <row r="3082" customHeight="1" spans="4:7">
      <c r="D3082" s="207">
        <v>47012</v>
      </c>
      <c r="E3082" s="209" t="s">
        <v>7582</v>
      </c>
      <c r="F3082" s="209" t="s">
        <v>7623</v>
      </c>
      <c r="G3082" s="209" t="s">
        <v>7624</v>
      </c>
    </row>
    <row r="3083" customHeight="1" spans="4:7">
      <c r="D3083" s="207">
        <v>47012</v>
      </c>
      <c r="E3083" s="209" t="s">
        <v>7582</v>
      </c>
      <c r="F3083" s="209" t="s">
        <v>7625</v>
      </c>
      <c r="G3083" s="209" t="s">
        <v>7626</v>
      </c>
    </row>
    <row r="3084" customHeight="1" spans="4:7">
      <c r="D3084" s="207">
        <v>47012</v>
      </c>
      <c r="E3084" s="209" t="s">
        <v>7582</v>
      </c>
      <c r="F3084" s="209" t="s">
        <v>7627</v>
      </c>
      <c r="G3084" s="209" t="s">
        <v>7628</v>
      </c>
    </row>
    <row r="3085" customHeight="1" spans="4:7">
      <c r="D3085" s="207">
        <v>51040</v>
      </c>
      <c r="E3085" s="209" t="s">
        <v>3610</v>
      </c>
      <c r="F3085" s="209" t="s">
        <v>7629</v>
      </c>
      <c r="G3085" s="209" t="s">
        <v>7630</v>
      </c>
    </row>
    <row r="3086" customHeight="1" spans="4:7">
      <c r="D3086" s="207">
        <v>51040</v>
      </c>
      <c r="E3086" s="209" t="s">
        <v>3610</v>
      </c>
      <c r="F3086" s="209" t="s">
        <v>7631</v>
      </c>
      <c r="G3086" s="209" t="s">
        <v>7632</v>
      </c>
    </row>
    <row r="3087" customHeight="1" spans="4:7">
      <c r="D3087" s="207">
        <v>51040</v>
      </c>
      <c r="E3087" s="209" t="s">
        <v>3610</v>
      </c>
      <c r="F3087" s="209" t="s">
        <v>7633</v>
      </c>
      <c r="G3087" s="209" t="s">
        <v>7634</v>
      </c>
    </row>
    <row r="3088" customHeight="1" spans="4:7">
      <c r="D3088" s="207">
        <v>51040</v>
      </c>
      <c r="E3088" s="209" t="s">
        <v>3610</v>
      </c>
      <c r="F3088" s="209" t="s">
        <v>7635</v>
      </c>
      <c r="G3088" s="209" t="s">
        <v>7636</v>
      </c>
    </row>
    <row r="3089" customHeight="1" spans="4:7">
      <c r="D3089" s="207">
        <v>51040</v>
      </c>
      <c r="E3089" s="209" t="s">
        <v>3610</v>
      </c>
      <c r="F3089" s="209" t="s">
        <v>7637</v>
      </c>
      <c r="G3089" s="209" t="s">
        <v>7638</v>
      </c>
    </row>
    <row r="3090" customHeight="1" spans="4:7">
      <c r="D3090" s="207">
        <v>51040</v>
      </c>
      <c r="E3090" s="209" t="s">
        <v>3610</v>
      </c>
      <c r="F3090" s="209" t="s">
        <v>7639</v>
      </c>
      <c r="G3090" s="209" t="s">
        <v>7640</v>
      </c>
    </row>
    <row r="3091" customHeight="1" spans="4:7">
      <c r="D3091" s="207">
        <v>51040</v>
      </c>
      <c r="E3091" s="209" t="s">
        <v>3610</v>
      </c>
      <c r="F3091" s="209" t="s">
        <v>7641</v>
      </c>
      <c r="G3091" s="209" t="s">
        <v>7642</v>
      </c>
    </row>
    <row r="3092" customHeight="1" spans="4:7">
      <c r="D3092" s="207">
        <v>51040</v>
      </c>
      <c r="E3092" s="209" t="s">
        <v>3610</v>
      </c>
      <c r="F3092" s="209" t="s">
        <v>7643</v>
      </c>
      <c r="G3092" s="209" t="s">
        <v>6651</v>
      </c>
    </row>
    <row r="3093" customHeight="1" spans="4:7">
      <c r="D3093" s="207">
        <v>51040</v>
      </c>
      <c r="E3093" s="209" t="s">
        <v>3610</v>
      </c>
      <c r="F3093" s="209" t="s">
        <v>7644</v>
      </c>
      <c r="G3093" s="209" t="s">
        <v>7645</v>
      </c>
    </row>
    <row r="3094" customHeight="1" spans="4:7">
      <c r="D3094" s="207">
        <v>51040</v>
      </c>
      <c r="E3094" s="209" t="s">
        <v>3610</v>
      </c>
      <c r="F3094" s="209" t="s">
        <v>7646</v>
      </c>
      <c r="G3094" s="209" t="s">
        <v>1563</v>
      </c>
    </row>
    <row r="3095" customHeight="1" spans="4:7">
      <c r="D3095" s="207">
        <v>51040</v>
      </c>
      <c r="E3095" s="209" t="s">
        <v>3610</v>
      </c>
      <c r="F3095" s="209" t="s">
        <v>7647</v>
      </c>
      <c r="G3095" s="209" t="s">
        <v>7648</v>
      </c>
    </row>
    <row r="3096" customHeight="1" spans="4:7">
      <c r="D3096" s="207">
        <v>51040</v>
      </c>
      <c r="E3096" s="209" t="s">
        <v>3610</v>
      </c>
      <c r="F3096" s="209" t="s">
        <v>7649</v>
      </c>
      <c r="G3096" s="209" t="s">
        <v>7650</v>
      </c>
    </row>
    <row r="3097" customHeight="1" spans="4:7">
      <c r="D3097" s="207">
        <v>52020</v>
      </c>
      <c r="E3097" s="209" t="s">
        <v>7651</v>
      </c>
      <c r="F3097" s="209" t="s">
        <v>7652</v>
      </c>
      <c r="G3097" s="209" t="s">
        <v>7653</v>
      </c>
    </row>
    <row r="3098" customHeight="1" spans="4:7">
      <c r="D3098" s="207">
        <v>52020</v>
      </c>
      <c r="E3098" s="209" t="s">
        <v>7651</v>
      </c>
      <c r="F3098" s="209" t="s">
        <v>7654</v>
      </c>
      <c r="G3098" s="209" t="s">
        <v>7655</v>
      </c>
    </row>
    <row r="3099" customHeight="1" spans="4:7">
      <c r="D3099" s="207">
        <v>52020</v>
      </c>
      <c r="E3099" s="209" t="s">
        <v>7651</v>
      </c>
      <c r="F3099" s="209" t="s">
        <v>7656</v>
      </c>
      <c r="G3099" s="209" t="s">
        <v>7657</v>
      </c>
    </row>
    <row r="3100" customHeight="1" spans="4:7">
      <c r="D3100" s="207">
        <v>52020</v>
      </c>
      <c r="E3100" s="209" t="s">
        <v>7651</v>
      </c>
      <c r="F3100" s="209" t="s">
        <v>7658</v>
      </c>
      <c r="G3100" s="209" t="s">
        <v>7659</v>
      </c>
    </row>
    <row r="3101" customHeight="1" spans="4:7">
      <c r="D3101" s="207">
        <v>52020</v>
      </c>
      <c r="E3101" s="209" t="s">
        <v>7651</v>
      </c>
      <c r="F3101" s="209" t="s">
        <v>7660</v>
      </c>
      <c r="G3101" s="209" t="s">
        <v>3754</v>
      </c>
    </row>
    <row r="3102" customHeight="1" spans="4:7">
      <c r="D3102" s="207">
        <v>52020</v>
      </c>
      <c r="E3102" s="209" t="s">
        <v>7651</v>
      </c>
      <c r="F3102" s="209" t="s">
        <v>7661</v>
      </c>
      <c r="G3102" s="209" t="s">
        <v>7662</v>
      </c>
    </row>
    <row r="3103" customHeight="1" spans="4:7">
      <c r="D3103" s="207">
        <v>52020</v>
      </c>
      <c r="E3103" s="209" t="s">
        <v>7651</v>
      </c>
      <c r="F3103" s="209" t="s">
        <v>7663</v>
      </c>
      <c r="G3103" s="209" t="s">
        <v>7664</v>
      </c>
    </row>
    <row r="3104" customHeight="1" spans="4:7">
      <c r="D3104" s="207">
        <v>52020</v>
      </c>
      <c r="E3104" s="209" t="s">
        <v>7651</v>
      </c>
      <c r="F3104" s="209" t="s">
        <v>7665</v>
      </c>
      <c r="G3104" s="209" t="s">
        <v>7666</v>
      </c>
    </row>
    <row r="3105" customHeight="1" spans="4:7">
      <c r="D3105" s="207">
        <v>52020</v>
      </c>
      <c r="E3105" s="209" t="s">
        <v>7651</v>
      </c>
      <c r="F3105" s="209" t="s">
        <v>7667</v>
      </c>
      <c r="G3105" s="209" t="s">
        <v>7668</v>
      </c>
    </row>
    <row r="3106" customHeight="1" spans="4:7">
      <c r="D3106" s="207">
        <v>52020</v>
      </c>
      <c r="E3106" s="209" t="s">
        <v>7651</v>
      </c>
      <c r="F3106" s="209" t="s">
        <v>7669</v>
      </c>
      <c r="G3106" s="209" t="s">
        <v>7670</v>
      </c>
    </row>
    <row r="3107" customHeight="1" spans="4:7">
      <c r="D3107" s="207">
        <v>52020</v>
      </c>
      <c r="E3107" s="209" t="s">
        <v>7651</v>
      </c>
      <c r="F3107" s="209" t="s">
        <v>7671</v>
      </c>
      <c r="G3107" s="209" t="s">
        <v>7672</v>
      </c>
    </row>
    <row r="3108" customHeight="1" spans="4:7">
      <c r="D3108" s="207">
        <v>52020</v>
      </c>
      <c r="E3108" s="209" t="s">
        <v>7651</v>
      </c>
      <c r="F3108" s="209" t="s">
        <v>7673</v>
      </c>
      <c r="G3108" s="209" t="s">
        <v>7674</v>
      </c>
    </row>
    <row r="3109" customHeight="1" spans="4:7">
      <c r="D3109" s="207">
        <v>52020</v>
      </c>
      <c r="E3109" s="209" t="s">
        <v>7651</v>
      </c>
      <c r="F3109" s="209" t="s">
        <v>7675</v>
      </c>
      <c r="G3109" s="209" t="s">
        <v>7676</v>
      </c>
    </row>
    <row r="3110" customHeight="1" spans="4:7">
      <c r="D3110" s="207">
        <v>52020</v>
      </c>
      <c r="E3110" s="209" t="s">
        <v>7651</v>
      </c>
      <c r="F3110" s="209" t="s">
        <v>7677</v>
      </c>
      <c r="G3110" s="209" t="s">
        <v>7678</v>
      </c>
    </row>
    <row r="3111" customHeight="1" spans="4:7">
      <c r="D3111" s="207">
        <v>46023</v>
      </c>
      <c r="E3111" s="209" t="s">
        <v>7679</v>
      </c>
      <c r="F3111" s="209" t="s">
        <v>7680</v>
      </c>
      <c r="G3111" s="209" t="s">
        <v>7681</v>
      </c>
    </row>
    <row r="3112" customHeight="1" spans="4:7">
      <c r="D3112" s="207">
        <v>46023</v>
      </c>
      <c r="E3112" s="209" t="s">
        <v>7679</v>
      </c>
      <c r="F3112" s="209" t="s">
        <v>7682</v>
      </c>
      <c r="G3112" s="209" t="s">
        <v>7683</v>
      </c>
    </row>
    <row r="3113" customHeight="1" spans="4:7">
      <c r="D3113" s="207">
        <v>46023</v>
      </c>
      <c r="E3113" s="209" t="s">
        <v>7679</v>
      </c>
      <c r="F3113" s="209" t="s">
        <v>7684</v>
      </c>
      <c r="G3113" s="209" t="s">
        <v>7685</v>
      </c>
    </row>
    <row r="3114" customHeight="1" spans="4:7">
      <c r="D3114" s="207">
        <v>46023</v>
      </c>
      <c r="E3114" s="209" t="s">
        <v>7679</v>
      </c>
      <c r="F3114" s="209" t="s">
        <v>7686</v>
      </c>
      <c r="G3114" s="209" t="s">
        <v>7687</v>
      </c>
    </row>
    <row r="3115" customHeight="1" spans="4:7">
      <c r="D3115" s="207">
        <v>46023</v>
      </c>
      <c r="E3115" s="209" t="s">
        <v>7679</v>
      </c>
      <c r="F3115" s="209" t="s">
        <v>7688</v>
      </c>
      <c r="G3115" s="209" t="s">
        <v>5174</v>
      </c>
    </row>
    <row r="3116" customHeight="1" spans="4:7">
      <c r="D3116" s="207">
        <v>46023</v>
      </c>
      <c r="E3116" s="209" t="s">
        <v>7679</v>
      </c>
      <c r="F3116" s="209" t="s">
        <v>7689</v>
      </c>
      <c r="G3116" s="209" t="s">
        <v>7690</v>
      </c>
    </row>
    <row r="3117" customHeight="1" spans="4:7">
      <c r="D3117" s="207">
        <v>46023</v>
      </c>
      <c r="E3117" s="209" t="s">
        <v>7679</v>
      </c>
      <c r="F3117" s="209" t="s">
        <v>7691</v>
      </c>
      <c r="G3117" s="209" t="s">
        <v>3299</v>
      </c>
    </row>
    <row r="3118" customHeight="1" spans="4:7">
      <c r="D3118" s="207">
        <v>46023</v>
      </c>
      <c r="E3118" s="209" t="s">
        <v>7679</v>
      </c>
      <c r="F3118" s="209" t="s">
        <v>7692</v>
      </c>
      <c r="G3118" s="209" t="s">
        <v>1859</v>
      </c>
    </row>
    <row r="3119" customHeight="1" spans="4:7">
      <c r="D3119" s="207">
        <v>46023</v>
      </c>
      <c r="E3119" s="209" t="s">
        <v>7679</v>
      </c>
      <c r="F3119" s="209" t="s">
        <v>7693</v>
      </c>
      <c r="G3119" s="209" t="s">
        <v>7694</v>
      </c>
    </row>
    <row r="3120" customHeight="1" spans="4:7">
      <c r="D3120" s="207">
        <v>46023</v>
      </c>
      <c r="E3120" s="209" t="s">
        <v>7679</v>
      </c>
      <c r="F3120" s="209" t="s">
        <v>7695</v>
      </c>
      <c r="G3120" s="209" t="s">
        <v>7696</v>
      </c>
    </row>
    <row r="3121" customHeight="1" spans="4:7">
      <c r="D3121" s="207">
        <v>46023</v>
      </c>
      <c r="E3121" s="209" t="s">
        <v>7679</v>
      </c>
      <c r="F3121" s="209" t="s">
        <v>7697</v>
      </c>
      <c r="G3121" s="209" t="s">
        <v>7698</v>
      </c>
    </row>
    <row r="3122" customHeight="1" spans="4:7">
      <c r="D3122" s="207">
        <v>46023</v>
      </c>
      <c r="E3122" s="209" t="s">
        <v>7679</v>
      </c>
      <c r="F3122" s="209" t="s">
        <v>7699</v>
      </c>
      <c r="G3122" s="209" t="s">
        <v>2280</v>
      </c>
    </row>
    <row r="3123" customHeight="1" spans="4:7">
      <c r="D3123" s="207">
        <v>46023</v>
      </c>
      <c r="E3123" s="209" t="s">
        <v>7679</v>
      </c>
      <c r="F3123" s="209" t="s">
        <v>7700</v>
      </c>
      <c r="G3123" s="209" t="s">
        <v>7701</v>
      </c>
    </row>
    <row r="3124" customHeight="1" spans="4:7">
      <c r="D3124" s="207">
        <v>46023</v>
      </c>
      <c r="E3124" s="209" t="s">
        <v>7679</v>
      </c>
      <c r="F3124" s="209" t="s">
        <v>7702</v>
      </c>
      <c r="G3124" s="209" t="s">
        <v>7703</v>
      </c>
    </row>
    <row r="3125" customHeight="1" spans="4:7">
      <c r="D3125" s="207">
        <v>46023</v>
      </c>
      <c r="E3125" s="209" t="s">
        <v>7679</v>
      </c>
      <c r="F3125" s="209" t="s">
        <v>7704</v>
      </c>
      <c r="G3125" s="209" t="s">
        <v>2874</v>
      </c>
    </row>
    <row r="3126" customHeight="1" spans="4:7">
      <c r="D3126" s="207">
        <v>46023</v>
      </c>
      <c r="E3126" s="209" t="s">
        <v>7679</v>
      </c>
      <c r="F3126" s="209" t="s">
        <v>7705</v>
      </c>
      <c r="G3126" s="209" t="s">
        <v>7706</v>
      </c>
    </row>
    <row r="3127" customHeight="1" spans="4:7">
      <c r="D3127" s="207">
        <v>46023</v>
      </c>
      <c r="E3127" s="209" t="s">
        <v>7679</v>
      </c>
      <c r="F3127" s="209" t="s">
        <v>7707</v>
      </c>
      <c r="G3127" s="209" t="s">
        <v>7708</v>
      </c>
    </row>
    <row r="3128" customHeight="1" spans="4:7">
      <c r="D3128" s="207">
        <v>52021</v>
      </c>
      <c r="E3128" s="209" t="s">
        <v>7709</v>
      </c>
      <c r="F3128" s="209" t="s">
        <v>7710</v>
      </c>
      <c r="G3128" s="209" t="s">
        <v>7711</v>
      </c>
    </row>
    <row r="3129" customHeight="1" spans="4:7">
      <c r="D3129" s="207">
        <v>52021</v>
      </c>
      <c r="E3129" s="209" t="s">
        <v>7709</v>
      </c>
      <c r="F3129" s="209" t="s">
        <v>7712</v>
      </c>
      <c r="G3129" s="209" t="s">
        <v>7713</v>
      </c>
    </row>
    <row r="3130" customHeight="1" spans="4:7">
      <c r="D3130" s="207">
        <v>52021</v>
      </c>
      <c r="E3130" s="209" t="s">
        <v>7709</v>
      </c>
      <c r="F3130" s="209" t="s">
        <v>7714</v>
      </c>
      <c r="G3130" s="209" t="s">
        <v>7715</v>
      </c>
    </row>
    <row r="3131" customHeight="1" spans="4:7">
      <c r="D3131" s="207">
        <v>52021</v>
      </c>
      <c r="E3131" s="209" t="s">
        <v>7709</v>
      </c>
      <c r="F3131" s="209" t="s">
        <v>7716</v>
      </c>
      <c r="G3131" s="209" t="s">
        <v>7717</v>
      </c>
    </row>
    <row r="3132" customHeight="1" spans="4:7">
      <c r="D3132" s="207">
        <v>52021</v>
      </c>
      <c r="E3132" s="209" t="s">
        <v>7709</v>
      </c>
      <c r="F3132" s="209" t="s">
        <v>7718</v>
      </c>
      <c r="G3132" s="209" t="s">
        <v>7719</v>
      </c>
    </row>
    <row r="3133" customHeight="1" spans="4:7">
      <c r="D3133" s="207">
        <v>46024</v>
      </c>
      <c r="E3133" s="209" t="s">
        <v>7720</v>
      </c>
      <c r="F3133" s="209" t="s">
        <v>7721</v>
      </c>
      <c r="G3133" s="209" t="s">
        <v>7722</v>
      </c>
    </row>
    <row r="3134" customHeight="1" spans="4:7">
      <c r="D3134" s="207">
        <v>46024</v>
      </c>
      <c r="E3134" s="209" t="s">
        <v>7720</v>
      </c>
      <c r="F3134" s="209" t="s">
        <v>7723</v>
      </c>
      <c r="G3134" s="209" t="s">
        <v>7724</v>
      </c>
    </row>
    <row r="3135" customHeight="1" spans="4:7">
      <c r="D3135" s="207">
        <v>46024</v>
      </c>
      <c r="E3135" s="209" t="s">
        <v>7720</v>
      </c>
      <c r="F3135" s="209" t="s">
        <v>7725</v>
      </c>
      <c r="G3135" s="209" t="s">
        <v>7726</v>
      </c>
    </row>
    <row r="3136" customHeight="1" spans="4:7">
      <c r="D3136" s="207">
        <v>46024</v>
      </c>
      <c r="E3136" s="209" t="s">
        <v>7720</v>
      </c>
      <c r="F3136" s="209" t="s">
        <v>7727</v>
      </c>
      <c r="G3136" s="209" t="s">
        <v>7728</v>
      </c>
    </row>
    <row r="3137" customHeight="1" spans="4:7">
      <c r="D3137" s="207">
        <v>46024</v>
      </c>
      <c r="E3137" s="209" t="s">
        <v>7720</v>
      </c>
      <c r="F3137" s="209" t="s">
        <v>7729</v>
      </c>
      <c r="G3137" s="209" t="s">
        <v>7730</v>
      </c>
    </row>
    <row r="3138" customHeight="1" spans="4:7">
      <c r="D3138" s="207">
        <v>46024</v>
      </c>
      <c r="E3138" s="209" t="s">
        <v>7720</v>
      </c>
      <c r="F3138" s="209" t="s">
        <v>7731</v>
      </c>
      <c r="G3138" s="209" t="s">
        <v>7732</v>
      </c>
    </row>
    <row r="3139" customHeight="1" spans="4:7">
      <c r="D3139" s="207">
        <v>46024</v>
      </c>
      <c r="E3139" s="209" t="s">
        <v>7720</v>
      </c>
      <c r="F3139" s="209" t="s">
        <v>7733</v>
      </c>
      <c r="G3139" s="209" t="s">
        <v>7734</v>
      </c>
    </row>
    <row r="3140" customHeight="1" spans="4:7">
      <c r="D3140" s="207">
        <v>46024</v>
      </c>
      <c r="E3140" s="209" t="s">
        <v>7720</v>
      </c>
      <c r="F3140" s="209" t="s">
        <v>7735</v>
      </c>
      <c r="G3140" s="209" t="s">
        <v>7736</v>
      </c>
    </row>
    <row r="3141" customHeight="1" spans="4:7">
      <c r="D3141" s="207">
        <v>46024</v>
      </c>
      <c r="E3141" s="209" t="s">
        <v>7720</v>
      </c>
      <c r="F3141" s="209" t="s">
        <v>7737</v>
      </c>
      <c r="G3141" s="209" t="s">
        <v>2456</v>
      </c>
    </row>
    <row r="3142" customHeight="1" spans="4:7">
      <c r="D3142" s="207">
        <v>46024</v>
      </c>
      <c r="E3142" s="209" t="s">
        <v>7720</v>
      </c>
      <c r="F3142" s="209" t="s">
        <v>7738</v>
      </c>
      <c r="G3142" s="209" t="s">
        <v>7739</v>
      </c>
    </row>
    <row r="3143" customHeight="1" spans="4:7">
      <c r="D3143" s="207">
        <v>46024</v>
      </c>
      <c r="E3143" s="209" t="s">
        <v>7720</v>
      </c>
      <c r="F3143" s="209" t="s">
        <v>7740</v>
      </c>
      <c r="G3143" s="209" t="s">
        <v>7741</v>
      </c>
    </row>
    <row r="3144" customHeight="1" spans="4:7">
      <c r="D3144" s="207">
        <v>46024</v>
      </c>
      <c r="E3144" s="209" t="s">
        <v>7720</v>
      </c>
      <c r="F3144" s="209" t="s">
        <v>7742</v>
      </c>
      <c r="G3144" s="209" t="s">
        <v>7743</v>
      </c>
    </row>
    <row r="3145" customHeight="1" spans="4:7">
      <c r="D3145" s="207">
        <v>46024</v>
      </c>
      <c r="E3145" s="209" t="s">
        <v>7720</v>
      </c>
      <c r="F3145" s="209" t="s">
        <v>7744</v>
      </c>
      <c r="G3145" s="209" t="s">
        <v>7745</v>
      </c>
    </row>
    <row r="3146" customHeight="1" spans="4:7">
      <c r="D3146" s="207">
        <v>46024</v>
      </c>
      <c r="E3146" s="209" t="s">
        <v>7720</v>
      </c>
      <c r="F3146" s="209" t="s">
        <v>7746</v>
      </c>
      <c r="G3146" s="209" t="s">
        <v>7747</v>
      </c>
    </row>
    <row r="3147" customHeight="1" spans="4:7">
      <c r="D3147" s="207">
        <v>46024</v>
      </c>
      <c r="E3147" s="209" t="s">
        <v>7720</v>
      </c>
      <c r="F3147" s="209" t="s">
        <v>7748</v>
      </c>
      <c r="G3147" s="209" t="s">
        <v>7749</v>
      </c>
    </row>
    <row r="3148" customHeight="1" spans="4:7">
      <c r="D3148" s="207">
        <v>46024</v>
      </c>
      <c r="E3148" s="209" t="s">
        <v>7720</v>
      </c>
      <c r="F3148" s="209" t="s">
        <v>7750</v>
      </c>
      <c r="G3148" s="209" t="s">
        <v>7751</v>
      </c>
    </row>
    <row r="3149" customHeight="1" spans="4:7">
      <c r="D3149" s="207">
        <v>46024</v>
      </c>
      <c r="E3149" s="209" t="s">
        <v>7720</v>
      </c>
      <c r="F3149" s="209" t="s">
        <v>7752</v>
      </c>
      <c r="G3149" s="209" t="s">
        <v>7753</v>
      </c>
    </row>
    <row r="3150" customHeight="1" spans="4:7">
      <c r="D3150" s="207">
        <v>46024</v>
      </c>
      <c r="E3150" s="209" t="s">
        <v>7720</v>
      </c>
      <c r="F3150" s="209" t="s">
        <v>7754</v>
      </c>
      <c r="G3150" s="209" t="s">
        <v>7755</v>
      </c>
    </row>
    <row r="3151" customHeight="1" spans="4:7">
      <c r="D3151" s="207">
        <v>46024</v>
      </c>
      <c r="E3151" s="209" t="s">
        <v>7720</v>
      </c>
      <c r="F3151" s="209" t="s">
        <v>7756</v>
      </c>
      <c r="G3151" s="209" t="s">
        <v>7757</v>
      </c>
    </row>
    <row r="3152" customHeight="1" spans="4:7">
      <c r="D3152" s="207">
        <v>46024</v>
      </c>
      <c r="E3152" s="209" t="s">
        <v>7720</v>
      </c>
      <c r="F3152" s="209" t="s">
        <v>7758</v>
      </c>
      <c r="G3152" s="209" t="s">
        <v>7759</v>
      </c>
    </row>
    <row r="3153" customHeight="1" spans="4:7">
      <c r="D3153" s="207">
        <v>46024</v>
      </c>
      <c r="E3153" s="209" t="s">
        <v>7720</v>
      </c>
      <c r="F3153" s="209" t="s">
        <v>7760</v>
      </c>
      <c r="G3153" s="209" t="s">
        <v>7761</v>
      </c>
    </row>
    <row r="3154" customHeight="1" spans="4:7">
      <c r="D3154" s="207">
        <v>46024</v>
      </c>
      <c r="E3154" s="209" t="s">
        <v>7720</v>
      </c>
      <c r="F3154" s="209" t="s">
        <v>7762</v>
      </c>
      <c r="G3154" s="209" t="s">
        <v>7763</v>
      </c>
    </row>
    <row r="3155" customHeight="1" spans="4:7">
      <c r="D3155" s="207">
        <v>46024</v>
      </c>
      <c r="E3155" s="209" t="s">
        <v>7720</v>
      </c>
      <c r="F3155" s="209" t="s">
        <v>7764</v>
      </c>
      <c r="G3155" s="209" t="s">
        <v>2980</v>
      </c>
    </row>
    <row r="3156" customHeight="1" spans="4:7">
      <c r="D3156" s="207">
        <v>47013</v>
      </c>
      <c r="E3156" s="209" t="s">
        <v>7765</v>
      </c>
      <c r="F3156" s="209" t="s">
        <v>7766</v>
      </c>
      <c r="G3156" s="209" t="s">
        <v>7767</v>
      </c>
    </row>
    <row r="3157" customHeight="1" spans="4:7">
      <c r="D3157" s="207">
        <v>47013</v>
      </c>
      <c r="E3157" s="209" t="s">
        <v>7765</v>
      </c>
      <c r="F3157" s="209" t="s">
        <v>7768</v>
      </c>
      <c r="G3157" s="209" t="s">
        <v>7769</v>
      </c>
    </row>
    <row r="3158" customHeight="1" spans="4:7">
      <c r="D3158" s="207">
        <v>47013</v>
      </c>
      <c r="E3158" s="209" t="s">
        <v>7765</v>
      </c>
      <c r="F3158" s="209" t="s">
        <v>7770</v>
      </c>
      <c r="G3158" s="209" t="s">
        <v>7771</v>
      </c>
    </row>
    <row r="3159" customHeight="1" spans="4:7">
      <c r="D3159" s="207">
        <v>47013</v>
      </c>
      <c r="E3159" s="209" t="s">
        <v>7765</v>
      </c>
      <c r="F3159" s="209" t="s">
        <v>7772</v>
      </c>
      <c r="G3159" s="209" t="s">
        <v>7773</v>
      </c>
    </row>
    <row r="3160" customHeight="1" spans="4:7">
      <c r="D3160" s="207">
        <v>47013</v>
      </c>
      <c r="E3160" s="209" t="s">
        <v>7765</v>
      </c>
      <c r="F3160" s="209" t="s">
        <v>7774</v>
      </c>
      <c r="G3160" s="209" t="s">
        <v>7775</v>
      </c>
    </row>
    <row r="3161" customHeight="1" spans="4:7">
      <c r="D3161" s="207">
        <v>47013</v>
      </c>
      <c r="E3161" s="209" t="s">
        <v>7765</v>
      </c>
      <c r="F3161" s="209" t="s">
        <v>7776</v>
      </c>
      <c r="G3161" s="209" t="s">
        <v>7777</v>
      </c>
    </row>
    <row r="3162" customHeight="1" spans="4:7">
      <c r="D3162" s="207">
        <v>46025</v>
      </c>
      <c r="E3162" s="209" t="s">
        <v>7778</v>
      </c>
      <c r="F3162" s="209" t="s">
        <v>7779</v>
      </c>
      <c r="G3162" s="209" t="s">
        <v>7780</v>
      </c>
    </row>
    <row r="3163" customHeight="1" spans="4:7">
      <c r="D3163" s="207">
        <v>46025</v>
      </c>
      <c r="E3163" s="209" t="s">
        <v>7778</v>
      </c>
      <c r="F3163" s="209" t="s">
        <v>7781</v>
      </c>
      <c r="G3163" s="209" t="s">
        <v>7782</v>
      </c>
    </row>
    <row r="3164" customHeight="1" spans="4:7">
      <c r="D3164" s="207">
        <v>46025</v>
      </c>
      <c r="E3164" s="209" t="s">
        <v>7778</v>
      </c>
      <c r="F3164" s="209" t="s">
        <v>7783</v>
      </c>
      <c r="G3164" s="209" t="s">
        <v>7784</v>
      </c>
    </row>
    <row r="3165" customHeight="1" spans="4:7">
      <c r="D3165" s="207">
        <v>46025</v>
      </c>
      <c r="E3165" s="209" t="s">
        <v>7778</v>
      </c>
      <c r="F3165" s="209" t="s">
        <v>7785</v>
      </c>
      <c r="G3165" s="209" t="s">
        <v>7786</v>
      </c>
    </row>
    <row r="3166" customHeight="1" spans="4:7">
      <c r="D3166" s="207">
        <v>46025</v>
      </c>
      <c r="E3166" s="209" t="s">
        <v>7778</v>
      </c>
      <c r="F3166" s="209" t="s">
        <v>7787</v>
      </c>
      <c r="G3166" s="209" t="s">
        <v>7788</v>
      </c>
    </row>
    <row r="3167" customHeight="1" spans="4:7">
      <c r="D3167" s="207">
        <v>46025</v>
      </c>
      <c r="E3167" s="209" t="s">
        <v>7778</v>
      </c>
      <c r="F3167" s="209" t="s">
        <v>7789</v>
      </c>
      <c r="G3167" s="209" t="s">
        <v>7790</v>
      </c>
    </row>
    <row r="3168" customHeight="1" spans="4:7">
      <c r="D3168" s="207">
        <v>51030</v>
      </c>
      <c r="E3168" s="209" t="s">
        <v>7791</v>
      </c>
      <c r="F3168" s="209" t="s">
        <v>7792</v>
      </c>
      <c r="G3168" s="209" t="s">
        <v>7793</v>
      </c>
    </row>
    <row r="3169" customHeight="1" spans="4:7">
      <c r="D3169" s="207">
        <v>51030</v>
      </c>
      <c r="E3169" s="209" t="s">
        <v>7791</v>
      </c>
      <c r="F3169" s="209" t="s">
        <v>7794</v>
      </c>
      <c r="G3169" s="209" t="s">
        <v>7795</v>
      </c>
    </row>
    <row r="3170" customHeight="1" spans="4:7">
      <c r="D3170" s="207">
        <v>51030</v>
      </c>
      <c r="E3170" s="209" t="s">
        <v>7791</v>
      </c>
      <c r="F3170" s="209" t="s">
        <v>7796</v>
      </c>
      <c r="G3170" s="209" t="s">
        <v>7797</v>
      </c>
    </row>
    <row r="3171" customHeight="1" spans="4:7">
      <c r="D3171" s="207">
        <v>51030</v>
      </c>
      <c r="E3171" s="209" t="s">
        <v>7791</v>
      </c>
      <c r="F3171" s="209" t="s">
        <v>7798</v>
      </c>
      <c r="G3171" s="209" t="s">
        <v>7799</v>
      </c>
    </row>
    <row r="3172" customHeight="1" spans="4:7">
      <c r="D3172" s="207">
        <v>51030</v>
      </c>
      <c r="E3172" s="209" t="s">
        <v>7791</v>
      </c>
      <c r="F3172" s="209" t="s">
        <v>7800</v>
      </c>
      <c r="G3172" s="209" t="s">
        <v>7801</v>
      </c>
    </row>
    <row r="3173" customHeight="1" spans="4:7">
      <c r="D3173" s="207">
        <v>51030</v>
      </c>
      <c r="E3173" s="209" t="s">
        <v>7791</v>
      </c>
      <c r="F3173" s="209" t="s">
        <v>7802</v>
      </c>
      <c r="G3173" s="209" t="s">
        <v>7803</v>
      </c>
    </row>
    <row r="3174" customHeight="1" spans="4:7">
      <c r="D3174" s="207">
        <v>51030</v>
      </c>
      <c r="E3174" s="209" t="s">
        <v>7791</v>
      </c>
      <c r="F3174" s="209" t="s">
        <v>7804</v>
      </c>
      <c r="G3174" s="209" t="s">
        <v>7805</v>
      </c>
    </row>
    <row r="3175" customHeight="1" spans="4:7">
      <c r="D3175" s="207">
        <v>51030</v>
      </c>
      <c r="E3175" s="209" t="s">
        <v>7791</v>
      </c>
      <c r="F3175" s="209" t="s">
        <v>7806</v>
      </c>
      <c r="G3175" s="209" t="s">
        <v>7807</v>
      </c>
    </row>
    <row r="3176" customHeight="1" spans="4:7">
      <c r="D3176" s="207">
        <v>51030</v>
      </c>
      <c r="E3176" s="209" t="s">
        <v>7791</v>
      </c>
      <c r="F3176" s="209" t="s">
        <v>7808</v>
      </c>
      <c r="G3176" s="209" t="s">
        <v>7809</v>
      </c>
    </row>
    <row r="3177" customHeight="1" spans="4:7">
      <c r="D3177" s="207">
        <v>51030</v>
      </c>
      <c r="E3177" s="209" t="s">
        <v>7791</v>
      </c>
      <c r="F3177" s="209" t="s">
        <v>7810</v>
      </c>
      <c r="G3177" s="209" t="s">
        <v>7811</v>
      </c>
    </row>
    <row r="3178" customHeight="1" spans="4:7">
      <c r="D3178" s="207">
        <v>51030</v>
      </c>
      <c r="E3178" s="209" t="s">
        <v>7791</v>
      </c>
      <c r="F3178" s="209" t="s">
        <v>7812</v>
      </c>
      <c r="G3178" s="209" t="s">
        <v>7813</v>
      </c>
    </row>
    <row r="3179" customHeight="1" spans="4:7">
      <c r="D3179" s="207">
        <v>51030</v>
      </c>
      <c r="E3179" s="209" t="s">
        <v>7791</v>
      </c>
      <c r="F3179" s="209" t="s">
        <v>7814</v>
      </c>
      <c r="G3179" s="209" t="s">
        <v>7815</v>
      </c>
    </row>
    <row r="3180" customHeight="1" spans="4:7">
      <c r="D3180" s="207">
        <v>51030</v>
      </c>
      <c r="E3180" s="209" t="s">
        <v>7791</v>
      </c>
      <c r="F3180" s="209" t="s">
        <v>7816</v>
      </c>
      <c r="G3180" s="209" t="s">
        <v>2399</v>
      </c>
    </row>
    <row r="3181" customHeight="1" spans="4:7">
      <c r="D3181" s="207">
        <v>51030</v>
      </c>
      <c r="E3181" s="209" t="s">
        <v>7791</v>
      </c>
      <c r="F3181" s="209" t="s">
        <v>7817</v>
      </c>
      <c r="G3181" s="209" t="s">
        <v>7818</v>
      </c>
    </row>
    <row r="3182" customHeight="1" spans="4:7">
      <c r="D3182" s="207">
        <v>51030</v>
      </c>
      <c r="E3182" s="209" t="s">
        <v>7791</v>
      </c>
      <c r="F3182" s="209" t="s">
        <v>7819</v>
      </c>
      <c r="G3182" s="209" t="s">
        <v>7820</v>
      </c>
    </row>
    <row r="3183" customHeight="1" spans="4:7">
      <c r="D3183" s="207">
        <v>51030</v>
      </c>
      <c r="E3183" s="209" t="s">
        <v>7791</v>
      </c>
      <c r="F3183" s="209" t="s">
        <v>7821</v>
      </c>
      <c r="G3183" s="209" t="s">
        <v>7822</v>
      </c>
    </row>
    <row r="3184" customHeight="1" spans="4:7">
      <c r="D3184" s="207">
        <v>51030</v>
      </c>
      <c r="E3184" s="209" t="s">
        <v>7791</v>
      </c>
      <c r="F3184" s="209" t="s">
        <v>7823</v>
      </c>
      <c r="G3184" s="209" t="s">
        <v>7824</v>
      </c>
    </row>
    <row r="3185" customHeight="1" spans="4:7">
      <c r="D3185" s="207">
        <v>51030</v>
      </c>
      <c r="E3185" s="209" t="s">
        <v>7791</v>
      </c>
      <c r="F3185" s="209" t="s">
        <v>7825</v>
      </c>
      <c r="G3185" s="209" t="s">
        <v>7826</v>
      </c>
    </row>
    <row r="3186" customHeight="1" spans="4:7">
      <c r="D3186" s="207">
        <v>51030</v>
      </c>
      <c r="E3186" s="209" t="s">
        <v>7791</v>
      </c>
      <c r="F3186" s="209" t="s">
        <v>7827</v>
      </c>
      <c r="G3186" s="209" t="s">
        <v>7828</v>
      </c>
    </row>
    <row r="3187" customHeight="1" spans="4:7">
      <c r="D3187" s="207">
        <v>49012</v>
      </c>
      <c r="E3187" s="209" t="s">
        <v>7829</v>
      </c>
      <c r="F3187" s="209" t="s">
        <v>7830</v>
      </c>
      <c r="G3187" s="209" t="s">
        <v>7831</v>
      </c>
    </row>
    <row r="3188" customHeight="1" spans="4:7">
      <c r="D3188" s="207">
        <v>49012</v>
      </c>
      <c r="E3188" s="209" t="s">
        <v>7829</v>
      </c>
      <c r="F3188" s="209" t="s">
        <v>7832</v>
      </c>
      <c r="G3188" s="209" t="s">
        <v>7833</v>
      </c>
    </row>
    <row r="3189" customHeight="1" spans="4:7">
      <c r="D3189" s="207">
        <v>49012</v>
      </c>
      <c r="E3189" s="209" t="s">
        <v>7829</v>
      </c>
      <c r="F3189" s="209" t="s">
        <v>7834</v>
      </c>
      <c r="G3189" s="209" t="s">
        <v>7835</v>
      </c>
    </row>
    <row r="3190" customHeight="1" spans="4:7">
      <c r="D3190" s="207">
        <v>49012</v>
      </c>
      <c r="E3190" s="209" t="s">
        <v>7829</v>
      </c>
      <c r="F3190" s="209" t="s">
        <v>7836</v>
      </c>
      <c r="G3190" s="209" t="s">
        <v>7837</v>
      </c>
    </row>
    <row r="3191" customHeight="1" spans="4:7">
      <c r="D3191" s="207">
        <v>49012</v>
      </c>
      <c r="E3191" s="209" t="s">
        <v>7829</v>
      </c>
      <c r="F3191" s="209" t="s">
        <v>7838</v>
      </c>
      <c r="G3191" s="209" t="s">
        <v>7839</v>
      </c>
    </row>
    <row r="3192" customHeight="1" spans="4:7">
      <c r="D3192" s="207">
        <v>49012</v>
      </c>
      <c r="E3192" s="209" t="s">
        <v>7829</v>
      </c>
      <c r="F3192" s="209" t="s">
        <v>7840</v>
      </c>
      <c r="G3192" s="209" t="s">
        <v>7841</v>
      </c>
    </row>
    <row r="3193" customHeight="1" spans="4:7">
      <c r="D3193" s="207">
        <v>49012</v>
      </c>
      <c r="E3193" s="209" t="s">
        <v>7829</v>
      </c>
      <c r="F3193" s="209" t="s">
        <v>7842</v>
      </c>
      <c r="G3193" s="209" t="s">
        <v>7843</v>
      </c>
    </row>
    <row r="3194" customHeight="1" spans="4:7">
      <c r="D3194" s="207">
        <v>49012</v>
      </c>
      <c r="E3194" s="209" t="s">
        <v>7829</v>
      </c>
      <c r="F3194" s="209" t="s">
        <v>7844</v>
      </c>
      <c r="G3194" s="209" t="s">
        <v>7845</v>
      </c>
    </row>
    <row r="3195" customHeight="1" spans="4:7">
      <c r="D3195" s="207">
        <v>49012</v>
      </c>
      <c r="E3195" s="209" t="s">
        <v>7829</v>
      </c>
      <c r="F3195" s="209" t="s">
        <v>7846</v>
      </c>
      <c r="G3195" s="209" t="s">
        <v>7847</v>
      </c>
    </row>
    <row r="3196" customHeight="1" spans="4:7">
      <c r="D3196" s="207">
        <v>49012</v>
      </c>
      <c r="E3196" s="209" t="s">
        <v>7829</v>
      </c>
      <c r="F3196" s="209" t="s">
        <v>7848</v>
      </c>
      <c r="G3196" s="209" t="s">
        <v>7849</v>
      </c>
    </row>
    <row r="3197" customHeight="1" spans="4:7">
      <c r="D3197" s="207">
        <v>49012</v>
      </c>
      <c r="E3197" s="209" t="s">
        <v>7829</v>
      </c>
      <c r="F3197" s="209" t="s">
        <v>7850</v>
      </c>
      <c r="G3197" s="209" t="s">
        <v>7851</v>
      </c>
    </row>
    <row r="3198" customHeight="1" spans="4:7">
      <c r="D3198" s="207">
        <v>49012</v>
      </c>
      <c r="E3198" s="209" t="s">
        <v>7829</v>
      </c>
      <c r="F3198" s="209" t="s">
        <v>7852</v>
      </c>
      <c r="G3198" s="209" t="s">
        <v>7853</v>
      </c>
    </row>
    <row r="3199" customHeight="1" spans="4:7">
      <c r="D3199" s="207">
        <v>49012</v>
      </c>
      <c r="E3199" s="209" t="s">
        <v>7829</v>
      </c>
      <c r="F3199" s="209" t="s">
        <v>7854</v>
      </c>
      <c r="G3199" s="209" t="s">
        <v>7855</v>
      </c>
    </row>
    <row r="3200" customHeight="1" spans="4:7">
      <c r="D3200" s="207">
        <v>49012</v>
      </c>
      <c r="E3200" s="209" t="s">
        <v>7829</v>
      </c>
      <c r="F3200" s="209" t="s">
        <v>7856</v>
      </c>
      <c r="G3200" s="209" t="s">
        <v>7857</v>
      </c>
    </row>
    <row r="3201" customHeight="1" spans="4:7">
      <c r="D3201" s="207">
        <v>49012</v>
      </c>
      <c r="E3201" s="209" t="s">
        <v>7829</v>
      </c>
      <c r="F3201" s="209" t="s">
        <v>7858</v>
      </c>
      <c r="G3201" s="209" t="s">
        <v>7859</v>
      </c>
    </row>
    <row r="3202" customHeight="1" spans="4:7">
      <c r="D3202" s="207">
        <v>49012</v>
      </c>
      <c r="E3202" s="209" t="s">
        <v>7829</v>
      </c>
      <c r="F3202" s="209" t="s">
        <v>7860</v>
      </c>
      <c r="G3202" s="209" t="s">
        <v>7861</v>
      </c>
    </row>
    <row r="3203" customHeight="1" spans="4:7">
      <c r="D3203" s="207">
        <v>49012</v>
      </c>
      <c r="E3203" s="209" t="s">
        <v>7829</v>
      </c>
      <c r="F3203" s="209" t="s">
        <v>7862</v>
      </c>
      <c r="G3203" s="209" t="s">
        <v>2706</v>
      </c>
    </row>
    <row r="3204" customHeight="1" spans="4:7">
      <c r="D3204" s="207">
        <v>49012</v>
      </c>
      <c r="E3204" s="209" t="s">
        <v>7829</v>
      </c>
      <c r="F3204" s="209" t="s">
        <v>7863</v>
      </c>
      <c r="G3204" s="209" t="s">
        <v>2632</v>
      </c>
    </row>
    <row r="3205" customHeight="1" spans="4:7">
      <c r="D3205" s="207">
        <v>49012</v>
      </c>
      <c r="E3205" s="209" t="s">
        <v>7829</v>
      </c>
      <c r="F3205" s="209" t="s">
        <v>7864</v>
      </c>
      <c r="G3205" s="209" t="s">
        <v>7865</v>
      </c>
    </row>
    <row r="3206" customHeight="1" spans="4:7">
      <c r="D3206" s="207">
        <v>49012</v>
      </c>
      <c r="E3206" s="209" t="s">
        <v>7829</v>
      </c>
      <c r="F3206" s="209" t="s">
        <v>7866</v>
      </c>
      <c r="G3206" s="209" t="s">
        <v>7867</v>
      </c>
    </row>
    <row r="3207" customHeight="1" spans="4:7">
      <c r="D3207" s="207">
        <v>49012</v>
      </c>
      <c r="E3207" s="209" t="s">
        <v>7829</v>
      </c>
      <c r="F3207" s="209" t="s">
        <v>7868</v>
      </c>
      <c r="G3207" s="209" t="s">
        <v>7869</v>
      </c>
    </row>
    <row r="3208" customHeight="1" spans="4:7">
      <c r="D3208" s="207">
        <v>49012</v>
      </c>
      <c r="E3208" s="209" t="s">
        <v>7829</v>
      </c>
      <c r="F3208" s="209" t="s">
        <v>7870</v>
      </c>
      <c r="G3208" s="209" t="s">
        <v>7871</v>
      </c>
    </row>
    <row r="3209" customHeight="1" spans="4:7">
      <c r="D3209" s="207">
        <v>49012</v>
      </c>
      <c r="E3209" s="209" t="s">
        <v>7829</v>
      </c>
      <c r="F3209" s="209" t="s">
        <v>7872</v>
      </c>
      <c r="G3209" s="209" t="s">
        <v>7873</v>
      </c>
    </row>
    <row r="3210" customHeight="1" spans="4:7">
      <c r="D3210" s="207">
        <v>49012</v>
      </c>
      <c r="E3210" s="209" t="s">
        <v>7829</v>
      </c>
      <c r="F3210" s="209" t="s">
        <v>7874</v>
      </c>
      <c r="G3210" s="209" t="s">
        <v>7875</v>
      </c>
    </row>
    <row r="3211" customHeight="1" spans="4:7">
      <c r="D3211" s="207">
        <v>49012</v>
      </c>
      <c r="E3211" s="209" t="s">
        <v>7829</v>
      </c>
      <c r="F3211" s="209" t="s">
        <v>7876</v>
      </c>
      <c r="G3211" s="209" t="s">
        <v>7877</v>
      </c>
    </row>
    <row r="3212" customHeight="1" spans="4:7">
      <c r="D3212" s="207">
        <v>50026</v>
      </c>
      <c r="E3212" s="209" t="s">
        <v>7878</v>
      </c>
      <c r="F3212" s="209" t="s">
        <v>7879</v>
      </c>
      <c r="G3212" s="209" t="s">
        <v>7880</v>
      </c>
    </row>
    <row r="3213" customHeight="1" spans="4:7">
      <c r="D3213" s="207">
        <v>50026</v>
      </c>
      <c r="E3213" s="209" t="s">
        <v>7878</v>
      </c>
      <c r="F3213" s="209" t="s">
        <v>7881</v>
      </c>
      <c r="G3213" s="209" t="s">
        <v>7882</v>
      </c>
    </row>
    <row r="3214" customHeight="1" spans="4:7">
      <c r="D3214" s="207">
        <v>50026</v>
      </c>
      <c r="E3214" s="209" t="s">
        <v>7878</v>
      </c>
      <c r="F3214" s="209" t="s">
        <v>7883</v>
      </c>
      <c r="G3214" s="209" t="s">
        <v>7884</v>
      </c>
    </row>
    <row r="3215" customHeight="1" spans="4:7">
      <c r="D3215" s="207">
        <v>50026</v>
      </c>
      <c r="E3215" s="209" t="s">
        <v>7878</v>
      </c>
      <c r="F3215" s="209" t="s">
        <v>7885</v>
      </c>
      <c r="G3215" s="209" t="s">
        <v>7886</v>
      </c>
    </row>
    <row r="3216" customHeight="1" spans="4:7">
      <c r="D3216" s="207">
        <v>50026</v>
      </c>
      <c r="E3216" s="209" t="s">
        <v>7878</v>
      </c>
      <c r="F3216" s="209" t="s">
        <v>7887</v>
      </c>
      <c r="G3216" s="209" t="s">
        <v>7888</v>
      </c>
    </row>
    <row r="3217" customHeight="1" spans="4:7">
      <c r="D3217" s="207">
        <v>50026</v>
      </c>
      <c r="E3217" s="209" t="s">
        <v>7878</v>
      </c>
      <c r="F3217" s="209" t="s">
        <v>7889</v>
      </c>
      <c r="G3217" s="209" t="s">
        <v>7890</v>
      </c>
    </row>
    <row r="3218" customHeight="1" spans="4:7">
      <c r="D3218" s="207">
        <v>50026</v>
      </c>
      <c r="E3218" s="209" t="s">
        <v>7878</v>
      </c>
      <c r="F3218" s="209" t="s">
        <v>7891</v>
      </c>
      <c r="G3218" s="209" t="s">
        <v>7892</v>
      </c>
    </row>
    <row r="3219" customHeight="1" spans="4:7">
      <c r="D3219" s="207">
        <v>50026</v>
      </c>
      <c r="E3219" s="209" t="s">
        <v>7878</v>
      </c>
      <c r="F3219" s="209" t="s">
        <v>7893</v>
      </c>
      <c r="G3219" s="209" t="s">
        <v>7894</v>
      </c>
    </row>
    <row r="3220" customHeight="1" spans="4:7">
      <c r="D3220" s="207">
        <v>50026</v>
      </c>
      <c r="E3220" s="209" t="s">
        <v>7878</v>
      </c>
      <c r="F3220" s="209" t="s">
        <v>7895</v>
      </c>
      <c r="G3220" s="209" t="s">
        <v>7896</v>
      </c>
    </row>
    <row r="3221" customHeight="1" spans="4:7">
      <c r="D3221" s="207">
        <v>50026</v>
      </c>
      <c r="E3221" s="209" t="s">
        <v>7878</v>
      </c>
      <c r="F3221" s="209" t="s">
        <v>7897</v>
      </c>
      <c r="G3221" s="209" t="s">
        <v>7898</v>
      </c>
    </row>
    <row r="3222" customHeight="1" spans="4:7">
      <c r="D3222" s="207">
        <v>50026</v>
      </c>
      <c r="E3222" s="209" t="s">
        <v>7878</v>
      </c>
      <c r="F3222" s="209" t="s">
        <v>7899</v>
      </c>
      <c r="G3222" s="209" t="s">
        <v>7900</v>
      </c>
    </row>
    <row r="3223" customHeight="1" spans="4:7">
      <c r="D3223" s="207">
        <v>50026</v>
      </c>
      <c r="E3223" s="209" t="s">
        <v>7878</v>
      </c>
      <c r="F3223" s="209" t="s">
        <v>7901</v>
      </c>
      <c r="G3223" s="209" t="s">
        <v>7902</v>
      </c>
    </row>
    <row r="3224" customHeight="1" spans="4:7">
      <c r="D3224" s="207">
        <v>50026</v>
      </c>
      <c r="E3224" s="209" t="s">
        <v>7878</v>
      </c>
      <c r="F3224" s="209" t="s">
        <v>7903</v>
      </c>
      <c r="G3224" s="209" t="s">
        <v>7904</v>
      </c>
    </row>
    <row r="3225" customHeight="1" spans="4:7">
      <c r="D3225" s="207">
        <v>50026</v>
      </c>
      <c r="E3225" s="209" t="s">
        <v>7878</v>
      </c>
      <c r="F3225" s="209" t="s">
        <v>7905</v>
      </c>
      <c r="G3225" s="209" t="s">
        <v>7906</v>
      </c>
    </row>
    <row r="3226" customHeight="1" spans="4:7">
      <c r="D3226" s="207">
        <v>50026</v>
      </c>
      <c r="E3226" s="209" t="s">
        <v>7878</v>
      </c>
      <c r="F3226" s="209" t="s">
        <v>7907</v>
      </c>
      <c r="G3226" s="209" t="s">
        <v>7908</v>
      </c>
    </row>
    <row r="3227" customHeight="1" spans="4:7">
      <c r="D3227" s="207">
        <v>50026</v>
      </c>
      <c r="E3227" s="209" t="s">
        <v>7878</v>
      </c>
      <c r="F3227" s="209" t="s">
        <v>7909</v>
      </c>
      <c r="G3227" s="209" t="s">
        <v>7910</v>
      </c>
    </row>
    <row r="3228" customHeight="1" spans="4:7">
      <c r="D3228" s="207">
        <v>50026</v>
      </c>
      <c r="E3228" s="209" t="s">
        <v>7878</v>
      </c>
      <c r="F3228" s="209" t="s">
        <v>7911</v>
      </c>
      <c r="G3228" s="209" t="s">
        <v>7912</v>
      </c>
    </row>
    <row r="3229" customHeight="1" spans="4:7">
      <c r="D3229" s="207">
        <v>50026</v>
      </c>
      <c r="E3229" s="209" t="s">
        <v>7878</v>
      </c>
      <c r="F3229" s="209" t="s">
        <v>7913</v>
      </c>
      <c r="G3229" s="209" t="s">
        <v>7914</v>
      </c>
    </row>
    <row r="3230" customHeight="1" spans="4:7">
      <c r="D3230" s="207">
        <v>50026</v>
      </c>
      <c r="E3230" s="209" t="s">
        <v>7878</v>
      </c>
      <c r="F3230" s="209" t="s">
        <v>7915</v>
      </c>
      <c r="G3230" s="209" t="s">
        <v>7916</v>
      </c>
    </row>
    <row r="3231" customHeight="1" spans="4:7">
      <c r="D3231" s="207">
        <v>50026</v>
      </c>
      <c r="E3231" s="209" t="s">
        <v>7878</v>
      </c>
      <c r="F3231" s="209" t="s">
        <v>7917</v>
      </c>
      <c r="G3231" s="209" t="s">
        <v>4543</v>
      </c>
    </row>
    <row r="3232" customHeight="1" spans="4:7">
      <c r="D3232" s="207">
        <v>47014</v>
      </c>
      <c r="E3232" s="209" t="s">
        <v>7918</v>
      </c>
      <c r="F3232" s="209" t="s">
        <v>7919</v>
      </c>
      <c r="G3232" s="209" t="s">
        <v>7920</v>
      </c>
    </row>
    <row r="3233" customHeight="1" spans="4:7">
      <c r="D3233" s="207">
        <v>47014</v>
      </c>
      <c r="E3233" s="209" t="s">
        <v>7918</v>
      </c>
      <c r="F3233" s="209" t="s">
        <v>7921</v>
      </c>
      <c r="G3233" s="209" t="s">
        <v>7922</v>
      </c>
    </row>
    <row r="3234" customHeight="1" spans="4:7">
      <c r="D3234" s="207">
        <v>47014</v>
      </c>
      <c r="E3234" s="209" t="s">
        <v>7918</v>
      </c>
      <c r="F3234" s="209" t="s">
        <v>7923</v>
      </c>
      <c r="G3234" s="209" t="s">
        <v>7924</v>
      </c>
    </row>
    <row r="3235" customHeight="1" spans="4:7">
      <c r="D3235" s="207">
        <v>47014</v>
      </c>
      <c r="E3235" s="209" t="s">
        <v>7918</v>
      </c>
      <c r="F3235" s="209" t="s">
        <v>7925</v>
      </c>
      <c r="G3235" s="209" t="s">
        <v>7926</v>
      </c>
    </row>
    <row r="3236" customHeight="1" spans="4:7">
      <c r="D3236" s="207">
        <v>47014</v>
      </c>
      <c r="E3236" s="209" t="s">
        <v>7918</v>
      </c>
      <c r="F3236" s="209" t="s">
        <v>7927</v>
      </c>
      <c r="G3236" s="209" t="s">
        <v>7928</v>
      </c>
    </row>
    <row r="3237" customHeight="1" spans="4:7">
      <c r="D3237" s="207">
        <v>47014</v>
      </c>
      <c r="E3237" s="209" t="s">
        <v>7918</v>
      </c>
      <c r="F3237" s="209" t="s">
        <v>7929</v>
      </c>
      <c r="G3237" s="209" t="s">
        <v>3968</v>
      </c>
    </row>
    <row r="3238" customHeight="1" spans="4:7">
      <c r="D3238" s="207">
        <v>47014</v>
      </c>
      <c r="E3238" s="209" t="s">
        <v>7918</v>
      </c>
      <c r="F3238" s="209" t="s">
        <v>7930</v>
      </c>
      <c r="G3238" s="209" t="s">
        <v>7931</v>
      </c>
    </row>
    <row r="3239" customHeight="1" spans="4:7">
      <c r="D3239" s="207">
        <v>47014</v>
      </c>
      <c r="E3239" s="209" t="s">
        <v>7918</v>
      </c>
      <c r="F3239" s="209" t="s">
        <v>7932</v>
      </c>
      <c r="G3239" s="209" t="s">
        <v>7933</v>
      </c>
    </row>
    <row r="3240" customHeight="1" spans="4:7">
      <c r="D3240" s="207">
        <v>47014</v>
      </c>
      <c r="E3240" s="209" t="s">
        <v>7918</v>
      </c>
      <c r="F3240" s="209" t="s">
        <v>7934</v>
      </c>
      <c r="G3240" s="209" t="s">
        <v>7935</v>
      </c>
    </row>
    <row r="3241" customHeight="1" spans="4:7">
      <c r="D3241" s="207">
        <v>47014</v>
      </c>
      <c r="E3241" s="209" t="s">
        <v>7918</v>
      </c>
      <c r="F3241" s="209" t="s">
        <v>7936</v>
      </c>
      <c r="G3241" s="209" t="s">
        <v>7937</v>
      </c>
    </row>
    <row r="3242" customHeight="1" spans="4:7">
      <c r="D3242" s="207">
        <v>47014</v>
      </c>
      <c r="E3242" s="209" t="s">
        <v>7918</v>
      </c>
      <c r="F3242" s="209" t="s">
        <v>7938</v>
      </c>
      <c r="G3242" s="209" t="s">
        <v>7939</v>
      </c>
    </row>
    <row r="3243" customHeight="1" spans="4:7">
      <c r="D3243" s="207">
        <v>47014</v>
      </c>
      <c r="E3243" s="209" t="s">
        <v>7918</v>
      </c>
      <c r="F3243" s="209" t="s">
        <v>7940</v>
      </c>
      <c r="G3243" s="209" t="s">
        <v>7941</v>
      </c>
    </row>
    <row r="3244" customHeight="1" spans="4:7">
      <c r="D3244" s="207">
        <v>47014</v>
      </c>
      <c r="E3244" s="209" t="s">
        <v>7918</v>
      </c>
      <c r="F3244" s="209" t="s">
        <v>7942</v>
      </c>
      <c r="G3244" s="209" t="s">
        <v>7943</v>
      </c>
    </row>
    <row r="3245" customHeight="1" spans="4:7">
      <c r="D3245" s="207">
        <v>47014</v>
      </c>
      <c r="E3245" s="209" t="s">
        <v>7918</v>
      </c>
      <c r="F3245" s="209" t="s">
        <v>7944</v>
      </c>
      <c r="G3245" s="209" t="s">
        <v>7945</v>
      </c>
    </row>
    <row r="3246" customHeight="1" spans="4:7">
      <c r="D3246" s="207">
        <v>47014</v>
      </c>
      <c r="E3246" s="209" t="s">
        <v>7918</v>
      </c>
      <c r="F3246" s="209" t="s">
        <v>7946</v>
      </c>
      <c r="G3246" s="209" t="s">
        <v>7947</v>
      </c>
    </row>
    <row r="3247" customHeight="1" spans="4:7">
      <c r="D3247" s="207">
        <v>47014</v>
      </c>
      <c r="E3247" s="209" t="s">
        <v>7918</v>
      </c>
      <c r="F3247" s="209" t="s">
        <v>7948</v>
      </c>
      <c r="G3247" s="209" t="s">
        <v>7949</v>
      </c>
    </row>
    <row r="3248" customHeight="1" spans="4:7">
      <c r="D3248" s="207">
        <v>47014</v>
      </c>
      <c r="E3248" s="209" t="s">
        <v>7918</v>
      </c>
      <c r="F3248" s="209" t="s">
        <v>7950</v>
      </c>
      <c r="G3248" s="209" t="s">
        <v>7951</v>
      </c>
    </row>
    <row r="3249" customHeight="1" spans="4:7">
      <c r="D3249" s="207">
        <v>47014</v>
      </c>
      <c r="E3249" s="209" t="s">
        <v>7918</v>
      </c>
      <c r="F3249" s="209" t="s">
        <v>7952</v>
      </c>
      <c r="G3249" s="209" t="s">
        <v>2086</v>
      </c>
    </row>
    <row r="3250" customHeight="1" spans="4:7">
      <c r="D3250" s="207">
        <v>47014</v>
      </c>
      <c r="E3250" s="209" t="s">
        <v>7918</v>
      </c>
      <c r="F3250" s="209" t="s">
        <v>7953</v>
      </c>
      <c r="G3250" s="209" t="s">
        <v>7954</v>
      </c>
    </row>
    <row r="3251" customHeight="1" spans="4:7">
      <c r="D3251" s="207">
        <v>47014</v>
      </c>
      <c r="E3251" s="209" t="s">
        <v>7918</v>
      </c>
      <c r="F3251" s="209" t="s">
        <v>7955</v>
      </c>
      <c r="G3251" s="209" t="s">
        <v>7956</v>
      </c>
    </row>
    <row r="3252" customHeight="1" spans="4:7">
      <c r="D3252" s="207">
        <v>47014</v>
      </c>
      <c r="E3252" s="209" t="s">
        <v>7918</v>
      </c>
      <c r="F3252" s="209" t="s">
        <v>7957</v>
      </c>
      <c r="G3252" s="209" t="s">
        <v>7958</v>
      </c>
    </row>
    <row r="3253" customHeight="1" spans="4:7">
      <c r="D3253" s="207">
        <v>47014</v>
      </c>
      <c r="E3253" s="209" t="s">
        <v>7918</v>
      </c>
      <c r="F3253" s="209" t="s">
        <v>7959</v>
      </c>
      <c r="G3253" s="209" t="s">
        <v>7960</v>
      </c>
    </row>
    <row r="3254" customHeight="1" spans="4:7">
      <c r="D3254" s="207">
        <v>47014</v>
      </c>
      <c r="E3254" s="209" t="s">
        <v>7918</v>
      </c>
      <c r="F3254" s="209" t="s">
        <v>7961</v>
      </c>
      <c r="G3254" s="209" t="s">
        <v>7962</v>
      </c>
    </row>
    <row r="3255" customHeight="1" spans="4:7">
      <c r="D3255" s="207">
        <v>47014</v>
      </c>
      <c r="E3255" s="209" t="s">
        <v>7918</v>
      </c>
      <c r="F3255" s="209" t="s">
        <v>7963</v>
      </c>
      <c r="G3255" s="209" t="s">
        <v>7964</v>
      </c>
    </row>
    <row r="3256" customHeight="1" spans="4:7">
      <c r="D3256" s="207">
        <v>47014</v>
      </c>
      <c r="E3256" s="209" t="s">
        <v>7918</v>
      </c>
      <c r="F3256" s="209" t="s">
        <v>7965</v>
      </c>
      <c r="G3256" s="209" t="s">
        <v>7966</v>
      </c>
    </row>
    <row r="3257" customHeight="1" spans="4:7">
      <c r="D3257" s="207">
        <v>47014</v>
      </c>
      <c r="E3257" s="209" t="s">
        <v>7918</v>
      </c>
      <c r="F3257" s="209" t="s">
        <v>7967</v>
      </c>
      <c r="G3257" s="209" t="s">
        <v>7968</v>
      </c>
    </row>
    <row r="3258" customHeight="1" spans="4:7">
      <c r="D3258" s="207">
        <v>47014</v>
      </c>
      <c r="E3258" s="209" t="s">
        <v>7918</v>
      </c>
      <c r="F3258" s="209" t="s">
        <v>7969</v>
      </c>
      <c r="G3258" s="209" t="s">
        <v>7970</v>
      </c>
    </row>
    <row r="3259" customHeight="1" spans="4:7">
      <c r="D3259" s="207">
        <v>47014</v>
      </c>
      <c r="E3259" s="209" t="s">
        <v>7918</v>
      </c>
      <c r="F3259" s="209" t="s">
        <v>7971</v>
      </c>
      <c r="G3259" s="209" t="s">
        <v>7972</v>
      </c>
    </row>
    <row r="3260" customHeight="1" spans="4:7">
      <c r="D3260" s="207">
        <v>47014</v>
      </c>
      <c r="E3260" s="209" t="s">
        <v>7918</v>
      </c>
      <c r="F3260" s="209" t="s">
        <v>7973</v>
      </c>
      <c r="G3260" s="209" t="s">
        <v>7974</v>
      </c>
    </row>
    <row r="3261" customHeight="1" spans="4:7">
      <c r="D3261" s="207">
        <v>47014</v>
      </c>
      <c r="E3261" s="209" t="s">
        <v>7918</v>
      </c>
      <c r="F3261" s="209" t="s">
        <v>7975</v>
      </c>
      <c r="G3261" s="209" t="s">
        <v>7976</v>
      </c>
    </row>
    <row r="3262" customHeight="1" spans="4:7">
      <c r="D3262" s="207">
        <v>47014</v>
      </c>
      <c r="E3262" s="209" t="s">
        <v>7918</v>
      </c>
      <c r="F3262" s="209" t="s">
        <v>7977</v>
      </c>
      <c r="G3262" s="209" t="s">
        <v>7978</v>
      </c>
    </row>
    <row r="3263" customHeight="1" spans="4:7">
      <c r="D3263" s="207">
        <v>47014</v>
      </c>
      <c r="E3263" s="209" t="s">
        <v>7918</v>
      </c>
      <c r="F3263" s="209" t="s">
        <v>7979</v>
      </c>
      <c r="G3263" s="209" t="s">
        <v>7980</v>
      </c>
    </row>
    <row r="3264" customHeight="1" spans="4:7">
      <c r="D3264" s="207">
        <v>47014</v>
      </c>
      <c r="E3264" s="209" t="s">
        <v>7918</v>
      </c>
      <c r="F3264" s="209" t="s">
        <v>7981</v>
      </c>
      <c r="G3264" s="209" t="s">
        <v>7982</v>
      </c>
    </row>
    <row r="3265" customHeight="1" spans="4:7">
      <c r="D3265" s="207">
        <v>47014</v>
      </c>
      <c r="E3265" s="209" t="s">
        <v>7918</v>
      </c>
      <c r="F3265" s="209" t="s">
        <v>7983</v>
      </c>
      <c r="G3265" s="209" t="s">
        <v>3762</v>
      </c>
    </row>
    <row r="3266" customHeight="1" spans="4:7">
      <c r="D3266" s="207">
        <v>47014</v>
      </c>
      <c r="E3266" s="209" t="s">
        <v>7918</v>
      </c>
      <c r="F3266" s="209" t="s">
        <v>7984</v>
      </c>
      <c r="G3266" s="209" t="s">
        <v>7985</v>
      </c>
    </row>
    <row r="3267" customHeight="1" spans="4:7">
      <c r="D3267" s="207">
        <v>47014</v>
      </c>
      <c r="E3267" s="209" t="s">
        <v>7918</v>
      </c>
      <c r="F3267" s="209" t="s">
        <v>7986</v>
      </c>
      <c r="G3267" s="209" t="s">
        <v>7987</v>
      </c>
    </row>
    <row r="3268" customHeight="1" spans="4:7">
      <c r="D3268" s="207">
        <v>47014</v>
      </c>
      <c r="E3268" s="209" t="s">
        <v>7918</v>
      </c>
      <c r="F3268" s="209" t="s">
        <v>7988</v>
      </c>
      <c r="G3268" s="209" t="s">
        <v>7989</v>
      </c>
    </row>
    <row r="3269" customHeight="1" spans="4:7">
      <c r="D3269" s="207">
        <v>47014</v>
      </c>
      <c r="E3269" s="209" t="s">
        <v>7918</v>
      </c>
      <c r="F3269" s="209" t="s">
        <v>7990</v>
      </c>
      <c r="G3269" s="209" t="s">
        <v>7991</v>
      </c>
    </row>
    <row r="3270" customHeight="1" spans="4:7">
      <c r="D3270" s="207">
        <v>47014</v>
      </c>
      <c r="E3270" s="209" t="s">
        <v>7918</v>
      </c>
      <c r="F3270" s="209" t="s">
        <v>7992</v>
      </c>
      <c r="G3270" s="209" t="s">
        <v>7993</v>
      </c>
    </row>
    <row r="3271" customHeight="1" spans="4:7">
      <c r="D3271" s="207">
        <v>47014</v>
      </c>
      <c r="E3271" s="209" t="s">
        <v>7918</v>
      </c>
      <c r="F3271" s="209" t="s">
        <v>7994</v>
      </c>
      <c r="G3271" s="209" t="s">
        <v>7995</v>
      </c>
    </row>
    <row r="3272" customHeight="1" spans="4:7">
      <c r="D3272" s="207">
        <v>47014</v>
      </c>
      <c r="E3272" s="209" t="s">
        <v>7918</v>
      </c>
      <c r="F3272" s="209" t="s">
        <v>7996</v>
      </c>
      <c r="G3272" s="209" t="s">
        <v>3535</v>
      </c>
    </row>
    <row r="3273" customHeight="1" spans="4:7">
      <c r="D3273" s="207">
        <v>47014</v>
      </c>
      <c r="E3273" s="209" t="s">
        <v>7918</v>
      </c>
      <c r="F3273" s="209" t="s">
        <v>7997</v>
      </c>
      <c r="G3273" s="209" t="s">
        <v>6726</v>
      </c>
    </row>
    <row r="3274" customHeight="1" spans="4:7">
      <c r="D3274" s="207">
        <v>47014</v>
      </c>
      <c r="E3274" s="209" t="s">
        <v>7918</v>
      </c>
      <c r="F3274" s="209" t="s">
        <v>7998</v>
      </c>
      <c r="G3274" s="209" t="s">
        <v>7999</v>
      </c>
    </row>
    <row r="3275" customHeight="1" spans="4:7">
      <c r="D3275" s="207">
        <v>47014</v>
      </c>
      <c r="E3275" s="209" t="s">
        <v>7918</v>
      </c>
      <c r="F3275" s="209" t="s">
        <v>8000</v>
      </c>
      <c r="G3275" s="209" t="s">
        <v>4163</v>
      </c>
    </row>
    <row r="3276" customHeight="1" spans="4:7">
      <c r="D3276" s="207">
        <v>47014</v>
      </c>
      <c r="E3276" s="209" t="s">
        <v>7918</v>
      </c>
      <c r="F3276" s="209" t="s">
        <v>8001</v>
      </c>
      <c r="G3276" s="209" t="s">
        <v>4111</v>
      </c>
    </row>
    <row r="3277" customHeight="1" spans="4:7">
      <c r="D3277" s="207">
        <v>47014</v>
      </c>
      <c r="E3277" s="209" t="s">
        <v>7918</v>
      </c>
      <c r="F3277" s="209" t="s">
        <v>8002</v>
      </c>
      <c r="G3277" s="209" t="s">
        <v>8003</v>
      </c>
    </row>
    <row r="3278" customHeight="1" spans="4:7">
      <c r="D3278" s="207">
        <v>47014</v>
      </c>
      <c r="E3278" s="209" t="s">
        <v>7918</v>
      </c>
      <c r="F3278" s="209" t="s">
        <v>8004</v>
      </c>
      <c r="G3278" s="209" t="s">
        <v>8005</v>
      </c>
    </row>
    <row r="3279" customHeight="1" spans="4:7">
      <c r="D3279" s="207">
        <v>47014</v>
      </c>
      <c r="E3279" s="209" t="s">
        <v>7918</v>
      </c>
      <c r="F3279" s="209" t="s">
        <v>8006</v>
      </c>
      <c r="G3279" s="209" t="s">
        <v>8007</v>
      </c>
    </row>
    <row r="3280" customHeight="1" spans="4:7">
      <c r="D3280" s="207">
        <v>47014</v>
      </c>
      <c r="E3280" s="209" t="s">
        <v>7918</v>
      </c>
      <c r="F3280" s="209" t="s">
        <v>8008</v>
      </c>
      <c r="G3280" s="209" t="s">
        <v>6643</v>
      </c>
    </row>
    <row r="3281" customHeight="1" spans="4:7">
      <c r="D3281" s="207">
        <v>47014</v>
      </c>
      <c r="E3281" s="209" t="s">
        <v>7918</v>
      </c>
      <c r="F3281" s="209" t="s">
        <v>8009</v>
      </c>
      <c r="G3281" s="209" t="s">
        <v>8010</v>
      </c>
    </row>
    <row r="3282" customHeight="1" spans="4:7">
      <c r="D3282" s="207">
        <v>47014</v>
      </c>
      <c r="E3282" s="209" t="s">
        <v>7918</v>
      </c>
      <c r="F3282" s="209" t="s">
        <v>8011</v>
      </c>
      <c r="G3282" s="209" t="s">
        <v>8012</v>
      </c>
    </row>
    <row r="3283" customHeight="1" spans="4:7">
      <c r="D3283" s="207">
        <v>47014</v>
      </c>
      <c r="E3283" s="209" t="s">
        <v>7918</v>
      </c>
      <c r="F3283" s="209" t="s">
        <v>8013</v>
      </c>
      <c r="G3283" s="209" t="s">
        <v>8014</v>
      </c>
    </row>
    <row r="3284" customHeight="1" spans="4:7">
      <c r="D3284" s="207">
        <v>47014</v>
      </c>
      <c r="E3284" s="209" t="s">
        <v>7918</v>
      </c>
      <c r="F3284" s="209" t="s">
        <v>8015</v>
      </c>
      <c r="G3284" s="209" t="s">
        <v>8016</v>
      </c>
    </row>
    <row r="3285" customHeight="1" spans="4:7">
      <c r="D3285" s="207">
        <v>47014</v>
      </c>
      <c r="E3285" s="209" t="s">
        <v>7918</v>
      </c>
      <c r="F3285" s="209" t="s">
        <v>8017</v>
      </c>
      <c r="G3285" s="209" t="s">
        <v>8018</v>
      </c>
    </row>
    <row r="3286" customHeight="1" spans="4:7">
      <c r="D3286" s="207">
        <v>47014</v>
      </c>
      <c r="E3286" s="209" t="s">
        <v>7918</v>
      </c>
      <c r="F3286" s="209" t="s">
        <v>8019</v>
      </c>
      <c r="G3286" s="209" t="s">
        <v>8020</v>
      </c>
    </row>
    <row r="3287" customHeight="1" spans="4:7">
      <c r="D3287" s="207">
        <v>47014</v>
      </c>
      <c r="E3287" s="209" t="s">
        <v>7918</v>
      </c>
      <c r="F3287" s="209" t="s">
        <v>8021</v>
      </c>
      <c r="G3287" s="209" t="s">
        <v>8022</v>
      </c>
    </row>
    <row r="3288" customHeight="1" spans="4:7">
      <c r="D3288" s="207">
        <v>47014</v>
      </c>
      <c r="E3288" s="209" t="s">
        <v>7918</v>
      </c>
      <c r="F3288" s="209" t="s">
        <v>8023</v>
      </c>
      <c r="G3288" s="209" t="s">
        <v>8024</v>
      </c>
    </row>
    <row r="3289" customHeight="1" spans="4:7">
      <c r="D3289" s="207">
        <v>47014</v>
      </c>
      <c r="E3289" s="209" t="s">
        <v>7918</v>
      </c>
      <c r="F3289" s="209" t="s">
        <v>8025</v>
      </c>
      <c r="G3289" s="209" t="s">
        <v>8026</v>
      </c>
    </row>
    <row r="3290" customHeight="1" spans="4:7">
      <c r="D3290" s="207">
        <v>47014</v>
      </c>
      <c r="E3290" s="209" t="s">
        <v>7918</v>
      </c>
      <c r="F3290" s="209" t="s">
        <v>8027</v>
      </c>
      <c r="G3290" s="209" t="s">
        <v>8028</v>
      </c>
    </row>
    <row r="3291" customHeight="1" spans="4:7">
      <c r="D3291" s="207">
        <v>47014</v>
      </c>
      <c r="E3291" s="209" t="s">
        <v>7918</v>
      </c>
      <c r="F3291" s="209" t="s">
        <v>8029</v>
      </c>
      <c r="G3291" s="209" t="s">
        <v>8030</v>
      </c>
    </row>
    <row r="3292" customHeight="1" spans="4:7">
      <c r="D3292" s="207">
        <v>47014</v>
      </c>
      <c r="E3292" s="209" t="s">
        <v>7918</v>
      </c>
      <c r="F3292" s="209" t="s">
        <v>8031</v>
      </c>
      <c r="G3292" s="209" t="s">
        <v>8032</v>
      </c>
    </row>
    <row r="3293" customHeight="1" spans="4:7">
      <c r="D3293" s="207">
        <v>47014</v>
      </c>
      <c r="E3293" s="209" t="s">
        <v>7918</v>
      </c>
      <c r="F3293" s="209" t="s">
        <v>8033</v>
      </c>
      <c r="G3293" s="209" t="s">
        <v>8034</v>
      </c>
    </row>
    <row r="3294" customHeight="1" spans="4:7">
      <c r="D3294" s="207">
        <v>47014</v>
      </c>
      <c r="E3294" s="209" t="s">
        <v>7918</v>
      </c>
      <c r="F3294" s="209" t="s">
        <v>8035</v>
      </c>
      <c r="G3294" s="209" t="s">
        <v>8036</v>
      </c>
    </row>
    <row r="3295" customHeight="1" spans="4:7">
      <c r="D3295" s="207">
        <v>47014</v>
      </c>
      <c r="E3295" s="209" t="s">
        <v>7918</v>
      </c>
      <c r="F3295" s="209" t="s">
        <v>8037</v>
      </c>
      <c r="G3295" s="209" t="s">
        <v>8038</v>
      </c>
    </row>
    <row r="3296" customHeight="1" spans="4:7">
      <c r="D3296" s="207">
        <v>47014</v>
      </c>
      <c r="E3296" s="209" t="s">
        <v>7918</v>
      </c>
      <c r="F3296" s="209" t="s">
        <v>8039</v>
      </c>
      <c r="G3296" s="209" t="s">
        <v>3776</v>
      </c>
    </row>
    <row r="3297" customHeight="1" spans="4:7">
      <c r="D3297" s="207">
        <v>47014</v>
      </c>
      <c r="E3297" s="209" t="s">
        <v>7918</v>
      </c>
      <c r="F3297" s="209" t="s">
        <v>8040</v>
      </c>
      <c r="G3297" s="209" t="s">
        <v>8041</v>
      </c>
    </row>
    <row r="3298" customHeight="1" spans="4:7">
      <c r="D3298" s="207">
        <v>47014</v>
      </c>
      <c r="E3298" s="209" t="s">
        <v>7918</v>
      </c>
      <c r="F3298" s="209" t="s">
        <v>8042</v>
      </c>
      <c r="G3298" s="209" t="s">
        <v>8043</v>
      </c>
    </row>
    <row r="3299" customHeight="1" spans="4:7">
      <c r="D3299" s="207">
        <v>47014</v>
      </c>
      <c r="E3299" s="209" t="s">
        <v>7918</v>
      </c>
      <c r="F3299" s="209" t="s">
        <v>8044</v>
      </c>
      <c r="G3299" s="209" t="s">
        <v>8045</v>
      </c>
    </row>
    <row r="3300" customHeight="1" spans="4:7">
      <c r="D3300" s="207">
        <v>47014</v>
      </c>
      <c r="E3300" s="209" t="s">
        <v>7918</v>
      </c>
      <c r="F3300" s="209" t="s">
        <v>8046</v>
      </c>
      <c r="G3300" s="209" t="s">
        <v>2399</v>
      </c>
    </row>
    <row r="3301" customHeight="1" spans="4:7">
      <c r="D3301" s="207">
        <v>47014</v>
      </c>
      <c r="E3301" s="209" t="s">
        <v>7918</v>
      </c>
      <c r="F3301" s="209" t="s">
        <v>8047</v>
      </c>
      <c r="G3301" s="209" t="s">
        <v>8048</v>
      </c>
    </row>
    <row r="3302" customHeight="1" spans="4:7">
      <c r="D3302" s="207">
        <v>47014</v>
      </c>
      <c r="E3302" s="209" t="s">
        <v>7918</v>
      </c>
      <c r="F3302" s="209" t="s">
        <v>8049</v>
      </c>
      <c r="G3302" s="209" t="s">
        <v>8050</v>
      </c>
    </row>
    <row r="3303" customHeight="1" spans="4:7">
      <c r="D3303" s="207">
        <v>47014</v>
      </c>
      <c r="E3303" s="209" t="s">
        <v>7918</v>
      </c>
      <c r="F3303" s="209" t="s">
        <v>8051</v>
      </c>
      <c r="G3303" s="209" t="s">
        <v>8052</v>
      </c>
    </row>
    <row r="3304" customHeight="1" spans="4:7">
      <c r="D3304" s="207">
        <v>47014</v>
      </c>
      <c r="E3304" s="209" t="s">
        <v>7918</v>
      </c>
      <c r="F3304" s="209" t="s">
        <v>8053</v>
      </c>
      <c r="G3304" s="209" t="s">
        <v>2282</v>
      </c>
    </row>
    <row r="3305" customHeight="1" spans="4:7">
      <c r="D3305" s="207">
        <v>47014</v>
      </c>
      <c r="E3305" s="209" t="s">
        <v>7918</v>
      </c>
      <c r="F3305" s="209" t="s">
        <v>8054</v>
      </c>
      <c r="G3305" s="209" t="s">
        <v>8055</v>
      </c>
    </row>
    <row r="3306" customHeight="1" spans="4:7">
      <c r="D3306" s="207">
        <v>47014</v>
      </c>
      <c r="E3306" s="209" t="s">
        <v>7918</v>
      </c>
      <c r="F3306" s="209" t="s">
        <v>8056</v>
      </c>
      <c r="G3306" s="209" t="s">
        <v>8057</v>
      </c>
    </row>
    <row r="3307" customHeight="1" spans="4:7">
      <c r="D3307" s="207">
        <v>47014</v>
      </c>
      <c r="E3307" s="209" t="s">
        <v>7918</v>
      </c>
      <c r="F3307" s="209" t="s">
        <v>8058</v>
      </c>
      <c r="G3307" s="209" t="s">
        <v>8059</v>
      </c>
    </row>
    <row r="3308" customHeight="1" spans="4:7">
      <c r="D3308" s="207">
        <v>47014</v>
      </c>
      <c r="E3308" s="209" t="s">
        <v>7918</v>
      </c>
      <c r="F3308" s="209" t="s">
        <v>8060</v>
      </c>
      <c r="G3308" s="209" t="s">
        <v>8061</v>
      </c>
    </row>
    <row r="3309" customHeight="1" spans="4:7">
      <c r="D3309" s="207">
        <v>47014</v>
      </c>
      <c r="E3309" s="209" t="s">
        <v>7918</v>
      </c>
      <c r="F3309" s="209" t="s">
        <v>8062</v>
      </c>
      <c r="G3309" s="209" t="s">
        <v>8063</v>
      </c>
    </row>
    <row r="3310" customHeight="1" spans="4:7">
      <c r="D3310" s="207">
        <v>47014</v>
      </c>
      <c r="E3310" s="209" t="s">
        <v>7918</v>
      </c>
      <c r="F3310" s="209" t="s">
        <v>8064</v>
      </c>
      <c r="G3310" s="209" t="s">
        <v>8065</v>
      </c>
    </row>
    <row r="3311" customHeight="1" spans="4:7">
      <c r="D3311" s="207">
        <v>47014</v>
      </c>
      <c r="E3311" s="209" t="s">
        <v>7918</v>
      </c>
      <c r="F3311" s="209" t="s">
        <v>8066</v>
      </c>
      <c r="G3311" s="209" t="s">
        <v>8067</v>
      </c>
    </row>
    <row r="3312" customHeight="1" spans="4:7">
      <c r="D3312" s="207">
        <v>47014</v>
      </c>
      <c r="E3312" s="209" t="s">
        <v>7918</v>
      </c>
      <c r="F3312" s="209" t="s">
        <v>8068</v>
      </c>
      <c r="G3312" s="209" t="s">
        <v>8069</v>
      </c>
    </row>
    <row r="3313" customHeight="1" spans="4:7">
      <c r="D3313" s="207">
        <v>47014</v>
      </c>
      <c r="E3313" s="209" t="s">
        <v>7918</v>
      </c>
      <c r="F3313" s="209" t="s">
        <v>8070</v>
      </c>
      <c r="G3313" s="209" t="s">
        <v>8071</v>
      </c>
    </row>
    <row r="3314" customHeight="1" spans="4:7">
      <c r="D3314" s="207">
        <v>47014</v>
      </c>
      <c r="E3314" s="209" t="s">
        <v>7918</v>
      </c>
      <c r="F3314" s="209" t="s">
        <v>8072</v>
      </c>
      <c r="G3314" s="209" t="s">
        <v>8073</v>
      </c>
    </row>
    <row r="3315" customHeight="1" spans="4:7">
      <c r="D3315" s="207">
        <v>47014</v>
      </c>
      <c r="E3315" s="209" t="s">
        <v>7918</v>
      </c>
      <c r="F3315" s="209" t="s">
        <v>8074</v>
      </c>
      <c r="G3315" s="209" t="s">
        <v>8075</v>
      </c>
    </row>
    <row r="3316" customHeight="1" spans="4:7">
      <c r="D3316" s="207">
        <v>47014</v>
      </c>
      <c r="E3316" s="209" t="s">
        <v>7918</v>
      </c>
      <c r="F3316" s="209" t="s">
        <v>8076</v>
      </c>
      <c r="G3316" s="209" t="s">
        <v>8077</v>
      </c>
    </row>
    <row r="3317" customHeight="1" spans="4:7">
      <c r="D3317" s="207">
        <v>47014</v>
      </c>
      <c r="E3317" s="209" t="s">
        <v>7918</v>
      </c>
      <c r="F3317" s="209" t="s">
        <v>8078</v>
      </c>
      <c r="G3317" s="209" t="s">
        <v>8079</v>
      </c>
    </row>
    <row r="3318" customHeight="1" spans="4:7">
      <c r="D3318" s="207">
        <v>47014</v>
      </c>
      <c r="E3318" s="209" t="s">
        <v>7918</v>
      </c>
      <c r="F3318" s="209" t="s">
        <v>8080</v>
      </c>
      <c r="G3318" s="209" t="s">
        <v>8081</v>
      </c>
    </row>
    <row r="3319" customHeight="1" spans="4:7">
      <c r="D3319" s="207">
        <v>47014</v>
      </c>
      <c r="E3319" s="209" t="s">
        <v>7918</v>
      </c>
      <c r="F3319" s="209" t="s">
        <v>8082</v>
      </c>
      <c r="G3319" s="209" t="s">
        <v>8083</v>
      </c>
    </row>
    <row r="3320" customHeight="1" spans="4:7">
      <c r="D3320" s="207">
        <v>47014</v>
      </c>
      <c r="E3320" s="209" t="s">
        <v>7918</v>
      </c>
      <c r="F3320" s="209" t="s">
        <v>8084</v>
      </c>
      <c r="G3320" s="209" t="s">
        <v>8085</v>
      </c>
    </row>
    <row r="3321" customHeight="1" spans="4:7">
      <c r="D3321" s="207">
        <v>47014</v>
      </c>
      <c r="E3321" s="209" t="s">
        <v>7918</v>
      </c>
      <c r="F3321" s="209" t="s">
        <v>8086</v>
      </c>
      <c r="G3321" s="209" t="s">
        <v>8087</v>
      </c>
    </row>
    <row r="3322" customHeight="1" spans="4:7">
      <c r="D3322" s="207">
        <v>47014</v>
      </c>
      <c r="E3322" s="209" t="s">
        <v>7918</v>
      </c>
      <c r="F3322" s="209" t="s">
        <v>8088</v>
      </c>
      <c r="G3322" s="209" t="s">
        <v>8089</v>
      </c>
    </row>
    <row r="3323" customHeight="1" spans="4:7">
      <c r="D3323" s="207">
        <v>47014</v>
      </c>
      <c r="E3323" s="209" t="s">
        <v>7918</v>
      </c>
      <c r="F3323" s="209" t="s">
        <v>8090</v>
      </c>
      <c r="G3323" s="209" t="s">
        <v>8091</v>
      </c>
    </row>
    <row r="3324" customHeight="1" spans="4:7">
      <c r="D3324" s="207">
        <v>47014</v>
      </c>
      <c r="E3324" s="209" t="s">
        <v>7918</v>
      </c>
      <c r="F3324" s="209" t="s">
        <v>8092</v>
      </c>
      <c r="G3324" s="209" t="s">
        <v>8093</v>
      </c>
    </row>
    <row r="3325" customHeight="1" spans="4:7">
      <c r="D3325" s="207">
        <v>47014</v>
      </c>
      <c r="E3325" s="209" t="s">
        <v>7918</v>
      </c>
      <c r="F3325" s="209" t="s">
        <v>8094</v>
      </c>
      <c r="G3325" s="209" t="s">
        <v>8095</v>
      </c>
    </row>
    <row r="3326" customHeight="1" spans="4:7">
      <c r="D3326" s="207">
        <v>47014</v>
      </c>
      <c r="E3326" s="209" t="s">
        <v>7918</v>
      </c>
      <c r="F3326" s="209" t="s">
        <v>8096</v>
      </c>
      <c r="G3326" s="209" t="s">
        <v>8097</v>
      </c>
    </row>
    <row r="3327" customHeight="1" spans="4:7">
      <c r="D3327" s="207">
        <v>47014</v>
      </c>
      <c r="E3327" s="209" t="s">
        <v>7918</v>
      </c>
      <c r="F3327" s="209" t="s">
        <v>8098</v>
      </c>
      <c r="G3327" s="209" t="s">
        <v>8099</v>
      </c>
    </row>
    <row r="3328" customHeight="1" spans="4:7">
      <c r="D3328" s="207">
        <v>47014</v>
      </c>
      <c r="E3328" s="209" t="s">
        <v>7918</v>
      </c>
      <c r="F3328" s="209" t="s">
        <v>8100</v>
      </c>
      <c r="G3328" s="209" t="s">
        <v>1907</v>
      </c>
    </row>
    <row r="3329" customHeight="1" spans="4:7">
      <c r="D3329" s="207">
        <v>47014</v>
      </c>
      <c r="E3329" s="209" t="s">
        <v>7918</v>
      </c>
      <c r="F3329" s="209" t="s">
        <v>8101</v>
      </c>
      <c r="G3329" s="209" t="s">
        <v>8102</v>
      </c>
    </row>
    <row r="3330" customHeight="1" spans="4:7">
      <c r="D3330" s="207">
        <v>47014</v>
      </c>
      <c r="E3330" s="209" t="s">
        <v>7918</v>
      </c>
      <c r="F3330" s="209" t="s">
        <v>8103</v>
      </c>
      <c r="G3330" s="209" t="s">
        <v>8104</v>
      </c>
    </row>
    <row r="3331" customHeight="1" spans="4:7">
      <c r="D3331" s="206">
        <v>47024</v>
      </c>
      <c r="E3331" s="181" t="s">
        <v>1970</v>
      </c>
      <c r="F3331" s="209" t="s">
        <v>8105</v>
      </c>
      <c r="G3331" s="209" t="s">
        <v>8106</v>
      </c>
    </row>
    <row r="3332" customHeight="1" spans="4:7">
      <c r="D3332" s="206">
        <v>47024</v>
      </c>
      <c r="E3332" s="181" t="s">
        <v>1970</v>
      </c>
      <c r="F3332" s="209" t="s">
        <v>8107</v>
      </c>
      <c r="G3332" s="209" t="s">
        <v>4828</v>
      </c>
    </row>
    <row r="3333" customHeight="1" spans="4:7">
      <c r="D3333" s="206">
        <v>47024</v>
      </c>
      <c r="E3333" s="181" t="s">
        <v>1970</v>
      </c>
      <c r="F3333" s="209" t="s">
        <v>8108</v>
      </c>
      <c r="G3333" s="209" t="s">
        <v>8109</v>
      </c>
    </row>
    <row r="3334" customHeight="1" spans="4:7">
      <c r="D3334" s="206">
        <v>47024</v>
      </c>
      <c r="E3334" s="181" t="s">
        <v>1970</v>
      </c>
      <c r="F3334" s="209" t="s">
        <v>8110</v>
      </c>
      <c r="G3334" s="209" t="s">
        <v>8111</v>
      </c>
    </row>
    <row r="3335" customHeight="1" spans="4:7">
      <c r="D3335" s="206">
        <v>47024</v>
      </c>
      <c r="E3335" s="181" t="s">
        <v>1970</v>
      </c>
      <c r="F3335" s="209" t="s">
        <v>8112</v>
      </c>
      <c r="G3335" s="209" t="s">
        <v>8113</v>
      </c>
    </row>
    <row r="3336" customHeight="1" spans="4:7">
      <c r="D3336" s="206">
        <v>47024</v>
      </c>
      <c r="E3336" s="181" t="s">
        <v>1970</v>
      </c>
      <c r="F3336" s="209" t="s">
        <v>8114</v>
      </c>
      <c r="G3336" s="209" t="s">
        <v>8115</v>
      </c>
    </row>
    <row r="3337" customHeight="1" spans="4:7">
      <c r="D3337" s="206">
        <v>47024</v>
      </c>
      <c r="E3337" s="181" t="s">
        <v>1970</v>
      </c>
      <c r="F3337" s="209" t="s">
        <v>8116</v>
      </c>
      <c r="G3337" s="209" t="s">
        <v>8117</v>
      </c>
    </row>
    <row r="3338" customHeight="1" spans="4:7">
      <c r="D3338" s="206">
        <v>47024</v>
      </c>
      <c r="E3338" s="181" t="s">
        <v>1970</v>
      </c>
      <c r="F3338" s="209" t="s">
        <v>8118</v>
      </c>
      <c r="G3338" s="209" t="s">
        <v>8119</v>
      </c>
    </row>
    <row r="3339" customHeight="1" spans="4:7">
      <c r="D3339" s="206">
        <v>47024</v>
      </c>
      <c r="E3339" s="181" t="s">
        <v>1970</v>
      </c>
      <c r="F3339" s="209" t="s">
        <v>8120</v>
      </c>
      <c r="G3339" s="209" t="s">
        <v>3585</v>
      </c>
    </row>
    <row r="3340" customHeight="1" spans="4:7">
      <c r="D3340" s="206">
        <v>47024</v>
      </c>
      <c r="E3340" s="181" t="s">
        <v>1970</v>
      </c>
      <c r="F3340" s="209" t="s">
        <v>8121</v>
      </c>
      <c r="G3340" s="209" t="s">
        <v>8122</v>
      </c>
    </row>
    <row r="3341" customHeight="1" spans="4:7">
      <c r="D3341" s="206">
        <v>47024</v>
      </c>
      <c r="E3341" s="181" t="s">
        <v>1970</v>
      </c>
      <c r="F3341" s="209" t="s">
        <v>8123</v>
      </c>
      <c r="G3341" s="209" t="s">
        <v>8124</v>
      </c>
    </row>
    <row r="3342" customHeight="1" spans="4:7">
      <c r="D3342" s="206">
        <v>47024</v>
      </c>
      <c r="E3342" s="181" t="s">
        <v>1970</v>
      </c>
      <c r="F3342" s="209" t="s">
        <v>8125</v>
      </c>
      <c r="G3342" s="209" t="s">
        <v>8126</v>
      </c>
    </row>
    <row r="3343" customHeight="1" spans="4:7">
      <c r="D3343" s="206">
        <v>47024</v>
      </c>
      <c r="E3343" s="181" t="s">
        <v>1970</v>
      </c>
      <c r="F3343" s="209" t="s">
        <v>8127</v>
      </c>
      <c r="G3343" s="209" t="s">
        <v>2835</v>
      </c>
    </row>
    <row r="3344" customHeight="1" spans="4:7">
      <c r="D3344" s="206">
        <v>47024</v>
      </c>
      <c r="E3344" s="181" t="s">
        <v>1970</v>
      </c>
      <c r="F3344" s="209" t="s">
        <v>8128</v>
      </c>
      <c r="G3344" s="209" t="s">
        <v>8129</v>
      </c>
    </row>
    <row r="3345" customHeight="1" spans="4:7">
      <c r="D3345" s="206">
        <v>47024</v>
      </c>
      <c r="E3345" s="181" t="s">
        <v>1970</v>
      </c>
      <c r="F3345" s="209" t="s">
        <v>8130</v>
      </c>
      <c r="G3345" s="209" t="s">
        <v>8131</v>
      </c>
    </row>
    <row r="3346" customHeight="1" spans="4:7">
      <c r="D3346" s="206">
        <v>47024</v>
      </c>
      <c r="E3346" s="181" t="s">
        <v>1970</v>
      </c>
      <c r="F3346" s="209" t="s">
        <v>8132</v>
      </c>
      <c r="G3346" s="209" t="s">
        <v>8133</v>
      </c>
    </row>
    <row r="3347" customHeight="1" spans="4:7">
      <c r="D3347" s="206">
        <v>47024</v>
      </c>
      <c r="E3347" s="181" t="s">
        <v>1970</v>
      </c>
      <c r="F3347" s="209" t="s">
        <v>8134</v>
      </c>
      <c r="G3347" s="209" t="s">
        <v>8135</v>
      </c>
    </row>
    <row r="3348" customHeight="1" spans="4:7">
      <c r="D3348" s="206">
        <v>47024</v>
      </c>
      <c r="E3348" s="181" t="s">
        <v>1970</v>
      </c>
      <c r="F3348" s="209" t="s">
        <v>8136</v>
      </c>
      <c r="G3348" s="209" t="s">
        <v>2872</v>
      </c>
    </row>
    <row r="3349" customHeight="1" spans="4:7">
      <c r="D3349" s="206">
        <v>47024</v>
      </c>
      <c r="E3349" s="181" t="s">
        <v>1970</v>
      </c>
      <c r="F3349" s="209" t="s">
        <v>8137</v>
      </c>
      <c r="G3349" s="209" t="s">
        <v>8138</v>
      </c>
    </row>
    <row r="3350" customHeight="1" spans="4:7">
      <c r="D3350" s="207">
        <v>53019</v>
      </c>
      <c r="E3350" s="209" t="s">
        <v>8139</v>
      </c>
      <c r="F3350" s="209" t="s">
        <v>8140</v>
      </c>
      <c r="G3350" s="209" t="s">
        <v>8141</v>
      </c>
    </row>
    <row r="3351" customHeight="1" spans="4:7">
      <c r="D3351" s="207">
        <v>53019</v>
      </c>
      <c r="E3351" s="209" t="s">
        <v>8139</v>
      </c>
      <c r="F3351" s="209" t="s">
        <v>8142</v>
      </c>
      <c r="G3351" s="209" t="s">
        <v>8143</v>
      </c>
    </row>
    <row r="3352" customHeight="1" spans="4:7">
      <c r="D3352" s="207">
        <v>53019</v>
      </c>
      <c r="E3352" s="209" t="s">
        <v>8139</v>
      </c>
      <c r="F3352" s="209" t="s">
        <v>8144</v>
      </c>
      <c r="G3352" s="209" t="s">
        <v>7896</v>
      </c>
    </row>
    <row r="3353" customHeight="1" spans="4:7">
      <c r="D3353" s="207">
        <v>53019</v>
      </c>
      <c r="E3353" s="209" t="s">
        <v>8139</v>
      </c>
      <c r="F3353" s="209" t="s">
        <v>8145</v>
      </c>
      <c r="G3353" s="209" t="s">
        <v>3412</v>
      </c>
    </row>
    <row r="3354" customHeight="1" spans="4:7">
      <c r="D3354" s="207">
        <v>53019</v>
      </c>
      <c r="E3354" s="209" t="s">
        <v>8139</v>
      </c>
      <c r="F3354" s="209" t="s">
        <v>8146</v>
      </c>
      <c r="G3354" s="209" t="s">
        <v>8147</v>
      </c>
    </row>
    <row r="3355" customHeight="1" spans="4:7">
      <c r="D3355" s="207">
        <v>45013</v>
      </c>
      <c r="E3355" s="209" t="s">
        <v>8148</v>
      </c>
      <c r="F3355" s="209" t="s">
        <v>8149</v>
      </c>
      <c r="G3355" s="209" t="s">
        <v>8150</v>
      </c>
    </row>
    <row r="3356" customHeight="1" spans="4:7">
      <c r="D3356" s="207">
        <v>45013</v>
      </c>
      <c r="E3356" s="209" t="s">
        <v>8148</v>
      </c>
      <c r="F3356" s="209" t="s">
        <v>8151</v>
      </c>
      <c r="G3356" s="209" t="s">
        <v>5070</v>
      </c>
    </row>
    <row r="3357" customHeight="1" spans="4:7">
      <c r="D3357" s="207">
        <v>45013</v>
      </c>
      <c r="E3357" s="209" t="s">
        <v>8148</v>
      </c>
      <c r="F3357" s="209" t="s">
        <v>8152</v>
      </c>
      <c r="G3357" s="209" t="s">
        <v>8153</v>
      </c>
    </row>
    <row r="3358" customHeight="1" spans="4:7">
      <c r="D3358" s="207">
        <v>45013</v>
      </c>
      <c r="E3358" s="209" t="s">
        <v>8148</v>
      </c>
      <c r="F3358" s="209" t="s">
        <v>8154</v>
      </c>
      <c r="G3358" s="209" t="s">
        <v>8155</v>
      </c>
    </row>
    <row r="3359" customHeight="1" spans="4:7">
      <c r="D3359" s="207">
        <v>45013</v>
      </c>
      <c r="E3359" s="209" t="s">
        <v>8148</v>
      </c>
      <c r="F3359" s="209" t="s">
        <v>8156</v>
      </c>
      <c r="G3359" s="209" t="s">
        <v>8157</v>
      </c>
    </row>
    <row r="3360" customHeight="1" spans="4:7">
      <c r="D3360" s="207">
        <v>45013</v>
      </c>
      <c r="E3360" s="209" t="s">
        <v>8148</v>
      </c>
      <c r="F3360" s="209" t="s">
        <v>8158</v>
      </c>
      <c r="G3360" s="209" t="s">
        <v>8159</v>
      </c>
    </row>
    <row r="3361" customHeight="1" spans="4:7">
      <c r="D3361" s="207">
        <v>45013</v>
      </c>
      <c r="E3361" s="209" t="s">
        <v>8148</v>
      </c>
      <c r="F3361" s="209" t="s">
        <v>8160</v>
      </c>
      <c r="G3361" s="209" t="s">
        <v>8161</v>
      </c>
    </row>
    <row r="3362" customHeight="1" spans="4:7">
      <c r="D3362" s="207">
        <v>45013</v>
      </c>
      <c r="E3362" s="209" t="s">
        <v>8148</v>
      </c>
      <c r="F3362" s="209" t="s">
        <v>8162</v>
      </c>
      <c r="G3362" s="209" t="s">
        <v>8163</v>
      </c>
    </row>
    <row r="3363" customHeight="1" spans="4:7">
      <c r="D3363" s="207">
        <v>45013</v>
      </c>
      <c r="E3363" s="209" t="s">
        <v>8148</v>
      </c>
      <c r="F3363" s="209" t="s">
        <v>8164</v>
      </c>
      <c r="G3363" s="209" t="s">
        <v>8165</v>
      </c>
    </row>
    <row r="3364" customHeight="1" spans="4:7">
      <c r="D3364" s="207">
        <v>45013</v>
      </c>
      <c r="E3364" s="209" t="s">
        <v>8148</v>
      </c>
      <c r="F3364" s="209" t="s">
        <v>8166</v>
      </c>
      <c r="G3364" s="209" t="s">
        <v>8167</v>
      </c>
    </row>
    <row r="3365" customHeight="1" spans="4:7">
      <c r="D3365" s="207">
        <v>45013</v>
      </c>
      <c r="E3365" s="209" t="s">
        <v>8148</v>
      </c>
      <c r="F3365" s="209" t="s">
        <v>8168</v>
      </c>
      <c r="G3365" s="209" t="s">
        <v>8169</v>
      </c>
    </row>
    <row r="3366" customHeight="1" spans="4:7">
      <c r="D3366" s="207">
        <v>45013</v>
      </c>
      <c r="E3366" s="209" t="s">
        <v>8148</v>
      </c>
      <c r="F3366" s="209" t="s">
        <v>8170</v>
      </c>
      <c r="G3366" s="209" t="s">
        <v>1650</v>
      </c>
    </row>
    <row r="3367" customHeight="1" spans="4:7">
      <c r="D3367" s="207">
        <v>45013</v>
      </c>
      <c r="E3367" s="209" t="s">
        <v>8148</v>
      </c>
      <c r="F3367" s="209" t="s">
        <v>8171</v>
      </c>
      <c r="G3367" s="209" t="s">
        <v>8172</v>
      </c>
    </row>
    <row r="3368" customHeight="1" spans="4:7">
      <c r="D3368" s="207">
        <v>45013</v>
      </c>
      <c r="E3368" s="209" t="s">
        <v>8148</v>
      </c>
      <c r="F3368" s="209" t="s">
        <v>8173</v>
      </c>
      <c r="G3368" s="209" t="s">
        <v>8174</v>
      </c>
    </row>
    <row r="3369" customHeight="1" spans="4:7">
      <c r="D3369" s="207">
        <v>45013</v>
      </c>
      <c r="E3369" s="209" t="s">
        <v>8148</v>
      </c>
      <c r="F3369" s="209" t="s">
        <v>8175</v>
      </c>
      <c r="G3369" s="209" t="s">
        <v>4581</v>
      </c>
    </row>
    <row r="3370" customHeight="1" spans="4:7">
      <c r="D3370" s="207">
        <v>45013</v>
      </c>
      <c r="E3370" s="209" t="s">
        <v>8148</v>
      </c>
      <c r="F3370" s="209" t="s">
        <v>8176</v>
      </c>
      <c r="G3370" s="209" t="s">
        <v>8177</v>
      </c>
    </row>
    <row r="3371" customHeight="1" spans="4:7">
      <c r="D3371" s="207">
        <v>45013</v>
      </c>
      <c r="E3371" s="209" t="s">
        <v>8148</v>
      </c>
      <c r="F3371" s="209" t="s">
        <v>8178</v>
      </c>
      <c r="G3371" s="209" t="s">
        <v>8179</v>
      </c>
    </row>
    <row r="3372" customHeight="1" spans="4:7">
      <c r="D3372" s="207">
        <v>45013</v>
      </c>
      <c r="E3372" s="209" t="s">
        <v>8148</v>
      </c>
      <c r="F3372" s="209" t="s">
        <v>8180</v>
      </c>
      <c r="G3372" s="209" t="s">
        <v>8181</v>
      </c>
    </row>
    <row r="3373" customHeight="1" spans="4:7">
      <c r="D3373" s="207">
        <v>45013</v>
      </c>
      <c r="E3373" s="209" t="s">
        <v>8148</v>
      </c>
      <c r="F3373" s="209" t="s">
        <v>8182</v>
      </c>
      <c r="G3373" s="209" t="s">
        <v>8183</v>
      </c>
    </row>
    <row r="3374" customHeight="1" spans="4:7">
      <c r="D3374" s="207">
        <v>45013</v>
      </c>
      <c r="E3374" s="209" t="s">
        <v>8148</v>
      </c>
      <c r="F3374" s="209" t="s">
        <v>8184</v>
      </c>
      <c r="G3374" s="209" t="s">
        <v>8185</v>
      </c>
    </row>
    <row r="3375" customHeight="1" spans="4:7">
      <c r="D3375" s="207">
        <v>52022</v>
      </c>
      <c r="E3375" s="209" t="s">
        <v>8186</v>
      </c>
      <c r="F3375" s="209" t="s">
        <v>8187</v>
      </c>
      <c r="G3375" s="209" t="s">
        <v>2594</v>
      </c>
    </row>
    <row r="3376" customHeight="1" spans="4:7">
      <c r="D3376" s="207">
        <v>52022</v>
      </c>
      <c r="E3376" s="209" t="s">
        <v>8186</v>
      </c>
      <c r="F3376" s="209" t="s">
        <v>8188</v>
      </c>
      <c r="G3376" s="209" t="s">
        <v>8189</v>
      </c>
    </row>
    <row r="3377" customHeight="1" spans="4:7">
      <c r="D3377" s="207">
        <v>52022</v>
      </c>
      <c r="E3377" s="209" t="s">
        <v>8186</v>
      </c>
      <c r="F3377" s="209" t="s">
        <v>8190</v>
      </c>
      <c r="G3377" s="209" t="s">
        <v>8191</v>
      </c>
    </row>
    <row r="3378" customHeight="1" spans="4:7">
      <c r="D3378" s="207">
        <v>52022</v>
      </c>
      <c r="E3378" s="209" t="s">
        <v>8186</v>
      </c>
      <c r="F3378" s="209" t="s">
        <v>8192</v>
      </c>
      <c r="G3378" s="209" t="s">
        <v>8193</v>
      </c>
    </row>
    <row r="3379" customHeight="1" spans="4:7">
      <c r="D3379" s="207">
        <v>52022</v>
      </c>
      <c r="E3379" s="209" t="s">
        <v>8186</v>
      </c>
      <c r="F3379" s="209" t="s">
        <v>8194</v>
      </c>
      <c r="G3379" s="209" t="s">
        <v>8195</v>
      </c>
    </row>
    <row r="3380" customHeight="1" spans="4:7">
      <c r="D3380" s="207">
        <v>52022</v>
      </c>
      <c r="E3380" s="209" t="s">
        <v>8186</v>
      </c>
      <c r="F3380" s="209" t="s">
        <v>8196</v>
      </c>
      <c r="G3380" s="209" t="s">
        <v>8197</v>
      </c>
    </row>
    <row r="3381" customHeight="1" spans="4:7">
      <c r="D3381" s="207">
        <v>52022</v>
      </c>
      <c r="E3381" s="209" t="s">
        <v>8186</v>
      </c>
      <c r="F3381" s="209" t="s">
        <v>8198</v>
      </c>
      <c r="G3381" s="209" t="s">
        <v>8199</v>
      </c>
    </row>
    <row r="3382" customHeight="1" spans="4:7">
      <c r="D3382" s="207">
        <v>52022</v>
      </c>
      <c r="E3382" s="209" t="s">
        <v>8186</v>
      </c>
      <c r="F3382" s="209" t="s">
        <v>8200</v>
      </c>
      <c r="G3382" s="209" t="s">
        <v>7107</v>
      </c>
    </row>
    <row r="3383" customHeight="1" spans="4:7">
      <c r="D3383" s="207">
        <v>52022</v>
      </c>
      <c r="E3383" s="209" t="s">
        <v>8186</v>
      </c>
      <c r="F3383" s="209" t="s">
        <v>8201</v>
      </c>
      <c r="G3383" s="209" t="s">
        <v>8202</v>
      </c>
    </row>
    <row r="3384" customHeight="1" spans="4:7">
      <c r="D3384" s="207">
        <v>52022</v>
      </c>
      <c r="E3384" s="209" t="s">
        <v>8186</v>
      </c>
      <c r="F3384" s="209" t="s">
        <v>8203</v>
      </c>
      <c r="G3384" s="209" t="s">
        <v>8204</v>
      </c>
    </row>
    <row r="3385" customHeight="1" spans="4:7">
      <c r="D3385" s="207">
        <v>52022</v>
      </c>
      <c r="E3385" s="209" t="s">
        <v>8186</v>
      </c>
      <c r="F3385" s="209" t="s">
        <v>8205</v>
      </c>
      <c r="G3385" s="209" t="s">
        <v>8206</v>
      </c>
    </row>
    <row r="3386" customHeight="1" spans="4:7">
      <c r="D3386" s="207">
        <v>52022</v>
      </c>
      <c r="E3386" s="209" t="s">
        <v>8186</v>
      </c>
      <c r="F3386" s="209" t="s">
        <v>8207</v>
      </c>
      <c r="G3386" s="209" t="s">
        <v>8208</v>
      </c>
    </row>
    <row r="3387" customHeight="1" spans="4:7">
      <c r="D3387" s="207">
        <v>52022</v>
      </c>
      <c r="E3387" s="209" t="s">
        <v>8186</v>
      </c>
      <c r="F3387" s="209" t="s">
        <v>8209</v>
      </c>
      <c r="G3387" s="209" t="s">
        <v>8210</v>
      </c>
    </row>
    <row r="3388" customHeight="1" spans="4:7">
      <c r="D3388" s="207">
        <v>52022</v>
      </c>
      <c r="E3388" s="209" t="s">
        <v>8186</v>
      </c>
      <c r="F3388" s="209" t="s">
        <v>8211</v>
      </c>
      <c r="G3388" s="209" t="s">
        <v>2612</v>
      </c>
    </row>
    <row r="3389" customHeight="1" spans="4:7">
      <c r="D3389" s="207">
        <v>52022</v>
      </c>
      <c r="E3389" s="209" t="s">
        <v>8186</v>
      </c>
      <c r="F3389" s="209" t="s">
        <v>8212</v>
      </c>
      <c r="G3389" s="209" t="s">
        <v>8213</v>
      </c>
    </row>
    <row r="3390" customHeight="1" spans="4:7">
      <c r="D3390" s="207">
        <v>52022</v>
      </c>
      <c r="E3390" s="209" t="s">
        <v>8186</v>
      </c>
      <c r="F3390" s="209" t="s">
        <v>8214</v>
      </c>
      <c r="G3390" s="209" t="s">
        <v>8215</v>
      </c>
    </row>
    <row r="3391" customHeight="1" spans="4:7">
      <c r="D3391" s="207">
        <v>52022</v>
      </c>
      <c r="E3391" s="209" t="s">
        <v>8186</v>
      </c>
      <c r="F3391" s="209" t="s">
        <v>8216</v>
      </c>
      <c r="G3391" s="209" t="s">
        <v>5486</v>
      </c>
    </row>
    <row r="3392" customHeight="1" spans="4:7">
      <c r="D3392" s="207">
        <v>52022</v>
      </c>
      <c r="E3392" s="209" t="s">
        <v>8186</v>
      </c>
      <c r="F3392" s="209" t="s">
        <v>8217</v>
      </c>
      <c r="G3392" s="209" t="s">
        <v>8218</v>
      </c>
    </row>
    <row r="3393" customHeight="1" spans="4:7">
      <c r="D3393" s="207">
        <v>52022</v>
      </c>
      <c r="E3393" s="209" t="s">
        <v>8186</v>
      </c>
      <c r="F3393" s="209" t="s">
        <v>8219</v>
      </c>
      <c r="G3393" s="209" t="s">
        <v>8220</v>
      </c>
    </row>
    <row r="3394" customHeight="1" spans="4:7">
      <c r="D3394" s="207">
        <v>52022</v>
      </c>
      <c r="E3394" s="209" t="s">
        <v>8186</v>
      </c>
      <c r="F3394" s="209" t="s">
        <v>8221</v>
      </c>
      <c r="G3394" s="209" t="s">
        <v>8222</v>
      </c>
    </row>
    <row r="3395" customHeight="1" spans="4:7">
      <c r="D3395" s="207">
        <v>52022</v>
      </c>
      <c r="E3395" s="209" t="s">
        <v>8186</v>
      </c>
      <c r="F3395" s="209" t="s">
        <v>8223</v>
      </c>
      <c r="G3395" s="209" t="s">
        <v>8224</v>
      </c>
    </row>
    <row r="3396" customHeight="1" spans="4:7">
      <c r="D3396" s="207">
        <v>52022</v>
      </c>
      <c r="E3396" s="209" t="s">
        <v>8186</v>
      </c>
      <c r="F3396" s="209" t="s">
        <v>8225</v>
      </c>
      <c r="G3396" s="209" t="s">
        <v>8226</v>
      </c>
    </row>
    <row r="3397" customHeight="1" spans="4:7">
      <c r="D3397" s="207">
        <v>52022</v>
      </c>
      <c r="E3397" s="209" t="s">
        <v>8186</v>
      </c>
      <c r="F3397" s="209" t="s">
        <v>8227</v>
      </c>
      <c r="G3397" s="209" t="s">
        <v>8228</v>
      </c>
    </row>
    <row r="3398" customHeight="1" spans="4:7">
      <c r="D3398" s="207">
        <v>52022</v>
      </c>
      <c r="E3398" s="209" t="s">
        <v>8186</v>
      </c>
      <c r="F3398" s="209" t="s">
        <v>8229</v>
      </c>
      <c r="G3398" s="209" t="s">
        <v>8230</v>
      </c>
    </row>
    <row r="3399" customHeight="1" spans="4:7">
      <c r="D3399" s="207">
        <v>52022</v>
      </c>
      <c r="E3399" s="209" t="s">
        <v>8186</v>
      </c>
      <c r="F3399" s="209" t="s">
        <v>8231</v>
      </c>
      <c r="G3399" s="209" t="s">
        <v>8232</v>
      </c>
    </row>
    <row r="3400" customHeight="1" spans="4:7">
      <c r="D3400" s="207">
        <v>52022</v>
      </c>
      <c r="E3400" s="209" t="s">
        <v>8186</v>
      </c>
      <c r="F3400" s="209" t="s">
        <v>8233</v>
      </c>
      <c r="G3400" s="209" t="s">
        <v>8234</v>
      </c>
    </row>
    <row r="3401" customHeight="1" spans="4:7">
      <c r="D3401" s="207">
        <v>52022</v>
      </c>
      <c r="E3401" s="209" t="s">
        <v>8186</v>
      </c>
      <c r="F3401" s="209" t="s">
        <v>8235</v>
      </c>
      <c r="G3401" s="209" t="s">
        <v>8236</v>
      </c>
    </row>
    <row r="3402" customHeight="1" spans="4:7">
      <c r="D3402" s="207">
        <v>52022</v>
      </c>
      <c r="E3402" s="209" t="s">
        <v>8186</v>
      </c>
      <c r="F3402" s="209" t="s">
        <v>8237</v>
      </c>
      <c r="G3402" s="209" t="s">
        <v>8238</v>
      </c>
    </row>
    <row r="3403" customHeight="1" spans="4:7">
      <c r="D3403" s="207">
        <v>52022</v>
      </c>
      <c r="E3403" s="209" t="s">
        <v>8186</v>
      </c>
      <c r="F3403" s="209" t="s">
        <v>8239</v>
      </c>
      <c r="G3403" s="209" t="s">
        <v>8240</v>
      </c>
    </row>
    <row r="3404" customHeight="1" spans="4:7">
      <c r="D3404" s="207">
        <v>52022</v>
      </c>
      <c r="E3404" s="209" t="s">
        <v>8186</v>
      </c>
      <c r="F3404" s="209" t="s">
        <v>8241</v>
      </c>
      <c r="G3404" s="209" t="s">
        <v>8242</v>
      </c>
    </row>
    <row r="3405" customHeight="1" spans="4:7">
      <c r="D3405" s="207">
        <v>52022</v>
      </c>
      <c r="E3405" s="209" t="s">
        <v>8186</v>
      </c>
      <c r="F3405" s="209" t="s">
        <v>8243</v>
      </c>
      <c r="G3405" s="209" t="s">
        <v>8244</v>
      </c>
    </row>
    <row r="3406" customHeight="1" spans="4:7">
      <c r="D3406" s="207">
        <v>52022</v>
      </c>
      <c r="E3406" s="209" t="s">
        <v>8186</v>
      </c>
      <c r="F3406" s="209" t="s">
        <v>8245</v>
      </c>
      <c r="G3406" s="209" t="s">
        <v>2581</v>
      </c>
    </row>
    <row r="3407" customHeight="1" spans="4:7">
      <c r="D3407" s="207">
        <v>52022</v>
      </c>
      <c r="E3407" s="209" t="s">
        <v>8186</v>
      </c>
      <c r="F3407" s="209" t="s">
        <v>8246</v>
      </c>
      <c r="G3407" s="209" t="s">
        <v>8247</v>
      </c>
    </row>
    <row r="3408" customHeight="1" spans="4:7">
      <c r="D3408" s="207">
        <v>52022</v>
      </c>
      <c r="E3408" s="209" t="s">
        <v>8186</v>
      </c>
      <c r="F3408" s="209" t="s">
        <v>8248</v>
      </c>
      <c r="G3408" s="209" t="s">
        <v>2145</v>
      </c>
    </row>
    <row r="3409" customHeight="1" spans="4:7">
      <c r="D3409" s="207">
        <v>52022</v>
      </c>
      <c r="E3409" s="209" t="s">
        <v>8186</v>
      </c>
      <c r="F3409" s="209" t="s">
        <v>8249</v>
      </c>
      <c r="G3409" s="209" t="s">
        <v>8075</v>
      </c>
    </row>
    <row r="3410" customHeight="1" spans="4:7">
      <c r="D3410" s="207">
        <v>52022</v>
      </c>
      <c r="E3410" s="209" t="s">
        <v>8186</v>
      </c>
      <c r="F3410" s="209" t="s">
        <v>8250</v>
      </c>
      <c r="G3410" s="209" t="s">
        <v>8251</v>
      </c>
    </row>
    <row r="3411" customHeight="1" spans="4:7">
      <c r="D3411" s="207">
        <v>52022</v>
      </c>
      <c r="E3411" s="209" t="s">
        <v>8186</v>
      </c>
      <c r="F3411" s="209" t="s">
        <v>8252</v>
      </c>
      <c r="G3411" s="209" t="s">
        <v>8253</v>
      </c>
    </row>
    <row r="3412" customHeight="1" spans="4:7">
      <c r="D3412" s="207">
        <v>52022</v>
      </c>
      <c r="E3412" s="209" t="s">
        <v>8186</v>
      </c>
      <c r="F3412" s="209" t="s">
        <v>8254</v>
      </c>
      <c r="G3412" s="209" t="s">
        <v>8255</v>
      </c>
    </row>
    <row r="3413" customHeight="1" spans="4:7">
      <c r="D3413" s="207">
        <v>52022</v>
      </c>
      <c r="E3413" s="209" t="s">
        <v>8186</v>
      </c>
      <c r="F3413" s="209" t="s">
        <v>8256</v>
      </c>
      <c r="G3413" s="209" t="s">
        <v>8257</v>
      </c>
    </row>
    <row r="3414" customHeight="1" spans="4:7">
      <c r="D3414" s="207">
        <v>52022</v>
      </c>
      <c r="E3414" s="209" t="s">
        <v>8186</v>
      </c>
      <c r="F3414" s="209" t="s">
        <v>8258</v>
      </c>
      <c r="G3414" s="209" t="s">
        <v>8259</v>
      </c>
    </row>
    <row r="3415" customHeight="1" spans="4:7">
      <c r="D3415" s="207">
        <v>52022</v>
      </c>
      <c r="E3415" s="209" t="s">
        <v>8186</v>
      </c>
      <c r="F3415" s="209" t="s">
        <v>8260</v>
      </c>
      <c r="G3415" s="209" t="s">
        <v>8261</v>
      </c>
    </row>
    <row r="3416" customHeight="1" spans="4:7">
      <c r="D3416" s="207">
        <v>52022</v>
      </c>
      <c r="E3416" s="209" t="s">
        <v>8186</v>
      </c>
      <c r="F3416" s="209" t="s">
        <v>8262</v>
      </c>
      <c r="G3416" s="209" t="s">
        <v>8263</v>
      </c>
    </row>
    <row r="3417" customHeight="1" spans="4:7">
      <c r="D3417" s="207">
        <v>100004</v>
      </c>
      <c r="E3417" s="209" t="s">
        <v>8264</v>
      </c>
      <c r="F3417" s="209" t="s">
        <v>8265</v>
      </c>
      <c r="G3417" s="209" t="s">
        <v>8266</v>
      </c>
    </row>
    <row r="3418" customHeight="1" spans="4:7">
      <c r="D3418" s="207">
        <v>100004</v>
      </c>
      <c r="E3418" s="209" t="s">
        <v>8264</v>
      </c>
      <c r="F3418" s="209" t="s">
        <v>8267</v>
      </c>
      <c r="G3418" s="209" t="s">
        <v>8268</v>
      </c>
    </row>
    <row r="3419" customHeight="1" spans="4:7">
      <c r="D3419" s="207">
        <v>100004</v>
      </c>
      <c r="E3419" s="209" t="s">
        <v>8264</v>
      </c>
      <c r="F3419" s="209" t="s">
        <v>8269</v>
      </c>
      <c r="G3419" s="209" t="s">
        <v>3670</v>
      </c>
    </row>
    <row r="3420" customHeight="1" spans="4:7">
      <c r="D3420" s="207">
        <v>100004</v>
      </c>
      <c r="E3420" s="209" t="s">
        <v>8264</v>
      </c>
      <c r="F3420" s="209" t="s">
        <v>8270</v>
      </c>
      <c r="G3420" s="209" t="s">
        <v>8271</v>
      </c>
    </row>
    <row r="3421" customHeight="1" spans="4:7">
      <c r="D3421" s="207">
        <v>100004</v>
      </c>
      <c r="E3421" s="209" t="s">
        <v>8264</v>
      </c>
      <c r="F3421" s="209" t="s">
        <v>8272</v>
      </c>
      <c r="G3421" s="209" t="s">
        <v>8273</v>
      </c>
    </row>
    <row r="3422" customHeight="1" spans="4:7">
      <c r="D3422" s="207">
        <v>100004</v>
      </c>
      <c r="E3422" s="209" t="s">
        <v>8264</v>
      </c>
      <c r="F3422" s="209" t="s">
        <v>8274</v>
      </c>
      <c r="G3422" s="209" t="s">
        <v>8275</v>
      </c>
    </row>
    <row r="3423" customHeight="1" spans="4:7">
      <c r="D3423" s="207">
        <v>50027</v>
      </c>
      <c r="E3423" s="209" t="s">
        <v>8276</v>
      </c>
      <c r="F3423" s="209" t="s">
        <v>8277</v>
      </c>
      <c r="G3423" s="209" t="s">
        <v>8278</v>
      </c>
    </row>
    <row r="3424" customHeight="1" spans="4:7">
      <c r="D3424" s="207">
        <v>50027</v>
      </c>
      <c r="E3424" s="209" t="s">
        <v>8276</v>
      </c>
      <c r="F3424" s="209" t="s">
        <v>8279</v>
      </c>
      <c r="G3424" s="209" t="s">
        <v>8280</v>
      </c>
    </row>
    <row r="3425" customHeight="1" spans="4:7">
      <c r="D3425" s="207">
        <v>50027</v>
      </c>
      <c r="E3425" s="209" t="s">
        <v>8276</v>
      </c>
      <c r="F3425" s="209" t="s">
        <v>8281</v>
      </c>
      <c r="G3425" s="209" t="s">
        <v>8282</v>
      </c>
    </row>
    <row r="3426" customHeight="1" spans="4:7">
      <c r="D3426" s="207">
        <v>50027</v>
      </c>
      <c r="E3426" s="209" t="s">
        <v>8276</v>
      </c>
      <c r="F3426" s="209" t="s">
        <v>8283</v>
      </c>
      <c r="G3426" s="209" t="s">
        <v>8284</v>
      </c>
    </row>
    <row r="3427" customHeight="1" spans="4:7">
      <c r="D3427" s="207">
        <v>50027</v>
      </c>
      <c r="E3427" s="209" t="s">
        <v>8276</v>
      </c>
      <c r="F3427" s="209" t="s">
        <v>8285</v>
      </c>
      <c r="G3427" s="209" t="s">
        <v>7445</v>
      </c>
    </row>
    <row r="3428" customHeight="1" spans="4:7">
      <c r="D3428" s="207">
        <v>50027</v>
      </c>
      <c r="E3428" s="209" t="s">
        <v>8276</v>
      </c>
      <c r="F3428" s="209" t="s">
        <v>8286</v>
      </c>
      <c r="G3428" s="209" t="s">
        <v>8287</v>
      </c>
    </row>
    <row r="3429" customHeight="1" spans="4:7">
      <c r="D3429" s="207">
        <v>50027</v>
      </c>
      <c r="E3429" s="209" t="s">
        <v>8276</v>
      </c>
      <c r="F3429" s="209" t="s">
        <v>8288</v>
      </c>
      <c r="G3429" s="209" t="s">
        <v>8289</v>
      </c>
    </row>
    <row r="3430" customHeight="1" spans="4:7">
      <c r="D3430" s="207">
        <v>50027</v>
      </c>
      <c r="E3430" s="209" t="s">
        <v>8276</v>
      </c>
      <c r="F3430" s="209" t="s">
        <v>8290</v>
      </c>
      <c r="G3430" s="209" t="s">
        <v>8291</v>
      </c>
    </row>
    <row r="3431" customHeight="1" spans="4:7">
      <c r="D3431" s="207">
        <v>50027</v>
      </c>
      <c r="E3431" s="209" t="s">
        <v>8276</v>
      </c>
      <c r="F3431" s="209" t="s">
        <v>8292</v>
      </c>
      <c r="G3431" s="209" t="s">
        <v>8293</v>
      </c>
    </row>
    <row r="3432" customHeight="1" spans="4:7">
      <c r="D3432" s="207">
        <v>50027</v>
      </c>
      <c r="E3432" s="209" t="s">
        <v>8276</v>
      </c>
      <c r="F3432" s="209" t="s">
        <v>8294</v>
      </c>
      <c r="G3432" s="209" t="s">
        <v>7861</v>
      </c>
    </row>
    <row r="3433" customHeight="1" spans="4:7">
      <c r="D3433" s="207">
        <v>50027</v>
      </c>
      <c r="E3433" s="209" t="s">
        <v>8276</v>
      </c>
      <c r="F3433" s="209" t="s">
        <v>8295</v>
      </c>
      <c r="G3433" s="209" t="s">
        <v>8296</v>
      </c>
    </row>
    <row r="3434" customHeight="1" spans="4:7">
      <c r="D3434" s="207">
        <v>50027</v>
      </c>
      <c r="E3434" s="209" t="s">
        <v>8276</v>
      </c>
      <c r="F3434" s="209" t="s">
        <v>8297</v>
      </c>
      <c r="G3434" s="209" t="s">
        <v>7033</v>
      </c>
    </row>
    <row r="3435" customHeight="1" spans="4:7">
      <c r="D3435" s="207">
        <v>50027</v>
      </c>
      <c r="E3435" s="209" t="s">
        <v>8276</v>
      </c>
      <c r="F3435" s="209" t="s">
        <v>8298</v>
      </c>
      <c r="G3435" s="209" t="s">
        <v>8299</v>
      </c>
    </row>
    <row r="3436" customHeight="1" spans="4:7">
      <c r="D3436" s="207">
        <v>50027</v>
      </c>
      <c r="E3436" s="209" t="s">
        <v>8276</v>
      </c>
      <c r="F3436" s="209" t="s">
        <v>8300</v>
      </c>
      <c r="G3436" s="209" t="s">
        <v>8301</v>
      </c>
    </row>
    <row r="3437" customHeight="1" spans="4:7">
      <c r="D3437" s="207">
        <v>50027</v>
      </c>
      <c r="E3437" s="209" t="s">
        <v>8276</v>
      </c>
      <c r="F3437" s="209" t="s">
        <v>8302</v>
      </c>
      <c r="G3437" s="209" t="s">
        <v>8303</v>
      </c>
    </row>
    <row r="3438" customHeight="1" spans="4:7">
      <c r="D3438" s="207">
        <v>50028</v>
      </c>
      <c r="E3438" s="209" t="s">
        <v>8304</v>
      </c>
      <c r="F3438" s="209" t="s">
        <v>8305</v>
      </c>
      <c r="G3438" s="209" t="s">
        <v>8306</v>
      </c>
    </row>
    <row r="3439" customHeight="1" spans="4:7">
      <c r="D3439" s="207">
        <v>50028</v>
      </c>
      <c r="E3439" s="209" t="s">
        <v>8304</v>
      </c>
      <c r="F3439" s="209" t="s">
        <v>8307</v>
      </c>
      <c r="G3439" s="209" t="s">
        <v>8308</v>
      </c>
    </row>
    <row r="3440" customHeight="1" spans="4:7">
      <c r="D3440" s="207">
        <v>50028</v>
      </c>
      <c r="E3440" s="209" t="s">
        <v>8304</v>
      </c>
      <c r="F3440" s="209" t="s">
        <v>8309</v>
      </c>
      <c r="G3440" s="209" t="s">
        <v>8310</v>
      </c>
    </row>
    <row r="3441" customHeight="1" spans="4:7">
      <c r="D3441" s="207">
        <v>48033</v>
      </c>
      <c r="E3441" s="209" t="s">
        <v>8311</v>
      </c>
      <c r="F3441" s="209" t="s">
        <v>8312</v>
      </c>
      <c r="G3441" s="209" t="s">
        <v>8313</v>
      </c>
    </row>
    <row r="3442" customHeight="1" spans="4:7">
      <c r="D3442" s="207">
        <v>48033</v>
      </c>
      <c r="E3442" s="209" t="s">
        <v>8311</v>
      </c>
      <c r="F3442" s="209" t="s">
        <v>8314</v>
      </c>
      <c r="G3442" s="209" t="s">
        <v>8315</v>
      </c>
    </row>
    <row r="3443" customHeight="1" spans="4:7">
      <c r="D3443" s="207">
        <v>48033</v>
      </c>
      <c r="E3443" s="209" t="s">
        <v>8311</v>
      </c>
      <c r="F3443" s="209" t="s">
        <v>8316</v>
      </c>
      <c r="G3443" s="209" t="s">
        <v>8317</v>
      </c>
    </row>
    <row r="3444" customHeight="1" spans="4:7">
      <c r="D3444" s="207">
        <v>48033</v>
      </c>
      <c r="E3444" s="209" t="s">
        <v>8311</v>
      </c>
      <c r="F3444" s="209" t="s">
        <v>8318</v>
      </c>
      <c r="G3444" s="209" t="s">
        <v>8319</v>
      </c>
    </row>
    <row r="3445" customHeight="1" spans="4:7">
      <c r="D3445" s="207">
        <v>48033</v>
      </c>
      <c r="E3445" s="209" t="s">
        <v>8311</v>
      </c>
      <c r="F3445" s="209" t="s">
        <v>8320</v>
      </c>
      <c r="G3445" s="209" t="s">
        <v>3535</v>
      </c>
    </row>
    <row r="3446" customHeight="1" spans="4:7">
      <c r="D3446" s="207">
        <v>48033</v>
      </c>
      <c r="E3446" s="209" t="s">
        <v>8311</v>
      </c>
      <c r="F3446" s="209" t="s">
        <v>8321</v>
      </c>
      <c r="G3446" s="209" t="s">
        <v>2856</v>
      </c>
    </row>
    <row r="3447" customHeight="1" spans="4:7">
      <c r="D3447" s="207">
        <v>48033</v>
      </c>
      <c r="E3447" s="209" t="s">
        <v>8311</v>
      </c>
      <c r="F3447" s="209" t="s">
        <v>8322</v>
      </c>
      <c r="G3447" s="209" t="s">
        <v>8323</v>
      </c>
    </row>
    <row r="3448" customHeight="1" spans="4:7">
      <c r="D3448" s="207">
        <v>48033</v>
      </c>
      <c r="E3448" s="209" t="s">
        <v>8311</v>
      </c>
      <c r="F3448" s="209" t="s">
        <v>8324</v>
      </c>
      <c r="G3448" s="209" t="s">
        <v>8325</v>
      </c>
    </row>
    <row r="3449" customHeight="1" spans="4:7">
      <c r="D3449" s="207">
        <v>48033</v>
      </c>
      <c r="E3449" s="209" t="s">
        <v>8311</v>
      </c>
      <c r="F3449" s="209" t="s">
        <v>8326</v>
      </c>
      <c r="G3449" s="209" t="s">
        <v>8327</v>
      </c>
    </row>
    <row r="3450" customHeight="1" spans="4:7">
      <c r="D3450" s="207">
        <v>48033</v>
      </c>
      <c r="E3450" s="209" t="s">
        <v>8311</v>
      </c>
      <c r="F3450" s="209" t="s">
        <v>8328</v>
      </c>
      <c r="G3450" s="209" t="s">
        <v>8329</v>
      </c>
    </row>
    <row r="3451" customHeight="1" spans="4:7">
      <c r="D3451" s="207">
        <v>48033</v>
      </c>
      <c r="E3451" s="209" t="s">
        <v>8311</v>
      </c>
      <c r="F3451" s="209" t="s">
        <v>8330</v>
      </c>
      <c r="G3451" s="209" t="s">
        <v>8331</v>
      </c>
    </row>
    <row r="3452" customHeight="1" spans="4:7">
      <c r="D3452" s="207">
        <v>48033</v>
      </c>
      <c r="E3452" s="209" t="s">
        <v>8311</v>
      </c>
      <c r="F3452" s="209" t="s">
        <v>8332</v>
      </c>
      <c r="G3452" s="209" t="s">
        <v>8333</v>
      </c>
    </row>
    <row r="3453" customHeight="1" spans="4:7">
      <c r="D3453" s="207">
        <v>48033</v>
      </c>
      <c r="E3453" s="209" t="s">
        <v>8311</v>
      </c>
      <c r="F3453" s="209" t="s">
        <v>8334</v>
      </c>
      <c r="G3453" s="209" t="s">
        <v>8335</v>
      </c>
    </row>
    <row r="3454" customHeight="1" spans="4:7">
      <c r="D3454" s="207">
        <v>48033</v>
      </c>
      <c r="E3454" s="209" t="s">
        <v>8311</v>
      </c>
      <c r="F3454" s="209" t="s">
        <v>8336</v>
      </c>
      <c r="G3454" s="209" t="s">
        <v>8337</v>
      </c>
    </row>
    <row r="3455" customHeight="1" spans="4:7">
      <c r="D3455" s="207">
        <v>48033</v>
      </c>
      <c r="E3455" s="209" t="s">
        <v>8311</v>
      </c>
      <c r="F3455" s="209" t="s">
        <v>8338</v>
      </c>
      <c r="G3455" s="209" t="s">
        <v>8339</v>
      </c>
    </row>
    <row r="3456" customHeight="1" spans="4:7">
      <c r="D3456" s="207">
        <v>48033</v>
      </c>
      <c r="E3456" s="209" t="s">
        <v>8311</v>
      </c>
      <c r="F3456" s="209" t="s">
        <v>8340</v>
      </c>
      <c r="G3456" s="209" t="s">
        <v>8341</v>
      </c>
    </row>
    <row r="3457" customHeight="1" spans="4:7">
      <c r="D3457" s="207">
        <v>48033</v>
      </c>
      <c r="E3457" s="209" t="s">
        <v>8311</v>
      </c>
      <c r="F3457" s="209" t="s">
        <v>8342</v>
      </c>
      <c r="G3457" s="209" t="s">
        <v>2145</v>
      </c>
    </row>
    <row r="3458" customHeight="1" spans="4:7">
      <c r="D3458" s="207">
        <v>48033</v>
      </c>
      <c r="E3458" s="209" t="s">
        <v>8311</v>
      </c>
      <c r="F3458" s="209" t="s">
        <v>8343</v>
      </c>
      <c r="G3458" s="209" t="s">
        <v>8344</v>
      </c>
    </row>
    <row r="3459" customHeight="1" spans="4:7">
      <c r="D3459" s="207">
        <v>48033</v>
      </c>
      <c r="E3459" s="209" t="s">
        <v>8311</v>
      </c>
      <c r="F3459" s="209" t="s">
        <v>8345</v>
      </c>
      <c r="G3459" s="209" t="s">
        <v>8346</v>
      </c>
    </row>
    <row r="3460" customHeight="1" spans="4:7">
      <c r="D3460" s="207">
        <v>48033</v>
      </c>
      <c r="E3460" s="209" t="s">
        <v>8311</v>
      </c>
      <c r="F3460" s="209" t="s">
        <v>8347</v>
      </c>
      <c r="G3460" s="209" t="s">
        <v>8348</v>
      </c>
    </row>
    <row r="3461" customHeight="1" spans="4:7">
      <c r="D3461" s="207">
        <v>48033</v>
      </c>
      <c r="E3461" s="209" t="s">
        <v>8311</v>
      </c>
      <c r="F3461" s="209" t="s">
        <v>8349</v>
      </c>
      <c r="G3461" s="209" t="s">
        <v>2405</v>
      </c>
    </row>
    <row r="3462" customHeight="1" spans="4:7">
      <c r="D3462" s="207">
        <v>48033</v>
      </c>
      <c r="E3462" s="209" t="s">
        <v>8311</v>
      </c>
      <c r="F3462" s="209" t="s">
        <v>8350</v>
      </c>
      <c r="G3462" s="209" t="s">
        <v>8351</v>
      </c>
    </row>
    <row r="3463" customHeight="1" spans="4:7">
      <c r="D3463" s="207">
        <v>47016</v>
      </c>
      <c r="E3463" s="209" t="s">
        <v>8352</v>
      </c>
      <c r="F3463" s="209" t="s">
        <v>8353</v>
      </c>
      <c r="G3463" s="209" t="s">
        <v>8354</v>
      </c>
    </row>
    <row r="3464" customHeight="1" spans="4:7">
      <c r="D3464" s="207">
        <v>47016</v>
      </c>
      <c r="E3464" s="209" t="s">
        <v>8352</v>
      </c>
      <c r="F3464" s="209" t="s">
        <v>8355</v>
      </c>
      <c r="G3464" s="209" t="s">
        <v>8356</v>
      </c>
    </row>
    <row r="3465" customHeight="1" spans="4:7">
      <c r="D3465" s="207">
        <v>47016</v>
      </c>
      <c r="E3465" s="209" t="s">
        <v>8352</v>
      </c>
      <c r="F3465" s="209" t="s">
        <v>8357</v>
      </c>
      <c r="G3465" s="209" t="s">
        <v>8358</v>
      </c>
    </row>
    <row r="3466" customHeight="1" spans="4:7">
      <c r="D3466" s="207">
        <v>47016</v>
      </c>
      <c r="E3466" s="209" t="s">
        <v>8352</v>
      </c>
      <c r="F3466" s="209" t="s">
        <v>8359</v>
      </c>
      <c r="G3466" s="209" t="s">
        <v>4149</v>
      </c>
    </row>
    <row r="3467" customHeight="1" spans="4:7">
      <c r="D3467" s="207">
        <v>47016</v>
      </c>
      <c r="E3467" s="209" t="s">
        <v>8352</v>
      </c>
      <c r="F3467" s="209" t="s">
        <v>8360</v>
      </c>
      <c r="G3467" s="209" t="s">
        <v>8361</v>
      </c>
    </row>
    <row r="3468" customHeight="1" spans="4:7">
      <c r="D3468" s="207">
        <v>47016</v>
      </c>
      <c r="E3468" s="209" t="s">
        <v>8352</v>
      </c>
      <c r="F3468" s="209" t="s">
        <v>8362</v>
      </c>
      <c r="G3468" s="209" t="s">
        <v>8363</v>
      </c>
    </row>
    <row r="3469" customHeight="1" spans="4:7">
      <c r="D3469" s="207">
        <v>47016</v>
      </c>
      <c r="E3469" s="209" t="s">
        <v>8352</v>
      </c>
      <c r="F3469" s="209" t="s">
        <v>8364</v>
      </c>
      <c r="G3469" s="209" t="s">
        <v>8365</v>
      </c>
    </row>
    <row r="3470" customHeight="1" spans="4:7">
      <c r="D3470" s="207">
        <v>47016</v>
      </c>
      <c r="E3470" s="209" t="s">
        <v>8352</v>
      </c>
      <c r="F3470" s="209" t="s">
        <v>8366</v>
      </c>
      <c r="G3470" s="209" t="s">
        <v>8367</v>
      </c>
    </row>
    <row r="3471" customHeight="1" spans="4:7">
      <c r="D3471" s="207">
        <v>47016</v>
      </c>
      <c r="E3471" s="209" t="s">
        <v>8352</v>
      </c>
      <c r="F3471" s="209" t="s">
        <v>8368</v>
      </c>
      <c r="G3471" s="209" t="s">
        <v>8369</v>
      </c>
    </row>
    <row r="3472" customHeight="1" spans="4:7">
      <c r="D3472" s="207">
        <v>47016</v>
      </c>
      <c r="E3472" s="209" t="s">
        <v>8352</v>
      </c>
      <c r="F3472" s="209" t="s">
        <v>8370</v>
      </c>
      <c r="G3472" s="209" t="s">
        <v>8371</v>
      </c>
    </row>
    <row r="3473" customHeight="1" spans="4:7">
      <c r="D3473" s="207">
        <v>47016</v>
      </c>
      <c r="E3473" s="209" t="s">
        <v>8352</v>
      </c>
      <c r="F3473" s="209" t="s">
        <v>8372</v>
      </c>
      <c r="G3473" s="209" t="s">
        <v>8373</v>
      </c>
    </row>
    <row r="3474" customHeight="1" spans="4:7">
      <c r="D3474" s="207">
        <v>47016</v>
      </c>
      <c r="E3474" s="209" t="s">
        <v>8352</v>
      </c>
      <c r="F3474" s="209" t="s">
        <v>8374</v>
      </c>
      <c r="G3474" s="209" t="s">
        <v>8375</v>
      </c>
    </row>
    <row r="3475" customHeight="1" spans="4:7">
      <c r="D3475" s="207">
        <v>47016</v>
      </c>
      <c r="E3475" s="209" t="s">
        <v>8352</v>
      </c>
      <c r="F3475" s="209" t="s">
        <v>8376</v>
      </c>
      <c r="G3475" s="209" t="s">
        <v>5904</v>
      </c>
    </row>
    <row r="3476" customHeight="1" spans="4:7">
      <c r="D3476" s="207">
        <v>47016</v>
      </c>
      <c r="E3476" s="209" t="s">
        <v>8352</v>
      </c>
      <c r="F3476" s="209" t="s">
        <v>8377</v>
      </c>
      <c r="G3476" s="209" t="s">
        <v>8378</v>
      </c>
    </row>
    <row r="3477" customHeight="1" spans="4:7">
      <c r="D3477" s="207">
        <v>47016</v>
      </c>
      <c r="E3477" s="209" t="s">
        <v>8352</v>
      </c>
      <c r="F3477" s="209" t="s">
        <v>8379</v>
      </c>
      <c r="G3477" s="209" t="s">
        <v>8380</v>
      </c>
    </row>
    <row r="3478" customHeight="1" spans="4:7">
      <c r="D3478" s="207">
        <v>47016</v>
      </c>
      <c r="E3478" s="209" t="s">
        <v>8352</v>
      </c>
      <c r="F3478" s="209" t="s">
        <v>8381</v>
      </c>
      <c r="G3478" s="209" t="s">
        <v>3884</v>
      </c>
    </row>
    <row r="3479" customHeight="1" spans="4:7">
      <c r="D3479" s="207">
        <v>47016</v>
      </c>
      <c r="E3479" s="209" t="s">
        <v>8352</v>
      </c>
      <c r="F3479" s="209" t="s">
        <v>8382</v>
      </c>
      <c r="G3479" s="209" t="s">
        <v>8383</v>
      </c>
    </row>
    <row r="3480" customHeight="1" spans="4:7">
      <c r="D3480" s="207">
        <v>47016</v>
      </c>
      <c r="E3480" s="209" t="s">
        <v>8352</v>
      </c>
      <c r="F3480" s="209" t="s">
        <v>8384</v>
      </c>
      <c r="G3480" s="209" t="s">
        <v>3053</v>
      </c>
    </row>
    <row r="3481" customHeight="1" spans="4:7">
      <c r="D3481" s="207">
        <v>47016</v>
      </c>
      <c r="E3481" s="209" t="s">
        <v>8352</v>
      </c>
      <c r="F3481" s="209" t="s">
        <v>8385</v>
      </c>
      <c r="G3481" s="209" t="s">
        <v>8386</v>
      </c>
    </row>
    <row r="3482" customHeight="1" spans="4:7">
      <c r="D3482" s="207">
        <v>47016</v>
      </c>
      <c r="E3482" s="209" t="s">
        <v>8352</v>
      </c>
      <c r="F3482" s="209" t="s">
        <v>8387</v>
      </c>
      <c r="G3482" s="209" t="s">
        <v>8388</v>
      </c>
    </row>
    <row r="3483" customHeight="1" spans="4:7">
      <c r="D3483" s="207">
        <v>47016</v>
      </c>
      <c r="E3483" s="209" t="s">
        <v>8352</v>
      </c>
      <c r="F3483" s="209" t="s">
        <v>8389</v>
      </c>
      <c r="G3483" s="209" t="s">
        <v>8390</v>
      </c>
    </row>
    <row r="3484" customHeight="1" spans="4:7">
      <c r="D3484" s="207">
        <v>47016</v>
      </c>
      <c r="E3484" s="209" t="s">
        <v>8352</v>
      </c>
      <c r="F3484" s="209" t="s">
        <v>8391</v>
      </c>
      <c r="G3484" s="209" t="s">
        <v>8392</v>
      </c>
    </row>
    <row r="3485" customHeight="1" spans="4:7">
      <c r="D3485" s="207">
        <v>47016</v>
      </c>
      <c r="E3485" s="209" t="s">
        <v>8352</v>
      </c>
      <c r="F3485" s="209" t="s">
        <v>8393</v>
      </c>
      <c r="G3485" s="209" t="s">
        <v>8394</v>
      </c>
    </row>
    <row r="3486" customHeight="1" spans="4:7">
      <c r="D3486" s="207">
        <v>47016</v>
      </c>
      <c r="E3486" s="209" t="s">
        <v>8352</v>
      </c>
      <c r="F3486" s="209" t="s">
        <v>8395</v>
      </c>
      <c r="G3486" s="209" t="s">
        <v>3178</v>
      </c>
    </row>
    <row r="3487" customHeight="1" spans="4:7">
      <c r="D3487" s="207">
        <v>47016</v>
      </c>
      <c r="E3487" s="209" t="s">
        <v>8352</v>
      </c>
      <c r="F3487" s="209" t="s">
        <v>8396</v>
      </c>
      <c r="G3487" s="209" t="s">
        <v>8397</v>
      </c>
    </row>
    <row r="3488" customHeight="1" spans="4:7">
      <c r="D3488" s="207">
        <v>47016</v>
      </c>
      <c r="E3488" s="209" t="s">
        <v>8352</v>
      </c>
      <c r="F3488" s="209" t="s">
        <v>8398</v>
      </c>
      <c r="G3488" s="209" t="s">
        <v>8399</v>
      </c>
    </row>
    <row r="3489" customHeight="1" spans="4:7">
      <c r="D3489" s="207">
        <v>47016</v>
      </c>
      <c r="E3489" s="209" t="s">
        <v>8352</v>
      </c>
      <c r="F3489" s="209" t="s">
        <v>8400</v>
      </c>
      <c r="G3489" s="209" t="s">
        <v>8401</v>
      </c>
    </row>
    <row r="3490" customHeight="1" spans="4:7">
      <c r="D3490" s="207">
        <v>47016</v>
      </c>
      <c r="E3490" s="209" t="s">
        <v>8352</v>
      </c>
      <c r="F3490" s="209" t="s">
        <v>8402</v>
      </c>
      <c r="G3490" s="209" t="s">
        <v>8403</v>
      </c>
    </row>
    <row r="3491" customHeight="1" spans="4:7">
      <c r="D3491" s="207">
        <v>47016</v>
      </c>
      <c r="E3491" s="209" t="s">
        <v>8352</v>
      </c>
      <c r="F3491" s="209" t="s">
        <v>8404</v>
      </c>
      <c r="G3491" s="209" t="s">
        <v>8405</v>
      </c>
    </row>
    <row r="3492" customHeight="1" spans="4:7">
      <c r="D3492" s="207">
        <v>47016</v>
      </c>
      <c r="E3492" s="209" t="s">
        <v>8352</v>
      </c>
      <c r="F3492" s="209" t="s">
        <v>8406</v>
      </c>
      <c r="G3492" s="209" t="s">
        <v>8407</v>
      </c>
    </row>
    <row r="3493" customHeight="1" spans="4:7">
      <c r="D3493" s="207">
        <v>50029</v>
      </c>
      <c r="E3493" s="209" t="s">
        <v>8408</v>
      </c>
      <c r="F3493" s="209" t="s">
        <v>8409</v>
      </c>
      <c r="G3493" s="209" t="s">
        <v>8410</v>
      </c>
    </row>
    <row r="3494" customHeight="1" spans="4:7">
      <c r="D3494" s="207">
        <v>50029</v>
      </c>
      <c r="E3494" s="209" t="s">
        <v>8408</v>
      </c>
      <c r="F3494" s="209" t="s">
        <v>8411</v>
      </c>
      <c r="G3494" s="209" t="s">
        <v>8412</v>
      </c>
    </row>
    <row r="3495" customHeight="1" spans="4:7">
      <c r="D3495" s="207">
        <v>50029</v>
      </c>
      <c r="E3495" s="209" t="s">
        <v>8408</v>
      </c>
      <c r="F3495" s="209" t="s">
        <v>8413</v>
      </c>
      <c r="G3495" s="209" t="s">
        <v>7417</v>
      </c>
    </row>
    <row r="3496" customHeight="1" spans="4:7">
      <c r="D3496" s="207">
        <v>50029</v>
      </c>
      <c r="E3496" s="209" t="s">
        <v>8408</v>
      </c>
      <c r="F3496" s="209" t="s">
        <v>8414</v>
      </c>
      <c r="G3496" s="209" t="s">
        <v>8415</v>
      </c>
    </row>
    <row r="3497" customHeight="1" spans="4:7">
      <c r="D3497" s="207">
        <v>50029</v>
      </c>
      <c r="E3497" s="209" t="s">
        <v>8408</v>
      </c>
      <c r="F3497" s="209" t="s">
        <v>8416</v>
      </c>
      <c r="G3497" s="209" t="s">
        <v>8417</v>
      </c>
    </row>
    <row r="3498" customHeight="1" spans="4:7">
      <c r="D3498" s="207">
        <v>50029</v>
      </c>
      <c r="E3498" s="209" t="s">
        <v>8408</v>
      </c>
      <c r="F3498" s="209" t="s">
        <v>8418</v>
      </c>
      <c r="G3498" s="209" t="s">
        <v>8419</v>
      </c>
    </row>
    <row r="3499" customHeight="1" spans="4:7">
      <c r="D3499" s="207">
        <v>50029</v>
      </c>
      <c r="E3499" s="209" t="s">
        <v>8408</v>
      </c>
      <c r="F3499" s="209" t="s">
        <v>8420</v>
      </c>
      <c r="G3499" s="209" t="s">
        <v>8421</v>
      </c>
    </row>
    <row r="3500" customHeight="1" spans="4:7">
      <c r="D3500" s="207">
        <v>50029</v>
      </c>
      <c r="E3500" s="209" t="s">
        <v>8408</v>
      </c>
      <c r="F3500" s="209" t="s">
        <v>8422</v>
      </c>
      <c r="G3500" s="209" t="s">
        <v>8423</v>
      </c>
    </row>
    <row r="3501" customHeight="1" spans="4:7">
      <c r="D3501" s="207">
        <v>50029</v>
      </c>
      <c r="E3501" s="209" t="s">
        <v>8408</v>
      </c>
      <c r="F3501" s="209" t="s">
        <v>8424</v>
      </c>
      <c r="G3501" s="209" t="s">
        <v>8425</v>
      </c>
    </row>
    <row r="3502" customHeight="1" spans="4:7">
      <c r="D3502" s="207">
        <v>50029</v>
      </c>
      <c r="E3502" s="209" t="s">
        <v>8408</v>
      </c>
      <c r="F3502" s="209" t="s">
        <v>8426</v>
      </c>
      <c r="G3502" s="209" t="s">
        <v>8427</v>
      </c>
    </row>
    <row r="3503" customHeight="1" spans="4:7">
      <c r="D3503" s="207">
        <v>50029</v>
      </c>
      <c r="E3503" s="209" t="s">
        <v>8408</v>
      </c>
      <c r="F3503" s="209" t="s">
        <v>8428</v>
      </c>
      <c r="G3503" s="209" t="s">
        <v>8429</v>
      </c>
    </row>
    <row r="3504" customHeight="1" spans="4:7">
      <c r="D3504" s="207">
        <v>50029</v>
      </c>
      <c r="E3504" s="209" t="s">
        <v>8408</v>
      </c>
      <c r="F3504" s="209" t="s">
        <v>8430</v>
      </c>
      <c r="G3504" s="209" t="s">
        <v>3365</v>
      </c>
    </row>
    <row r="3505" customHeight="1" spans="4:7">
      <c r="D3505" s="207">
        <v>50029</v>
      </c>
      <c r="E3505" s="209" t="s">
        <v>8408</v>
      </c>
      <c r="F3505" s="209" t="s">
        <v>8431</v>
      </c>
      <c r="G3505" s="209" t="s">
        <v>8432</v>
      </c>
    </row>
    <row r="3506" customHeight="1" spans="4:7">
      <c r="D3506" s="207">
        <v>50029</v>
      </c>
      <c r="E3506" s="209" t="s">
        <v>8408</v>
      </c>
      <c r="F3506" s="209" t="s">
        <v>8433</v>
      </c>
      <c r="G3506" s="209" t="s">
        <v>8434</v>
      </c>
    </row>
    <row r="3507" customHeight="1" spans="4:7">
      <c r="D3507" s="207">
        <v>50029</v>
      </c>
      <c r="E3507" s="209" t="s">
        <v>8408</v>
      </c>
      <c r="F3507" s="209" t="s">
        <v>8435</v>
      </c>
      <c r="G3507" s="209" t="s">
        <v>2253</v>
      </c>
    </row>
    <row r="3508" customHeight="1" spans="4:7">
      <c r="D3508" s="207">
        <v>50029</v>
      </c>
      <c r="E3508" s="209" t="s">
        <v>8408</v>
      </c>
      <c r="F3508" s="209" t="s">
        <v>8436</v>
      </c>
      <c r="G3508" s="209" t="s">
        <v>8437</v>
      </c>
    </row>
    <row r="3509" customHeight="1" spans="4:7">
      <c r="D3509" s="207">
        <v>50029</v>
      </c>
      <c r="E3509" s="209" t="s">
        <v>8408</v>
      </c>
      <c r="F3509" s="209" t="s">
        <v>8438</v>
      </c>
      <c r="G3509" s="209" t="s">
        <v>8439</v>
      </c>
    </row>
    <row r="3510" customHeight="1" spans="4:7">
      <c r="D3510" s="207">
        <v>50029</v>
      </c>
      <c r="E3510" s="209" t="s">
        <v>8408</v>
      </c>
      <c r="F3510" s="209" t="s">
        <v>8440</v>
      </c>
      <c r="G3510" s="209" t="s">
        <v>8441</v>
      </c>
    </row>
    <row r="3511" customHeight="1" spans="4:7">
      <c r="D3511" s="207">
        <v>50029</v>
      </c>
      <c r="E3511" s="209" t="s">
        <v>8408</v>
      </c>
      <c r="F3511" s="209" t="s">
        <v>8442</v>
      </c>
      <c r="G3511" s="209" t="s">
        <v>8443</v>
      </c>
    </row>
    <row r="3512" customHeight="1" spans="4:7">
      <c r="D3512" s="207">
        <v>45014</v>
      </c>
      <c r="E3512" s="209" t="s">
        <v>8444</v>
      </c>
      <c r="F3512" s="209" t="s">
        <v>8445</v>
      </c>
      <c r="G3512" s="209" t="s">
        <v>8446</v>
      </c>
    </row>
    <row r="3513" customHeight="1" spans="4:7">
      <c r="D3513" s="207">
        <v>45014</v>
      </c>
      <c r="E3513" s="209" t="s">
        <v>8444</v>
      </c>
      <c r="F3513" s="209" t="s">
        <v>8447</v>
      </c>
      <c r="G3513" s="209" t="s">
        <v>8448</v>
      </c>
    </row>
    <row r="3514" customHeight="1" spans="4:7">
      <c r="D3514" s="207">
        <v>45014</v>
      </c>
      <c r="E3514" s="209" t="s">
        <v>8444</v>
      </c>
      <c r="F3514" s="209" t="s">
        <v>8449</v>
      </c>
      <c r="G3514" s="209" t="s">
        <v>8450</v>
      </c>
    </row>
    <row r="3515" customHeight="1" spans="4:7">
      <c r="D3515" s="207">
        <v>45014</v>
      </c>
      <c r="E3515" s="209" t="s">
        <v>8444</v>
      </c>
      <c r="F3515" s="209" t="s">
        <v>8451</v>
      </c>
      <c r="G3515" s="209" t="s">
        <v>8452</v>
      </c>
    </row>
    <row r="3516" customHeight="1" spans="4:7">
      <c r="D3516" s="207">
        <v>45014</v>
      </c>
      <c r="E3516" s="209" t="s">
        <v>8444</v>
      </c>
      <c r="F3516" s="209" t="s">
        <v>8453</v>
      </c>
      <c r="G3516" s="209" t="s">
        <v>3999</v>
      </c>
    </row>
    <row r="3517" customHeight="1" spans="4:7">
      <c r="D3517" s="207">
        <v>45014</v>
      </c>
      <c r="E3517" s="209" t="s">
        <v>8444</v>
      </c>
      <c r="F3517" s="209" t="s">
        <v>8454</v>
      </c>
      <c r="G3517" s="209" t="s">
        <v>8455</v>
      </c>
    </row>
    <row r="3518" customHeight="1" spans="4:7">
      <c r="D3518" s="207">
        <v>45014</v>
      </c>
      <c r="E3518" s="209" t="s">
        <v>8444</v>
      </c>
      <c r="F3518" s="209" t="s">
        <v>8456</v>
      </c>
      <c r="G3518" s="209" t="s">
        <v>8457</v>
      </c>
    </row>
    <row r="3519" customHeight="1" spans="4:7">
      <c r="D3519" s="207">
        <v>45014</v>
      </c>
      <c r="E3519" s="209" t="s">
        <v>8444</v>
      </c>
      <c r="F3519" s="209" t="s">
        <v>8458</v>
      </c>
      <c r="G3519" s="209" t="s">
        <v>8459</v>
      </c>
    </row>
    <row r="3520" customHeight="1" spans="4:7">
      <c r="D3520" s="207">
        <v>45014</v>
      </c>
      <c r="E3520" s="209" t="s">
        <v>8444</v>
      </c>
      <c r="F3520" s="209" t="s">
        <v>8460</v>
      </c>
      <c r="G3520" s="209" t="s">
        <v>6018</v>
      </c>
    </row>
    <row r="3521" customHeight="1" spans="4:7">
      <c r="D3521" s="207">
        <v>45014</v>
      </c>
      <c r="E3521" s="209" t="s">
        <v>8444</v>
      </c>
      <c r="F3521" s="209" t="s">
        <v>8461</v>
      </c>
      <c r="G3521" s="209" t="s">
        <v>8462</v>
      </c>
    </row>
    <row r="3522" customHeight="1" spans="4:7">
      <c r="D3522" s="207">
        <v>45014</v>
      </c>
      <c r="E3522" s="209" t="s">
        <v>8444</v>
      </c>
      <c r="F3522" s="209" t="s">
        <v>8463</v>
      </c>
      <c r="G3522" s="209" t="s">
        <v>8464</v>
      </c>
    </row>
    <row r="3523" customHeight="1" spans="4:7">
      <c r="D3523" s="207">
        <v>45014</v>
      </c>
      <c r="E3523" s="209" t="s">
        <v>8444</v>
      </c>
      <c r="F3523" s="209" t="s">
        <v>8465</v>
      </c>
      <c r="G3523" s="209" t="s">
        <v>8466</v>
      </c>
    </row>
    <row r="3524" customHeight="1" spans="4:7">
      <c r="D3524" s="207">
        <v>45014</v>
      </c>
      <c r="E3524" s="209" t="s">
        <v>8444</v>
      </c>
      <c r="F3524" s="209" t="s">
        <v>8467</v>
      </c>
      <c r="G3524" s="209" t="s">
        <v>8468</v>
      </c>
    </row>
    <row r="3525" customHeight="1" spans="4:7">
      <c r="D3525" s="207">
        <v>45014</v>
      </c>
      <c r="E3525" s="209" t="s">
        <v>8444</v>
      </c>
      <c r="F3525" s="209" t="s">
        <v>8469</v>
      </c>
      <c r="G3525" s="209" t="s">
        <v>8470</v>
      </c>
    </row>
    <row r="3526" customHeight="1" spans="4:7">
      <c r="D3526" s="207">
        <v>45014</v>
      </c>
      <c r="E3526" s="209" t="s">
        <v>8444</v>
      </c>
      <c r="F3526" s="209" t="s">
        <v>8471</v>
      </c>
      <c r="G3526" s="209" t="s">
        <v>8472</v>
      </c>
    </row>
    <row r="3527" customHeight="1" spans="4:7">
      <c r="D3527" s="207">
        <v>45014</v>
      </c>
      <c r="E3527" s="209" t="s">
        <v>8444</v>
      </c>
      <c r="F3527" s="209" t="s">
        <v>8473</v>
      </c>
      <c r="G3527" s="209" t="s">
        <v>8474</v>
      </c>
    </row>
    <row r="3528" customHeight="1" spans="4:7">
      <c r="D3528" s="207">
        <v>45014</v>
      </c>
      <c r="E3528" s="209" t="s">
        <v>8444</v>
      </c>
      <c r="F3528" s="209" t="s">
        <v>8475</v>
      </c>
      <c r="G3528" s="209" t="s">
        <v>8476</v>
      </c>
    </row>
    <row r="3529" customHeight="1" spans="4:7">
      <c r="D3529" s="207">
        <v>45014</v>
      </c>
      <c r="E3529" s="209" t="s">
        <v>8444</v>
      </c>
      <c r="F3529" s="209" t="s">
        <v>8477</v>
      </c>
      <c r="G3529" s="209" t="s">
        <v>8478</v>
      </c>
    </row>
    <row r="3530" customHeight="1" spans="4:7">
      <c r="D3530" s="207">
        <v>45014</v>
      </c>
      <c r="E3530" s="209" t="s">
        <v>8444</v>
      </c>
      <c r="F3530" s="209" t="s">
        <v>8479</v>
      </c>
      <c r="G3530" s="209" t="s">
        <v>8480</v>
      </c>
    </row>
    <row r="3531" customHeight="1" spans="4:7">
      <c r="D3531" s="207">
        <v>45014</v>
      </c>
      <c r="E3531" s="209" t="s">
        <v>8444</v>
      </c>
      <c r="F3531" s="209" t="s">
        <v>8481</v>
      </c>
      <c r="G3531" s="209" t="s">
        <v>8482</v>
      </c>
    </row>
    <row r="3532" customHeight="1" spans="4:7">
      <c r="D3532" s="207">
        <v>45014</v>
      </c>
      <c r="E3532" s="209" t="s">
        <v>8444</v>
      </c>
      <c r="F3532" s="209" t="s">
        <v>8483</v>
      </c>
      <c r="G3532" s="209" t="s">
        <v>8484</v>
      </c>
    </row>
    <row r="3533" customHeight="1" spans="4:7">
      <c r="D3533" s="207">
        <v>45014</v>
      </c>
      <c r="E3533" s="209" t="s">
        <v>8444</v>
      </c>
      <c r="F3533" s="209" t="s">
        <v>8485</v>
      </c>
      <c r="G3533" s="209" t="s">
        <v>5202</v>
      </c>
    </row>
    <row r="3534" customHeight="1" spans="4:7">
      <c r="D3534" s="207">
        <v>45014</v>
      </c>
      <c r="E3534" s="209" t="s">
        <v>8444</v>
      </c>
      <c r="F3534" s="209" t="s">
        <v>8486</v>
      </c>
      <c r="G3534" s="209" t="s">
        <v>8487</v>
      </c>
    </row>
    <row r="3535" customHeight="1" spans="4:7">
      <c r="D3535" s="207">
        <v>45014</v>
      </c>
      <c r="E3535" s="209" t="s">
        <v>8444</v>
      </c>
      <c r="F3535" s="209" t="s">
        <v>8488</v>
      </c>
      <c r="G3535" s="209" t="s">
        <v>8489</v>
      </c>
    </row>
    <row r="3536" customHeight="1" spans="4:7">
      <c r="D3536" s="207">
        <v>45014</v>
      </c>
      <c r="E3536" s="209" t="s">
        <v>8444</v>
      </c>
      <c r="F3536" s="209" t="s">
        <v>8490</v>
      </c>
      <c r="G3536" s="209" t="s">
        <v>8491</v>
      </c>
    </row>
    <row r="3537" customHeight="1" spans="4:7">
      <c r="D3537" s="207">
        <v>45014</v>
      </c>
      <c r="E3537" s="209" t="s">
        <v>8444</v>
      </c>
      <c r="F3537" s="209" t="s">
        <v>8492</v>
      </c>
      <c r="G3537" s="209" t="s">
        <v>7696</v>
      </c>
    </row>
    <row r="3538" customHeight="1" spans="4:7">
      <c r="D3538" s="207">
        <v>45014</v>
      </c>
      <c r="E3538" s="209" t="s">
        <v>8444</v>
      </c>
      <c r="F3538" s="209" t="s">
        <v>8493</v>
      </c>
      <c r="G3538" s="209" t="s">
        <v>8494</v>
      </c>
    </row>
    <row r="3539" customHeight="1" spans="4:7">
      <c r="D3539" s="207">
        <v>45014</v>
      </c>
      <c r="E3539" s="209" t="s">
        <v>8444</v>
      </c>
      <c r="F3539" s="209" t="s">
        <v>8495</v>
      </c>
      <c r="G3539" s="209" t="s">
        <v>5492</v>
      </c>
    </row>
    <row r="3540" customHeight="1" spans="4:7">
      <c r="D3540" s="207">
        <v>45014</v>
      </c>
      <c r="E3540" s="209" t="s">
        <v>8444</v>
      </c>
      <c r="F3540" s="209" t="s">
        <v>8496</v>
      </c>
      <c r="G3540" s="209" t="s">
        <v>8497</v>
      </c>
    </row>
    <row r="3541" customHeight="1" spans="4:7">
      <c r="D3541" s="207">
        <v>45014</v>
      </c>
      <c r="E3541" s="209" t="s">
        <v>8444</v>
      </c>
      <c r="F3541" s="209" t="s">
        <v>8498</v>
      </c>
      <c r="G3541" s="209" t="s">
        <v>8499</v>
      </c>
    </row>
    <row r="3542" customHeight="1" spans="4:7">
      <c r="D3542" s="207">
        <v>45014</v>
      </c>
      <c r="E3542" s="209" t="s">
        <v>8444</v>
      </c>
      <c r="F3542" s="209" t="s">
        <v>8500</v>
      </c>
      <c r="G3542" s="209" t="s">
        <v>8501</v>
      </c>
    </row>
    <row r="3543" customHeight="1" spans="4:7">
      <c r="D3543" s="207">
        <v>45014</v>
      </c>
      <c r="E3543" s="209" t="s">
        <v>8444</v>
      </c>
      <c r="F3543" s="209" t="s">
        <v>8502</v>
      </c>
      <c r="G3543" s="209" t="s">
        <v>8503</v>
      </c>
    </row>
    <row r="3544" customHeight="1" spans="4:7">
      <c r="D3544" s="207">
        <v>45014</v>
      </c>
      <c r="E3544" s="209" t="s">
        <v>8444</v>
      </c>
      <c r="F3544" s="209" t="s">
        <v>8504</v>
      </c>
      <c r="G3544" s="209" t="s">
        <v>8505</v>
      </c>
    </row>
    <row r="3545" customHeight="1" spans="4:7">
      <c r="D3545" s="207">
        <v>45014</v>
      </c>
      <c r="E3545" s="209" t="s">
        <v>8444</v>
      </c>
      <c r="F3545" s="209" t="s">
        <v>8506</v>
      </c>
      <c r="G3545" s="209" t="s">
        <v>6301</v>
      </c>
    </row>
    <row r="3546" customHeight="1" spans="4:7">
      <c r="D3546" s="207">
        <v>45014</v>
      </c>
      <c r="E3546" s="209" t="s">
        <v>8444</v>
      </c>
      <c r="F3546" s="209" t="s">
        <v>8507</v>
      </c>
      <c r="G3546" s="209" t="s">
        <v>8508</v>
      </c>
    </row>
    <row r="3547" customHeight="1" spans="4:7">
      <c r="D3547" s="207">
        <v>45014</v>
      </c>
      <c r="E3547" s="209" t="s">
        <v>8444</v>
      </c>
      <c r="F3547" s="209" t="s">
        <v>8509</v>
      </c>
      <c r="G3547" s="209" t="s">
        <v>8510</v>
      </c>
    </row>
    <row r="3548" customHeight="1" spans="4:7">
      <c r="D3548" s="207">
        <v>45014</v>
      </c>
      <c r="E3548" s="209" t="s">
        <v>8444</v>
      </c>
      <c r="F3548" s="209" t="s">
        <v>8511</v>
      </c>
      <c r="G3548" s="209" t="s">
        <v>8512</v>
      </c>
    </row>
    <row r="3549" customHeight="1" spans="4:7">
      <c r="D3549" s="207">
        <v>45014</v>
      </c>
      <c r="E3549" s="209" t="s">
        <v>8444</v>
      </c>
      <c r="F3549" s="209" t="s">
        <v>8513</v>
      </c>
      <c r="G3549" s="209" t="s">
        <v>8514</v>
      </c>
    </row>
    <row r="3550" customHeight="1" spans="4:7">
      <c r="D3550" s="207">
        <v>45014</v>
      </c>
      <c r="E3550" s="209" t="s">
        <v>8444</v>
      </c>
      <c r="F3550" s="209" t="s">
        <v>8515</v>
      </c>
      <c r="G3550" s="209" t="s">
        <v>8516</v>
      </c>
    </row>
    <row r="3551" customHeight="1" spans="4:7">
      <c r="D3551" s="207">
        <v>45014</v>
      </c>
      <c r="E3551" s="209" t="s">
        <v>8444</v>
      </c>
      <c r="F3551" s="209" t="s">
        <v>8517</v>
      </c>
      <c r="G3551" s="209" t="s">
        <v>8518</v>
      </c>
    </row>
    <row r="3552" customHeight="1" spans="4:7">
      <c r="D3552" s="207">
        <v>45014</v>
      </c>
      <c r="E3552" s="209" t="s">
        <v>8444</v>
      </c>
      <c r="F3552" s="209" t="s">
        <v>8519</v>
      </c>
      <c r="G3552" s="209" t="s">
        <v>8520</v>
      </c>
    </row>
    <row r="3553" customHeight="1" spans="4:7">
      <c r="D3553" s="207">
        <v>45014</v>
      </c>
      <c r="E3553" s="209" t="s">
        <v>8444</v>
      </c>
      <c r="F3553" s="209" t="s">
        <v>8521</v>
      </c>
      <c r="G3553" s="209" t="s">
        <v>8522</v>
      </c>
    </row>
    <row r="3554" customHeight="1" spans="4:7">
      <c r="D3554" s="207">
        <v>45014</v>
      </c>
      <c r="E3554" s="209" t="s">
        <v>8444</v>
      </c>
      <c r="F3554" s="209" t="s">
        <v>8523</v>
      </c>
      <c r="G3554" s="209" t="s">
        <v>8524</v>
      </c>
    </row>
    <row r="3555" customHeight="1" spans="4:7">
      <c r="D3555" s="207">
        <v>45014</v>
      </c>
      <c r="E3555" s="209" t="s">
        <v>8444</v>
      </c>
      <c r="F3555" s="209" t="s">
        <v>8525</v>
      </c>
      <c r="G3555" s="209" t="s">
        <v>8526</v>
      </c>
    </row>
    <row r="3556" customHeight="1" spans="4:7">
      <c r="D3556" s="207">
        <v>45014</v>
      </c>
      <c r="E3556" s="209" t="s">
        <v>8444</v>
      </c>
      <c r="F3556" s="209" t="s">
        <v>8527</v>
      </c>
      <c r="G3556" s="209" t="s">
        <v>8528</v>
      </c>
    </row>
    <row r="3557" customHeight="1" spans="4:7">
      <c r="D3557" s="207">
        <v>45014</v>
      </c>
      <c r="E3557" s="209" t="s">
        <v>8444</v>
      </c>
      <c r="F3557" s="209" t="s">
        <v>8529</v>
      </c>
      <c r="G3557" s="209" t="s">
        <v>8530</v>
      </c>
    </row>
    <row r="3558" customHeight="1" spans="4:7">
      <c r="D3558" s="207">
        <v>45014</v>
      </c>
      <c r="E3558" s="209" t="s">
        <v>8444</v>
      </c>
      <c r="F3558" s="209" t="s">
        <v>8531</v>
      </c>
      <c r="G3558" s="209" t="s">
        <v>8532</v>
      </c>
    </row>
    <row r="3559" customHeight="1" spans="4:7">
      <c r="D3559" s="207">
        <v>45014</v>
      </c>
      <c r="E3559" s="209" t="s">
        <v>8444</v>
      </c>
      <c r="F3559" s="209" t="s">
        <v>8533</v>
      </c>
      <c r="G3559" s="209" t="s">
        <v>8534</v>
      </c>
    </row>
    <row r="3560" customHeight="1" spans="4:7">
      <c r="D3560" s="207">
        <v>45014</v>
      </c>
      <c r="E3560" s="209" t="s">
        <v>8444</v>
      </c>
      <c r="F3560" s="209" t="s">
        <v>8535</v>
      </c>
      <c r="G3560" s="209" t="s">
        <v>8536</v>
      </c>
    </row>
    <row r="3561" customHeight="1" spans="4:7">
      <c r="D3561" s="207">
        <v>45014</v>
      </c>
      <c r="E3561" s="209" t="s">
        <v>8444</v>
      </c>
      <c r="F3561" s="209" t="s">
        <v>8537</v>
      </c>
      <c r="G3561" s="209" t="s">
        <v>8538</v>
      </c>
    </row>
    <row r="3562" customHeight="1" spans="4:7">
      <c r="D3562" s="207">
        <v>45014</v>
      </c>
      <c r="E3562" s="209" t="s">
        <v>8444</v>
      </c>
      <c r="F3562" s="209" t="s">
        <v>8539</v>
      </c>
      <c r="G3562" s="209" t="s">
        <v>8540</v>
      </c>
    </row>
    <row r="3563" customHeight="1" spans="4:7">
      <c r="D3563" s="207">
        <v>45014</v>
      </c>
      <c r="E3563" s="209" t="s">
        <v>8444</v>
      </c>
      <c r="F3563" s="209" t="s">
        <v>8541</v>
      </c>
      <c r="G3563" s="209" t="s">
        <v>8542</v>
      </c>
    </row>
    <row r="3564" customHeight="1" spans="4:7">
      <c r="D3564" s="207">
        <v>45014</v>
      </c>
      <c r="E3564" s="209" t="s">
        <v>8444</v>
      </c>
      <c r="F3564" s="209" t="s">
        <v>8543</v>
      </c>
      <c r="G3564" s="209" t="s">
        <v>8544</v>
      </c>
    </row>
    <row r="3565" customHeight="1" spans="4:7">
      <c r="D3565" s="207">
        <v>51031</v>
      </c>
      <c r="E3565" s="209" t="s">
        <v>8545</v>
      </c>
      <c r="F3565" s="209" t="s">
        <v>8546</v>
      </c>
      <c r="G3565" s="209" t="s">
        <v>8547</v>
      </c>
    </row>
    <row r="3566" customHeight="1" spans="4:7">
      <c r="D3566" s="207">
        <v>51031</v>
      </c>
      <c r="E3566" s="209" t="s">
        <v>8545</v>
      </c>
      <c r="F3566" s="209" t="s">
        <v>8548</v>
      </c>
      <c r="G3566" s="209" t="s">
        <v>8549</v>
      </c>
    </row>
    <row r="3567" customHeight="1" spans="4:7">
      <c r="D3567" s="207">
        <v>51031</v>
      </c>
      <c r="E3567" s="209" t="s">
        <v>8545</v>
      </c>
      <c r="F3567" s="209" t="s">
        <v>8550</v>
      </c>
      <c r="G3567" s="209" t="s">
        <v>8551</v>
      </c>
    </row>
    <row r="3568" customHeight="1" spans="4:7">
      <c r="D3568" s="207">
        <v>51031</v>
      </c>
      <c r="E3568" s="209" t="s">
        <v>8545</v>
      </c>
      <c r="F3568" s="209" t="s">
        <v>8552</v>
      </c>
      <c r="G3568" s="209" t="s">
        <v>8553</v>
      </c>
    </row>
    <row r="3569" customHeight="1" spans="4:7">
      <c r="D3569" s="207">
        <v>51031</v>
      </c>
      <c r="E3569" s="209" t="s">
        <v>8545</v>
      </c>
      <c r="F3569" s="209" t="s">
        <v>8554</v>
      </c>
      <c r="G3569" s="209" t="s">
        <v>8555</v>
      </c>
    </row>
    <row r="3570" customHeight="1" spans="4:7">
      <c r="D3570" s="207">
        <v>51031</v>
      </c>
      <c r="E3570" s="209" t="s">
        <v>8545</v>
      </c>
      <c r="F3570" s="209" t="s">
        <v>8556</v>
      </c>
      <c r="G3570" s="209" t="s">
        <v>8557</v>
      </c>
    </row>
    <row r="3571" customHeight="1" spans="4:7">
      <c r="D3571" s="207">
        <v>51031</v>
      </c>
      <c r="E3571" s="209" t="s">
        <v>8545</v>
      </c>
      <c r="F3571" s="209" t="s">
        <v>8558</v>
      </c>
      <c r="G3571" s="209" t="s">
        <v>8559</v>
      </c>
    </row>
    <row r="3572" customHeight="1" spans="4:7">
      <c r="D3572" s="207">
        <v>51031</v>
      </c>
      <c r="E3572" s="209" t="s">
        <v>8545</v>
      </c>
      <c r="F3572" s="209" t="s">
        <v>8560</v>
      </c>
      <c r="G3572" s="209" t="s">
        <v>8561</v>
      </c>
    </row>
    <row r="3573" customHeight="1" spans="4:7">
      <c r="D3573" s="207">
        <v>51031</v>
      </c>
      <c r="E3573" s="209" t="s">
        <v>8545</v>
      </c>
      <c r="F3573" s="209" t="s">
        <v>8562</v>
      </c>
      <c r="G3573" s="209" t="s">
        <v>8563</v>
      </c>
    </row>
    <row r="3574" customHeight="1" spans="4:7">
      <c r="D3574" s="207">
        <v>51031</v>
      </c>
      <c r="E3574" s="209" t="s">
        <v>8545</v>
      </c>
      <c r="F3574" s="209" t="s">
        <v>8564</v>
      </c>
      <c r="G3574" s="209" t="s">
        <v>8565</v>
      </c>
    </row>
    <row r="3575" customHeight="1" spans="4:7">
      <c r="D3575" s="207">
        <v>51031</v>
      </c>
      <c r="E3575" s="209" t="s">
        <v>8545</v>
      </c>
      <c r="F3575" s="209" t="s">
        <v>8566</v>
      </c>
      <c r="G3575" s="209" t="s">
        <v>8567</v>
      </c>
    </row>
    <row r="3576" customHeight="1" spans="4:7">
      <c r="D3576" s="207">
        <v>51031</v>
      </c>
      <c r="E3576" s="209" t="s">
        <v>8545</v>
      </c>
      <c r="F3576" s="209" t="s">
        <v>8568</v>
      </c>
      <c r="G3576" s="209" t="s">
        <v>8569</v>
      </c>
    </row>
    <row r="3577" customHeight="1" spans="4:7">
      <c r="D3577" s="207">
        <v>51031</v>
      </c>
      <c r="E3577" s="209" t="s">
        <v>8545</v>
      </c>
      <c r="F3577" s="209" t="s">
        <v>8570</v>
      </c>
      <c r="G3577" s="209" t="s">
        <v>8571</v>
      </c>
    </row>
    <row r="3578" customHeight="1" spans="4:7">
      <c r="D3578" s="207">
        <v>51031</v>
      </c>
      <c r="E3578" s="209" t="s">
        <v>8545</v>
      </c>
      <c r="F3578" s="209" t="s">
        <v>8572</v>
      </c>
      <c r="G3578" s="209" t="s">
        <v>8573</v>
      </c>
    </row>
    <row r="3579" customHeight="1" spans="4:7">
      <c r="D3579" s="207">
        <v>51031</v>
      </c>
      <c r="E3579" s="209" t="s">
        <v>8545</v>
      </c>
      <c r="F3579" s="209" t="s">
        <v>8574</v>
      </c>
      <c r="G3579" s="209" t="s">
        <v>8575</v>
      </c>
    </row>
    <row r="3580" customHeight="1" spans="4:7">
      <c r="D3580" s="207">
        <v>51031</v>
      </c>
      <c r="E3580" s="209" t="s">
        <v>8545</v>
      </c>
      <c r="F3580" s="209" t="s">
        <v>8576</v>
      </c>
      <c r="G3580" s="209" t="s">
        <v>8577</v>
      </c>
    </row>
    <row r="3581" customHeight="1" spans="4:7">
      <c r="D3581" s="207">
        <v>51031</v>
      </c>
      <c r="E3581" s="209" t="s">
        <v>8545</v>
      </c>
      <c r="F3581" s="209" t="s">
        <v>8578</v>
      </c>
      <c r="G3581" s="209" t="s">
        <v>8579</v>
      </c>
    </row>
    <row r="3582" customHeight="1" spans="4:7">
      <c r="D3582" s="207">
        <v>46026</v>
      </c>
      <c r="E3582" s="209" t="s">
        <v>8580</v>
      </c>
      <c r="F3582" s="209" t="s">
        <v>8581</v>
      </c>
      <c r="G3582" s="209" t="s">
        <v>8582</v>
      </c>
    </row>
    <row r="3583" customHeight="1" spans="4:7">
      <c r="D3583" s="207">
        <v>46026</v>
      </c>
      <c r="E3583" s="209" t="s">
        <v>8580</v>
      </c>
      <c r="F3583" s="209" t="s">
        <v>8583</v>
      </c>
      <c r="G3583" s="209" t="s">
        <v>8584</v>
      </c>
    </row>
    <row r="3584" customHeight="1" spans="4:7">
      <c r="D3584" s="207">
        <v>46026</v>
      </c>
      <c r="E3584" s="209" t="s">
        <v>8580</v>
      </c>
      <c r="F3584" s="209" t="s">
        <v>8585</v>
      </c>
      <c r="G3584" s="209" t="s">
        <v>4573</v>
      </c>
    </row>
    <row r="3585" customHeight="1" spans="4:7">
      <c r="D3585" s="207">
        <v>46026</v>
      </c>
      <c r="E3585" s="209" t="s">
        <v>8580</v>
      </c>
      <c r="F3585" s="209" t="s">
        <v>8586</v>
      </c>
      <c r="G3585" s="209" t="s">
        <v>8587</v>
      </c>
    </row>
    <row r="3586" customHeight="1" spans="4:7">
      <c r="D3586" s="207">
        <v>46026</v>
      </c>
      <c r="E3586" s="209" t="s">
        <v>8580</v>
      </c>
      <c r="F3586" s="209" t="s">
        <v>8588</v>
      </c>
      <c r="G3586" s="209" t="s">
        <v>8589</v>
      </c>
    </row>
    <row r="3587" customHeight="1" spans="4:7">
      <c r="D3587" s="207">
        <v>46026</v>
      </c>
      <c r="E3587" s="209" t="s">
        <v>8580</v>
      </c>
      <c r="F3587" s="209" t="s">
        <v>8590</v>
      </c>
      <c r="G3587" s="209" t="s">
        <v>8591</v>
      </c>
    </row>
    <row r="3588" customHeight="1" spans="4:7">
      <c r="D3588" s="207">
        <v>46026</v>
      </c>
      <c r="E3588" s="209" t="s">
        <v>8580</v>
      </c>
      <c r="F3588" s="209" t="s">
        <v>8592</v>
      </c>
      <c r="G3588" s="209" t="s">
        <v>8593</v>
      </c>
    </row>
    <row r="3589" customHeight="1" spans="4:7">
      <c r="D3589" s="207">
        <v>46026</v>
      </c>
      <c r="E3589" s="209" t="s">
        <v>8580</v>
      </c>
      <c r="F3589" s="209" t="s">
        <v>8594</v>
      </c>
      <c r="G3589" s="209" t="s">
        <v>8595</v>
      </c>
    </row>
    <row r="3590" customHeight="1" spans="4:7">
      <c r="D3590" s="207">
        <v>46026</v>
      </c>
      <c r="E3590" s="209" t="s">
        <v>8580</v>
      </c>
      <c r="F3590" s="209" t="s">
        <v>8596</v>
      </c>
      <c r="G3590" s="209" t="s">
        <v>8597</v>
      </c>
    </row>
    <row r="3591" customHeight="1" spans="4:7">
      <c r="D3591" s="207">
        <v>46026</v>
      </c>
      <c r="E3591" s="209" t="s">
        <v>8580</v>
      </c>
      <c r="F3591" s="209" t="s">
        <v>8598</v>
      </c>
      <c r="G3591" s="209" t="s">
        <v>8599</v>
      </c>
    </row>
    <row r="3592" customHeight="1" spans="4:7">
      <c r="D3592" s="207">
        <v>49013</v>
      </c>
      <c r="E3592" s="209" t="s">
        <v>8600</v>
      </c>
      <c r="F3592" s="209" t="s">
        <v>8601</v>
      </c>
      <c r="G3592" s="209" t="s">
        <v>8602</v>
      </c>
    </row>
    <row r="3593" customHeight="1" spans="4:7">
      <c r="D3593" s="207">
        <v>49013</v>
      </c>
      <c r="E3593" s="209" t="s">
        <v>8600</v>
      </c>
      <c r="F3593" s="209" t="s">
        <v>8603</v>
      </c>
      <c r="G3593" s="209" t="s">
        <v>3120</v>
      </c>
    </row>
    <row r="3594" customHeight="1" spans="4:7">
      <c r="D3594" s="207">
        <v>49013</v>
      </c>
      <c r="E3594" s="209" t="s">
        <v>8600</v>
      </c>
      <c r="F3594" s="209" t="s">
        <v>8604</v>
      </c>
      <c r="G3594" s="209" t="s">
        <v>8605</v>
      </c>
    </row>
    <row r="3595" customHeight="1" spans="4:7">
      <c r="D3595" s="207">
        <v>49014</v>
      </c>
      <c r="E3595" s="209" t="s">
        <v>8606</v>
      </c>
      <c r="F3595" s="209" t="s">
        <v>8607</v>
      </c>
      <c r="G3595" s="209" t="s">
        <v>8608</v>
      </c>
    </row>
    <row r="3596" customHeight="1" spans="4:7">
      <c r="D3596" s="207">
        <v>49014</v>
      </c>
      <c r="E3596" s="209" t="s">
        <v>8606</v>
      </c>
      <c r="F3596" s="209" t="s">
        <v>8609</v>
      </c>
      <c r="G3596" s="209" t="s">
        <v>2759</v>
      </c>
    </row>
    <row r="3597" customHeight="1" spans="4:7">
      <c r="D3597" s="207">
        <v>49014</v>
      </c>
      <c r="E3597" s="209" t="s">
        <v>8606</v>
      </c>
      <c r="F3597" s="209" t="s">
        <v>8610</v>
      </c>
      <c r="G3597" s="209" t="s">
        <v>1445</v>
      </c>
    </row>
    <row r="3598" customHeight="1" spans="4:7">
      <c r="D3598" s="207">
        <v>49014</v>
      </c>
      <c r="E3598" s="209" t="s">
        <v>8606</v>
      </c>
      <c r="F3598" s="209" t="s">
        <v>8611</v>
      </c>
      <c r="G3598" s="209" t="s">
        <v>8612</v>
      </c>
    </row>
    <row r="3599" customHeight="1" spans="4:7">
      <c r="D3599" s="207">
        <v>49014</v>
      </c>
      <c r="E3599" s="209" t="s">
        <v>8606</v>
      </c>
      <c r="F3599" s="209" t="s">
        <v>8613</v>
      </c>
      <c r="G3599" s="209" t="s">
        <v>8614</v>
      </c>
    </row>
    <row r="3600" customHeight="1" spans="4:7">
      <c r="D3600" s="207">
        <v>49014</v>
      </c>
      <c r="E3600" s="209" t="s">
        <v>8606</v>
      </c>
      <c r="F3600" s="209" t="s">
        <v>8615</v>
      </c>
      <c r="G3600" s="209" t="s">
        <v>8616</v>
      </c>
    </row>
    <row r="3601" customHeight="1" spans="4:7">
      <c r="D3601" s="207">
        <v>49014</v>
      </c>
      <c r="E3601" s="209" t="s">
        <v>8606</v>
      </c>
      <c r="F3601" s="209" t="s">
        <v>8617</v>
      </c>
      <c r="G3601" s="209" t="s">
        <v>8618</v>
      </c>
    </row>
    <row r="3602" customHeight="1" spans="4:7">
      <c r="D3602" s="207">
        <v>49014</v>
      </c>
      <c r="E3602" s="209" t="s">
        <v>8606</v>
      </c>
      <c r="F3602" s="209" t="s">
        <v>8619</v>
      </c>
      <c r="G3602" s="209" t="s">
        <v>8620</v>
      </c>
    </row>
    <row r="3603" customHeight="1" spans="4:7">
      <c r="D3603" s="207">
        <v>49014</v>
      </c>
      <c r="E3603" s="209" t="s">
        <v>8606</v>
      </c>
      <c r="F3603" s="209" t="s">
        <v>8621</v>
      </c>
      <c r="G3603" s="209" t="s">
        <v>8622</v>
      </c>
    </row>
    <row r="3604" customHeight="1" spans="4:7">
      <c r="D3604" s="207">
        <v>49014</v>
      </c>
      <c r="E3604" s="209" t="s">
        <v>8606</v>
      </c>
      <c r="F3604" s="209" t="s">
        <v>8623</v>
      </c>
      <c r="G3604" s="209" t="s">
        <v>8427</v>
      </c>
    </row>
    <row r="3605" customHeight="1" spans="4:7">
      <c r="D3605" s="207">
        <v>49014</v>
      </c>
      <c r="E3605" s="209" t="s">
        <v>8606</v>
      </c>
      <c r="F3605" s="209" t="s">
        <v>8624</v>
      </c>
      <c r="G3605" s="209" t="s">
        <v>8625</v>
      </c>
    </row>
    <row r="3606" customHeight="1" spans="4:7">
      <c r="D3606" s="207">
        <v>49014</v>
      </c>
      <c r="E3606" s="209" t="s">
        <v>8606</v>
      </c>
      <c r="F3606" s="209" t="s">
        <v>8626</v>
      </c>
      <c r="G3606" s="209" t="s">
        <v>8627</v>
      </c>
    </row>
    <row r="3607" customHeight="1" spans="4:7">
      <c r="D3607" s="207">
        <v>49014</v>
      </c>
      <c r="E3607" s="209" t="s">
        <v>8606</v>
      </c>
      <c r="F3607" s="209" t="s">
        <v>8628</v>
      </c>
      <c r="G3607" s="209" t="s">
        <v>8629</v>
      </c>
    </row>
    <row r="3608" customHeight="1" spans="4:7">
      <c r="D3608" s="207">
        <v>49014</v>
      </c>
      <c r="E3608" s="209" t="s">
        <v>8606</v>
      </c>
      <c r="F3608" s="209" t="s">
        <v>8630</v>
      </c>
      <c r="G3608" s="209" t="s">
        <v>5849</v>
      </c>
    </row>
    <row r="3609" customHeight="1" spans="4:7">
      <c r="D3609" s="207">
        <v>49014</v>
      </c>
      <c r="E3609" s="209" t="s">
        <v>8606</v>
      </c>
      <c r="F3609" s="209" t="s">
        <v>8631</v>
      </c>
      <c r="G3609" s="209" t="s">
        <v>3010</v>
      </c>
    </row>
    <row r="3610" customHeight="1" spans="4:7">
      <c r="D3610" s="207">
        <v>49014</v>
      </c>
      <c r="E3610" s="209" t="s">
        <v>8606</v>
      </c>
      <c r="F3610" s="209" t="s">
        <v>8632</v>
      </c>
      <c r="G3610" s="209" t="s">
        <v>8633</v>
      </c>
    </row>
    <row r="3611" customHeight="1" spans="4:7">
      <c r="D3611" s="207">
        <v>49014</v>
      </c>
      <c r="E3611" s="209" t="s">
        <v>8606</v>
      </c>
      <c r="F3611" s="209" t="s">
        <v>8634</v>
      </c>
      <c r="G3611" s="209" t="s">
        <v>8635</v>
      </c>
    </row>
    <row r="3612" customHeight="1" spans="4:7">
      <c r="D3612" s="207">
        <v>49014</v>
      </c>
      <c r="E3612" s="209" t="s">
        <v>8606</v>
      </c>
      <c r="F3612" s="209" t="s">
        <v>8636</v>
      </c>
      <c r="G3612" s="209" t="s">
        <v>8637</v>
      </c>
    </row>
    <row r="3613" customHeight="1" spans="4:7">
      <c r="D3613" s="207">
        <v>49014</v>
      </c>
      <c r="E3613" s="209" t="s">
        <v>8606</v>
      </c>
      <c r="F3613" s="209" t="s">
        <v>8638</v>
      </c>
      <c r="G3613" s="209" t="s">
        <v>8639</v>
      </c>
    </row>
    <row r="3614" customHeight="1" spans="4:7">
      <c r="D3614" s="207">
        <v>49014</v>
      </c>
      <c r="E3614" s="209" t="s">
        <v>8606</v>
      </c>
      <c r="F3614" s="209" t="s">
        <v>8640</v>
      </c>
      <c r="G3614" s="209" t="s">
        <v>8641</v>
      </c>
    </row>
    <row r="3615" customHeight="1" spans="4:7">
      <c r="D3615" s="207">
        <v>49014</v>
      </c>
      <c r="E3615" s="209" t="s">
        <v>8606</v>
      </c>
      <c r="F3615" s="209" t="s">
        <v>8642</v>
      </c>
      <c r="G3615" s="209" t="s">
        <v>8643</v>
      </c>
    </row>
    <row r="3616" customHeight="1" spans="4:7">
      <c r="D3616" s="207">
        <v>49014</v>
      </c>
      <c r="E3616" s="209" t="s">
        <v>8606</v>
      </c>
      <c r="F3616" s="209" t="s">
        <v>8644</v>
      </c>
      <c r="G3616" s="209" t="s">
        <v>8645</v>
      </c>
    </row>
    <row r="3617" customHeight="1" spans="4:7">
      <c r="D3617" s="207">
        <v>49014</v>
      </c>
      <c r="E3617" s="209" t="s">
        <v>8606</v>
      </c>
      <c r="F3617" s="209" t="s">
        <v>8646</v>
      </c>
      <c r="G3617" s="209" t="s">
        <v>8647</v>
      </c>
    </row>
    <row r="3618" customHeight="1" spans="4:7">
      <c r="D3618" s="207">
        <v>49014</v>
      </c>
      <c r="E3618" s="209" t="s">
        <v>8606</v>
      </c>
      <c r="F3618" s="209" t="s">
        <v>8648</v>
      </c>
      <c r="G3618" s="209" t="s">
        <v>8649</v>
      </c>
    </row>
    <row r="3619" customHeight="1" spans="4:7">
      <c r="D3619" s="207">
        <v>100005</v>
      </c>
      <c r="E3619" s="209" t="s">
        <v>8650</v>
      </c>
      <c r="F3619" s="209" t="s">
        <v>8651</v>
      </c>
      <c r="G3619" s="209" t="s">
        <v>2174</v>
      </c>
    </row>
    <row r="3620" customHeight="1" spans="4:7">
      <c r="D3620" s="207">
        <v>100005</v>
      </c>
      <c r="E3620" s="209" t="s">
        <v>8650</v>
      </c>
      <c r="F3620" s="209" t="s">
        <v>8652</v>
      </c>
      <c r="G3620" s="209" t="s">
        <v>8653</v>
      </c>
    </row>
    <row r="3621" customHeight="1" spans="4:7">
      <c r="D3621" s="207">
        <v>100005</v>
      </c>
      <c r="E3621" s="209" t="s">
        <v>8650</v>
      </c>
      <c r="F3621" s="209" t="s">
        <v>8654</v>
      </c>
      <c r="G3621" s="209" t="s">
        <v>2086</v>
      </c>
    </row>
    <row r="3622" customHeight="1" spans="4:7">
      <c r="D3622" s="207">
        <v>100005</v>
      </c>
      <c r="E3622" s="209" t="s">
        <v>8650</v>
      </c>
      <c r="F3622" s="209" t="s">
        <v>8655</v>
      </c>
      <c r="G3622" s="209" t="s">
        <v>8656</v>
      </c>
    </row>
    <row r="3623" customHeight="1" spans="4:7">
      <c r="D3623" s="207">
        <v>100005</v>
      </c>
      <c r="E3623" s="209" t="s">
        <v>8650</v>
      </c>
      <c r="F3623" s="209" t="s">
        <v>8657</v>
      </c>
      <c r="G3623" s="209" t="s">
        <v>7801</v>
      </c>
    </row>
    <row r="3624" customHeight="1" spans="4:7">
      <c r="D3624" s="207">
        <v>100005</v>
      </c>
      <c r="E3624" s="209" t="s">
        <v>8650</v>
      </c>
      <c r="F3624" s="209" t="s">
        <v>8658</v>
      </c>
      <c r="G3624" s="209" t="s">
        <v>8659</v>
      </c>
    </row>
    <row r="3625" customHeight="1" spans="4:7">
      <c r="D3625" s="207">
        <v>100005</v>
      </c>
      <c r="E3625" s="209" t="s">
        <v>8650</v>
      </c>
      <c r="F3625" s="209" t="s">
        <v>8660</v>
      </c>
      <c r="G3625" s="209" t="s">
        <v>8661</v>
      </c>
    </row>
    <row r="3626" customHeight="1" spans="4:7">
      <c r="D3626" s="207">
        <v>100005</v>
      </c>
      <c r="E3626" s="209" t="s">
        <v>8650</v>
      </c>
      <c r="F3626" s="209" t="s">
        <v>8662</v>
      </c>
      <c r="G3626" s="209" t="s">
        <v>8663</v>
      </c>
    </row>
    <row r="3627" customHeight="1" spans="4:7">
      <c r="D3627" s="207">
        <v>100005</v>
      </c>
      <c r="E3627" s="209" t="s">
        <v>8650</v>
      </c>
      <c r="F3627" s="209" t="s">
        <v>8664</v>
      </c>
      <c r="G3627" s="209" t="s">
        <v>4170</v>
      </c>
    </row>
    <row r="3628" customHeight="1" spans="4:7">
      <c r="D3628" s="207">
        <v>100005</v>
      </c>
      <c r="E3628" s="209" t="s">
        <v>8650</v>
      </c>
      <c r="F3628" s="209" t="s">
        <v>8665</v>
      </c>
      <c r="G3628" s="209" t="s">
        <v>2864</v>
      </c>
    </row>
    <row r="3629" customHeight="1" spans="4:7">
      <c r="D3629" s="207">
        <v>100005</v>
      </c>
      <c r="E3629" s="209" t="s">
        <v>8650</v>
      </c>
      <c r="F3629" s="209" t="s">
        <v>8666</v>
      </c>
      <c r="G3629" s="209" t="s">
        <v>8667</v>
      </c>
    </row>
    <row r="3630" customHeight="1" spans="4:7">
      <c r="D3630" s="207">
        <v>100005</v>
      </c>
      <c r="E3630" s="209" t="s">
        <v>8650</v>
      </c>
      <c r="F3630" s="209" t="s">
        <v>8668</v>
      </c>
      <c r="G3630" s="209" t="s">
        <v>8669</v>
      </c>
    </row>
    <row r="3631" customHeight="1" spans="4:7">
      <c r="D3631" s="207">
        <v>100005</v>
      </c>
      <c r="E3631" s="209" t="s">
        <v>8650</v>
      </c>
      <c r="F3631" s="209" t="s">
        <v>8670</v>
      </c>
      <c r="G3631" s="209" t="s">
        <v>8671</v>
      </c>
    </row>
    <row r="3632" customHeight="1" spans="4:7">
      <c r="D3632" s="207">
        <v>100005</v>
      </c>
      <c r="E3632" s="209" t="s">
        <v>8650</v>
      </c>
      <c r="F3632" s="209" t="s">
        <v>8672</v>
      </c>
      <c r="G3632" s="209" t="s">
        <v>8673</v>
      </c>
    </row>
    <row r="3633" customHeight="1" spans="4:7">
      <c r="D3633" s="207">
        <v>100005</v>
      </c>
      <c r="E3633" s="209" t="s">
        <v>8650</v>
      </c>
      <c r="F3633" s="209" t="s">
        <v>8674</v>
      </c>
      <c r="G3633" s="209" t="s">
        <v>5982</v>
      </c>
    </row>
    <row r="3634" customHeight="1" spans="4:7">
      <c r="D3634" s="207">
        <v>100005</v>
      </c>
      <c r="E3634" s="209" t="s">
        <v>8650</v>
      </c>
      <c r="F3634" s="209" t="s">
        <v>8675</v>
      </c>
      <c r="G3634" s="209" t="s">
        <v>8181</v>
      </c>
    </row>
    <row r="3635" customHeight="1" spans="4:7">
      <c r="D3635" s="207">
        <v>100005</v>
      </c>
      <c r="E3635" s="209" t="s">
        <v>8650</v>
      </c>
      <c r="F3635" s="209" t="s">
        <v>8676</v>
      </c>
      <c r="G3635" s="209" t="s">
        <v>8677</v>
      </c>
    </row>
    <row r="3636" customHeight="1" spans="4:7">
      <c r="D3636" s="206">
        <v>51041</v>
      </c>
      <c r="E3636" s="181" t="s">
        <v>1905</v>
      </c>
      <c r="F3636" s="209" t="s">
        <v>8678</v>
      </c>
      <c r="G3636" s="209" t="s">
        <v>8679</v>
      </c>
    </row>
    <row r="3637" customHeight="1" spans="4:7">
      <c r="D3637" s="206">
        <v>51041</v>
      </c>
      <c r="E3637" s="181" t="s">
        <v>1905</v>
      </c>
      <c r="F3637" s="209" t="s">
        <v>8680</v>
      </c>
      <c r="G3637" s="209" t="s">
        <v>8681</v>
      </c>
    </row>
    <row r="3638" customHeight="1" spans="4:7">
      <c r="D3638" s="206">
        <v>51041</v>
      </c>
      <c r="E3638" s="181" t="s">
        <v>1905</v>
      </c>
      <c r="F3638" s="209" t="s">
        <v>8682</v>
      </c>
      <c r="G3638" s="209" t="s">
        <v>8683</v>
      </c>
    </row>
    <row r="3639" customHeight="1" spans="4:7">
      <c r="D3639" s="206">
        <v>51041</v>
      </c>
      <c r="E3639" s="181" t="s">
        <v>1905</v>
      </c>
      <c r="F3639" s="209" t="s">
        <v>8684</v>
      </c>
      <c r="G3639" s="209" t="s">
        <v>8685</v>
      </c>
    </row>
    <row r="3640" customHeight="1" spans="4:7">
      <c r="D3640" s="206">
        <v>51041</v>
      </c>
      <c r="E3640" s="181" t="s">
        <v>1905</v>
      </c>
      <c r="F3640" s="209" t="s">
        <v>8686</v>
      </c>
      <c r="G3640" s="209" t="s">
        <v>6529</v>
      </c>
    </row>
    <row r="3641" customHeight="1" spans="4:7">
      <c r="D3641" s="206">
        <v>51041</v>
      </c>
      <c r="E3641" s="181" t="s">
        <v>1905</v>
      </c>
      <c r="F3641" s="209" t="s">
        <v>8687</v>
      </c>
      <c r="G3641" s="209" t="s">
        <v>8688</v>
      </c>
    </row>
    <row r="3642" customHeight="1" spans="4:7">
      <c r="D3642" s="206">
        <v>51041</v>
      </c>
      <c r="E3642" s="181" t="s">
        <v>1905</v>
      </c>
      <c r="F3642" s="209" t="s">
        <v>8689</v>
      </c>
      <c r="G3642" s="209" t="s">
        <v>8690</v>
      </c>
    </row>
    <row r="3643" customHeight="1" spans="4:7">
      <c r="D3643" s="206">
        <v>51041</v>
      </c>
      <c r="E3643" s="181" t="s">
        <v>1905</v>
      </c>
      <c r="F3643" s="209" t="s">
        <v>8691</v>
      </c>
      <c r="G3643" s="209" t="s">
        <v>2044</v>
      </c>
    </row>
    <row r="3644" customHeight="1" spans="4:7">
      <c r="D3644" s="206">
        <v>51041</v>
      </c>
      <c r="E3644" s="181" t="s">
        <v>1905</v>
      </c>
      <c r="F3644" s="209" t="s">
        <v>8692</v>
      </c>
      <c r="G3644" s="209" t="s">
        <v>8693</v>
      </c>
    </row>
    <row r="3645" customHeight="1" spans="4:7">
      <c r="D3645" s="206">
        <v>51041</v>
      </c>
      <c r="E3645" s="181" t="s">
        <v>1905</v>
      </c>
      <c r="F3645" s="209" t="s">
        <v>8694</v>
      </c>
      <c r="G3645" s="209" t="s">
        <v>8695</v>
      </c>
    </row>
    <row r="3646" customHeight="1" spans="4:7">
      <c r="D3646" s="206">
        <v>51041</v>
      </c>
      <c r="E3646" s="181" t="s">
        <v>1905</v>
      </c>
      <c r="F3646" s="209" t="s">
        <v>8696</v>
      </c>
      <c r="G3646" s="209" t="s">
        <v>8697</v>
      </c>
    </row>
    <row r="3647" customHeight="1" spans="4:7">
      <c r="D3647" s="206">
        <v>51041</v>
      </c>
      <c r="E3647" s="181" t="s">
        <v>1905</v>
      </c>
      <c r="F3647" s="209" t="s">
        <v>8698</v>
      </c>
      <c r="G3647" s="209" t="s">
        <v>8699</v>
      </c>
    </row>
    <row r="3648" customHeight="1" spans="4:7">
      <c r="D3648" s="206">
        <v>51041</v>
      </c>
      <c r="E3648" s="181" t="s">
        <v>1905</v>
      </c>
      <c r="F3648" s="209" t="s">
        <v>8700</v>
      </c>
      <c r="G3648" s="209" t="s">
        <v>2708</v>
      </c>
    </row>
    <row r="3649" customHeight="1" spans="4:7">
      <c r="D3649" s="207">
        <v>47017</v>
      </c>
      <c r="E3649" s="209" t="s">
        <v>8701</v>
      </c>
      <c r="F3649" s="209" t="s">
        <v>8702</v>
      </c>
      <c r="G3649" s="209" t="s">
        <v>8703</v>
      </c>
    </row>
    <row r="3650" customHeight="1" spans="4:7">
      <c r="D3650" s="207">
        <v>47017</v>
      </c>
      <c r="E3650" s="209" t="s">
        <v>8701</v>
      </c>
      <c r="F3650" s="209" t="s">
        <v>8704</v>
      </c>
      <c r="G3650" s="209" t="s">
        <v>8705</v>
      </c>
    </row>
    <row r="3651" customHeight="1" spans="4:7">
      <c r="D3651" s="207">
        <v>47017</v>
      </c>
      <c r="E3651" s="209" t="s">
        <v>8701</v>
      </c>
      <c r="F3651" s="209" t="s">
        <v>8706</v>
      </c>
      <c r="G3651" s="209" t="s">
        <v>8707</v>
      </c>
    </row>
    <row r="3652" customHeight="1" spans="4:7">
      <c r="D3652" s="207">
        <v>47017</v>
      </c>
      <c r="E3652" s="209" t="s">
        <v>8701</v>
      </c>
      <c r="F3652" s="209" t="s">
        <v>8708</v>
      </c>
      <c r="G3652" s="209" t="s">
        <v>3937</v>
      </c>
    </row>
    <row r="3653" customHeight="1" spans="4:7">
      <c r="D3653" s="207">
        <v>47017</v>
      </c>
      <c r="E3653" s="209" t="s">
        <v>8701</v>
      </c>
      <c r="F3653" s="209" t="s">
        <v>8709</v>
      </c>
      <c r="G3653" s="209" t="s">
        <v>8710</v>
      </c>
    </row>
    <row r="3654" customHeight="1" spans="4:7">
      <c r="D3654" s="207">
        <v>47017</v>
      </c>
      <c r="E3654" s="209" t="s">
        <v>8701</v>
      </c>
      <c r="F3654" s="209" t="s">
        <v>8711</v>
      </c>
      <c r="G3654" s="209" t="s">
        <v>8712</v>
      </c>
    </row>
    <row r="3655" customHeight="1" spans="4:7">
      <c r="D3655" s="207">
        <v>47017</v>
      </c>
      <c r="E3655" s="209" t="s">
        <v>8701</v>
      </c>
      <c r="F3655" s="209" t="s">
        <v>8713</v>
      </c>
      <c r="G3655" s="209" t="s">
        <v>8714</v>
      </c>
    </row>
    <row r="3656" customHeight="1" spans="4:7">
      <c r="D3656" s="207">
        <v>47017</v>
      </c>
      <c r="E3656" s="209" t="s">
        <v>8701</v>
      </c>
      <c r="F3656" s="209" t="s">
        <v>8715</v>
      </c>
      <c r="G3656" s="209" t="s">
        <v>8716</v>
      </c>
    </row>
    <row r="3657" customHeight="1" spans="4:7">
      <c r="D3657" s="207">
        <v>47017</v>
      </c>
      <c r="E3657" s="209" t="s">
        <v>8701</v>
      </c>
      <c r="F3657" s="209" t="s">
        <v>8717</v>
      </c>
      <c r="G3657" s="209" t="s">
        <v>8718</v>
      </c>
    </row>
    <row r="3658" customHeight="1" spans="4:7">
      <c r="D3658" s="207">
        <v>47017</v>
      </c>
      <c r="E3658" s="209" t="s">
        <v>8701</v>
      </c>
      <c r="F3658" s="209" t="s">
        <v>8719</v>
      </c>
      <c r="G3658" s="209" t="s">
        <v>8720</v>
      </c>
    </row>
    <row r="3659" customHeight="1" spans="4:7">
      <c r="D3659" s="207">
        <v>47017</v>
      </c>
      <c r="E3659" s="209" t="s">
        <v>8701</v>
      </c>
      <c r="F3659" s="209" t="s">
        <v>8721</v>
      </c>
      <c r="G3659" s="209" t="s">
        <v>8722</v>
      </c>
    </row>
    <row r="3660" customHeight="1" spans="4:7">
      <c r="D3660" s="207">
        <v>47017</v>
      </c>
      <c r="E3660" s="209" t="s">
        <v>8701</v>
      </c>
      <c r="F3660" s="209" t="s">
        <v>8723</v>
      </c>
      <c r="G3660" s="209" t="s">
        <v>6459</v>
      </c>
    </row>
    <row r="3661" customHeight="1" spans="4:7">
      <c r="D3661" s="207">
        <v>47017</v>
      </c>
      <c r="E3661" s="209" t="s">
        <v>8701</v>
      </c>
      <c r="F3661" s="209" t="s">
        <v>8724</v>
      </c>
      <c r="G3661" s="209" t="s">
        <v>3635</v>
      </c>
    </row>
    <row r="3662" customHeight="1" spans="4:7">
      <c r="D3662" s="207">
        <v>47017</v>
      </c>
      <c r="E3662" s="209" t="s">
        <v>8701</v>
      </c>
      <c r="F3662" s="209" t="s">
        <v>8725</v>
      </c>
      <c r="G3662" s="209" t="s">
        <v>8726</v>
      </c>
    </row>
    <row r="3663" customHeight="1" spans="4:7">
      <c r="D3663" s="207">
        <v>47017</v>
      </c>
      <c r="E3663" s="209" t="s">
        <v>8701</v>
      </c>
      <c r="F3663" s="209" t="s">
        <v>8727</v>
      </c>
      <c r="G3663" s="209" t="s">
        <v>5860</v>
      </c>
    </row>
    <row r="3664" customHeight="1" spans="4:7">
      <c r="D3664" s="207">
        <v>47017</v>
      </c>
      <c r="E3664" s="209" t="s">
        <v>8701</v>
      </c>
      <c r="F3664" s="209" t="s">
        <v>8728</v>
      </c>
      <c r="G3664" s="209" t="s">
        <v>1987</v>
      </c>
    </row>
    <row r="3665" customHeight="1" spans="4:7">
      <c r="D3665" s="207">
        <v>47017</v>
      </c>
      <c r="E3665" s="209" t="s">
        <v>8701</v>
      </c>
      <c r="F3665" s="209" t="s">
        <v>8729</v>
      </c>
      <c r="G3665" s="209" t="s">
        <v>1350</v>
      </c>
    </row>
    <row r="3666" customHeight="1" spans="4:7">
      <c r="D3666" s="207">
        <v>47017</v>
      </c>
      <c r="E3666" s="209" t="s">
        <v>8701</v>
      </c>
      <c r="F3666" s="209" t="s">
        <v>8730</v>
      </c>
      <c r="G3666" s="209" t="s">
        <v>8731</v>
      </c>
    </row>
    <row r="3667" customHeight="1" spans="4:7">
      <c r="D3667" s="207">
        <v>47017</v>
      </c>
      <c r="E3667" s="209" t="s">
        <v>8701</v>
      </c>
      <c r="F3667" s="209" t="s">
        <v>8732</v>
      </c>
      <c r="G3667" s="209" t="s">
        <v>8733</v>
      </c>
    </row>
    <row r="3668" customHeight="1" spans="4:7">
      <c r="D3668" s="207">
        <v>47017</v>
      </c>
      <c r="E3668" s="209" t="s">
        <v>8701</v>
      </c>
      <c r="F3668" s="209" t="s">
        <v>8734</v>
      </c>
      <c r="G3668" s="209" t="s">
        <v>1859</v>
      </c>
    </row>
    <row r="3669" customHeight="1" spans="4:7">
      <c r="D3669" s="207">
        <v>47017</v>
      </c>
      <c r="E3669" s="209" t="s">
        <v>8701</v>
      </c>
      <c r="F3669" s="209" t="s">
        <v>8735</v>
      </c>
      <c r="G3669" s="209" t="s">
        <v>8736</v>
      </c>
    </row>
    <row r="3670" customHeight="1" spans="4:7">
      <c r="D3670" s="207">
        <v>47017</v>
      </c>
      <c r="E3670" s="209" t="s">
        <v>8701</v>
      </c>
      <c r="F3670" s="209" t="s">
        <v>8737</v>
      </c>
      <c r="G3670" s="209" t="s">
        <v>7244</v>
      </c>
    </row>
    <row r="3671" customHeight="1" spans="4:7">
      <c r="D3671" s="207">
        <v>47017</v>
      </c>
      <c r="E3671" s="209" t="s">
        <v>8701</v>
      </c>
      <c r="F3671" s="209" t="s">
        <v>8738</v>
      </c>
      <c r="G3671" s="209" t="s">
        <v>4936</v>
      </c>
    </row>
    <row r="3672" customHeight="1" spans="4:7">
      <c r="D3672" s="207">
        <v>47017</v>
      </c>
      <c r="E3672" s="209" t="s">
        <v>8701</v>
      </c>
      <c r="F3672" s="209" t="s">
        <v>8739</v>
      </c>
      <c r="G3672" s="209" t="s">
        <v>8740</v>
      </c>
    </row>
    <row r="3673" customHeight="1" spans="4:7">
      <c r="D3673" s="207">
        <v>47017</v>
      </c>
      <c r="E3673" s="209" t="s">
        <v>8701</v>
      </c>
      <c r="F3673" s="209" t="s">
        <v>8741</v>
      </c>
      <c r="G3673" s="209" t="s">
        <v>8742</v>
      </c>
    </row>
    <row r="3674" customHeight="1" spans="4:7">
      <c r="D3674" s="207">
        <v>47017</v>
      </c>
      <c r="E3674" s="209" t="s">
        <v>8701</v>
      </c>
      <c r="F3674" s="209" t="s">
        <v>8743</v>
      </c>
      <c r="G3674" s="209" t="s">
        <v>1677</v>
      </c>
    </row>
    <row r="3675" customHeight="1" spans="4:7">
      <c r="D3675" s="207">
        <v>47017</v>
      </c>
      <c r="E3675" s="209" t="s">
        <v>8701</v>
      </c>
      <c r="F3675" s="209" t="s">
        <v>8744</v>
      </c>
      <c r="G3675" s="209" t="s">
        <v>2704</v>
      </c>
    </row>
    <row r="3676" customHeight="1" spans="4:7">
      <c r="D3676" s="207">
        <v>47017</v>
      </c>
      <c r="E3676" s="209" t="s">
        <v>8701</v>
      </c>
      <c r="F3676" s="209" t="s">
        <v>8745</v>
      </c>
      <c r="G3676" s="209" t="s">
        <v>8746</v>
      </c>
    </row>
    <row r="3677" customHeight="1" spans="4:7">
      <c r="D3677" s="207">
        <v>47017</v>
      </c>
      <c r="E3677" s="209" t="s">
        <v>8701</v>
      </c>
      <c r="F3677" s="209" t="s">
        <v>8747</v>
      </c>
      <c r="G3677" s="209" t="s">
        <v>8748</v>
      </c>
    </row>
    <row r="3678" customHeight="1" spans="4:7">
      <c r="D3678" s="207">
        <v>47017</v>
      </c>
      <c r="E3678" s="209" t="s">
        <v>8701</v>
      </c>
      <c r="F3678" s="209" t="s">
        <v>8749</v>
      </c>
      <c r="G3678" s="209" t="s">
        <v>2399</v>
      </c>
    </row>
    <row r="3679" customHeight="1" spans="4:7">
      <c r="D3679" s="207">
        <v>47017</v>
      </c>
      <c r="E3679" s="209" t="s">
        <v>8701</v>
      </c>
      <c r="F3679" s="209" t="s">
        <v>8750</v>
      </c>
      <c r="G3679" s="209" t="s">
        <v>8751</v>
      </c>
    </row>
    <row r="3680" customHeight="1" spans="4:7">
      <c r="D3680" s="207">
        <v>47017</v>
      </c>
      <c r="E3680" s="209" t="s">
        <v>8701</v>
      </c>
      <c r="F3680" s="209" t="s">
        <v>8752</v>
      </c>
      <c r="G3680" s="209" t="s">
        <v>8753</v>
      </c>
    </row>
    <row r="3681" customHeight="1" spans="4:7">
      <c r="D3681" s="207">
        <v>47017</v>
      </c>
      <c r="E3681" s="209" t="s">
        <v>8701</v>
      </c>
      <c r="F3681" s="209" t="s">
        <v>8754</v>
      </c>
      <c r="G3681" s="209" t="s">
        <v>2843</v>
      </c>
    </row>
    <row r="3682" customHeight="1" spans="4:7">
      <c r="D3682" s="207">
        <v>47017</v>
      </c>
      <c r="E3682" s="209" t="s">
        <v>8701</v>
      </c>
      <c r="F3682" s="209" t="s">
        <v>8755</v>
      </c>
      <c r="G3682" s="209" t="s">
        <v>8756</v>
      </c>
    </row>
    <row r="3683" customHeight="1" spans="4:7">
      <c r="D3683" s="207">
        <v>47017</v>
      </c>
      <c r="E3683" s="209" t="s">
        <v>8701</v>
      </c>
      <c r="F3683" s="209" t="s">
        <v>8757</v>
      </c>
      <c r="G3683" s="209" t="s">
        <v>8758</v>
      </c>
    </row>
    <row r="3684" customHeight="1" spans="4:7">
      <c r="D3684" s="207">
        <v>47017</v>
      </c>
      <c r="E3684" s="209" t="s">
        <v>8701</v>
      </c>
      <c r="F3684" s="209" t="s">
        <v>8759</v>
      </c>
      <c r="G3684" s="209" t="s">
        <v>8760</v>
      </c>
    </row>
    <row r="3685" customHeight="1" spans="4:7">
      <c r="D3685" s="207">
        <v>47017</v>
      </c>
      <c r="E3685" s="209" t="s">
        <v>8701</v>
      </c>
      <c r="F3685" s="209" t="s">
        <v>8761</v>
      </c>
      <c r="G3685" s="209" t="s">
        <v>8762</v>
      </c>
    </row>
    <row r="3686" customHeight="1" spans="4:7">
      <c r="D3686" s="207">
        <v>47017</v>
      </c>
      <c r="E3686" s="209" t="s">
        <v>8701</v>
      </c>
      <c r="F3686" s="209" t="s">
        <v>8763</v>
      </c>
      <c r="G3686" s="209" t="s">
        <v>8764</v>
      </c>
    </row>
    <row r="3687" customHeight="1" spans="4:7">
      <c r="D3687" s="207">
        <v>47017</v>
      </c>
      <c r="E3687" s="209" t="s">
        <v>8701</v>
      </c>
      <c r="F3687" s="209" t="s">
        <v>8765</v>
      </c>
      <c r="G3687" s="209" t="s">
        <v>8766</v>
      </c>
    </row>
    <row r="3688" customHeight="1" spans="4:7">
      <c r="D3688" s="207">
        <v>52023</v>
      </c>
      <c r="E3688" s="209" t="s">
        <v>8767</v>
      </c>
      <c r="F3688" s="209" t="s">
        <v>8768</v>
      </c>
      <c r="G3688" s="209" t="s">
        <v>8769</v>
      </c>
    </row>
    <row r="3689" customHeight="1" spans="4:7">
      <c r="D3689" s="207">
        <v>52023</v>
      </c>
      <c r="E3689" s="209" t="s">
        <v>8767</v>
      </c>
      <c r="F3689" s="209" t="s">
        <v>8770</v>
      </c>
      <c r="G3689" s="209" t="s">
        <v>8771</v>
      </c>
    </row>
    <row r="3690" customHeight="1" spans="4:7">
      <c r="D3690" s="207">
        <v>52023</v>
      </c>
      <c r="E3690" s="209" t="s">
        <v>8767</v>
      </c>
      <c r="F3690" s="209" t="s">
        <v>8772</v>
      </c>
      <c r="G3690" s="209" t="s">
        <v>8773</v>
      </c>
    </row>
    <row r="3691" customHeight="1" spans="4:7">
      <c r="D3691" s="207">
        <v>52023</v>
      </c>
      <c r="E3691" s="209" t="s">
        <v>8767</v>
      </c>
      <c r="F3691" s="209" t="s">
        <v>8774</v>
      </c>
      <c r="G3691" s="209" t="s">
        <v>8775</v>
      </c>
    </row>
    <row r="3692" customHeight="1" spans="4:7">
      <c r="D3692" s="207">
        <v>52023</v>
      </c>
      <c r="E3692" s="209" t="s">
        <v>8767</v>
      </c>
      <c r="F3692" s="209" t="s">
        <v>8776</v>
      </c>
      <c r="G3692" s="209" t="s">
        <v>8777</v>
      </c>
    </row>
    <row r="3693" customHeight="1" spans="4:7">
      <c r="D3693" s="207">
        <v>52023</v>
      </c>
      <c r="E3693" s="209" t="s">
        <v>8767</v>
      </c>
      <c r="F3693" s="209" t="s">
        <v>8778</v>
      </c>
      <c r="G3693" s="209" t="s">
        <v>6651</v>
      </c>
    </row>
    <row r="3694" customHeight="1" spans="4:7">
      <c r="D3694" s="207">
        <v>52023</v>
      </c>
      <c r="E3694" s="209" t="s">
        <v>8767</v>
      </c>
      <c r="F3694" s="209" t="s">
        <v>8779</v>
      </c>
      <c r="G3694" s="209" t="s">
        <v>8780</v>
      </c>
    </row>
    <row r="3695" customHeight="1" spans="4:7">
      <c r="D3695" s="207">
        <v>52023</v>
      </c>
      <c r="E3695" s="209" t="s">
        <v>8767</v>
      </c>
      <c r="F3695" s="209" t="s">
        <v>8781</v>
      </c>
      <c r="G3695" s="209" t="s">
        <v>8782</v>
      </c>
    </row>
    <row r="3696" customHeight="1" spans="4:7">
      <c r="D3696" s="207">
        <v>52023</v>
      </c>
      <c r="E3696" s="209" t="s">
        <v>8767</v>
      </c>
      <c r="F3696" s="209" t="s">
        <v>8783</v>
      </c>
      <c r="G3696" s="209" t="s">
        <v>2708</v>
      </c>
    </row>
    <row r="3697" customHeight="1" spans="4:7">
      <c r="D3697" s="207">
        <v>52023</v>
      </c>
      <c r="E3697" s="209" t="s">
        <v>8767</v>
      </c>
      <c r="F3697" s="209" t="s">
        <v>8784</v>
      </c>
      <c r="G3697" s="209" t="s">
        <v>4782</v>
      </c>
    </row>
    <row r="3698" customHeight="1" spans="4:7">
      <c r="D3698" s="207">
        <v>52024</v>
      </c>
      <c r="E3698" s="209" t="s">
        <v>8785</v>
      </c>
      <c r="F3698" s="209" t="s">
        <v>8786</v>
      </c>
      <c r="G3698" s="209" t="s">
        <v>8787</v>
      </c>
    </row>
    <row r="3699" customHeight="1" spans="4:7">
      <c r="D3699" s="207">
        <v>52024</v>
      </c>
      <c r="E3699" s="209" t="s">
        <v>8785</v>
      </c>
      <c r="F3699" s="209" t="s">
        <v>8788</v>
      </c>
      <c r="G3699" s="209" t="s">
        <v>8789</v>
      </c>
    </row>
    <row r="3700" customHeight="1" spans="4:7">
      <c r="D3700" s="207">
        <v>52024</v>
      </c>
      <c r="E3700" s="209" t="s">
        <v>8785</v>
      </c>
      <c r="F3700" s="209" t="s">
        <v>8790</v>
      </c>
      <c r="G3700" s="209" t="s">
        <v>8791</v>
      </c>
    </row>
    <row r="3701" customHeight="1" spans="4:7">
      <c r="D3701" s="207">
        <v>52024</v>
      </c>
      <c r="E3701" s="209" t="s">
        <v>8785</v>
      </c>
      <c r="F3701" s="209" t="s">
        <v>8792</v>
      </c>
      <c r="G3701" s="209" t="s">
        <v>8793</v>
      </c>
    </row>
    <row r="3702" customHeight="1" spans="4:7">
      <c r="D3702" s="207">
        <v>52025</v>
      </c>
      <c r="E3702" s="209" t="s">
        <v>8794</v>
      </c>
      <c r="F3702" s="209" t="s">
        <v>8795</v>
      </c>
      <c r="G3702" s="209" t="s">
        <v>8796</v>
      </c>
    </row>
    <row r="3703" customHeight="1" spans="4:7">
      <c r="D3703" s="207">
        <v>52025</v>
      </c>
      <c r="E3703" s="209" t="s">
        <v>8794</v>
      </c>
      <c r="F3703" s="209" t="s">
        <v>8797</v>
      </c>
      <c r="G3703" s="209" t="s">
        <v>8798</v>
      </c>
    </row>
    <row r="3704" customHeight="1" spans="4:7">
      <c r="D3704" s="207">
        <v>52025</v>
      </c>
      <c r="E3704" s="209" t="s">
        <v>8794</v>
      </c>
      <c r="F3704" s="209" t="s">
        <v>8799</v>
      </c>
      <c r="G3704" s="209" t="s">
        <v>8800</v>
      </c>
    </row>
    <row r="3705" customHeight="1" spans="4:7">
      <c r="D3705" s="207">
        <v>52025</v>
      </c>
      <c r="E3705" s="209" t="s">
        <v>8794</v>
      </c>
      <c r="F3705" s="209" t="s">
        <v>8801</v>
      </c>
      <c r="G3705" s="209" t="s">
        <v>8802</v>
      </c>
    </row>
    <row r="3706" customHeight="1" spans="4:7">
      <c r="D3706" s="207">
        <v>52026</v>
      </c>
      <c r="E3706" s="209" t="s">
        <v>8803</v>
      </c>
      <c r="F3706" s="209" t="s">
        <v>8804</v>
      </c>
      <c r="G3706" s="209" t="s">
        <v>8805</v>
      </c>
    </row>
    <row r="3707" customHeight="1" spans="4:7">
      <c r="D3707" s="207">
        <v>52026</v>
      </c>
      <c r="E3707" s="209" t="s">
        <v>8803</v>
      </c>
      <c r="F3707" s="209" t="s">
        <v>8806</v>
      </c>
      <c r="G3707" s="209" t="s">
        <v>8807</v>
      </c>
    </row>
    <row r="3708" customHeight="1" spans="4:7">
      <c r="D3708" s="207">
        <v>52026</v>
      </c>
      <c r="E3708" s="209" t="s">
        <v>8803</v>
      </c>
      <c r="F3708" s="209" t="s">
        <v>8808</v>
      </c>
      <c r="G3708" s="209" t="s">
        <v>8809</v>
      </c>
    </row>
    <row r="3709" customHeight="1" spans="4:7">
      <c r="D3709" s="207">
        <v>52026</v>
      </c>
      <c r="E3709" s="209" t="s">
        <v>8803</v>
      </c>
      <c r="F3709" s="209" t="s">
        <v>8810</v>
      </c>
      <c r="G3709" s="209" t="s">
        <v>8811</v>
      </c>
    </row>
    <row r="3710" customHeight="1" spans="4:7">
      <c r="D3710" s="207">
        <v>52026</v>
      </c>
      <c r="E3710" s="209" t="s">
        <v>8803</v>
      </c>
      <c r="F3710" s="209" t="s">
        <v>8812</v>
      </c>
      <c r="G3710" s="209" t="s">
        <v>8813</v>
      </c>
    </row>
    <row r="3711" customHeight="1" spans="4:7">
      <c r="D3711" s="207">
        <v>52026</v>
      </c>
      <c r="E3711" s="209" t="s">
        <v>8803</v>
      </c>
      <c r="F3711" s="209" t="s">
        <v>8814</v>
      </c>
      <c r="G3711" s="209" t="s">
        <v>8815</v>
      </c>
    </row>
    <row r="3712" customHeight="1" spans="4:7">
      <c r="D3712" s="207">
        <v>52026</v>
      </c>
      <c r="E3712" s="209" t="s">
        <v>8803</v>
      </c>
      <c r="F3712" s="209" t="s">
        <v>8816</v>
      </c>
      <c r="G3712" s="209" t="s">
        <v>8817</v>
      </c>
    </row>
    <row r="3713" customHeight="1" spans="4:7">
      <c r="D3713" s="207">
        <v>48035</v>
      </c>
      <c r="E3713" s="209" t="s">
        <v>8818</v>
      </c>
      <c r="F3713" s="209" t="s">
        <v>8819</v>
      </c>
      <c r="G3713" s="209" t="s">
        <v>8820</v>
      </c>
    </row>
    <row r="3714" customHeight="1" spans="4:7">
      <c r="D3714" s="207">
        <v>48035</v>
      </c>
      <c r="E3714" s="209" t="s">
        <v>8818</v>
      </c>
      <c r="F3714" s="209" t="s">
        <v>8821</v>
      </c>
      <c r="G3714" s="209" t="s">
        <v>8822</v>
      </c>
    </row>
    <row r="3715" customHeight="1" spans="4:7">
      <c r="D3715" s="207">
        <v>48035</v>
      </c>
      <c r="E3715" s="209" t="s">
        <v>8818</v>
      </c>
      <c r="F3715" s="209" t="s">
        <v>8823</v>
      </c>
      <c r="G3715" s="209" t="s">
        <v>1844</v>
      </c>
    </row>
    <row r="3716" customHeight="1" spans="4:7">
      <c r="D3716" s="207">
        <v>48035</v>
      </c>
      <c r="E3716" s="209" t="s">
        <v>8818</v>
      </c>
      <c r="F3716" s="209" t="s">
        <v>8824</v>
      </c>
      <c r="G3716" s="209" t="s">
        <v>8825</v>
      </c>
    </row>
    <row r="3717" customHeight="1" spans="4:7">
      <c r="D3717" s="207">
        <v>48035</v>
      </c>
      <c r="E3717" s="209" t="s">
        <v>8818</v>
      </c>
      <c r="F3717" s="209" t="s">
        <v>8826</v>
      </c>
      <c r="G3717" s="209" t="s">
        <v>8827</v>
      </c>
    </row>
    <row r="3718" customHeight="1" spans="4:7">
      <c r="D3718" s="207">
        <v>48035</v>
      </c>
      <c r="E3718" s="209" t="s">
        <v>8818</v>
      </c>
      <c r="F3718" s="209" t="s">
        <v>8828</v>
      </c>
      <c r="G3718" s="209" t="s">
        <v>4326</v>
      </c>
    </row>
    <row r="3719" customHeight="1" spans="4:7">
      <c r="D3719" s="207">
        <v>48035</v>
      </c>
      <c r="E3719" s="209" t="s">
        <v>8818</v>
      </c>
      <c r="F3719" s="209" t="s">
        <v>8829</v>
      </c>
      <c r="G3719" s="209" t="s">
        <v>8830</v>
      </c>
    </row>
    <row r="3720" customHeight="1" spans="4:7">
      <c r="D3720" s="207">
        <v>48035</v>
      </c>
      <c r="E3720" s="209" t="s">
        <v>8818</v>
      </c>
      <c r="F3720" s="209" t="s">
        <v>8831</v>
      </c>
      <c r="G3720" s="209" t="s">
        <v>8832</v>
      </c>
    </row>
    <row r="3721" customHeight="1" spans="4:7">
      <c r="D3721" s="207">
        <v>48035</v>
      </c>
      <c r="E3721" s="209" t="s">
        <v>8818</v>
      </c>
      <c r="F3721" s="209" t="s">
        <v>8833</v>
      </c>
      <c r="G3721" s="209" t="s">
        <v>8834</v>
      </c>
    </row>
    <row r="3722" customHeight="1" spans="4:7">
      <c r="D3722" s="207">
        <v>48035</v>
      </c>
      <c r="E3722" s="209" t="s">
        <v>8818</v>
      </c>
      <c r="F3722" s="209" t="s">
        <v>8835</v>
      </c>
      <c r="G3722" s="209" t="s">
        <v>8836</v>
      </c>
    </row>
    <row r="3723" customHeight="1" spans="4:7">
      <c r="D3723" s="207">
        <v>48035</v>
      </c>
      <c r="E3723" s="209" t="s">
        <v>8818</v>
      </c>
      <c r="F3723" s="209" t="s">
        <v>8837</v>
      </c>
      <c r="G3723" s="209" t="s">
        <v>8838</v>
      </c>
    </row>
    <row r="3724" customHeight="1" spans="4:7">
      <c r="D3724" s="207">
        <v>48035</v>
      </c>
      <c r="E3724" s="209" t="s">
        <v>8818</v>
      </c>
      <c r="F3724" s="209" t="s">
        <v>8839</v>
      </c>
      <c r="G3724" s="209" t="s">
        <v>3092</v>
      </c>
    </row>
    <row r="3725" customHeight="1" spans="4:7">
      <c r="D3725" s="207">
        <v>48035</v>
      </c>
      <c r="E3725" s="209" t="s">
        <v>8818</v>
      </c>
      <c r="F3725" s="209" t="s">
        <v>8840</v>
      </c>
      <c r="G3725" s="209" t="s">
        <v>7638</v>
      </c>
    </row>
    <row r="3726" customHeight="1" spans="4:7">
      <c r="D3726" s="207">
        <v>48035</v>
      </c>
      <c r="E3726" s="209" t="s">
        <v>8818</v>
      </c>
      <c r="F3726" s="209" t="s">
        <v>8841</v>
      </c>
      <c r="G3726" s="209" t="s">
        <v>8842</v>
      </c>
    </row>
    <row r="3727" customHeight="1" spans="4:7">
      <c r="D3727" s="207">
        <v>48035</v>
      </c>
      <c r="E3727" s="209" t="s">
        <v>8818</v>
      </c>
      <c r="F3727" s="209" t="s">
        <v>8843</v>
      </c>
      <c r="G3727" s="209" t="s">
        <v>8844</v>
      </c>
    </row>
    <row r="3728" customHeight="1" spans="4:7">
      <c r="D3728" s="207">
        <v>48035</v>
      </c>
      <c r="E3728" s="209" t="s">
        <v>8818</v>
      </c>
      <c r="F3728" s="209" t="s">
        <v>8845</v>
      </c>
      <c r="G3728" s="209" t="s">
        <v>8846</v>
      </c>
    </row>
    <row r="3729" customHeight="1" spans="4:7">
      <c r="D3729" s="207">
        <v>48035</v>
      </c>
      <c r="E3729" s="209" t="s">
        <v>8818</v>
      </c>
      <c r="F3729" s="209" t="s">
        <v>8847</v>
      </c>
      <c r="G3729" s="209" t="s">
        <v>8848</v>
      </c>
    </row>
    <row r="3730" customHeight="1" spans="4:7">
      <c r="D3730" s="207">
        <v>48035</v>
      </c>
      <c r="E3730" s="209" t="s">
        <v>8818</v>
      </c>
      <c r="F3730" s="209" t="s">
        <v>8849</v>
      </c>
      <c r="G3730" s="209" t="s">
        <v>8850</v>
      </c>
    </row>
    <row r="3731" customHeight="1" spans="4:7">
      <c r="D3731" s="207">
        <v>48035</v>
      </c>
      <c r="E3731" s="209" t="s">
        <v>8818</v>
      </c>
      <c r="F3731" s="209" t="s">
        <v>8851</v>
      </c>
      <c r="G3731" s="209" t="s">
        <v>8852</v>
      </c>
    </row>
    <row r="3732" customHeight="1" spans="4:7">
      <c r="D3732" s="207">
        <v>48035</v>
      </c>
      <c r="E3732" s="209" t="s">
        <v>8818</v>
      </c>
      <c r="F3732" s="209" t="s">
        <v>8853</v>
      </c>
      <c r="G3732" s="209" t="s">
        <v>8854</v>
      </c>
    </row>
    <row r="3733" customHeight="1" spans="4:7">
      <c r="D3733" s="207">
        <v>48035</v>
      </c>
      <c r="E3733" s="209" t="s">
        <v>8818</v>
      </c>
      <c r="F3733" s="209" t="s">
        <v>8855</v>
      </c>
      <c r="G3733" s="209" t="s">
        <v>8856</v>
      </c>
    </row>
    <row r="3734" customHeight="1" spans="4:7">
      <c r="D3734" s="207">
        <v>48035</v>
      </c>
      <c r="E3734" s="209" t="s">
        <v>8818</v>
      </c>
      <c r="F3734" s="209" t="s">
        <v>8857</v>
      </c>
      <c r="G3734" s="209" t="s">
        <v>8858</v>
      </c>
    </row>
    <row r="3735" customHeight="1" spans="4:7">
      <c r="D3735" s="207">
        <v>48035</v>
      </c>
      <c r="E3735" s="209" t="s">
        <v>8818</v>
      </c>
      <c r="F3735" s="209" t="s">
        <v>8859</v>
      </c>
      <c r="G3735" s="209" t="s">
        <v>8860</v>
      </c>
    </row>
    <row r="3736" customHeight="1" spans="4:7">
      <c r="D3736" s="207">
        <v>48035</v>
      </c>
      <c r="E3736" s="209" t="s">
        <v>8818</v>
      </c>
      <c r="F3736" s="209" t="s">
        <v>8861</v>
      </c>
      <c r="G3736" s="209" t="s">
        <v>8862</v>
      </c>
    </row>
    <row r="3737" customHeight="1" spans="4:7">
      <c r="D3737" s="207">
        <v>48035</v>
      </c>
      <c r="E3737" s="209" t="s">
        <v>8818</v>
      </c>
      <c r="F3737" s="209" t="s">
        <v>8863</v>
      </c>
      <c r="G3737" s="209" t="s">
        <v>8864</v>
      </c>
    </row>
    <row r="3738" customHeight="1" spans="4:7">
      <c r="D3738" s="207">
        <v>48035</v>
      </c>
      <c r="E3738" s="209" t="s">
        <v>8818</v>
      </c>
      <c r="F3738" s="209" t="s">
        <v>8865</v>
      </c>
      <c r="G3738" s="209" t="s">
        <v>8866</v>
      </c>
    </row>
    <row r="3739" customHeight="1" spans="4:7">
      <c r="D3739" s="207">
        <v>48035</v>
      </c>
      <c r="E3739" s="209" t="s">
        <v>8818</v>
      </c>
      <c r="F3739" s="209" t="s">
        <v>8867</v>
      </c>
      <c r="G3739" s="209" t="s">
        <v>8868</v>
      </c>
    </row>
    <row r="3740" customHeight="1" spans="4:7">
      <c r="D3740" s="207">
        <v>48035</v>
      </c>
      <c r="E3740" s="209" t="s">
        <v>8818</v>
      </c>
      <c r="F3740" s="209" t="s">
        <v>8869</v>
      </c>
      <c r="G3740" s="209" t="s">
        <v>7503</v>
      </c>
    </row>
    <row r="3741" customHeight="1" spans="4:7">
      <c r="D3741" s="207">
        <v>48035</v>
      </c>
      <c r="E3741" s="209" t="s">
        <v>8818</v>
      </c>
      <c r="F3741" s="209" t="s">
        <v>8870</v>
      </c>
      <c r="G3741" s="209" t="s">
        <v>8871</v>
      </c>
    </row>
    <row r="3742" customHeight="1" spans="4:7">
      <c r="D3742" s="207">
        <v>48035</v>
      </c>
      <c r="E3742" s="209" t="s">
        <v>8818</v>
      </c>
      <c r="F3742" s="209" t="s">
        <v>8872</v>
      </c>
      <c r="G3742" s="209" t="s">
        <v>8873</v>
      </c>
    </row>
    <row r="3743" customHeight="1" spans="4:7">
      <c r="D3743" s="207">
        <v>48035</v>
      </c>
      <c r="E3743" s="209" t="s">
        <v>8818</v>
      </c>
      <c r="F3743" s="209" t="s">
        <v>8874</v>
      </c>
      <c r="G3743" s="209" t="s">
        <v>7650</v>
      </c>
    </row>
    <row r="3744" customHeight="1" spans="4:7">
      <c r="D3744" s="207">
        <v>48035</v>
      </c>
      <c r="E3744" s="209" t="s">
        <v>8818</v>
      </c>
      <c r="F3744" s="209" t="s">
        <v>8875</v>
      </c>
      <c r="G3744" s="209" t="s">
        <v>8876</v>
      </c>
    </row>
    <row r="3745" customHeight="1" spans="4:7">
      <c r="D3745" s="207">
        <v>48035</v>
      </c>
      <c r="E3745" s="209" t="s">
        <v>8818</v>
      </c>
      <c r="F3745" s="209" t="s">
        <v>8877</v>
      </c>
      <c r="G3745" s="209" t="s">
        <v>1901</v>
      </c>
    </row>
    <row r="3746" customHeight="1" spans="4:7">
      <c r="D3746" s="207">
        <v>48036</v>
      </c>
      <c r="E3746" s="209" t="s">
        <v>8878</v>
      </c>
      <c r="F3746" s="209" t="s">
        <v>8879</v>
      </c>
      <c r="G3746" s="209" t="s">
        <v>8880</v>
      </c>
    </row>
    <row r="3747" customHeight="1" spans="4:7">
      <c r="D3747" s="207">
        <v>48036</v>
      </c>
      <c r="E3747" s="209" t="s">
        <v>8878</v>
      </c>
      <c r="F3747" s="209" t="s">
        <v>8881</v>
      </c>
      <c r="G3747" s="209" t="s">
        <v>8882</v>
      </c>
    </row>
    <row r="3748" customHeight="1" spans="4:7">
      <c r="D3748" s="207">
        <v>48036</v>
      </c>
      <c r="E3748" s="209" t="s">
        <v>8878</v>
      </c>
      <c r="F3748" s="209" t="s">
        <v>8883</v>
      </c>
      <c r="G3748" s="209" t="s">
        <v>8884</v>
      </c>
    </row>
    <row r="3749" customHeight="1" spans="4:7">
      <c r="D3749" s="207">
        <v>48036</v>
      </c>
      <c r="E3749" s="209" t="s">
        <v>8878</v>
      </c>
      <c r="F3749" s="209" t="s">
        <v>8885</v>
      </c>
      <c r="G3749" s="209" t="s">
        <v>8886</v>
      </c>
    </row>
    <row r="3750" customHeight="1" spans="4:7">
      <c r="D3750" s="207">
        <v>48036</v>
      </c>
      <c r="E3750" s="209" t="s">
        <v>8878</v>
      </c>
      <c r="F3750" s="209" t="s">
        <v>8887</v>
      </c>
      <c r="G3750" s="209" t="s">
        <v>8888</v>
      </c>
    </row>
    <row r="3751" customHeight="1" spans="4:7">
      <c r="D3751" s="207">
        <v>48036</v>
      </c>
      <c r="E3751" s="209" t="s">
        <v>8878</v>
      </c>
      <c r="F3751" s="209" t="s">
        <v>8889</v>
      </c>
      <c r="G3751" s="209" t="s">
        <v>5972</v>
      </c>
    </row>
    <row r="3752" customHeight="1" spans="4:7">
      <c r="D3752" s="207">
        <v>48036</v>
      </c>
      <c r="E3752" s="209" t="s">
        <v>8878</v>
      </c>
      <c r="F3752" s="209" t="s">
        <v>8890</v>
      </c>
      <c r="G3752" s="209" t="s">
        <v>4040</v>
      </c>
    </row>
    <row r="3753" customHeight="1" spans="4:7">
      <c r="D3753" s="207">
        <v>48036</v>
      </c>
      <c r="E3753" s="209" t="s">
        <v>8878</v>
      </c>
      <c r="F3753" s="209" t="s">
        <v>8891</v>
      </c>
      <c r="G3753" s="209" t="s">
        <v>5106</v>
      </c>
    </row>
    <row r="3754" customHeight="1" spans="4:7">
      <c r="D3754" s="207">
        <v>48036</v>
      </c>
      <c r="E3754" s="209" t="s">
        <v>8878</v>
      </c>
      <c r="F3754" s="209" t="s">
        <v>8892</v>
      </c>
      <c r="G3754" s="209" t="s">
        <v>8893</v>
      </c>
    </row>
    <row r="3755" customHeight="1" spans="4:7">
      <c r="D3755" s="207">
        <v>48036</v>
      </c>
      <c r="E3755" s="209" t="s">
        <v>8878</v>
      </c>
      <c r="F3755" s="209" t="s">
        <v>8894</v>
      </c>
      <c r="G3755" s="209" t="s">
        <v>8895</v>
      </c>
    </row>
    <row r="3756" customHeight="1" spans="4:7">
      <c r="D3756" s="207">
        <v>48036</v>
      </c>
      <c r="E3756" s="209" t="s">
        <v>8878</v>
      </c>
      <c r="F3756" s="209" t="s">
        <v>8896</v>
      </c>
      <c r="G3756" s="209" t="s">
        <v>8897</v>
      </c>
    </row>
    <row r="3757" customHeight="1" spans="4:7">
      <c r="D3757" s="207">
        <v>48036</v>
      </c>
      <c r="E3757" s="209" t="s">
        <v>8878</v>
      </c>
      <c r="F3757" s="209" t="s">
        <v>8898</v>
      </c>
      <c r="G3757" s="209" t="s">
        <v>8899</v>
      </c>
    </row>
    <row r="3758" customHeight="1" spans="4:7">
      <c r="D3758" s="207">
        <v>48036</v>
      </c>
      <c r="E3758" s="209" t="s">
        <v>8878</v>
      </c>
      <c r="F3758" s="209" t="s">
        <v>8900</v>
      </c>
      <c r="G3758" s="209" t="s">
        <v>8901</v>
      </c>
    </row>
    <row r="3759" customHeight="1" spans="4:7">
      <c r="D3759" s="207">
        <v>48036</v>
      </c>
      <c r="E3759" s="209" t="s">
        <v>8878</v>
      </c>
      <c r="F3759" s="209" t="s">
        <v>8902</v>
      </c>
      <c r="G3759" s="209" t="s">
        <v>2143</v>
      </c>
    </row>
    <row r="3760" customHeight="1" spans="4:7">
      <c r="D3760" s="207">
        <v>48036</v>
      </c>
      <c r="E3760" s="209" t="s">
        <v>8878</v>
      </c>
      <c r="F3760" s="209" t="s">
        <v>8903</v>
      </c>
      <c r="G3760" s="209" t="s">
        <v>2145</v>
      </c>
    </row>
    <row r="3761" customHeight="1" spans="4:7">
      <c r="D3761" s="207">
        <v>48036</v>
      </c>
      <c r="E3761" s="209" t="s">
        <v>8878</v>
      </c>
      <c r="F3761" s="209" t="s">
        <v>8904</v>
      </c>
      <c r="G3761" s="209" t="s">
        <v>3798</v>
      </c>
    </row>
    <row r="3762" customHeight="1" spans="4:7">
      <c r="D3762" s="207">
        <v>48036</v>
      </c>
      <c r="E3762" s="209" t="s">
        <v>8878</v>
      </c>
      <c r="F3762" s="209" t="s">
        <v>8905</v>
      </c>
      <c r="G3762" s="209" t="s">
        <v>2355</v>
      </c>
    </row>
    <row r="3763" customHeight="1" spans="4:7">
      <c r="D3763" s="207">
        <v>48036</v>
      </c>
      <c r="E3763" s="209" t="s">
        <v>8878</v>
      </c>
      <c r="F3763" s="209" t="s">
        <v>8906</v>
      </c>
      <c r="G3763" s="209" t="s">
        <v>8907</v>
      </c>
    </row>
    <row r="3764" customHeight="1" spans="4:7">
      <c r="D3764" s="207">
        <v>48036</v>
      </c>
      <c r="E3764" s="209" t="s">
        <v>8878</v>
      </c>
      <c r="F3764" s="209" t="s">
        <v>8908</v>
      </c>
      <c r="G3764" s="209" t="s">
        <v>8909</v>
      </c>
    </row>
    <row r="3765" customHeight="1" spans="4:7">
      <c r="D3765" s="207">
        <v>48036</v>
      </c>
      <c r="E3765" s="209" t="s">
        <v>8878</v>
      </c>
      <c r="F3765" s="209" t="s">
        <v>8910</v>
      </c>
      <c r="G3765" s="209" t="s">
        <v>8257</v>
      </c>
    </row>
    <row r="3766" customHeight="1" spans="4:7">
      <c r="D3766" s="207">
        <v>48036</v>
      </c>
      <c r="E3766" s="209" t="s">
        <v>8878</v>
      </c>
      <c r="F3766" s="209" t="s">
        <v>8911</v>
      </c>
      <c r="G3766" s="209" t="s">
        <v>8912</v>
      </c>
    </row>
    <row r="3767" customHeight="1" spans="4:7">
      <c r="D3767" s="207">
        <v>48036</v>
      </c>
      <c r="E3767" s="209" t="s">
        <v>8878</v>
      </c>
      <c r="F3767" s="209" t="s">
        <v>8913</v>
      </c>
      <c r="G3767" s="209" t="s">
        <v>8914</v>
      </c>
    </row>
    <row r="3768" customHeight="1" spans="4:7">
      <c r="D3768" s="206">
        <v>49021</v>
      </c>
      <c r="E3768" s="181" t="s">
        <v>1930</v>
      </c>
      <c r="F3768" s="209" t="s">
        <v>8915</v>
      </c>
      <c r="G3768" s="209" t="s">
        <v>8916</v>
      </c>
    </row>
    <row r="3769" customHeight="1" spans="4:7">
      <c r="D3769" s="206">
        <v>49021</v>
      </c>
      <c r="E3769" s="181" t="s">
        <v>1930</v>
      </c>
      <c r="F3769" s="209" t="s">
        <v>8917</v>
      </c>
      <c r="G3769" s="209" t="s">
        <v>8918</v>
      </c>
    </row>
    <row r="3770" customHeight="1" spans="4:7">
      <c r="D3770" s="206">
        <v>49021</v>
      </c>
      <c r="E3770" s="181" t="s">
        <v>1930</v>
      </c>
      <c r="F3770" s="209" t="s">
        <v>8919</v>
      </c>
      <c r="G3770" s="209" t="s">
        <v>8920</v>
      </c>
    </row>
    <row r="3771" customHeight="1" spans="4:7">
      <c r="D3771" s="206">
        <v>49021</v>
      </c>
      <c r="E3771" s="181" t="s">
        <v>1930</v>
      </c>
      <c r="F3771" s="209" t="s">
        <v>8921</v>
      </c>
      <c r="G3771" s="209" t="s">
        <v>8922</v>
      </c>
    </row>
    <row r="3772" customHeight="1" spans="4:7">
      <c r="D3772" s="206">
        <v>49021</v>
      </c>
      <c r="E3772" s="181" t="s">
        <v>1930</v>
      </c>
      <c r="F3772" s="209" t="s">
        <v>8923</v>
      </c>
      <c r="G3772" s="209" t="s">
        <v>2740</v>
      </c>
    </row>
    <row r="3773" customHeight="1" spans="4:7">
      <c r="D3773" s="206">
        <v>49021</v>
      </c>
      <c r="E3773" s="181" t="s">
        <v>1930</v>
      </c>
      <c r="F3773" s="209" t="s">
        <v>8924</v>
      </c>
      <c r="G3773" s="209" t="s">
        <v>8925</v>
      </c>
    </row>
    <row r="3774" customHeight="1" spans="4:7">
      <c r="D3774" s="206">
        <v>49021</v>
      </c>
      <c r="E3774" s="181" t="s">
        <v>1930</v>
      </c>
      <c r="F3774" s="209" t="s">
        <v>8926</v>
      </c>
      <c r="G3774" s="209" t="s">
        <v>8927</v>
      </c>
    </row>
    <row r="3775" customHeight="1" spans="4:7">
      <c r="D3775" s="206">
        <v>49021</v>
      </c>
      <c r="E3775" s="181" t="s">
        <v>1930</v>
      </c>
      <c r="F3775" s="209" t="s">
        <v>8928</v>
      </c>
      <c r="G3775" s="209" t="s">
        <v>8929</v>
      </c>
    </row>
    <row r="3776" customHeight="1" spans="4:7">
      <c r="D3776" s="206">
        <v>49021</v>
      </c>
      <c r="E3776" s="181" t="s">
        <v>1930</v>
      </c>
      <c r="F3776" s="209" t="s">
        <v>8930</v>
      </c>
      <c r="G3776" s="209" t="s">
        <v>8931</v>
      </c>
    </row>
    <row r="3777" customHeight="1" spans="4:7">
      <c r="D3777" s="206">
        <v>49021</v>
      </c>
      <c r="E3777" s="181" t="s">
        <v>1930</v>
      </c>
      <c r="F3777" s="209" t="s">
        <v>8932</v>
      </c>
      <c r="G3777" s="209" t="s">
        <v>1445</v>
      </c>
    </row>
    <row r="3778" customHeight="1" spans="4:7">
      <c r="D3778" s="206">
        <v>49021</v>
      </c>
      <c r="E3778" s="181" t="s">
        <v>1930</v>
      </c>
      <c r="F3778" s="209" t="s">
        <v>8933</v>
      </c>
      <c r="G3778" s="209" t="s">
        <v>8934</v>
      </c>
    </row>
    <row r="3779" customHeight="1" spans="4:7">
      <c r="D3779" s="206">
        <v>49021</v>
      </c>
      <c r="E3779" s="181" t="s">
        <v>1930</v>
      </c>
      <c r="F3779" s="209" t="s">
        <v>8935</v>
      </c>
      <c r="G3779" s="209" t="s">
        <v>2740</v>
      </c>
    </row>
    <row r="3780" customHeight="1" spans="4:7">
      <c r="D3780" s="206">
        <v>49021</v>
      </c>
      <c r="E3780" s="181" t="s">
        <v>1930</v>
      </c>
      <c r="F3780" s="209" t="s">
        <v>8936</v>
      </c>
      <c r="G3780" s="209" t="s">
        <v>8937</v>
      </c>
    </row>
    <row r="3781" customHeight="1" spans="4:7">
      <c r="D3781" s="206">
        <v>49021</v>
      </c>
      <c r="E3781" s="181" t="s">
        <v>1930</v>
      </c>
      <c r="F3781" s="209" t="s">
        <v>8938</v>
      </c>
      <c r="G3781" s="209" t="s">
        <v>8939</v>
      </c>
    </row>
    <row r="3782" customHeight="1" spans="4:7">
      <c r="D3782" s="206">
        <v>49021</v>
      </c>
      <c r="E3782" s="181" t="s">
        <v>1930</v>
      </c>
      <c r="F3782" s="209" t="s">
        <v>8940</v>
      </c>
      <c r="G3782" s="209" t="s">
        <v>8941</v>
      </c>
    </row>
    <row r="3783" customHeight="1" spans="4:7">
      <c r="D3783" s="207">
        <v>50030</v>
      </c>
      <c r="E3783" s="209" t="s">
        <v>8942</v>
      </c>
      <c r="F3783" s="209" t="s">
        <v>8943</v>
      </c>
      <c r="G3783" s="209" t="s">
        <v>8944</v>
      </c>
    </row>
    <row r="3784" customHeight="1" spans="4:7">
      <c r="D3784" s="207">
        <v>50030</v>
      </c>
      <c r="E3784" s="209" t="s">
        <v>8942</v>
      </c>
      <c r="F3784" s="209" t="s">
        <v>8945</v>
      </c>
      <c r="G3784" s="209" t="s">
        <v>8946</v>
      </c>
    </row>
    <row r="3785" customHeight="1" spans="4:7">
      <c r="D3785" s="207">
        <v>50030</v>
      </c>
      <c r="E3785" s="209" t="s">
        <v>8942</v>
      </c>
      <c r="F3785" s="209" t="s">
        <v>8947</v>
      </c>
      <c r="G3785" s="209" t="s">
        <v>8948</v>
      </c>
    </row>
    <row r="3786" customHeight="1" spans="4:7">
      <c r="D3786" s="207">
        <v>50030</v>
      </c>
      <c r="E3786" s="209" t="s">
        <v>8942</v>
      </c>
      <c r="F3786" s="209" t="s">
        <v>8949</v>
      </c>
      <c r="G3786" s="209" t="s">
        <v>8950</v>
      </c>
    </row>
    <row r="3787" customHeight="1" spans="4:7">
      <c r="D3787" s="207">
        <v>50030</v>
      </c>
      <c r="E3787" s="209" t="s">
        <v>8942</v>
      </c>
      <c r="F3787" s="209" t="s">
        <v>8951</v>
      </c>
      <c r="G3787" s="209" t="s">
        <v>8952</v>
      </c>
    </row>
    <row r="3788" customHeight="1" spans="4:7">
      <c r="D3788" s="207">
        <v>50030</v>
      </c>
      <c r="E3788" s="209" t="s">
        <v>8942</v>
      </c>
      <c r="F3788" s="209" t="s">
        <v>8953</v>
      </c>
      <c r="G3788" s="209" t="s">
        <v>2145</v>
      </c>
    </row>
    <row r="3789" customHeight="1" spans="4:7">
      <c r="D3789" s="207">
        <v>53020</v>
      </c>
      <c r="E3789" s="209" t="s">
        <v>8954</v>
      </c>
      <c r="F3789" s="209" t="s">
        <v>8955</v>
      </c>
      <c r="G3789" s="209" t="s">
        <v>8956</v>
      </c>
    </row>
    <row r="3790" customHeight="1" spans="4:7">
      <c r="D3790" s="207">
        <v>53020</v>
      </c>
      <c r="E3790" s="209" t="s">
        <v>8954</v>
      </c>
      <c r="F3790" s="209" t="s">
        <v>8957</v>
      </c>
      <c r="G3790" s="209" t="s">
        <v>8958</v>
      </c>
    </row>
    <row r="3791" customHeight="1" spans="4:7">
      <c r="D3791" s="207">
        <v>53020</v>
      </c>
      <c r="E3791" s="209" t="s">
        <v>8954</v>
      </c>
      <c r="F3791" s="209" t="s">
        <v>8959</v>
      </c>
      <c r="G3791" s="209" t="s">
        <v>8960</v>
      </c>
    </row>
    <row r="3792" customHeight="1" spans="4:7">
      <c r="D3792" s="207">
        <v>53020</v>
      </c>
      <c r="E3792" s="209" t="s">
        <v>8954</v>
      </c>
      <c r="F3792" s="209" t="s">
        <v>8961</v>
      </c>
      <c r="G3792" s="209" t="s">
        <v>8962</v>
      </c>
    </row>
    <row r="3793" customHeight="1" spans="4:7">
      <c r="D3793" s="207">
        <v>53020</v>
      </c>
      <c r="E3793" s="209" t="s">
        <v>8954</v>
      </c>
      <c r="F3793" s="209" t="s">
        <v>8963</v>
      </c>
      <c r="G3793" s="209" t="s">
        <v>8964</v>
      </c>
    </row>
    <row r="3794" customHeight="1" spans="4:7">
      <c r="D3794" s="207">
        <v>53020</v>
      </c>
      <c r="E3794" s="209" t="s">
        <v>8954</v>
      </c>
      <c r="F3794" s="209" t="s">
        <v>8965</v>
      </c>
      <c r="G3794" s="209" t="s">
        <v>8966</v>
      </c>
    </row>
    <row r="3795" customHeight="1" spans="4:7">
      <c r="D3795" s="207">
        <v>53020</v>
      </c>
      <c r="E3795" s="209" t="s">
        <v>8954</v>
      </c>
      <c r="F3795" s="209" t="s">
        <v>8967</v>
      </c>
      <c r="G3795" s="209" t="s">
        <v>8968</v>
      </c>
    </row>
    <row r="3796" customHeight="1" spans="4:7">
      <c r="D3796" s="207">
        <v>53020</v>
      </c>
      <c r="E3796" s="209" t="s">
        <v>8954</v>
      </c>
      <c r="F3796" s="209" t="s">
        <v>8969</v>
      </c>
      <c r="G3796" s="209" t="s">
        <v>8970</v>
      </c>
    </row>
    <row r="3797" customHeight="1" spans="4:7">
      <c r="D3797" s="207">
        <v>53020</v>
      </c>
      <c r="E3797" s="209" t="s">
        <v>8954</v>
      </c>
      <c r="F3797" s="209" t="s">
        <v>8971</v>
      </c>
      <c r="G3797" s="209" t="s">
        <v>8972</v>
      </c>
    </row>
    <row r="3798" customHeight="1" spans="4:7">
      <c r="D3798" s="207">
        <v>53021</v>
      </c>
      <c r="E3798" s="209" t="s">
        <v>8973</v>
      </c>
      <c r="F3798" s="209" t="s">
        <v>8974</v>
      </c>
      <c r="G3798" s="209" t="s">
        <v>8975</v>
      </c>
    </row>
    <row r="3799" customHeight="1" spans="4:7">
      <c r="D3799" s="207">
        <v>53021</v>
      </c>
      <c r="E3799" s="209" t="s">
        <v>8973</v>
      </c>
      <c r="F3799" s="209" t="s">
        <v>8976</v>
      </c>
      <c r="G3799" s="209" t="s">
        <v>5577</v>
      </c>
    </row>
    <row r="3800" customHeight="1" spans="4:7">
      <c r="D3800" s="207">
        <v>53021</v>
      </c>
      <c r="E3800" s="209" t="s">
        <v>8973</v>
      </c>
      <c r="F3800" s="209" t="s">
        <v>8977</v>
      </c>
      <c r="G3800" s="209" t="s">
        <v>8978</v>
      </c>
    </row>
    <row r="3801" customHeight="1" spans="4:7">
      <c r="D3801" s="207">
        <v>53021</v>
      </c>
      <c r="E3801" s="209" t="s">
        <v>8973</v>
      </c>
      <c r="F3801" s="209" t="s">
        <v>8979</v>
      </c>
      <c r="G3801" s="209" t="s">
        <v>8980</v>
      </c>
    </row>
    <row r="3802" customHeight="1" spans="4:7">
      <c r="D3802" s="207">
        <v>53021</v>
      </c>
      <c r="E3802" s="209" t="s">
        <v>8973</v>
      </c>
      <c r="F3802" s="209" t="s">
        <v>8981</v>
      </c>
      <c r="G3802" s="209" t="s">
        <v>8982</v>
      </c>
    </row>
    <row r="3803" customHeight="1" spans="4:7">
      <c r="D3803" s="207">
        <v>53021</v>
      </c>
      <c r="E3803" s="209" t="s">
        <v>8973</v>
      </c>
      <c r="F3803" s="209" t="s">
        <v>8983</v>
      </c>
      <c r="G3803" s="209" t="s">
        <v>3232</v>
      </c>
    </row>
    <row r="3804" customHeight="1" spans="4:7">
      <c r="D3804" s="207">
        <v>53021</v>
      </c>
      <c r="E3804" s="209" t="s">
        <v>8973</v>
      </c>
      <c r="F3804" s="209" t="s">
        <v>8984</v>
      </c>
      <c r="G3804" s="209" t="s">
        <v>8985</v>
      </c>
    </row>
    <row r="3805" customHeight="1" spans="4:7">
      <c r="D3805" s="207">
        <v>53021</v>
      </c>
      <c r="E3805" s="209" t="s">
        <v>8973</v>
      </c>
      <c r="F3805" s="209" t="s">
        <v>8986</v>
      </c>
      <c r="G3805" s="209" t="s">
        <v>8987</v>
      </c>
    </row>
    <row r="3806" customHeight="1" spans="4:7">
      <c r="D3806" s="207">
        <v>53021</v>
      </c>
      <c r="E3806" s="209" t="s">
        <v>8973</v>
      </c>
      <c r="F3806" s="209" t="s">
        <v>8988</v>
      </c>
      <c r="G3806" s="209" t="s">
        <v>8989</v>
      </c>
    </row>
    <row r="3807" customHeight="1" spans="4:7">
      <c r="D3807" s="207">
        <v>53021</v>
      </c>
      <c r="E3807" s="209" t="s">
        <v>8973</v>
      </c>
      <c r="F3807" s="209" t="s">
        <v>8990</v>
      </c>
      <c r="G3807" s="209" t="s">
        <v>8991</v>
      </c>
    </row>
    <row r="3808" customHeight="1" spans="4:7">
      <c r="D3808" s="207">
        <v>53021</v>
      </c>
      <c r="E3808" s="209" t="s">
        <v>8973</v>
      </c>
      <c r="F3808" s="209" t="s">
        <v>8992</v>
      </c>
      <c r="G3808" s="209" t="s">
        <v>8993</v>
      </c>
    </row>
    <row r="3809" customHeight="1" spans="4:7">
      <c r="D3809" s="207">
        <v>53021</v>
      </c>
      <c r="E3809" s="209" t="s">
        <v>8973</v>
      </c>
      <c r="F3809" s="209" t="s">
        <v>8994</v>
      </c>
      <c r="G3809" s="209" t="s">
        <v>8995</v>
      </c>
    </row>
    <row r="3810" customHeight="1" spans="4:7">
      <c r="D3810" s="207">
        <v>53021</v>
      </c>
      <c r="E3810" s="209" t="s">
        <v>8973</v>
      </c>
      <c r="F3810" s="209" t="s">
        <v>8996</v>
      </c>
      <c r="G3810" s="209" t="s">
        <v>8997</v>
      </c>
    </row>
    <row r="3811" customHeight="1" spans="4:7">
      <c r="D3811" s="207">
        <v>53021</v>
      </c>
      <c r="E3811" s="209" t="s">
        <v>8973</v>
      </c>
      <c r="F3811" s="209" t="s">
        <v>8998</v>
      </c>
      <c r="G3811" s="209" t="s">
        <v>8999</v>
      </c>
    </row>
    <row r="3812" customHeight="1" spans="4:7">
      <c r="D3812" s="207">
        <v>53021</v>
      </c>
      <c r="E3812" s="209" t="s">
        <v>8973</v>
      </c>
      <c r="F3812" s="209" t="s">
        <v>9000</v>
      </c>
      <c r="G3812" s="209" t="s">
        <v>9001</v>
      </c>
    </row>
    <row r="3813" customHeight="1" spans="4:7">
      <c r="D3813" s="207">
        <v>53021</v>
      </c>
      <c r="E3813" s="209" t="s">
        <v>8973</v>
      </c>
      <c r="F3813" s="209" t="s">
        <v>9002</v>
      </c>
      <c r="G3813" s="209" t="s">
        <v>9003</v>
      </c>
    </row>
    <row r="3814" customHeight="1" spans="4:7">
      <c r="D3814" s="207">
        <v>49017</v>
      </c>
      <c r="E3814" s="209" t="s">
        <v>9004</v>
      </c>
      <c r="F3814" s="209" t="s">
        <v>9005</v>
      </c>
      <c r="G3814" s="209" t="s">
        <v>8608</v>
      </c>
    </row>
    <row r="3815" customHeight="1" spans="4:7">
      <c r="D3815" s="207">
        <v>49017</v>
      </c>
      <c r="E3815" s="209" t="s">
        <v>9004</v>
      </c>
      <c r="F3815" s="209" t="s">
        <v>9006</v>
      </c>
      <c r="G3815" s="209" t="s">
        <v>2888</v>
      </c>
    </row>
    <row r="3816" customHeight="1" spans="4:7">
      <c r="D3816" s="207">
        <v>49017</v>
      </c>
      <c r="E3816" s="209" t="s">
        <v>9004</v>
      </c>
      <c r="F3816" s="209" t="s">
        <v>9007</v>
      </c>
      <c r="G3816" s="209" t="s">
        <v>9008</v>
      </c>
    </row>
    <row r="3817" customHeight="1" spans="4:7">
      <c r="D3817" s="207">
        <v>49017</v>
      </c>
      <c r="E3817" s="209" t="s">
        <v>9004</v>
      </c>
      <c r="F3817" s="209" t="s">
        <v>9009</v>
      </c>
      <c r="G3817" s="209" t="s">
        <v>9010</v>
      </c>
    </row>
    <row r="3818" customHeight="1" spans="4:7">
      <c r="D3818" s="207">
        <v>49017</v>
      </c>
      <c r="E3818" s="209" t="s">
        <v>9004</v>
      </c>
      <c r="F3818" s="209" t="s">
        <v>9011</v>
      </c>
      <c r="G3818" s="209" t="s">
        <v>9012</v>
      </c>
    </row>
    <row r="3819" customHeight="1" spans="4:7">
      <c r="D3819" s="207">
        <v>49017</v>
      </c>
      <c r="E3819" s="209" t="s">
        <v>9004</v>
      </c>
      <c r="F3819" s="209" t="s">
        <v>9013</v>
      </c>
      <c r="G3819" s="209" t="s">
        <v>9014</v>
      </c>
    </row>
    <row r="3820" customHeight="1" spans="4:7">
      <c r="D3820" s="207">
        <v>49017</v>
      </c>
      <c r="E3820" s="209" t="s">
        <v>9004</v>
      </c>
      <c r="F3820" s="209" t="s">
        <v>9015</v>
      </c>
      <c r="G3820" s="209" t="s">
        <v>9016</v>
      </c>
    </row>
    <row r="3821" customHeight="1" spans="4:7">
      <c r="D3821" s="207">
        <v>49017</v>
      </c>
      <c r="E3821" s="209" t="s">
        <v>9004</v>
      </c>
      <c r="F3821" s="209" t="s">
        <v>9017</v>
      </c>
      <c r="G3821" s="209" t="s">
        <v>9018</v>
      </c>
    </row>
    <row r="3822" customHeight="1" spans="4:7">
      <c r="D3822" s="207">
        <v>49017</v>
      </c>
      <c r="E3822" s="209" t="s">
        <v>9004</v>
      </c>
      <c r="F3822" s="209" t="s">
        <v>9019</v>
      </c>
      <c r="G3822" s="209" t="s">
        <v>9020</v>
      </c>
    </row>
    <row r="3823" customHeight="1" spans="4:7">
      <c r="D3823" s="207">
        <v>49017</v>
      </c>
      <c r="E3823" s="209" t="s">
        <v>9004</v>
      </c>
      <c r="F3823" s="209" t="s">
        <v>9021</v>
      </c>
      <c r="G3823" s="209" t="s">
        <v>9022</v>
      </c>
    </row>
    <row r="3824" customHeight="1" spans="4:7">
      <c r="D3824" s="207">
        <v>49017</v>
      </c>
      <c r="E3824" s="209" t="s">
        <v>9004</v>
      </c>
      <c r="F3824" s="209" t="s">
        <v>9023</v>
      </c>
      <c r="G3824" s="209" t="s">
        <v>9024</v>
      </c>
    </row>
    <row r="3825" customHeight="1" spans="4:7">
      <c r="D3825" s="207">
        <v>49017</v>
      </c>
      <c r="E3825" s="209" t="s">
        <v>9004</v>
      </c>
      <c r="F3825" s="209" t="s">
        <v>9025</v>
      </c>
      <c r="G3825" s="209" t="s">
        <v>4080</v>
      </c>
    </row>
    <row r="3826" customHeight="1" spans="4:7">
      <c r="D3826" s="207">
        <v>49017</v>
      </c>
      <c r="E3826" s="209" t="s">
        <v>9004</v>
      </c>
      <c r="F3826" s="209" t="s">
        <v>9026</v>
      </c>
      <c r="G3826" s="209" t="s">
        <v>9027</v>
      </c>
    </row>
    <row r="3827" customHeight="1" spans="4:7">
      <c r="D3827" s="207">
        <v>49017</v>
      </c>
      <c r="E3827" s="209" t="s">
        <v>9004</v>
      </c>
      <c r="F3827" s="209" t="s">
        <v>9028</v>
      </c>
      <c r="G3827" s="209" t="s">
        <v>9029</v>
      </c>
    </row>
    <row r="3828" customHeight="1" spans="4:7">
      <c r="D3828" s="207">
        <v>49017</v>
      </c>
      <c r="E3828" s="209" t="s">
        <v>9004</v>
      </c>
      <c r="F3828" s="209" t="s">
        <v>9030</v>
      </c>
      <c r="G3828" s="209" t="s">
        <v>9031</v>
      </c>
    </row>
    <row r="3829" customHeight="1" spans="4:7">
      <c r="D3829" s="207">
        <v>49017</v>
      </c>
      <c r="E3829" s="209" t="s">
        <v>9004</v>
      </c>
      <c r="F3829" s="209" t="s">
        <v>9032</v>
      </c>
      <c r="G3829" s="209" t="s">
        <v>9033</v>
      </c>
    </row>
    <row r="3830" customHeight="1" spans="4:7">
      <c r="D3830" s="207">
        <v>49017</v>
      </c>
      <c r="E3830" s="209" t="s">
        <v>9004</v>
      </c>
      <c r="F3830" s="209" t="s">
        <v>9034</v>
      </c>
      <c r="G3830" s="209" t="s">
        <v>9035</v>
      </c>
    </row>
    <row r="3831" customHeight="1" spans="4:7">
      <c r="D3831" s="207">
        <v>49017</v>
      </c>
      <c r="E3831" s="209" t="s">
        <v>9004</v>
      </c>
      <c r="F3831" s="209" t="s">
        <v>9036</v>
      </c>
      <c r="G3831" s="209" t="s">
        <v>9037</v>
      </c>
    </row>
    <row r="3832" customHeight="1" spans="4:7">
      <c r="D3832" s="207">
        <v>49017</v>
      </c>
      <c r="E3832" s="209" t="s">
        <v>9004</v>
      </c>
      <c r="F3832" s="209" t="s">
        <v>9038</v>
      </c>
      <c r="G3832" s="209" t="s">
        <v>9039</v>
      </c>
    </row>
    <row r="3833" customHeight="1" spans="4:7">
      <c r="D3833" s="207">
        <v>48037</v>
      </c>
      <c r="E3833" s="209" t="s">
        <v>9040</v>
      </c>
      <c r="F3833" s="209" t="s">
        <v>9041</v>
      </c>
      <c r="G3833" s="209" t="s">
        <v>9042</v>
      </c>
    </row>
    <row r="3834" customHeight="1" spans="4:7">
      <c r="D3834" s="207">
        <v>48037</v>
      </c>
      <c r="E3834" s="209" t="s">
        <v>9040</v>
      </c>
      <c r="F3834" s="209" t="s">
        <v>9043</v>
      </c>
      <c r="G3834" s="209" t="s">
        <v>9044</v>
      </c>
    </row>
    <row r="3835" customHeight="1" spans="4:7">
      <c r="D3835" s="207">
        <v>48037</v>
      </c>
      <c r="E3835" s="209" t="s">
        <v>9040</v>
      </c>
      <c r="F3835" s="209" t="s">
        <v>9045</v>
      </c>
      <c r="G3835" s="209" t="s">
        <v>9046</v>
      </c>
    </row>
    <row r="3836" customHeight="1" spans="4:7">
      <c r="D3836" s="207">
        <v>48037</v>
      </c>
      <c r="E3836" s="209" t="s">
        <v>9040</v>
      </c>
      <c r="F3836" s="209" t="s">
        <v>9047</v>
      </c>
      <c r="G3836" s="209" t="s">
        <v>3635</v>
      </c>
    </row>
    <row r="3837" customHeight="1" spans="4:7">
      <c r="D3837" s="207">
        <v>48037</v>
      </c>
      <c r="E3837" s="209" t="s">
        <v>9040</v>
      </c>
      <c r="F3837" s="209" t="s">
        <v>9048</v>
      </c>
      <c r="G3837" s="209" t="s">
        <v>9049</v>
      </c>
    </row>
    <row r="3838" customHeight="1" spans="4:7">
      <c r="D3838" s="207">
        <v>48037</v>
      </c>
      <c r="E3838" s="209" t="s">
        <v>9040</v>
      </c>
      <c r="F3838" s="209" t="s">
        <v>9050</v>
      </c>
      <c r="G3838" s="209" t="s">
        <v>2456</v>
      </c>
    </row>
    <row r="3839" customHeight="1" spans="4:7">
      <c r="D3839" s="207">
        <v>48037</v>
      </c>
      <c r="E3839" s="209" t="s">
        <v>9040</v>
      </c>
      <c r="F3839" s="209" t="s">
        <v>9051</v>
      </c>
      <c r="G3839" s="209" t="s">
        <v>9052</v>
      </c>
    </row>
    <row r="3840" customHeight="1" spans="4:7">
      <c r="D3840" s="207">
        <v>48037</v>
      </c>
      <c r="E3840" s="209" t="s">
        <v>9040</v>
      </c>
      <c r="F3840" s="209" t="s">
        <v>9053</v>
      </c>
      <c r="G3840" s="209" t="s">
        <v>9054</v>
      </c>
    </row>
    <row r="3841" customHeight="1" spans="4:7">
      <c r="D3841" s="207">
        <v>48037</v>
      </c>
      <c r="E3841" s="209" t="s">
        <v>9040</v>
      </c>
      <c r="F3841" s="209" t="s">
        <v>9055</v>
      </c>
      <c r="G3841" s="209" t="s">
        <v>9056</v>
      </c>
    </row>
    <row r="3842" customHeight="1" spans="4:7">
      <c r="D3842" s="207">
        <v>48037</v>
      </c>
      <c r="E3842" s="209" t="s">
        <v>9040</v>
      </c>
      <c r="F3842" s="209" t="s">
        <v>9057</v>
      </c>
      <c r="G3842" s="209" t="s">
        <v>9058</v>
      </c>
    </row>
    <row r="3843" customHeight="1" spans="4:7">
      <c r="D3843" s="207">
        <v>48037</v>
      </c>
      <c r="E3843" s="209" t="s">
        <v>9040</v>
      </c>
      <c r="F3843" s="209" t="s">
        <v>9059</v>
      </c>
      <c r="G3843" s="209" t="s">
        <v>9060</v>
      </c>
    </row>
    <row r="3844" customHeight="1" spans="4:7">
      <c r="D3844" s="207">
        <v>48037</v>
      </c>
      <c r="E3844" s="209" t="s">
        <v>9040</v>
      </c>
      <c r="F3844" s="209" t="s">
        <v>9061</v>
      </c>
      <c r="G3844" s="209" t="s">
        <v>2139</v>
      </c>
    </row>
    <row r="3845" customHeight="1" spans="4:7">
      <c r="D3845" s="207">
        <v>48037</v>
      </c>
      <c r="E3845" s="209" t="s">
        <v>9040</v>
      </c>
      <c r="F3845" s="209" t="s">
        <v>9062</v>
      </c>
      <c r="G3845" s="209" t="s">
        <v>9063</v>
      </c>
    </row>
    <row r="3846" customHeight="1" spans="4:7">
      <c r="D3846" s="207">
        <v>48037</v>
      </c>
      <c r="E3846" s="209" t="s">
        <v>9040</v>
      </c>
      <c r="F3846" s="209" t="s">
        <v>9064</v>
      </c>
      <c r="G3846" s="209" t="s">
        <v>9065</v>
      </c>
    </row>
    <row r="3847" customHeight="1" spans="4:7">
      <c r="D3847" s="207">
        <v>48037</v>
      </c>
      <c r="E3847" s="209" t="s">
        <v>9040</v>
      </c>
      <c r="F3847" s="209" t="s">
        <v>9066</v>
      </c>
      <c r="G3847" s="209" t="s">
        <v>8813</v>
      </c>
    </row>
    <row r="3848" customHeight="1" spans="4:7">
      <c r="D3848" s="207">
        <v>48037</v>
      </c>
      <c r="E3848" s="209" t="s">
        <v>9040</v>
      </c>
      <c r="F3848" s="209" t="s">
        <v>9067</v>
      </c>
      <c r="G3848" s="209" t="s">
        <v>9068</v>
      </c>
    </row>
    <row r="3849" customHeight="1" spans="4:7">
      <c r="D3849" s="207">
        <v>47018</v>
      </c>
      <c r="E3849" s="209" t="s">
        <v>9069</v>
      </c>
      <c r="F3849" s="209" t="s">
        <v>9070</v>
      </c>
      <c r="G3849" s="209" t="s">
        <v>9071</v>
      </c>
    </row>
    <row r="3850" customHeight="1" spans="4:7">
      <c r="D3850" s="207">
        <v>47018</v>
      </c>
      <c r="E3850" s="209" t="s">
        <v>9069</v>
      </c>
      <c r="F3850" s="209" t="s">
        <v>9072</v>
      </c>
      <c r="G3850" s="209" t="s">
        <v>1363</v>
      </c>
    </row>
    <row r="3851" customHeight="1" spans="4:7">
      <c r="D3851" s="207">
        <v>47018</v>
      </c>
      <c r="E3851" s="209" t="s">
        <v>9069</v>
      </c>
      <c r="F3851" s="209" t="s">
        <v>9073</v>
      </c>
      <c r="G3851" s="209" t="s">
        <v>6999</v>
      </c>
    </row>
    <row r="3852" customHeight="1" spans="4:7">
      <c r="D3852" s="207">
        <v>47018</v>
      </c>
      <c r="E3852" s="209" t="s">
        <v>9069</v>
      </c>
      <c r="F3852" s="209" t="s">
        <v>9074</v>
      </c>
      <c r="G3852" s="209" t="s">
        <v>9075</v>
      </c>
    </row>
    <row r="3853" customHeight="1" spans="4:7">
      <c r="D3853" s="207">
        <v>47018</v>
      </c>
      <c r="E3853" s="209" t="s">
        <v>9069</v>
      </c>
      <c r="F3853" s="209" t="s">
        <v>9076</v>
      </c>
      <c r="G3853" s="209" t="s">
        <v>9077</v>
      </c>
    </row>
    <row r="3854" customHeight="1" spans="4:7">
      <c r="D3854" s="207">
        <v>47018</v>
      </c>
      <c r="E3854" s="209" t="s">
        <v>9069</v>
      </c>
      <c r="F3854" s="209" t="s">
        <v>9078</v>
      </c>
      <c r="G3854" s="209" t="s">
        <v>9079</v>
      </c>
    </row>
    <row r="3855" customHeight="1" spans="4:7">
      <c r="D3855" s="207">
        <v>47018</v>
      </c>
      <c r="E3855" s="209" t="s">
        <v>9069</v>
      </c>
      <c r="F3855" s="209" t="s">
        <v>9080</v>
      </c>
      <c r="G3855" s="209" t="s">
        <v>9081</v>
      </c>
    </row>
    <row r="3856" customHeight="1" spans="4:7">
      <c r="D3856" s="207">
        <v>47018</v>
      </c>
      <c r="E3856" s="209" t="s">
        <v>9069</v>
      </c>
      <c r="F3856" s="209" t="s">
        <v>9082</v>
      </c>
      <c r="G3856" s="209" t="s">
        <v>9083</v>
      </c>
    </row>
    <row r="3857" customHeight="1" spans="4:7">
      <c r="D3857" s="207">
        <v>47018</v>
      </c>
      <c r="E3857" s="209" t="s">
        <v>9069</v>
      </c>
      <c r="F3857" s="209" t="s">
        <v>9084</v>
      </c>
      <c r="G3857" s="209" t="s">
        <v>2528</v>
      </c>
    </row>
    <row r="3858" customHeight="1" spans="4:7">
      <c r="D3858" s="207">
        <v>47018</v>
      </c>
      <c r="E3858" s="209" t="s">
        <v>9069</v>
      </c>
      <c r="F3858" s="209" t="s">
        <v>9085</v>
      </c>
      <c r="G3858" s="209" t="s">
        <v>9086</v>
      </c>
    </row>
    <row r="3859" customHeight="1" spans="4:7">
      <c r="D3859" s="207">
        <v>47018</v>
      </c>
      <c r="E3859" s="209" t="s">
        <v>9069</v>
      </c>
      <c r="F3859" s="209" t="s">
        <v>9087</v>
      </c>
      <c r="G3859" s="209" t="s">
        <v>9088</v>
      </c>
    </row>
    <row r="3860" customHeight="1" spans="4:7">
      <c r="D3860" s="207">
        <v>47018</v>
      </c>
      <c r="E3860" s="209" t="s">
        <v>9069</v>
      </c>
      <c r="F3860" s="209" t="s">
        <v>9089</v>
      </c>
      <c r="G3860" s="209" t="s">
        <v>9090</v>
      </c>
    </row>
    <row r="3861" customHeight="1" spans="4:7">
      <c r="D3861" s="207">
        <v>47018</v>
      </c>
      <c r="E3861" s="209" t="s">
        <v>9069</v>
      </c>
      <c r="F3861" s="209" t="s">
        <v>9091</v>
      </c>
      <c r="G3861" s="209" t="s">
        <v>9022</v>
      </c>
    </row>
    <row r="3862" customHeight="1" spans="4:7">
      <c r="D3862" s="207">
        <v>47018</v>
      </c>
      <c r="E3862" s="209" t="s">
        <v>9069</v>
      </c>
      <c r="F3862" s="209" t="s">
        <v>9092</v>
      </c>
      <c r="G3862" s="209" t="s">
        <v>3004</v>
      </c>
    </row>
    <row r="3863" customHeight="1" spans="4:7">
      <c r="D3863" s="207">
        <v>47018</v>
      </c>
      <c r="E3863" s="209" t="s">
        <v>9069</v>
      </c>
      <c r="F3863" s="209" t="s">
        <v>9093</v>
      </c>
      <c r="G3863" s="209" t="s">
        <v>9094</v>
      </c>
    </row>
    <row r="3864" customHeight="1" spans="4:7">
      <c r="D3864" s="207">
        <v>47018</v>
      </c>
      <c r="E3864" s="209" t="s">
        <v>9069</v>
      </c>
      <c r="F3864" s="209" t="s">
        <v>9095</v>
      </c>
      <c r="G3864" s="209" t="s">
        <v>9096</v>
      </c>
    </row>
    <row r="3865" customHeight="1" spans="4:7">
      <c r="D3865" s="207">
        <v>47018</v>
      </c>
      <c r="E3865" s="209" t="s">
        <v>9069</v>
      </c>
      <c r="F3865" s="209" t="s">
        <v>9097</v>
      </c>
      <c r="G3865" s="209" t="s">
        <v>9098</v>
      </c>
    </row>
    <row r="3866" customHeight="1" spans="4:7">
      <c r="D3866" s="207">
        <v>47018</v>
      </c>
      <c r="E3866" s="209" t="s">
        <v>9069</v>
      </c>
      <c r="F3866" s="209" t="s">
        <v>9099</v>
      </c>
      <c r="G3866" s="209" t="s">
        <v>9100</v>
      </c>
    </row>
    <row r="3867" customHeight="1" spans="4:7">
      <c r="D3867" s="207">
        <v>47018</v>
      </c>
      <c r="E3867" s="209" t="s">
        <v>9069</v>
      </c>
      <c r="F3867" s="209" t="s">
        <v>9101</v>
      </c>
      <c r="G3867" s="209" t="s">
        <v>9102</v>
      </c>
    </row>
    <row r="3868" customHeight="1" spans="4:7">
      <c r="D3868" s="207">
        <v>47018</v>
      </c>
      <c r="E3868" s="209" t="s">
        <v>9069</v>
      </c>
      <c r="F3868" s="209" t="s">
        <v>9103</v>
      </c>
      <c r="G3868" s="209" t="s">
        <v>9104</v>
      </c>
    </row>
    <row r="3869" customHeight="1" spans="4:7">
      <c r="D3869" s="207">
        <v>47018</v>
      </c>
      <c r="E3869" s="209" t="s">
        <v>9069</v>
      </c>
      <c r="F3869" s="209" t="s">
        <v>9105</v>
      </c>
      <c r="G3869" s="209" t="s">
        <v>9106</v>
      </c>
    </row>
    <row r="3870" customHeight="1" spans="4:7">
      <c r="D3870" s="207">
        <v>47018</v>
      </c>
      <c r="E3870" s="209" t="s">
        <v>9069</v>
      </c>
      <c r="F3870" s="209" t="s">
        <v>9107</v>
      </c>
      <c r="G3870" s="209" t="s">
        <v>9108</v>
      </c>
    </row>
    <row r="3871" customHeight="1" spans="4:7">
      <c r="D3871" s="207">
        <v>47018</v>
      </c>
      <c r="E3871" s="209" t="s">
        <v>9069</v>
      </c>
      <c r="F3871" s="209" t="s">
        <v>9109</v>
      </c>
      <c r="G3871" s="209" t="s">
        <v>3992</v>
      </c>
    </row>
    <row r="3872" customHeight="1" spans="4:7">
      <c r="D3872" s="207">
        <v>47018</v>
      </c>
      <c r="E3872" s="209" t="s">
        <v>9069</v>
      </c>
      <c r="F3872" s="209" t="s">
        <v>9110</v>
      </c>
      <c r="G3872" s="209" t="s">
        <v>9111</v>
      </c>
    </row>
    <row r="3873" customHeight="1" spans="4:7">
      <c r="D3873" s="207">
        <v>47018</v>
      </c>
      <c r="E3873" s="209" t="s">
        <v>9069</v>
      </c>
      <c r="F3873" s="209" t="s">
        <v>9112</v>
      </c>
      <c r="G3873" s="209" t="s">
        <v>9113</v>
      </c>
    </row>
    <row r="3874" customHeight="1" spans="4:7">
      <c r="D3874" s="207">
        <v>47018</v>
      </c>
      <c r="E3874" s="209" t="s">
        <v>9069</v>
      </c>
      <c r="F3874" s="209" t="s">
        <v>9114</v>
      </c>
      <c r="G3874" s="209" t="s">
        <v>8257</v>
      </c>
    </row>
    <row r="3875" customHeight="1" spans="4:7">
      <c r="D3875" s="207">
        <v>47018</v>
      </c>
      <c r="E3875" s="209" t="s">
        <v>9069</v>
      </c>
      <c r="F3875" s="209" t="s">
        <v>9115</v>
      </c>
      <c r="G3875" s="209" t="s">
        <v>9116</v>
      </c>
    </row>
    <row r="3876" customHeight="1" spans="4:7">
      <c r="D3876" s="207">
        <v>52027</v>
      </c>
      <c r="E3876" s="209" t="s">
        <v>9117</v>
      </c>
      <c r="F3876" s="209" t="s">
        <v>9118</v>
      </c>
      <c r="G3876" s="209" t="s">
        <v>9119</v>
      </c>
    </row>
    <row r="3877" customHeight="1" spans="4:7">
      <c r="D3877" s="207">
        <v>52027</v>
      </c>
      <c r="E3877" s="209" t="s">
        <v>9117</v>
      </c>
      <c r="F3877" s="209" t="s">
        <v>9120</v>
      </c>
      <c r="G3877" s="209" t="s">
        <v>9121</v>
      </c>
    </row>
    <row r="3878" customHeight="1" spans="4:7">
      <c r="D3878" s="207">
        <v>52027</v>
      </c>
      <c r="E3878" s="209" t="s">
        <v>9117</v>
      </c>
      <c r="F3878" s="209" t="s">
        <v>9122</v>
      </c>
      <c r="G3878" s="209" t="s">
        <v>9123</v>
      </c>
    </row>
    <row r="3879" customHeight="1" spans="4:7">
      <c r="D3879" s="207">
        <v>52027</v>
      </c>
      <c r="E3879" s="209" t="s">
        <v>9117</v>
      </c>
      <c r="F3879" s="209" t="s">
        <v>9124</v>
      </c>
      <c r="G3879" s="209" t="s">
        <v>9125</v>
      </c>
    </row>
    <row r="3880" customHeight="1" spans="4:7">
      <c r="D3880" s="207">
        <v>52027</v>
      </c>
      <c r="E3880" s="209" t="s">
        <v>9117</v>
      </c>
      <c r="F3880" s="209" t="s">
        <v>9126</v>
      </c>
      <c r="G3880" s="209" t="s">
        <v>9127</v>
      </c>
    </row>
    <row r="3881" customHeight="1" spans="4:7">
      <c r="D3881" s="207">
        <v>52027</v>
      </c>
      <c r="E3881" s="209" t="s">
        <v>9117</v>
      </c>
      <c r="F3881" s="209" t="s">
        <v>9128</v>
      </c>
      <c r="G3881" s="209" t="s">
        <v>9129</v>
      </c>
    </row>
    <row r="3882" customHeight="1" spans="4:7">
      <c r="D3882" s="207">
        <v>52027</v>
      </c>
      <c r="E3882" s="209" t="s">
        <v>9117</v>
      </c>
      <c r="F3882" s="209" t="s">
        <v>9130</v>
      </c>
      <c r="G3882" s="209" t="s">
        <v>9131</v>
      </c>
    </row>
    <row r="3883" customHeight="1" spans="4:7">
      <c r="D3883" s="207">
        <v>52027</v>
      </c>
      <c r="E3883" s="209" t="s">
        <v>9117</v>
      </c>
      <c r="F3883" s="209" t="s">
        <v>9132</v>
      </c>
      <c r="G3883" s="209" t="s">
        <v>6242</v>
      </c>
    </row>
    <row r="3884" customHeight="1" spans="4:7">
      <c r="D3884" s="207">
        <v>52027</v>
      </c>
      <c r="E3884" s="209" t="s">
        <v>9117</v>
      </c>
      <c r="F3884" s="209" t="s">
        <v>9133</v>
      </c>
      <c r="G3884" s="209" t="s">
        <v>9134</v>
      </c>
    </row>
    <row r="3885" customHeight="1" spans="4:7">
      <c r="D3885" s="207">
        <v>52027</v>
      </c>
      <c r="E3885" s="209" t="s">
        <v>9117</v>
      </c>
      <c r="F3885" s="209" t="s">
        <v>9135</v>
      </c>
      <c r="G3885" s="209" t="s">
        <v>9136</v>
      </c>
    </row>
    <row r="3886" customHeight="1" spans="4:7">
      <c r="D3886" s="207">
        <v>52027</v>
      </c>
      <c r="E3886" s="209" t="s">
        <v>9117</v>
      </c>
      <c r="F3886" s="209" t="s">
        <v>9137</v>
      </c>
      <c r="G3886" s="209" t="s">
        <v>9138</v>
      </c>
    </row>
    <row r="3887" customHeight="1" spans="4:7">
      <c r="D3887" s="207">
        <v>48038</v>
      </c>
      <c r="E3887" s="209" t="s">
        <v>9139</v>
      </c>
      <c r="F3887" s="209" t="s">
        <v>9140</v>
      </c>
      <c r="G3887" s="209" t="s">
        <v>9141</v>
      </c>
    </row>
    <row r="3888" customHeight="1" spans="4:7">
      <c r="D3888" s="207">
        <v>48038</v>
      </c>
      <c r="E3888" s="209" t="s">
        <v>9139</v>
      </c>
      <c r="F3888" s="209" t="s">
        <v>9142</v>
      </c>
      <c r="G3888" s="209" t="s">
        <v>2711</v>
      </c>
    </row>
    <row r="3889" customHeight="1" spans="4:7">
      <c r="D3889" s="207">
        <v>48038</v>
      </c>
      <c r="E3889" s="209" t="s">
        <v>9139</v>
      </c>
      <c r="F3889" s="209" t="s">
        <v>9143</v>
      </c>
      <c r="G3889" s="209" t="s">
        <v>9144</v>
      </c>
    </row>
    <row r="3890" customHeight="1" spans="4:7">
      <c r="D3890" s="207">
        <v>48038</v>
      </c>
      <c r="E3890" s="209" t="s">
        <v>9139</v>
      </c>
      <c r="F3890" s="209" t="s">
        <v>9145</v>
      </c>
      <c r="G3890" s="209" t="s">
        <v>9146</v>
      </c>
    </row>
    <row r="3891" customHeight="1" spans="4:7">
      <c r="D3891" s="207">
        <v>48038</v>
      </c>
      <c r="E3891" s="209" t="s">
        <v>9139</v>
      </c>
      <c r="F3891" s="209" t="s">
        <v>9147</v>
      </c>
      <c r="G3891" s="209" t="s">
        <v>7109</v>
      </c>
    </row>
    <row r="3892" customHeight="1" spans="4:7">
      <c r="D3892" s="207">
        <v>48038</v>
      </c>
      <c r="E3892" s="209" t="s">
        <v>9139</v>
      </c>
      <c r="F3892" s="209" t="s">
        <v>9148</v>
      </c>
      <c r="G3892" s="209" t="s">
        <v>3357</v>
      </c>
    </row>
    <row r="3893" customHeight="1" spans="4:7">
      <c r="D3893" s="207">
        <v>48038</v>
      </c>
      <c r="E3893" s="209" t="s">
        <v>9139</v>
      </c>
      <c r="F3893" s="209" t="s">
        <v>9149</v>
      </c>
      <c r="G3893" s="209" t="s">
        <v>9150</v>
      </c>
    </row>
    <row r="3894" customHeight="1" spans="4:7">
      <c r="D3894" s="207">
        <v>48038</v>
      </c>
      <c r="E3894" s="209" t="s">
        <v>9139</v>
      </c>
      <c r="F3894" s="209" t="s">
        <v>9151</v>
      </c>
      <c r="G3894" s="209" t="s">
        <v>7437</v>
      </c>
    </row>
    <row r="3895" customHeight="1" spans="4:7">
      <c r="D3895" s="207">
        <v>48038</v>
      </c>
      <c r="E3895" s="209" t="s">
        <v>9139</v>
      </c>
      <c r="F3895" s="209" t="s">
        <v>9152</v>
      </c>
      <c r="G3895" s="209" t="s">
        <v>6887</v>
      </c>
    </row>
    <row r="3896" customHeight="1" spans="4:7">
      <c r="D3896" s="207">
        <v>48038</v>
      </c>
      <c r="E3896" s="209" t="s">
        <v>9139</v>
      </c>
      <c r="F3896" s="209" t="s">
        <v>9153</v>
      </c>
      <c r="G3896" s="209" t="s">
        <v>9154</v>
      </c>
    </row>
    <row r="3897" customHeight="1" spans="4:7">
      <c r="D3897" s="207">
        <v>48038</v>
      </c>
      <c r="E3897" s="209" t="s">
        <v>9139</v>
      </c>
      <c r="F3897" s="209" t="s">
        <v>9155</v>
      </c>
      <c r="G3897" s="209" t="s">
        <v>4695</v>
      </c>
    </row>
    <row r="3898" customHeight="1" spans="4:7">
      <c r="D3898" s="207">
        <v>48038</v>
      </c>
      <c r="E3898" s="209" t="s">
        <v>9139</v>
      </c>
      <c r="F3898" s="209" t="s">
        <v>9156</v>
      </c>
      <c r="G3898" s="209" t="s">
        <v>9157</v>
      </c>
    </row>
    <row r="3899" customHeight="1" spans="4:7">
      <c r="D3899" s="207">
        <v>48038</v>
      </c>
      <c r="E3899" s="209" t="s">
        <v>9139</v>
      </c>
      <c r="F3899" s="209" t="s">
        <v>9158</v>
      </c>
      <c r="G3899" s="209" t="s">
        <v>9159</v>
      </c>
    </row>
    <row r="3900" customHeight="1" spans="4:7">
      <c r="D3900" s="207">
        <v>48038</v>
      </c>
      <c r="E3900" s="209" t="s">
        <v>9139</v>
      </c>
      <c r="F3900" s="209" t="s">
        <v>9160</v>
      </c>
      <c r="G3900" s="209" t="s">
        <v>9161</v>
      </c>
    </row>
    <row r="3901" customHeight="1" spans="4:7">
      <c r="D3901" s="207">
        <v>48038</v>
      </c>
      <c r="E3901" s="209" t="s">
        <v>9139</v>
      </c>
      <c r="F3901" s="209" t="s">
        <v>9162</v>
      </c>
      <c r="G3901" s="209" t="s">
        <v>9163</v>
      </c>
    </row>
    <row r="3902" customHeight="1" spans="4:7">
      <c r="D3902" s="207">
        <v>48038</v>
      </c>
      <c r="E3902" s="209" t="s">
        <v>9139</v>
      </c>
      <c r="F3902" s="209" t="s">
        <v>9164</v>
      </c>
      <c r="G3902" s="209" t="s">
        <v>9165</v>
      </c>
    </row>
    <row r="3903" customHeight="1" spans="4:7">
      <c r="D3903" s="207">
        <v>48038</v>
      </c>
      <c r="E3903" s="209" t="s">
        <v>9139</v>
      </c>
      <c r="F3903" s="209" t="s">
        <v>9166</v>
      </c>
      <c r="G3903" s="209" t="s">
        <v>9165</v>
      </c>
    </row>
    <row r="3904" customHeight="1" spans="4:7">
      <c r="D3904" s="207">
        <v>48038</v>
      </c>
      <c r="E3904" s="209" t="s">
        <v>9139</v>
      </c>
      <c r="F3904" s="209" t="s">
        <v>9167</v>
      </c>
      <c r="G3904" s="209" t="s">
        <v>9168</v>
      </c>
    </row>
    <row r="3905" customHeight="1" spans="4:7">
      <c r="D3905" s="207">
        <v>48038</v>
      </c>
      <c r="E3905" s="209" t="s">
        <v>9139</v>
      </c>
      <c r="F3905" s="209" t="s">
        <v>9169</v>
      </c>
      <c r="G3905" s="209" t="s">
        <v>9170</v>
      </c>
    </row>
    <row r="3906" customHeight="1" spans="4:7">
      <c r="D3906" s="207">
        <v>48038</v>
      </c>
      <c r="E3906" s="209" t="s">
        <v>9139</v>
      </c>
      <c r="F3906" s="209" t="s">
        <v>9171</v>
      </c>
      <c r="G3906" s="209" t="s">
        <v>9172</v>
      </c>
    </row>
    <row r="3907" customHeight="1" spans="4:7">
      <c r="D3907" s="207">
        <v>48038</v>
      </c>
      <c r="E3907" s="209" t="s">
        <v>9139</v>
      </c>
      <c r="F3907" s="209" t="s">
        <v>9173</v>
      </c>
      <c r="G3907" s="209" t="s">
        <v>2643</v>
      </c>
    </row>
    <row r="3908" customHeight="1" spans="4:7">
      <c r="D3908" s="207">
        <v>48038</v>
      </c>
      <c r="E3908" s="209" t="s">
        <v>9139</v>
      </c>
      <c r="F3908" s="209" t="s">
        <v>9174</v>
      </c>
      <c r="G3908" s="209" t="s">
        <v>9175</v>
      </c>
    </row>
    <row r="3909" customHeight="1" spans="4:7">
      <c r="D3909" s="207">
        <v>48038</v>
      </c>
      <c r="E3909" s="209" t="s">
        <v>9139</v>
      </c>
      <c r="F3909" s="209" t="s">
        <v>9176</v>
      </c>
      <c r="G3909" s="209" t="s">
        <v>2754</v>
      </c>
    </row>
    <row r="3910" customHeight="1" spans="4:7">
      <c r="D3910" s="207">
        <v>48038</v>
      </c>
      <c r="E3910" s="209" t="s">
        <v>9139</v>
      </c>
      <c r="F3910" s="209" t="s">
        <v>9177</v>
      </c>
      <c r="G3910" s="209" t="s">
        <v>9178</v>
      </c>
    </row>
    <row r="3911" customHeight="1" spans="4:7">
      <c r="D3911" s="207">
        <v>48038</v>
      </c>
      <c r="E3911" s="209" t="s">
        <v>9139</v>
      </c>
      <c r="F3911" s="209" t="s">
        <v>9179</v>
      </c>
      <c r="G3911" s="209" t="s">
        <v>8075</v>
      </c>
    </row>
    <row r="3912" customHeight="1" spans="4:7">
      <c r="D3912" s="207">
        <v>48038</v>
      </c>
      <c r="E3912" s="209" t="s">
        <v>9139</v>
      </c>
      <c r="F3912" s="209" t="s">
        <v>9180</v>
      </c>
      <c r="G3912" s="209" t="s">
        <v>9181</v>
      </c>
    </row>
    <row r="3913" customHeight="1" spans="4:7">
      <c r="D3913" s="207">
        <v>48038</v>
      </c>
      <c r="E3913" s="209" t="s">
        <v>9139</v>
      </c>
      <c r="F3913" s="209" t="s">
        <v>9182</v>
      </c>
      <c r="G3913" s="209" t="s">
        <v>9183</v>
      </c>
    </row>
    <row r="3914" customHeight="1" spans="4:7">
      <c r="D3914" s="207">
        <v>52028</v>
      </c>
      <c r="E3914" s="209" t="s">
        <v>9184</v>
      </c>
      <c r="F3914" s="209" t="s">
        <v>9185</v>
      </c>
      <c r="G3914" s="209" t="s">
        <v>9186</v>
      </c>
    </row>
    <row r="3915" customHeight="1" spans="4:7">
      <c r="D3915" s="207">
        <v>52028</v>
      </c>
      <c r="E3915" s="209" t="s">
        <v>9184</v>
      </c>
      <c r="F3915" s="209" t="s">
        <v>9187</v>
      </c>
      <c r="G3915" s="209" t="s">
        <v>9188</v>
      </c>
    </row>
    <row r="3916" customHeight="1" spans="4:7">
      <c r="D3916" s="207">
        <v>52028</v>
      </c>
      <c r="E3916" s="209" t="s">
        <v>9184</v>
      </c>
      <c r="F3916" s="209" t="s">
        <v>9189</v>
      </c>
      <c r="G3916" s="209" t="s">
        <v>4460</v>
      </c>
    </row>
    <row r="3917" customHeight="1" spans="4:7">
      <c r="D3917" s="207">
        <v>52028</v>
      </c>
      <c r="E3917" s="209" t="s">
        <v>9184</v>
      </c>
      <c r="F3917" s="209" t="s">
        <v>9190</v>
      </c>
      <c r="G3917" s="209" t="s">
        <v>9191</v>
      </c>
    </row>
    <row r="3918" customHeight="1" spans="4:7">
      <c r="D3918" s="207">
        <v>52028</v>
      </c>
      <c r="E3918" s="209" t="s">
        <v>9184</v>
      </c>
      <c r="F3918" s="209" t="s">
        <v>9192</v>
      </c>
      <c r="G3918" s="209" t="s">
        <v>3593</v>
      </c>
    </row>
    <row r="3919" customHeight="1" spans="4:7">
      <c r="D3919" s="207">
        <v>52028</v>
      </c>
      <c r="E3919" s="209" t="s">
        <v>9184</v>
      </c>
      <c r="F3919" s="209" t="s">
        <v>9193</v>
      </c>
      <c r="G3919" s="209" t="s">
        <v>9194</v>
      </c>
    </row>
    <row r="3920" customHeight="1" spans="4:7">
      <c r="D3920" s="207">
        <v>52028</v>
      </c>
      <c r="E3920" s="209" t="s">
        <v>9184</v>
      </c>
      <c r="F3920" s="209" t="s">
        <v>9195</v>
      </c>
      <c r="G3920" s="209" t="s">
        <v>9196</v>
      </c>
    </row>
    <row r="3921" customHeight="1" spans="4:7">
      <c r="D3921" s="207">
        <v>52028</v>
      </c>
      <c r="E3921" s="209" t="s">
        <v>9184</v>
      </c>
      <c r="F3921" s="209" t="s">
        <v>9197</v>
      </c>
      <c r="G3921" s="209" t="s">
        <v>2499</v>
      </c>
    </row>
    <row r="3922" customHeight="1" spans="4:7">
      <c r="D3922" s="207">
        <v>52028</v>
      </c>
      <c r="E3922" s="209" t="s">
        <v>9184</v>
      </c>
      <c r="F3922" s="209" t="s">
        <v>9198</v>
      </c>
      <c r="G3922" s="209" t="s">
        <v>9199</v>
      </c>
    </row>
    <row r="3923" customHeight="1" spans="4:7">
      <c r="D3923" s="207">
        <v>52028</v>
      </c>
      <c r="E3923" s="209" t="s">
        <v>9184</v>
      </c>
      <c r="F3923" s="209" t="s">
        <v>9200</v>
      </c>
      <c r="G3923" s="209" t="s">
        <v>2253</v>
      </c>
    </row>
    <row r="3924" customHeight="1" spans="4:7">
      <c r="D3924" s="207">
        <v>52028</v>
      </c>
      <c r="E3924" s="209" t="s">
        <v>9184</v>
      </c>
      <c r="F3924" s="209" t="s">
        <v>9201</v>
      </c>
      <c r="G3924" s="209" t="s">
        <v>9202</v>
      </c>
    </row>
    <row r="3925" customHeight="1" spans="4:7">
      <c r="D3925" s="206">
        <v>52037</v>
      </c>
      <c r="E3925" s="181" t="s">
        <v>1726</v>
      </c>
      <c r="F3925" s="209" t="s">
        <v>9203</v>
      </c>
      <c r="G3925" s="209" t="s">
        <v>9204</v>
      </c>
    </row>
    <row r="3926" customHeight="1" spans="4:7">
      <c r="D3926" s="206">
        <v>52037</v>
      </c>
      <c r="E3926" s="181" t="s">
        <v>1726</v>
      </c>
      <c r="F3926" s="209" t="s">
        <v>9205</v>
      </c>
      <c r="G3926" s="209" t="s">
        <v>9206</v>
      </c>
    </row>
    <row r="3927" customHeight="1" spans="4:7">
      <c r="D3927" s="206">
        <v>52037</v>
      </c>
      <c r="E3927" s="181" t="s">
        <v>1726</v>
      </c>
      <c r="F3927" s="209" t="s">
        <v>9207</v>
      </c>
      <c r="G3927" s="209" t="s">
        <v>9208</v>
      </c>
    </row>
    <row r="3928" customHeight="1" spans="4:7">
      <c r="D3928" s="206">
        <v>52037</v>
      </c>
      <c r="E3928" s="181" t="s">
        <v>1726</v>
      </c>
      <c r="F3928" s="209" t="s">
        <v>9209</v>
      </c>
      <c r="G3928" s="209" t="s">
        <v>9210</v>
      </c>
    </row>
    <row r="3929" customHeight="1" spans="4:7">
      <c r="D3929" s="207">
        <v>51033</v>
      </c>
      <c r="E3929" s="209" t="s">
        <v>9211</v>
      </c>
      <c r="F3929" s="209" t="s">
        <v>9212</v>
      </c>
      <c r="G3929" s="209" t="s">
        <v>9213</v>
      </c>
    </row>
    <row r="3930" customHeight="1" spans="4:7">
      <c r="D3930" s="207">
        <v>51033</v>
      </c>
      <c r="E3930" s="209" t="s">
        <v>9211</v>
      </c>
      <c r="F3930" s="209" t="s">
        <v>9214</v>
      </c>
      <c r="G3930" s="209" t="s">
        <v>9215</v>
      </c>
    </row>
    <row r="3931" customHeight="1" spans="4:7">
      <c r="D3931" s="207">
        <v>51033</v>
      </c>
      <c r="E3931" s="209" t="s">
        <v>9211</v>
      </c>
      <c r="F3931" s="209" t="s">
        <v>9216</v>
      </c>
      <c r="G3931" s="209" t="s">
        <v>9217</v>
      </c>
    </row>
    <row r="3932" customHeight="1" spans="4:7">
      <c r="D3932" s="207">
        <v>51033</v>
      </c>
      <c r="E3932" s="209" t="s">
        <v>9211</v>
      </c>
      <c r="F3932" s="209" t="s">
        <v>9218</v>
      </c>
      <c r="G3932" s="209" t="s">
        <v>9219</v>
      </c>
    </row>
    <row r="3933" customHeight="1" spans="4:7">
      <c r="D3933" s="207">
        <v>51033</v>
      </c>
      <c r="E3933" s="209" t="s">
        <v>9211</v>
      </c>
      <c r="F3933" s="209" t="s">
        <v>9220</v>
      </c>
      <c r="G3933" s="209" t="s">
        <v>4065</v>
      </c>
    </row>
    <row r="3934" customHeight="1" spans="4:7">
      <c r="D3934" s="207">
        <v>51033</v>
      </c>
      <c r="E3934" s="209" t="s">
        <v>9211</v>
      </c>
      <c r="F3934" s="209" t="s">
        <v>9221</v>
      </c>
      <c r="G3934" s="209" t="s">
        <v>9222</v>
      </c>
    </row>
    <row r="3935" customHeight="1" spans="4:7">
      <c r="D3935" s="207">
        <v>50031</v>
      </c>
      <c r="E3935" s="209" t="s">
        <v>9223</v>
      </c>
      <c r="F3935" s="209" t="s">
        <v>9224</v>
      </c>
      <c r="G3935" s="209" t="s">
        <v>9225</v>
      </c>
    </row>
    <row r="3936" customHeight="1" spans="4:7">
      <c r="D3936" s="207">
        <v>50031</v>
      </c>
      <c r="E3936" s="209" t="s">
        <v>9223</v>
      </c>
      <c r="F3936" s="209" t="s">
        <v>9226</v>
      </c>
      <c r="G3936" s="209" t="s">
        <v>9227</v>
      </c>
    </row>
    <row r="3937" customHeight="1" spans="4:7">
      <c r="D3937" s="207">
        <v>50031</v>
      </c>
      <c r="E3937" s="209" t="s">
        <v>9223</v>
      </c>
      <c r="F3937" s="209" t="s">
        <v>9228</v>
      </c>
      <c r="G3937" s="209" t="s">
        <v>9229</v>
      </c>
    </row>
    <row r="3938" customHeight="1" spans="4:7">
      <c r="D3938" s="207">
        <v>50031</v>
      </c>
      <c r="E3938" s="209" t="s">
        <v>9223</v>
      </c>
      <c r="F3938" s="209" t="s">
        <v>9230</v>
      </c>
      <c r="G3938" s="209" t="s">
        <v>9231</v>
      </c>
    </row>
    <row r="3939" customHeight="1" spans="4:7">
      <c r="D3939" s="207">
        <v>50031</v>
      </c>
      <c r="E3939" s="209" t="s">
        <v>9223</v>
      </c>
      <c r="F3939" s="209" t="s">
        <v>9232</v>
      </c>
      <c r="G3939" s="209" t="s">
        <v>9233</v>
      </c>
    </row>
    <row r="3940" customHeight="1" spans="4:7">
      <c r="D3940" s="207">
        <v>50031</v>
      </c>
      <c r="E3940" s="209" t="s">
        <v>9223</v>
      </c>
      <c r="F3940" s="209" t="s">
        <v>9234</v>
      </c>
      <c r="G3940" s="209" t="s">
        <v>1777</v>
      </c>
    </row>
    <row r="3941" customHeight="1" spans="4:7">
      <c r="D3941" s="207">
        <v>50031</v>
      </c>
      <c r="E3941" s="209" t="s">
        <v>9223</v>
      </c>
      <c r="F3941" s="209" t="s">
        <v>9235</v>
      </c>
      <c r="G3941" s="209" t="s">
        <v>9236</v>
      </c>
    </row>
    <row r="3942" customHeight="1" spans="4:7">
      <c r="D3942" s="207">
        <v>50031</v>
      </c>
      <c r="E3942" s="209" t="s">
        <v>9223</v>
      </c>
      <c r="F3942" s="209" t="s">
        <v>9237</v>
      </c>
      <c r="G3942" s="209" t="s">
        <v>5517</v>
      </c>
    </row>
    <row r="3943" customHeight="1" spans="4:7">
      <c r="D3943" s="207">
        <v>50031</v>
      </c>
      <c r="E3943" s="209" t="s">
        <v>9223</v>
      </c>
      <c r="F3943" s="209" t="s">
        <v>9238</v>
      </c>
      <c r="G3943" s="209" t="s">
        <v>9239</v>
      </c>
    </row>
    <row r="3944" customHeight="1" spans="4:7">
      <c r="D3944" s="207">
        <v>50031</v>
      </c>
      <c r="E3944" s="209" t="s">
        <v>9223</v>
      </c>
      <c r="F3944" s="209" t="s">
        <v>9240</v>
      </c>
      <c r="G3944" s="209" t="s">
        <v>9241</v>
      </c>
    </row>
    <row r="3945" customHeight="1" spans="4:7">
      <c r="D3945" s="207">
        <v>50031</v>
      </c>
      <c r="E3945" s="209" t="s">
        <v>9223</v>
      </c>
      <c r="F3945" s="209" t="s">
        <v>9242</v>
      </c>
      <c r="G3945" s="209" t="s">
        <v>9243</v>
      </c>
    </row>
    <row r="3946" customHeight="1" spans="4:7">
      <c r="D3946" s="207">
        <v>50031</v>
      </c>
      <c r="E3946" s="209" t="s">
        <v>9223</v>
      </c>
      <c r="F3946" s="209" t="s">
        <v>9244</v>
      </c>
      <c r="G3946" s="209" t="s">
        <v>9245</v>
      </c>
    </row>
    <row r="3947" customHeight="1" spans="4:7">
      <c r="D3947" s="207">
        <v>50031</v>
      </c>
      <c r="E3947" s="209" t="s">
        <v>9223</v>
      </c>
      <c r="F3947" s="209" t="s">
        <v>9246</v>
      </c>
      <c r="G3947" s="209" t="s">
        <v>7801</v>
      </c>
    </row>
    <row r="3948" customHeight="1" spans="4:7">
      <c r="D3948" s="207">
        <v>50031</v>
      </c>
      <c r="E3948" s="209" t="s">
        <v>9223</v>
      </c>
      <c r="F3948" s="209" t="s">
        <v>9247</v>
      </c>
      <c r="G3948" s="209" t="s">
        <v>4501</v>
      </c>
    </row>
    <row r="3949" customHeight="1" spans="4:7">
      <c r="D3949" s="207">
        <v>50031</v>
      </c>
      <c r="E3949" s="209" t="s">
        <v>9223</v>
      </c>
      <c r="F3949" s="209" t="s">
        <v>9248</v>
      </c>
      <c r="G3949" s="209" t="s">
        <v>9249</v>
      </c>
    </row>
    <row r="3950" customHeight="1" spans="4:7">
      <c r="D3950" s="207">
        <v>50031</v>
      </c>
      <c r="E3950" s="209" t="s">
        <v>9223</v>
      </c>
      <c r="F3950" s="209" t="s">
        <v>9250</v>
      </c>
      <c r="G3950" s="209" t="s">
        <v>9251</v>
      </c>
    </row>
    <row r="3951" customHeight="1" spans="4:7">
      <c r="D3951" s="207">
        <v>50031</v>
      </c>
      <c r="E3951" s="209" t="s">
        <v>9223</v>
      </c>
      <c r="F3951" s="209" t="s">
        <v>9252</v>
      </c>
      <c r="G3951" s="209" t="s">
        <v>7417</v>
      </c>
    </row>
    <row r="3952" customHeight="1" spans="4:7">
      <c r="D3952" s="207">
        <v>50031</v>
      </c>
      <c r="E3952" s="209" t="s">
        <v>9223</v>
      </c>
      <c r="F3952" s="209" t="s">
        <v>9253</v>
      </c>
      <c r="G3952" s="209" t="s">
        <v>5780</v>
      </c>
    </row>
    <row r="3953" customHeight="1" spans="4:7">
      <c r="D3953" s="207">
        <v>50031</v>
      </c>
      <c r="E3953" s="209" t="s">
        <v>9223</v>
      </c>
      <c r="F3953" s="209" t="s">
        <v>9254</v>
      </c>
      <c r="G3953" s="209" t="s">
        <v>9255</v>
      </c>
    </row>
    <row r="3954" customHeight="1" spans="4:7">
      <c r="D3954" s="207">
        <v>50031</v>
      </c>
      <c r="E3954" s="209" t="s">
        <v>9223</v>
      </c>
      <c r="F3954" s="209" t="s">
        <v>9256</v>
      </c>
      <c r="G3954" s="209" t="s">
        <v>9257</v>
      </c>
    </row>
    <row r="3955" customHeight="1" spans="4:7">
      <c r="D3955" s="207">
        <v>50031</v>
      </c>
      <c r="E3955" s="209" t="s">
        <v>9223</v>
      </c>
      <c r="F3955" s="209" t="s">
        <v>9258</v>
      </c>
      <c r="G3955" s="209" t="s">
        <v>9259</v>
      </c>
    </row>
    <row r="3956" customHeight="1" spans="4:7">
      <c r="D3956" s="207">
        <v>50031</v>
      </c>
      <c r="E3956" s="209" t="s">
        <v>9223</v>
      </c>
      <c r="F3956" s="209" t="s">
        <v>9260</v>
      </c>
      <c r="G3956" s="209" t="s">
        <v>9261</v>
      </c>
    </row>
    <row r="3957" customHeight="1" spans="4:7">
      <c r="D3957" s="207">
        <v>50031</v>
      </c>
      <c r="E3957" s="209" t="s">
        <v>9223</v>
      </c>
      <c r="F3957" s="209" t="s">
        <v>9262</v>
      </c>
      <c r="G3957" s="209" t="s">
        <v>9263</v>
      </c>
    </row>
    <row r="3958" customHeight="1" spans="4:7">
      <c r="D3958" s="207">
        <v>50031</v>
      </c>
      <c r="E3958" s="209" t="s">
        <v>9223</v>
      </c>
      <c r="F3958" s="209" t="s">
        <v>9264</v>
      </c>
      <c r="G3958" s="209" t="s">
        <v>2793</v>
      </c>
    </row>
    <row r="3959" customHeight="1" spans="4:7">
      <c r="D3959" s="207">
        <v>50031</v>
      </c>
      <c r="E3959" s="209" t="s">
        <v>9223</v>
      </c>
      <c r="F3959" s="209" t="s">
        <v>9265</v>
      </c>
      <c r="G3959" s="209" t="s">
        <v>9266</v>
      </c>
    </row>
    <row r="3960" customHeight="1" spans="4:7">
      <c r="D3960" s="207">
        <v>50031</v>
      </c>
      <c r="E3960" s="209" t="s">
        <v>9223</v>
      </c>
      <c r="F3960" s="209" t="s">
        <v>9267</v>
      </c>
      <c r="G3960" s="209" t="s">
        <v>9266</v>
      </c>
    </row>
    <row r="3961" customHeight="1" spans="4:7">
      <c r="D3961" s="207">
        <v>50031</v>
      </c>
      <c r="E3961" s="209" t="s">
        <v>9223</v>
      </c>
      <c r="F3961" s="209" t="s">
        <v>9268</v>
      </c>
      <c r="G3961" s="209" t="s">
        <v>9269</v>
      </c>
    </row>
    <row r="3962" customHeight="1" spans="4:7">
      <c r="D3962" s="207">
        <v>50031</v>
      </c>
      <c r="E3962" s="209" t="s">
        <v>9223</v>
      </c>
      <c r="F3962" s="209" t="s">
        <v>9270</v>
      </c>
      <c r="G3962" s="209" t="s">
        <v>9271</v>
      </c>
    </row>
    <row r="3963" customHeight="1" spans="4:7">
      <c r="D3963" s="207">
        <v>50031</v>
      </c>
      <c r="E3963" s="209" t="s">
        <v>9223</v>
      </c>
      <c r="F3963" s="209" t="s">
        <v>9272</v>
      </c>
      <c r="G3963" s="209" t="s">
        <v>4285</v>
      </c>
    </row>
    <row r="3964" customHeight="1" spans="4:7">
      <c r="D3964" s="207">
        <v>50031</v>
      </c>
      <c r="E3964" s="209" t="s">
        <v>9223</v>
      </c>
      <c r="F3964" s="209" t="s">
        <v>9273</v>
      </c>
      <c r="G3964" s="209" t="s">
        <v>1704</v>
      </c>
    </row>
    <row r="3965" customHeight="1" spans="4:7">
      <c r="D3965" s="207">
        <v>50031</v>
      </c>
      <c r="E3965" s="209" t="s">
        <v>9223</v>
      </c>
      <c r="F3965" s="209" t="s">
        <v>9274</v>
      </c>
      <c r="G3965" s="209" t="s">
        <v>9275</v>
      </c>
    </row>
    <row r="3966" customHeight="1" spans="4:7">
      <c r="D3966" s="207">
        <v>50031</v>
      </c>
      <c r="E3966" s="209" t="s">
        <v>9223</v>
      </c>
      <c r="F3966" s="209" t="s">
        <v>9276</v>
      </c>
      <c r="G3966" s="209" t="s">
        <v>9277</v>
      </c>
    </row>
    <row r="3967" customHeight="1" spans="4:7">
      <c r="D3967" s="207">
        <v>50031</v>
      </c>
      <c r="E3967" s="209" t="s">
        <v>9223</v>
      </c>
      <c r="F3967" s="209" t="s">
        <v>9278</v>
      </c>
      <c r="G3967" s="209" t="s">
        <v>9279</v>
      </c>
    </row>
    <row r="3968" customHeight="1" spans="4:7">
      <c r="D3968" s="207">
        <v>50031</v>
      </c>
      <c r="E3968" s="209" t="s">
        <v>9223</v>
      </c>
      <c r="F3968" s="209" t="s">
        <v>9280</v>
      </c>
      <c r="G3968" s="209" t="s">
        <v>4907</v>
      </c>
    </row>
    <row r="3969" customHeight="1" spans="4:7">
      <c r="D3969" s="207">
        <v>50031</v>
      </c>
      <c r="E3969" s="209" t="s">
        <v>9223</v>
      </c>
      <c r="F3969" s="209" t="s">
        <v>9281</v>
      </c>
      <c r="G3969" s="209" t="s">
        <v>9282</v>
      </c>
    </row>
    <row r="3970" customHeight="1" spans="4:7">
      <c r="D3970" s="207">
        <v>50031</v>
      </c>
      <c r="E3970" s="209" t="s">
        <v>9223</v>
      </c>
      <c r="F3970" s="209" t="s">
        <v>9283</v>
      </c>
      <c r="G3970" s="209" t="s">
        <v>9284</v>
      </c>
    </row>
    <row r="3971" customHeight="1" spans="4:7">
      <c r="D3971" s="207">
        <v>50031</v>
      </c>
      <c r="E3971" s="209" t="s">
        <v>9223</v>
      </c>
      <c r="F3971" s="209" t="s">
        <v>9285</v>
      </c>
      <c r="G3971" s="209" t="s">
        <v>9286</v>
      </c>
    </row>
    <row r="3972" customHeight="1" spans="4:7">
      <c r="D3972" s="207">
        <v>50031</v>
      </c>
      <c r="E3972" s="209" t="s">
        <v>9223</v>
      </c>
      <c r="F3972" s="209" t="s">
        <v>9287</v>
      </c>
      <c r="G3972" s="209" t="s">
        <v>2145</v>
      </c>
    </row>
    <row r="3973" customHeight="1" spans="4:7">
      <c r="D3973" s="207">
        <v>50031</v>
      </c>
      <c r="E3973" s="209" t="s">
        <v>9223</v>
      </c>
      <c r="F3973" s="209" t="s">
        <v>9288</v>
      </c>
      <c r="G3973" s="209" t="s">
        <v>9289</v>
      </c>
    </row>
    <row r="3974" customHeight="1" spans="4:7">
      <c r="D3974" s="207">
        <v>50031</v>
      </c>
      <c r="E3974" s="209" t="s">
        <v>9223</v>
      </c>
      <c r="F3974" s="209" t="s">
        <v>9290</v>
      </c>
      <c r="G3974" s="209" t="s">
        <v>9291</v>
      </c>
    </row>
    <row r="3975" customHeight="1" spans="4:7">
      <c r="D3975" s="207">
        <v>48039</v>
      </c>
      <c r="E3975" s="209" t="s">
        <v>9292</v>
      </c>
      <c r="F3975" s="209" t="s">
        <v>9293</v>
      </c>
      <c r="G3975" s="209" t="s">
        <v>6134</v>
      </c>
    </row>
    <row r="3976" customHeight="1" spans="4:7">
      <c r="D3976" s="207">
        <v>48039</v>
      </c>
      <c r="E3976" s="209" t="s">
        <v>9292</v>
      </c>
      <c r="F3976" s="209" t="s">
        <v>9294</v>
      </c>
      <c r="G3976" s="209" t="s">
        <v>9295</v>
      </c>
    </row>
    <row r="3977" customHeight="1" spans="4:7">
      <c r="D3977" s="207">
        <v>48039</v>
      </c>
      <c r="E3977" s="209" t="s">
        <v>9292</v>
      </c>
      <c r="F3977" s="209" t="s">
        <v>9296</v>
      </c>
      <c r="G3977" s="209" t="s">
        <v>3527</v>
      </c>
    </row>
    <row r="3978" customHeight="1" spans="4:7">
      <c r="D3978" s="207">
        <v>48039</v>
      </c>
      <c r="E3978" s="209" t="s">
        <v>9292</v>
      </c>
      <c r="F3978" s="209" t="s">
        <v>9297</v>
      </c>
      <c r="G3978" s="209" t="s">
        <v>9298</v>
      </c>
    </row>
    <row r="3979" customHeight="1" spans="4:7">
      <c r="D3979" s="207">
        <v>48039</v>
      </c>
      <c r="E3979" s="209" t="s">
        <v>9292</v>
      </c>
      <c r="F3979" s="209" t="s">
        <v>9299</v>
      </c>
      <c r="G3979" s="209" t="s">
        <v>9300</v>
      </c>
    </row>
    <row r="3980" customHeight="1" spans="4:7">
      <c r="D3980" s="207">
        <v>48039</v>
      </c>
      <c r="E3980" s="209" t="s">
        <v>9292</v>
      </c>
      <c r="F3980" s="209" t="s">
        <v>9301</v>
      </c>
      <c r="G3980" s="209" t="s">
        <v>2280</v>
      </c>
    </row>
    <row r="3981" customHeight="1" spans="4:7">
      <c r="D3981" s="207">
        <v>48039</v>
      </c>
      <c r="E3981" s="209" t="s">
        <v>9292</v>
      </c>
      <c r="F3981" s="209" t="s">
        <v>9302</v>
      </c>
      <c r="G3981" s="209" t="s">
        <v>9303</v>
      </c>
    </row>
    <row r="3982" customHeight="1" spans="4:7">
      <c r="D3982" s="207">
        <v>48039</v>
      </c>
      <c r="E3982" s="209" t="s">
        <v>9292</v>
      </c>
      <c r="F3982" s="209" t="s">
        <v>9304</v>
      </c>
      <c r="G3982" s="209" t="s">
        <v>9305</v>
      </c>
    </row>
    <row r="3983" customHeight="1" spans="4:7">
      <c r="D3983" s="206">
        <v>47024</v>
      </c>
      <c r="E3983" s="181" t="s">
        <v>1970</v>
      </c>
      <c r="F3983" s="209" t="s">
        <v>9306</v>
      </c>
      <c r="G3983" s="209" t="s">
        <v>9307</v>
      </c>
    </row>
    <row r="3984" customHeight="1" spans="4:7">
      <c r="D3984" s="206">
        <v>47024</v>
      </c>
      <c r="E3984" s="181" t="s">
        <v>1970</v>
      </c>
      <c r="F3984" s="209" t="s">
        <v>9308</v>
      </c>
      <c r="G3984" s="209" t="s">
        <v>9309</v>
      </c>
    </row>
    <row r="3985" customHeight="1" spans="4:7">
      <c r="D3985" s="206">
        <v>47024</v>
      </c>
      <c r="E3985" s="181" t="s">
        <v>1970</v>
      </c>
      <c r="F3985" s="209" t="s">
        <v>9310</v>
      </c>
      <c r="G3985" s="209" t="s">
        <v>9311</v>
      </c>
    </row>
    <row r="3986" customHeight="1" spans="4:7">
      <c r="D3986" s="206">
        <v>47024</v>
      </c>
      <c r="E3986" s="181" t="s">
        <v>1970</v>
      </c>
      <c r="F3986" s="209" t="s">
        <v>9312</v>
      </c>
      <c r="G3986" s="209" t="s">
        <v>9313</v>
      </c>
    </row>
    <row r="3987" customHeight="1" spans="4:7">
      <c r="D3987" s="206">
        <v>47024</v>
      </c>
      <c r="E3987" s="181" t="s">
        <v>1970</v>
      </c>
      <c r="F3987" s="209" t="s">
        <v>9314</v>
      </c>
      <c r="G3987" s="209" t="s">
        <v>9315</v>
      </c>
    </row>
    <row r="3988" customHeight="1" spans="4:7">
      <c r="D3988" s="206">
        <v>47024</v>
      </c>
      <c r="E3988" s="181" t="s">
        <v>1970</v>
      </c>
      <c r="F3988" s="209" t="s">
        <v>9316</v>
      </c>
      <c r="G3988" s="209" t="s">
        <v>9317</v>
      </c>
    </row>
    <row r="3989" customHeight="1" spans="4:7">
      <c r="D3989" s="206">
        <v>47024</v>
      </c>
      <c r="E3989" s="181" t="s">
        <v>1970</v>
      </c>
      <c r="F3989" s="209" t="s">
        <v>9318</v>
      </c>
      <c r="G3989" s="209" t="s">
        <v>4111</v>
      </c>
    </row>
    <row r="3990" customHeight="1" spans="4:7">
      <c r="D3990" s="206">
        <v>47024</v>
      </c>
      <c r="E3990" s="181" t="s">
        <v>1970</v>
      </c>
      <c r="F3990" s="209" t="s">
        <v>9319</v>
      </c>
      <c r="G3990" s="209" t="s">
        <v>9320</v>
      </c>
    </row>
    <row r="3991" customHeight="1" spans="4:7">
      <c r="D3991" s="206">
        <v>47024</v>
      </c>
      <c r="E3991" s="181" t="s">
        <v>1970</v>
      </c>
      <c r="F3991" s="209" t="s">
        <v>9321</v>
      </c>
      <c r="G3991" s="209" t="s">
        <v>8119</v>
      </c>
    </row>
    <row r="3992" customHeight="1" spans="4:7">
      <c r="D3992" s="206">
        <v>47024</v>
      </c>
      <c r="E3992" s="181" t="s">
        <v>1970</v>
      </c>
      <c r="F3992" s="209" t="s">
        <v>9322</v>
      </c>
      <c r="G3992" s="209" t="s">
        <v>9323</v>
      </c>
    </row>
    <row r="3993" customHeight="1" spans="4:7">
      <c r="D3993" s="206">
        <v>47024</v>
      </c>
      <c r="E3993" s="181" t="s">
        <v>1970</v>
      </c>
      <c r="F3993" s="209" t="s">
        <v>9324</v>
      </c>
      <c r="G3993" s="209" t="s">
        <v>9325</v>
      </c>
    </row>
    <row r="3994" customHeight="1" spans="4:7">
      <c r="D3994" s="206">
        <v>47024</v>
      </c>
      <c r="E3994" s="181" t="s">
        <v>1970</v>
      </c>
      <c r="F3994" s="209" t="s">
        <v>9326</v>
      </c>
      <c r="G3994" s="209" t="s">
        <v>9327</v>
      </c>
    </row>
    <row r="3995" customHeight="1" spans="4:7">
      <c r="D3995" s="206">
        <v>47024</v>
      </c>
      <c r="E3995" s="181" t="s">
        <v>1970</v>
      </c>
      <c r="F3995" s="209" t="s">
        <v>9328</v>
      </c>
      <c r="G3995" s="209" t="s">
        <v>9329</v>
      </c>
    </row>
    <row r="3996" customHeight="1" spans="4:7">
      <c r="D3996" s="206">
        <v>47024</v>
      </c>
      <c r="E3996" s="181" t="s">
        <v>1970</v>
      </c>
      <c r="F3996" s="209" t="s">
        <v>9330</v>
      </c>
      <c r="G3996" s="209" t="s">
        <v>9331</v>
      </c>
    </row>
    <row r="3997" customHeight="1" spans="4:7">
      <c r="D3997" s="206">
        <v>47024</v>
      </c>
      <c r="E3997" s="181" t="s">
        <v>1970</v>
      </c>
      <c r="F3997" s="209" t="s">
        <v>9332</v>
      </c>
      <c r="G3997" s="209" t="s">
        <v>9333</v>
      </c>
    </row>
    <row r="3998" customHeight="1" spans="4:7">
      <c r="D3998" s="206">
        <v>47024</v>
      </c>
      <c r="E3998" s="181" t="s">
        <v>1970</v>
      </c>
      <c r="F3998" s="209" t="s">
        <v>9334</v>
      </c>
      <c r="G3998" s="209" t="s">
        <v>2972</v>
      </c>
    </row>
    <row r="3999" customHeight="1" spans="4:7">
      <c r="D3999" s="206">
        <v>47024</v>
      </c>
      <c r="E3999" s="181" t="s">
        <v>1970</v>
      </c>
      <c r="F3999" s="209" t="s">
        <v>9335</v>
      </c>
      <c r="G3999" s="209" t="s">
        <v>8052</v>
      </c>
    </row>
    <row r="4000" customHeight="1" spans="4:7">
      <c r="D4000" s="206">
        <v>47024</v>
      </c>
      <c r="E4000" s="181" t="s">
        <v>1970</v>
      </c>
      <c r="F4000" s="209" t="s">
        <v>9336</v>
      </c>
      <c r="G4000" s="209" t="s">
        <v>9337</v>
      </c>
    </row>
    <row r="4001" customHeight="1" spans="4:7">
      <c r="D4001" s="206">
        <v>47024</v>
      </c>
      <c r="E4001" s="181" t="s">
        <v>1970</v>
      </c>
      <c r="F4001" s="209" t="s">
        <v>9338</v>
      </c>
      <c r="G4001" s="209" t="s">
        <v>9339</v>
      </c>
    </row>
    <row r="4002" customHeight="1" spans="4:7">
      <c r="D4002" s="206">
        <v>47024</v>
      </c>
      <c r="E4002" s="181" t="s">
        <v>1970</v>
      </c>
      <c r="F4002" s="209" t="s">
        <v>9340</v>
      </c>
      <c r="G4002" s="209" t="s">
        <v>9341</v>
      </c>
    </row>
    <row r="4003" customHeight="1" spans="4:7">
      <c r="D4003" s="206">
        <v>47024</v>
      </c>
      <c r="E4003" s="181" t="s">
        <v>1970</v>
      </c>
      <c r="F4003" s="209" t="s">
        <v>9342</v>
      </c>
      <c r="G4003" s="209" t="s">
        <v>9343</v>
      </c>
    </row>
    <row r="4004" customHeight="1" spans="4:7">
      <c r="D4004" s="207">
        <v>50032</v>
      </c>
      <c r="E4004" s="209" t="s">
        <v>9344</v>
      </c>
      <c r="F4004" s="209" t="s">
        <v>9345</v>
      </c>
      <c r="G4004" s="209" t="s">
        <v>9346</v>
      </c>
    </row>
    <row r="4005" customHeight="1" spans="4:7">
      <c r="D4005" s="207">
        <v>50032</v>
      </c>
      <c r="E4005" s="209" t="s">
        <v>9344</v>
      </c>
      <c r="F4005" s="209" t="s">
        <v>9347</v>
      </c>
      <c r="G4005" s="209" t="s">
        <v>9348</v>
      </c>
    </row>
    <row r="4006" customHeight="1" spans="4:7">
      <c r="D4006" s="207">
        <v>50032</v>
      </c>
      <c r="E4006" s="209" t="s">
        <v>9344</v>
      </c>
      <c r="F4006" s="209" t="s">
        <v>9349</v>
      </c>
      <c r="G4006" s="209" t="s">
        <v>9350</v>
      </c>
    </row>
    <row r="4007" customHeight="1" spans="4:7">
      <c r="D4007" s="207">
        <v>50032</v>
      </c>
      <c r="E4007" s="209" t="s">
        <v>9344</v>
      </c>
      <c r="F4007" s="209" t="s">
        <v>9351</v>
      </c>
      <c r="G4007" s="209" t="s">
        <v>9352</v>
      </c>
    </row>
    <row r="4008" customHeight="1" spans="4:7">
      <c r="D4008" s="207">
        <v>50032</v>
      </c>
      <c r="E4008" s="209" t="s">
        <v>9344</v>
      </c>
      <c r="F4008" s="209" t="s">
        <v>9353</v>
      </c>
      <c r="G4008" s="209" t="s">
        <v>9354</v>
      </c>
    </row>
    <row r="4009" customHeight="1" spans="4:7">
      <c r="D4009" s="207">
        <v>50032</v>
      </c>
      <c r="E4009" s="209" t="s">
        <v>9344</v>
      </c>
      <c r="F4009" s="209" t="s">
        <v>9355</v>
      </c>
      <c r="G4009" s="209" t="s">
        <v>9356</v>
      </c>
    </row>
    <row r="4010" customHeight="1" spans="4:7">
      <c r="D4010" s="207">
        <v>50032</v>
      </c>
      <c r="E4010" s="209" t="s">
        <v>9344</v>
      </c>
      <c r="F4010" s="209" t="s">
        <v>9357</v>
      </c>
      <c r="G4010" s="209" t="s">
        <v>9358</v>
      </c>
    </row>
    <row r="4011" customHeight="1" spans="4:7">
      <c r="D4011" s="207">
        <v>50032</v>
      </c>
      <c r="E4011" s="209" t="s">
        <v>9344</v>
      </c>
      <c r="F4011" s="209" t="s">
        <v>9359</v>
      </c>
      <c r="G4011" s="209" t="s">
        <v>9360</v>
      </c>
    </row>
    <row r="4012" customHeight="1" spans="4:7">
      <c r="D4012" s="207">
        <v>50032</v>
      </c>
      <c r="E4012" s="209" t="s">
        <v>9344</v>
      </c>
      <c r="F4012" s="209" t="s">
        <v>9361</v>
      </c>
      <c r="G4012" s="209" t="s">
        <v>9362</v>
      </c>
    </row>
    <row r="4013" customHeight="1" spans="4:7">
      <c r="D4013" s="207">
        <v>50032</v>
      </c>
      <c r="E4013" s="209" t="s">
        <v>9344</v>
      </c>
      <c r="F4013" s="209" t="s">
        <v>9363</v>
      </c>
      <c r="G4013" s="209" t="s">
        <v>9364</v>
      </c>
    </row>
    <row r="4014" customHeight="1" spans="4:7">
      <c r="D4014" s="207">
        <v>50032</v>
      </c>
      <c r="E4014" s="209" t="s">
        <v>9344</v>
      </c>
      <c r="F4014" s="209" t="s">
        <v>9365</v>
      </c>
      <c r="G4014" s="209" t="s">
        <v>9366</v>
      </c>
    </row>
    <row r="4015" customHeight="1" spans="4:7">
      <c r="D4015" s="207">
        <v>50032</v>
      </c>
      <c r="E4015" s="209" t="s">
        <v>9344</v>
      </c>
      <c r="F4015" s="209" t="s">
        <v>9367</v>
      </c>
      <c r="G4015" s="209" t="s">
        <v>9368</v>
      </c>
    </row>
    <row r="4016" customHeight="1" spans="4:7">
      <c r="D4016" s="207">
        <v>50032</v>
      </c>
      <c r="E4016" s="209" t="s">
        <v>9344</v>
      </c>
      <c r="F4016" s="209" t="s">
        <v>9369</v>
      </c>
      <c r="G4016" s="209" t="s">
        <v>9370</v>
      </c>
    </row>
    <row r="4017" customHeight="1" spans="4:7">
      <c r="D4017" s="207">
        <v>50032</v>
      </c>
      <c r="E4017" s="209" t="s">
        <v>9344</v>
      </c>
      <c r="F4017" s="209" t="s">
        <v>9371</v>
      </c>
      <c r="G4017" s="209" t="s">
        <v>9372</v>
      </c>
    </row>
    <row r="4018" customHeight="1" spans="4:7">
      <c r="D4018" s="207">
        <v>50032</v>
      </c>
      <c r="E4018" s="209" t="s">
        <v>9344</v>
      </c>
      <c r="F4018" s="209" t="s">
        <v>9373</v>
      </c>
      <c r="G4018" s="209" t="s">
        <v>9374</v>
      </c>
    </row>
    <row r="4019" customHeight="1" spans="4:7">
      <c r="D4019" s="207">
        <v>50032</v>
      </c>
      <c r="E4019" s="209" t="s">
        <v>9344</v>
      </c>
      <c r="F4019" s="209" t="s">
        <v>9375</v>
      </c>
      <c r="G4019" s="209" t="s">
        <v>9376</v>
      </c>
    </row>
    <row r="4020" customHeight="1" spans="4:7">
      <c r="D4020" s="207">
        <v>50032</v>
      </c>
      <c r="E4020" s="209" t="s">
        <v>9344</v>
      </c>
      <c r="F4020" s="209" t="s">
        <v>9377</v>
      </c>
      <c r="G4020" s="209" t="s">
        <v>9378</v>
      </c>
    </row>
    <row r="4021" customHeight="1" spans="4:7">
      <c r="D4021" s="207">
        <v>50032</v>
      </c>
      <c r="E4021" s="209" t="s">
        <v>9344</v>
      </c>
      <c r="F4021" s="209" t="s">
        <v>9379</v>
      </c>
      <c r="G4021" s="209" t="s">
        <v>1859</v>
      </c>
    </row>
    <row r="4022" customHeight="1" spans="4:7">
      <c r="D4022" s="207">
        <v>50032</v>
      </c>
      <c r="E4022" s="209" t="s">
        <v>9344</v>
      </c>
      <c r="F4022" s="209" t="s">
        <v>9380</v>
      </c>
      <c r="G4022" s="209" t="s">
        <v>9381</v>
      </c>
    </row>
    <row r="4023" customHeight="1" spans="4:7">
      <c r="D4023" s="207">
        <v>50032</v>
      </c>
      <c r="E4023" s="209" t="s">
        <v>9344</v>
      </c>
      <c r="F4023" s="209" t="s">
        <v>9382</v>
      </c>
      <c r="G4023" s="209" t="s">
        <v>2333</v>
      </c>
    </row>
    <row r="4024" customHeight="1" spans="4:7">
      <c r="D4024" s="207">
        <v>50032</v>
      </c>
      <c r="E4024" s="209" t="s">
        <v>9344</v>
      </c>
      <c r="F4024" s="209" t="s">
        <v>9383</v>
      </c>
      <c r="G4024" s="209" t="s">
        <v>5717</v>
      </c>
    </row>
    <row r="4025" customHeight="1" spans="4:7">
      <c r="D4025" s="207">
        <v>50032</v>
      </c>
      <c r="E4025" s="209" t="s">
        <v>9344</v>
      </c>
      <c r="F4025" s="209" t="s">
        <v>9384</v>
      </c>
      <c r="G4025" s="209" t="s">
        <v>9385</v>
      </c>
    </row>
    <row r="4026" customHeight="1" spans="4:7">
      <c r="D4026" s="207">
        <v>50032</v>
      </c>
      <c r="E4026" s="209" t="s">
        <v>9344</v>
      </c>
      <c r="F4026" s="209" t="s">
        <v>9386</v>
      </c>
      <c r="G4026" s="209" t="s">
        <v>9387</v>
      </c>
    </row>
    <row r="4027" customHeight="1" spans="4:7">
      <c r="D4027" s="207">
        <v>50032</v>
      </c>
      <c r="E4027" s="209" t="s">
        <v>9344</v>
      </c>
      <c r="F4027" s="209" t="s">
        <v>9388</v>
      </c>
      <c r="G4027" s="209" t="s">
        <v>9389</v>
      </c>
    </row>
    <row r="4028" customHeight="1" spans="4:7">
      <c r="D4028" s="207">
        <v>50032</v>
      </c>
      <c r="E4028" s="209" t="s">
        <v>9344</v>
      </c>
      <c r="F4028" s="209" t="s">
        <v>9390</v>
      </c>
      <c r="G4028" s="209" t="s">
        <v>9391</v>
      </c>
    </row>
    <row r="4029" customHeight="1" spans="4:7">
      <c r="D4029" s="207">
        <v>50032</v>
      </c>
      <c r="E4029" s="209" t="s">
        <v>9344</v>
      </c>
      <c r="F4029" s="209" t="s">
        <v>9392</v>
      </c>
      <c r="G4029" s="209" t="s">
        <v>9393</v>
      </c>
    </row>
    <row r="4030" customHeight="1" spans="4:7">
      <c r="D4030" s="207">
        <v>50032</v>
      </c>
      <c r="E4030" s="209" t="s">
        <v>9344</v>
      </c>
      <c r="F4030" s="209" t="s">
        <v>9394</v>
      </c>
      <c r="G4030" s="209" t="s">
        <v>9395</v>
      </c>
    </row>
    <row r="4031" customHeight="1" spans="4:7">
      <c r="D4031" s="207">
        <v>50032</v>
      </c>
      <c r="E4031" s="209" t="s">
        <v>9344</v>
      </c>
      <c r="F4031" s="209" t="s">
        <v>9396</v>
      </c>
      <c r="G4031" s="209" t="s">
        <v>9397</v>
      </c>
    </row>
    <row r="4032" customHeight="1" spans="4:7">
      <c r="D4032" s="207">
        <v>50032</v>
      </c>
      <c r="E4032" s="209" t="s">
        <v>9344</v>
      </c>
      <c r="F4032" s="209" t="s">
        <v>9398</v>
      </c>
      <c r="G4032" s="209" t="s">
        <v>6651</v>
      </c>
    </row>
    <row r="4033" customHeight="1" spans="4:7">
      <c r="D4033" s="207">
        <v>50032</v>
      </c>
      <c r="E4033" s="209" t="s">
        <v>9344</v>
      </c>
      <c r="F4033" s="209" t="s">
        <v>9399</v>
      </c>
      <c r="G4033" s="209" t="s">
        <v>9400</v>
      </c>
    </row>
    <row r="4034" customHeight="1" spans="4:7">
      <c r="D4034" s="207">
        <v>50032</v>
      </c>
      <c r="E4034" s="209" t="s">
        <v>9344</v>
      </c>
      <c r="F4034" s="209" t="s">
        <v>9401</v>
      </c>
      <c r="G4034" s="209" t="s">
        <v>9402</v>
      </c>
    </row>
    <row r="4035" customHeight="1" spans="4:7">
      <c r="D4035" s="207">
        <v>50032</v>
      </c>
      <c r="E4035" s="209" t="s">
        <v>9344</v>
      </c>
      <c r="F4035" s="209" t="s">
        <v>9403</v>
      </c>
      <c r="G4035" s="209" t="s">
        <v>9404</v>
      </c>
    </row>
    <row r="4036" customHeight="1" spans="4:7">
      <c r="D4036" s="207">
        <v>50032</v>
      </c>
      <c r="E4036" s="209" t="s">
        <v>9344</v>
      </c>
      <c r="F4036" s="209" t="s">
        <v>9405</v>
      </c>
      <c r="G4036" s="209" t="s">
        <v>9406</v>
      </c>
    </row>
    <row r="4037" customHeight="1" spans="4:7">
      <c r="D4037" s="207">
        <v>50032</v>
      </c>
      <c r="E4037" s="209" t="s">
        <v>9344</v>
      </c>
      <c r="F4037" s="209" t="s">
        <v>9407</v>
      </c>
      <c r="G4037" s="209" t="s">
        <v>9408</v>
      </c>
    </row>
    <row r="4038" customHeight="1" spans="4:7">
      <c r="D4038" s="207">
        <v>50032</v>
      </c>
      <c r="E4038" s="209" t="s">
        <v>9344</v>
      </c>
      <c r="F4038" s="209" t="s">
        <v>9409</v>
      </c>
      <c r="G4038" s="209" t="s">
        <v>9410</v>
      </c>
    </row>
    <row r="4039" customHeight="1" spans="4:7">
      <c r="D4039" s="207">
        <v>50032</v>
      </c>
      <c r="E4039" s="209" t="s">
        <v>9344</v>
      </c>
      <c r="F4039" s="209" t="s">
        <v>9411</v>
      </c>
      <c r="G4039" s="209" t="s">
        <v>2499</v>
      </c>
    </row>
    <row r="4040" customHeight="1" spans="4:7">
      <c r="D4040" s="207">
        <v>50032</v>
      </c>
      <c r="E4040" s="209" t="s">
        <v>9344</v>
      </c>
      <c r="F4040" s="209" t="s">
        <v>9412</v>
      </c>
      <c r="G4040" s="209" t="s">
        <v>9413</v>
      </c>
    </row>
    <row r="4041" customHeight="1" spans="4:7">
      <c r="D4041" s="207">
        <v>50032</v>
      </c>
      <c r="E4041" s="209" t="s">
        <v>9344</v>
      </c>
      <c r="F4041" s="209" t="s">
        <v>9414</v>
      </c>
      <c r="G4041" s="209" t="s">
        <v>2501</v>
      </c>
    </row>
    <row r="4042" customHeight="1" spans="4:7">
      <c r="D4042" s="207">
        <v>50032</v>
      </c>
      <c r="E4042" s="209" t="s">
        <v>9344</v>
      </c>
      <c r="F4042" s="209" t="s">
        <v>9415</v>
      </c>
      <c r="G4042" s="209" t="s">
        <v>2754</v>
      </c>
    </row>
    <row r="4043" customHeight="1" spans="4:7">
      <c r="D4043" s="207">
        <v>50032</v>
      </c>
      <c r="E4043" s="209" t="s">
        <v>9344</v>
      </c>
      <c r="F4043" s="209" t="s">
        <v>9416</v>
      </c>
      <c r="G4043" s="209" t="s">
        <v>9417</v>
      </c>
    </row>
    <row r="4044" customHeight="1" spans="4:7">
      <c r="D4044" s="206">
        <v>48053</v>
      </c>
      <c r="E4044" s="181" t="s">
        <v>2015</v>
      </c>
      <c r="F4044" s="209" t="s">
        <v>9418</v>
      </c>
      <c r="G4044" s="209" t="s">
        <v>9419</v>
      </c>
    </row>
    <row r="4045" customHeight="1" spans="4:7">
      <c r="D4045" s="206">
        <v>48053</v>
      </c>
      <c r="E4045" s="181" t="s">
        <v>2015</v>
      </c>
      <c r="F4045" s="209" t="s">
        <v>9420</v>
      </c>
      <c r="G4045" s="209" t="s">
        <v>9421</v>
      </c>
    </row>
    <row r="4046" customHeight="1" spans="4:7">
      <c r="D4046" s="206">
        <v>48053</v>
      </c>
      <c r="E4046" s="181" t="s">
        <v>2015</v>
      </c>
      <c r="F4046" s="209" t="s">
        <v>9422</v>
      </c>
      <c r="G4046" s="209" t="s">
        <v>9423</v>
      </c>
    </row>
    <row r="4047" customHeight="1" spans="4:7">
      <c r="D4047" s="206">
        <v>48053</v>
      </c>
      <c r="E4047" s="181" t="s">
        <v>2015</v>
      </c>
      <c r="F4047" s="209" t="s">
        <v>9424</v>
      </c>
      <c r="G4047" s="209" t="s">
        <v>4326</v>
      </c>
    </row>
    <row r="4048" customHeight="1" spans="4:7">
      <c r="D4048" s="206">
        <v>48053</v>
      </c>
      <c r="E4048" s="181" t="s">
        <v>2015</v>
      </c>
      <c r="F4048" s="209" t="s">
        <v>9425</v>
      </c>
      <c r="G4048" s="209" t="s">
        <v>9426</v>
      </c>
    </row>
    <row r="4049" customHeight="1" spans="4:7">
      <c r="D4049" s="206">
        <v>48053</v>
      </c>
      <c r="E4049" s="181" t="s">
        <v>2015</v>
      </c>
      <c r="F4049" s="209" t="s">
        <v>9427</v>
      </c>
      <c r="G4049" s="209" t="s">
        <v>5972</v>
      </c>
    </row>
    <row r="4050" customHeight="1" spans="4:7">
      <c r="D4050" s="206">
        <v>48053</v>
      </c>
      <c r="E4050" s="181" t="s">
        <v>2015</v>
      </c>
      <c r="F4050" s="209" t="s">
        <v>9428</v>
      </c>
      <c r="G4050" s="209" t="s">
        <v>9429</v>
      </c>
    </row>
    <row r="4051" customHeight="1" spans="4:7">
      <c r="D4051" s="206">
        <v>48053</v>
      </c>
      <c r="E4051" s="181" t="s">
        <v>2015</v>
      </c>
      <c r="F4051" s="209" t="s">
        <v>9430</v>
      </c>
      <c r="G4051" s="209" t="s">
        <v>9431</v>
      </c>
    </row>
    <row r="4052" customHeight="1" spans="4:7">
      <c r="D4052" s="206">
        <v>48053</v>
      </c>
      <c r="E4052" s="181" t="s">
        <v>2015</v>
      </c>
      <c r="F4052" s="209" t="s">
        <v>9432</v>
      </c>
      <c r="G4052" s="209" t="s">
        <v>9433</v>
      </c>
    </row>
    <row r="4053" customHeight="1" spans="4:7">
      <c r="D4053" s="206">
        <v>48053</v>
      </c>
      <c r="E4053" s="181" t="s">
        <v>2015</v>
      </c>
      <c r="F4053" s="209" t="s">
        <v>9434</v>
      </c>
      <c r="G4053" s="209" t="s">
        <v>9435</v>
      </c>
    </row>
    <row r="4054" customHeight="1" spans="4:7">
      <c r="D4054" s="206">
        <v>48053</v>
      </c>
      <c r="E4054" s="181" t="s">
        <v>2015</v>
      </c>
      <c r="F4054" s="209" t="s">
        <v>9436</v>
      </c>
      <c r="G4054" s="209" t="s">
        <v>9437</v>
      </c>
    </row>
    <row r="4055" customHeight="1" spans="4:7">
      <c r="D4055" s="206">
        <v>48053</v>
      </c>
      <c r="E4055" s="181" t="s">
        <v>2015</v>
      </c>
      <c r="F4055" s="209" t="s">
        <v>9438</v>
      </c>
      <c r="G4055" s="209" t="s">
        <v>9439</v>
      </c>
    </row>
    <row r="4056" customHeight="1" spans="4:7">
      <c r="D4056" s="207">
        <v>52030</v>
      </c>
      <c r="E4056" s="209" t="s">
        <v>9440</v>
      </c>
      <c r="F4056" s="209" t="s">
        <v>9441</v>
      </c>
      <c r="G4056" s="209" t="s">
        <v>9442</v>
      </c>
    </row>
    <row r="4057" customHeight="1" spans="4:7">
      <c r="D4057" s="207">
        <v>52030</v>
      </c>
      <c r="E4057" s="209" t="s">
        <v>9440</v>
      </c>
      <c r="F4057" s="209" t="s">
        <v>9443</v>
      </c>
      <c r="G4057" s="209" t="s">
        <v>9444</v>
      </c>
    </row>
    <row r="4058" customHeight="1" spans="4:7">
      <c r="D4058" s="207">
        <v>52030</v>
      </c>
      <c r="E4058" s="209" t="s">
        <v>9440</v>
      </c>
      <c r="F4058" s="209" t="s">
        <v>9445</v>
      </c>
      <c r="G4058" s="209" t="s">
        <v>9446</v>
      </c>
    </row>
    <row r="4059" customHeight="1" spans="4:7">
      <c r="D4059" s="207">
        <v>52030</v>
      </c>
      <c r="E4059" s="209" t="s">
        <v>9440</v>
      </c>
      <c r="F4059" s="209" t="s">
        <v>9447</v>
      </c>
      <c r="G4059" s="209" t="s">
        <v>9448</v>
      </c>
    </row>
    <row r="4060" customHeight="1" spans="4:7">
      <c r="D4060" s="207">
        <v>52030</v>
      </c>
      <c r="E4060" s="209" t="s">
        <v>9440</v>
      </c>
      <c r="F4060" s="209" t="s">
        <v>9449</v>
      </c>
      <c r="G4060" s="209" t="s">
        <v>9450</v>
      </c>
    </row>
    <row r="4061" customHeight="1" spans="4:7">
      <c r="D4061" s="207">
        <v>46027</v>
      </c>
      <c r="E4061" s="209" t="s">
        <v>9451</v>
      </c>
      <c r="F4061" s="209" t="s">
        <v>9452</v>
      </c>
      <c r="G4061" s="209" t="s">
        <v>9453</v>
      </c>
    </row>
    <row r="4062" customHeight="1" spans="4:7">
      <c r="D4062" s="207">
        <v>46027</v>
      </c>
      <c r="E4062" s="209" t="s">
        <v>9451</v>
      </c>
      <c r="F4062" s="209" t="s">
        <v>9454</v>
      </c>
      <c r="G4062" s="209" t="s">
        <v>9455</v>
      </c>
    </row>
    <row r="4063" customHeight="1" spans="4:7">
      <c r="D4063" s="207">
        <v>46027</v>
      </c>
      <c r="E4063" s="209" t="s">
        <v>9451</v>
      </c>
      <c r="F4063" s="209" t="s">
        <v>9456</v>
      </c>
      <c r="G4063" s="209" t="s">
        <v>9457</v>
      </c>
    </row>
    <row r="4064" customHeight="1" spans="4:7">
      <c r="D4064" s="207">
        <v>46027</v>
      </c>
      <c r="E4064" s="209" t="s">
        <v>9451</v>
      </c>
      <c r="F4064" s="209" t="s">
        <v>9458</v>
      </c>
      <c r="G4064" s="209" t="s">
        <v>9459</v>
      </c>
    </row>
    <row r="4065" customHeight="1" spans="4:7">
      <c r="D4065" s="207">
        <v>46027</v>
      </c>
      <c r="E4065" s="209" t="s">
        <v>9451</v>
      </c>
      <c r="F4065" s="209" t="s">
        <v>9460</v>
      </c>
      <c r="G4065" s="209" t="s">
        <v>9461</v>
      </c>
    </row>
    <row r="4066" customHeight="1" spans="4:7">
      <c r="D4066" s="207">
        <v>46027</v>
      </c>
      <c r="E4066" s="209" t="s">
        <v>9451</v>
      </c>
      <c r="F4066" s="209" t="s">
        <v>9462</v>
      </c>
      <c r="G4066" s="209" t="s">
        <v>9463</v>
      </c>
    </row>
    <row r="4067" customHeight="1" spans="4:7">
      <c r="D4067" s="207">
        <v>46027</v>
      </c>
      <c r="E4067" s="209" t="s">
        <v>9451</v>
      </c>
      <c r="F4067" s="209" t="s">
        <v>9464</v>
      </c>
      <c r="G4067" s="209" t="s">
        <v>9465</v>
      </c>
    </row>
    <row r="4068" customHeight="1" spans="4:7">
      <c r="D4068" s="207">
        <v>46027</v>
      </c>
      <c r="E4068" s="209" t="s">
        <v>9451</v>
      </c>
      <c r="F4068" s="209" t="s">
        <v>9466</v>
      </c>
      <c r="G4068" s="209" t="s">
        <v>2501</v>
      </c>
    </row>
    <row r="4069" customHeight="1" spans="4:7">
      <c r="D4069" s="207">
        <v>46027</v>
      </c>
      <c r="E4069" s="209" t="s">
        <v>9451</v>
      </c>
      <c r="F4069" s="209" t="s">
        <v>9467</v>
      </c>
      <c r="G4069" s="209" t="s">
        <v>9468</v>
      </c>
    </row>
    <row r="4070" customHeight="1" spans="4:7">
      <c r="D4070" s="207">
        <v>46027</v>
      </c>
      <c r="E4070" s="209" t="s">
        <v>9451</v>
      </c>
      <c r="F4070" s="209" t="s">
        <v>9469</v>
      </c>
      <c r="G4070" s="209" t="s">
        <v>9470</v>
      </c>
    </row>
    <row r="4071" customHeight="1" spans="4:7">
      <c r="D4071" s="207">
        <v>46027</v>
      </c>
      <c r="E4071" s="209" t="s">
        <v>9451</v>
      </c>
      <c r="F4071" s="209" t="s">
        <v>9471</v>
      </c>
      <c r="G4071" s="209" t="s">
        <v>9472</v>
      </c>
    </row>
    <row r="4072" customHeight="1" spans="4:7">
      <c r="D4072" s="207">
        <v>46027</v>
      </c>
      <c r="E4072" s="209" t="s">
        <v>9451</v>
      </c>
      <c r="F4072" s="209" t="s">
        <v>9473</v>
      </c>
      <c r="G4072" s="209" t="s">
        <v>9474</v>
      </c>
    </row>
    <row r="4073" customHeight="1" spans="4:7">
      <c r="D4073" s="207">
        <v>49018</v>
      </c>
      <c r="E4073" s="209" t="s">
        <v>9475</v>
      </c>
      <c r="F4073" s="209" t="s">
        <v>9476</v>
      </c>
      <c r="G4073" s="209" t="s">
        <v>9477</v>
      </c>
    </row>
    <row r="4074" customHeight="1" spans="4:7">
      <c r="D4074" s="207">
        <v>49018</v>
      </c>
      <c r="E4074" s="209" t="s">
        <v>9475</v>
      </c>
      <c r="F4074" s="209" t="s">
        <v>9478</v>
      </c>
      <c r="G4074" s="209" t="s">
        <v>3603</v>
      </c>
    </row>
    <row r="4075" customHeight="1" spans="4:7">
      <c r="D4075" s="207">
        <v>49018</v>
      </c>
      <c r="E4075" s="209" t="s">
        <v>9475</v>
      </c>
      <c r="F4075" s="209" t="s">
        <v>9479</v>
      </c>
      <c r="G4075" s="209" t="s">
        <v>9480</v>
      </c>
    </row>
    <row r="4076" customHeight="1" spans="4:7">
      <c r="D4076" s="207">
        <v>49018</v>
      </c>
      <c r="E4076" s="209" t="s">
        <v>9475</v>
      </c>
      <c r="F4076" s="209" t="s">
        <v>9481</v>
      </c>
      <c r="G4076" s="209" t="s">
        <v>9482</v>
      </c>
    </row>
    <row r="4077" customHeight="1" spans="4:7">
      <c r="D4077" s="207">
        <v>49018</v>
      </c>
      <c r="E4077" s="209" t="s">
        <v>9475</v>
      </c>
      <c r="F4077" s="209" t="s">
        <v>9483</v>
      </c>
      <c r="G4077" s="209" t="s">
        <v>9484</v>
      </c>
    </row>
    <row r="4078" customHeight="1" spans="4:7">
      <c r="D4078" s="207">
        <v>49018</v>
      </c>
      <c r="E4078" s="209" t="s">
        <v>9475</v>
      </c>
      <c r="F4078" s="209" t="s">
        <v>9485</v>
      </c>
      <c r="G4078" s="209" t="s">
        <v>9486</v>
      </c>
    </row>
    <row r="4079" customHeight="1" spans="4:7">
      <c r="D4079" s="207">
        <v>49018</v>
      </c>
      <c r="E4079" s="209" t="s">
        <v>9475</v>
      </c>
      <c r="F4079" s="209" t="s">
        <v>9487</v>
      </c>
      <c r="G4079" s="209" t="s">
        <v>1813</v>
      </c>
    </row>
    <row r="4080" customHeight="1" spans="4:7">
      <c r="D4080" s="207">
        <v>49018</v>
      </c>
      <c r="E4080" s="209" t="s">
        <v>9475</v>
      </c>
      <c r="F4080" s="209" t="s">
        <v>9488</v>
      </c>
      <c r="G4080" s="209" t="s">
        <v>9489</v>
      </c>
    </row>
    <row r="4081" customHeight="1" spans="4:7">
      <c r="D4081" s="207">
        <v>49018</v>
      </c>
      <c r="E4081" s="209" t="s">
        <v>9475</v>
      </c>
      <c r="F4081" s="209" t="s">
        <v>9490</v>
      </c>
      <c r="G4081" s="209" t="s">
        <v>9491</v>
      </c>
    </row>
    <row r="4082" customHeight="1" spans="4:7">
      <c r="D4082" s="207">
        <v>49018</v>
      </c>
      <c r="E4082" s="209" t="s">
        <v>9475</v>
      </c>
      <c r="F4082" s="209" t="s">
        <v>9492</v>
      </c>
      <c r="G4082" s="209" t="s">
        <v>9493</v>
      </c>
    </row>
    <row r="4083" customHeight="1" spans="4:7">
      <c r="D4083" s="207">
        <v>51034</v>
      </c>
      <c r="E4083" s="209" t="s">
        <v>9494</v>
      </c>
      <c r="F4083" s="209" t="s">
        <v>9495</v>
      </c>
      <c r="G4083" s="209" t="s">
        <v>9496</v>
      </c>
    </row>
    <row r="4084" customHeight="1" spans="4:7">
      <c r="D4084" s="207">
        <v>51034</v>
      </c>
      <c r="E4084" s="209" t="s">
        <v>9494</v>
      </c>
      <c r="F4084" s="209" t="s">
        <v>9497</v>
      </c>
      <c r="G4084" s="209" t="s">
        <v>9498</v>
      </c>
    </row>
    <row r="4085" customHeight="1" spans="4:7">
      <c r="D4085" s="207">
        <v>51034</v>
      </c>
      <c r="E4085" s="209" t="s">
        <v>9494</v>
      </c>
      <c r="F4085" s="209" t="s">
        <v>9499</v>
      </c>
      <c r="G4085" s="209" t="s">
        <v>9500</v>
      </c>
    </row>
    <row r="4086" customHeight="1" spans="4:7">
      <c r="D4086" s="207">
        <v>51034</v>
      </c>
      <c r="E4086" s="209" t="s">
        <v>9494</v>
      </c>
      <c r="F4086" s="209" t="s">
        <v>9501</v>
      </c>
      <c r="G4086" s="209" t="s">
        <v>3053</v>
      </c>
    </row>
    <row r="4087" customHeight="1" spans="4:7">
      <c r="D4087" s="207">
        <v>51034</v>
      </c>
      <c r="E4087" s="209" t="s">
        <v>9494</v>
      </c>
      <c r="F4087" s="209" t="s">
        <v>9502</v>
      </c>
      <c r="G4087" s="209" t="s">
        <v>9503</v>
      </c>
    </row>
    <row r="4088" customHeight="1" spans="4:7">
      <c r="D4088" s="207">
        <v>51034</v>
      </c>
      <c r="E4088" s="209" t="s">
        <v>9494</v>
      </c>
      <c r="F4088" s="209" t="s">
        <v>9504</v>
      </c>
      <c r="G4088" s="209" t="s">
        <v>9505</v>
      </c>
    </row>
    <row r="4089" customHeight="1" spans="4:7">
      <c r="D4089" s="207">
        <v>51034</v>
      </c>
      <c r="E4089" s="209" t="s">
        <v>9494</v>
      </c>
      <c r="F4089" s="209" t="s">
        <v>9506</v>
      </c>
      <c r="G4089" s="209" t="s">
        <v>2540</v>
      </c>
    </row>
    <row r="4090" customHeight="1" spans="4:7">
      <c r="D4090" s="207">
        <v>51034</v>
      </c>
      <c r="E4090" s="209" t="s">
        <v>9494</v>
      </c>
      <c r="F4090" s="209" t="s">
        <v>9507</v>
      </c>
      <c r="G4090" s="209" t="s">
        <v>3002</v>
      </c>
    </row>
    <row r="4091" customHeight="1" spans="4:7">
      <c r="D4091" s="207">
        <v>51034</v>
      </c>
      <c r="E4091" s="209" t="s">
        <v>9494</v>
      </c>
      <c r="F4091" s="209" t="s">
        <v>9508</v>
      </c>
      <c r="G4091" s="209" t="s">
        <v>6977</v>
      </c>
    </row>
    <row r="4092" customHeight="1" spans="4:7">
      <c r="D4092" s="207">
        <v>51034</v>
      </c>
      <c r="E4092" s="209" t="s">
        <v>9494</v>
      </c>
      <c r="F4092" s="209" t="s">
        <v>9509</v>
      </c>
      <c r="G4092" s="209" t="s">
        <v>9510</v>
      </c>
    </row>
    <row r="4093" customHeight="1" spans="4:7">
      <c r="D4093" s="207">
        <v>51034</v>
      </c>
      <c r="E4093" s="209" t="s">
        <v>9494</v>
      </c>
      <c r="F4093" s="209" t="s">
        <v>9511</v>
      </c>
      <c r="G4093" s="209" t="s">
        <v>9512</v>
      </c>
    </row>
    <row r="4094" customHeight="1" spans="4:7">
      <c r="D4094" s="207">
        <v>51034</v>
      </c>
      <c r="E4094" s="209" t="s">
        <v>9494</v>
      </c>
      <c r="F4094" s="209" t="s">
        <v>9513</v>
      </c>
      <c r="G4094" s="209" t="s">
        <v>9514</v>
      </c>
    </row>
    <row r="4095" customHeight="1" spans="4:7">
      <c r="D4095" s="207">
        <v>51034</v>
      </c>
      <c r="E4095" s="209" t="s">
        <v>9494</v>
      </c>
      <c r="F4095" s="209" t="s">
        <v>9515</v>
      </c>
      <c r="G4095" s="209" t="s">
        <v>9516</v>
      </c>
    </row>
    <row r="4096" customHeight="1" spans="4:7">
      <c r="D4096" s="207">
        <v>51034</v>
      </c>
      <c r="E4096" s="209" t="s">
        <v>9494</v>
      </c>
      <c r="F4096" s="209" t="s">
        <v>9517</v>
      </c>
      <c r="G4096" s="209" t="s">
        <v>9518</v>
      </c>
    </row>
    <row r="4097" customHeight="1" spans="4:7">
      <c r="D4097" s="207">
        <v>51034</v>
      </c>
      <c r="E4097" s="209" t="s">
        <v>9494</v>
      </c>
      <c r="F4097" s="209" t="s">
        <v>9519</v>
      </c>
      <c r="G4097" s="209" t="s">
        <v>9520</v>
      </c>
    </row>
    <row r="4098" customHeight="1" spans="4:7">
      <c r="D4098" s="207">
        <v>51034</v>
      </c>
      <c r="E4098" s="209" t="s">
        <v>9494</v>
      </c>
      <c r="F4098" s="209" t="s">
        <v>9521</v>
      </c>
      <c r="G4098" s="209" t="s">
        <v>3012</v>
      </c>
    </row>
    <row r="4099" customHeight="1" spans="4:7">
      <c r="D4099" s="207">
        <v>51034</v>
      </c>
      <c r="E4099" s="209" t="s">
        <v>9494</v>
      </c>
      <c r="F4099" s="209" t="s">
        <v>9522</v>
      </c>
      <c r="G4099" s="209" t="s">
        <v>9523</v>
      </c>
    </row>
    <row r="4100" customHeight="1" spans="4:7">
      <c r="D4100" s="207">
        <v>50033</v>
      </c>
      <c r="E4100" s="209" t="s">
        <v>9524</v>
      </c>
      <c r="F4100" s="209" t="s">
        <v>9525</v>
      </c>
      <c r="G4100" s="209" t="s">
        <v>9526</v>
      </c>
    </row>
    <row r="4101" customHeight="1" spans="4:7">
      <c r="D4101" s="207">
        <v>50033</v>
      </c>
      <c r="E4101" s="209" t="s">
        <v>9524</v>
      </c>
      <c r="F4101" s="209" t="s">
        <v>9527</v>
      </c>
      <c r="G4101" s="209" t="s">
        <v>9528</v>
      </c>
    </row>
    <row r="4102" customHeight="1" spans="4:7">
      <c r="D4102" s="207">
        <v>50033</v>
      </c>
      <c r="E4102" s="209" t="s">
        <v>9524</v>
      </c>
      <c r="F4102" s="209" t="s">
        <v>9529</v>
      </c>
      <c r="G4102" s="209" t="s">
        <v>3253</v>
      </c>
    </row>
    <row r="4103" customHeight="1" spans="4:7">
      <c r="D4103" s="207">
        <v>50033</v>
      </c>
      <c r="E4103" s="209" t="s">
        <v>9524</v>
      </c>
      <c r="F4103" s="209" t="s">
        <v>9530</v>
      </c>
      <c r="G4103" s="209" t="s">
        <v>9531</v>
      </c>
    </row>
    <row r="4104" customHeight="1" spans="4:7">
      <c r="D4104" s="207">
        <v>50033</v>
      </c>
      <c r="E4104" s="209" t="s">
        <v>9524</v>
      </c>
      <c r="F4104" s="209" t="s">
        <v>9532</v>
      </c>
      <c r="G4104" s="209" t="s">
        <v>9081</v>
      </c>
    </row>
    <row r="4105" customHeight="1" spans="4:7">
      <c r="D4105" s="207">
        <v>50033</v>
      </c>
      <c r="E4105" s="209" t="s">
        <v>9524</v>
      </c>
      <c r="F4105" s="209" t="s">
        <v>9533</v>
      </c>
      <c r="G4105" s="209" t="s">
        <v>7799</v>
      </c>
    </row>
    <row r="4106" customHeight="1" spans="4:7">
      <c r="D4106" s="207">
        <v>50033</v>
      </c>
      <c r="E4106" s="209" t="s">
        <v>9524</v>
      </c>
      <c r="F4106" s="209" t="s">
        <v>9534</v>
      </c>
      <c r="G4106" s="209" t="s">
        <v>9535</v>
      </c>
    </row>
    <row r="4107" customHeight="1" spans="4:7">
      <c r="D4107" s="207">
        <v>50033</v>
      </c>
      <c r="E4107" s="209" t="s">
        <v>9524</v>
      </c>
      <c r="F4107" s="209" t="s">
        <v>9536</v>
      </c>
      <c r="G4107" s="209" t="s">
        <v>9537</v>
      </c>
    </row>
    <row r="4108" customHeight="1" spans="4:7">
      <c r="D4108" s="207">
        <v>50033</v>
      </c>
      <c r="E4108" s="209" t="s">
        <v>9524</v>
      </c>
      <c r="F4108" s="209" t="s">
        <v>9538</v>
      </c>
      <c r="G4108" s="209" t="s">
        <v>9539</v>
      </c>
    </row>
    <row r="4109" customHeight="1" spans="4:7">
      <c r="D4109" s="207">
        <v>50033</v>
      </c>
      <c r="E4109" s="209" t="s">
        <v>9524</v>
      </c>
      <c r="F4109" s="209" t="s">
        <v>9540</v>
      </c>
      <c r="G4109" s="209" t="s">
        <v>3672</v>
      </c>
    </row>
    <row r="4110" customHeight="1" spans="4:7">
      <c r="D4110" s="207">
        <v>50033</v>
      </c>
      <c r="E4110" s="209" t="s">
        <v>9524</v>
      </c>
      <c r="F4110" s="209" t="s">
        <v>9541</v>
      </c>
      <c r="G4110" s="209" t="s">
        <v>9542</v>
      </c>
    </row>
    <row r="4111" customHeight="1" spans="4:7">
      <c r="D4111" s="207">
        <v>53022</v>
      </c>
      <c r="E4111" s="209" t="s">
        <v>9543</v>
      </c>
      <c r="F4111" s="209" t="s">
        <v>9544</v>
      </c>
      <c r="G4111" s="209" t="s">
        <v>9545</v>
      </c>
    </row>
    <row r="4112" customHeight="1" spans="4:7">
      <c r="D4112" s="207">
        <v>53022</v>
      </c>
      <c r="E4112" s="209" t="s">
        <v>9543</v>
      </c>
      <c r="F4112" s="209" t="s">
        <v>9546</v>
      </c>
      <c r="G4112" s="209" t="s">
        <v>9547</v>
      </c>
    </row>
    <row r="4113" customHeight="1" spans="4:7">
      <c r="D4113" s="207">
        <v>53022</v>
      </c>
      <c r="E4113" s="209" t="s">
        <v>9543</v>
      </c>
      <c r="F4113" s="209" t="s">
        <v>9548</v>
      </c>
      <c r="G4113" s="209" t="s">
        <v>9549</v>
      </c>
    </row>
    <row r="4114" customHeight="1" spans="4:7">
      <c r="D4114" s="207">
        <v>53022</v>
      </c>
      <c r="E4114" s="209" t="s">
        <v>9543</v>
      </c>
      <c r="F4114" s="209" t="s">
        <v>9550</v>
      </c>
      <c r="G4114" s="209" t="s">
        <v>9551</v>
      </c>
    </row>
    <row r="4115" customHeight="1" spans="4:7">
      <c r="D4115" s="207">
        <v>53022</v>
      </c>
      <c r="E4115" s="209" t="s">
        <v>9543</v>
      </c>
      <c r="F4115" s="209" t="s">
        <v>9552</v>
      </c>
      <c r="G4115" s="209" t="s">
        <v>9520</v>
      </c>
    </row>
    <row r="4116" customHeight="1" spans="4:7">
      <c r="D4116" s="207">
        <v>53022</v>
      </c>
      <c r="E4116" s="209" t="s">
        <v>9543</v>
      </c>
      <c r="F4116" s="209" t="s">
        <v>9553</v>
      </c>
      <c r="G4116" s="209" t="s">
        <v>2668</v>
      </c>
    </row>
    <row r="4117" customHeight="1" spans="4:7">
      <c r="D4117" s="207">
        <v>50034</v>
      </c>
      <c r="E4117" s="209" t="s">
        <v>9554</v>
      </c>
      <c r="F4117" s="209" t="s">
        <v>9555</v>
      </c>
      <c r="G4117" s="209" t="s">
        <v>9556</v>
      </c>
    </row>
    <row r="4118" customHeight="1" spans="4:7">
      <c r="D4118" s="207">
        <v>50034</v>
      </c>
      <c r="E4118" s="209" t="s">
        <v>9554</v>
      </c>
      <c r="F4118" s="209" t="s">
        <v>9557</v>
      </c>
      <c r="G4118" s="209" t="s">
        <v>9558</v>
      </c>
    </row>
    <row r="4119" customHeight="1" spans="4:7">
      <c r="D4119" s="207">
        <v>50034</v>
      </c>
      <c r="E4119" s="209" t="s">
        <v>9554</v>
      </c>
      <c r="F4119" s="209" t="s">
        <v>9559</v>
      </c>
      <c r="G4119" s="209" t="s">
        <v>2210</v>
      </c>
    </row>
    <row r="4120" customHeight="1" spans="4:7">
      <c r="D4120" s="207">
        <v>50034</v>
      </c>
      <c r="E4120" s="209" t="s">
        <v>9554</v>
      </c>
      <c r="F4120" s="209" t="s">
        <v>9560</v>
      </c>
      <c r="G4120" s="209" t="s">
        <v>9561</v>
      </c>
    </row>
    <row r="4121" customHeight="1" spans="4:7">
      <c r="D4121" s="207">
        <v>50034</v>
      </c>
      <c r="E4121" s="209" t="s">
        <v>9554</v>
      </c>
      <c r="F4121" s="209" t="s">
        <v>9562</v>
      </c>
      <c r="G4121" s="209" t="s">
        <v>9563</v>
      </c>
    </row>
    <row r="4122" customHeight="1" spans="4:7">
      <c r="D4122" s="207">
        <v>50034</v>
      </c>
      <c r="E4122" s="209" t="s">
        <v>9554</v>
      </c>
      <c r="F4122" s="209" t="s">
        <v>9564</v>
      </c>
      <c r="G4122" s="209" t="s">
        <v>5318</v>
      </c>
    </row>
    <row r="4123" customHeight="1" spans="4:7">
      <c r="D4123" s="207">
        <v>50035</v>
      </c>
      <c r="E4123" s="209" t="s">
        <v>9565</v>
      </c>
      <c r="F4123" s="209" t="s">
        <v>9566</v>
      </c>
      <c r="G4123" s="209" t="s">
        <v>9567</v>
      </c>
    </row>
    <row r="4124" customHeight="1" spans="4:7">
      <c r="D4124" s="207">
        <v>50035</v>
      </c>
      <c r="E4124" s="209" t="s">
        <v>9565</v>
      </c>
      <c r="F4124" s="209" t="s">
        <v>9568</v>
      </c>
      <c r="G4124" s="209" t="s">
        <v>3439</v>
      </c>
    </row>
    <row r="4125" customHeight="1" spans="4:7">
      <c r="D4125" s="207">
        <v>50035</v>
      </c>
      <c r="E4125" s="209" t="s">
        <v>9565</v>
      </c>
      <c r="F4125" s="209" t="s">
        <v>9569</v>
      </c>
      <c r="G4125" s="209" t="s">
        <v>9570</v>
      </c>
    </row>
    <row r="4126" customHeight="1" spans="4:7">
      <c r="D4126" s="207">
        <v>50035</v>
      </c>
      <c r="E4126" s="209" t="s">
        <v>9565</v>
      </c>
      <c r="F4126" s="209" t="s">
        <v>9571</v>
      </c>
      <c r="G4126" s="209" t="s">
        <v>9572</v>
      </c>
    </row>
    <row r="4127" customHeight="1" spans="4:7">
      <c r="D4127" s="207">
        <v>50035</v>
      </c>
      <c r="E4127" s="209" t="s">
        <v>9565</v>
      </c>
      <c r="F4127" s="209" t="s">
        <v>9573</v>
      </c>
      <c r="G4127" s="209" t="s">
        <v>9574</v>
      </c>
    </row>
    <row r="4128" customHeight="1" spans="4:7">
      <c r="D4128" s="207">
        <v>50035</v>
      </c>
      <c r="E4128" s="209" t="s">
        <v>9565</v>
      </c>
      <c r="F4128" s="209" t="s">
        <v>9575</v>
      </c>
      <c r="G4128" s="209" t="s">
        <v>9576</v>
      </c>
    </row>
    <row r="4129" customHeight="1" spans="4:7">
      <c r="D4129" s="207">
        <v>50035</v>
      </c>
      <c r="E4129" s="209" t="s">
        <v>9565</v>
      </c>
      <c r="F4129" s="209" t="s">
        <v>9577</v>
      </c>
      <c r="G4129" s="209" t="s">
        <v>9578</v>
      </c>
    </row>
    <row r="4130" customHeight="1" spans="4:7">
      <c r="D4130" s="207">
        <v>50035</v>
      </c>
      <c r="E4130" s="209" t="s">
        <v>9565</v>
      </c>
      <c r="F4130" s="209" t="s">
        <v>9579</v>
      </c>
      <c r="G4130" s="209" t="s">
        <v>2499</v>
      </c>
    </row>
    <row r="4131" customHeight="1" spans="4:7">
      <c r="D4131" s="207">
        <v>50035</v>
      </c>
      <c r="E4131" s="209" t="s">
        <v>9565</v>
      </c>
      <c r="F4131" s="209" t="s">
        <v>9580</v>
      </c>
      <c r="G4131" s="209" t="s">
        <v>9581</v>
      </c>
    </row>
    <row r="4132" customHeight="1" spans="4:7">
      <c r="D4132" s="207">
        <v>50035</v>
      </c>
      <c r="E4132" s="209" t="s">
        <v>9565</v>
      </c>
      <c r="F4132" s="209" t="s">
        <v>9582</v>
      </c>
      <c r="G4132" s="209" t="s">
        <v>2672</v>
      </c>
    </row>
    <row r="4133" customHeight="1" spans="4:7">
      <c r="D4133" s="207">
        <v>50035</v>
      </c>
      <c r="E4133" s="209" t="s">
        <v>9565</v>
      </c>
      <c r="F4133" s="209" t="s">
        <v>9583</v>
      </c>
      <c r="G4133" s="209" t="s">
        <v>9584</v>
      </c>
    </row>
    <row r="4134" customHeight="1" spans="4:7">
      <c r="D4134" s="207">
        <v>52031</v>
      </c>
      <c r="E4134" s="209" t="s">
        <v>9585</v>
      </c>
      <c r="F4134" s="209" t="s">
        <v>9586</v>
      </c>
      <c r="G4134" s="209" t="s">
        <v>9587</v>
      </c>
    </row>
    <row r="4135" customHeight="1" spans="4:7">
      <c r="D4135" s="207">
        <v>52031</v>
      </c>
      <c r="E4135" s="209" t="s">
        <v>9585</v>
      </c>
      <c r="F4135" s="209" t="s">
        <v>9588</v>
      </c>
      <c r="G4135" s="209" t="s">
        <v>9589</v>
      </c>
    </row>
    <row r="4136" customHeight="1" spans="4:7">
      <c r="D4136" s="207">
        <v>52031</v>
      </c>
      <c r="E4136" s="209" t="s">
        <v>9585</v>
      </c>
      <c r="F4136" s="209" t="s">
        <v>9590</v>
      </c>
      <c r="G4136" s="209" t="s">
        <v>9591</v>
      </c>
    </row>
    <row r="4137" customHeight="1" spans="4:7">
      <c r="D4137" s="207">
        <v>52031</v>
      </c>
      <c r="E4137" s="209" t="s">
        <v>9585</v>
      </c>
      <c r="F4137" s="209" t="s">
        <v>9592</v>
      </c>
      <c r="G4137" s="209" t="s">
        <v>9593</v>
      </c>
    </row>
    <row r="4138" customHeight="1" spans="4:7">
      <c r="D4138" s="207">
        <v>52031</v>
      </c>
      <c r="E4138" s="209" t="s">
        <v>9585</v>
      </c>
      <c r="F4138" s="209" t="s">
        <v>9594</v>
      </c>
      <c r="G4138" s="209" t="s">
        <v>9595</v>
      </c>
    </row>
    <row r="4139" customHeight="1" spans="4:7">
      <c r="D4139" s="207">
        <v>52031</v>
      </c>
      <c r="E4139" s="209" t="s">
        <v>9585</v>
      </c>
      <c r="F4139" s="209" t="s">
        <v>9596</v>
      </c>
      <c r="G4139" s="209" t="s">
        <v>9597</v>
      </c>
    </row>
    <row r="4140" customHeight="1" spans="4:7">
      <c r="D4140" s="207">
        <v>52031</v>
      </c>
      <c r="E4140" s="209" t="s">
        <v>9585</v>
      </c>
      <c r="F4140" s="209" t="s">
        <v>9598</v>
      </c>
      <c r="G4140" s="209" t="s">
        <v>9599</v>
      </c>
    </row>
    <row r="4141" customHeight="1" spans="4:7">
      <c r="D4141" s="207">
        <v>49019</v>
      </c>
      <c r="E4141" s="209" t="s">
        <v>9600</v>
      </c>
      <c r="F4141" s="209" t="s">
        <v>9601</v>
      </c>
      <c r="G4141" s="209" t="s">
        <v>9602</v>
      </c>
    </row>
    <row r="4142" customHeight="1" spans="4:7">
      <c r="D4142" s="207">
        <v>49019</v>
      </c>
      <c r="E4142" s="209" t="s">
        <v>9600</v>
      </c>
      <c r="F4142" s="209" t="s">
        <v>9603</v>
      </c>
      <c r="G4142" s="209" t="s">
        <v>1545</v>
      </c>
    </row>
    <row r="4143" customHeight="1" spans="4:7">
      <c r="D4143" s="207">
        <v>49019</v>
      </c>
      <c r="E4143" s="209" t="s">
        <v>9600</v>
      </c>
      <c r="F4143" s="209" t="s">
        <v>9604</v>
      </c>
      <c r="G4143" s="209" t="s">
        <v>9605</v>
      </c>
    </row>
    <row r="4144" customHeight="1" spans="4:7">
      <c r="D4144" s="207">
        <v>49019</v>
      </c>
      <c r="E4144" s="209" t="s">
        <v>9600</v>
      </c>
      <c r="F4144" s="209" t="s">
        <v>9606</v>
      </c>
      <c r="G4144" s="209" t="s">
        <v>9607</v>
      </c>
    </row>
    <row r="4145" customHeight="1" spans="4:7">
      <c r="D4145" s="207">
        <v>48041</v>
      </c>
      <c r="E4145" s="209" t="s">
        <v>9608</v>
      </c>
      <c r="F4145" s="209" t="s">
        <v>9609</v>
      </c>
      <c r="G4145" s="209" t="s">
        <v>5959</v>
      </c>
    </row>
    <row r="4146" customHeight="1" spans="4:7">
      <c r="D4146" s="207">
        <v>48041</v>
      </c>
      <c r="E4146" s="209" t="s">
        <v>9608</v>
      </c>
      <c r="F4146" s="209" t="s">
        <v>9610</v>
      </c>
      <c r="G4146" s="209" t="s">
        <v>9611</v>
      </c>
    </row>
    <row r="4147" customHeight="1" spans="4:7">
      <c r="D4147" s="207">
        <v>48041</v>
      </c>
      <c r="E4147" s="209" t="s">
        <v>9608</v>
      </c>
      <c r="F4147" s="209" t="s">
        <v>9612</v>
      </c>
      <c r="G4147" s="209" t="s">
        <v>9613</v>
      </c>
    </row>
    <row r="4148" customHeight="1" spans="4:7">
      <c r="D4148" s="207">
        <v>48041</v>
      </c>
      <c r="E4148" s="209" t="s">
        <v>9608</v>
      </c>
      <c r="F4148" s="209" t="s">
        <v>9614</v>
      </c>
      <c r="G4148" s="209" t="s">
        <v>9615</v>
      </c>
    </row>
    <row r="4149" customHeight="1" spans="4:7">
      <c r="D4149" s="207">
        <v>48041</v>
      </c>
      <c r="E4149" s="209" t="s">
        <v>9608</v>
      </c>
      <c r="F4149" s="209" t="s">
        <v>9616</v>
      </c>
      <c r="G4149" s="209" t="s">
        <v>9617</v>
      </c>
    </row>
    <row r="4150" customHeight="1" spans="4:7">
      <c r="D4150" s="207">
        <v>48041</v>
      </c>
      <c r="E4150" s="209" t="s">
        <v>9608</v>
      </c>
      <c r="F4150" s="209" t="s">
        <v>9618</v>
      </c>
      <c r="G4150" s="209" t="s">
        <v>9619</v>
      </c>
    </row>
    <row r="4151" customHeight="1" spans="4:7">
      <c r="D4151" s="207">
        <v>48041</v>
      </c>
      <c r="E4151" s="209" t="s">
        <v>9608</v>
      </c>
      <c r="F4151" s="209" t="s">
        <v>9620</v>
      </c>
      <c r="G4151" s="209" t="s">
        <v>9621</v>
      </c>
    </row>
    <row r="4152" customHeight="1" spans="4:7">
      <c r="D4152" s="207">
        <v>48041</v>
      </c>
      <c r="E4152" s="209" t="s">
        <v>9608</v>
      </c>
      <c r="F4152" s="209" t="s">
        <v>9622</v>
      </c>
      <c r="G4152" s="209" t="s">
        <v>9623</v>
      </c>
    </row>
    <row r="4153" customHeight="1" spans="4:7">
      <c r="D4153" s="207">
        <v>48041</v>
      </c>
      <c r="E4153" s="209" t="s">
        <v>9608</v>
      </c>
      <c r="F4153" s="209" t="s">
        <v>9624</v>
      </c>
      <c r="G4153" s="209" t="s">
        <v>9625</v>
      </c>
    </row>
    <row r="4154" customHeight="1" spans="4:7">
      <c r="D4154" s="207">
        <v>48041</v>
      </c>
      <c r="E4154" s="209" t="s">
        <v>9608</v>
      </c>
      <c r="F4154" s="209" t="s">
        <v>9626</v>
      </c>
      <c r="G4154" s="209" t="s">
        <v>2870</v>
      </c>
    </row>
    <row r="4155" customHeight="1" spans="4:7">
      <c r="D4155" s="207">
        <v>48041</v>
      </c>
      <c r="E4155" s="209" t="s">
        <v>9608</v>
      </c>
      <c r="F4155" s="209" t="s">
        <v>9627</v>
      </c>
      <c r="G4155" s="209" t="s">
        <v>9628</v>
      </c>
    </row>
    <row r="4156" customHeight="1" spans="4:7">
      <c r="D4156" s="207">
        <v>48041</v>
      </c>
      <c r="E4156" s="209" t="s">
        <v>9608</v>
      </c>
      <c r="F4156" s="209" t="s">
        <v>9629</v>
      </c>
      <c r="G4156" s="209" t="s">
        <v>9630</v>
      </c>
    </row>
    <row r="4157" customHeight="1" spans="4:7">
      <c r="D4157" s="207">
        <v>48041</v>
      </c>
      <c r="E4157" s="209" t="s">
        <v>9608</v>
      </c>
      <c r="F4157" s="209" t="s">
        <v>9631</v>
      </c>
      <c r="G4157" s="209" t="s">
        <v>9632</v>
      </c>
    </row>
    <row r="4158" customHeight="1" spans="4:7">
      <c r="D4158" s="207">
        <v>48041</v>
      </c>
      <c r="E4158" s="209" t="s">
        <v>9608</v>
      </c>
      <c r="F4158" s="209" t="s">
        <v>9633</v>
      </c>
      <c r="G4158" s="209" t="s">
        <v>9634</v>
      </c>
    </row>
    <row r="4159" customHeight="1" spans="4:7">
      <c r="D4159" s="207">
        <v>48041</v>
      </c>
      <c r="E4159" s="209" t="s">
        <v>9608</v>
      </c>
      <c r="F4159" s="209" t="s">
        <v>9635</v>
      </c>
      <c r="G4159" s="209" t="s">
        <v>9636</v>
      </c>
    </row>
    <row r="4160" customHeight="1" spans="4:7">
      <c r="D4160" s="207">
        <v>48041</v>
      </c>
      <c r="E4160" s="209" t="s">
        <v>9608</v>
      </c>
      <c r="F4160" s="209" t="s">
        <v>9637</v>
      </c>
      <c r="G4160" s="209" t="s">
        <v>2295</v>
      </c>
    </row>
    <row r="4161" customHeight="1" spans="4:7">
      <c r="D4161" s="207">
        <v>53023</v>
      </c>
      <c r="E4161" s="209" t="s">
        <v>9638</v>
      </c>
      <c r="F4161" s="209" t="s">
        <v>9639</v>
      </c>
      <c r="G4161" s="209" t="s">
        <v>9640</v>
      </c>
    </row>
    <row r="4162" customHeight="1" spans="4:7">
      <c r="D4162" s="207">
        <v>53023</v>
      </c>
      <c r="E4162" s="209" t="s">
        <v>9638</v>
      </c>
      <c r="F4162" s="209" t="s">
        <v>9641</v>
      </c>
      <c r="G4162" s="209" t="s">
        <v>9642</v>
      </c>
    </row>
    <row r="4163" customHeight="1" spans="4:7">
      <c r="D4163" s="207">
        <v>53023</v>
      </c>
      <c r="E4163" s="209" t="s">
        <v>9638</v>
      </c>
      <c r="F4163" s="209" t="s">
        <v>9643</v>
      </c>
      <c r="G4163" s="209" t="s">
        <v>9644</v>
      </c>
    </row>
    <row r="4164" customHeight="1" spans="4:7">
      <c r="D4164" s="207">
        <v>53023</v>
      </c>
      <c r="E4164" s="209" t="s">
        <v>9638</v>
      </c>
      <c r="F4164" s="209" t="s">
        <v>9645</v>
      </c>
      <c r="G4164" s="209" t="s">
        <v>9646</v>
      </c>
    </row>
    <row r="4165" customHeight="1" spans="4:7">
      <c r="D4165" s="207">
        <v>53023</v>
      </c>
      <c r="E4165" s="209" t="s">
        <v>9638</v>
      </c>
      <c r="F4165" s="209" t="s">
        <v>9647</v>
      </c>
      <c r="G4165" s="209" t="s">
        <v>9648</v>
      </c>
    </row>
    <row r="4166" customHeight="1" spans="4:7">
      <c r="D4166" s="207">
        <v>53023</v>
      </c>
      <c r="E4166" s="209" t="s">
        <v>9638</v>
      </c>
      <c r="F4166" s="209" t="s">
        <v>9649</v>
      </c>
      <c r="G4166" s="209" t="s">
        <v>9650</v>
      </c>
    </row>
    <row r="4167" customHeight="1" spans="4:7">
      <c r="D4167" s="207">
        <v>53023</v>
      </c>
      <c r="E4167" s="209" t="s">
        <v>9638</v>
      </c>
      <c r="F4167" s="209" t="s">
        <v>9651</v>
      </c>
      <c r="G4167" s="209" t="s">
        <v>8964</v>
      </c>
    </row>
    <row r="4168" customHeight="1" spans="4:7">
      <c r="D4168" s="207">
        <v>53023</v>
      </c>
      <c r="E4168" s="209" t="s">
        <v>9638</v>
      </c>
      <c r="F4168" s="209" t="s">
        <v>9652</v>
      </c>
      <c r="G4168" s="209" t="s">
        <v>9653</v>
      </c>
    </row>
    <row r="4169" customHeight="1" spans="4:7">
      <c r="D4169" s="207">
        <v>53023</v>
      </c>
      <c r="E4169" s="209" t="s">
        <v>9638</v>
      </c>
      <c r="F4169" s="209" t="s">
        <v>9654</v>
      </c>
      <c r="G4169" s="209" t="s">
        <v>9655</v>
      </c>
    </row>
    <row r="4170" customHeight="1" spans="4:7">
      <c r="D4170" s="207">
        <v>53023</v>
      </c>
      <c r="E4170" s="209" t="s">
        <v>9638</v>
      </c>
      <c r="F4170" s="209" t="s">
        <v>9656</v>
      </c>
      <c r="G4170" s="209" t="s">
        <v>9657</v>
      </c>
    </row>
    <row r="4171" customHeight="1" spans="4:7">
      <c r="D4171" s="207">
        <v>53023</v>
      </c>
      <c r="E4171" s="209" t="s">
        <v>9638</v>
      </c>
      <c r="F4171" s="209" t="s">
        <v>9658</v>
      </c>
      <c r="G4171" s="209" t="s">
        <v>9659</v>
      </c>
    </row>
    <row r="4172" customHeight="1" spans="4:7">
      <c r="D4172" s="207">
        <v>53023</v>
      </c>
      <c r="E4172" s="209" t="s">
        <v>9638</v>
      </c>
      <c r="F4172" s="209" t="s">
        <v>9660</v>
      </c>
      <c r="G4172" s="209" t="s">
        <v>9196</v>
      </c>
    </row>
    <row r="4173" customHeight="1" spans="4:7">
      <c r="D4173" s="207">
        <v>53023</v>
      </c>
      <c r="E4173" s="209" t="s">
        <v>9638</v>
      </c>
      <c r="F4173" s="209" t="s">
        <v>9661</v>
      </c>
      <c r="G4173" s="209" t="s">
        <v>9662</v>
      </c>
    </row>
    <row r="4174" customHeight="1" spans="4:7">
      <c r="D4174" s="207">
        <v>53023</v>
      </c>
      <c r="E4174" s="209" t="s">
        <v>9638</v>
      </c>
      <c r="F4174" s="209" t="s">
        <v>9663</v>
      </c>
      <c r="G4174" s="209" t="s">
        <v>9664</v>
      </c>
    </row>
    <row r="4175" customHeight="1" spans="4:7">
      <c r="D4175" s="207">
        <v>53023</v>
      </c>
      <c r="E4175" s="209" t="s">
        <v>9638</v>
      </c>
      <c r="F4175" s="209" t="s">
        <v>9665</v>
      </c>
      <c r="G4175" s="209" t="s">
        <v>9666</v>
      </c>
    </row>
    <row r="4176" customHeight="1" spans="4:7">
      <c r="D4176" s="207">
        <v>53023</v>
      </c>
      <c r="E4176" s="209" t="s">
        <v>9638</v>
      </c>
      <c r="F4176" s="209" t="s">
        <v>9667</v>
      </c>
      <c r="G4176" s="209" t="s">
        <v>2943</v>
      </c>
    </row>
    <row r="4177" customHeight="1" spans="4:7">
      <c r="D4177" s="207">
        <v>53023</v>
      </c>
      <c r="E4177" s="209" t="s">
        <v>9638</v>
      </c>
      <c r="F4177" s="209" t="s">
        <v>9668</v>
      </c>
      <c r="G4177" s="209" t="s">
        <v>7676</v>
      </c>
    </row>
    <row r="4178" customHeight="1" spans="4:7">
      <c r="D4178" s="207">
        <v>53023</v>
      </c>
      <c r="E4178" s="209" t="s">
        <v>9638</v>
      </c>
      <c r="F4178" s="209" t="s">
        <v>9669</v>
      </c>
      <c r="G4178" s="209" t="s">
        <v>9670</v>
      </c>
    </row>
    <row r="4179" customHeight="1" spans="4:7">
      <c r="D4179" s="207">
        <v>53024</v>
      </c>
      <c r="E4179" s="209" t="s">
        <v>9671</v>
      </c>
      <c r="F4179" s="209" t="s">
        <v>9672</v>
      </c>
      <c r="G4179" s="209" t="s">
        <v>9673</v>
      </c>
    </row>
    <row r="4180" customHeight="1" spans="4:7">
      <c r="D4180" s="207">
        <v>53024</v>
      </c>
      <c r="E4180" s="209" t="s">
        <v>9671</v>
      </c>
      <c r="F4180" s="209" t="s">
        <v>9674</v>
      </c>
      <c r="G4180" s="209" t="s">
        <v>7896</v>
      </c>
    </row>
    <row r="4181" customHeight="1" spans="4:7">
      <c r="D4181" s="207">
        <v>53024</v>
      </c>
      <c r="E4181" s="209" t="s">
        <v>9671</v>
      </c>
      <c r="F4181" s="209" t="s">
        <v>9675</v>
      </c>
      <c r="G4181" s="209" t="s">
        <v>9676</v>
      </c>
    </row>
    <row r="4182" customHeight="1" spans="4:7">
      <c r="D4182" s="207">
        <v>53024</v>
      </c>
      <c r="E4182" s="209" t="s">
        <v>9671</v>
      </c>
      <c r="F4182" s="209" t="s">
        <v>9677</v>
      </c>
      <c r="G4182" s="209" t="s">
        <v>9678</v>
      </c>
    </row>
    <row r="4183" customHeight="1" spans="4:7">
      <c r="D4183" s="207">
        <v>53024</v>
      </c>
      <c r="E4183" s="209" t="s">
        <v>9671</v>
      </c>
      <c r="F4183" s="209" t="s">
        <v>9679</v>
      </c>
      <c r="G4183" s="209" t="s">
        <v>9680</v>
      </c>
    </row>
    <row r="4184" customHeight="1" spans="4:7">
      <c r="D4184" s="207">
        <v>53024</v>
      </c>
      <c r="E4184" s="209" t="s">
        <v>9671</v>
      </c>
      <c r="F4184" s="209" t="s">
        <v>9681</v>
      </c>
      <c r="G4184" s="209" t="s">
        <v>4230</v>
      </c>
    </row>
    <row r="4185" customHeight="1" spans="4:7">
      <c r="D4185" s="207">
        <v>53024</v>
      </c>
      <c r="E4185" s="209" t="s">
        <v>9671</v>
      </c>
      <c r="F4185" s="209" t="s">
        <v>9682</v>
      </c>
      <c r="G4185" s="209" t="s">
        <v>4170</v>
      </c>
    </row>
    <row r="4186" customHeight="1" spans="4:7">
      <c r="D4186" s="207">
        <v>53024</v>
      </c>
      <c r="E4186" s="209" t="s">
        <v>9671</v>
      </c>
      <c r="F4186" s="209" t="s">
        <v>9683</v>
      </c>
      <c r="G4186" s="209" t="s">
        <v>9684</v>
      </c>
    </row>
    <row r="4187" customHeight="1" spans="4:7">
      <c r="D4187" s="207">
        <v>53024</v>
      </c>
      <c r="E4187" s="209" t="s">
        <v>9671</v>
      </c>
      <c r="F4187" s="209" t="s">
        <v>9685</v>
      </c>
      <c r="G4187" s="209" t="s">
        <v>9686</v>
      </c>
    </row>
    <row r="4188" customHeight="1" spans="4:7">
      <c r="D4188" s="207">
        <v>53024</v>
      </c>
      <c r="E4188" s="209" t="s">
        <v>9671</v>
      </c>
      <c r="F4188" s="209" t="s">
        <v>9687</v>
      </c>
      <c r="G4188" s="209" t="s">
        <v>9688</v>
      </c>
    </row>
    <row r="4189" customHeight="1" spans="4:7">
      <c r="D4189" s="207">
        <v>53024</v>
      </c>
      <c r="E4189" s="209" t="s">
        <v>9671</v>
      </c>
      <c r="F4189" s="209" t="s">
        <v>9689</v>
      </c>
      <c r="G4189" s="209" t="s">
        <v>9690</v>
      </c>
    </row>
    <row r="4190" customHeight="1" spans="4:7">
      <c r="D4190" s="207">
        <v>53024</v>
      </c>
      <c r="E4190" s="209" t="s">
        <v>9671</v>
      </c>
      <c r="F4190" s="209" t="s">
        <v>9691</v>
      </c>
      <c r="G4190" s="209" t="s">
        <v>9692</v>
      </c>
    </row>
    <row r="4191" customHeight="1" spans="4:7">
      <c r="D4191" s="206">
        <v>48053</v>
      </c>
      <c r="E4191" s="181" t="s">
        <v>2015</v>
      </c>
      <c r="F4191" s="209" t="s">
        <v>9693</v>
      </c>
      <c r="G4191" s="209" t="s">
        <v>9694</v>
      </c>
    </row>
    <row r="4192" customHeight="1" spans="4:7">
      <c r="D4192" s="206">
        <v>48053</v>
      </c>
      <c r="E4192" s="181" t="s">
        <v>2015</v>
      </c>
      <c r="F4192" s="209" t="s">
        <v>9695</v>
      </c>
      <c r="G4192" s="209" t="s">
        <v>9696</v>
      </c>
    </row>
    <row r="4193" customHeight="1" spans="4:7">
      <c r="D4193" s="206">
        <v>48053</v>
      </c>
      <c r="E4193" s="181" t="s">
        <v>2015</v>
      </c>
      <c r="F4193" s="209" t="s">
        <v>9697</v>
      </c>
      <c r="G4193" s="209" t="s">
        <v>9698</v>
      </c>
    </row>
    <row r="4194" customHeight="1" spans="4:7">
      <c r="D4194" s="206">
        <v>48053</v>
      </c>
      <c r="E4194" s="181" t="s">
        <v>2015</v>
      </c>
      <c r="F4194" s="209" t="s">
        <v>9699</v>
      </c>
      <c r="G4194" s="209" t="s">
        <v>2110</v>
      </c>
    </row>
    <row r="4195" customHeight="1" spans="4:7">
      <c r="D4195" s="206">
        <v>48053</v>
      </c>
      <c r="E4195" s="181" t="s">
        <v>2015</v>
      </c>
      <c r="F4195" s="209" t="s">
        <v>9700</v>
      </c>
      <c r="G4195" s="209" t="s">
        <v>9701</v>
      </c>
    </row>
    <row r="4196" customHeight="1" spans="4:7">
      <c r="D4196" s="206">
        <v>48053</v>
      </c>
      <c r="E4196" s="181" t="s">
        <v>2015</v>
      </c>
      <c r="F4196" s="209" t="s">
        <v>9702</v>
      </c>
      <c r="G4196" s="209" t="s">
        <v>9703</v>
      </c>
    </row>
    <row r="4197" customHeight="1" spans="4:7">
      <c r="D4197" s="206">
        <v>48053</v>
      </c>
      <c r="E4197" s="181" t="s">
        <v>2015</v>
      </c>
      <c r="F4197" s="209" t="s">
        <v>9704</v>
      </c>
      <c r="G4197" s="209" t="s">
        <v>9705</v>
      </c>
    </row>
    <row r="4198" customHeight="1" spans="4:7">
      <c r="D4198" s="206">
        <v>48053</v>
      </c>
      <c r="E4198" s="181" t="s">
        <v>2015</v>
      </c>
      <c r="F4198" s="209" t="s">
        <v>9706</v>
      </c>
      <c r="G4198" s="209" t="s">
        <v>9707</v>
      </c>
    </row>
    <row r="4199" customHeight="1" spans="4:7">
      <c r="D4199" s="206">
        <v>48053</v>
      </c>
      <c r="E4199" s="181" t="s">
        <v>2015</v>
      </c>
      <c r="F4199" s="209" t="s">
        <v>9708</v>
      </c>
      <c r="G4199" s="209" t="s">
        <v>9709</v>
      </c>
    </row>
    <row r="4200" customHeight="1" spans="4:7">
      <c r="D4200" s="206">
        <v>48053</v>
      </c>
      <c r="E4200" s="181" t="s">
        <v>2015</v>
      </c>
      <c r="F4200" s="209" t="s">
        <v>9710</v>
      </c>
      <c r="G4200" s="209" t="s">
        <v>4731</v>
      </c>
    </row>
    <row r="4201" customHeight="1" spans="4:7">
      <c r="D4201" s="206">
        <v>48053</v>
      </c>
      <c r="E4201" s="181" t="s">
        <v>2015</v>
      </c>
      <c r="F4201" s="209" t="s">
        <v>9711</v>
      </c>
      <c r="G4201" s="209" t="s">
        <v>9712</v>
      </c>
    </row>
    <row r="4202" customHeight="1" spans="4:7">
      <c r="D4202" s="206">
        <v>48053</v>
      </c>
      <c r="E4202" s="181" t="s">
        <v>2015</v>
      </c>
      <c r="F4202" s="209" t="s">
        <v>9713</v>
      </c>
      <c r="G4202" s="209" t="s">
        <v>9714</v>
      </c>
    </row>
    <row r="4203" customHeight="1" spans="4:7">
      <c r="D4203" s="207">
        <v>53025</v>
      </c>
      <c r="E4203" s="209" t="s">
        <v>9715</v>
      </c>
      <c r="F4203" s="209" t="s">
        <v>9716</v>
      </c>
      <c r="G4203" s="209" t="s">
        <v>9717</v>
      </c>
    </row>
    <row r="4204" customHeight="1" spans="4:7">
      <c r="D4204" s="207">
        <v>53025</v>
      </c>
      <c r="E4204" s="209" t="s">
        <v>9715</v>
      </c>
      <c r="F4204" s="209" t="s">
        <v>9718</v>
      </c>
      <c r="G4204" s="209" t="s">
        <v>9719</v>
      </c>
    </row>
    <row r="4205" customHeight="1" spans="4:7">
      <c r="D4205" s="207">
        <v>53025</v>
      </c>
      <c r="E4205" s="209" t="s">
        <v>9715</v>
      </c>
      <c r="F4205" s="209" t="s">
        <v>9720</v>
      </c>
      <c r="G4205" s="209" t="s">
        <v>9721</v>
      </c>
    </row>
    <row r="4206" customHeight="1" spans="4:7">
      <c r="D4206" s="207">
        <v>53025</v>
      </c>
      <c r="E4206" s="209" t="s">
        <v>9715</v>
      </c>
      <c r="F4206" s="209" t="s">
        <v>9722</v>
      </c>
      <c r="G4206" s="209" t="s">
        <v>9723</v>
      </c>
    </row>
    <row r="4207" customHeight="1" spans="4:7">
      <c r="D4207" s="207">
        <v>53025</v>
      </c>
      <c r="E4207" s="209" t="s">
        <v>9715</v>
      </c>
      <c r="F4207" s="209" t="s">
        <v>9724</v>
      </c>
      <c r="G4207" s="209" t="s">
        <v>5666</v>
      </c>
    </row>
    <row r="4208" customHeight="1" spans="4:7">
      <c r="D4208" s="207">
        <v>53025</v>
      </c>
      <c r="E4208" s="209" t="s">
        <v>9715</v>
      </c>
      <c r="F4208" s="209" t="s">
        <v>9725</v>
      </c>
      <c r="G4208" s="209" t="s">
        <v>9726</v>
      </c>
    </row>
    <row r="4209" customHeight="1" spans="4:7">
      <c r="D4209" s="207">
        <v>53025</v>
      </c>
      <c r="E4209" s="209" t="s">
        <v>9715</v>
      </c>
      <c r="F4209" s="209" t="s">
        <v>9727</v>
      </c>
      <c r="G4209" s="209" t="s">
        <v>9664</v>
      </c>
    </row>
    <row r="4210" customHeight="1" spans="4:7">
      <c r="D4210" s="207">
        <v>53025</v>
      </c>
      <c r="E4210" s="209" t="s">
        <v>9715</v>
      </c>
      <c r="F4210" s="209" t="s">
        <v>9728</v>
      </c>
      <c r="G4210" s="209" t="s">
        <v>9729</v>
      </c>
    </row>
    <row r="4211" customHeight="1" spans="4:7">
      <c r="D4211" s="207">
        <v>53025</v>
      </c>
      <c r="E4211" s="209" t="s">
        <v>9715</v>
      </c>
      <c r="F4211" s="209" t="s">
        <v>9730</v>
      </c>
      <c r="G4211" s="209" t="s">
        <v>9731</v>
      </c>
    </row>
    <row r="4212" customHeight="1" spans="4:7">
      <c r="D4212" s="207">
        <v>53028</v>
      </c>
      <c r="E4212" s="209" t="s">
        <v>9732</v>
      </c>
      <c r="F4212" s="209" t="s">
        <v>9733</v>
      </c>
      <c r="G4212" s="209" t="s">
        <v>3999</v>
      </c>
    </row>
    <row r="4213" customHeight="1" spans="4:7">
      <c r="D4213" s="207">
        <v>53028</v>
      </c>
      <c r="E4213" s="209" t="s">
        <v>9732</v>
      </c>
      <c r="F4213" s="209" t="s">
        <v>9734</v>
      </c>
      <c r="G4213" s="209" t="s">
        <v>9735</v>
      </c>
    </row>
    <row r="4214" customHeight="1" spans="4:7">
      <c r="D4214" s="207">
        <v>53028</v>
      </c>
      <c r="E4214" s="209" t="s">
        <v>9732</v>
      </c>
      <c r="F4214" s="209" t="s">
        <v>9736</v>
      </c>
      <c r="G4214" s="209" t="s">
        <v>9737</v>
      </c>
    </row>
    <row r="4215" customHeight="1" spans="4:7">
      <c r="D4215" s="207">
        <v>53028</v>
      </c>
      <c r="E4215" s="209" t="s">
        <v>9732</v>
      </c>
      <c r="F4215" s="209" t="s">
        <v>9738</v>
      </c>
      <c r="G4215" s="209" t="s">
        <v>9739</v>
      </c>
    </row>
    <row r="4216" customHeight="1" spans="4:7">
      <c r="D4216" s="207">
        <v>53028</v>
      </c>
      <c r="E4216" s="209" t="s">
        <v>9732</v>
      </c>
      <c r="F4216" s="209" t="s">
        <v>9740</v>
      </c>
      <c r="G4216" s="209" t="s">
        <v>1932</v>
      </c>
    </row>
    <row r="4217" customHeight="1" spans="4:7">
      <c r="D4217" s="207">
        <v>53028</v>
      </c>
      <c r="E4217" s="209" t="s">
        <v>9732</v>
      </c>
      <c r="F4217" s="209" t="s">
        <v>9741</v>
      </c>
      <c r="G4217" s="209" t="s">
        <v>9742</v>
      </c>
    </row>
    <row r="4218" customHeight="1" spans="4:7">
      <c r="D4218" s="207">
        <v>53028</v>
      </c>
      <c r="E4218" s="209" t="s">
        <v>9732</v>
      </c>
      <c r="F4218" s="209" t="s">
        <v>9743</v>
      </c>
      <c r="G4218" s="209" t="s">
        <v>9744</v>
      </c>
    </row>
    <row r="4219" customHeight="1" spans="4:7">
      <c r="D4219" s="207">
        <v>53028</v>
      </c>
      <c r="E4219" s="209" t="s">
        <v>9732</v>
      </c>
      <c r="F4219" s="209" t="s">
        <v>9745</v>
      </c>
      <c r="G4219" s="209" t="s">
        <v>3957</v>
      </c>
    </row>
    <row r="4220" customHeight="1" spans="4:7">
      <c r="D4220" s="207">
        <v>53028</v>
      </c>
      <c r="E4220" s="209" t="s">
        <v>9732</v>
      </c>
      <c r="F4220" s="209" t="s">
        <v>9746</v>
      </c>
      <c r="G4220" s="209" t="s">
        <v>9747</v>
      </c>
    </row>
    <row r="4221" customHeight="1" spans="4:7">
      <c r="D4221" s="207">
        <v>53028</v>
      </c>
      <c r="E4221" s="209" t="s">
        <v>9732</v>
      </c>
      <c r="F4221" s="209" t="s">
        <v>9748</v>
      </c>
      <c r="G4221" s="209" t="s">
        <v>9749</v>
      </c>
    </row>
    <row r="4222" customHeight="1" spans="4:7">
      <c r="D4222" s="207">
        <v>53028</v>
      </c>
      <c r="E4222" s="209" t="s">
        <v>9732</v>
      </c>
      <c r="F4222" s="209" t="s">
        <v>9750</v>
      </c>
      <c r="G4222" s="209" t="s">
        <v>9751</v>
      </c>
    </row>
    <row r="4223" customHeight="1" spans="4:7">
      <c r="D4223" s="207">
        <v>46028</v>
      </c>
      <c r="E4223" s="209" t="s">
        <v>9752</v>
      </c>
      <c r="F4223" s="209" t="s">
        <v>9753</v>
      </c>
      <c r="G4223" s="209" t="s">
        <v>9754</v>
      </c>
    </row>
    <row r="4224" customHeight="1" spans="4:7">
      <c r="D4224" s="207">
        <v>46028</v>
      </c>
      <c r="E4224" s="209" t="s">
        <v>9752</v>
      </c>
      <c r="F4224" s="209" t="s">
        <v>9755</v>
      </c>
      <c r="G4224" s="209" t="s">
        <v>9756</v>
      </c>
    </row>
    <row r="4225" customHeight="1" spans="4:7">
      <c r="D4225" s="207">
        <v>46028</v>
      </c>
      <c r="E4225" s="209" t="s">
        <v>9752</v>
      </c>
      <c r="F4225" s="209" t="s">
        <v>9757</v>
      </c>
      <c r="G4225" s="209" t="s">
        <v>9758</v>
      </c>
    </row>
    <row r="4226" customHeight="1" spans="4:7">
      <c r="D4226" s="207">
        <v>46028</v>
      </c>
      <c r="E4226" s="209" t="s">
        <v>9752</v>
      </c>
      <c r="F4226" s="209" t="s">
        <v>9759</v>
      </c>
      <c r="G4226" s="209" t="s">
        <v>9760</v>
      </c>
    </row>
    <row r="4227" customHeight="1" spans="4:7">
      <c r="D4227" s="207">
        <v>46028</v>
      </c>
      <c r="E4227" s="209" t="s">
        <v>9752</v>
      </c>
      <c r="F4227" s="209" t="s">
        <v>9761</v>
      </c>
      <c r="G4227" s="209" t="s">
        <v>9762</v>
      </c>
    </row>
    <row r="4228" customHeight="1" spans="4:7">
      <c r="D4228" s="207">
        <v>46028</v>
      </c>
      <c r="E4228" s="209" t="s">
        <v>9752</v>
      </c>
      <c r="F4228" s="209" t="s">
        <v>9763</v>
      </c>
      <c r="G4228" s="209" t="s">
        <v>9764</v>
      </c>
    </row>
    <row r="4229" customHeight="1" spans="4:7">
      <c r="D4229" s="207">
        <v>46028</v>
      </c>
      <c r="E4229" s="209" t="s">
        <v>9752</v>
      </c>
      <c r="F4229" s="209" t="s">
        <v>9765</v>
      </c>
      <c r="G4229" s="209" t="s">
        <v>9766</v>
      </c>
    </row>
    <row r="4230" customHeight="1" spans="4:7">
      <c r="D4230" s="207">
        <v>46028</v>
      </c>
      <c r="E4230" s="209" t="s">
        <v>9752</v>
      </c>
      <c r="F4230" s="209" t="s">
        <v>9767</v>
      </c>
      <c r="G4230" s="209" t="s">
        <v>9768</v>
      </c>
    </row>
    <row r="4231" customHeight="1" spans="4:7">
      <c r="D4231" s="207">
        <v>46028</v>
      </c>
      <c r="E4231" s="209" t="s">
        <v>9752</v>
      </c>
      <c r="F4231" s="209" t="s">
        <v>9769</v>
      </c>
      <c r="G4231" s="209" t="s">
        <v>9770</v>
      </c>
    </row>
    <row r="4232" customHeight="1" spans="4:7">
      <c r="D4232" s="207">
        <v>46028</v>
      </c>
      <c r="E4232" s="209" t="s">
        <v>9752</v>
      </c>
      <c r="F4232" s="209" t="s">
        <v>9771</v>
      </c>
      <c r="G4232" s="209" t="s">
        <v>9772</v>
      </c>
    </row>
    <row r="4233" customHeight="1" spans="4:7">
      <c r="D4233" s="207">
        <v>46028</v>
      </c>
      <c r="E4233" s="209" t="s">
        <v>9752</v>
      </c>
      <c r="F4233" s="209" t="s">
        <v>9773</v>
      </c>
      <c r="G4233" s="209" t="s">
        <v>9774</v>
      </c>
    </row>
    <row r="4234" customHeight="1" spans="4:7">
      <c r="D4234" s="207">
        <v>46028</v>
      </c>
      <c r="E4234" s="209" t="s">
        <v>9752</v>
      </c>
      <c r="F4234" s="209" t="s">
        <v>9775</v>
      </c>
      <c r="G4234" s="209" t="s">
        <v>9776</v>
      </c>
    </row>
    <row r="4235" customHeight="1" spans="4:7">
      <c r="D4235" s="207">
        <v>46028</v>
      </c>
      <c r="E4235" s="209" t="s">
        <v>9752</v>
      </c>
      <c r="F4235" s="209" t="s">
        <v>9777</v>
      </c>
      <c r="G4235" s="209" t="s">
        <v>9778</v>
      </c>
    </row>
    <row r="4236" customHeight="1" spans="4:7">
      <c r="D4236" s="207">
        <v>46028</v>
      </c>
      <c r="E4236" s="209" t="s">
        <v>9752</v>
      </c>
      <c r="F4236" s="209" t="s">
        <v>9779</v>
      </c>
      <c r="G4236" s="209" t="s">
        <v>9780</v>
      </c>
    </row>
    <row r="4237" customHeight="1" spans="4:7">
      <c r="D4237" s="207">
        <v>47020</v>
      </c>
      <c r="E4237" s="209" t="s">
        <v>9781</v>
      </c>
      <c r="F4237" s="209" t="s">
        <v>9782</v>
      </c>
      <c r="G4237" s="209" t="s">
        <v>9783</v>
      </c>
    </row>
    <row r="4238" customHeight="1" spans="4:7">
      <c r="D4238" s="207">
        <v>47020</v>
      </c>
      <c r="E4238" s="209" t="s">
        <v>9781</v>
      </c>
      <c r="F4238" s="209" t="s">
        <v>9784</v>
      </c>
      <c r="G4238" s="209" t="s">
        <v>8707</v>
      </c>
    </row>
    <row r="4239" customHeight="1" spans="4:7">
      <c r="D4239" s="207">
        <v>47020</v>
      </c>
      <c r="E4239" s="209" t="s">
        <v>9781</v>
      </c>
      <c r="F4239" s="209" t="s">
        <v>9785</v>
      </c>
      <c r="G4239" s="209" t="s">
        <v>9786</v>
      </c>
    </row>
    <row r="4240" customHeight="1" spans="4:7">
      <c r="D4240" s="207">
        <v>47020</v>
      </c>
      <c r="E4240" s="209" t="s">
        <v>9781</v>
      </c>
      <c r="F4240" s="209" t="s">
        <v>9787</v>
      </c>
      <c r="G4240" s="209" t="s">
        <v>9788</v>
      </c>
    </row>
    <row r="4241" customHeight="1" spans="4:7">
      <c r="D4241" s="207">
        <v>47020</v>
      </c>
      <c r="E4241" s="209" t="s">
        <v>9781</v>
      </c>
      <c r="F4241" s="209" t="s">
        <v>9789</v>
      </c>
      <c r="G4241" s="209" t="s">
        <v>9790</v>
      </c>
    </row>
    <row r="4242" customHeight="1" spans="4:7">
      <c r="D4242" s="207">
        <v>47020</v>
      </c>
      <c r="E4242" s="209" t="s">
        <v>9781</v>
      </c>
      <c r="F4242" s="209" t="s">
        <v>9791</v>
      </c>
      <c r="G4242" s="209" t="s">
        <v>9792</v>
      </c>
    </row>
    <row r="4243" customHeight="1" spans="4:7">
      <c r="D4243" s="207">
        <v>47020</v>
      </c>
      <c r="E4243" s="209" t="s">
        <v>9781</v>
      </c>
      <c r="F4243" s="209" t="s">
        <v>9793</v>
      </c>
      <c r="G4243" s="209" t="s">
        <v>9794</v>
      </c>
    </row>
    <row r="4244" customHeight="1" spans="4:7">
      <c r="D4244" s="207">
        <v>47020</v>
      </c>
      <c r="E4244" s="209" t="s">
        <v>9781</v>
      </c>
      <c r="F4244" s="209" t="s">
        <v>9795</v>
      </c>
      <c r="G4244" s="209" t="s">
        <v>9796</v>
      </c>
    </row>
    <row r="4245" customHeight="1" spans="4:7">
      <c r="D4245" s="207">
        <v>47020</v>
      </c>
      <c r="E4245" s="209" t="s">
        <v>9781</v>
      </c>
      <c r="F4245" s="209" t="s">
        <v>9797</v>
      </c>
      <c r="G4245" s="209" t="s">
        <v>9798</v>
      </c>
    </row>
    <row r="4246" customHeight="1" spans="4:7">
      <c r="D4246" s="207">
        <v>47020</v>
      </c>
      <c r="E4246" s="209" t="s">
        <v>9781</v>
      </c>
      <c r="F4246" s="209" t="s">
        <v>9799</v>
      </c>
      <c r="G4246" s="209" t="s">
        <v>9800</v>
      </c>
    </row>
    <row r="4247" customHeight="1" spans="4:7">
      <c r="D4247" s="207">
        <v>47020</v>
      </c>
      <c r="E4247" s="209" t="s">
        <v>9781</v>
      </c>
      <c r="F4247" s="209" t="s">
        <v>9801</v>
      </c>
      <c r="G4247" s="209" t="s">
        <v>9802</v>
      </c>
    </row>
    <row r="4248" customHeight="1" spans="4:7">
      <c r="D4248" s="207">
        <v>47020</v>
      </c>
      <c r="E4248" s="209" t="s">
        <v>9781</v>
      </c>
      <c r="F4248" s="209" t="s">
        <v>9803</v>
      </c>
      <c r="G4248" s="209" t="s">
        <v>9804</v>
      </c>
    </row>
    <row r="4249" customHeight="1" spans="4:7">
      <c r="D4249" s="207">
        <v>47020</v>
      </c>
      <c r="E4249" s="209" t="s">
        <v>9781</v>
      </c>
      <c r="F4249" s="209" t="s">
        <v>9805</v>
      </c>
      <c r="G4249" s="209" t="s">
        <v>9806</v>
      </c>
    </row>
    <row r="4250" customHeight="1" spans="4:7">
      <c r="D4250" s="207">
        <v>47020</v>
      </c>
      <c r="E4250" s="209" t="s">
        <v>9781</v>
      </c>
      <c r="F4250" s="209" t="s">
        <v>9807</v>
      </c>
      <c r="G4250" s="209" t="s">
        <v>9808</v>
      </c>
    </row>
    <row r="4251" customHeight="1" spans="4:7">
      <c r="D4251" s="207">
        <v>47020</v>
      </c>
      <c r="E4251" s="209" t="s">
        <v>9781</v>
      </c>
      <c r="F4251" s="209" t="s">
        <v>9809</v>
      </c>
      <c r="G4251" s="209" t="s">
        <v>9810</v>
      </c>
    </row>
    <row r="4252" customHeight="1" spans="4:7">
      <c r="D4252" s="207">
        <v>47020</v>
      </c>
      <c r="E4252" s="209" t="s">
        <v>9781</v>
      </c>
      <c r="F4252" s="209" t="s">
        <v>9811</v>
      </c>
      <c r="G4252" s="209" t="s">
        <v>9812</v>
      </c>
    </row>
    <row r="4253" customHeight="1" spans="4:7">
      <c r="D4253" s="207">
        <v>47020</v>
      </c>
      <c r="E4253" s="209" t="s">
        <v>9781</v>
      </c>
      <c r="F4253" s="209" t="s">
        <v>9813</v>
      </c>
      <c r="G4253" s="209" t="s">
        <v>9814</v>
      </c>
    </row>
    <row r="4254" customHeight="1" spans="4:7">
      <c r="D4254" s="207">
        <v>47020</v>
      </c>
      <c r="E4254" s="209" t="s">
        <v>9781</v>
      </c>
      <c r="F4254" s="209" t="s">
        <v>9815</v>
      </c>
      <c r="G4254" s="209" t="s">
        <v>9816</v>
      </c>
    </row>
    <row r="4255" customHeight="1" spans="4:7">
      <c r="D4255" s="207">
        <v>47020</v>
      </c>
      <c r="E4255" s="209" t="s">
        <v>9781</v>
      </c>
      <c r="F4255" s="209" t="s">
        <v>9817</v>
      </c>
      <c r="G4255" s="209" t="s">
        <v>7581</v>
      </c>
    </row>
    <row r="4256" customHeight="1" spans="4:7">
      <c r="D4256" s="207">
        <v>51035</v>
      </c>
      <c r="E4256" s="209" t="s">
        <v>9818</v>
      </c>
      <c r="F4256" s="209" t="s">
        <v>9819</v>
      </c>
      <c r="G4256" s="209" t="s">
        <v>9820</v>
      </c>
    </row>
    <row r="4257" customHeight="1" spans="4:7">
      <c r="D4257" s="207">
        <v>51035</v>
      </c>
      <c r="E4257" s="209" t="s">
        <v>9818</v>
      </c>
      <c r="F4257" s="209" t="s">
        <v>9821</v>
      </c>
      <c r="G4257" s="209" t="s">
        <v>9822</v>
      </c>
    </row>
    <row r="4258" customHeight="1" spans="4:7">
      <c r="D4258" s="207">
        <v>51035</v>
      </c>
      <c r="E4258" s="209" t="s">
        <v>9818</v>
      </c>
      <c r="F4258" s="209" t="s">
        <v>9823</v>
      </c>
      <c r="G4258" s="209" t="s">
        <v>6134</v>
      </c>
    </row>
    <row r="4259" customHeight="1" spans="4:7">
      <c r="D4259" s="207">
        <v>51035</v>
      </c>
      <c r="E4259" s="209" t="s">
        <v>9818</v>
      </c>
      <c r="F4259" s="209" t="s">
        <v>9824</v>
      </c>
      <c r="G4259" s="209" t="s">
        <v>9825</v>
      </c>
    </row>
    <row r="4260" customHeight="1" spans="4:7">
      <c r="D4260" s="207">
        <v>51035</v>
      </c>
      <c r="E4260" s="209" t="s">
        <v>9818</v>
      </c>
      <c r="F4260" s="209" t="s">
        <v>9826</v>
      </c>
      <c r="G4260" s="209" t="s">
        <v>9827</v>
      </c>
    </row>
    <row r="4261" customHeight="1" spans="4:7">
      <c r="D4261" s="207">
        <v>51035</v>
      </c>
      <c r="E4261" s="209" t="s">
        <v>9818</v>
      </c>
      <c r="F4261" s="209" t="s">
        <v>9828</v>
      </c>
      <c r="G4261" s="209" t="s">
        <v>9829</v>
      </c>
    </row>
    <row r="4262" customHeight="1" spans="4:7">
      <c r="D4262" s="207">
        <v>51035</v>
      </c>
      <c r="E4262" s="209" t="s">
        <v>9818</v>
      </c>
      <c r="F4262" s="209" t="s">
        <v>9830</v>
      </c>
      <c r="G4262" s="209" t="s">
        <v>9831</v>
      </c>
    </row>
    <row r="4263" customHeight="1" spans="4:7">
      <c r="D4263" s="207">
        <v>51035</v>
      </c>
      <c r="E4263" s="209" t="s">
        <v>9818</v>
      </c>
      <c r="F4263" s="209" t="s">
        <v>9832</v>
      </c>
      <c r="G4263" s="209" t="s">
        <v>9833</v>
      </c>
    </row>
    <row r="4264" customHeight="1" spans="4:7">
      <c r="D4264" s="207">
        <v>51035</v>
      </c>
      <c r="E4264" s="209" t="s">
        <v>9818</v>
      </c>
      <c r="F4264" s="209" t="s">
        <v>9834</v>
      </c>
      <c r="G4264" s="209" t="s">
        <v>9835</v>
      </c>
    </row>
    <row r="4265" customHeight="1" spans="4:7">
      <c r="D4265" s="207">
        <v>51035</v>
      </c>
      <c r="E4265" s="209" t="s">
        <v>9818</v>
      </c>
      <c r="F4265" s="209" t="s">
        <v>9836</v>
      </c>
      <c r="G4265" s="209" t="s">
        <v>9837</v>
      </c>
    </row>
    <row r="4266" customHeight="1" spans="4:7">
      <c r="D4266" s="207">
        <v>51035</v>
      </c>
      <c r="E4266" s="209" t="s">
        <v>9818</v>
      </c>
      <c r="F4266" s="209" t="s">
        <v>9838</v>
      </c>
      <c r="G4266" s="209" t="s">
        <v>9839</v>
      </c>
    </row>
    <row r="4267" customHeight="1" spans="4:7">
      <c r="D4267" s="207">
        <v>51035</v>
      </c>
      <c r="E4267" s="209" t="s">
        <v>9818</v>
      </c>
      <c r="F4267" s="209" t="s">
        <v>9840</v>
      </c>
      <c r="G4267" s="209" t="s">
        <v>7912</v>
      </c>
    </row>
    <row r="4268" customHeight="1" spans="4:7">
      <c r="D4268" s="207">
        <v>51035</v>
      </c>
      <c r="E4268" s="209" t="s">
        <v>9818</v>
      </c>
      <c r="F4268" s="209" t="s">
        <v>9841</v>
      </c>
      <c r="G4268" s="209" t="s">
        <v>9842</v>
      </c>
    </row>
    <row r="4269" customHeight="1" spans="4:7">
      <c r="D4269" s="207">
        <v>51035</v>
      </c>
      <c r="E4269" s="209" t="s">
        <v>9818</v>
      </c>
      <c r="F4269" s="209" t="s">
        <v>9843</v>
      </c>
      <c r="G4269" s="209" t="s">
        <v>9844</v>
      </c>
    </row>
    <row r="4270" customHeight="1" spans="4:7">
      <c r="D4270" s="207">
        <v>51035</v>
      </c>
      <c r="E4270" s="209" t="s">
        <v>9818</v>
      </c>
      <c r="F4270" s="209" t="s">
        <v>9845</v>
      </c>
      <c r="G4270" s="209" t="s">
        <v>9846</v>
      </c>
    </row>
    <row r="4271" customHeight="1" spans="4:7">
      <c r="D4271" s="207">
        <v>51035</v>
      </c>
      <c r="E4271" s="209" t="s">
        <v>9818</v>
      </c>
      <c r="F4271" s="209" t="s">
        <v>9847</v>
      </c>
      <c r="G4271" s="209" t="s">
        <v>2499</v>
      </c>
    </row>
    <row r="4272" customHeight="1" spans="4:7">
      <c r="D4272" s="207">
        <v>51035</v>
      </c>
      <c r="E4272" s="209" t="s">
        <v>9818</v>
      </c>
      <c r="F4272" s="209" t="s">
        <v>9848</v>
      </c>
      <c r="G4272" s="209" t="s">
        <v>9849</v>
      </c>
    </row>
    <row r="4273" customHeight="1" spans="4:7">
      <c r="D4273" s="207">
        <v>51035</v>
      </c>
      <c r="E4273" s="209" t="s">
        <v>9818</v>
      </c>
      <c r="F4273" s="209" t="s">
        <v>9850</v>
      </c>
      <c r="G4273" s="209" t="s">
        <v>9851</v>
      </c>
    </row>
    <row r="4274" customHeight="1" spans="4:7">
      <c r="D4274" s="207">
        <v>51035</v>
      </c>
      <c r="E4274" s="209" t="s">
        <v>9818</v>
      </c>
      <c r="F4274" s="209" t="s">
        <v>9852</v>
      </c>
      <c r="G4274" s="209" t="s">
        <v>9853</v>
      </c>
    </row>
    <row r="4275" customHeight="1" spans="4:7">
      <c r="D4275" s="207">
        <v>48043</v>
      </c>
      <c r="E4275" s="209" t="s">
        <v>9854</v>
      </c>
      <c r="F4275" s="209" t="s">
        <v>9855</v>
      </c>
      <c r="G4275" s="209" t="s">
        <v>9856</v>
      </c>
    </row>
    <row r="4276" customHeight="1" spans="4:7">
      <c r="D4276" s="207">
        <v>48043</v>
      </c>
      <c r="E4276" s="209" t="s">
        <v>9854</v>
      </c>
      <c r="F4276" s="209" t="s">
        <v>9857</v>
      </c>
      <c r="G4276" s="209" t="s">
        <v>9858</v>
      </c>
    </row>
    <row r="4277" customHeight="1" spans="4:7">
      <c r="D4277" s="207">
        <v>48043</v>
      </c>
      <c r="E4277" s="209" t="s">
        <v>9854</v>
      </c>
      <c r="F4277" s="209" t="s">
        <v>9859</v>
      </c>
      <c r="G4277" s="209" t="s">
        <v>8010</v>
      </c>
    </row>
    <row r="4278" customHeight="1" spans="4:7">
      <c r="D4278" s="207">
        <v>48043</v>
      </c>
      <c r="E4278" s="209" t="s">
        <v>9854</v>
      </c>
      <c r="F4278" s="209" t="s">
        <v>9860</v>
      </c>
      <c r="G4278" s="209" t="s">
        <v>9861</v>
      </c>
    </row>
    <row r="4279" customHeight="1" spans="4:7">
      <c r="D4279" s="207">
        <v>48043</v>
      </c>
      <c r="E4279" s="209" t="s">
        <v>9854</v>
      </c>
      <c r="F4279" s="209" t="s">
        <v>9862</v>
      </c>
      <c r="G4279" s="209" t="s">
        <v>9863</v>
      </c>
    </row>
    <row r="4280" customHeight="1" spans="4:7">
      <c r="D4280" s="207">
        <v>48043</v>
      </c>
      <c r="E4280" s="209" t="s">
        <v>9854</v>
      </c>
      <c r="F4280" s="209" t="s">
        <v>9864</v>
      </c>
      <c r="G4280" s="209" t="s">
        <v>9865</v>
      </c>
    </row>
    <row r="4281" customHeight="1" spans="4:7">
      <c r="D4281" s="207">
        <v>48043</v>
      </c>
      <c r="E4281" s="209" t="s">
        <v>9854</v>
      </c>
      <c r="F4281" s="209" t="s">
        <v>9866</v>
      </c>
      <c r="G4281" s="209" t="s">
        <v>9867</v>
      </c>
    </row>
    <row r="4282" customHeight="1" spans="4:7">
      <c r="D4282" s="207">
        <v>48043</v>
      </c>
      <c r="E4282" s="209" t="s">
        <v>9854</v>
      </c>
      <c r="F4282" s="209" t="s">
        <v>9868</v>
      </c>
      <c r="G4282" s="209" t="s">
        <v>9869</v>
      </c>
    </row>
    <row r="4283" customHeight="1" spans="4:7">
      <c r="D4283" s="207">
        <v>48043</v>
      </c>
      <c r="E4283" s="209" t="s">
        <v>9854</v>
      </c>
      <c r="F4283" s="209" t="s">
        <v>9870</v>
      </c>
      <c r="G4283" s="209" t="s">
        <v>9871</v>
      </c>
    </row>
    <row r="4284" customHeight="1" spans="4:7">
      <c r="D4284" s="207">
        <v>48043</v>
      </c>
      <c r="E4284" s="209" t="s">
        <v>9854</v>
      </c>
      <c r="F4284" s="209" t="s">
        <v>9872</v>
      </c>
      <c r="G4284" s="209" t="s">
        <v>9873</v>
      </c>
    </row>
    <row r="4285" customHeight="1" spans="4:7">
      <c r="D4285" s="207">
        <v>48043</v>
      </c>
      <c r="E4285" s="209" t="s">
        <v>9854</v>
      </c>
      <c r="F4285" s="209" t="s">
        <v>9874</v>
      </c>
      <c r="G4285" s="209" t="s">
        <v>2405</v>
      </c>
    </row>
    <row r="4286" customHeight="1" spans="4:7">
      <c r="D4286" s="207">
        <v>48043</v>
      </c>
      <c r="E4286" s="209" t="s">
        <v>9854</v>
      </c>
      <c r="F4286" s="209" t="s">
        <v>9875</v>
      </c>
      <c r="G4286" s="209" t="s">
        <v>9876</v>
      </c>
    </row>
    <row r="4287" customHeight="1" spans="4:7">
      <c r="D4287" s="207">
        <v>52032</v>
      </c>
      <c r="E4287" s="209" t="s">
        <v>9877</v>
      </c>
      <c r="F4287" s="209" t="s">
        <v>9878</v>
      </c>
      <c r="G4287" s="209" t="s">
        <v>6892</v>
      </c>
    </row>
    <row r="4288" customHeight="1" spans="4:7">
      <c r="D4288" s="207">
        <v>52032</v>
      </c>
      <c r="E4288" s="209" t="s">
        <v>9877</v>
      </c>
      <c r="F4288" s="209" t="s">
        <v>9879</v>
      </c>
      <c r="G4288" s="209" t="s">
        <v>9880</v>
      </c>
    </row>
    <row r="4289" customHeight="1" spans="4:7">
      <c r="D4289" s="207">
        <v>52032</v>
      </c>
      <c r="E4289" s="209" t="s">
        <v>9877</v>
      </c>
      <c r="F4289" s="209" t="s">
        <v>9881</v>
      </c>
      <c r="G4289" s="209" t="s">
        <v>9882</v>
      </c>
    </row>
    <row r="4290" customHeight="1" spans="4:7">
      <c r="D4290" s="207">
        <v>52032</v>
      </c>
      <c r="E4290" s="209" t="s">
        <v>9877</v>
      </c>
      <c r="F4290" s="209" t="s">
        <v>9883</v>
      </c>
      <c r="G4290" s="209" t="s">
        <v>9884</v>
      </c>
    </row>
    <row r="4291" customHeight="1" spans="4:7">
      <c r="D4291" s="207">
        <v>52032</v>
      </c>
      <c r="E4291" s="209" t="s">
        <v>9877</v>
      </c>
      <c r="F4291" s="209" t="s">
        <v>9885</v>
      </c>
      <c r="G4291" s="209" t="s">
        <v>9886</v>
      </c>
    </row>
    <row r="4292" customHeight="1" spans="4:7">
      <c r="D4292" s="207">
        <v>52032</v>
      </c>
      <c r="E4292" s="209" t="s">
        <v>9877</v>
      </c>
      <c r="F4292" s="209" t="s">
        <v>9887</v>
      </c>
      <c r="G4292" s="209" t="s">
        <v>9888</v>
      </c>
    </row>
    <row r="4293" customHeight="1" spans="4:7">
      <c r="D4293" s="207">
        <v>52032</v>
      </c>
      <c r="E4293" s="209" t="s">
        <v>9877</v>
      </c>
      <c r="F4293" s="209" t="s">
        <v>9889</v>
      </c>
      <c r="G4293" s="209" t="s">
        <v>9354</v>
      </c>
    </row>
    <row r="4294" customHeight="1" spans="4:7">
      <c r="D4294" s="207">
        <v>52032</v>
      </c>
      <c r="E4294" s="209" t="s">
        <v>9877</v>
      </c>
      <c r="F4294" s="209" t="s">
        <v>9890</v>
      </c>
      <c r="G4294" s="209" t="s">
        <v>9891</v>
      </c>
    </row>
    <row r="4295" customHeight="1" spans="4:7">
      <c r="D4295" s="207">
        <v>52032</v>
      </c>
      <c r="E4295" s="209" t="s">
        <v>9877</v>
      </c>
      <c r="F4295" s="209" t="s">
        <v>9892</v>
      </c>
      <c r="G4295" s="209" t="s">
        <v>7343</v>
      </c>
    </row>
    <row r="4296" customHeight="1" spans="4:7">
      <c r="D4296" s="207">
        <v>52032</v>
      </c>
      <c r="E4296" s="209" t="s">
        <v>9877</v>
      </c>
      <c r="F4296" s="209" t="s">
        <v>9893</v>
      </c>
      <c r="G4296" s="209" t="s">
        <v>9894</v>
      </c>
    </row>
    <row r="4297" customHeight="1" spans="4:7">
      <c r="D4297" s="207">
        <v>52032</v>
      </c>
      <c r="E4297" s="209" t="s">
        <v>9877</v>
      </c>
      <c r="F4297" s="209" t="s">
        <v>9895</v>
      </c>
      <c r="G4297" s="209" t="s">
        <v>3439</v>
      </c>
    </row>
    <row r="4298" customHeight="1" spans="4:7">
      <c r="D4298" s="207">
        <v>52032</v>
      </c>
      <c r="E4298" s="209" t="s">
        <v>9877</v>
      </c>
      <c r="F4298" s="209" t="s">
        <v>9896</v>
      </c>
      <c r="G4298" s="209" t="s">
        <v>7964</v>
      </c>
    </row>
    <row r="4299" customHeight="1" spans="4:7">
      <c r="D4299" s="207">
        <v>52032</v>
      </c>
      <c r="E4299" s="209" t="s">
        <v>9877</v>
      </c>
      <c r="F4299" s="209" t="s">
        <v>9897</v>
      </c>
      <c r="G4299" s="209" t="s">
        <v>9898</v>
      </c>
    </row>
    <row r="4300" customHeight="1" spans="4:7">
      <c r="D4300" s="207">
        <v>52032</v>
      </c>
      <c r="E4300" s="209" t="s">
        <v>9877</v>
      </c>
      <c r="F4300" s="209" t="s">
        <v>9899</v>
      </c>
      <c r="G4300" s="209" t="s">
        <v>9900</v>
      </c>
    </row>
    <row r="4301" customHeight="1" spans="4:7">
      <c r="D4301" s="207">
        <v>52032</v>
      </c>
      <c r="E4301" s="209" t="s">
        <v>9877</v>
      </c>
      <c r="F4301" s="209" t="s">
        <v>9901</v>
      </c>
      <c r="G4301" s="209" t="s">
        <v>9902</v>
      </c>
    </row>
    <row r="4302" customHeight="1" spans="4:7">
      <c r="D4302" s="207">
        <v>52032</v>
      </c>
      <c r="E4302" s="209" t="s">
        <v>9877</v>
      </c>
      <c r="F4302" s="209" t="s">
        <v>9903</v>
      </c>
      <c r="G4302" s="209" t="s">
        <v>9904</v>
      </c>
    </row>
    <row r="4303" customHeight="1" spans="4:7">
      <c r="D4303" s="207">
        <v>52032</v>
      </c>
      <c r="E4303" s="209" t="s">
        <v>9877</v>
      </c>
      <c r="F4303" s="209" t="s">
        <v>9905</v>
      </c>
      <c r="G4303" s="209" t="s">
        <v>9906</v>
      </c>
    </row>
    <row r="4304" customHeight="1" spans="4:7">
      <c r="D4304" s="207">
        <v>52032</v>
      </c>
      <c r="E4304" s="209" t="s">
        <v>9877</v>
      </c>
      <c r="F4304" s="209" t="s">
        <v>9907</v>
      </c>
      <c r="G4304" s="209" t="s">
        <v>9908</v>
      </c>
    </row>
    <row r="4305" customHeight="1" spans="4:7">
      <c r="D4305" s="207">
        <v>52032</v>
      </c>
      <c r="E4305" s="209" t="s">
        <v>9877</v>
      </c>
      <c r="F4305" s="209" t="s">
        <v>9909</v>
      </c>
      <c r="G4305" s="209" t="s">
        <v>9910</v>
      </c>
    </row>
    <row r="4306" customHeight="1" spans="4:7">
      <c r="D4306" s="207">
        <v>52032</v>
      </c>
      <c r="E4306" s="209" t="s">
        <v>9877</v>
      </c>
      <c r="F4306" s="209" t="s">
        <v>9911</v>
      </c>
      <c r="G4306" s="209" t="s">
        <v>9912</v>
      </c>
    </row>
    <row r="4307" customHeight="1" spans="4:7">
      <c r="D4307" s="207">
        <v>52032</v>
      </c>
      <c r="E4307" s="209" t="s">
        <v>9877</v>
      </c>
      <c r="F4307" s="209" t="s">
        <v>9913</v>
      </c>
      <c r="G4307" s="209" t="s">
        <v>9914</v>
      </c>
    </row>
    <row r="4308" customHeight="1" spans="4:7">
      <c r="D4308" s="207">
        <v>52032</v>
      </c>
      <c r="E4308" s="209" t="s">
        <v>9877</v>
      </c>
      <c r="F4308" s="209" t="s">
        <v>9915</v>
      </c>
      <c r="G4308" s="209" t="s">
        <v>6887</v>
      </c>
    </row>
    <row r="4309" customHeight="1" spans="4:7">
      <c r="D4309" s="207">
        <v>52032</v>
      </c>
      <c r="E4309" s="209" t="s">
        <v>9877</v>
      </c>
      <c r="F4309" s="209" t="s">
        <v>9916</v>
      </c>
      <c r="G4309" s="209" t="s">
        <v>9917</v>
      </c>
    </row>
    <row r="4310" customHeight="1" spans="4:7">
      <c r="D4310" s="207">
        <v>52032</v>
      </c>
      <c r="E4310" s="209" t="s">
        <v>9877</v>
      </c>
      <c r="F4310" s="209" t="s">
        <v>9918</v>
      </c>
      <c r="G4310" s="209" t="s">
        <v>3412</v>
      </c>
    </row>
    <row r="4311" customHeight="1" spans="4:7">
      <c r="D4311" s="207">
        <v>52032</v>
      </c>
      <c r="E4311" s="209" t="s">
        <v>9877</v>
      </c>
      <c r="F4311" s="209" t="s">
        <v>9919</v>
      </c>
      <c r="G4311" s="209" t="s">
        <v>9920</v>
      </c>
    </row>
    <row r="4312" customHeight="1" spans="4:7">
      <c r="D4312" s="207">
        <v>52032</v>
      </c>
      <c r="E4312" s="209" t="s">
        <v>9877</v>
      </c>
      <c r="F4312" s="209" t="s">
        <v>9921</v>
      </c>
      <c r="G4312" s="209" t="s">
        <v>9922</v>
      </c>
    </row>
    <row r="4313" customHeight="1" spans="4:7">
      <c r="D4313" s="207">
        <v>52032</v>
      </c>
      <c r="E4313" s="209" t="s">
        <v>9877</v>
      </c>
      <c r="F4313" s="209" t="s">
        <v>9923</v>
      </c>
      <c r="G4313" s="209" t="s">
        <v>3232</v>
      </c>
    </row>
    <row r="4314" customHeight="1" spans="4:7">
      <c r="D4314" s="207">
        <v>52032</v>
      </c>
      <c r="E4314" s="209" t="s">
        <v>9877</v>
      </c>
      <c r="F4314" s="209" t="s">
        <v>9924</v>
      </c>
      <c r="G4314" s="209" t="s">
        <v>9925</v>
      </c>
    </row>
    <row r="4315" customHeight="1" spans="4:7">
      <c r="D4315" s="207">
        <v>52032</v>
      </c>
      <c r="E4315" s="209" t="s">
        <v>9877</v>
      </c>
      <c r="F4315" s="209" t="s">
        <v>9926</v>
      </c>
      <c r="G4315" s="209" t="s">
        <v>9927</v>
      </c>
    </row>
    <row r="4316" customHeight="1" spans="4:7">
      <c r="D4316" s="207">
        <v>52032</v>
      </c>
      <c r="E4316" s="209" t="s">
        <v>9877</v>
      </c>
      <c r="F4316" s="209" t="s">
        <v>9928</v>
      </c>
      <c r="G4316" s="209" t="s">
        <v>9929</v>
      </c>
    </row>
    <row r="4317" customHeight="1" spans="4:7">
      <c r="D4317" s="207">
        <v>52032</v>
      </c>
      <c r="E4317" s="209" t="s">
        <v>9877</v>
      </c>
      <c r="F4317" s="209" t="s">
        <v>9930</v>
      </c>
      <c r="G4317" s="209" t="s">
        <v>9931</v>
      </c>
    </row>
    <row r="4318" customHeight="1" spans="4:7">
      <c r="D4318" s="207">
        <v>52032</v>
      </c>
      <c r="E4318" s="209" t="s">
        <v>9877</v>
      </c>
      <c r="F4318" s="209" t="s">
        <v>9932</v>
      </c>
      <c r="G4318" s="209" t="s">
        <v>3092</v>
      </c>
    </row>
    <row r="4319" customHeight="1" spans="4:7">
      <c r="D4319" s="207">
        <v>52032</v>
      </c>
      <c r="E4319" s="209" t="s">
        <v>9877</v>
      </c>
      <c r="F4319" s="209" t="s">
        <v>9933</v>
      </c>
      <c r="G4319" s="209" t="s">
        <v>9934</v>
      </c>
    </row>
    <row r="4320" customHeight="1" spans="4:7">
      <c r="D4320" s="207">
        <v>52032</v>
      </c>
      <c r="E4320" s="209" t="s">
        <v>9877</v>
      </c>
      <c r="F4320" s="209" t="s">
        <v>9935</v>
      </c>
      <c r="G4320" s="209" t="s">
        <v>9936</v>
      </c>
    </row>
    <row r="4321" customHeight="1" spans="4:7">
      <c r="D4321" s="207">
        <v>52032</v>
      </c>
      <c r="E4321" s="209" t="s">
        <v>9877</v>
      </c>
      <c r="F4321" s="209" t="s">
        <v>9937</v>
      </c>
      <c r="G4321" s="209" t="s">
        <v>9938</v>
      </c>
    </row>
    <row r="4322" customHeight="1" spans="4:7">
      <c r="D4322" s="207">
        <v>52032</v>
      </c>
      <c r="E4322" s="209" t="s">
        <v>9877</v>
      </c>
      <c r="F4322" s="209" t="s">
        <v>9939</v>
      </c>
      <c r="G4322" s="209" t="s">
        <v>9940</v>
      </c>
    </row>
    <row r="4323" customHeight="1" spans="4:7">
      <c r="D4323" s="207">
        <v>52032</v>
      </c>
      <c r="E4323" s="209" t="s">
        <v>9877</v>
      </c>
      <c r="F4323" s="209" t="s">
        <v>9941</v>
      </c>
      <c r="G4323" s="209" t="s">
        <v>9942</v>
      </c>
    </row>
    <row r="4324" customHeight="1" spans="4:7">
      <c r="D4324" s="207">
        <v>52032</v>
      </c>
      <c r="E4324" s="209" t="s">
        <v>9877</v>
      </c>
      <c r="F4324" s="209" t="s">
        <v>9943</v>
      </c>
      <c r="G4324" s="209" t="s">
        <v>9846</v>
      </c>
    </row>
    <row r="4325" customHeight="1" spans="4:7">
      <c r="D4325" s="207">
        <v>52032</v>
      </c>
      <c r="E4325" s="209" t="s">
        <v>9877</v>
      </c>
      <c r="F4325" s="209" t="s">
        <v>9944</v>
      </c>
      <c r="G4325" s="209" t="s">
        <v>9945</v>
      </c>
    </row>
    <row r="4326" customHeight="1" spans="4:7">
      <c r="D4326" s="207">
        <v>52032</v>
      </c>
      <c r="E4326" s="209" t="s">
        <v>9877</v>
      </c>
      <c r="F4326" s="209" t="s">
        <v>9946</v>
      </c>
      <c r="G4326" s="209" t="s">
        <v>7033</v>
      </c>
    </row>
    <row r="4327" customHeight="1" spans="4:7">
      <c r="D4327" s="207">
        <v>52032</v>
      </c>
      <c r="E4327" s="209" t="s">
        <v>9877</v>
      </c>
      <c r="F4327" s="209" t="s">
        <v>9947</v>
      </c>
      <c r="G4327" s="209" t="s">
        <v>5849</v>
      </c>
    </row>
    <row r="4328" customHeight="1" spans="4:7">
      <c r="D4328" s="207">
        <v>52032</v>
      </c>
      <c r="E4328" s="209" t="s">
        <v>9877</v>
      </c>
      <c r="F4328" s="209" t="s">
        <v>9948</v>
      </c>
      <c r="G4328" s="209" t="s">
        <v>2145</v>
      </c>
    </row>
    <row r="4329" customHeight="1" spans="4:7">
      <c r="D4329" s="207">
        <v>52032</v>
      </c>
      <c r="E4329" s="209" t="s">
        <v>9877</v>
      </c>
      <c r="F4329" s="209" t="s">
        <v>9949</v>
      </c>
      <c r="G4329" s="209" t="s">
        <v>9413</v>
      </c>
    </row>
    <row r="4330" customHeight="1" spans="4:7">
      <c r="D4330" s="207">
        <v>52032</v>
      </c>
      <c r="E4330" s="209" t="s">
        <v>9877</v>
      </c>
      <c r="F4330" s="209" t="s">
        <v>9950</v>
      </c>
      <c r="G4330" s="209" t="s">
        <v>9951</v>
      </c>
    </row>
    <row r="4331" customHeight="1" spans="4:7">
      <c r="D4331" s="207">
        <v>52032</v>
      </c>
      <c r="E4331" s="209" t="s">
        <v>9877</v>
      </c>
      <c r="F4331" s="209" t="s">
        <v>9952</v>
      </c>
      <c r="G4331" s="209" t="s">
        <v>9953</v>
      </c>
    </row>
    <row r="4332" customHeight="1" spans="4:7">
      <c r="D4332" s="207">
        <v>52032</v>
      </c>
      <c r="E4332" s="209" t="s">
        <v>9877</v>
      </c>
      <c r="F4332" s="209" t="s">
        <v>9954</v>
      </c>
      <c r="G4332" s="209" t="s">
        <v>9955</v>
      </c>
    </row>
    <row r="4333" customHeight="1" spans="4:7">
      <c r="D4333" s="207">
        <v>52032</v>
      </c>
      <c r="E4333" s="209" t="s">
        <v>9877</v>
      </c>
      <c r="F4333" s="209" t="s">
        <v>9956</v>
      </c>
      <c r="G4333" s="209" t="s">
        <v>9957</v>
      </c>
    </row>
    <row r="4334" customHeight="1" spans="4:7">
      <c r="D4334" s="207">
        <v>52032</v>
      </c>
      <c r="E4334" s="209" t="s">
        <v>9877</v>
      </c>
      <c r="F4334" s="209" t="s">
        <v>9958</v>
      </c>
      <c r="G4334" s="209" t="s">
        <v>9959</v>
      </c>
    </row>
    <row r="4335" customHeight="1" spans="4:7">
      <c r="D4335" s="207">
        <v>52032</v>
      </c>
      <c r="E4335" s="209" t="s">
        <v>9877</v>
      </c>
      <c r="F4335" s="209" t="s">
        <v>9960</v>
      </c>
      <c r="G4335" s="209" t="s">
        <v>9961</v>
      </c>
    </row>
    <row r="4336" customHeight="1" spans="4:7">
      <c r="D4336" s="207">
        <v>52032</v>
      </c>
      <c r="E4336" s="209" t="s">
        <v>9877</v>
      </c>
      <c r="F4336" s="209" t="s">
        <v>9962</v>
      </c>
      <c r="G4336" s="209" t="s">
        <v>9963</v>
      </c>
    </row>
    <row r="4337" customHeight="1" spans="4:7">
      <c r="D4337" s="207">
        <v>52032</v>
      </c>
      <c r="E4337" s="209" t="s">
        <v>9877</v>
      </c>
      <c r="F4337" s="209" t="s">
        <v>9964</v>
      </c>
      <c r="G4337" s="209" t="s">
        <v>9965</v>
      </c>
    </row>
    <row r="4338" customHeight="1" spans="4:7">
      <c r="D4338" s="207">
        <v>52032</v>
      </c>
      <c r="E4338" s="209" t="s">
        <v>9877</v>
      </c>
      <c r="F4338" s="209" t="s">
        <v>9966</v>
      </c>
      <c r="G4338" s="209" t="s">
        <v>9967</v>
      </c>
    </row>
    <row r="4339" customHeight="1" spans="4:7">
      <c r="D4339" s="207">
        <v>52032</v>
      </c>
      <c r="E4339" s="209" t="s">
        <v>9877</v>
      </c>
      <c r="F4339" s="209" t="s">
        <v>9968</v>
      </c>
      <c r="G4339" s="209" t="s">
        <v>9969</v>
      </c>
    </row>
    <row r="4340" customHeight="1" spans="4:7">
      <c r="D4340" s="207">
        <v>52032</v>
      </c>
      <c r="E4340" s="209" t="s">
        <v>9877</v>
      </c>
      <c r="F4340" s="209" t="s">
        <v>9970</v>
      </c>
      <c r="G4340" s="209" t="s">
        <v>9971</v>
      </c>
    </row>
    <row r="4341" customHeight="1" spans="4:7">
      <c r="D4341" s="207">
        <v>48044</v>
      </c>
      <c r="E4341" s="209" t="s">
        <v>9972</v>
      </c>
      <c r="F4341" s="209" t="s">
        <v>9973</v>
      </c>
      <c r="G4341" s="209" t="s">
        <v>9974</v>
      </c>
    </row>
    <row r="4342" customHeight="1" spans="4:7">
      <c r="D4342" s="207">
        <v>48044</v>
      </c>
      <c r="E4342" s="209" t="s">
        <v>9972</v>
      </c>
      <c r="F4342" s="209" t="s">
        <v>9975</v>
      </c>
      <c r="G4342" s="209" t="s">
        <v>9976</v>
      </c>
    </row>
    <row r="4343" customHeight="1" spans="4:7">
      <c r="D4343" s="207">
        <v>48044</v>
      </c>
      <c r="E4343" s="209" t="s">
        <v>9972</v>
      </c>
      <c r="F4343" s="209" t="s">
        <v>9977</v>
      </c>
      <c r="G4343" s="209" t="s">
        <v>9978</v>
      </c>
    </row>
    <row r="4344" customHeight="1" spans="4:7">
      <c r="D4344" s="207">
        <v>48044</v>
      </c>
      <c r="E4344" s="209" t="s">
        <v>9972</v>
      </c>
      <c r="F4344" s="209" t="s">
        <v>9979</v>
      </c>
      <c r="G4344" s="209" t="s">
        <v>9980</v>
      </c>
    </row>
    <row r="4345" customHeight="1" spans="4:7">
      <c r="D4345" s="207">
        <v>48044</v>
      </c>
      <c r="E4345" s="209" t="s">
        <v>9972</v>
      </c>
      <c r="F4345" s="209" t="s">
        <v>9981</v>
      </c>
      <c r="G4345" s="209" t="s">
        <v>2870</v>
      </c>
    </row>
    <row r="4346" customHeight="1" spans="4:7">
      <c r="D4346" s="207">
        <v>48044</v>
      </c>
      <c r="E4346" s="209" t="s">
        <v>9972</v>
      </c>
      <c r="F4346" s="209" t="s">
        <v>9982</v>
      </c>
      <c r="G4346" s="209" t="s">
        <v>9983</v>
      </c>
    </row>
    <row r="4347" customHeight="1" spans="4:7">
      <c r="D4347" s="207">
        <v>48044</v>
      </c>
      <c r="E4347" s="209" t="s">
        <v>9972</v>
      </c>
      <c r="F4347" s="209" t="s">
        <v>9984</v>
      </c>
      <c r="G4347" s="209" t="s">
        <v>5919</v>
      </c>
    </row>
    <row r="4348" customHeight="1" spans="4:7">
      <c r="D4348" s="207">
        <v>48044</v>
      </c>
      <c r="E4348" s="209" t="s">
        <v>9972</v>
      </c>
      <c r="F4348" s="209" t="s">
        <v>9985</v>
      </c>
      <c r="G4348" s="209" t="s">
        <v>2754</v>
      </c>
    </row>
    <row r="4349" customHeight="1" spans="4:7">
      <c r="D4349" s="207">
        <v>48044</v>
      </c>
      <c r="E4349" s="209" t="s">
        <v>9972</v>
      </c>
      <c r="F4349" s="209" t="s">
        <v>9986</v>
      </c>
      <c r="G4349" s="209" t="s">
        <v>9987</v>
      </c>
    </row>
    <row r="4350" customHeight="1" spans="4:7">
      <c r="D4350" s="206">
        <v>46037</v>
      </c>
      <c r="E4350" s="181" t="s">
        <v>2042</v>
      </c>
      <c r="F4350" s="209" t="s">
        <v>9988</v>
      </c>
      <c r="G4350" s="209" t="s">
        <v>9989</v>
      </c>
    </row>
    <row r="4351" customHeight="1" spans="4:7">
      <c r="D4351" s="206">
        <v>46037</v>
      </c>
      <c r="E4351" s="181" t="s">
        <v>2042</v>
      </c>
      <c r="F4351" s="209" t="s">
        <v>9990</v>
      </c>
      <c r="G4351" s="209" t="s">
        <v>9991</v>
      </c>
    </row>
    <row r="4352" customHeight="1" spans="4:7">
      <c r="D4352" s="206">
        <v>46037</v>
      </c>
      <c r="E4352" s="181" t="s">
        <v>2042</v>
      </c>
      <c r="F4352" s="209" t="s">
        <v>9992</v>
      </c>
      <c r="G4352" s="209" t="s">
        <v>2771</v>
      </c>
    </row>
    <row r="4353" customHeight="1" spans="4:7">
      <c r="D4353" s="206">
        <v>46037</v>
      </c>
      <c r="E4353" s="181" t="s">
        <v>2042</v>
      </c>
      <c r="F4353" s="209" t="s">
        <v>9993</v>
      </c>
      <c r="G4353" s="209" t="s">
        <v>9994</v>
      </c>
    </row>
    <row r="4354" customHeight="1" spans="4:7">
      <c r="D4354" s="206">
        <v>46037</v>
      </c>
      <c r="E4354" s="181" t="s">
        <v>2042</v>
      </c>
      <c r="F4354" s="209" t="s">
        <v>9995</v>
      </c>
      <c r="G4354" s="209" t="s">
        <v>9996</v>
      </c>
    </row>
    <row r="4355" customHeight="1" spans="4:7">
      <c r="D4355" s="206">
        <v>46037</v>
      </c>
      <c r="E4355" s="181" t="s">
        <v>2042</v>
      </c>
      <c r="F4355" s="209" t="s">
        <v>9997</v>
      </c>
      <c r="G4355" s="209" t="s">
        <v>9998</v>
      </c>
    </row>
    <row r="4356" customHeight="1" spans="4:7">
      <c r="D4356" s="206">
        <v>46037</v>
      </c>
      <c r="E4356" s="181" t="s">
        <v>2042</v>
      </c>
      <c r="F4356" s="209" t="s">
        <v>9999</v>
      </c>
      <c r="G4356" s="209" t="s">
        <v>3827</v>
      </c>
    </row>
    <row r="4357" customHeight="1" spans="4:7">
      <c r="D4357" s="206">
        <v>46037</v>
      </c>
      <c r="E4357" s="181" t="s">
        <v>2042</v>
      </c>
      <c r="F4357" s="209" t="s">
        <v>10000</v>
      </c>
      <c r="G4357" s="209" t="s">
        <v>10001</v>
      </c>
    </row>
    <row r="4358" customHeight="1" spans="4:7">
      <c r="D4358" s="206">
        <v>46037</v>
      </c>
      <c r="E4358" s="181" t="s">
        <v>2042</v>
      </c>
      <c r="F4358" s="209" t="s">
        <v>10002</v>
      </c>
      <c r="G4358" s="209" t="s">
        <v>2708</v>
      </c>
    </row>
    <row r="4359" customHeight="1" spans="4:7">
      <c r="D4359" s="207">
        <v>52033</v>
      </c>
      <c r="E4359" s="209" t="s">
        <v>10003</v>
      </c>
      <c r="F4359" s="209" t="s">
        <v>10004</v>
      </c>
      <c r="G4359" s="209" t="s">
        <v>2884</v>
      </c>
    </row>
    <row r="4360" customHeight="1" spans="4:7">
      <c r="D4360" s="207">
        <v>52033</v>
      </c>
      <c r="E4360" s="209" t="s">
        <v>10003</v>
      </c>
      <c r="F4360" s="209" t="s">
        <v>10005</v>
      </c>
      <c r="G4360" s="209" t="s">
        <v>10006</v>
      </c>
    </row>
    <row r="4361" customHeight="1" spans="4:7">
      <c r="D4361" s="207">
        <v>52033</v>
      </c>
      <c r="E4361" s="209" t="s">
        <v>10003</v>
      </c>
      <c r="F4361" s="209" t="s">
        <v>10007</v>
      </c>
      <c r="G4361" s="209" t="s">
        <v>10008</v>
      </c>
    </row>
    <row r="4362" customHeight="1" spans="4:7">
      <c r="D4362" s="207">
        <v>52033</v>
      </c>
      <c r="E4362" s="209" t="s">
        <v>10003</v>
      </c>
      <c r="F4362" s="209" t="s">
        <v>10009</v>
      </c>
      <c r="G4362" s="209" t="s">
        <v>6999</v>
      </c>
    </row>
    <row r="4363" customHeight="1" spans="4:7">
      <c r="D4363" s="207">
        <v>52033</v>
      </c>
      <c r="E4363" s="209" t="s">
        <v>10003</v>
      </c>
      <c r="F4363" s="209" t="s">
        <v>10010</v>
      </c>
      <c r="G4363" s="209" t="s">
        <v>10011</v>
      </c>
    </row>
    <row r="4364" customHeight="1" spans="4:7">
      <c r="D4364" s="207">
        <v>52033</v>
      </c>
      <c r="E4364" s="209" t="s">
        <v>10003</v>
      </c>
      <c r="F4364" s="209" t="s">
        <v>10012</v>
      </c>
      <c r="G4364" s="209" t="s">
        <v>9790</v>
      </c>
    </row>
    <row r="4365" customHeight="1" spans="4:7">
      <c r="D4365" s="207">
        <v>52033</v>
      </c>
      <c r="E4365" s="209" t="s">
        <v>10003</v>
      </c>
      <c r="F4365" s="209" t="s">
        <v>10013</v>
      </c>
      <c r="G4365" s="209" t="s">
        <v>10014</v>
      </c>
    </row>
    <row r="4366" customHeight="1" spans="4:7">
      <c r="D4366" s="207">
        <v>52033</v>
      </c>
      <c r="E4366" s="209" t="s">
        <v>10003</v>
      </c>
      <c r="F4366" s="209" t="s">
        <v>10015</v>
      </c>
      <c r="G4366" s="209" t="s">
        <v>10016</v>
      </c>
    </row>
    <row r="4367" customHeight="1" spans="4:7">
      <c r="D4367" s="207">
        <v>52033</v>
      </c>
      <c r="E4367" s="209" t="s">
        <v>10003</v>
      </c>
      <c r="F4367" s="209" t="s">
        <v>10017</v>
      </c>
      <c r="G4367" s="209" t="s">
        <v>10018</v>
      </c>
    </row>
    <row r="4368" customHeight="1" spans="4:7">
      <c r="D4368" s="207">
        <v>52033</v>
      </c>
      <c r="E4368" s="209" t="s">
        <v>10003</v>
      </c>
      <c r="F4368" s="209" t="s">
        <v>10019</v>
      </c>
      <c r="G4368" s="209" t="s">
        <v>10020</v>
      </c>
    </row>
    <row r="4369" customHeight="1" spans="4:7">
      <c r="D4369" s="207">
        <v>52033</v>
      </c>
      <c r="E4369" s="209" t="s">
        <v>10003</v>
      </c>
      <c r="F4369" s="209" t="s">
        <v>10021</v>
      </c>
      <c r="G4369" s="209" t="s">
        <v>10022</v>
      </c>
    </row>
    <row r="4370" customHeight="1" spans="4:7">
      <c r="D4370" s="207">
        <v>52033</v>
      </c>
      <c r="E4370" s="209" t="s">
        <v>10003</v>
      </c>
      <c r="F4370" s="209" t="s">
        <v>10023</v>
      </c>
      <c r="G4370" s="209" t="s">
        <v>10024</v>
      </c>
    </row>
    <row r="4371" customHeight="1" spans="4:7">
      <c r="D4371" s="207">
        <v>52033</v>
      </c>
      <c r="E4371" s="209" t="s">
        <v>10003</v>
      </c>
      <c r="F4371" s="209" t="s">
        <v>10025</v>
      </c>
      <c r="G4371" s="209" t="s">
        <v>5817</v>
      </c>
    </row>
    <row r="4372" customHeight="1" spans="4:7">
      <c r="D4372" s="207">
        <v>52033</v>
      </c>
      <c r="E4372" s="209" t="s">
        <v>10003</v>
      </c>
      <c r="F4372" s="209" t="s">
        <v>10026</v>
      </c>
      <c r="G4372" s="209" t="s">
        <v>10027</v>
      </c>
    </row>
    <row r="4373" customHeight="1" spans="4:7">
      <c r="D4373" s="207">
        <v>52033</v>
      </c>
      <c r="E4373" s="209" t="s">
        <v>10003</v>
      </c>
      <c r="F4373" s="209" t="s">
        <v>10028</v>
      </c>
      <c r="G4373" s="209" t="s">
        <v>10029</v>
      </c>
    </row>
    <row r="4374" customHeight="1" spans="4:7">
      <c r="D4374" s="207">
        <v>52033</v>
      </c>
      <c r="E4374" s="209" t="s">
        <v>10003</v>
      </c>
      <c r="F4374" s="209" t="s">
        <v>10030</v>
      </c>
      <c r="G4374" s="209" t="s">
        <v>10031</v>
      </c>
    </row>
    <row r="4375" customHeight="1" spans="4:7">
      <c r="D4375" s="207">
        <v>52033</v>
      </c>
      <c r="E4375" s="209" t="s">
        <v>10003</v>
      </c>
      <c r="F4375" s="209" t="s">
        <v>10032</v>
      </c>
      <c r="G4375" s="209" t="s">
        <v>10033</v>
      </c>
    </row>
    <row r="4376" customHeight="1" spans="4:7">
      <c r="D4376" s="207">
        <v>52033</v>
      </c>
      <c r="E4376" s="209" t="s">
        <v>10003</v>
      </c>
      <c r="F4376" s="209" t="s">
        <v>10034</v>
      </c>
      <c r="G4376" s="209" t="s">
        <v>10035</v>
      </c>
    </row>
    <row r="4377" customHeight="1" spans="4:7">
      <c r="D4377" s="207">
        <v>53026</v>
      </c>
      <c r="E4377" s="209" t="s">
        <v>10036</v>
      </c>
      <c r="F4377" s="209" t="s">
        <v>10037</v>
      </c>
      <c r="G4377" s="209" t="s">
        <v>10038</v>
      </c>
    </row>
    <row r="4378" customHeight="1" spans="4:7">
      <c r="D4378" s="207">
        <v>53026</v>
      </c>
      <c r="E4378" s="209" t="s">
        <v>10036</v>
      </c>
      <c r="F4378" s="209" t="s">
        <v>10039</v>
      </c>
      <c r="G4378" s="209" t="s">
        <v>10040</v>
      </c>
    </row>
    <row r="4379" customHeight="1" spans="4:7">
      <c r="D4379" s="207">
        <v>53026</v>
      </c>
      <c r="E4379" s="209" t="s">
        <v>10036</v>
      </c>
      <c r="F4379" s="209" t="s">
        <v>10041</v>
      </c>
      <c r="G4379" s="209" t="s">
        <v>10042</v>
      </c>
    </row>
    <row r="4380" customHeight="1" spans="4:7">
      <c r="D4380" s="207">
        <v>53026</v>
      </c>
      <c r="E4380" s="209" t="s">
        <v>10036</v>
      </c>
      <c r="F4380" s="209" t="s">
        <v>10043</v>
      </c>
      <c r="G4380" s="209" t="s">
        <v>10044</v>
      </c>
    </row>
    <row r="4381" customHeight="1" spans="4:7">
      <c r="D4381" s="207">
        <v>53026</v>
      </c>
      <c r="E4381" s="209" t="s">
        <v>10036</v>
      </c>
      <c r="F4381" s="209" t="s">
        <v>10045</v>
      </c>
      <c r="G4381" s="209" t="s">
        <v>10046</v>
      </c>
    </row>
    <row r="4382" customHeight="1" spans="4:7">
      <c r="D4382" s="207">
        <v>53026</v>
      </c>
      <c r="E4382" s="209" t="s">
        <v>10036</v>
      </c>
      <c r="F4382" s="209" t="s">
        <v>10047</v>
      </c>
      <c r="G4382" s="209" t="s">
        <v>10048</v>
      </c>
    </row>
    <row r="4383" customHeight="1" spans="4:7">
      <c r="D4383" s="207">
        <v>53026</v>
      </c>
      <c r="E4383" s="209" t="s">
        <v>10036</v>
      </c>
      <c r="F4383" s="209" t="s">
        <v>10049</v>
      </c>
      <c r="G4383" s="209" t="s">
        <v>10050</v>
      </c>
    </row>
    <row r="4384" customHeight="1" spans="4:7">
      <c r="D4384" s="207">
        <v>53026</v>
      </c>
      <c r="E4384" s="209" t="s">
        <v>10036</v>
      </c>
      <c r="F4384" s="209" t="s">
        <v>10051</v>
      </c>
      <c r="G4384" s="209" t="s">
        <v>10052</v>
      </c>
    </row>
    <row r="4385" customHeight="1" spans="4:7">
      <c r="D4385" s="207">
        <v>53026</v>
      </c>
      <c r="E4385" s="209" t="s">
        <v>10036</v>
      </c>
      <c r="F4385" s="209" t="s">
        <v>10053</v>
      </c>
      <c r="G4385" s="209" t="s">
        <v>10054</v>
      </c>
    </row>
    <row r="4386" customHeight="1" spans="4:7">
      <c r="D4386" s="207">
        <v>53026</v>
      </c>
      <c r="E4386" s="209" t="s">
        <v>10036</v>
      </c>
      <c r="F4386" s="209" t="s">
        <v>10055</v>
      </c>
      <c r="G4386" s="209" t="s">
        <v>3754</v>
      </c>
    </row>
    <row r="4387" customHeight="1" spans="4:7">
      <c r="D4387" s="207">
        <v>53026</v>
      </c>
      <c r="E4387" s="209" t="s">
        <v>10036</v>
      </c>
      <c r="F4387" s="209" t="s">
        <v>10056</v>
      </c>
      <c r="G4387" s="209" t="s">
        <v>10057</v>
      </c>
    </row>
    <row r="4388" customHeight="1" spans="4:7">
      <c r="D4388" s="207">
        <v>53026</v>
      </c>
      <c r="E4388" s="209" t="s">
        <v>10036</v>
      </c>
      <c r="F4388" s="209" t="s">
        <v>10058</v>
      </c>
      <c r="G4388" s="209" t="s">
        <v>10059</v>
      </c>
    </row>
    <row r="4389" customHeight="1" spans="4:7">
      <c r="D4389" s="207">
        <v>53026</v>
      </c>
      <c r="E4389" s="209" t="s">
        <v>10036</v>
      </c>
      <c r="F4389" s="209" t="s">
        <v>10060</v>
      </c>
      <c r="G4389" s="209" t="s">
        <v>10061</v>
      </c>
    </row>
    <row r="4390" customHeight="1" spans="4:7">
      <c r="D4390" s="207">
        <v>53026</v>
      </c>
      <c r="E4390" s="209" t="s">
        <v>10036</v>
      </c>
      <c r="F4390" s="209" t="s">
        <v>10062</v>
      </c>
      <c r="G4390" s="209" t="s">
        <v>10063</v>
      </c>
    </row>
    <row r="4391" customHeight="1" spans="4:7">
      <c r="D4391" s="207">
        <v>53026</v>
      </c>
      <c r="E4391" s="209" t="s">
        <v>10036</v>
      </c>
      <c r="F4391" s="209" t="s">
        <v>10064</v>
      </c>
      <c r="G4391" s="209" t="s">
        <v>10065</v>
      </c>
    </row>
    <row r="4392" customHeight="1" spans="4:7">
      <c r="D4392" s="207">
        <v>53026</v>
      </c>
      <c r="E4392" s="209" t="s">
        <v>10036</v>
      </c>
      <c r="F4392" s="209" t="s">
        <v>10066</v>
      </c>
      <c r="G4392" s="209" t="s">
        <v>10067</v>
      </c>
    </row>
    <row r="4393" customHeight="1" spans="4:7">
      <c r="D4393" s="207">
        <v>53026</v>
      </c>
      <c r="E4393" s="209" t="s">
        <v>10036</v>
      </c>
      <c r="F4393" s="209" t="s">
        <v>10068</v>
      </c>
      <c r="G4393" s="209" t="s">
        <v>1932</v>
      </c>
    </row>
    <row r="4394" customHeight="1" spans="4:7">
      <c r="D4394" s="207">
        <v>53026</v>
      </c>
      <c r="E4394" s="209" t="s">
        <v>10036</v>
      </c>
      <c r="F4394" s="209" t="s">
        <v>10069</v>
      </c>
      <c r="G4394" s="209" t="s">
        <v>10070</v>
      </c>
    </row>
    <row r="4395" customHeight="1" spans="4:7">
      <c r="D4395" s="207">
        <v>53026</v>
      </c>
      <c r="E4395" s="209" t="s">
        <v>10036</v>
      </c>
      <c r="F4395" s="209" t="s">
        <v>10071</v>
      </c>
      <c r="G4395" s="209" t="s">
        <v>10072</v>
      </c>
    </row>
    <row r="4396" customHeight="1" spans="4:7">
      <c r="D4396" s="207">
        <v>53026</v>
      </c>
      <c r="E4396" s="209" t="s">
        <v>10036</v>
      </c>
      <c r="F4396" s="209" t="s">
        <v>10073</v>
      </c>
      <c r="G4396" s="209" t="s">
        <v>10074</v>
      </c>
    </row>
    <row r="4397" customHeight="1" spans="4:7">
      <c r="D4397" s="207">
        <v>53026</v>
      </c>
      <c r="E4397" s="209" t="s">
        <v>10036</v>
      </c>
      <c r="F4397" s="209" t="s">
        <v>10075</v>
      </c>
      <c r="G4397" s="209" t="s">
        <v>10076</v>
      </c>
    </row>
    <row r="4398" customHeight="1" spans="4:7">
      <c r="D4398" s="207">
        <v>53026</v>
      </c>
      <c r="E4398" s="209" t="s">
        <v>10036</v>
      </c>
      <c r="F4398" s="209" t="s">
        <v>10077</v>
      </c>
      <c r="G4398" s="209" t="s">
        <v>10078</v>
      </c>
    </row>
    <row r="4399" customHeight="1" spans="4:7">
      <c r="D4399" s="207">
        <v>53026</v>
      </c>
      <c r="E4399" s="209" t="s">
        <v>10036</v>
      </c>
      <c r="F4399" s="209" t="s">
        <v>10079</v>
      </c>
      <c r="G4399" s="209" t="s">
        <v>10080</v>
      </c>
    </row>
    <row r="4400" customHeight="1" spans="4:7">
      <c r="D4400" s="207">
        <v>53026</v>
      </c>
      <c r="E4400" s="209" t="s">
        <v>10036</v>
      </c>
      <c r="F4400" s="209" t="s">
        <v>10081</v>
      </c>
      <c r="G4400" s="209" t="s">
        <v>10082</v>
      </c>
    </row>
    <row r="4401" customHeight="1" spans="4:7">
      <c r="D4401" s="207">
        <v>53026</v>
      </c>
      <c r="E4401" s="209" t="s">
        <v>10036</v>
      </c>
      <c r="F4401" s="209" t="s">
        <v>10083</v>
      </c>
      <c r="G4401" s="209" t="s">
        <v>5252</v>
      </c>
    </row>
    <row r="4402" customHeight="1" spans="4:7">
      <c r="D4402" s="207">
        <v>53026</v>
      </c>
      <c r="E4402" s="209" t="s">
        <v>10036</v>
      </c>
      <c r="F4402" s="209" t="s">
        <v>10084</v>
      </c>
      <c r="G4402" s="209" t="s">
        <v>10085</v>
      </c>
    </row>
    <row r="4403" customHeight="1" spans="4:7">
      <c r="D4403" s="207">
        <v>53026</v>
      </c>
      <c r="E4403" s="209" t="s">
        <v>10036</v>
      </c>
      <c r="F4403" s="209" t="s">
        <v>10086</v>
      </c>
      <c r="G4403" s="209" t="s">
        <v>10087</v>
      </c>
    </row>
    <row r="4404" customHeight="1" spans="4:7">
      <c r="D4404" s="207">
        <v>53026</v>
      </c>
      <c r="E4404" s="209" t="s">
        <v>10036</v>
      </c>
      <c r="F4404" s="209" t="s">
        <v>10088</v>
      </c>
      <c r="G4404" s="209" t="s">
        <v>7159</v>
      </c>
    </row>
    <row r="4405" customHeight="1" spans="4:7">
      <c r="D4405" s="207">
        <v>53026</v>
      </c>
      <c r="E4405" s="209" t="s">
        <v>10036</v>
      </c>
      <c r="F4405" s="209" t="s">
        <v>10089</v>
      </c>
      <c r="G4405" s="209" t="s">
        <v>10090</v>
      </c>
    </row>
    <row r="4406" customHeight="1" spans="4:7">
      <c r="D4406" s="207">
        <v>53026</v>
      </c>
      <c r="E4406" s="209" t="s">
        <v>10036</v>
      </c>
      <c r="F4406" s="209" t="s">
        <v>10091</v>
      </c>
      <c r="G4406" s="209" t="s">
        <v>10092</v>
      </c>
    </row>
    <row r="4407" customHeight="1" spans="4:7">
      <c r="D4407" s="207">
        <v>53026</v>
      </c>
      <c r="E4407" s="209" t="s">
        <v>10036</v>
      </c>
      <c r="F4407" s="209" t="s">
        <v>10093</v>
      </c>
      <c r="G4407" s="209" t="s">
        <v>10094</v>
      </c>
    </row>
    <row r="4408" customHeight="1" spans="4:7">
      <c r="D4408" s="207">
        <v>53026</v>
      </c>
      <c r="E4408" s="209" t="s">
        <v>10036</v>
      </c>
      <c r="F4408" s="209" t="s">
        <v>10095</v>
      </c>
      <c r="G4408" s="209" t="s">
        <v>10096</v>
      </c>
    </row>
    <row r="4409" customHeight="1" spans="4:7">
      <c r="D4409" s="207">
        <v>53026</v>
      </c>
      <c r="E4409" s="209" t="s">
        <v>10036</v>
      </c>
      <c r="F4409" s="209" t="s">
        <v>10097</v>
      </c>
      <c r="G4409" s="209" t="s">
        <v>10098</v>
      </c>
    </row>
    <row r="4410" customHeight="1" spans="4:7">
      <c r="D4410" s="207">
        <v>53026</v>
      </c>
      <c r="E4410" s="209" t="s">
        <v>10036</v>
      </c>
      <c r="F4410" s="209" t="s">
        <v>10099</v>
      </c>
      <c r="G4410" s="209" t="s">
        <v>10100</v>
      </c>
    </row>
    <row r="4411" customHeight="1" spans="4:7">
      <c r="D4411" s="207">
        <v>52034</v>
      </c>
      <c r="E4411" s="209" t="s">
        <v>10101</v>
      </c>
      <c r="F4411" s="209" t="s">
        <v>10102</v>
      </c>
      <c r="G4411" s="209" t="s">
        <v>10103</v>
      </c>
    </row>
    <row r="4412" customHeight="1" spans="4:7">
      <c r="D4412" s="207">
        <v>52034</v>
      </c>
      <c r="E4412" s="209" t="s">
        <v>10101</v>
      </c>
      <c r="F4412" s="209" t="s">
        <v>10104</v>
      </c>
      <c r="G4412" s="209" t="s">
        <v>10105</v>
      </c>
    </row>
    <row r="4413" customHeight="1" spans="4:7">
      <c r="D4413" s="207">
        <v>52034</v>
      </c>
      <c r="E4413" s="209" t="s">
        <v>10101</v>
      </c>
      <c r="F4413" s="209" t="s">
        <v>10106</v>
      </c>
      <c r="G4413" s="209" t="s">
        <v>10107</v>
      </c>
    </row>
    <row r="4414" customHeight="1" spans="4:7">
      <c r="D4414" s="207">
        <v>52034</v>
      </c>
      <c r="E4414" s="209" t="s">
        <v>10101</v>
      </c>
      <c r="F4414" s="209" t="s">
        <v>10108</v>
      </c>
      <c r="G4414" s="209" t="s">
        <v>10109</v>
      </c>
    </row>
    <row r="4415" customHeight="1" spans="4:7">
      <c r="D4415" s="207">
        <v>52034</v>
      </c>
      <c r="E4415" s="209" t="s">
        <v>10101</v>
      </c>
      <c r="F4415" s="209" t="s">
        <v>10110</v>
      </c>
      <c r="G4415" s="209" t="s">
        <v>10111</v>
      </c>
    </row>
    <row r="4416" customHeight="1" spans="4:7">
      <c r="D4416" s="207">
        <v>52034</v>
      </c>
      <c r="E4416" s="209" t="s">
        <v>10101</v>
      </c>
      <c r="F4416" s="209" t="s">
        <v>10112</v>
      </c>
      <c r="G4416" s="209" t="s">
        <v>6583</v>
      </c>
    </row>
    <row r="4417" customHeight="1" spans="4:7">
      <c r="D4417" s="207">
        <v>52034</v>
      </c>
      <c r="E4417" s="209" t="s">
        <v>10101</v>
      </c>
      <c r="F4417" s="209" t="s">
        <v>10113</v>
      </c>
      <c r="G4417" s="209" t="s">
        <v>10114</v>
      </c>
    </row>
    <row r="4418" customHeight="1" spans="4:7">
      <c r="D4418" s="207">
        <v>52034</v>
      </c>
      <c r="E4418" s="209" t="s">
        <v>10101</v>
      </c>
      <c r="F4418" s="209" t="s">
        <v>10115</v>
      </c>
      <c r="G4418" s="209" t="s">
        <v>10116</v>
      </c>
    </row>
    <row r="4419" customHeight="1" spans="4:7">
      <c r="D4419" s="207">
        <v>52034</v>
      </c>
      <c r="E4419" s="209" t="s">
        <v>10101</v>
      </c>
      <c r="F4419" s="209" t="s">
        <v>10117</v>
      </c>
      <c r="G4419" s="209" t="s">
        <v>10118</v>
      </c>
    </row>
    <row r="4420" customHeight="1" spans="4:7">
      <c r="D4420" s="207">
        <v>52034</v>
      </c>
      <c r="E4420" s="209" t="s">
        <v>10101</v>
      </c>
      <c r="F4420" s="209" t="s">
        <v>10119</v>
      </c>
      <c r="G4420" s="209" t="s">
        <v>10120</v>
      </c>
    </row>
    <row r="4421" customHeight="1" spans="4:7">
      <c r="D4421" s="207">
        <v>52034</v>
      </c>
      <c r="E4421" s="209" t="s">
        <v>10101</v>
      </c>
      <c r="F4421" s="209" t="s">
        <v>10121</v>
      </c>
      <c r="G4421" s="209" t="s">
        <v>10122</v>
      </c>
    </row>
    <row r="4422" customHeight="1" spans="4:7">
      <c r="D4422" s="207">
        <v>52034</v>
      </c>
      <c r="E4422" s="209" t="s">
        <v>10101</v>
      </c>
      <c r="F4422" s="209" t="s">
        <v>10123</v>
      </c>
      <c r="G4422" s="209" t="s">
        <v>10124</v>
      </c>
    </row>
    <row r="4423" customHeight="1" spans="4:7">
      <c r="D4423" s="207">
        <v>52034</v>
      </c>
      <c r="E4423" s="209" t="s">
        <v>10101</v>
      </c>
      <c r="F4423" s="209" t="s">
        <v>10125</v>
      </c>
      <c r="G4423" s="209" t="s">
        <v>10126</v>
      </c>
    </row>
    <row r="4424" customHeight="1" spans="4:7">
      <c r="D4424" s="207">
        <v>52034</v>
      </c>
      <c r="E4424" s="209" t="s">
        <v>10101</v>
      </c>
      <c r="F4424" s="209" t="s">
        <v>10127</v>
      </c>
      <c r="G4424" s="209" t="s">
        <v>10128</v>
      </c>
    </row>
    <row r="4425" customHeight="1" spans="4:7">
      <c r="D4425" s="207">
        <v>52034</v>
      </c>
      <c r="E4425" s="209" t="s">
        <v>10101</v>
      </c>
      <c r="F4425" s="209" t="s">
        <v>10129</v>
      </c>
      <c r="G4425" s="209" t="s">
        <v>10130</v>
      </c>
    </row>
    <row r="4426" customHeight="1" spans="4:7">
      <c r="D4426" s="207">
        <v>52034</v>
      </c>
      <c r="E4426" s="209" t="s">
        <v>10101</v>
      </c>
      <c r="F4426" s="209" t="s">
        <v>10131</v>
      </c>
      <c r="G4426" s="209" t="s">
        <v>10132</v>
      </c>
    </row>
    <row r="4427" customHeight="1" spans="4:7">
      <c r="D4427" s="207">
        <v>52034</v>
      </c>
      <c r="E4427" s="209" t="s">
        <v>10101</v>
      </c>
      <c r="F4427" s="209" t="s">
        <v>10133</v>
      </c>
      <c r="G4427" s="209" t="s">
        <v>10134</v>
      </c>
    </row>
    <row r="4428" customHeight="1" spans="4:7">
      <c r="D4428" s="207">
        <v>52034</v>
      </c>
      <c r="E4428" s="209" t="s">
        <v>10101</v>
      </c>
      <c r="F4428" s="209" t="s">
        <v>10135</v>
      </c>
      <c r="G4428" s="209" t="s">
        <v>10136</v>
      </c>
    </row>
    <row r="4429" customHeight="1" spans="4:7">
      <c r="D4429" s="207">
        <v>52034</v>
      </c>
      <c r="E4429" s="209" t="s">
        <v>10101</v>
      </c>
      <c r="F4429" s="209" t="s">
        <v>10137</v>
      </c>
      <c r="G4429" s="209" t="s">
        <v>10138</v>
      </c>
    </row>
    <row r="4430" customHeight="1" spans="4:7">
      <c r="D4430" s="207">
        <v>52034</v>
      </c>
      <c r="E4430" s="209" t="s">
        <v>10101</v>
      </c>
      <c r="F4430" s="209" t="s">
        <v>10139</v>
      </c>
      <c r="G4430" s="209" t="s">
        <v>10140</v>
      </c>
    </row>
    <row r="4431" customHeight="1" spans="4:7">
      <c r="D4431" s="207">
        <v>52034</v>
      </c>
      <c r="E4431" s="209" t="s">
        <v>10101</v>
      </c>
      <c r="F4431" s="209" t="s">
        <v>10141</v>
      </c>
      <c r="G4431" s="209" t="s">
        <v>10142</v>
      </c>
    </row>
    <row r="4432" customHeight="1" spans="4:7">
      <c r="D4432" s="207">
        <v>52034</v>
      </c>
      <c r="E4432" s="209" t="s">
        <v>10101</v>
      </c>
      <c r="F4432" s="209" t="s">
        <v>10143</v>
      </c>
      <c r="G4432" s="209" t="s">
        <v>10144</v>
      </c>
    </row>
    <row r="4433" customHeight="1" spans="4:7">
      <c r="D4433" s="207">
        <v>52034</v>
      </c>
      <c r="E4433" s="209" t="s">
        <v>10101</v>
      </c>
      <c r="F4433" s="209" t="s">
        <v>10145</v>
      </c>
      <c r="G4433" s="209" t="s">
        <v>10146</v>
      </c>
    </row>
    <row r="4434" customHeight="1" spans="4:7">
      <c r="D4434" s="207">
        <v>52034</v>
      </c>
      <c r="E4434" s="209" t="s">
        <v>10101</v>
      </c>
      <c r="F4434" s="209" t="s">
        <v>10147</v>
      </c>
      <c r="G4434" s="209" t="s">
        <v>10148</v>
      </c>
    </row>
    <row r="4435" customHeight="1" spans="4:7">
      <c r="D4435" s="207">
        <v>52034</v>
      </c>
      <c r="E4435" s="209" t="s">
        <v>10101</v>
      </c>
      <c r="F4435" s="209" t="s">
        <v>10149</v>
      </c>
      <c r="G4435" s="209" t="s">
        <v>10150</v>
      </c>
    </row>
    <row r="4436" customHeight="1" spans="4:7">
      <c r="D4436" s="207">
        <v>52034</v>
      </c>
      <c r="E4436" s="209" t="s">
        <v>10101</v>
      </c>
      <c r="F4436" s="209" t="s">
        <v>10151</v>
      </c>
      <c r="G4436" s="209" t="s">
        <v>3454</v>
      </c>
    </row>
    <row r="4437" customHeight="1" spans="4:7">
      <c r="D4437" s="207">
        <v>52034</v>
      </c>
      <c r="E4437" s="209" t="s">
        <v>10101</v>
      </c>
      <c r="F4437" s="209" t="s">
        <v>10152</v>
      </c>
      <c r="G4437" s="209" t="s">
        <v>10153</v>
      </c>
    </row>
    <row r="4438" customHeight="1" spans="4:7">
      <c r="D4438" s="207">
        <v>52034</v>
      </c>
      <c r="E4438" s="209" t="s">
        <v>10101</v>
      </c>
      <c r="F4438" s="209" t="s">
        <v>10154</v>
      </c>
      <c r="G4438" s="209" t="s">
        <v>10155</v>
      </c>
    </row>
    <row r="4439" customHeight="1" spans="4:7">
      <c r="D4439" s="207">
        <v>52034</v>
      </c>
      <c r="E4439" s="209" t="s">
        <v>10101</v>
      </c>
      <c r="F4439" s="209" t="s">
        <v>10156</v>
      </c>
      <c r="G4439" s="209" t="s">
        <v>10157</v>
      </c>
    </row>
    <row r="4440" customHeight="1" spans="4:7">
      <c r="D4440" s="207">
        <v>52034</v>
      </c>
      <c r="E4440" s="209" t="s">
        <v>10101</v>
      </c>
      <c r="F4440" s="209" t="s">
        <v>10158</v>
      </c>
      <c r="G4440" s="209" t="s">
        <v>10159</v>
      </c>
    </row>
    <row r="4441" customHeight="1" spans="4:7">
      <c r="D4441" s="207">
        <v>52034</v>
      </c>
      <c r="E4441" s="209" t="s">
        <v>10101</v>
      </c>
      <c r="F4441" s="209" t="s">
        <v>10160</v>
      </c>
      <c r="G4441" s="209" t="s">
        <v>10161</v>
      </c>
    </row>
    <row r="4442" customHeight="1" spans="4:7">
      <c r="D4442" s="207">
        <v>52034</v>
      </c>
      <c r="E4442" s="209" t="s">
        <v>10101</v>
      </c>
      <c r="F4442" s="209" t="s">
        <v>10162</v>
      </c>
      <c r="G4442" s="209" t="s">
        <v>10163</v>
      </c>
    </row>
    <row r="4443" customHeight="1" spans="4:7">
      <c r="D4443" s="207">
        <v>52034</v>
      </c>
      <c r="E4443" s="209" t="s">
        <v>10101</v>
      </c>
      <c r="F4443" s="209" t="s">
        <v>10164</v>
      </c>
      <c r="G4443" s="209" t="s">
        <v>10165</v>
      </c>
    </row>
    <row r="4444" customHeight="1" spans="4:7">
      <c r="D4444" s="207">
        <v>52034</v>
      </c>
      <c r="E4444" s="209" t="s">
        <v>10101</v>
      </c>
      <c r="F4444" s="209" t="s">
        <v>10166</v>
      </c>
      <c r="G4444" s="209" t="s">
        <v>9963</v>
      </c>
    </row>
    <row r="4445" customHeight="1" spans="4:7">
      <c r="D4445" s="207">
        <v>52034</v>
      </c>
      <c r="E4445" s="209" t="s">
        <v>10101</v>
      </c>
      <c r="F4445" s="209" t="s">
        <v>10167</v>
      </c>
      <c r="G4445" s="209" t="s">
        <v>10168</v>
      </c>
    </row>
    <row r="4446" customHeight="1" spans="4:7">
      <c r="D4446" s="207">
        <v>52034</v>
      </c>
      <c r="E4446" s="209" t="s">
        <v>10101</v>
      </c>
      <c r="F4446" s="209" t="s">
        <v>10169</v>
      </c>
      <c r="G4446" s="209" t="s">
        <v>8257</v>
      </c>
    </row>
    <row r="4447" customHeight="1" spans="4:7">
      <c r="D4447" s="207">
        <v>52034</v>
      </c>
      <c r="E4447" s="209" t="s">
        <v>10101</v>
      </c>
      <c r="F4447" s="209" t="s">
        <v>10170</v>
      </c>
      <c r="G4447" s="209" t="s">
        <v>10171</v>
      </c>
    </row>
    <row r="4448" customHeight="1" spans="4:7">
      <c r="D4448" s="207">
        <v>52034</v>
      </c>
      <c r="E4448" s="209" t="s">
        <v>10101</v>
      </c>
      <c r="F4448" s="209" t="s">
        <v>10172</v>
      </c>
      <c r="G4448" s="209" t="s">
        <v>9971</v>
      </c>
    </row>
    <row r="4449" customHeight="1" spans="4:7">
      <c r="D4449" s="207">
        <v>46030</v>
      </c>
      <c r="E4449" s="209" t="s">
        <v>10173</v>
      </c>
      <c r="F4449" s="209" t="s">
        <v>10174</v>
      </c>
      <c r="G4449" s="209" t="s">
        <v>10175</v>
      </c>
    </row>
    <row r="4450" customHeight="1" spans="4:7">
      <c r="D4450" s="207">
        <v>46030</v>
      </c>
      <c r="E4450" s="209" t="s">
        <v>10173</v>
      </c>
      <c r="F4450" s="209" t="s">
        <v>10176</v>
      </c>
      <c r="G4450" s="209" t="s">
        <v>10177</v>
      </c>
    </row>
    <row r="4451" customHeight="1" spans="4:7">
      <c r="D4451" s="207">
        <v>46030</v>
      </c>
      <c r="E4451" s="209" t="s">
        <v>10173</v>
      </c>
      <c r="F4451" s="209" t="s">
        <v>10178</v>
      </c>
      <c r="G4451" s="209" t="s">
        <v>10179</v>
      </c>
    </row>
    <row r="4452" customHeight="1" spans="4:7">
      <c r="D4452" s="207">
        <v>46030</v>
      </c>
      <c r="E4452" s="209" t="s">
        <v>10173</v>
      </c>
      <c r="F4452" s="209" t="s">
        <v>10180</v>
      </c>
      <c r="G4452" s="209" t="s">
        <v>10181</v>
      </c>
    </row>
    <row r="4453" customHeight="1" spans="4:7">
      <c r="D4453" s="207">
        <v>46030</v>
      </c>
      <c r="E4453" s="209" t="s">
        <v>10173</v>
      </c>
      <c r="F4453" s="209" t="s">
        <v>10182</v>
      </c>
      <c r="G4453" s="209" t="s">
        <v>10183</v>
      </c>
    </row>
    <row r="4454" customHeight="1" spans="4:7">
      <c r="D4454" s="207">
        <v>46030</v>
      </c>
      <c r="E4454" s="209" t="s">
        <v>10173</v>
      </c>
      <c r="F4454" s="209" t="s">
        <v>10184</v>
      </c>
      <c r="G4454" s="209" t="s">
        <v>5519</v>
      </c>
    </row>
    <row r="4455" customHeight="1" spans="4:7">
      <c r="D4455" s="207">
        <v>46030</v>
      </c>
      <c r="E4455" s="209" t="s">
        <v>10173</v>
      </c>
      <c r="F4455" s="209" t="s">
        <v>10185</v>
      </c>
      <c r="G4455" s="209" t="s">
        <v>10186</v>
      </c>
    </row>
    <row r="4456" customHeight="1" spans="4:7">
      <c r="D4456" s="207">
        <v>46030</v>
      </c>
      <c r="E4456" s="209" t="s">
        <v>10173</v>
      </c>
      <c r="F4456" s="209" t="s">
        <v>10187</v>
      </c>
      <c r="G4456" s="209" t="s">
        <v>2779</v>
      </c>
    </row>
    <row r="4457" customHeight="1" spans="4:7">
      <c r="D4457" s="207">
        <v>46030</v>
      </c>
      <c r="E4457" s="209" t="s">
        <v>10173</v>
      </c>
      <c r="F4457" s="209" t="s">
        <v>10188</v>
      </c>
      <c r="G4457" s="209" t="s">
        <v>10189</v>
      </c>
    </row>
    <row r="4458" customHeight="1" spans="4:7">
      <c r="D4458" s="207">
        <v>46030</v>
      </c>
      <c r="E4458" s="209" t="s">
        <v>10173</v>
      </c>
      <c r="F4458" s="209" t="s">
        <v>10190</v>
      </c>
      <c r="G4458" s="209" t="s">
        <v>10191</v>
      </c>
    </row>
    <row r="4459" customHeight="1" spans="4:7">
      <c r="D4459" s="207">
        <v>46030</v>
      </c>
      <c r="E4459" s="209" t="s">
        <v>10173</v>
      </c>
      <c r="F4459" s="209" t="s">
        <v>10192</v>
      </c>
      <c r="G4459" s="209" t="s">
        <v>10193</v>
      </c>
    </row>
    <row r="4460" customHeight="1" spans="4:7">
      <c r="D4460" s="207">
        <v>46030</v>
      </c>
      <c r="E4460" s="209" t="s">
        <v>10173</v>
      </c>
      <c r="F4460" s="209" t="s">
        <v>10194</v>
      </c>
      <c r="G4460" s="209" t="s">
        <v>10195</v>
      </c>
    </row>
    <row r="4461" customHeight="1" spans="4:7">
      <c r="D4461" s="207">
        <v>46030</v>
      </c>
      <c r="E4461" s="209" t="s">
        <v>10173</v>
      </c>
      <c r="F4461" s="209" t="s">
        <v>10196</v>
      </c>
      <c r="G4461" s="209" t="s">
        <v>10197</v>
      </c>
    </row>
    <row r="4462" customHeight="1" spans="4:7">
      <c r="D4462" s="207">
        <v>46030</v>
      </c>
      <c r="E4462" s="209" t="s">
        <v>10173</v>
      </c>
      <c r="F4462" s="209" t="s">
        <v>10198</v>
      </c>
      <c r="G4462" s="209" t="s">
        <v>10199</v>
      </c>
    </row>
    <row r="4463" customHeight="1" spans="4:7">
      <c r="D4463" s="207">
        <v>46030</v>
      </c>
      <c r="E4463" s="209" t="s">
        <v>10173</v>
      </c>
      <c r="F4463" s="209" t="s">
        <v>10200</v>
      </c>
      <c r="G4463" s="209" t="s">
        <v>10201</v>
      </c>
    </row>
    <row r="4464" customHeight="1" spans="4:7">
      <c r="D4464" s="207">
        <v>46030</v>
      </c>
      <c r="E4464" s="209" t="s">
        <v>10173</v>
      </c>
      <c r="F4464" s="209" t="s">
        <v>10202</v>
      </c>
      <c r="G4464" s="209" t="s">
        <v>3909</v>
      </c>
    </row>
    <row r="4465" customHeight="1" spans="4:7">
      <c r="D4465" s="207">
        <v>46030</v>
      </c>
      <c r="E4465" s="209" t="s">
        <v>10173</v>
      </c>
      <c r="F4465" s="209" t="s">
        <v>10203</v>
      </c>
      <c r="G4465" s="209" t="s">
        <v>10204</v>
      </c>
    </row>
    <row r="4466" customHeight="1" spans="4:7">
      <c r="D4466" s="207">
        <v>46030</v>
      </c>
      <c r="E4466" s="209" t="s">
        <v>10173</v>
      </c>
      <c r="F4466" s="209" t="s">
        <v>10205</v>
      </c>
      <c r="G4466" s="209" t="s">
        <v>10206</v>
      </c>
    </row>
    <row r="4467" customHeight="1" spans="4:7">
      <c r="D4467" s="207">
        <v>46030</v>
      </c>
      <c r="E4467" s="209" t="s">
        <v>10173</v>
      </c>
      <c r="F4467" s="209" t="s">
        <v>10207</v>
      </c>
      <c r="G4467" s="209" t="s">
        <v>10208</v>
      </c>
    </row>
    <row r="4468" customHeight="1" spans="4:7">
      <c r="D4468" s="207">
        <v>46030</v>
      </c>
      <c r="E4468" s="209" t="s">
        <v>10173</v>
      </c>
      <c r="F4468" s="209" t="s">
        <v>10209</v>
      </c>
      <c r="G4468" s="209" t="s">
        <v>10210</v>
      </c>
    </row>
    <row r="4469" customHeight="1" spans="4:7">
      <c r="D4469" s="207">
        <v>46030</v>
      </c>
      <c r="E4469" s="209" t="s">
        <v>10173</v>
      </c>
      <c r="F4469" s="209" t="s">
        <v>10211</v>
      </c>
      <c r="G4469" s="209" t="s">
        <v>10212</v>
      </c>
    </row>
    <row r="4470" customHeight="1" spans="4:7">
      <c r="D4470" s="207">
        <v>46030</v>
      </c>
      <c r="E4470" s="209" t="s">
        <v>10173</v>
      </c>
      <c r="F4470" s="209" t="s">
        <v>10213</v>
      </c>
      <c r="G4470" s="209" t="s">
        <v>9774</v>
      </c>
    </row>
    <row r="4471" customHeight="1" spans="4:7">
      <c r="D4471" s="207">
        <v>46030</v>
      </c>
      <c r="E4471" s="209" t="s">
        <v>10173</v>
      </c>
      <c r="F4471" s="209" t="s">
        <v>10214</v>
      </c>
      <c r="G4471" s="209" t="s">
        <v>10092</v>
      </c>
    </row>
    <row r="4472" customHeight="1" spans="4:7">
      <c r="D4472" s="207">
        <v>46030</v>
      </c>
      <c r="E4472" s="209" t="s">
        <v>10173</v>
      </c>
      <c r="F4472" s="209" t="s">
        <v>10215</v>
      </c>
      <c r="G4472" s="209" t="s">
        <v>10216</v>
      </c>
    </row>
    <row r="4473" customHeight="1" spans="4:7">
      <c r="D4473" s="207">
        <v>46030</v>
      </c>
      <c r="E4473" s="209" t="s">
        <v>10173</v>
      </c>
      <c r="F4473" s="209" t="s">
        <v>10217</v>
      </c>
      <c r="G4473" s="209" t="s">
        <v>10218</v>
      </c>
    </row>
    <row r="4474" customHeight="1" spans="4:7">
      <c r="D4474" s="207">
        <v>46030</v>
      </c>
      <c r="E4474" s="209" t="s">
        <v>10173</v>
      </c>
      <c r="F4474" s="209" t="s">
        <v>10219</v>
      </c>
      <c r="G4474" s="209" t="s">
        <v>10220</v>
      </c>
    </row>
    <row r="4475" customHeight="1" spans="4:7">
      <c r="D4475" s="207">
        <v>46030</v>
      </c>
      <c r="E4475" s="209" t="s">
        <v>10173</v>
      </c>
      <c r="F4475" s="209" t="s">
        <v>10221</v>
      </c>
      <c r="G4475" s="209" t="s">
        <v>10222</v>
      </c>
    </row>
    <row r="4476" customHeight="1" spans="4:7">
      <c r="D4476" s="206">
        <v>51041</v>
      </c>
      <c r="E4476" s="181" t="s">
        <v>1905</v>
      </c>
      <c r="F4476" s="209" t="s">
        <v>10223</v>
      </c>
      <c r="G4476" s="209" t="s">
        <v>2711</v>
      </c>
    </row>
    <row r="4477" customHeight="1" spans="4:7">
      <c r="D4477" s="206">
        <v>51041</v>
      </c>
      <c r="E4477" s="181" t="s">
        <v>1905</v>
      </c>
      <c r="F4477" s="209" t="s">
        <v>10224</v>
      </c>
      <c r="G4477" s="209" t="s">
        <v>10225</v>
      </c>
    </row>
    <row r="4478" customHeight="1" spans="4:7">
      <c r="D4478" s="206">
        <v>51041</v>
      </c>
      <c r="E4478" s="181" t="s">
        <v>1905</v>
      </c>
      <c r="F4478" s="209" t="s">
        <v>10226</v>
      </c>
      <c r="G4478" s="209" t="s">
        <v>3206</v>
      </c>
    </row>
    <row r="4479" customHeight="1" spans="4:7">
      <c r="D4479" s="206">
        <v>51041</v>
      </c>
      <c r="E4479" s="181" t="s">
        <v>1905</v>
      </c>
      <c r="F4479" s="209" t="s">
        <v>10227</v>
      </c>
      <c r="G4479" s="209" t="s">
        <v>6354</v>
      </c>
    </row>
    <row r="4480" customHeight="1" spans="4:7">
      <c r="D4480" s="206">
        <v>51041</v>
      </c>
      <c r="E4480" s="181" t="s">
        <v>1905</v>
      </c>
      <c r="F4480" s="209" t="s">
        <v>10228</v>
      </c>
      <c r="G4480" s="209" t="s">
        <v>10229</v>
      </c>
    </row>
    <row r="4481" customHeight="1" spans="4:7">
      <c r="D4481" s="206">
        <v>51041</v>
      </c>
      <c r="E4481" s="181" t="s">
        <v>1905</v>
      </c>
      <c r="F4481" s="209" t="s">
        <v>10230</v>
      </c>
      <c r="G4481" s="209" t="s">
        <v>5884</v>
      </c>
    </row>
    <row r="4482" customHeight="1" spans="4:7">
      <c r="D4482" s="206">
        <v>51041</v>
      </c>
      <c r="E4482" s="181" t="s">
        <v>1905</v>
      </c>
      <c r="F4482" s="209" t="s">
        <v>10231</v>
      </c>
      <c r="G4482" s="209" t="s">
        <v>3010</v>
      </c>
    </row>
    <row r="4483" customHeight="1" spans="4:7">
      <c r="D4483" s="206">
        <v>51041</v>
      </c>
      <c r="E4483" s="181" t="s">
        <v>1905</v>
      </c>
      <c r="F4483" s="209" t="s">
        <v>10232</v>
      </c>
      <c r="G4483" s="209" t="s">
        <v>10233</v>
      </c>
    </row>
    <row r="4484" customHeight="1" spans="4:7">
      <c r="D4484" s="207">
        <v>51037</v>
      </c>
      <c r="E4484" s="209" t="s">
        <v>10234</v>
      </c>
      <c r="F4484" s="209" t="s">
        <v>10235</v>
      </c>
      <c r="G4484" s="209" t="s">
        <v>10236</v>
      </c>
    </row>
    <row r="4485" customHeight="1" spans="4:7">
      <c r="D4485" s="207">
        <v>51037</v>
      </c>
      <c r="E4485" s="209" t="s">
        <v>10234</v>
      </c>
      <c r="F4485" s="209" t="s">
        <v>10237</v>
      </c>
      <c r="G4485" s="209" t="s">
        <v>10238</v>
      </c>
    </row>
    <row r="4486" customHeight="1" spans="4:7">
      <c r="D4486" s="207">
        <v>51037</v>
      </c>
      <c r="E4486" s="209" t="s">
        <v>10234</v>
      </c>
      <c r="F4486" s="209" t="s">
        <v>10239</v>
      </c>
      <c r="G4486" s="209" t="s">
        <v>10240</v>
      </c>
    </row>
    <row r="4487" customHeight="1" spans="4:7">
      <c r="D4487" s="207">
        <v>51037</v>
      </c>
      <c r="E4487" s="209" t="s">
        <v>10234</v>
      </c>
      <c r="F4487" s="209" t="s">
        <v>10241</v>
      </c>
      <c r="G4487" s="209" t="s">
        <v>10242</v>
      </c>
    </row>
    <row r="4488" customHeight="1" spans="4:7">
      <c r="D4488" s="207">
        <v>51037</v>
      </c>
      <c r="E4488" s="209" t="s">
        <v>10234</v>
      </c>
      <c r="F4488" s="209" t="s">
        <v>10243</v>
      </c>
      <c r="G4488" s="209" t="s">
        <v>7801</v>
      </c>
    </row>
    <row r="4489" customHeight="1" spans="4:7">
      <c r="D4489" s="207">
        <v>51037</v>
      </c>
      <c r="E4489" s="209" t="s">
        <v>10234</v>
      </c>
      <c r="F4489" s="209" t="s">
        <v>10244</v>
      </c>
      <c r="G4489" s="209" t="s">
        <v>10245</v>
      </c>
    </row>
    <row r="4490" customHeight="1" spans="4:7">
      <c r="D4490" s="207">
        <v>51037</v>
      </c>
      <c r="E4490" s="209" t="s">
        <v>10234</v>
      </c>
      <c r="F4490" s="209" t="s">
        <v>10246</v>
      </c>
      <c r="G4490" s="209" t="s">
        <v>7769</v>
      </c>
    </row>
    <row r="4491" customHeight="1" spans="4:7">
      <c r="D4491" s="207">
        <v>51037</v>
      </c>
      <c r="E4491" s="209" t="s">
        <v>10234</v>
      </c>
      <c r="F4491" s="209" t="s">
        <v>10247</v>
      </c>
      <c r="G4491" s="209" t="s">
        <v>10248</v>
      </c>
    </row>
    <row r="4492" customHeight="1" spans="4:7">
      <c r="D4492" s="207">
        <v>51037</v>
      </c>
      <c r="E4492" s="209" t="s">
        <v>10234</v>
      </c>
      <c r="F4492" s="209" t="s">
        <v>10249</v>
      </c>
      <c r="G4492" s="209" t="s">
        <v>10250</v>
      </c>
    </row>
    <row r="4493" customHeight="1" spans="4:7">
      <c r="D4493" s="207">
        <v>51037</v>
      </c>
      <c r="E4493" s="209" t="s">
        <v>10234</v>
      </c>
      <c r="F4493" s="209" t="s">
        <v>10251</v>
      </c>
      <c r="G4493" s="209" t="s">
        <v>10252</v>
      </c>
    </row>
    <row r="4494" customHeight="1" spans="4:7">
      <c r="D4494" s="207">
        <v>51037</v>
      </c>
      <c r="E4494" s="209" t="s">
        <v>10234</v>
      </c>
      <c r="F4494" s="209" t="s">
        <v>10253</v>
      </c>
      <c r="G4494" s="209" t="s">
        <v>10254</v>
      </c>
    </row>
    <row r="4495" customHeight="1" spans="4:7">
      <c r="D4495" s="207">
        <v>51037</v>
      </c>
      <c r="E4495" s="209" t="s">
        <v>10234</v>
      </c>
      <c r="F4495" s="209" t="s">
        <v>10255</v>
      </c>
      <c r="G4495" s="209" t="s">
        <v>10256</v>
      </c>
    </row>
    <row r="4496" customHeight="1" spans="4:7">
      <c r="D4496" s="207">
        <v>51037</v>
      </c>
      <c r="E4496" s="209" t="s">
        <v>10234</v>
      </c>
      <c r="F4496" s="209" t="s">
        <v>10257</v>
      </c>
      <c r="G4496" s="209" t="s">
        <v>10258</v>
      </c>
    </row>
    <row r="4497" customHeight="1" spans="4:7">
      <c r="D4497" s="207">
        <v>51037</v>
      </c>
      <c r="E4497" s="209" t="s">
        <v>10234</v>
      </c>
      <c r="F4497" s="209" t="s">
        <v>10259</v>
      </c>
      <c r="G4497" s="209" t="s">
        <v>10260</v>
      </c>
    </row>
    <row r="4498" customHeight="1" spans="4:7">
      <c r="D4498" s="207">
        <v>51037</v>
      </c>
      <c r="E4498" s="209" t="s">
        <v>10234</v>
      </c>
      <c r="F4498" s="209" t="s">
        <v>10261</v>
      </c>
      <c r="G4498" s="209" t="s">
        <v>10262</v>
      </c>
    </row>
    <row r="4499" customHeight="1" spans="4:7">
      <c r="D4499" s="207">
        <v>51037</v>
      </c>
      <c r="E4499" s="209" t="s">
        <v>10234</v>
      </c>
      <c r="F4499" s="209" t="s">
        <v>10263</v>
      </c>
      <c r="G4499" s="209" t="s">
        <v>10264</v>
      </c>
    </row>
    <row r="4500" customHeight="1" spans="4:7">
      <c r="D4500" s="207">
        <v>51037</v>
      </c>
      <c r="E4500" s="209" t="s">
        <v>10234</v>
      </c>
      <c r="F4500" s="209" t="s">
        <v>10265</v>
      </c>
      <c r="G4500" s="209" t="s">
        <v>10266</v>
      </c>
    </row>
    <row r="4501" customHeight="1" spans="4:7">
      <c r="D4501" s="207">
        <v>51037</v>
      </c>
      <c r="E4501" s="209" t="s">
        <v>10234</v>
      </c>
      <c r="F4501" s="209" t="s">
        <v>10267</v>
      </c>
      <c r="G4501" s="209" t="s">
        <v>10268</v>
      </c>
    </row>
    <row r="4502" customHeight="1" spans="4:7">
      <c r="D4502" s="207">
        <v>51037</v>
      </c>
      <c r="E4502" s="209" t="s">
        <v>10234</v>
      </c>
      <c r="F4502" s="209" t="s">
        <v>10269</v>
      </c>
      <c r="G4502" s="209" t="s">
        <v>10270</v>
      </c>
    </row>
    <row r="4503" customHeight="1" spans="4:7">
      <c r="D4503" s="207">
        <v>51037</v>
      </c>
      <c r="E4503" s="209" t="s">
        <v>10234</v>
      </c>
      <c r="F4503" s="209" t="s">
        <v>10271</v>
      </c>
      <c r="G4503" s="209" t="s">
        <v>10272</v>
      </c>
    </row>
    <row r="4504" customHeight="1" spans="4:7">
      <c r="D4504" s="207">
        <v>51037</v>
      </c>
      <c r="E4504" s="209" t="s">
        <v>10234</v>
      </c>
      <c r="F4504" s="209" t="s">
        <v>10273</v>
      </c>
      <c r="G4504" s="209" t="s">
        <v>10274</v>
      </c>
    </row>
    <row r="4505" customHeight="1" spans="4:7">
      <c r="D4505" s="207">
        <v>49020</v>
      </c>
      <c r="E4505" s="209" t="s">
        <v>10275</v>
      </c>
      <c r="F4505" s="209" t="s">
        <v>10276</v>
      </c>
      <c r="G4505" s="209" t="s">
        <v>10277</v>
      </c>
    </row>
    <row r="4506" customHeight="1" spans="4:7">
      <c r="D4506" s="207">
        <v>49020</v>
      </c>
      <c r="E4506" s="209" t="s">
        <v>10275</v>
      </c>
      <c r="F4506" s="209" t="s">
        <v>10278</v>
      </c>
      <c r="G4506" s="209" t="s">
        <v>10279</v>
      </c>
    </row>
    <row r="4507" customHeight="1" spans="4:7">
      <c r="D4507" s="207">
        <v>49020</v>
      </c>
      <c r="E4507" s="209" t="s">
        <v>10275</v>
      </c>
      <c r="F4507" s="209" t="s">
        <v>10280</v>
      </c>
      <c r="G4507" s="209" t="s">
        <v>3670</v>
      </c>
    </row>
    <row r="4508" customHeight="1" spans="4:7">
      <c r="D4508" s="207">
        <v>49020</v>
      </c>
      <c r="E4508" s="209" t="s">
        <v>10275</v>
      </c>
      <c r="F4508" s="209" t="s">
        <v>10281</v>
      </c>
      <c r="G4508" s="209" t="s">
        <v>6508</v>
      </c>
    </row>
    <row r="4509" customHeight="1" spans="4:7">
      <c r="D4509" s="207">
        <v>49020</v>
      </c>
      <c r="E4509" s="209" t="s">
        <v>10275</v>
      </c>
      <c r="F4509" s="209" t="s">
        <v>10282</v>
      </c>
      <c r="G4509" s="209" t="s">
        <v>1490</v>
      </c>
    </row>
    <row r="4510" customHeight="1" spans="4:7">
      <c r="D4510" s="207">
        <v>49020</v>
      </c>
      <c r="E4510" s="209" t="s">
        <v>10275</v>
      </c>
      <c r="F4510" s="209" t="s">
        <v>10283</v>
      </c>
      <c r="G4510" s="209" t="s">
        <v>10284</v>
      </c>
    </row>
    <row r="4511" customHeight="1" spans="4:7">
      <c r="D4511" s="207">
        <v>49020</v>
      </c>
      <c r="E4511" s="209" t="s">
        <v>10275</v>
      </c>
      <c r="F4511" s="209" t="s">
        <v>10285</v>
      </c>
      <c r="G4511" s="209" t="s">
        <v>10286</v>
      </c>
    </row>
    <row r="4512" customHeight="1" spans="4:7">
      <c r="D4512" s="207">
        <v>51038</v>
      </c>
      <c r="E4512" s="209" t="s">
        <v>10287</v>
      </c>
      <c r="F4512" s="209" t="s">
        <v>10288</v>
      </c>
      <c r="G4512" s="209" t="s">
        <v>10289</v>
      </c>
    </row>
    <row r="4513" customHeight="1" spans="4:7">
      <c r="D4513" s="207">
        <v>51038</v>
      </c>
      <c r="E4513" s="209" t="s">
        <v>10287</v>
      </c>
      <c r="F4513" s="209" t="s">
        <v>10290</v>
      </c>
      <c r="G4513" s="209" t="s">
        <v>3164</v>
      </c>
    </row>
    <row r="4514" customHeight="1" spans="4:7">
      <c r="D4514" s="207">
        <v>51038</v>
      </c>
      <c r="E4514" s="209" t="s">
        <v>10287</v>
      </c>
      <c r="F4514" s="209" t="s">
        <v>10291</v>
      </c>
      <c r="G4514" s="209" t="s">
        <v>10292</v>
      </c>
    </row>
    <row r="4515" customHeight="1" spans="4:7">
      <c r="D4515" s="207">
        <v>51038</v>
      </c>
      <c r="E4515" s="209" t="s">
        <v>10287</v>
      </c>
      <c r="F4515" s="209" t="s">
        <v>10293</v>
      </c>
      <c r="G4515" s="209" t="s">
        <v>10294</v>
      </c>
    </row>
    <row r="4516" customHeight="1" spans="4:7">
      <c r="D4516" s="207">
        <v>51038</v>
      </c>
      <c r="E4516" s="209" t="s">
        <v>10287</v>
      </c>
      <c r="F4516" s="209" t="s">
        <v>10295</v>
      </c>
      <c r="G4516" s="209" t="s">
        <v>7801</v>
      </c>
    </row>
    <row r="4517" customHeight="1" spans="4:7">
      <c r="D4517" s="207">
        <v>51038</v>
      </c>
      <c r="E4517" s="209" t="s">
        <v>10287</v>
      </c>
      <c r="F4517" s="209" t="s">
        <v>10296</v>
      </c>
      <c r="G4517" s="209" t="s">
        <v>2530</v>
      </c>
    </row>
    <row r="4518" customHeight="1" spans="4:7">
      <c r="D4518" s="207">
        <v>51038</v>
      </c>
      <c r="E4518" s="209" t="s">
        <v>10287</v>
      </c>
      <c r="F4518" s="209" t="s">
        <v>10297</v>
      </c>
      <c r="G4518" s="209" t="s">
        <v>10298</v>
      </c>
    </row>
    <row r="4519" customHeight="1" spans="4:7">
      <c r="D4519" s="207">
        <v>51038</v>
      </c>
      <c r="E4519" s="209" t="s">
        <v>10287</v>
      </c>
      <c r="F4519" s="209" t="s">
        <v>10299</v>
      </c>
      <c r="G4519" s="209" t="s">
        <v>10300</v>
      </c>
    </row>
    <row r="4520" customHeight="1" spans="4:7">
      <c r="D4520" s="207">
        <v>51038</v>
      </c>
      <c r="E4520" s="209" t="s">
        <v>10287</v>
      </c>
      <c r="F4520" s="209" t="s">
        <v>10301</v>
      </c>
      <c r="G4520" s="209" t="s">
        <v>10302</v>
      </c>
    </row>
    <row r="4521" customHeight="1" spans="4:7">
      <c r="D4521" s="207">
        <v>51038</v>
      </c>
      <c r="E4521" s="209" t="s">
        <v>10287</v>
      </c>
      <c r="F4521" s="209" t="s">
        <v>10303</v>
      </c>
      <c r="G4521" s="209" t="s">
        <v>10304</v>
      </c>
    </row>
    <row r="4522" customHeight="1" spans="4:7">
      <c r="D4522" s="207">
        <v>51038</v>
      </c>
      <c r="E4522" s="209" t="s">
        <v>10287</v>
      </c>
      <c r="F4522" s="209" t="s">
        <v>10305</v>
      </c>
      <c r="G4522" s="209" t="s">
        <v>10306</v>
      </c>
    </row>
    <row r="4523" customHeight="1" spans="4:7">
      <c r="D4523" s="207">
        <v>48045</v>
      </c>
      <c r="E4523" s="209" t="s">
        <v>10307</v>
      </c>
      <c r="F4523" s="209" t="s">
        <v>10308</v>
      </c>
      <c r="G4523" s="209" t="s">
        <v>10309</v>
      </c>
    </row>
    <row r="4524" customHeight="1" spans="4:7">
      <c r="D4524" s="207">
        <v>48045</v>
      </c>
      <c r="E4524" s="209" t="s">
        <v>10307</v>
      </c>
      <c r="F4524" s="209" t="s">
        <v>10310</v>
      </c>
      <c r="G4524" s="209" t="s">
        <v>10311</v>
      </c>
    </row>
    <row r="4525" customHeight="1" spans="4:7">
      <c r="D4525" s="207">
        <v>48045</v>
      </c>
      <c r="E4525" s="209" t="s">
        <v>10307</v>
      </c>
      <c r="F4525" s="209" t="s">
        <v>10312</v>
      </c>
      <c r="G4525" s="209" t="s">
        <v>10313</v>
      </c>
    </row>
    <row r="4526" customHeight="1" spans="4:7">
      <c r="D4526" s="207">
        <v>48045</v>
      </c>
      <c r="E4526" s="209" t="s">
        <v>10307</v>
      </c>
      <c r="F4526" s="209" t="s">
        <v>10314</v>
      </c>
      <c r="G4526" s="209" t="s">
        <v>10315</v>
      </c>
    </row>
    <row r="4527" customHeight="1" spans="4:7">
      <c r="D4527" s="207">
        <v>48045</v>
      </c>
      <c r="E4527" s="209" t="s">
        <v>10307</v>
      </c>
      <c r="F4527" s="209" t="s">
        <v>10316</v>
      </c>
      <c r="G4527" s="209" t="s">
        <v>10317</v>
      </c>
    </row>
    <row r="4528" customHeight="1" spans="4:7">
      <c r="D4528" s="207">
        <v>48045</v>
      </c>
      <c r="E4528" s="209" t="s">
        <v>10307</v>
      </c>
      <c r="F4528" s="209" t="s">
        <v>10318</v>
      </c>
      <c r="G4528" s="209" t="s">
        <v>5216</v>
      </c>
    </row>
    <row r="4529" customHeight="1" spans="4:7">
      <c r="D4529" s="207">
        <v>48045</v>
      </c>
      <c r="E4529" s="209" t="s">
        <v>10307</v>
      </c>
      <c r="F4529" s="209" t="s">
        <v>10319</v>
      </c>
      <c r="G4529" s="209" t="s">
        <v>10320</v>
      </c>
    </row>
    <row r="4530" customHeight="1" spans="4:7">
      <c r="D4530" s="207">
        <v>48045</v>
      </c>
      <c r="E4530" s="209" t="s">
        <v>10307</v>
      </c>
      <c r="F4530" s="209" t="s">
        <v>10321</v>
      </c>
      <c r="G4530" s="209" t="s">
        <v>10322</v>
      </c>
    </row>
    <row r="4531" customHeight="1" spans="4:7">
      <c r="D4531" s="207">
        <v>48045</v>
      </c>
      <c r="E4531" s="209" t="s">
        <v>10307</v>
      </c>
      <c r="F4531" s="209" t="s">
        <v>10323</v>
      </c>
      <c r="G4531" s="209" t="s">
        <v>6746</v>
      </c>
    </row>
    <row r="4532" customHeight="1" spans="4:7">
      <c r="D4532" s="207">
        <v>48045</v>
      </c>
      <c r="E4532" s="209" t="s">
        <v>10307</v>
      </c>
      <c r="F4532" s="209" t="s">
        <v>10324</v>
      </c>
      <c r="G4532" s="209" t="s">
        <v>10325</v>
      </c>
    </row>
    <row r="4533" customHeight="1" spans="4:7">
      <c r="D4533" s="207">
        <v>48045</v>
      </c>
      <c r="E4533" s="209" t="s">
        <v>10307</v>
      </c>
      <c r="F4533" s="209" t="s">
        <v>10326</v>
      </c>
      <c r="G4533" s="209" t="s">
        <v>9465</v>
      </c>
    </row>
    <row r="4534" customHeight="1" spans="4:7">
      <c r="D4534" s="207">
        <v>48045</v>
      </c>
      <c r="E4534" s="209" t="s">
        <v>10307</v>
      </c>
      <c r="F4534" s="209" t="s">
        <v>10327</v>
      </c>
      <c r="G4534" s="209" t="s">
        <v>2499</v>
      </c>
    </row>
    <row r="4535" customHeight="1" spans="4:7">
      <c r="D4535" s="207">
        <v>48045</v>
      </c>
      <c r="E4535" s="209" t="s">
        <v>10307</v>
      </c>
      <c r="F4535" s="209" t="s">
        <v>10328</v>
      </c>
      <c r="G4535" s="209" t="s">
        <v>5821</v>
      </c>
    </row>
    <row r="4536" customHeight="1" spans="4:7">
      <c r="D4536" s="207">
        <v>48045</v>
      </c>
      <c r="E4536" s="209" t="s">
        <v>10307</v>
      </c>
      <c r="F4536" s="209" t="s">
        <v>10329</v>
      </c>
      <c r="G4536" s="209" t="s">
        <v>10330</v>
      </c>
    </row>
    <row r="4537" customHeight="1" spans="4:7">
      <c r="D4537" s="207">
        <v>48045</v>
      </c>
      <c r="E4537" s="209" t="s">
        <v>10307</v>
      </c>
      <c r="F4537" s="209" t="s">
        <v>10331</v>
      </c>
      <c r="G4537" s="209" t="s">
        <v>10332</v>
      </c>
    </row>
    <row r="4538" customHeight="1" spans="4:7">
      <c r="D4538" s="207">
        <v>48045</v>
      </c>
      <c r="E4538" s="209" t="s">
        <v>10307</v>
      </c>
      <c r="F4538" s="209" t="s">
        <v>10333</v>
      </c>
      <c r="G4538" s="209" t="s">
        <v>10334</v>
      </c>
    </row>
    <row r="4539" customHeight="1" spans="4:7">
      <c r="D4539" s="207">
        <v>51039</v>
      </c>
      <c r="E4539" s="209" t="s">
        <v>10335</v>
      </c>
      <c r="F4539" s="209" t="s">
        <v>10336</v>
      </c>
      <c r="G4539" s="209" t="s">
        <v>10337</v>
      </c>
    </row>
    <row r="4540" customHeight="1" spans="4:7">
      <c r="D4540" s="207">
        <v>51039</v>
      </c>
      <c r="E4540" s="209" t="s">
        <v>10335</v>
      </c>
      <c r="F4540" s="209" t="s">
        <v>10338</v>
      </c>
      <c r="G4540" s="209" t="s">
        <v>10339</v>
      </c>
    </row>
    <row r="4541" customHeight="1" spans="4:7">
      <c r="D4541" s="207">
        <v>51039</v>
      </c>
      <c r="E4541" s="209" t="s">
        <v>10335</v>
      </c>
      <c r="F4541" s="209" t="s">
        <v>10340</v>
      </c>
      <c r="G4541" s="209" t="s">
        <v>10341</v>
      </c>
    </row>
    <row r="4542" customHeight="1" spans="4:7">
      <c r="D4542" s="207">
        <v>51039</v>
      </c>
      <c r="E4542" s="209" t="s">
        <v>10335</v>
      </c>
      <c r="F4542" s="209" t="s">
        <v>10342</v>
      </c>
      <c r="G4542" s="209" t="s">
        <v>10343</v>
      </c>
    </row>
    <row r="4543" customHeight="1" spans="4:7">
      <c r="D4543" s="207">
        <v>51039</v>
      </c>
      <c r="E4543" s="209" t="s">
        <v>10335</v>
      </c>
      <c r="F4543" s="209" t="s">
        <v>10344</v>
      </c>
      <c r="G4543" s="209" t="s">
        <v>10345</v>
      </c>
    </row>
    <row r="4544" customHeight="1" spans="4:7">
      <c r="D4544" s="207">
        <v>51039</v>
      </c>
      <c r="E4544" s="209" t="s">
        <v>10335</v>
      </c>
      <c r="F4544" s="209" t="s">
        <v>10346</v>
      </c>
      <c r="G4544" s="209" t="s">
        <v>10347</v>
      </c>
    </row>
    <row r="4545" customHeight="1" spans="4:7">
      <c r="D4545" s="207">
        <v>51039</v>
      </c>
      <c r="E4545" s="209" t="s">
        <v>10335</v>
      </c>
      <c r="F4545" s="209" t="s">
        <v>10348</v>
      </c>
      <c r="G4545" s="209" t="s">
        <v>3412</v>
      </c>
    </row>
    <row r="4546" customHeight="1" spans="4:7">
      <c r="D4546" s="207">
        <v>51039</v>
      </c>
      <c r="E4546" s="209" t="s">
        <v>10335</v>
      </c>
      <c r="F4546" s="209" t="s">
        <v>10349</v>
      </c>
      <c r="G4546" s="209" t="s">
        <v>10350</v>
      </c>
    </row>
    <row r="4547" customHeight="1" spans="4:7">
      <c r="D4547" s="207">
        <v>51039</v>
      </c>
      <c r="E4547" s="209" t="s">
        <v>10335</v>
      </c>
      <c r="F4547" s="209" t="s">
        <v>10351</v>
      </c>
      <c r="G4547" s="209" t="s">
        <v>10352</v>
      </c>
    </row>
    <row r="4548" customHeight="1" spans="4:7">
      <c r="D4548" s="207">
        <v>51039</v>
      </c>
      <c r="E4548" s="209" t="s">
        <v>10335</v>
      </c>
      <c r="F4548" s="209" t="s">
        <v>10353</v>
      </c>
      <c r="G4548" s="209" t="s">
        <v>10354</v>
      </c>
    </row>
    <row r="4549" customHeight="1" spans="4:7">
      <c r="D4549" s="207">
        <v>51039</v>
      </c>
      <c r="E4549" s="209" t="s">
        <v>10335</v>
      </c>
      <c r="F4549" s="209" t="s">
        <v>10355</v>
      </c>
      <c r="G4549" s="209" t="s">
        <v>10356</v>
      </c>
    </row>
    <row r="4550" customHeight="1" spans="4:7">
      <c r="D4550" s="207">
        <v>51039</v>
      </c>
      <c r="E4550" s="209" t="s">
        <v>10335</v>
      </c>
      <c r="F4550" s="209" t="s">
        <v>10357</v>
      </c>
      <c r="G4550" s="209" t="s">
        <v>10358</v>
      </c>
    </row>
    <row r="4551" customHeight="1" spans="4:7">
      <c r="D4551" s="207">
        <v>51039</v>
      </c>
      <c r="E4551" s="209" t="s">
        <v>10335</v>
      </c>
      <c r="F4551" s="209" t="s">
        <v>10359</v>
      </c>
      <c r="G4551" s="209" t="s">
        <v>10360</v>
      </c>
    </row>
    <row r="4552" customHeight="1" spans="4:7">
      <c r="D4552" s="207">
        <v>51039</v>
      </c>
      <c r="E4552" s="209" t="s">
        <v>10335</v>
      </c>
      <c r="F4552" s="209" t="s">
        <v>10361</v>
      </c>
      <c r="G4552" s="209" t="s">
        <v>10362</v>
      </c>
    </row>
    <row r="4553" customHeight="1" spans="4:7">
      <c r="D4553" s="207">
        <v>51039</v>
      </c>
      <c r="E4553" s="209" t="s">
        <v>10335</v>
      </c>
      <c r="F4553" s="209" t="s">
        <v>10363</v>
      </c>
      <c r="G4553" s="209" t="s">
        <v>10364</v>
      </c>
    </row>
    <row r="4554" customHeight="1" spans="4:7">
      <c r="D4554" s="207">
        <v>51039</v>
      </c>
      <c r="E4554" s="209" t="s">
        <v>10335</v>
      </c>
      <c r="F4554" s="209" t="s">
        <v>10365</v>
      </c>
      <c r="G4554" s="209" t="s">
        <v>2355</v>
      </c>
    </row>
    <row r="4555" customHeight="1" spans="4:7">
      <c r="D4555" s="207">
        <v>51039</v>
      </c>
      <c r="E4555" s="209" t="s">
        <v>10335</v>
      </c>
      <c r="F4555" s="209" t="s">
        <v>10366</v>
      </c>
      <c r="G4555" s="209" t="s">
        <v>10367</v>
      </c>
    </row>
    <row r="4556" customHeight="1" spans="4:7">
      <c r="D4556" s="207">
        <v>51039</v>
      </c>
      <c r="E4556" s="209" t="s">
        <v>10335</v>
      </c>
      <c r="F4556" s="209" t="s">
        <v>10368</v>
      </c>
      <c r="G4556" s="209" t="s">
        <v>10369</v>
      </c>
    </row>
    <row r="4557" customHeight="1" spans="4:7">
      <c r="D4557" s="207">
        <v>51039</v>
      </c>
      <c r="E4557" s="209" t="s">
        <v>10335</v>
      </c>
      <c r="F4557" s="209" t="s">
        <v>10370</v>
      </c>
      <c r="G4557" s="209" t="s">
        <v>10371</v>
      </c>
    </row>
    <row r="4558" customHeight="1" spans="4:7">
      <c r="D4558" s="207">
        <v>51039</v>
      </c>
      <c r="E4558" s="209" t="s">
        <v>10335</v>
      </c>
      <c r="F4558" s="209" t="s">
        <v>10372</v>
      </c>
      <c r="G4558" s="209" t="s">
        <v>8439</v>
      </c>
    </row>
    <row r="4559" customHeight="1" spans="4:7">
      <c r="D4559" s="207">
        <v>51039</v>
      </c>
      <c r="E4559" s="209" t="s">
        <v>10335</v>
      </c>
      <c r="F4559" s="209" t="s">
        <v>10373</v>
      </c>
      <c r="G4559" s="209" t="s">
        <v>10374</v>
      </c>
    </row>
    <row r="4560" customHeight="1" spans="4:7">
      <c r="D4560" s="207">
        <v>51039</v>
      </c>
      <c r="E4560" s="209" t="s">
        <v>10335</v>
      </c>
      <c r="F4560" s="209" t="s">
        <v>10375</v>
      </c>
      <c r="G4560" s="209" t="s">
        <v>7581</v>
      </c>
    </row>
    <row r="4561" customHeight="1" spans="4:7">
      <c r="D4561" s="207">
        <v>50036</v>
      </c>
      <c r="E4561" s="209" t="s">
        <v>10376</v>
      </c>
      <c r="F4561" s="209" t="s">
        <v>10377</v>
      </c>
      <c r="G4561" s="209" t="s">
        <v>10378</v>
      </c>
    </row>
    <row r="4562" customHeight="1" spans="4:7">
      <c r="D4562" s="207">
        <v>50036</v>
      </c>
      <c r="E4562" s="209" t="s">
        <v>10376</v>
      </c>
      <c r="F4562" s="209" t="s">
        <v>10379</v>
      </c>
      <c r="G4562" s="209" t="s">
        <v>7341</v>
      </c>
    </row>
    <row r="4563" customHeight="1" spans="4:7">
      <c r="D4563" s="207">
        <v>50036</v>
      </c>
      <c r="E4563" s="209" t="s">
        <v>10376</v>
      </c>
      <c r="F4563" s="209" t="s">
        <v>10380</v>
      </c>
      <c r="G4563" s="209" t="s">
        <v>10381</v>
      </c>
    </row>
    <row r="4564" customHeight="1" spans="4:7">
      <c r="D4564" s="207">
        <v>50036</v>
      </c>
      <c r="E4564" s="209" t="s">
        <v>10376</v>
      </c>
      <c r="F4564" s="209" t="s">
        <v>10382</v>
      </c>
      <c r="G4564" s="209" t="s">
        <v>10383</v>
      </c>
    </row>
    <row r="4565" customHeight="1" spans="4:7">
      <c r="D4565" s="207">
        <v>50036</v>
      </c>
      <c r="E4565" s="209" t="s">
        <v>10376</v>
      </c>
      <c r="F4565" s="209" t="s">
        <v>10384</v>
      </c>
      <c r="G4565" s="209" t="s">
        <v>10385</v>
      </c>
    </row>
    <row r="4566" customHeight="1" spans="4:7">
      <c r="D4566" s="207">
        <v>50036</v>
      </c>
      <c r="E4566" s="209" t="s">
        <v>10376</v>
      </c>
      <c r="F4566" s="209" t="s">
        <v>10386</v>
      </c>
      <c r="G4566" s="209" t="s">
        <v>5843</v>
      </c>
    </row>
    <row r="4567" customHeight="1" spans="4:7">
      <c r="D4567" s="207">
        <v>50036</v>
      </c>
      <c r="E4567" s="209" t="s">
        <v>10376</v>
      </c>
      <c r="F4567" s="209" t="s">
        <v>10387</v>
      </c>
      <c r="G4567" s="209" t="s">
        <v>4170</v>
      </c>
    </row>
    <row r="4568" customHeight="1" spans="4:7">
      <c r="D4568" s="207">
        <v>50036</v>
      </c>
      <c r="E4568" s="209" t="s">
        <v>10376</v>
      </c>
      <c r="F4568" s="209" t="s">
        <v>10388</v>
      </c>
      <c r="G4568" s="209" t="s">
        <v>10389</v>
      </c>
    </row>
    <row r="4569" customHeight="1" spans="4:7">
      <c r="D4569" s="207">
        <v>50036</v>
      </c>
      <c r="E4569" s="209" t="s">
        <v>10376</v>
      </c>
      <c r="F4569" s="209" t="s">
        <v>10390</v>
      </c>
      <c r="G4569" s="209" t="s">
        <v>10391</v>
      </c>
    </row>
    <row r="4570" customHeight="1" spans="4:7">
      <c r="D4570" s="207">
        <v>50036</v>
      </c>
      <c r="E4570" s="209" t="s">
        <v>10376</v>
      </c>
      <c r="F4570" s="209" t="s">
        <v>10392</v>
      </c>
      <c r="G4570" s="209" t="s">
        <v>10393</v>
      </c>
    </row>
    <row r="4571" customHeight="1" spans="4:7">
      <c r="D4571" s="207">
        <v>50036</v>
      </c>
      <c r="E4571" s="209" t="s">
        <v>10376</v>
      </c>
      <c r="F4571" s="209" t="s">
        <v>10394</v>
      </c>
      <c r="G4571" s="209" t="s">
        <v>10395</v>
      </c>
    </row>
    <row r="4572" customHeight="1" spans="4:7">
      <c r="D4572" s="207">
        <v>50036</v>
      </c>
      <c r="E4572" s="209" t="s">
        <v>10376</v>
      </c>
      <c r="F4572" s="209" t="s">
        <v>10396</v>
      </c>
      <c r="G4572" s="209" t="s">
        <v>10397</v>
      </c>
    </row>
    <row r="4573" customHeight="1" spans="4:7">
      <c r="D4573" s="207">
        <v>50036</v>
      </c>
      <c r="E4573" s="209" t="s">
        <v>10376</v>
      </c>
      <c r="F4573" s="209" t="s">
        <v>10398</v>
      </c>
      <c r="G4573" s="209" t="s">
        <v>10399</v>
      </c>
    </row>
    <row r="4574" customHeight="1" spans="4:7">
      <c r="D4574" s="207">
        <v>52035</v>
      </c>
      <c r="E4574" s="209" t="s">
        <v>10400</v>
      </c>
      <c r="F4574" s="209" t="s">
        <v>10401</v>
      </c>
      <c r="G4574" s="209" t="s">
        <v>10402</v>
      </c>
    </row>
    <row r="4575" customHeight="1" spans="4:7">
      <c r="D4575" s="207">
        <v>52035</v>
      </c>
      <c r="E4575" s="209" t="s">
        <v>10400</v>
      </c>
      <c r="F4575" s="209" t="s">
        <v>10403</v>
      </c>
      <c r="G4575" s="209" t="s">
        <v>10404</v>
      </c>
    </row>
    <row r="4576" customHeight="1" spans="4:7">
      <c r="D4576" s="207">
        <v>52035</v>
      </c>
      <c r="E4576" s="209" t="s">
        <v>10400</v>
      </c>
      <c r="F4576" s="209" t="s">
        <v>10405</v>
      </c>
      <c r="G4576" s="209" t="s">
        <v>9792</v>
      </c>
    </row>
    <row r="4577" customHeight="1" spans="4:7">
      <c r="D4577" s="207">
        <v>52035</v>
      </c>
      <c r="E4577" s="209" t="s">
        <v>10400</v>
      </c>
      <c r="F4577" s="209" t="s">
        <v>10406</v>
      </c>
      <c r="G4577" s="209" t="s">
        <v>3535</v>
      </c>
    </row>
    <row r="4578" customHeight="1" spans="4:7">
      <c r="D4578" s="207">
        <v>52035</v>
      </c>
      <c r="E4578" s="209" t="s">
        <v>10400</v>
      </c>
      <c r="F4578" s="209" t="s">
        <v>10407</v>
      </c>
      <c r="G4578" s="209" t="s">
        <v>10408</v>
      </c>
    </row>
    <row r="4579" customHeight="1" spans="4:7">
      <c r="D4579" s="207">
        <v>52035</v>
      </c>
      <c r="E4579" s="209" t="s">
        <v>10400</v>
      </c>
      <c r="F4579" s="209" t="s">
        <v>10409</v>
      </c>
      <c r="G4579" s="209" t="s">
        <v>10410</v>
      </c>
    </row>
    <row r="4580" customHeight="1" spans="4:7">
      <c r="D4580" s="207">
        <v>52035</v>
      </c>
      <c r="E4580" s="209" t="s">
        <v>10400</v>
      </c>
      <c r="F4580" s="209" t="s">
        <v>10411</v>
      </c>
      <c r="G4580" s="209" t="s">
        <v>10412</v>
      </c>
    </row>
    <row r="4581" customHeight="1" spans="4:7">
      <c r="D4581" s="207">
        <v>52035</v>
      </c>
      <c r="E4581" s="209" t="s">
        <v>10400</v>
      </c>
      <c r="F4581" s="209" t="s">
        <v>10413</v>
      </c>
      <c r="G4581" s="209" t="s">
        <v>10414</v>
      </c>
    </row>
    <row r="4582" customHeight="1" spans="4:7">
      <c r="D4582" s="207">
        <v>52035</v>
      </c>
      <c r="E4582" s="209" t="s">
        <v>10400</v>
      </c>
      <c r="F4582" s="209" t="s">
        <v>10415</v>
      </c>
      <c r="G4582" s="209" t="s">
        <v>10416</v>
      </c>
    </row>
    <row r="4583" customHeight="1" spans="4:7">
      <c r="D4583" s="207">
        <v>52035</v>
      </c>
      <c r="E4583" s="209" t="s">
        <v>10400</v>
      </c>
      <c r="F4583" s="209" t="s">
        <v>10417</v>
      </c>
      <c r="G4583" s="209" t="s">
        <v>10418</v>
      </c>
    </row>
    <row r="4584" customHeight="1" spans="4:7">
      <c r="D4584" s="207">
        <v>52035</v>
      </c>
      <c r="E4584" s="209" t="s">
        <v>10400</v>
      </c>
      <c r="F4584" s="209" t="s">
        <v>10419</v>
      </c>
      <c r="G4584" s="209" t="s">
        <v>10420</v>
      </c>
    </row>
    <row r="4585" customHeight="1" spans="4:7">
      <c r="D4585" s="207">
        <v>52035</v>
      </c>
      <c r="E4585" s="209" t="s">
        <v>10400</v>
      </c>
      <c r="F4585" s="209" t="s">
        <v>10421</v>
      </c>
      <c r="G4585" s="209" t="s">
        <v>5817</v>
      </c>
    </row>
    <row r="4586" customHeight="1" spans="4:7">
      <c r="D4586" s="207">
        <v>52035</v>
      </c>
      <c r="E4586" s="209" t="s">
        <v>10400</v>
      </c>
      <c r="F4586" s="209" t="s">
        <v>10422</v>
      </c>
      <c r="G4586" s="209" t="s">
        <v>10423</v>
      </c>
    </row>
    <row r="4587" customHeight="1" spans="4:7">
      <c r="D4587" s="207">
        <v>52035</v>
      </c>
      <c r="E4587" s="209" t="s">
        <v>10400</v>
      </c>
      <c r="F4587" s="209" t="s">
        <v>10424</v>
      </c>
      <c r="G4587" s="209" t="s">
        <v>10425</v>
      </c>
    </row>
    <row r="4588" customHeight="1" spans="4:7">
      <c r="D4588" s="207">
        <v>52035</v>
      </c>
      <c r="E4588" s="209" t="s">
        <v>10400</v>
      </c>
      <c r="F4588" s="209" t="s">
        <v>10426</v>
      </c>
      <c r="G4588" s="209" t="s">
        <v>10427</v>
      </c>
    </row>
    <row r="4589" customHeight="1" spans="4:7">
      <c r="D4589" s="207">
        <v>52035</v>
      </c>
      <c r="E4589" s="209" t="s">
        <v>10400</v>
      </c>
      <c r="F4589" s="209" t="s">
        <v>10428</v>
      </c>
      <c r="G4589" s="209" t="s">
        <v>10429</v>
      </c>
    </row>
    <row r="4590" customHeight="1" spans="4:7">
      <c r="D4590" s="207">
        <v>52035</v>
      </c>
      <c r="E4590" s="209" t="s">
        <v>10400</v>
      </c>
      <c r="F4590" s="209" t="s">
        <v>10430</v>
      </c>
      <c r="G4590" s="209" t="s">
        <v>10431</v>
      </c>
    </row>
    <row r="4591" customHeight="1" spans="4:7">
      <c r="D4591" s="207">
        <v>52035</v>
      </c>
      <c r="E4591" s="209" t="s">
        <v>10400</v>
      </c>
      <c r="F4591" s="209" t="s">
        <v>10432</v>
      </c>
      <c r="G4591" s="209" t="s">
        <v>10433</v>
      </c>
    </row>
    <row r="4592" customHeight="1" spans="4:7">
      <c r="D4592" s="207">
        <v>52035</v>
      </c>
      <c r="E4592" s="209" t="s">
        <v>10400</v>
      </c>
      <c r="F4592" s="209" t="s">
        <v>10434</v>
      </c>
      <c r="G4592" s="209" t="s">
        <v>10435</v>
      </c>
    </row>
    <row r="4593" customHeight="1" spans="4:7">
      <c r="D4593" s="207">
        <v>52036</v>
      </c>
      <c r="E4593" s="209" t="s">
        <v>10436</v>
      </c>
      <c r="F4593" s="209" t="s">
        <v>10437</v>
      </c>
      <c r="G4593" s="209" t="s">
        <v>10438</v>
      </c>
    </row>
    <row r="4594" customHeight="1" spans="4:7">
      <c r="D4594" s="207">
        <v>52036</v>
      </c>
      <c r="E4594" s="209" t="s">
        <v>10436</v>
      </c>
      <c r="F4594" s="209" t="s">
        <v>10439</v>
      </c>
      <c r="G4594" s="209" t="s">
        <v>10440</v>
      </c>
    </row>
    <row r="4595" customHeight="1" spans="4:7">
      <c r="D4595" s="207">
        <v>52036</v>
      </c>
      <c r="E4595" s="209" t="s">
        <v>10436</v>
      </c>
      <c r="F4595" s="209" t="s">
        <v>10441</v>
      </c>
      <c r="G4595" s="209" t="s">
        <v>10442</v>
      </c>
    </row>
    <row r="4596" customHeight="1" spans="4:7">
      <c r="D4596" s="207">
        <v>52036</v>
      </c>
      <c r="E4596" s="209" t="s">
        <v>10436</v>
      </c>
      <c r="F4596" s="209" t="s">
        <v>10443</v>
      </c>
      <c r="G4596" s="209" t="s">
        <v>10444</v>
      </c>
    </row>
    <row r="4597" customHeight="1" spans="4:7">
      <c r="D4597" s="207">
        <v>52036</v>
      </c>
      <c r="E4597" s="209" t="s">
        <v>10436</v>
      </c>
      <c r="F4597" s="209" t="s">
        <v>10445</v>
      </c>
      <c r="G4597" s="209" t="s">
        <v>5439</v>
      </c>
    </row>
    <row r="4598" customHeight="1" spans="4:7">
      <c r="D4598" s="207">
        <v>52036</v>
      </c>
      <c r="E4598" s="209" t="s">
        <v>10436</v>
      </c>
      <c r="F4598" s="209" t="s">
        <v>10446</v>
      </c>
      <c r="G4598" s="209" t="s">
        <v>7259</v>
      </c>
    </row>
    <row r="4599" customHeight="1" spans="4:7">
      <c r="D4599" s="207">
        <v>52036</v>
      </c>
      <c r="E4599" s="209" t="s">
        <v>10436</v>
      </c>
      <c r="F4599" s="209" t="s">
        <v>10447</v>
      </c>
      <c r="G4599" s="209" t="s">
        <v>10448</v>
      </c>
    </row>
    <row r="4600" customHeight="1" spans="4:7">
      <c r="D4600" s="207">
        <v>45015</v>
      </c>
      <c r="E4600" s="209" t="s">
        <v>10449</v>
      </c>
      <c r="F4600" s="209" t="s">
        <v>10450</v>
      </c>
      <c r="G4600" s="209" t="s">
        <v>10451</v>
      </c>
    </row>
    <row r="4601" customHeight="1" spans="4:7">
      <c r="D4601" s="207">
        <v>45015</v>
      </c>
      <c r="E4601" s="209" t="s">
        <v>10449</v>
      </c>
      <c r="F4601" s="209" t="s">
        <v>10452</v>
      </c>
      <c r="G4601" s="209" t="s">
        <v>10453</v>
      </c>
    </row>
    <row r="4602" customHeight="1" spans="4:7">
      <c r="D4602" s="207">
        <v>45015</v>
      </c>
      <c r="E4602" s="209" t="s">
        <v>10449</v>
      </c>
      <c r="F4602" s="209" t="s">
        <v>10454</v>
      </c>
      <c r="G4602" s="209" t="s">
        <v>10455</v>
      </c>
    </row>
    <row r="4603" customHeight="1" spans="4:7">
      <c r="D4603" s="207">
        <v>45015</v>
      </c>
      <c r="E4603" s="209" t="s">
        <v>10449</v>
      </c>
      <c r="F4603" s="209" t="s">
        <v>10456</v>
      </c>
      <c r="G4603" s="209" t="s">
        <v>10457</v>
      </c>
    </row>
    <row r="4604" customHeight="1" spans="4:7">
      <c r="D4604" s="207">
        <v>45015</v>
      </c>
      <c r="E4604" s="209" t="s">
        <v>10449</v>
      </c>
      <c r="F4604" s="209" t="s">
        <v>10458</v>
      </c>
      <c r="G4604" s="209" t="s">
        <v>10459</v>
      </c>
    </row>
    <row r="4605" customHeight="1" spans="4:7">
      <c r="D4605" s="207">
        <v>45015</v>
      </c>
      <c r="E4605" s="209" t="s">
        <v>10449</v>
      </c>
      <c r="F4605" s="209" t="s">
        <v>10460</v>
      </c>
      <c r="G4605" s="209" t="s">
        <v>10461</v>
      </c>
    </row>
    <row r="4606" customHeight="1" spans="4:7">
      <c r="D4606" s="207">
        <v>45015</v>
      </c>
      <c r="E4606" s="209" t="s">
        <v>10449</v>
      </c>
      <c r="F4606" s="209" t="s">
        <v>10462</v>
      </c>
      <c r="G4606" s="209" t="s">
        <v>10463</v>
      </c>
    </row>
    <row r="4607" customHeight="1" spans="4:7">
      <c r="D4607" s="207">
        <v>45015</v>
      </c>
      <c r="E4607" s="209" t="s">
        <v>10449</v>
      </c>
      <c r="F4607" s="209" t="s">
        <v>10464</v>
      </c>
      <c r="G4607" s="209" t="s">
        <v>10465</v>
      </c>
    </row>
    <row r="4608" customHeight="1" spans="4:7">
      <c r="D4608" s="207">
        <v>45015</v>
      </c>
      <c r="E4608" s="209" t="s">
        <v>10449</v>
      </c>
      <c r="F4608" s="209" t="s">
        <v>10466</v>
      </c>
      <c r="G4608" s="209" t="s">
        <v>10467</v>
      </c>
    </row>
    <row r="4609" customHeight="1" spans="4:7">
      <c r="D4609" s="207">
        <v>45015</v>
      </c>
      <c r="E4609" s="209" t="s">
        <v>10449</v>
      </c>
      <c r="F4609" s="209" t="s">
        <v>10468</v>
      </c>
      <c r="G4609" s="209" t="s">
        <v>10469</v>
      </c>
    </row>
    <row r="4610" customHeight="1" spans="4:7">
      <c r="D4610" s="207">
        <v>45015</v>
      </c>
      <c r="E4610" s="209" t="s">
        <v>10449</v>
      </c>
      <c r="F4610" s="209" t="s">
        <v>10470</v>
      </c>
      <c r="G4610" s="209" t="s">
        <v>10471</v>
      </c>
    </row>
    <row r="4611" customHeight="1" spans="4:7">
      <c r="D4611" s="207">
        <v>45015</v>
      </c>
      <c r="E4611" s="209" t="s">
        <v>10449</v>
      </c>
      <c r="F4611" s="209" t="s">
        <v>10472</v>
      </c>
      <c r="G4611" s="209" t="s">
        <v>2456</v>
      </c>
    </row>
    <row r="4612" customHeight="1" spans="4:7">
      <c r="D4612" s="207">
        <v>45015</v>
      </c>
      <c r="E4612" s="209" t="s">
        <v>10449</v>
      </c>
      <c r="F4612" s="209" t="s">
        <v>10473</v>
      </c>
      <c r="G4612" s="209" t="s">
        <v>10474</v>
      </c>
    </row>
    <row r="4613" customHeight="1" spans="4:7">
      <c r="D4613" s="207">
        <v>45015</v>
      </c>
      <c r="E4613" s="209" t="s">
        <v>10449</v>
      </c>
      <c r="F4613" s="209" t="s">
        <v>10475</v>
      </c>
      <c r="G4613" s="209" t="s">
        <v>10476</v>
      </c>
    </row>
    <row r="4614" customHeight="1" spans="4:7">
      <c r="D4614" s="207">
        <v>45015</v>
      </c>
      <c r="E4614" s="209" t="s">
        <v>10449</v>
      </c>
      <c r="F4614" s="209" t="s">
        <v>10477</v>
      </c>
      <c r="G4614" s="209" t="s">
        <v>10478</v>
      </c>
    </row>
    <row r="4615" customHeight="1" spans="4:7">
      <c r="D4615" s="207">
        <v>45015</v>
      </c>
      <c r="E4615" s="209" t="s">
        <v>10449</v>
      </c>
      <c r="F4615" s="209" t="s">
        <v>10479</v>
      </c>
      <c r="G4615" s="209" t="s">
        <v>10480</v>
      </c>
    </row>
    <row r="4616" customHeight="1" spans="4:7">
      <c r="D4616" s="207">
        <v>45015</v>
      </c>
      <c r="E4616" s="209" t="s">
        <v>10449</v>
      </c>
      <c r="F4616" s="209" t="s">
        <v>10481</v>
      </c>
      <c r="G4616" s="209" t="s">
        <v>2192</v>
      </c>
    </row>
    <row r="4617" customHeight="1" spans="4:7">
      <c r="D4617" s="207">
        <v>45015</v>
      </c>
      <c r="E4617" s="209" t="s">
        <v>10449</v>
      </c>
      <c r="F4617" s="209" t="s">
        <v>10482</v>
      </c>
      <c r="G4617" s="209" t="s">
        <v>6121</v>
      </c>
    </row>
    <row r="4618" customHeight="1" spans="4:7">
      <c r="D4618" s="207">
        <v>45015</v>
      </c>
      <c r="E4618" s="209" t="s">
        <v>10449</v>
      </c>
      <c r="F4618" s="209" t="s">
        <v>10483</v>
      </c>
      <c r="G4618" s="209" t="s">
        <v>10484</v>
      </c>
    </row>
    <row r="4619" customHeight="1" spans="4:7">
      <c r="D4619" s="207">
        <v>45015</v>
      </c>
      <c r="E4619" s="209" t="s">
        <v>10449</v>
      </c>
      <c r="F4619" s="209" t="s">
        <v>10485</v>
      </c>
      <c r="G4619" s="209" t="s">
        <v>10486</v>
      </c>
    </row>
    <row r="4620" customHeight="1" spans="4:7">
      <c r="D4620" s="207">
        <v>45015</v>
      </c>
      <c r="E4620" s="209" t="s">
        <v>10449</v>
      </c>
      <c r="F4620" s="209" t="s">
        <v>10487</v>
      </c>
      <c r="G4620" s="209" t="s">
        <v>10488</v>
      </c>
    </row>
    <row r="4621" customHeight="1" spans="4:7">
      <c r="D4621" s="207">
        <v>45015</v>
      </c>
      <c r="E4621" s="209" t="s">
        <v>10449</v>
      </c>
      <c r="F4621" s="209" t="s">
        <v>10489</v>
      </c>
      <c r="G4621" s="209" t="s">
        <v>10490</v>
      </c>
    </row>
    <row r="4622" customHeight="1" spans="4:7">
      <c r="D4622" s="207">
        <v>45015</v>
      </c>
      <c r="E4622" s="209" t="s">
        <v>10449</v>
      </c>
      <c r="F4622" s="209" t="s">
        <v>10491</v>
      </c>
      <c r="G4622" s="209" t="s">
        <v>10492</v>
      </c>
    </row>
    <row r="4623" customHeight="1" spans="4:7">
      <c r="D4623" s="207">
        <v>45015</v>
      </c>
      <c r="E4623" s="209" t="s">
        <v>10449</v>
      </c>
      <c r="F4623" s="209" t="s">
        <v>10493</v>
      </c>
      <c r="G4623" s="209" t="s">
        <v>10494</v>
      </c>
    </row>
    <row r="4624" customHeight="1" spans="4:7">
      <c r="D4624" s="207">
        <v>45015</v>
      </c>
      <c r="E4624" s="209" t="s">
        <v>10449</v>
      </c>
      <c r="F4624" s="209" t="s">
        <v>10495</v>
      </c>
      <c r="G4624" s="209" t="s">
        <v>6940</v>
      </c>
    </row>
    <row r="4625" customHeight="1" spans="4:7">
      <c r="D4625" s="207">
        <v>45015</v>
      </c>
      <c r="E4625" s="209" t="s">
        <v>10449</v>
      </c>
      <c r="F4625" s="209" t="s">
        <v>10496</v>
      </c>
      <c r="G4625" s="209" t="s">
        <v>10497</v>
      </c>
    </row>
    <row r="4626" customHeight="1" spans="4:7">
      <c r="D4626" s="207">
        <v>45015</v>
      </c>
      <c r="E4626" s="209" t="s">
        <v>10449</v>
      </c>
      <c r="F4626" s="209" t="s">
        <v>10498</v>
      </c>
      <c r="G4626" s="209" t="s">
        <v>10499</v>
      </c>
    </row>
    <row r="4627" customHeight="1" spans="4:7">
      <c r="D4627" s="207">
        <v>45015</v>
      </c>
      <c r="E4627" s="209" t="s">
        <v>10449</v>
      </c>
      <c r="F4627" s="209" t="s">
        <v>10500</v>
      </c>
      <c r="G4627" s="209" t="s">
        <v>10501</v>
      </c>
    </row>
    <row r="4628" customHeight="1" spans="4:7">
      <c r="D4628" s="207">
        <v>45015</v>
      </c>
      <c r="E4628" s="209" t="s">
        <v>10449</v>
      </c>
      <c r="F4628" s="209" t="s">
        <v>10502</v>
      </c>
      <c r="G4628" s="209" t="s">
        <v>10503</v>
      </c>
    </row>
    <row r="4629" customHeight="1" spans="4:7">
      <c r="D4629" s="207">
        <v>45015</v>
      </c>
      <c r="E4629" s="209" t="s">
        <v>10449</v>
      </c>
      <c r="F4629" s="209" t="s">
        <v>10504</v>
      </c>
      <c r="G4629" s="209" t="s">
        <v>10505</v>
      </c>
    </row>
    <row r="4630" customHeight="1" spans="4:7">
      <c r="D4630" s="207">
        <v>45015</v>
      </c>
      <c r="E4630" s="209" t="s">
        <v>10449</v>
      </c>
      <c r="F4630" s="209" t="s">
        <v>10506</v>
      </c>
      <c r="G4630" s="209" t="s">
        <v>2708</v>
      </c>
    </row>
    <row r="4631" customHeight="1" spans="4:7">
      <c r="D4631" s="207">
        <v>45015</v>
      </c>
      <c r="E4631" s="209" t="s">
        <v>10449</v>
      </c>
      <c r="F4631" s="209" t="s">
        <v>10507</v>
      </c>
      <c r="G4631" s="209" t="s">
        <v>10508</v>
      </c>
    </row>
    <row r="4632" customHeight="1" spans="4:7">
      <c r="D4632" s="207">
        <v>47021</v>
      </c>
      <c r="E4632" s="209" t="s">
        <v>10509</v>
      </c>
      <c r="F4632" s="209" t="s">
        <v>10510</v>
      </c>
      <c r="G4632" s="209" t="s">
        <v>10511</v>
      </c>
    </row>
    <row r="4633" customHeight="1" spans="4:7">
      <c r="D4633" s="207">
        <v>47021</v>
      </c>
      <c r="E4633" s="209" t="s">
        <v>10509</v>
      </c>
      <c r="F4633" s="209" t="s">
        <v>10512</v>
      </c>
      <c r="G4633" s="209" t="s">
        <v>10513</v>
      </c>
    </row>
    <row r="4634" customHeight="1" spans="4:7">
      <c r="D4634" s="207">
        <v>47021</v>
      </c>
      <c r="E4634" s="209" t="s">
        <v>10509</v>
      </c>
      <c r="F4634" s="209" t="s">
        <v>10514</v>
      </c>
      <c r="G4634" s="209" t="s">
        <v>10515</v>
      </c>
    </row>
    <row r="4635" customHeight="1" spans="4:7">
      <c r="D4635" s="207">
        <v>47021</v>
      </c>
      <c r="E4635" s="209" t="s">
        <v>10509</v>
      </c>
      <c r="F4635" s="209" t="s">
        <v>10516</v>
      </c>
      <c r="G4635" s="209" t="s">
        <v>10517</v>
      </c>
    </row>
    <row r="4636" customHeight="1" spans="4:7">
      <c r="D4636" s="207">
        <v>47021</v>
      </c>
      <c r="E4636" s="209" t="s">
        <v>10509</v>
      </c>
      <c r="F4636" s="209" t="s">
        <v>10518</v>
      </c>
      <c r="G4636" s="209" t="s">
        <v>2253</v>
      </c>
    </row>
    <row r="4637" customHeight="1" spans="4:7">
      <c r="D4637" s="207">
        <v>47021</v>
      </c>
      <c r="E4637" s="209" t="s">
        <v>10509</v>
      </c>
      <c r="F4637" s="209" t="s">
        <v>10519</v>
      </c>
      <c r="G4637" s="209" t="s">
        <v>10520</v>
      </c>
    </row>
    <row r="4638" customHeight="1" spans="4:7">
      <c r="D4638" s="207">
        <v>47021</v>
      </c>
      <c r="E4638" s="209" t="s">
        <v>10509</v>
      </c>
      <c r="F4638" s="209" t="s">
        <v>10521</v>
      </c>
      <c r="G4638" s="209" t="s">
        <v>10522</v>
      </c>
    </row>
    <row r="4639" customHeight="1" spans="4:7">
      <c r="D4639" s="207">
        <v>46031</v>
      </c>
      <c r="E4639" s="209" t="s">
        <v>10523</v>
      </c>
      <c r="F4639" s="209" t="s">
        <v>10524</v>
      </c>
      <c r="G4639" s="209" t="s">
        <v>10525</v>
      </c>
    </row>
    <row r="4640" customHeight="1" spans="4:7">
      <c r="D4640" s="207">
        <v>46031</v>
      </c>
      <c r="E4640" s="209" t="s">
        <v>10523</v>
      </c>
      <c r="F4640" s="209" t="s">
        <v>10526</v>
      </c>
      <c r="G4640" s="209" t="s">
        <v>10527</v>
      </c>
    </row>
    <row r="4641" customHeight="1" spans="4:7">
      <c r="D4641" s="207">
        <v>46031</v>
      </c>
      <c r="E4641" s="209" t="s">
        <v>10523</v>
      </c>
      <c r="F4641" s="209" t="s">
        <v>10528</v>
      </c>
      <c r="G4641" s="209" t="s">
        <v>10529</v>
      </c>
    </row>
    <row r="4642" customHeight="1" spans="4:7">
      <c r="D4642" s="207">
        <v>46031</v>
      </c>
      <c r="E4642" s="209" t="s">
        <v>10523</v>
      </c>
      <c r="F4642" s="209" t="s">
        <v>10530</v>
      </c>
      <c r="G4642" s="209" t="s">
        <v>10531</v>
      </c>
    </row>
    <row r="4643" customHeight="1" spans="4:7">
      <c r="D4643" s="207">
        <v>46031</v>
      </c>
      <c r="E4643" s="209" t="s">
        <v>10523</v>
      </c>
      <c r="F4643" s="209" t="s">
        <v>10532</v>
      </c>
      <c r="G4643" s="209" t="s">
        <v>10533</v>
      </c>
    </row>
    <row r="4644" customHeight="1" spans="4:7">
      <c r="D4644" s="207">
        <v>48046</v>
      </c>
      <c r="E4644" s="209" t="s">
        <v>10534</v>
      </c>
      <c r="F4644" s="209" t="s">
        <v>10535</v>
      </c>
      <c r="G4644" s="209" t="s">
        <v>10536</v>
      </c>
    </row>
    <row r="4645" customHeight="1" spans="4:7">
      <c r="D4645" s="207">
        <v>48046</v>
      </c>
      <c r="E4645" s="209" t="s">
        <v>10534</v>
      </c>
      <c r="F4645" s="209" t="s">
        <v>10537</v>
      </c>
      <c r="G4645" s="209" t="s">
        <v>10538</v>
      </c>
    </row>
    <row r="4646" customHeight="1" spans="4:7">
      <c r="D4646" s="207">
        <v>48046</v>
      </c>
      <c r="E4646" s="209" t="s">
        <v>10534</v>
      </c>
      <c r="F4646" s="209" t="s">
        <v>10539</v>
      </c>
      <c r="G4646" s="209" t="s">
        <v>10540</v>
      </c>
    </row>
    <row r="4647" customHeight="1" spans="4:7">
      <c r="D4647" s="207">
        <v>48046</v>
      </c>
      <c r="E4647" s="209" t="s">
        <v>10534</v>
      </c>
      <c r="F4647" s="209" t="s">
        <v>10541</v>
      </c>
      <c r="G4647" s="209" t="s">
        <v>10542</v>
      </c>
    </row>
    <row r="4648" customHeight="1" spans="4:7">
      <c r="D4648" s="207">
        <v>48046</v>
      </c>
      <c r="E4648" s="209" t="s">
        <v>10534</v>
      </c>
      <c r="F4648" s="209" t="s">
        <v>10543</v>
      </c>
      <c r="G4648" s="209" t="s">
        <v>10544</v>
      </c>
    </row>
    <row r="4649" customHeight="1" spans="4:7">
      <c r="D4649" s="207">
        <v>48046</v>
      </c>
      <c r="E4649" s="209" t="s">
        <v>10534</v>
      </c>
      <c r="F4649" s="209" t="s">
        <v>10545</v>
      </c>
      <c r="G4649" s="209" t="s">
        <v>10546</v>
      </c>
    </row>
    <row r="4650" customHeight="1" spans="4:7">
      <c r="D4650" s="207">
        <v>48046</v>
      </c>
      <c r="E4650" s="209" t="s">
        <v>10534</v>
      </c>
      <c r="F4650" s="209" t="s">
        <v>10547</v>
      </c>
      <c r="G4650" s="209" t="s">
        <v>10548</v>
      </c>
    </row>
    <row r="4651" customHeight="1" spans="4:7">
      <c r="D4651" s="207">
        <v>48046</v>
      </c>
      <c r="E4651" s="209" t="s">
        <v>10534</v>
      </c>
      <c r="F4651" s="209" t="s">
        <v>10549</v>
      </c>
      <c r="G4651" s="209" t="s">
        <v>9867</v>
      </c>
    </row>
    <row r="4652" customHeight="1" spans="4:7">
      <c r="D4652" s="207">
        <v>48046</v>
      </c>
      <c r="E4652" s="209" t="s">
        <v>10534</v>
      </c>
      <c r="F4652" s="209" t="s">
        <v>10550</v>
      </c>
      <c r="G4652" s="209" t="s">
        <v>2559</v>
      </c>
    </row>
    <row r="4653" customHeight="1" spans="4:7">
      <c r="D4653" s="207">
        <v>48046</v>
      </c>
      <c r="E4653" s="209" t="s">
        <v>10534</v>
      </c>
      <c r="F4653" s="209" t="s">
        <v>10551</v>
      </c>
      <c r="G4653" s="209" t="s">
        <v>2127</v>
      </c>
    </row>
    <row r="4654" customHeight="1" spans="4:7">
      <c r="D4654" s="207">
        <v>48046</v>
      </c>
      <c r="E4654" s="209" t="s">
        <v>10534</v>
      </c>
      <c r="F4654" s="209" t="s">
        <v>10552</v>
      </c>
      <c r="G4654" s="209" t="s">
        <v>10553</v>
      </c>
    </row>
    <row r="4655" customHeight="1" spans="4:7">
      <c r="D4655" s="207">
        <v>48046</v>
      </c>
      <c r="E4655" s="209" t="s">
        <v>10534</v>
      </c>
      <c r="F4655" s="209" t="s">
        <v>10554</v>
      </c>
      <c r="G4655" s="209" t="s">
        <v>10555</v>
      </c>
    </row>
    <row r="4656" customHeight="1" spans="4:7">
      <c r="D4656" s="207">
        <v>48046</v>
      </c>
      <c r="E4656" s="209" t="s">
        <v>10534</v>
      </c>
      <c r="F4656" s="209" t="s">
        <v>10556</v>
      </c>
      <c r="G4656" s="209" t="s">
        <v>10557</v>
      </c>
    </row>
    <row r="4657" customHeight="1" spans="4:7">
      <c r="D4657" s="207">
        <v>48046</v>
      </c>
      <c r="E4657" s="209" t="s">
        <v>10534</v>
      </c>
      <c r="F4657" s="209" t="s">
        <v>10558</v>
      </c>
      <c r="G4657" s="209" t="s">
        <v>10559</v>
      </c>
    </row>
    <row r="4658" customHeight="1" spans="4:7">
      <c r="D4658" s="207">
        <v>48046</v>
      </c>
      <c r="E4658" s="209" t="s">
        <v>10534</v>
      </c>
      <c r="F4658" s="209" t="s">
        <v>10560</v>
      </c>
      <c r="G4658" s="209" t="s">
        <v>10561</v>
      </c>
    </row>
    <row r="4659" customHeight="1" spans="4:7">
      <c r="D4659" s="207">
        <v>100006</v>
      </c>
      <c r="E4659" s="209" t="s">
        <v>10562</v>
      </c>
      <c r="F4659" s="209" t="s">
        <v>10563</v>
      </c>
      <c r="G4659" s="209" t="s">
        <v>10564</v>
      </c>
    </row>
    <row r="4660" customHeight="1" spans="4:7">
      <c r="D4660" s="207">
        <v>100006</v>
      </c>
      <c r="E4660" s="209" t="s">
        <v>10562</v>
      </c>
      <c r="F4660" s="209" t="s">
        <v>10565</v>
      </c>
      <c r="G4660" s="209" t="s">
        <v>7244</v>
      </c>
    </row>
    <row r="4661" customHeight="1" spans="4:7">
      <c r="D4661" s="207">
        <v>100006</v>
      </c>
      <c r="E4661" s="209" t="s">
        <v>10562</v>
      </c>
      <c r="F4661" s="209" t="s">
        <v>10566</v>
      </c>
      <c r="G4661" s="209" t="s">
        <v>10567</v>
      </c>
    </row>
    <row r="4662" customHeight="1" spans="4:7">
      <c r="D4662" s="207">
        <v>100006</v>
      </c>
      <c r="E4662" s="209" t="s">
        <v>10562</v>
      </c>
      <c r="F4662" s="209" t="s">
        <v>10568</v>
      </c>
      <c r="G4662" s="209" t="s">
        <v>10569</v>
      </c>
    </row>
    <row r="4663" customHeight="1" spans="4:7">
      <c r="D4663" s="207">
        <v>50037</v>
      </c>
      <c r="E4663" s="209" t="s">
        <v>10570</v>
      </c>
      <c r="F4663" s="209" t="s">
        <v>10571</v>
      </c>
      <c r="G4663" s="209" t="s">
        <v>10572</v>
      </c>
    </row>
    <row r="4664" customHeight="1" spans="4:7">
      <c r="D4664" s="207">
        <v>50037</v>
      </c>
      <c r="E4664" s="209" t="s">
        <v>10570</v>
      </c>
      <c r="F4664" s="209" t="s">
        <v>10573</v>
      </c>
      <c r="G4664" s="209" t="s">
        <v>10574</v>
      </c>
    </row>
    <row r="4665" customHeight="1" spans="4:7">
      <c r="D4665" s="207">
        <v>50037</v>
      </c>
      <c r="E4665" s="209" t="s">
        <v>10570</v>
      </c>
      <c r="F4665" s="209" t="s">
        <v>10575</v>
      </c>
      <c r="G4665" s="209" t="s">
        <v>10576</v>
      </c>
    </row>
    <row r="4666" customHeight="1" spans="4:7">
      <c r="D4666" s="207">
        <v>50037</v>
      </c>
      <c r="E4666" s="209" t="s">
        <v>10570</v>
      </c>
      <c r="F4666" s="209" t="s">
        <v>10577</v>
      </c>
      <c r="G4666" s="209" t="s">
        <v>10578</v>
      </c>
    </row>
    <row r="4667" customHeight="1" spans="4:7">
      <c r="D4667" s="207">
        <v>50037</v>
      </c>
      <c r="E4667" s="209" t="s">
        <v>10570</v>
      </c>
      <c r="F4667" s="209" t="s">
        <v>10579</v>
      </c>
      <c r="G4667" s="209" t="s">
        <v>8659</v>
      </c>
    </row>
    <row r="4668" customHeight="1" spans="4:7">
      <c r="D4668" s="207">
        <v>50037</v>
      </c>
      <c r="E4668" s="209" t="s">
        <v>10570</v>
      </c>
      <c r="F4668" s="209" t="s">
        <v>10580</v>
      </c>
      <c r="G4668" s="209" t="s">
        <v>10581</v>
      </c>
    </row>
    <row r="4669" customHeight="1" spans="4:7">
      <c r="D4669" s="207">
        <v>50037</v>
      </c>
      <c r="E4669" s="209" t="s">
        <v>10570</v>
      </c>
      <c r="F4669" s="209" t="s">
        <v>10582</v>
      </c>
      <c r="G4669" s="209" t="s">
        <v>10583</v>
      </c>
    </row>
    <row r="4670" customHeight="1" spans="4:7">
      <c r="D4670" s="207">
        <v>50037</v>
      </c>
      <c r="E4670" s="209" t="s">
        <v>10570</v>
      </c>
      <c r="F4670" s="209" t="s">
        <v>10584</v>
      </c>
      <c r="G4670" s="209" t="s">
        <v>10585</v>
      </c>
    </row>
    <row r="4671" customHeight="1" spans="4:7">
      <c r="D4671" s="207">
        <v>50037</v>
      </c>
      <c r="E4671" s="209" t="s">
        <v>10570</v>
      </c>
      <c r="F4671" s="209" t="s">
        <v>10586</v>
      </c>
      <c r="G4671" s="209" t="s">
        <v>10587</v>
      </c>
    </row>
    <row r="4672" customHeight="1" spans="4:7">
      <c r="D4672" s="207">
        <v>50037</v>
      </c>
      <c r="E4672" s="209" t="s">
        <v>10570</v>
      </c>
      <c r="F4672" s="209" t="s">
        <v>10588</v>
      </c>
      <c r="G4672" s="209" t="s">
        <v>10589</v>
      </c>
    </row>
    <row r="4673" customHeight="1" spans="4:7">
      <c r="D4673" s="207">
        <v>50037</v>
      </c>
      <c r="E4673" s="209" t="s">
        <v>10570</v>
      </c>
      <c r="F4673" s="209" t="s">
        <v>10590</v>
      </c>
      <c r="G4673" s="209" t="s">
        <v>10591</v>
      </c>
    </row>
    <row r="4674" customHeight="1" spans="4:7">
      <c r="D4674" s="206">
        <v>46036</v>
      </c>
      <c r="E4674" s="181" t="s">
        <v>1578</v>
      </c>
      <c r="F4674" s="209" t="s">
        <v>10592</v>
      </c>
      <c r="G4674" s="209" t="s">
        <v>10593</v>
      </c>
    </row>
    <row r="4675" customHeight="1" spans="4:7">
      <c r="D4675" s="206">
        <v>46036</v>
      </c>
      <c r="E4675" s="181" t="s">
        <v>1578</v>
      </c>
      <c r="F4675" s="209" t="s">
        <v>10594</v>
      </c>
      <c r="G4675" s="209" t="s">
        <v>10595</v>
      </c>
    </row>
    <row r="4676" customHeight="1" spans="4:7">
      <c r="D4676" s="206">
        <v>46036</v>
      </c>
      <c r="E4676" s="181" t="s">
        <v>1578</v>
      </c>
      <c r="F4676" s="209" t="s">
        <v>10596</v>
      </c>
      <c r="G4676" s="209" t="s">
        <v>10597</v>
      </c>
    </row>
    <row r="4677" customHeight="1" spans="4:7">
      <c r="D4677" s="206">
        <v>46036</v>
      </c>
      <c r="E4677" s="181" t="s">
        <v>1578</v>
      </c>
      <c r="F4677" s="209" t="s">
        <v>10598</v>
      </c>
      <c r="G4677" s="209" t="s">
        <v>10599</v>
      </c>
    </row>
    <row r="4678" customHeight="1" spans="4:7">
      <c r="D4678" s="206">
        <v>46036</v>
      </c>
      <c r="E4678" s="181" t="s">
        <v>1578</v>
      </c>
      <c r="F4678" s="209" t="s">
        <v>10600</v>
      </c>
      <c r="G4678" s="209" t="s">
        <v>10601</v>
      </c>
    </row>
    <row r="4679" customHeight="1" spans="4:7">
      <c r="D4679" s="206">
        <v>46036</v>
      </c>
      <c r="E4679" s="181" t="s">
        <v>1578</v>
      </c>
      <c r="F4679" s="209" t="s">
        <v>10602</v>
      </c>
      <c r="G4679" s="209" t="s">
        <v>10603</v>
      </c>
    </row>
    <row r="4680" customHeight="1" spans="4:7">
      <c r="D4680" s="207">
        <v>100007</v>
      </c>
      <c r="E4680" s="209" t="s">
        <v>10604</v>
      </c>
      <c r="F4680" s="209" t="s">
        <v>10605</v>
      </c>
      <c r="G4680" s="209" t="s">
        <v>10606</v>
      </c>
    </row>
    <row r="4681" customHeight="1" spans="4:7">
      <c r="D4681" s="207">
        <v>100007</v>
      </c>
      <c r="E4681" s="209" t="s">
        <v>10604</v>
      </c>
      <c r="F4681" s="209" t="s">
        <v>10607</v>
      </c>
      <c r="G4681" s="209" t="s">
        <v>10608</v>
      </c>
    </row>
    <row r="4682" customHeight="1" spans="4:7">
      <c r="D4682" s="207">
        <v>100007</v>
      </c>
      <c r="E4682" s="209" t="s">
        <v>10604</v>
      </c>
      <c r="F4682" s="209" t="s">
        <v>10609</v>
      </c>
      <c r="G4682" s="209" t="s">
        <v>10610</v>
      </c>
    </row>
    <row r="4683" customHeight="1" spans="4:7">
      <c r="D4683" s="207">
        <v>100007</v>
      </c>
      <c r="E4683" s="209" t="s">
        <v>10604</v>
      </c>
      <c r="F4683" s="209" t="s">
        <v>10611</v>
      </c>
      <c r="G4683" s="209" t="s">
        <v>10612</v>
      </c>
    </row>
    <row r="4684" customHeight="1" spans="4:7">
      <c r="D4684" s="207">
        <v>100007</v>
      </c>
      <c r="E4684" s="209" t="s">
        <v>10604</v>
      </c>
      <c r="F4684" s="209" t="s">
        <v>10613</v>
      </c>
      <c r="G4684" s="209" t="s">
        <v>4901</v>
      </c>
    </row>
    <row r="4685" customHeight="1" spans="4:7">
      <c r="D4685" s="207">
        <v>100007</v>
      </c>
      <c r="E4685" s="209" t="s">
        <v>10604</v>
      </c>
      <c r="F4685" s="209" t="s">
        <v>10614</v>
      </c>
      <c r="G4685" s="209" t="s">
        <v>10615</v>
      </c>
    </row>
    <row r="4686" customHeight="1" spans="4:7">
      <c r="D4686" s="207">
        <v>100007</v>
      </c>
      <c r="E4686" s="209" t="s">
        <v>10604</v>
      </c>
      <c r="F4686" s="209" t="s">
        <v>10616</v>
      </c>
      <c r="G4686" s="209" t="s">
        <v>10617</v>
      </c>
    </row>
    <row r="4687" customHeight="1" spans="4:7">
      <c r="D4687" s="207">
        <v>100007</v>
      </c>
      <c r="E4687" s="209" t="s">
        <v>10604</v>
      </c>
      <c r="F4687" s="209" t="s">
        <v>10618</v>
      </c>
      <c r="G4687" s="209" t="s">
        <v>10619</v>
      </c>
    </row>
    <row r="4688" customHeight="1" spans="4:7">
      <c r="D4688" s="207">
        <v>100007</v>
      </c>
      <c r="E4688" s="209" t="s">
        <v>10604</v>
      </c>
      <c r="F4688" s="209" t="s">
        <v>10620</v>
      </c>
      <c r="G4688" s="209" t="s">
        <v>10621</v>
      </c>
    </row>
    <row r="4689" customHeight="1" spans="4:7">
      <c r="D4689" s="207">
        <v>46033</v>
      </c>
      <c r="E4689" s="209" t="s">
        <v>10622</v>
      </c>
      <c r="F4689" s="209" t="s">
        <v>10623</v>
      </c>
      <c r="G4689" s="209" t="s">
        <v>10624</v>
      </c>
    </row>
    <row r="4690" customHeight="1" spans="4:7">
      <c r="D4690" s="207">
        <v>46033</v>
      </c>
      <c r="E4690" s="209" t="s">
        <v>10622</v>
      </c>
      <c r="F4690" s="209" t="s">
        <v>10625</v>
      </c>
      <c r="G4690" s="209" t="s">
        <v>10626</v>
      </c>
    </row>
    <row r="4691" customHeight="1" spans="4:7">
      <c r="D4691" s="207">
        <v>46033</v>
      </c>
      <c r="E4691" s="209" t="s">
        <v>10622</v>
      </c>
      <c r="F4691" s="209" t="s">
        <v>10627</v>
      </c>
      <c r="G4691" s="209" t="s">
        <v>10628</v>
      </c>
    </row>
    <row r="4692" customHeight="1" spans="4:7">
      <c r="D4692" s="207">
        <v>46033</v>
      </c>
      <c r="E4692" s="209" t="s">
        <v>10622</v>
      </c>
      <c r="F4692" s="209" t="s">
        <v>10629</v>
      </c>
      <c r="G4692" s="209" t="s">
        <v>10630</v>
      </c>
    </row>
    <row r="4693" customHeight="1" spans="4:7">
      <c r="D4693" s="207">
        <v>46033</v>
      </c>
      <c r="E4693" s="209" t="s">
        <v>10622</v>
      </c>
      <c r="F4693" s="209" t="s">
        <v>10631</v>
      </c>
      <c r="G4693" s="209" t="s">
        <v>10632</v>
      </c>
    </row>
    <row r="4694" customHeight="1" spans="4:7">
      <c r="D4694" s="207">
        <v>46033</v>
      </c>
      <c r="E4694" s="209" t="s">
        <v>10622</v>
      </c>
      <c r="F4694" s="209" t="s">
        <v>10633</v>
      </c>
      <c r="G4694" s="209" t="s">
        <v>10634</v>
      </c>
    </row>
    <row r="4695" customHeight="1" spans="4:7">
      <c r="D4695" s="207">
        <v>46033</v>
      </c>
      <c r="E4695" s="209" t="s">
        <v>10622</v>
      </c>
      <c r="F4695" s="209" t="s">
        <v>10635</v>
      </c>
      <c r="G4695" s="209" t="s">
        <v>10636</v>
      </c>
    </row>
    <row r="4696" customHeight="1" spans="4:7">
      <c r="D4696" s="207">
        <v>46033</v>
      </c>
      <c r="E4696" s="209" t="s">
        <v>10622</v>
      </c>
      <c r="F4696" s="209" t="s">
        <v>10637</v>
      </c>
      <c r="G4696" s="209" t="s">
        <v>10638</v>
      </c>
    </row>
    <row r="4697" customHeight="1" spans="4:7">
      <c r="D4697" s="207">
        <v>46033</v>
      </c>
      <c r="E4697" s="209" t="s">
        <v>10622</v>
      </c>
      <c r="F4697" s="209" t="s">
        <v>10639</v>
      </c>
      <c r="G4697" s="209" t="s">
        <v>10640</v>
      </c>
    </row>
    <row r="4698" customHeight="1" spans="4:7">
      <c r="D4698" s="207">
        <v>46033</v>
      </c>
      <c r="E4698" s="209" t="s">
        <v>10622</v>
      </c>
      <c r="F4698" s="209" t="s">
        <v>10641</v>
      </c>
      <c r="G4698" s="209" t="s">
        <v>10642</v>
      </c>
    </row>
    <row r="4699" customHeight="1" spans="4:7">
      <c r="D4699" s="207">
        <v>46033</v>
      </c>
      <c r="E4699" s="209" t="s">
        <v>10622</v>
      </c>
      <c r="F4699" s="209" t="s">
        <v>10643</v>
      </c>
      <c r="G4699" s="209" t="s">
        <v>10644</v>
      </c>
    </row>
    <row r="4700" customHeight="1" spans="4:7">
      <c r="D4700" s="207">
        <v>46033</v>
      </c>
      <c r="E4700" s="209" t="s">
        <v>10622</v>
      </c>
      <c r="F4700" s="209" t="s">
        <v>10645</v>
      </c>
      <c r="G4700" s="209" t="s">
        <v>10646</v>
      </c>
    </row>
    <row r="4701" customHeight="1" spans="4:7">
      <c r="D4701" s="207">
        <v>46033</v>
      </c>
      <c r="E4701" s="209" t="s">
        <v>10622</v>
      </c>
      <c r="F4701" s="209" t="s">
        <v>10647</v>
      </c>
      <c r="G4701" s="209" t="s">
        <v>10648</v>
      </c>
    </row>
    <row r="4702" customHeight="1" spans="4:7">
      <c r="D4702" s="207">
        <v>46033</v>
      </c>
      <c r="E4702" s="209" t="s">
        <v>10622</v>
      </c>
      <c r="F4702" s="209" t="s">
        <v>10649</v>
      </c>
      <c r="G4702" s="209" t="s">
        <v>10650</v>
      </c>
    </row>
    <row r="4703" customHeight="1" spans="4:7">
      <c r="D4703" s="207">
        <v>46033</v>
      </c>
      <c r="E4703" s="209" t="s">
        <v>10622</v>
      </c>
      <c r="F4703" s="209" t="s">
        <v>10651</v>
      </c>
      <c r="G4703" s="209" t="s">
        <v>10652</v>
      </c>
    </row>
    <row r="4704" customHeight="1" spans="4:7">
      <c r="D4704" s="207">
        <v>46033</v>
      </c>
      <c r="E4704" s="209" t="s">
        <v>10622</v>
      </c>
      <c r="F4704" s="209" t="s">
        <v>10653</v>
      </c>
      <c r="G4704" s="209" t="s">
        <v>10654</v>
      </c>
    </row>
    <row r="4705" customHeight="1" spans="4:7">
      <c r="D4705" s="207">
        <v>46033</v>
      </c>
      <c r="E4705" s="209" t="s">
        <v>10622</v>
      </c>
      <c r="F4705" s="209" t="s">
        <v>10655</v>
      </c>
      <c r="G4705" s="209" t="s">
        <v>10656</v>
      </c>
    </row>
    <row r="4706" customHeight="1" spans="4:7">
      <c r="D4706" s="207">
        <v>46033</v>
      </c>
      <c r="E4706" s="209" t="s">
        <v>10622</v>
      </c>
      <c r="F4706" s="209" t="s">
        <v>10657</v>
      </c>
      <c r="G4706" s="209" t="s">
        <v>10658</v>
      </c>
    </row>
    <row r="4707" customHeight="1" spans="4:7">
      <c r="D4707" s="207">
        <v>46033</v>
      </c>
      <c r="E4707" s="209" t="s">
        <v>10622</v>
      </c>
      <c r="F4707" s="209" t="s">
        <v>10659</v>
      </c>
      <c r="G4707" s="209" t="s">
        <v>10660</v>
      </c>
    </row>
    <row r="4708" customHeight="1" spans="4:7">
      <c r="D4708" s="207">
        <v>46033</v>
      </c>
      <c r="E4708" s="209" t="s">
        <v>10622</v>
      </c>
      <c r="F4708" s="209" t="s">
        <v>10661</v>
      </c>
      <c r="G4708" s="209" t="s">
        <v>10662</v>
      </c>
    </row>
    <row r="4709" customHeight="1" spans="4:7">
      <c r="D4709" s="207">
        <v>46033</v>
      </c>
      <c r="E4709" s="209" t="s">
        <v>10622</v>
      </c>
      <c r="F4709" s="209" t="s">
        <v>10663</v>
      </c>
      <c r="G4709" s="209" t="s">
        <v>10664</v>
      </c>
    </row>
    <row r="4710" customHeight="1" spans="4:7">
      <c r="D4710" s="207">
        <v>48049</v>
      </c>
      <c r="E4710" s="209" t="s">
        <v>10665</v>
      </c>
      <c r="F4710" s="209" t="s">
        <v>10666</v>
      </c>
      <c r="G4710" s="209" t="s">
        <v>2512</v>
      </c>
    </row>
    <row r="4711" customHeight="1" spans="4:7">
      <c r="D4711" s="207">
        <v>48049</v>
      </c>
      <c r="E4711" s="209" t="s">
        <v>10665</v>
      </c>
      <c r="F4711" s="209" t="s">
        <v>10667</v>
      </c>
      <c r="G4711" s="209" t="s">
        <v>10668</v>
      </c>
    </row>
    <row r="4712" customHeight="1" spans="4:7">
      <c r="D4712" s="207">
        <v>48049</v>
      </c>
      <c r="E4712" s="209" t="s">
        <v>10665</v>
      </c>
      <c r="F4712" s="209" t="s">
        <v>10669</v>
      </c>
      <c r="G4712" s="209" t="s">
        <v>2377</v>
      </c>
    </row>
    <row r="4713" customHeight="1" spans="4:7">
      <c r="D4713" s="207">
        <v>48049</v>
      </c>
      <c r="E4713" s="209" t="s">
        <v>10665</v>
      </c>
      <c r="F4713" s="209" t="s">
        <v>10670</v>
      </c>
      <c r="G4713" s="209" t="s">
        <v>5621</v>
      </c>
    </row>
    <row r="4714" customHeight="1" spans="4:7">
      <c r="D4714" s="207">
        <v>48049</v>
      </c>
      <c r="E4714" s="209" t="s">
        <v>10665</v>
      </c>
      <c r="F4714" s="209" t="s">
        <v>10671</v>
      </c>
      <c r="G4714" s="209" t="s">
        <v>10672</v>
      </c>
    </row>
    <row r="4715" customHeight="1" spans="4:7">
      <c r="D4715" s="207">
        <v>48049</v>
      </c>
      <c r="E4715" s="209" t="s">
        <v>10665</v>
      </c>
      <c r="F4715" s="209" t="s">
        <v>10673</v>
      </c>
      <c r="G4715" s="209" t="s">
        <v>10674</v>
      </c>
    </row>
    <row r="4716" customHeight="1" spans="4:7">
      <c r="D4716" s="207">
        <v>48049</v>
      </c>
      <c r="E4716" s="209" t="s">
        <v>10665</v>
      </c>
      <c r="F4716" s="209" t="s">
        <v>10675</v>
      </c>
      <c r="G4716" s="209" t="s">
        <v>10676</v>
      </c>
    </row>
    <row r="4717" customHeight="1" spans="4:7">
      <c r="D4717" s="207">
        <v>48049</v>
      </c>
      <c r="E4717" s="209" t="s">
        <v>10665</v>
      </c>
      <c r="F4717" s="209" t="s">
        <v>10677</v>
      </c>
      <c r="G4717" s="209" t="s">
        <v>10678</v>
      </c>
    </row>
    <row r="4718" customHeight="1" spans="4:7">
      <c r="D4718" s="207">
        <v>48049</v>
      </c>
      <c r="E4718" s="209" t="s">
        <v>10665</v>
      </c>
      <c r="F4718" s="209" t="s">
        <v>10679</v>
      </c>
      <c r="G4718" s="209" t="s">
        <v>10680</v>
      </c>
    </row>
    <row r="4719" customHeight="1" spans="4:7">
      <c r="D4719" s="207">
        <v>48049</v>
      </c>
      <c r="E4719" s="209" t="s">
        <v>10665</v>
      </c>
      <c r="F4719" s="209" t="s">
        <v>10681</v>
      </c>
      <c r="G4719" s="209" t="s">
        <v>10682</v>
      </c>
    </row>
    <row r="4720" customHeight="1" spans="4:7">
      <c r="D4720" s="207">
        <v>48049</v>
      </c>
      <c r="E4720" s="209" t="s">
        <v>10665</v>
      </c>
      <c r="F4720" s="209" t="s">
        <v>10683</v>
      </c>
      <c r="G4720" s="209" t="s">
        <v>10684</v>
      </c>
    </row>
    <row r="4721" customHeight="1" spans="4:7">
      <c r="D4721" s="207">
        <v>48049</v>
      </c>
      <c r="E4721" s="209" t="s">
        <v>10665</v>
      </c>
      <c r="F4721" s="209" t="s">
        <v>10685</v>
      </c>
      <c r="G4721" s="209" t="s">
        <v>10686</v>
      </c>
    </row>
    <row r="4722" customHeight="1" spans="4:7">
      <c r="D4722" s="207">
        <v>48049</v>
      </c>
      <c r="E4722" s="209" t="s">
        <v>10665</v>
      </c>
      <c r="F4722" s="209" t="s">
        <v>10687</v>
      </c>
      <c r="G4722" s="209" t="s">
        <v>10688</v>
      </c>
    </row>
    <row r="4723" customHeight="1" spans="4:7">
      <c r="D4723" s="207">
        <v>48049</v>
      </c>
      <c r="E4723" s="209" t="s">
        <v>10665</v>
      </c>
      <c r="F4723" s="209" t="s">
        <v>10689</v>
      </c>
      <c r="G4723" s="209" t="s">
        <v>3595</v>
      </c>
    </row>
    <row r="4724" customHeight="1" spans="4:7">
      <c r="D4724" s="207">
        <v>48049</v>
      </c>
      <c r="E4724" s="209" t="s">
        <v>10665</v>
      </c>
      <c r="F4724" s="209" t="s">
        <v>10690</v>
      </c>
      <c r="G4724" s="209" t="s">
        <v>2567</v>
      </c>
    </row>
    <row r="4725" customHeight="1" spans="4:7">
      <c r="D4725" s="207">
        <v>48049</v>
      </c>
      <c r="E4725" s="209" t="s">
        <v>10665</v>
      </c>
      <c r="F4725" s="209" t="s">
        <v>10691</v>
      </c>
      <c r="G4725" s="209" t="s">
        <v>10692</v>
      </c>
    </row>
    <row r="4726" customHeight="1" spans="4:7">
      <c r="D4726" s="207">
        <v>48049</v>
      </c>
      <c r="E4726" s="209" t="s">
        <v>10665</v>
      </c>
      <c r="F4726" s="209" t="s">
        <v>10693</v>
      </c>
      <c r="G4726" s="209" t="s">
        <v>10694</v>
      </c>
    </row>
    <row r="4727" customHeight="1" spans="4:7">
      <c r="D4727" s="207">
        <v>48049</v>
      </c>
      <c r="E4727" s="209" t="s">
        <v>10665</v>
      </c>
      <c r="F4727" s="209" t="s">
        <v>10695</v>
      </c>
      <c r="G4727" s="209" t="s">
        <v>10696</v>
      </c>
    </row>
    <row r="4728" customHeight="1" spans="4:7">
      <c r="D4728" s="207">
        <v>48049</v>
      </c>
      <c r="E4728" s="209" t="s">
        <v>10665</v>
      </c>
      <c r="F4728" s="209" t="s">
        <v>10697</v>
      </c>
      <c r="G4728" s="209" t="s">
        <v>10698</v>
      </c>
    </row>
    <row r="4729" customHeight="1" spans="4:7">
      <c r="D4729" s="207">
        <v>48049</v>
      </c>
      <c r="E4729" s="209" t="s">
        <v>10665</v>
      </c>
      <c r="F4729" s="209" t="s">
        <v>10699</v>
      </c>
      <c r="G4729" s="209" t="s">
        <v>10700</v>
      </c>
    </row>
    <row r="4730" customHeight="1" spans="4:7">
      <c r="D4730" s="207">
        <v>48049</v>
      </c>
      <c r="E4730" s="209" t="s">
        <v>10665</v>
      </c>
      <c r="F4730" s="209" t="s">
        <v>10701</v>
      </c>
      <c r="G4730" s="209" t="s">
        <v>3010</v>
      </c>
    </row>
    <row r="4731" customHeight="1" spans="4:7">
      <c r="D4731" s="207">
        <v>48049</v>
      </c>
      <c r="E4731" s="209" t="s">
        <v>10665</v>
      </c>
      <c r="F4731" s="209" t="s">
        <v>10702</v>
      </c>
      <c r="G4731" s="209" t="s">
        <v>10703</v>
      </c>
    </row>
    <row r="4732" customHeight="1" spans="4:7">
      <c r="D4732" s="207">
        <v>48049</v>
      </c>
      <c r="E4732" s="209" t="s">
        <v>10665</v>
      </c>
      <c r="F4732" s="209" t="s">
        <v>10704</v>
      </c>
      <c r="G4732" s="209" t="s">
        <v>6125</v>
      </c>
    </row>
    <row r="4733" customHeight="1" spans="4:7">
      <c r="D4733" s="207">
        <v>48049</v>
      </c>
      <c r="E4733" s="209" t="s">
        <v>10665</v>
      </c>
      <c r="F4733" s="209" t="s">
        <v>10705</v>
      </c>
      <c r="G4733" s="209" t="s">
        <v>10706</v>
      </c>
    </row>
    <row r="4734" customHeight="1" spans="4:7">
      <c r="D4734" s="207">
        <v>50038</v>
      </c>
      <c r="E4734" s="209" t="s">
        <v>10707</v>
      </c>
      <c r="F4734" s="209" t="s">
        <v>10708</v>
      </c>
      <c r="G4734" s="209" t="s">
        <v>10709</v>
      </c>
    </row>
    <row r="4735" customHeight="1" spans="4:7">
      <c r="D4735" s="207">
        <v>50038</v>
      </c>
      <c r="E4735" s="209" t="s">
        <v>10707</v>
      </c>
      <c r="F4735" s="209" t="s">
        <v>10710</v>
      </c>
      <c r="G4735" s="209" t="s">
        <v>10711</v>
      </c>
    </row>
    <row r="4736" customHeight="1" spans="4:7">
      <c r="D4736" s="207">
        <v>50038</v>
      </c>
      <c r="E4736" s="209" t="s">
        <v>10707</v>
      </c>
      <c r="F4736" s="209" t="s">
        <v>10712</v>
      </c>
      <c r="G4736" s="209" t="s">
        <v>10713</v>
      </c>
    </row>
    <row r="4737" customHeight="1" spans="4:7">
      <c r="D4737" s="207">
        <v>50038</v>
      </c>
      <c r="E4737" s="209" t="s">
        <v>10707</v>
      </c>
      <c r="F4737" s="209" t="s">
        <v>10714</v>
      </c>
      <c r="G4737" s="209" t="s">
        <v>2377</v>
      </c>
    </row>
    <row r="4738" customHeight="1" spans="4:7">
      <c r="D4738" s="207">
        <v>50038</v>
      </c>
      <c r="E4738" s="209" t="s">
        <v>10707</v>
      </c>
      <c r="F4738" s="209" t="s">
        <v>10715</v>
      </c>
      <c r="G4738" s="209" t="s">
        <v>2377</v>
      </c>
    </row>
    <row r="4739" customHeight="1" spans="4:7">
      <c r="D4739" s="207">
        <v>50038</v>
      </c>
      <c r="E4739" s="209" t="s">
        <v>10707</v>
      </c>
      <c r="F4739" s="209" t="s">
        <v>10716</v>
      </c>
      <c r="G4739" s="209" t="s">
        <v>10717</v>
      </c>
    </row>
    <row r="4740" customHeight="1" spans="4:7">
      <c r="D4740" s="207">
        <v>50038</v>
      </c>
      <c r="E4740" s="209" t="s">
        <v>10707</v>
      </c>
      <c r="F4740" s="209" t="s">
        <v>10718</v>
      </c>
      <c r="G4740" s="209" t="s">
        <v>10719</v>
      </c>
    </row>
    <row r="4741" customHeight="1" spans="4:7">
      <c r="D4741" s="207">
        <v>50038</v>
      </c>
      <c r="E4741" s="209" t="s">
        <v>10707</v>
      </c>
      <c r="F4741" s="209" t="s">
        <v>10720</v>
      </c>
      <c r="G4741" s="209" t="s">
        <v>10322</v>
      </c>
    </row>
    <row r="4742" customHeight="1" spans="4:7">
      <c r="D4742" s="207">
        <v>50038</v>
      </c>
      <c r="E4742" s="209" t="s">
        <v>10707</v>
      </c>
      <c r="F4742" s="209" t="s">
        <v>10721</v>
      </c>
      <c r="G4742" s="209" t="s">
        <v>10722</v>
      </c>
    </row>
    <row r="4743" customHeight="1" spans="4:7">
      <c r="D4743" s="207">
        <v>50038</v>
      </c>
      <c r="E4743" s="209" t="s">
        <v>10707</v>
      </c>
      <c r="F4743" s="209" t="s">
        <v>10723</v>
      </c>
      <c r="G4743" s="209" t="s">
        <v>10724</v>
      </c>
    </row>
    <row r="4744" customHeight="1" spans="4:7">
      <c r="D4744" s="207">
        <v>50038</v>
      </c>
      <c r="E4744" s="209" t="s">
        <v>10707</v>
      </c>
      <c r="F4744" s="209" t="s">
        <v>10725</v>
      </c>
      <c r="G4744" s="209" t="s">
        <v>10726</v>
      </c>
    </row>
    <row r="4745" customHeight="1" spans="4:7">
      <c r="D4745" s="207">
        <v>50038</v>
      </c>
      <c r="E4745" s="209" t="s">
        <v>10707</v>
      </c>
      <c r="F4745" s="209" t="s">
        <v>10727</v>
      </c>
      <c r="G4745" s="209" t="s">
        <v>10728</v>
      </c>
    </row>
    <row r="4746" customHeight="1" spans="4:7">
      <c r="D4746" s="207">
        <v>50038</v>
      </c>
      <c r="E4746" s="209" t="s">
        <v>10707</v>
      </c>
      <c r="F4746" s="209" t="s">
        <v>10729</v>
      </c>
      <c r="G4746" s="209" t="s">
        <v>10730</v>
      </c>
    </row>
    <row r="4747" customHeight="1" spans="4:7">
      <c r="D4747" s="207">
        <v>46034</v>
      </c>
      <c r="E4747" s="209" t="s">
        <v>10731</v>
      </c>
      <c r="F4747" s="209" t="s">
        <v>10732</v>
      </c>
      <c r="G4747" s="209" t="s">
        <v>10733</v>
      </c>
    </row>
    <row r="4748" customHeight="1" spans="4:7">
      <c r="D4748" s="207">
        <v>46034</v>
      </c>
      <c r="E4748" s="209" t="s">
        <v>10731</v>
      </c>
      <c r="F4748" s="209" t="s">
        <v>10734</v>
      </c>
      <c r="G4748" s="209" t="s">
        <v>10735</v>
      </c>
    </row>
    <row r="4749" customHeight="1" spans="4:7">
      <c r="D4749" s="207">
        <v>46034</v>
      </c>
      <c r="E4749" s="209" t="s">
        <v>10731</v>
      </c>
      <c r="F4749" s="209" t="s">
        <v>10736</v>
      </c>
      <c r="G4749" s="209" t="s">
        <v>10737</v>
      </c>
    </row>
    <row r="4750" customHeight="1" spans="4:7">
      <c r="D4750" s="207">
        <v>46034</v>
      </c>
      <c r="E4750" s="209" t="s">
        <v>10731</v>
      </c>
      <c r="F4750" s="209" t="s">
        <v>10738</v>
      </c>
      <c r="G4750" s="209" t="s">
        <v>10739</v>
      </c>
    </row>
    <row r="4751" customHeight="1" spans="4:7">
      <c r="D4751" s="207">
        <v>46034</v>
      </c>
      <c r="E4751" s="209" t="s">
        <v>10731</v>
      </c>
      <c r="F4751" s="209" t="s">
        <v>10740</v>
      </c>
      <c r="G4751" s="209" t="s">
        <v>10741</v>
      </c>
    </row>
    <row r="4752" customHeight="1" spans="4:7">
      <c r="D4752" s="207">
        <v>46034</v>
      </c>
      <c r="E4752" s="209" t="s">
        <v>10731</v>
      </c>
      <c r="F4752" s="209" t="s">
        <v>10742</v>
      </c>
      <c r="G4752" s="209" t="s">
        <v>10743</v>
      </c>
    </row>
    <row r="4753" customHeight="1" spans="4:7">
      <c r="D4753" s="207">
        <v>46034</v>
      </c>
      <c r="E4753" s="209" t="s">
        <v>10731</v>
      </c>
      <c r="F4753" s="209" t="s">
        <v>10744</v>
      </c>
      <c r="G4753" s="209" t="s">
        <v>7543</v>
      </c>
    </row>
    <row r="4754" customHeight="1" spans="4:7">
      <c r="D4754" s="207">
        <v>46034</v>
      </c>
      <c r="E4754" s="209" t="s">
        <v>10731</v>
      </c>
      <c r="F4754" s="209" t="s">
        <v>10745</v>
      </c>
      <c r="G4754" s="209" t="s">
        <v>10746</v>
      </c>
    </row>
    <row r="4755" customHeight="1" spans="4:7">
      <c r="D4755" s="207">
        <v>46034</v>
      </c>
      <c r="E4755" s="209" t="s">
        <v>10731</v>
      </c>
      <c r="F4755" s="209" t="s">
        <v>10747</v>
      </c>
      <c r="G4755" s="209" t="s">
        <v>10748</v>
      </c>
    </row>
    <row r="4756" customHeight="1" spans="4:7">
      <c r="D4756" s="207">
        <v>46034</v>
      </c>
      <c r="E4756" s="209" t="s">
        <v>10731</v>
      </c>
      <c r="F4756" s="209" t="s">
        <v>10749</v>
      </c>
      <c r="G4756" s="209" t="s">
        <v>6469</v>
      </c>
    </row>
    <row r="4757" customHeight="1" spans="4:7">
      <c r="D4757" s="207">
        <v>46034</v>
      </c>
      <c r="E4757" s="209" t="s">
        <v>10731</v>
      </c>
      <c r="F4757" s="209" t="s">
        <v>10750</v>
      </c>
      <c r="G4757" s="209" t="s">
        <v>10751</v>
      </c>
    </row>
    <row r="4758" customHeight="1" spans="4:7">
      <c r="D4758" s="207">
        <v>46034</v>
      </c>
      <c r="E4758" s="209" t="s">
        <v>10731</v>
      </c>
      <c r="F4758" s="209" t="s">
        <v>10752</v>
      </c>
      <c r="G4758" s="209" t="s">
        <v>10753</v>
      </c>
    </row>
    <row r="4759" customHeight="1" spans="4:7">
      <c r="D4759" s="207">
        <v>46034</v>
      </c>
      <c r="E4759" s="209" t="s">
        <v>10731</v>
      </c>
      <c r="F4759" s="209" t="s">
        <v>10754</v>
      </c>
      <c r="G4759" s="209" t="s">
        <v>10755</v>
      </c>
    </row>
    <row r="4760" customHeight="1" spans="4:7">
      <c r="D4760" s="207">
        <v>46034</v>
      </c>
      <c r="E4760" s="209" t="s">
        <v>10731</v>
      </c>
      <c r="F4760" s="209" t="s">
        <v>10756</v>
      </c>
      <c r="G4760" s="209" t="s">
        <v>10757</v>
      </c>
    </row>
    <row r="4761" customHeight="1" spans="4:7">
      <c r="D4761" s="207">
        <v>46034</v>
      </c>
      <c r="E4761" s="209" t="s">
        <v>10731</v>
      </c>
      <c r="F4761" s="209" t="s">
        <v>10758</v>
      </c>
      <c r="G4761" s="209" t="s">
        <v>10759</v>
      </c>
    </row>
    <row r="4762" customHeight="1" spans="4:7">
      <c r="D4762" s="207">
        <v>46034</v>
      </c>
      <c r="E4762" s="209" t="s">
        <v>10731</v>
      </c>
      <c r="F4762" s="209" t="s">
        <v>10760</v>
      </c>
      <c r="G4762" s="209" t="s">
        <v>10761</v>
      </c>
    </row>
    <row r="4763" customHeight="1" spans="4:7">
      <c r="D4763" s="207">
        <v>46035</v>
      </c>
      <c r="E4763" s="209" t="s">
        <v>10762</v>
      </c>
      <c r="F4763" s="209" t="s">
        <v>10763</v>
      </c>
      <c r="G4763" s="209" t="s">
        <v>10764</v>
      </c>
    </row>
    <row r="4764" customHeight="1" spans="4:7">
      <c r="D4764" s="207">
        <v>46035</v>
      </c>
      <c r="E4764" s="209" t="s">
        <v>10762</v>
      </c>
      <c r="F4764" s="209" t="s">
        <v>10765</v>
      </c>
      <c r="G4764" s="209" t="s">
        <v>10766</v>
      </c>
    </row>
    <row r="4765" customHeight="1" spans="4:7">
      <c r="D4765" s="207">
        <v>46035</v>
      </c>
      <c r="E4765" s="209" t="s">
        <v>10762</v>
      </c>
      <c r="F4765" s="209" t="s">
        <v>10767</v>
      </c>
      <c r="G4765" s="209" t="s">
        <v>10768</v>
      </c>
    </row>
    <row r="4766" customHeight="1" spans="4:7">
      <c r="D4766" s="207">
        <v>46035</v>
      </c>
      <c r="E4766" s="209" t="s">
        <v>10762</v>
      </c>
      <c r="F4766" s="209" t="s">
        <v>10769</v>
      </c>
      <c r="G4766" s="209" t="s">
        <v>10770</v>
      </c>
    </row>
    <row r="4767" customHeight="1" spans="4:7">
      <c r="D4767" s="207">
        <v>46035</v>
      </c>
      <c r="E4767" s="209" t="s">
        <v>10762</v>
      </c>
      <c r="F4767" s="209" t="s">
        <v>10771</v>
      </c>
      <c r="G4767" s="209" t="s">
        <v>10772</v>
      </c>
    </row>
    <row r="4768" customHeight="1" spans="4:7">
      <c r="D4768" s="207">
        <v>46035</v>
      </c>
      <c r="E4768" s="209" t="s">
        <v>10762</v>
      </c>
      <c r="F4768" s="209" t="s">
        <v>10773</v>
      </c>
      <c r="G4768" s="209" t="s">
        <v>10774</v>
      </c>
    </row>
    <row r="4769" customHeight="1" spans="4:7">
      <c r="D4769" s="207">
        <v>46035</v>
      </c>
      <c r="E4769" s="209" t="s">
        <v>10762</v>
      </c>
      <c r="F4769" s="209" t="s">
        <v>10775</v>
      </c>
      <c r="G4769" s="209" t="s">
        <v>10776</v>
      </c>
    </row>
    <row r="4770" customHeight="1" spans="4:7">
      <c r="D4770" s="207">
        <v>46035</v>
      </c>
      <c r="E4770" s="209" t="s">
        <v>10762</v>
      </c>
      <c r="F4770" s="209" t="s">
        <v>10777</v>
      </c>
      <c r="G4770" s="209" t="s">
        <v>10778</v>
      </c>
    </row>
    <row r="4771" customHeight="1" spans="4:7">
      <c r="D4771" s="207">
        <v>46035</v>
      </c>
      <c r="E4771" s="209" t="s">
        <v>10762</v>
      </c>
      <c r="F4771" s="209" t="s">
        <v>10779</v>
      </c>
      <c r="G4771" s="209" t="s">
        <v>7128</v>
      </c>
    </row>
    <row r="4772" customHeight="1" spans="4:7">
      <c r="D4772" s="207">
        <v>46035</v>
      </c>
      <c r="E4772" s="209" t="s">
        <v>10762</v>
      </c>
      <c r="F4772" s="209" t="s">
        <v>10780</v>
      </c>
      <c r="G4772" s="209" t="s">
        <v>10781</v>
      </c>
    </row>
    <row r="4773" customHeight="1" spans="4:7">
      <c r="D4773" s="207">
        <v>46035</v>
      </c>
      <c r="E4773" s="209" t="s">
        <v>10762</v>
      </c>
      <c r="F4773" s="209" t="s">
        <v>10782</v>
      </c>
      <c r="G4773" s="209" t="s">
        <v>4044</v>
      </c>
    </row>
    <row r="4774" customHeight="1" spans="4:7">
      <c r="D4774" s="207">
        <v>46035</v>
      </c>
      <c r="E4774" s="209" t="s">
        <v>10762</v>
      </c>
      <c r="F4774" s="209" t="s">
        <v>10783</v>
      </c>
      <c r="G4774" s="209" t="s">
        <v>10784</v>
      </c>
    </row>
    <row r="4775" customHeight="1" spans="4:7">
      <c r="D4775" s="207">
        <v>46035</v>
      </c>
      <c r="E4775" s="209" t="s">
        <v>10762</v>
      </c>
      <c r="F4775" s="209" t="s">
        <v>10785</v>
      </c>
      <c r="G4775" s="209" t="s">
        <v>10786</v>
      </c>
    </row>
    <row r="4776" customHeight="1" spans="4:7">
      <c r="D4776" s="207">
        <v>46035</v>
      </c>
      <c r="E4776" s="209" t="s">
        <v>10762</v>
      </c>
      <c r="F4776" s="209" t="s">
        <v>10787</v>
      </c>
      <c r="G4776" s="209" t="s">
        <v>10788</v>
      </c>
    </row>
    <row r="4777" customHeight="1" spans="4:7">
      <c r="D4777" s="207">
        <v>46035</v>
      </c>
      <c r="E4777" s="209" t="s">
        <v>10762</v>
      </c>
      <c r="F4777" s="209" t="s">
        <v>10789</v>
      </c>
      <c r="G4777" s="209" t="s">
        <v>10790</v>
      </c>
    </row>
    <row r="4778" customHeight="1" spans="4:7">
      <c r="D4778" s="207">
        <v>46035</v>
      </c>
      <c r="E4778" s="209" t="s">
        <v>10762</v>
      </c>
      <c r="F4778" s="209" t="s">
        <v>10791</v>
      </c>
      <c r="G4778" s="209" t="s">
        <v>10792</v>
      </c>
    </row>
    <row r="4779" customHeight="1" spans="4:7">
      <c r="D4779" s="207">
        <v>45016</v>
      </c>
      <c r="E4779" s="209" t="s">
        <v>10793</v>
      </c>
      <c r="F4779" s="209" t="s">
        <v>10794</v>
      </c>
      <c r="G4779" s="209" t="s">
        <v>10795</v>
      </c>
    </row>
    <row r="4780" customHeight="1" spans="4:7">
      <c r="D4780" s="207">
        <v>45016</v>
      </c>
      <c r="E4780" s="209" t="s">
        <v>10793</v>
      </c>
      <c r="F4780" s="209" t="s">
        <v>10796</v>
      </c>
      <c r="G4780" s="209" t="s">
        <v>3285</v>
      </c>
    </row>
    <row r="4781" customHeight="1" spans="4:7">
      <c r="D4781" s="207">
        <v>45016</v>
      </c>
      <c r="E4781" s="209" t="s">
        <v>10793</v>
      </c>
      <c r="F4781" s="209" t="s">
        <v>10797</v>
      </c>
      <c r="G4781" s="209" t="s">
        <v>10798</v>
      </c>
    </row>
    <row r="4782" customHeight="1" spans="4:7">
      <c r="D4782" s="207">
        <v>45016</v>
      </c>
      <c r="E4782" s="209" t="s">
        <v>10793</v>
      </c>
      <c r="F4782" s="209" t="s">
        <v>10799</v>
      </c>
      <c r="G4782" s="209" t="s">
        <v>10800</v>
      </c>
    </row>
    <row r="4783" customHeight="1" spans="4:7">
      <c r="D4783" s="207">
        <v>45016</v>
      </c>
      <c r="E4783" s="209" t="s">
        <v>10793</v>
      </c>
      <c r="F4783" s="209" t="s">
        <v>10801</v>
      </c>
      <c r="G4783" s="209" t="s">
        <v>10444</v>
      </c>
    </row>
    <row r="4784" customHeight="1" spans="4:7">
      <c r="D4784" s="207">
        <v>45016</v>
      </c>
      <c r="E4784" s="209" t="s">
        <v>10793</v>
      </c>
      <c r="F4784" s="209" t="s">
        <v>10802</v>
      </c>
      <c r="G4784" s="209" t="s">
        <v>10803</v>
      </c>
    </row>
    <row r="4785" customHeight="1" spans="4:7">
      <c r="D4785" s="207">
        <v>45016</v>
      </c>
      <c r="E4785" s="209" t="s">
        <v>10793</v>
      </c>
      <c r="F4785" s="209" t="s">
        <v>10804</v>
      </c>
      <c r="G4785" s="209" t="s">
        <v>10805</v>
      </c>
    </row>
    <row r="4786" customHeight="1" spans="4:7">
      <c r="D4786" s="207">
        <v>45016</v>
      </c>
      <c r="E4786" s="209" t="s">
        <v>10793</v>
      </c>
      <c r="F4786" s="209" t="s">
        <v>10806</v>
      </c>
      <c r="G4786" s="209" t="s">
        <v>3412</v>
      </c>
    </row>
    <row r="4787" customHeight="1" spans="4:7">
      <c r="D4787" s="207">
        <v>45016</v>
      </c>
      <c r="E4787" s="209" t="s">
        <v>10793</v>
      </c>
      <c r="F4787" s="209" t="s">
        <v>10807</v>
      </c>
      <c r="G4787" s="209" t="s">
        <v>10808</v>
      </c>
    </row>
    <row r="4788" customHeight="1" spans="4:7">
      <c r="D4788" s="207">
        <v>45016</v>
      </c>
      <c r="E4788" s="209" t="s">
        <v>10793</v>
      </c>
      <c r="F4788" s="209" t="s">
        <v>10809</v>
      </c>
      <c r="G4788" s="209" t="s">
        <v>10810</v>
      </c>
    </row>
    <row r="4789" customHeight="1" spans="4:7">
      <c r="D4789" s="207">
        <v>45016</v>
      </c>
      <c r="E4789" s="209" t="s">
        <v>10793</v>
      </c>
      <c r="F4789" s="209" t="s">
        <v>10811</v>
      </c>
      <c r="G4789" s="209" t="s">
        <v>10812</v>
      </c>
    </row>
    <row r="4790" customHeight="1" spans="4:7">
      <c r="D4790" s="207">
        <v>45016</v>
      </c>
      <c r="E4790" s="209" t="s">
        <v>10793</v>
      </c>
      <c r="F4790" s="209" t="s">
        <v>10813</v>
      </c>
      <c r="G4790" s="209" t="s">
        <v>10814</v>
      </c>
    </row>
    <row r="4791" customHeight="1" spans="4:7">
      <c r="D4791" s="207">
        <v>45016</v>
      </c>
      <c r="E4791" s="209" t="s">
        <v>10793</v>
      </c>
      <c r="F4791" s="209" t="s">
        <v>10815</v>
      </c>
      <c r="G4791" s="209" t="s">
        <v>10816</v>
      </c>
    </row>
    <row r="4792" customHeight="1" spans="4:7">
      <c r="D4792" s="207">
        <v>45016</v>
      </c>
      <c r="E4792" s="209" t="s">
        <v>10793</v>
      </c>
      <c r="F4792" s="209" t="s">
        <v>10817</v>
      </c>
      <c r="G4792" s="209" t="s">
        <v>10818</v>
      </c>
    </row>
    <row r="4793" customHeight="1" spans="4:7">
      <c r="D4793" s="207">
        <v>45016</v>
      </c>
      <c r="E4793" s="209" t="s">
        <v>10793</v>
      </c>
      <c r="F4793" s="209" t="s">
        <v>10819</v>
      </c>
      <c r="G4793" s="209" t="s">
        <v>10820</v>
      </c>
    </row>
    <row r="4794" customHeight="1" spans="4:7">
      <c r="D4794" s="207">
        <v>45016</v>
      </c>
      <c r="E4794" s="209" t="s">
        <v>10793</v>
      </c>
      <c r="F4794" s="209" t="s">
        <v>10821</v>
      </c>
      <c r="G4794" s="209" t="s">
        <v>2668</v>
      </c>
    </row>
    <row r="4795" customHeight="1" spans="4:7">
      <c r="D4795" s="207">
        <v>45016</v>
      </c>
      <c r="E4795" s="209" t="s">
        <v>10793</v>
      </c>
      <c r="F4795" s="209" t="s">
        <v>10822</v>
      </c>
      <c r="G4795" s="209" t="s">
        <v>10823</v>
      </c>
    </row>
    <row r="4796" customHeight="1" spans="4:7">
      <c r="D4796" s="207">
        <v>45016</v>
      </c>
      <c r="E4796" s="209" t="s">
        <v>10793</v>
      </c>
      <c r="F4796" s="209" t="s">
        <v>10824</v>
      </c>
      <c r="G4796" s="209" t="s">
        <v>10825</v>
      </c>
    </row>
    <row r="4797" customHeight="1" spans="4:7">
      <c r="D4797" s="207">
        <v>45016</v>
      </c>
      <c r="E4797" s="209" t="s">
        <v>10793</v>
      </c>
      <c r="F4797" s="209" t="s">
        <v>10826</v>
      </c>
      <c r="G4797" s="209" t="s">
        <v>10827</v>
      </c>
    </row>
    <row r="4798" customHeight="1" spans="4:7">
      <c r="D4798" s="207">
        <v>45016</v>
      </c>
      <c r="E4798" s="209" t="s">
        <v>10793</v>
      </c>
      <c r="F4798" s="209" t="s">
        <v>10828</v>
      </c>
      <c r="G4798" s="209" t="s">
        <v>10829</v>
      </c>
    </row>
    <row r="4799" customHeight="1" spans="4:7">
      <c r="D4799" s="207">
        <v>48050</v>
      </c>
      <c r="E4799" s="209" t="s">
        <v>10830</v>
      </c>
      <c r="F4799" s="209" t="s">
        <v>10831</v>
      </c>
      <c r="G4799" s="209" t="s">
        <v>10832</v>
      </c>
    </row>
    <row r="4800" customHeight="1" spans="4:7">
      <c r="D4800" s="207">
        <v>48050</v>
      </c>
      <c r="E4800" s="209" t="s">
        <v>10830</v>
      </c>
      <c r="F4800" s="209" t="s">
        <v>10833</v>
      </c>
      <c r="G4800" s="209" t="s">
        <v>10834</v>
      </c>
    </row>
    <row r="4801" customHeight="1" spans="4:7">
      <c r="D4801" s="207">
        <v>48050</v>
      </c>
      <c r="E4801" s="209" t="s">
        <v>10830</v>
      </c>
      <c r="F4801" s="209" t="s">
        <v>10835</v>
      </c>
      <c r="G4801" s="209" t="s">
        <v>10836</v>
      </c>
    </row>
    <row r="4802" customHeight="1" spans="4:7">
      <c r="D4802" s="207">
        <v>48050</v>
      </c>
      <c r="E4802" s="209" t="s">
        <v>10830</v>
      </c>
      <c r="F4802" s="209" t="s">
        <v>10837</v>
      </c>
      <c r="G4802" s="209" t="s">
        <v>10838</v>
      </c>
    </row>
    <row r="4803" customHeight="1" spans="4:7">
      <c r="D4803" s="207">
        <v>48050</v>
      </c>
      <c r="E4803" s="209" t="s">
        <v>10830</v>
      </c>
      <c r="F4803" s="209" t="s">
        <v>10839</v>
      </c>
      <c r="G4803" s="209" t="s">
        <v>4326</v>
      </c>
    </row>
    <row r="4804" customHeight="1" spans="4:7">
      <c r="D4804" s="207">
        <v>48050</v>
      </c>
      <c r="E4804" s="209" t="s">
        <v>10830</v>
      </c>
      <c r="F4804" s="209" t="s">
        <v>10840</v>
      </c>
      <c r="G4804" s="209" t="s">
        <v>10841</v>
      </c>
    </row>
    <row r="4805" customHeight="1" spans="4:7">
      <c r="D4805" s="207">
        <v>48050</v>
      </c>
      <c r="E4805" s="209" t="s">
        <v>10830</v>
      </c>
      <c r="F4805" s="209" t="s">
        <v>10842</v>
      </c>
      <c r="G4805" s="209" t="s">
        <v>10843</v>
      </c>
    </row>
    <row r="4806" customHeight="1" spans="4:7">
      <c r="D4806" s="207">
        <v>48050</v>
      </c>
      <c r="E4806" s="209" t="s">
        <v>10830</v>
      </c>
      <c r="F4806" s="209" t="s">
        <v>10844</v>
      </c>
      <c r="G4806" s="209" t="s">
        <v>10845</v>
      </c>
    </row>
    <row r="4807" customHeight="1" spans="4:7">
      <c r="D4807" s="207">
        <v>48050</v>
      </c>
      <c r="E4807" s="209" t="s">
        <v>10830</v>
      </c>
      <c r="F4807" s="209" t="s">
        <v>10846</v>
      </c>
      <c r="G4807" s="209" t="s">
        <v>10847</v>
      </c>
    </row>
    <row r="4808" customHeight="1" spans="4:7">
      <c r="D4808" s="207">
        <v>48050</v>
      </c>
      <c r="E4808" s="209" t="s">
        <v>10830</v>
      </c>
      <c r="F4808" s="209" t="s">
        <v>10848</v>
      </c>
      <c r="G4808" s="209" t="s">
        <v>10849</v>
      </c>
    </row>
    <row r="4809" customHeight="1" spans="4:7">
      <c r="D4809" s="207">
        <v>48050</v>
      </c>
      <c r="E4809" s="209" t="s">
        <v>10830</v>
      </c>
      <c r="F4809" s="209" t="s">
        <v>10850</v>
      </c>
      <c r="G4809" s="209" t="s">
        <v>8964</v>
      </c>
    </row>
    <row r="4810" customHeight="1" spans="4:7">
      <c r="D4810" s="207">
        <v>48050</v>
      </c>
      <c r="E4810" s="209" t="s">
        <v>10830</v>
      </c>
      <c r="F4810" s="209" t="s">
        <v>10851</v>
      </c>
      <c r="G4810" s="209" t="s">
        <v>10852</v>
      </c>
    </row>
    <row r="4811" customHeight="1" spans="4:7">
      <c r="D4811" s="207">
        <v>48050</v>
      </c>
      <c r="E4811" s="209" t="s">
        <v>10830</v>
      </c>
      <c r="F4811" s="209" t="s">
        <v>10853</v>
      </c>
      <c r="G4811" s="209" t="s">
        <v>3002</v>
      </c>
    </row>
    <row r="4812" customHeight="1" spans="4:7">
      <c r="D4812" s="207">
        <v>48050</v>
      </c>
      <c r="E4812" s="209" t="s">
        <v>10830</v>
      </c>
      <c r="F4812" s="209" t="s">
        <v>10854</v>
      </c>
      <c r="G4812" s="209" t="s">
        <v>10855</v>
      </c>
    </row>
    <row r="4813" customHeight="1" spans="4:7">
      <c r="D4813" s="207">
        <v>48050</v>
      </c>
      <c r="E4813" s="209" t="s">
        <v>10830</v>
      </c>
      <c r="F4813" s="209" t="s">
        <v>10856</v>
      </c>
      <c r="G4813" s="209" t="s">
        <v>10857</v>
      </c>
    </row>
    <row r="4814" customHeight="1" spans="4:7">
      <c r="D4814" s="207">
        <v>48050</v>
      </c>
      <c r="E4814" s="209" t="s">
        <v>10830</v>
      </c>
      <c r="F4814" s="209" t="s">
        <v>10858</v>
      </c>
      <c r="G4814" s="209" t="s">
        <v>10859</v>
      </c>
    </row>
    <row r="4815" customHeight="1" spans="4:7">
      <c r="D4815" s="207">
        <v>48050</v>
      </c>
      <c r="E4815" s="209" t="s">
        <v>10830</v>
      </c>
      <c r="F4815" s="209" t="s">
        <v>10860</v>
      </c>
      <c r="G4815" s="209" t="s">
        <v>3234</v>
      </c>
    </row>
    <row r="4816" customHeight="1" spans="4:7">
      <c r="D4816" s="207">
        <v>48050</v>
      </c>
      <c r="E4816" s="209" t="s">
        <v>10830</v>
      </c>
      <c r="F4816" s="209" t="s">
        <v>10861</v>
      </c>
      <c r="G4816" s="209" t="s">
        <v>10862</v>
      </c>
    </row>
    <row r="4817" customHeight="1" spans="4:7">
      <c r="D4817" s="207">
        <v>48050</v>
      </c>
      <c r="E4817" s="209" t="s">
        <v>10830</v>
      </c>
      <c r="F4817" s="209" t="s">
        <v>10863</v>
      </c>
      <c r="G4817" s="209" t="s">
        <v>10864</v>
      </c>
    </row>
    <row r="4818" customHeight="1" spans="4:7">
      <c r="D4818" s="207">
        <v>48050</v>
      </c>
      <c r="E4818" s="209" t="s">
        <v>10830</v>
      </c>
      <c r="F4818" s="209" t="s">
        <v>10865</v>
      </c>
      <c r="G4818" s="209" t="s">
        <v>5882</v>
      </c>
    </row>
    <row r="4819" customHeight="1" spans="4:7">
      <c r="D4819" s="207">
        <v>48050</v>
      </c>
      <c r="E4819" s="209" t="s">
        <v>10830</v>
      </c>
      <c r="F4819" s="209" t="s">
        <v>10866</v>
      </c>
      <c r="G4819" s="209" t="s">
        <v>10867</v>
      </c>
    </row>
    <row r="4820" customHeight="1" spans="4:7">
      <c r="D4820" s="207">
        <v>48050</v>
      </c>
      <c r="E4820" s="209" t="s">
        <v>10830</v>
      </c>
      <c r="F4820" s="209" t="s">
        <v>10868</v>
      </c>
      <c r="G4820" s="209" t="s">
        <v>10869</v>
      </c>
    </row>
    <row r="4821" customHeight="1" spans="4:7">
      <c r="D4821" s="207">
        <v>48050</v>
      </c>
      <c r="E4821" s="209" t="s">
        <v>10830</v>
      </c>
      <c r="F4821" s="209" t="s">
        <v>10870</v>
      </c>
      <c r="G4821" s="209" t="s">
        <v>10871</v>
      </c>
    </row>
    <row r="4822" customHeight="1" spans="4:7">
      <c r="D4822" s="207">
        <v>48050</v>
      </c>
      <c r="E4822" s="209" t="s">
        <v>10830</v>
      </c>
      <c r="F4822" s="209" t="s">
        <v>10872</v>
      </c>
      <c r="G4822" s="209" t="s">
        <v>10873</v>
      </c>
    </row>
    <row r="4823" customHeight="1" spans="4:7">
      <c r="D4823" s="207">
        <v>48050</v>
      </c>
      <c r="E4823" s="209" t="s">
        <v>10830</v>
      </c>
      <c r="F4823" s="209" t="s">
        <v>10874</v>
      </c>
      <c r="G4823" s="209" t="s">
        <v>10875</v>
      </c>
    </row>
    <row r="4824" customHeight="1" spans="4:7">
      <c r="D4824" s="207">
        <v>48050</v>
      </c>
      <c r="E4824" s="209" t="s">
        <v>10830</v>
      </c>
      <c r="F4824" s="209" t="s">
        <v>10876</v>
      </c>
      <c r="G4824" s="209" t="s">
        <v>9963</v>
      </c>
    </row>
    <row r="4825" customHeight="1" spans="4:7">
      <c r="D4825" s="207">
        <v>48050</v>
      </c>
      <c r="E4825" s="209" t="s">
        <v>10830</v>
      </c>
      <c r="F4825" s="209" t="s">
        <v>10877</v>
      </c>
      <c r="G4825" s="209" t="s">
        <v>10878</v>
      </c>
    </row>
    <row r="4826" customHeight="1" spans="4:7">
      <c r="D4826" s="207">
        <v>48050</v>
      </c>
      <c r="E4826" s="209" t="s">
        <v>10830</v>
      </c>
      <c r="F4826" s="209" t="s">
        <v>10879</v>
      </c>
      <c r="G4826" s="209" t="s">
        <v>10880</v>
      </c>
    </row>
    <row r="4827" customHeight="1" spans="4:7">
      <c r="D4827" s="207">
        <v>48050</v>
      </c>
      <c r="E4827" s="209" t="s">
        <v>10830</v>
      </c>
      <c r="F4827" s="209" t="s">
        <v>10881</v>
      </c>
      <c r="G4827" s="209" t="s">
        <v>10882</v>
      </c>
    </row>
    <row r="4828" customHeight="1" spans="4:7">
      <c r="D4828" s="207">
        <v>48050</v>
      </c>
      <c r="E4828" s="209" t="s">
        <v>10830</v>
      </c>
      <c r="F4828" s="209" t="s">
        <v>10883</v>
      </c>
      <c r="G4828" s="209" t="s">
        <v>10884</v>
      </c>
    </row>
    <row r="4829" customHeight="1" spans="4:7">
      <c r="D4829" s="207">
        <v>48050</v>
      </c>
      <c r="E4829" s="209" t="s">
        <v>10830</v>
      </c>
      <c r="F4829" s="209" t="s">
        <v>10885</v>
      </c>
      <c r="G4829" s="209" t="s">
        <v>10886</v>
      </c>
    </row>
    <row r="4830" customHeight="1" spans="4:7">
      <c r="D4830" s="207">
        <v>48050</v>
      </c>
      <c r="E4830" s="209" t="s">
        <v>10830</v>
      </c>
      <c r="F4830" s="209" t="s">
        <v>10887</v>
      </c>
      <c r="G4830" s="209" t="s">
        <v>10888</v>
      </c>
    </row>
    <row r="4831" customHeight="1" spans="4:7">
      <c r="D4831" s="207">
        <v>50039</v>
      </c>
      <c r="E4831" s="209" t="s">
        <v>10889</v>
      </c>
      <c r="F4831" s="209" t="s">
        <v>10890</v>
      </c>
      <c r="G4831" s="209" t="s">
        <v>10891</v>
      </c>
    </row>
    <row r="4832" customHeight="1" spans="4:7">
      <c r="D4832" s="207">
        <v>50039</v>
      </c>
      <c r="E4832" s="209" t="s">
        <v>10889</v>
      </c>
      <c r="F4832" s="209" t="s">
        <v>10892</v>
      </c>
      <c r="G4832" s="209" t="s">
        <v>10893</v>
      </c>
    </row>
    <row r="4833" customHeight="1" spans="4:7">
      <c r="D4833" s="207">
        <v>50039</v>
      </c>
      <c r="E4833" s="209" t="s">
        <v>10889</v>
      </c>
      <c r="F4833" s="209" t="s">
        <v>10894</v>
      </c>
      <c r="G4833" s="209" t="s">
        <v>10895</v>
      </c>
    </row>
    <row r="4834" customHeight="1" spans="4:7">
      <c r="D4834" s="207">
        <v>50039</v>
      </c>
      <c r="E4834" s="209" t="s">
        <v>10889</v>
      </c>
      <c r="F4834" s="209" t="s">
        <v>10896</v>
      </c>
      <c r="G4834" s="209" t="s">
        <v>10897</v>
      </c>
    </row>
    <row r="4835" customHeight="1" spans="4:7">
      <c r="D4835" s="207">
        <v>50039</v>
      </c>
      <c r="E4835" s="209" t="s">
        <v>10889</v>
      </c>
      <c r="F4835" s="209" t="s">
        <v>10898</v>
      </c>
      <c r="G4835" s="209" t="s">
        <v>10899</v>
      </c>
    </row>
    <row r="4836" customHeight="1" spans="1:7">
      <c r="A4836" s="206"/>
      <c r="B4836" s="181"/>
      <c r="D4836" s="207">
        <v>50039</v>
      </c>
      <c r="E4836" s="209" t="s">
        <v>10889</v>
      </c>
      <c r="F4836" s="209" t="s">
        <v>10900</v>
      </c>
      <c r="G4836" s="209" t="s">
        <v>10901</v>
      </c>
    </row>
    <row r="4837" customHeight="1" spans="1:7">
      <c r="A4837" s="206"/>
      <c r="B4837" s="181"/>
      <c r="D4837" s="207">
        <v>50039</v>
      </c>
      <c r="E4837" s="209" t="s">
        <v>10889</v>
      </c>
      <c r="F4837" s="209" t="s">
        <v>10902</v>
      </c>
      <c r="G4837" s="209" t="s">
        <v>10903</v>
      </c>
    </row>
    <row r="4838" customHeight="1" spans="4:7">
      <c r="D4838" s="207">
        <v>50039</v>
      </c>
      <c r="E4838" s="209" t="s">
        <v>10889</v>
      </c>
      <c r="F4838" s="209" t="s">
        <v>10904</v>
      </c>
      <c r="G4838" s="209" t="s">
        <v>10905</v>
      </c>
    </row>
    <row r="4839" customHeight="1" spans="4:7">
      <c r="D4839" s="207">
        <v>50039</v>
      </c>
      <c r="E4839" s="209" t="s">
        <v>10889</v>
      </c>
      <c r="F4839" s="209" t="s">
        <v>10906</v>
      </c>
      <c r="G4839" s="209" t="s">
        <v>2163</v>
      </c>
    </row>
    <row r="4840" customHeight="1" spans="4:7">
      <c r="D4840" s="207">
        <v>50039</v>
      </c>
      <c r="E4840" s="209" t="s">
        <v>10889</v>
      </c>
      <c r="F4840" s="209" t="s">
        <v>10907</v>
      </c>
      <c r="G4840" s="209" t="s">
        <v>10908</v>
      </c>
    </row>
    <row r="4841" customHeight="1" spans="4:7">
      <c r="D4841" s="207">
        <v>45017</v>
      </c>
      <c r="E4841" s="209" t="s">
        <v>10909</v>
      </c>
      <c r="F4841" s="209" t="s">
        <v>10910</v>
      </c>
      <c r="G4841" s="209" t="s">
        <v>10911</v>
      </c>
    </row>
    <row r="4842" customHeight="1" spans="4:7">
      <c r="D4842" s="207">
        <v>45017</v>
      </c>
      <c r="E4842" s="209" t="s">
        <v>10909</v>
      </c>
      <c r="F4842" s="209" t="s">
        <v>10912</v>
      </c>
      <c r="G4842" s="209" t="s">
        <v>10913</v>
      </c>
    </row>
    <row r="4843" customHeight="1" spans="4:7">
      <c r="D4843" s="207">
        <v>45017</v>
      </c>
      <c r="E4843" s="209" t="s">
        <v>10909</v>
      </c>
      <c r="F4843" s="209" t="s">
        <v>10914</v>
      </c>
      <c r="G4843" s="209" t="s">
        <v>10915</v>
      </c>
    </row>
    <row r="4844" customHeight="1" spans="4:7">
      <c r="D4844" s="207">
        <v>45017</v>
      </c>
      <c r="E4844" s="209" t="s">
        <v>10909</v>
      </c>
      <c r="F4844" s="209" t="s">
        <v>10916</v>
      </c>
      <c r="G4844" s="209" t="s">
        <v>10917</v>
      </c>
    </row>
    <row r="4845" customHeight="1" spans="4:7">
      <c r="D4845" s="207">
        <v>45017</v>
      </c>
      <c r="E4845" s="209" t="s">
        <v>10909</v>
      </c>
      <c r="F4845" s="209" t="s">
        <v>10918</v>
      </c>
      <c r="G4845" s="209" t="s">
        <v>10919</v>
      </c>
    </row>
    <row r="4846" customHeight="1" spans="4:7">
      <c r="D4846" s="207">
        <v>45017</v>
      </c>
      <c r="E4846" s="209" t="s">
        <v>10909</v>
      </c>
      <c r="F4846" s="209" t="s">
        <v>10920</v>
      </c>
      <c r="G4846" s="209" t="s">
        <v>10921</v>
      </c>
    </row>
    <row r="4847" customHeight="1" spans="4:7">
      <c r="D4847" s="207">
        <v>45017</v>
      </c>
      <c r="E4847" s="209" t="s">
        <v>10909</v>
      </c>
      <c r="F4847" s="209" t="s">
        <v>10922</v>
      </c>
      <c r="G4847" s="209" t="s">
        <v>10923</v>
      </c>
    </row>
    <row r="4848" customHeight="1" spans="4:7">
      <c r="D4848" s="207">
        <v>45017</v>
      </c>
      <c r="E4848" s="209" t="s">
        <v>10909</v>
      </c>
      <c r="F4848" s="209" t="s">
        <v>10924</v>
      </c>
      <c r="G4848" s="209" t="s">
        <v>10925</v>
      </c>
    </row>
    <row r="4849" customHeight="1" spans="4:7">
      <c r="D4849" s="207">
        <v>45017</v>
      </c>
      <c r="E4849" s="209" t="s">
        <v>10909</v>
      </c>
      <c r="F4849" s="209" t="s">
        <v>10926</v>
      </c>
      <c r="G4849" s="209" t="s">
        <v>10927</v>
      </c>
    </row>
    <row r="4850" customHeight="1" spans="4:7">
      <c r="D4850" s="207">
        <v>45017</v>
      </c>
      <c r="E4850" s="209" t="s">
        <v>10909</v>
      </c>
      <c r="F4850" s="209" t="s">
        <v>10928</v>
      </c>
      <c r="G4850" s="209" t="s">
        <v>10929</v>
      </c>
    </row>
    <row r="4851" customHeight="1" spans="4:7">
      <c r="D4851" s="207">
        <v>45017</v>
      </c>
      <c r="E4851" s="209" t="s">
        <v>10909</v>
      </c>
      <c r="F4851" s="209" t="s">
        <v>10930</v>
      </c>
      <c r="G4851" s="209" t="s">
        <v>2456</v>
      </c>
    </row>
    <row r="4852" customHeight="1" spans="4:7">
      <c r="D4852" s="207">
        <v>45017</v>
      </c>
      <c r="E4852" s="209" t="s">
        <v>10909</v>
      </c>
      <c r="F4852" s="209" t="s">
        <v>10931</v>
      </c>
      <c r="G4852" s="209" t="s">
        <v>10932</v>
      </c>
    </row>
    <row r="4853" customHeight="1" spans="4:7">
      <c r="D4853" s="207">
        <v>45017</v>
      </c>
      <c r="E4853" s="209" t="s">
        <v>10909</v>
      </c>
      <c r="F4853" s="209" t="s">
        <v>10933</v>
      </c>
      <c r="G4853" s="209" t="s">
        <v>10934</v>
      </c>
    </row>
    <row r="4854" customHeight="1" spans="4:7">
      <c r="D4854" s="207">
        <v>45017</v>
      </c>
      <c r="E4854" s="209" t="s">
        <v>10909</v>
      </c>
      <c r="F4854" s="209" t="s">
        <v>10935</v>
      </c>
      <c r="G4854" s="209" t="s">
        <v>10936</v>
      </c>
    </row>
    <row r="4855" customHeight="1" spans="4:7">
      <c r="D4855" s="207">
        <v>45017</v>
      </c>
      <c r="E4855" s="209" t="s">
        <v>10909</v>
      </c>
      <c r="F4855" s="209" t="s">
        <v>10937</v>
      </c>
      <c r="G4855" s="209" t="s">
        <v>10938</v>
      </c>
    </row>
    <row r="4856" customHeight="1" spans="4:7">
      <c r="D4856" s="207">
        <v>45017</v>
      </c>
      <c r="E4856" s="209" t="s">
        <v>10909</v>
      </c>
      <c r="F4856" s="209" t="s">
        <v>10939</v>
      </c>
      <c r="G4856" s="209" t="s">
        <v>10940</v>
      </c>
    </row>
    <row r="4857" customHeight="1" spans="4:7">
      <c r="D4857" s="207">
        <v>45017</v>
      </c>
      <c r="E4857" s="209" t="s">
        <v>10909</v>
      </c>
      <c r="F4857" s="209" t="s">
        <v>10941</v>
      </c>
      <c r="G4857" s="209" t="s">
        <v>10942</v>
      </c>
    </row>
    <row r="4858" customHeight="1" spans="4:7">
      <c r="D4858" s="207">
        <v>45017</v>
      </c>
      <c r="E4858" s="209" t="s">
        <v>10909</v>
      </c>
      <c r="F4858" s="209" t="s">
        <v>10943</v>
      </c>
      <c r="G4858" s="209" t="s">
        <v>10944</v>
      </c>
    </row>
    <row r="4859" customHeight="1" spans="4:7">
      <c r="D4859" s="207">
        <v>45017</v>
      </c>
      <c r="E4859" s="209" t="s">
        <v>10909</v>
      </c>
      <c r="F4859" s="209" t="s">
        <v>10945</v>
      </c>
      <c r="G4859" s="209" t="s">
        <v>10946</v>
      </c>
    </row>
    <row r="4860" customHeight="1" spans="4:7">
      <c r="D4860" s="207">
        <v>45017</v>
      </c>
      <c r="E4860" s="209" t="s">
        <v>10909</v>
      </c>
      <c r="F4860" s="209" t="s">
        <v>10947</v>
      </c>
      <c r="G4860" s="209" t="s">
        <v>10322</v>
      </c>
    </row>
    <row r="4861" customHeight="1" spans="4:7">
      <c r="D4861" s="207">
        <v>45017</v>
      </c>
      <c r="E4861" s="209" t="s">
        <v>10909</v>
      </c>
      <c r="F4861" s="209" t="s">
        <v>10948</v>
      </c>
      <c r="G4861" s="209" t="s">
        <v>6044</v>
      </c>
    </row>
    <row r="4862" customHeight="1" spans="4:7">
      <c r="D4862" s="207">
        <v>45017</v>
      </c>
      <c r="E4862" s="209" t="s">
        <v>10909</v>
      </c>
      <c r="F4862" s="209" t="s">
        <v>10949</v>
      </c>
      <c r="G4862" s="209" t="s">
        <v>10950</v>
      </c>
    </row>
    <row r="4863" customHeight="1" spans="4:7">
      <c r="D4863" s="207">
        <v>45017</v>
      </c>
      <c r="E4863" s="209" t="s">
        <v>10909</v>
      </c>
      <c r="F4863" s="209" t="s">
        <v>10951</v>
      </c>
      <c r="G4863" s="209" t="s">
        <v>10952</v>
      </c>
    </row>
    <row r="4864" customHeight="1" spans="4:7">
      <c r="D4864" s="207">
        <v>45017</v>
      </c>
      <c r="E4864" s="209" t="s">
        <v>10909</v>
      </c>
      <c r="F4864" s="209" t="s">
        <v>10953</v>
      </c>
      <c r="G4864" s="209" t="s">
        <v>1490</v>
      </c>
    </row>
    <row r="4865" customHeight="1" spans="4:7">
      <c r="D4865" s="207">
        <v>45017</v>
      </c>
      <c r="E4865" s="209" t="s">
        <v>10909</v>
      </c>
      <c r="F4865" s="209" t="s">
        <v>10954</v>
      </c>
      <c r="G4865" s="209" t="s">
        <v>10955</v>
      </c>
    </row>
    <row r="4866" customHeight="1" spans="4:7">
      <c r="D4866" s="207">
        <v>45017</v>
      </c>
      <c r="E4866" s="209" t="s">
        <v>10909</v>
      </c>
      <c r="F4866" s="209" t="s">
        <v>10956</v>
      </c>
      <c r="G4866" s="209" t="s">
        <v>8536</v>
      </c>
    </row>
    <row r="4867" customHeight="1" spans="4:7">
      <c r="D4867" s="207">
        <v>45017</v>
      </c>
      <c r="E4867" s="209" t="s">
        <v>10909</v>
      </c>
      <c r="F4867" s="209" t="s">
        <v>10957</v>
      </c>
      <c r="G4867" s="209" t="s">
        <v>10958</v>
      </c>
    </row>
    <row r="4868" customHeight="1" spans="4:7">
      <c r="D4868" s="207">
        <v>45017</v>
      </c>
      <c r="E4868" s="209" t="s">
        <v>10909</v>
      </c>
      <c r="F4868" s="209" t="s">
        <v>10959</v>
      </c>
      <c r="G4868" s="209" t="s">
        <v>10960</v>
      </c>
    </row>
    <row r="4869" customHeight="1" spans="4:7">
      <c r="D4869" s="207">
        <v>50040</v>
      </c>
      <c r="E4869" s="181" t="s">
        <v>1443</v>
      </c>
      <c r="F4869" s="209" t="s">
        <v>10961</v>
      </c>
      <c r="G4869" s="209" t="s">
        <v>3328</v>
      </c>
    </row>
    <row r="4870" customHeight="1" spans="4:8">
      <c r="D4870" s="207">
        <v>50040</v>
      </c>
      <c r="E4870" s="181" t="s">
        <v>1443</v>
      </c>
      <c r="F4870" s="209" t="s">
        <v>10962</v>
      </c>
      <c r="G4870" s="209" t="s">
        <v>3332</v>
      </c>
      <c r="H4870" s="210"/>
    </row>
    <row r="4871" customHeight="1" spans="4:8">
      <c r="D4871" s="207">
        <v>50040</v>
      </c>
      <c r="E4871" s="181" t="s">
        <v>1443</v>
      </c>
      <c r="F4871" s="209" t="s">
        <v>10963</v>
      </c>
      <c r="G4871" s="209" t="s">
        <v>3334</v>
      </c>
      <c r="H4871" s="210"/>
    </row>
    <row r="4872" customHeight="1" spans="4:8">
      <c r="D4872" s="207">
        <v>50040</v>
      </c>
      <c r="E4872" s="181" t="s">
        <v>1443</v>
      </c>
      <c r="F4872" s="209" t="s">
        <v>10964</v>
      </c>
      <c r="G4872" s="209" t="s">
        <v>3342</v>
      </c>
      <c r="H4872" s="210"/>
    </row>
    <row r="4873" customHeight="1" spans="4:8">
      <c r="D4873" s="207">
        <v>50040</v>
      </c>
      <c r="E4873" s="181" t="s">
        <v>1443</v>
      </c>
      <c r="F4873" s="209" t="s">
        <v>10965</v>
      </c>
      <c r="G4873" s="209" t="s">
        <v>3348</v>
      </c>
      <c r="H4873" s="210"/>
    </row>
    <row r="4874" customHeight="1" spans="4:8">
      <c r="D4874" s="207">
        <v>50040</v>
      </c>
      <c r="E4874" s="181" t="s">
        <v>1443</v>
      </c>
      <c r="F4874" s="209" t="s">
        <v>10966</v>
      </c>
      <c r="G4874" s="209" t="s">
        <v>3346</v>
      </c>
      <c r="H4874" s="210"/>
    </row>
    <row r="4875" customHeight="1" spans="4:8">
      <c r="D4875" s="207">
        <v>50040</v>
      </c>
      <c r="E4875" s="181" t="s">
        <v>1443</v>
      </c>
      <c r="F4875" s="209" t="s">
        <v>10967</v>
      </c>
      <c r="G4875" s="209" t="s">
        <v>3338</v>
      </c>
      <c r="H4875" s="210"/>
    </row>
    <row r="4876" customHeight="1" spans="4:8">
      <c r="D4876" s="207">
        <v>50040</v>
      </c>
      <c r="E4876" s="181" t="s">
        <v>1443</v>
      </c>
      <c r="F4876" s="209" t="s">
        <v>10968</v>
      </c>
      <c r="G4876" s="209" t="s">
        <v>3340</v>
      </c>
      <c r="H4876" s="210"/>
    </row>
    <row r="4877" customHeight="1" spans="4:8">
      <c r="D4877" s="207">
        <v>50040</v>
      </c>
      <c r="E4877" s="181" t="s">
        <v>1443</v>
      </c>
      <c r="F4877" s="209" t="s">
        <v>10969</v>
      </c>
      <c r="G4877" s="209" t="s">
        <v>3344</v>
      </c>
      <c r="H4877" s="210"/>
    </row>
    <row r="4878" customHeight="1" spans="4:8">
      <c r="D4878" s="207">
        <v>50040</v>
      </c>
      <c r="E4878" s="181" t="s">
        <v>1443</v>
      </c>
      <c r="F4878" s="209" t="s">
        <v>10961</v>
      </c>
      <c r="G4878" s="209" t="s">
        <v>5923</v>
      </c>
      <c r="H4878" s="210"/>
    </row>
    <row r="4879" customHeight="1" spans="4:8">
      <c r="D4879" s="207">
        <v>50040</v>
      </c>
      <c r="E4879" s="181" t="s">
        <v>1443</v>
      </c>
      <c r="F4879" s="209" t="s">
        <v>10962</v>
      </c>
      <c r="G4879" s="209" t="s">
        <v>1984</v>
      </c>
      <c r="H4879" s="210"/>
    </row>
    <row r="4880" customHeight="1" spans="4:8">
      <c r="D4880" s="207">
        <v>50040</v>
      </c>
      <c r="E4880" s="181" t="s">
        <v>1443</v>
      </c>
      <c r="F4880" s="209" t="s">
        <v>10963</v>
      </c>
      <c r="G4880" s="209" t="s">
        <v>5936</v>
      </c>
      <c r="H4880" s="210"/>
    </row>
    <row r="4881" customHeight="1" spans="4:8">
      <c r="D4881" s="207">
        <v>50040</v>
      </c>
      <c r="E4881" s="181" t="s">
        <v>1443</v>
      </c>
      <c r="F4881" s="209" t="s">
        <v>10964</v>
      </c>
      <c r="G4881" s="209" t="s">
        <v>5938</v>
      </c>
      <c r="H4881" s="210"/>
    </row>
    <row r="4882" customHeight="1" spans="4:8">
      <c r="D4882" s="207">
        <v>50040</v>
      </c>
      <c r="E4882" s="181" t="s">
        <v>1443</v>
      </c>
      <c r="F4882" s="209" t="s">
        <v>10970</v>
      </c>
      <c r="G4882" s="209" t="s">
        <v>5940</v>
      </c>
      <c r="H4882" s="210"/>
    </row>
    <row r="4883" customHeight="1" spans="4:8">
      <c r="D4883" s="207">
        <v>50040</v>
      </c>
      <c r="E4883" s="181" t="s">
        <v>1443</v>
      </c>
      <c r="F4883" s="209" t="s">
        <v>10971</v>
      </c>
      <c r="G4883" s="209" t="s">
        <v>5942</v>
      </c>
      <c r="H4883" s="210"/>
    </row>
    <row r="4884" customHeight="1" spans="4:8">
      <c r="D4884" s="207">
        <v>50040</v>
      </c>
      <c r="E4884" s="181" t="s">
        <v>1443</v>
      </c>
      <c r="F4884" s="209" t="s">
        <v>10972</v>
      </c>
      <c r="G4884" s="209" t="s">
        <v>2445</v>
      </c>
      <c r="H4884" s="210"/>
    </row>
    <row r="4885" customHeight="1" spans="4:8">
      <c r="D4885" s="207">
        <v>50040</v>
      </c>
      <c r="E4885" s="181" t="s">
        <v>1443</v>
      </c>
      <c r="F4885" s="209" t="s">
        <v>10973</v>
      </c>
      <c r="G4885" s="209" t="s">
        <v>5952</v>
      </c>
      <c r="H4885" s="210"/>
    </row>
    <row r="4886" customHeight="1" spans="4:8">
      <c r="D4886" s="207">
        <v>50040</v>
      </c>
      <c r="E4886" s="181" t="s">
        <v>1443</v>
      </c>
      <c r="F4886" s="209" t="s">
        <v>10974</v>
      </c>
      <c r="G4886" s="209" t="s">
        <v>5954</v>
      </c>
      <c r="H4886" s="210"/>
    </row>
    <row r="4887" customHeight="1" spans="4:8">
      <c r="D4887" s="207">
        <v>50040</v>
      </c>
      <c r="E4887" s="181" t="s">
        <v>1443</v>
      </c>
      <c r="F4887" s="209" t="s">
        <v>10975</v>
      </c>
      <c r="G4887" s="209" t="s">
        <v>5921</v>
      </c>
      <c r="H4887" s="210"/>
    </row>
    <row r="4888" customHeight="1" spans="4:8">
      <c r="D4888" s="207">
        <v>50040</v>
      </c>
      <c r="E4888" s="181" t="s">
        <v>1443</v>
      </c>
      <c r="F4888" s="209" t="s">
        <v>10976</v>
      </c>
      <c r="G4888" s="209" t="s">
        <v>5930</v>
      </c>
      <c r="H4888" s="210"/>
    </row>
    <row r="4889" customHeight="1" spans="4:8">
      <c r="D4889" s="207">
        <v>50040</v>
      </c>
      <c r="E4889" s="181" t="s">
        <v>1443</v>
      </c>
      <c r="F4889" s="209" t="s">
        <v>10977</v>
      </c>
      <c r="G4889" s="209" t="s">
        <v>5932</v>
      </c>
      <c r="H4889" s="210"/>
    </row>
    <row r="4890" customHeight="1" spans="4:8">
      <c r="D4890" s="207">
        <v>50040</v>
      </c>
      <c r="E4890" s="181" t="s">
        <v>1443</v>
      </c>
      <c r="F4890" s="209" t="s">
        <v>10978</v>
      </c>
      <c r="G4890" s="209" t="s">
        <v>5934</v>
      </c>
      <c r="H4890" s="210"/>
    </row>
    <row r="4891" customHeight="1" spans="4:8">
      <c r="D4891" s="207">
        <v>50040</v>
      </c>
      <c r="E4891" s="181" t="s">
        <v>1443</v>
      </c>
      <c r="F4891" s="209" t="s">
        <v>10979</v>
      </c>
      <c r="G4891" s="209" t="s">
        <v>5944</v>
      </c>
      <c r="H4891" s="210"/>
    </row>
    <row r="4892" customHeight="1" spans="4:8">
      <c r="D4892" s="207">
        <v>50040</v>
      </c>
      <c r="E4892" s="181" t="s">
        <v>1443</v>
      </c>
      <c r="F4892" s="209" t="s">
        <v>10980</v>
      </c>
      <c r="G4892" s="209" t="s">
        <v>5946</v>
      </c>
      <c r="H4892" s="210"/>
    </row>
    <row r="4893" customHeight="1" spans="4:8">
      <c r="D4893" s="207">
        <v>50040</v>
      </c>
      <c r="E4893" s="181" t="s">
        <v>1443</v>
      </c>
      <c r="F4893" s="209" t="s">
        <v>10981</v>
      </c>
      <c r="G4893" s="209" t="s">
        <v>5948</v>
      </c>
      <c r="H4893" s="210"/>
    </row>
    <row r="4894" customHeight="1" spans="4:8">
      <c r="D4894" s="207">
        <v>50040</v>
      </c>
      <c r="E4894" s="181" t="s">
        <v>1443</v>
      </c>
      <c r="F4894" s="209" t="s">
        <v>10982</v>
      </c>
      <c r="G4894" s="209" t="s">
        <v>4138</v>
      </c>
      <c r="H4894" s="210"/>
    </row>
    <row r="4895" customHeight="1" spans="4:8">
      <c r="D4895" s="207">
        <v>50040</v>
      </c>
      <c r="E4895" s="181" t="s">
        <v>1443</v>
      </c>
      <c r="F4895" s="209" t="s">
        <v>10983</v>
      </c>
      <c r="G4895" s="209" t="s">
        <v>5927</v>
      </c>
      <c r="H4895" s="210"/>
    </row>
    <row r="4896" customHeight="1" spans="4:8">
      <c r="D4896" s="207">
        <v>50040</v>
      </c>
      <c r="E4896" s="181" t="s">
        <v>1443</v>
      </c>
      <c r="F4896" s="209" t="s">
        <v>10984</v>
      </c>
      <c r="G4896" s="209" t="s">
        <v>10985</v>
      </c>
      <c r="H4896" s="210"/>
    </row>
    <row r="4897" customHeight="1" spans="4:8">
      <c r="D4897" s="207">
        <v>50041</v>
      </c>
      <c r="E4897" s="181" t="s">
        <v>1570</v>
      </c>
      <c r="F4897" s="209" t="s">
        <v>10986</v>
      </c>
      <c r="G4897" s="209" t="s">
        <v>4763</v>
      </c>
      <c r="H4897" s="210"/>
    </row>
    <row r="4898" customHeight="1" spans="4:8">
      <c r="D4898" s="207">
        <v>50041</v>
      </c>
      <c r="E4898" s="181" t="s">
        <v>1570</v>
      </c>
      <c r="F4898" s="209" t="s">
        <v>10987</v>
      </c>
      <c r="G4898" s="209" t="s">
        <v>4765</v>
      </c>
      <c r="H4898" s="210"/>
    </row>
    <row r="4899" customHeight="1" spans="4:8">
      <c r="D4899" s="207">
        <v>50041</v>
      </c>
      <c r="E4899" s="181" t="s">
        <v>1570</v>
      </c>
      <c r="F4899" s="209" t="s">
        <v>10988</v>
      </c>
      <c r="G4899" s="209" t="s">
        <v>4767</v>
      </c>
      <c r="H4899" s="210"/>
    </row>
    <row r="4900" customHeight="1" spans="4:8">
      <c r="D4900" s="207">
        <v>50041</v>
      </c>
      <c r="E4900" s="181" t="s">
        <v>1570</v>
      </c>
      <c r="F4900" s="209" t="s">
        <v>10989</v>
      </c>
      <c r="G4900" s="209" t="s">
        <v>4778</v>
      </c>
      <c r="H4900" s="210"/>
    </row>
    <row r="4901" customHeight="1" spans="4:8">
      <c r="D4901" s="207">
        <v>50041</v>
      </c>
      <c r="E4901" s="181" t="s">
        <v>1570</v>
      </c>
      <c r="F4901" s="209" t="s">
        <v>10990</v>
      </c>
      <c r="G4901" s="209" t="s">
        <v>4782</v>
      </c>
      <c r="H4901" s="210"/>
    </row>
    <row r="4902" customHeight="1" spans="4:8">
      <c r="D4902" s="207">
        <v>50041</v>
      </c>
      <c r="E4902" s="181" t="s">
        <v>1570</v>
      </c>
      <c r="F4902" s="209" t="s">
        <v>10991</v>
      </c>
      <c r="G4902" s="209" t="s">
        <v>4759</v>
      </c>
      <c r="H4902" s="210"/>
    </row>
    <row r="4903" customHeight="1" spans="4:8">
      <c r="D4903" s="207">
        <v>50041</v>
      </c>
      <c r="E4903" s="181" t="s">
        <v>1570</v>
      </c>
      <c r="F4903" s="209" t="s">
        <v>10992</v>
      </c>
      <c r="G4903" s="209" t="s">
        <v>4769</v>
      </c>
      <c r="H4903" s="210"/>
    </row>
    <row r="4904" customHeight="1" spans="4:8">
      <c r="D4904" s="207">
        <v>50041</v>
      </c>
      <c r="E4904" s="181" t="s">
        <v>1570</v>
      </c>
      <c r="F4904" s="209" t="s">
        <v>10993</v>
      </c>
      <c r="G4904" s="209" t="s">
        <v>4771</v>
      </c>
      <c r="H4904" s="210"/>
    </row>
    <row r="4905" customHeight="1" spans="4:8">
      <c r="D4905" s="207">
        <v>50041</v>
      </c>
      <c r="E4905" s="181" t="s">
        <v>1570</v>
      </c>
      <c r="F4905" s="209" t="s">
        <v>10994</v>
      </c>
      <c r="G4905" s="209" t="s">
        <v>4776</v>
      </c>
      <c r="H4905" s="210"/>
    </row>
    <row r="4906" customHeight="1" spans="4:8">
      <c r="D4906" s="207">
        <v>50041</v>
      </c>
      <c r="E4906" s="181" t="s">
        <v>1570</v>
      </c>
      <c r="F4906" s="209" t="s">
        <v>10995</v>
      </c>
      <c r="G4906" s="209" t="s">
        <v>4780</v>
      </c>
      <c r="H4906" s="210"/>
    </row>
    <row r="4907" customHeight="1" spans="4:8">
      <c r="D4907" s="207">
        <v>50041</v>
      </c>
      <c r="E4907" s="181" t="s">
        <v>1570</v>
      </c>
      <c r="F4907" s="209" t="s">
        <v>10996</v>
      </c>
      <c r="G4907" s="209" t="s">
        <v>4774</v>
      </c>
      <c r="H4907" s="210"/>
    </row>
    <row r="4908" customHeight="1" spans="4:8">
      <c r="D4908" s="207">
        <v>50041</v>
      </c>
      <c r="E4908" s="181" t="s">
        <v>1570</v>
      </c>
      <c r="F4908" s="209" t="s">
        <v>10997</v>
      </c>
      <c r="G4908" s="209" t="s">
        <v>2795</v>
      </c>
      <c r="H4908" s="210"/>
    </row>
    <row r="4909" customHeight="1" spans="4:8">
      <c r="D4909" s="207">
        <v>50041</v>
      </c>
      <c r="E4909" s="181" t="s">
        <v>1570</v>
      </c>
      <c r="F4909" s="209" t="s">
        <v>10986</v>
      </c>
      <c r="G4909" s="209" t="s">
        <v>6121</v>
      </c>
      <c r="H4909" s="210"/>
    </row>
    <row r="4910" customHeight="1" spans="4:8">
      <c r="D4910" s="207">
        <v>50041</v>
      </c>
      <c r="E4910" s="181" t="s">
        <v>1570</v>
      </c>
      <c r="F4910" s="209" t="s">
        <v>10987</v>
      </c>
      <c r="G4910" s="209" t="s">
        <v>6123</v>
      </c>
      <c r="H4910" s="210"/>
    </row>
    <row r="4911" customHeight="1" spans="4:8">
      <c r="D4911" s="207">
        <v>50041</v>
      </c>
      <c r="E4911" s="181" t="s">
        <v>1570</v>
      </c>
      <c r="F4911" s="209" t="s">
        <v>10988</v>
      </c>
      <c r="G4911" s="209" t="s">
        <v>6117</v>
      </c>
      <c r="H4911" s="210"/>
    </row>
    <row r="4912" customHeight="1" spans="4:8">
      <c r="D4912" s="207">
        <v>50041</v>
      </c>
      <c r="E4912" s="181" t="s">
        <v>1570</v>
      </c>
      <c r="F4912" s="209" t="s">
        <v>10991</v>
      </c>
      <c r="G4912" s="209" t="s">
        <v>6114</v>
      </c>
      <c r="H4912" s="210"/>
    </row>
    <row r="4913" customHeight="1" spans="4:8">
      <c r="D4913" s="207">
        <v>50041</v>
      </c>
      <c r="E4913" s="181" t="s">
        <v>1570</v>
      </c>
      <c r="F4913" s="209" t="s">
        <v>10993</v>
      </c>
      <c r="G4913" s="209" t="s">
        <v>6125</v>
      </c>
      <c r="H4913" s="210"/>
    </row>
    <row r="4914" customHeight="1" spans="4:8">
      <c r="D4914" s="207">
        <v>50041</v>
      </c>
      <c r="E4914" s="181" t="s">
        <v>1570</v>
      </c>
      <c r="F4914" s="209" t="s">
        <v>10994</v>
      </c>
      <c r="G4914" s="209" t="s">
        <v>4257</v>
      </c>
      <c r="H4914" s="210"/>
    </row>
    <row r="4915" customHeight="1" spans="4:8">
      <c r="D4915" s="207">
        <v>50041</v>
      </c>
      <c r="E4915" s="181" t="s">
        <v>1570</v>
      </c>
      <c r="F4915" s="209" t="s">
        <v>10998</v>
      </c>
      <c r="G4915" s="209" t="s">
        <v>6119</v>
      </c>
      <c r="H4915" s="210"/>
    </row>
    <row r="4916" customHeight="1" spans="4:8">
      <c r="D4916" s="207">
        <v>50041</v>
      </c>
      <c r="E4916" s="181" t="s">
        <v>1570</v>
      </c>
      <c r="F4916" s="209" t="s">
        <v>10999</v>
      </c>
      <c r="G4916" s="209" t="s">
        <v>11000</v>
      </c>
      <c r="H4916" s="210"/>
    </row>
    <row r="4917" customHeight="1" spans="8:8">
      <c r="H4917" s="210"/>
    </row>
  </sheetData>
  <autoFilter ref="A2:G4917">
    <extLst/>
  </autoFilter>
  <mergeCells count="2">
    <mergeCell ref="A1:B1"/>
    <mergeCell ref="D1:G1"/>
  </mergeCell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33"/>
  <sheetViews>
    <sheetView topLeftCell="A387" workbookViewId="0">
      <selection activeCell="A33" sqref="A33:A42"/>
    </sheetView>
  </sheetViews>
  <sheetFormatPr defaultColWidth="9.14285714285714" defaultRowHeight="11.25" outlineLevelCol="7"/>
  <cols>
    <col min="1" max="1" width="11.2857142857143" style="141" customWidth="1"/>
    <col min="2" max="2" width="52.2857142857143" style="142" customWidth="1"/>
    <col min="3" max="3" width="107.142857142857" style="142" customWidth="1"/>
    <col min="4" max="4" width="13.1428571428571" style="142" customWidth="1"/>
    <col min="5" max="5" width="29" style="142" customWidth="1"/>
    <col min="6" max="16384" width="9.14285714285714" style="142" customWidth="1"/>
  </cols>
  <sheetData>
    <row r="1" ht="12" customHeight="1" spans="1:3">
      <c r="A1" s="143" t="s">
        <v>11001</v>
      </c>
      <c r="B1" s="144" t="s">
        <v>11002</v>
      </c>
      <c r="C1" s="145" t="s">
        <v>11003</v>
      </c>
    </row>
    <row r="2" ht="12" customHeight="1" spans="1:3">
      <c r="A2" s="146"/>
      <c r="B2" s="147" t="s">
        <v>11004</v>
      </c>
      <c r="C2" s="146"/>
    </row>
    <row r="3" ht="12" customHeight="1" spans="1:3">
      <c r="A3" s="148" t="s">
        <v>11005</v>
      </c>
      <c r="B3" s="149" t="s">
        <v>11006</v>
      </c>
      <c r="C3" s="150" t="s">
        <v>11007</v>
      </c>
    </row>
    <row r="4" spans="1:3">
      <c r="A4" s="151"/>
      <c r="B4" s="149" t="s">
        <v>11008</v>
      </c>
      <c r="C4" s="152" t="s">
        <v>11009</v>
      </c>
    </row>
    <row r="5" spans="1:3">
      <c r="A5" s="151"/>
      <c r="B5" s="149" t="s">
        <v>11010</v>
      </c>
      <c r="C5" s="153" t="s">
        <v>11011</v>
      </c>
    </row>
    <row r="6" spans="1:3">
      <c r="A6" s="151"/>
      <c r="B6" s="149" t="s">
        <v>11012</v>
      </c>
      <c r="C6" s="153" t="s">
        <v>11013</v>
      </c>
    </row>
    <row r="7" spans="1:3">
      <c r="A7" s="151"/>
      <c r="B7" s="154"/>
      <c r="C7" s="153" t="s">
        <v>11014</v>
      </c>
    </row>
    <row r="8" spans="1:3">
      <c r="A8" s="151"/>
      <c r="B8" s="154"/>
      <c r="C8" s="153" t="s">
        <v>11015</v>
      </c>
    </row>
    <row r="9" spans="1:3">
      <c r="A9" s="151"/>
      <c r="B9" s="154"/>
      <c r="C9" s="153" t="s">
        <v>11016</v>
      </c>
    </row>
    <row r="10" spans="1:3">
      <c r="A10" s="151"/>
      <c r="B10" s="154"/>
      <c r="C10" s="153" t="s">
        <v>11017</v>
      </c>
    </row>
    <row r="11" spans="1:3">
      <c r="A11" s="151"/>
      <c r="B11" s="154"/>
      <c r="C11" s="155" t="s">
        <v>11018</v>
      </c>
    </row>
    <row r="12" spans="1:3">
      <c r="A12" s="151"/>
      <c r="B12" s="154"/>
      <c r="C12" s="156" t="s">
        <v>11019</v>
      </c>
    </row>
    <row r="13" spans="1:3">
      <c r="A13" s="151"/>
      <c r="B13" s="154"/>
      <c r="C13" s="155" t="s">
        <v>11020</v>
      </c>
    </row>
    <row r="14" spans="1:3">
      <c r="A14" s="151"/>
      <c r="B14" s="154"/>
      <c r="C14" s="157" t="s">
        <v>11021</v>
      </c>
    </row>
    <row r="15" ht="12" customHeight="1" spans="1:3">
      <c r="A15" s="146"/>
      <c r="B15" s="158"/>
      <c r="C15" s="159" t="s">
        <v>11022</v>
      </c>
    </row>
    <row r="16" ht="22.5" customHeight="1" spans="1:3">
      <c r="A16" s="148" t="s">
        <v>11023</v>
      </c>
      <c r="B16" s="149" t="s">
        <v>11024</v>
      </c>
      <c r="C16" s="150" t="s">
        <v>11025</v>
      </c>
    </row>
    <row r="17" spans="1:3">
      <c r="A17" s="151"/>
      <c r="B17" s="149" t="s">
        <v>11026</v>
      </c>
      <c r="C17" s="160"/>
    </row>
    <row r="18" ht="33.75" customHeight="1" spans="1:3">
      <c r="A18" s="151"/>
      <c r="B18" s="149" t="s">
        <v>11027</v>
      </c>
      <c r="C18" s="160" t="s">
        <v>11028</v>
      </c>
    </row>
    <row r="19" ht="12" customHeight="1" spans="1:3">
      <c r="A19" s="146"/>
      <c r="B19" s="161" t="s">
        <v>11029</v>
      </c>
      <c r="C19" s="162"/>
    </row>
    <row r="20" ht="12" customHeight="1" spans="1:3">
      <c r="A20" s="163">
        <v>3</v>
      </c>
      <c r="B20" s="149" t="s">
        <v>11030</v>
      </c>
      <c r="C20" s="164" t="s">
        <v>11031</v>
      </c>
    </row>
    <row r="21" spans="1:3">
      <c r="A21" s="151"/>
      <c r="B21" s="149" t="s">
        <v>11032</v>
      </c>
      <c r="C21" s="151"/>
    </row>
    <row r="22" spans="1:3">
      <c r="A22" s="151"/>
      <c r="B22" s="149" t="s">
        <v>11033</v>
      </c>
      <c r="C22" s="151"/>
    </row>
    <row r="23" ht="12" customHeight="1" spans="1:3">
      <c r="A23" s="146"/>
      <c r="B23" s="161"/>
      <c r="C23" s="146"/>
    </row>
    <row r="24" ht="12" customHeight="1" spans="1:3">
      <c r="A24" s="163">
        <v>4</v>
      </c>
      <c r="B24" s="149" t="s">
        <v>11034</v>
      </c>
      <c r="C24" s="164" t="s">
        <v>11035</v>
      </c>
    </row>
    <row r="25" spans="1:3">
      <c r="A25" s="151"/>
      <c r="B25" s="149" t="s">
        <v>11008</v>
      </c>
      <c r="C25" s="151"/>
    </row>
    <row r="26" ht="12" customHeight="1" spans="1:3">
      <c r="A26" s="146"/>
      <c r="B26" s="161" t="s">
        <v>11036</v>
      </c>
      <c r="C26" s="146"/>
    </row>
    <row r="27" ht="12" customHeight="1" spans="1:3">
      <c r="A27" s="163">
        <v>5</v>
      </c>
      <c r="B27" s="149" t="s">
        <v>11037</v>
      </c>
      <c r="C27" s="164" t="s">
        <v>11038</v>
      </c>
    </row>
    <row r="28" spans="1:3">
      <c r="A28" s="151"/>
      <c r="B28" s="149" t="s">
        <v>11008</v>
      </c>
      <c r="C28" s="151"/>
    </row>
    <row r="29" ht="12" customHeight="1" spans="1:3">
      <c r="A29" s="146"/>
      <c r="B29" s="161" t="s">
        <v>11039</v>
      </c>
      <c r="C29" s="146"/>
    </row>
    <row r="30" ht="45.75" customHeight="1" spans="1:3">
      <c r="A30" s="165">
        <v>6</v>
      </c>
      <c r="B30" s="166" t="s">
        <v>11040</v>
      </c>
      <c r="C30" s="167" t="s">
        <v>11041</v>
      </c>
    </row>
    <row r="31" ht="34.5" customHeight="1" spans="1:3">
      <c r="A31" s="165">
        <v>7</v>
      </c>
      <c r="B31" s="166" t="s">
        <v>11042</v>
      </c>
      <c r="C31" s="167" t="s">
        <v>11043</v>
      </c>
    </row>
    <row r="32" ht="68.25" customHeight="1" spans="1:3">
      <c r="A32" s="168">
        <v>8</v>
      </c>
      <c r="B32" s="166" t="s">
        <v>11044</v>
      </c>
      <c r="C32" s="167" t="s">
        <v>11045</v>
      </c>
    </row>
    <row r="33" ht="12" customHeight="1" spans="1:3">
      <c r="A33" s="148" t="s">
        <v>11046</v>
      </c>
      <c r="B33" s="149" t="s">
        <v>11047</v>
      </c>
      <c r="C33" s="150" t="s">
        <v>11048</v>
      </c>
    </row>
    <row r="34" spans="1:3">
      <c r="A34" s="151"/>
      <c r="B34" s="149" t="s">
        <v>11026</v>
      </c>
      <c r="C34" s="160" t="s">
        <v>11049</v>
      </c>
    </row>
    <row r="35" spans="1:3">
      <c r="A35" s="151"/>
      <c r="B35" s="149" t="s">
        <v>11050</v>
      </c>
      <c r="C35" s="160" t="s">
        <v>11051</v>
      </c>
    </row>
    <row r="36" spans="1:3">
      <c r="A36" s="151"/>
      <c r="B36" s="149" t="s">
        <v>11052</v>
      </c>
      <c r="C36" s="160" t="s">
        <v>11053</v>
      </c>
    </row>
    <row r="37" spans="1:3">
      <c r="A37" s="151"/>
      <c r="B37" s="154"/>
      <c r="C37" s="160" t="s">
        <v>11054</v>
      </c>
    </row>
    <row r="38" spans="1:3">
      <c r="A38" s="151"/>
      <c r="B38" s="154"/>
      <c r="C38" s="160" t="s">
        <v>11055</v>
      </c>
    </row>
    <row r="39" spans="1:3">
      <c r="A39" s="151"/>
      <c r="B39" s="154"/>
      <c r="C39" s="160" t="s">
        <v>11056</v>
      </c>
    </row>
    <row r="40" spans="1:3">
      <c r="A40" s="151"/>
      <c r="B40" s="154"/>
      <c r="C40" s="160" t="s">
        <v>11057</v>
      </c>
    </row>
    <row r="41" spans="1:3">
      <c r="A41" s="151"/>
      <c r="B41" s="154"/>
      <c r="C41" s="160" t="s">
        <v>11058</v>
      </c>
    </row>
    <row r="42" ht="12" customHeight="1" spans="1:3">
      <c r="A42" s="146"/>
      <c r="B42" s="158"/>
      <c r="C42" s="169" t="s">
        <v>11059</v>
      </c>
    </row>
    <row r="43" ht="12" customHeight="1" spans="1:3">
      <c r="A43" s="148" t="s">
        <v>11060</v>
      </c>
      <c r="B43" s="149" t="s">
        <v>11061</v>
      </c>
      <c r="C43" s="164" t="s">
        <v>11062</v>
      </c>
    </row>
    <row r="44" spans="1:3">
      <c r="A44" s="151"/>
      <c r="B44" s="149" t="s">
        <v>11032</v>
      </c>
      <c r="C44" s="151"/>
    </row>
    <row r="45" spans="1:3">
      <c r="A45" s="151"/>
      <c r="B45" s="149" t="s">
        <v>11033</v>
      </c>
      <c r="C45" s="151"/>
    </row>
    <row r="46" ht="12" customHeight="1" spans="1:3">
      <c r="A46" s="146"/>
      <c r="B46" s="161"/>
      <c r="C46" s="146"/>
    </row>
    <row r="47" ht="12" customHeight="1" spans="1:3">
      <c r="A47" s="163">
        <v>23</v>
      </c>
      <c r="B47" s="149" t="s">
        <v>11063</v>
      </c>
      <c r="C47" s="164" t="s">
        <v>11064</v>
      </c>
    </row>
    <row r="48" spans="1:3">
      <c r="A48" s="151"/>
      <c r="B48" s="149" t="s">
        <v>11008</v>
      </c>
      <c r="C48" s="151"/>
    </row>
    <row r="49" ht="12" customHeight="1" spans="1:3">
      <c r="A49" s="146"/>
      <c r="B49" s="161" t="s">
        <v>11065</v>
      </c>
      <c r="C49" s="146"/>
    </row>
    <row r="50" ht="12" customHeight="1" spans="1:3">
      <c r="A50" s="163">
        <v>24</v>
      </c>
      <c r="B50" s="149" t="s">
        <v>11066</v>
      </c>
      <c r="C50" s="164" t="s">
        <v>11067</v>
      </c>
    </row>
    <row r="51" spans="1:3">
      <c r="A51" s="151"/>
      <c r="B51" s="149" t="s">
        <v>11068</v>
      </c>
      <c r="C51" s="151"/>
    </row>
    <row r="52" ht="12" customHeight="1" spans="1:3">
      <c r="A52" s="146"/>
      <c r="B52" s="161" t="s">
        <v>11069</v>
      </c>
      <c r="C52" s="146"/>
    </row>
    <row r="53" ht="12" customHeight="1" spans="1:3">
      <c r="A53" s="163">
        <v>25</v>
      </c>
      <c r="B53" s="149" t="s">
        <v>11070</v>
      </c>
      <c r="C53" s="170" t="s">
        <v>11071</v>
      </c>
    </row>
    <row r="54" spans="1:3">
      <c r="A54" s="151"/>
      <c r="B54" s="149" t="s">
        <v>11008</v>
      </c>
      <c r="C54" s="171" t="s">
        <v>11072</v>
      </c>
    </row>
    <row r="55" spans="1:3">
      <c r="A55" s="151"/>
      <c r="B55" s="149" t="s">
        <v>11073</v>
      </c>
      <c r="C55" s="171" t="s">
        <v>11074</v>
      </c>
    </row>
    <row r="56" ht="12" customHeight="1" spans="1:3">
      <c r="A56" s="146"/>
      <c r="B56" s="161" t="s">
        <v>11075</v>
      </c>
      <c r="C56" s="172" t="s">
        <v>11076</v>
      </c>
    </row>
    <row r="57" ht="12" customHeight="1" spans="1:3">
      <c r="A57" s="148" t="s">
        <v>11077</v>
      </c>
      <c r="B57" s="149" t="s">
        <v>11078</v>
      </c>
      <c r="C57" s="150" t="s">
        <v>11079</v>
      </c>
    </row>
    <row r="58" spans="1:3">
      <c r="A58" s="151"/>
      <c r="B58" s="149" t="s">
        <v>11008</v>
      </c>
      <c r="C58" s="160" t="s">
        <v>11080</v>
      </c>
    </row>
    <row r="59" spans="1:3">
      <c r="A59" s="151"/>
      <c r="B59" s="149" t="s">
        <v>11081</v>
      </c>
      <c r="C59" s="160" t="s">
        <v>11082</v>
      </c>
    </row>
    <row r="60" spans="1:3">
      <c r="A60" s="151"/>
      <c r="B60" s="149" t="s">
        <v>11083</v>
      </c>
      <c r="C60" s="160" t="s">
        <v>11084</v>
      </c>
    </row>
    <row r="61" spans="1:3">
      <c r="A61" s="151"/>
      <c r="B61" s="149"/>
      <c r="C61" s="160" t="s">
        <v>11085</v>
      </c>
    </row>
    <row r="62" spans="1:3">
      <c r="A62" s="151"/>
      <c r="B62" s="154"/>
      <c r="C62" s="160" t="s">
        <v>11086</v>
      </c>
    </row>
    <row r="63" spans="1:3">
      <c r="A63" s="151"/>
      <c r="B63" s="154"/>
      <c r="C63" s="160" t="s">
        <v>11087</v>
      </c>
    </row>
    <row r="64" ht="22.5" customHeight="1" spans="1:3">
      <c r="A64" s="151"/>
      <c r="B64" s="154"/>
      <c r="C64" s="160" t="s">
        <v>11088</v>
      </c>
    </row>
    <row r="65" spans="1:3">
      <c r="A65" s="151"/>
      <c r="B65" s="154"/>
      <c r="C65" s="150"/>
    </row>
    <row r="66" ht="23.25" customHeight="1" spans="1:3">
      <c r="A66" s="146"/>
      <c r="B66" s="158"/>
      <c r="C66" s="173" t="s">
        <v>11089</v>
      </c>
    </row>
    <row r="67" ht="22.5" customHeight="1" spans="1:3">
      <c r="A67" s="148" t="s">
        <v>11090</v>
      </c>
      <c r="B67" s="149" t="s">
        <v>11091</v>
      </c>
      <c r="C67" s="150" t="s">
        <v>11092</v>
      </c>
    </row>
    <row r="68" spans="1:3">
      <c r="A68" s="151"/>
      <c r="B68" s="149" t="s">
        <v>11026</v>
      </c>
      <c r="C68" s="160" t="s">
        <v>11093</v>
      </c>
    </row>
    <row r="69" spans="1:3">
      <c r="A69" s="151"/>
      <c r="B69" s="149" t="s">
        <v>11094</v>
      </c>
      <c r="C69" s="160" t="s">
        <v>11095</v>
      </c>
    </row>
    <row r="70" spans="1:3">
      <c r="A70" s="151"/>
      <c r="B70" s="149" t="s">
        <v>11052</v>
      </c>
      <c r="C70" s="160" t="s">
        <v>11096</v>
      </c>
    </row>
    <row r="71" spans="1:3">
      <c r="A71" s="151"/>
      <c r="B71" s="154"/>
      <c r="C71" s="160" t="s">
        <v>11097</v>
      </c>
    </row>
    <row r="72" spans="1:3">
      <c r="A72" s="151"/>
      <c r="B72" s="154"/>
      <c r="C72" s="160" t="s">
        <v>11098</v>
      </c>
    </row>
    <row r="73" spans="1:3">
      <c r="A73" s="151"/>
      <c r="B73" s="154"/>
      <c r="C73" s="160" t="s">
        <v>11099</v>
      </c>
    </row>
    <row r="74" spans="1:3">
      <c r="A74" s="151"/>
      <c r="B74" s="154"/>
      <c r="C74" s="150"/>
    </row>
    <row r="75" ht="12" customHeight="1" spans="1:3">
      <c r="A75" s="146"/>
      <c r="B75" s="158"/>
      <c r="C75" s="173" t="s">
        <v>11100</v>
      </c>
    </row>
    <row r="76" ht="12" customHeight="1" spans="1:3">
      <c r="A76" s="148" t="s">
        <v>11101</v>
      </c>
      <c r="B76" s="149" t="s">
        <v>11102</v>
      </c>
      <c r="C76" s="164" t="s">
        <v>11103</v>
      </c>
    </row>
    <row r="77" spans="1:3">
      <c r="A77" s="151"/>
      <c r="B77" s="149" t="s">
        <v>11026</v>
      </c>
      <c r="C77" s="151"/>
    </row>
    <row r="78" spans="1:3">
      <c r="A78" s="151"/>
      <c r="B78" s="149" t="s">
        <v>11104</v>
      </c>
      <c r="C78" s="151"/>
    </row>
    <row r="79" ht="12" customHeight="1" spans="1:3">
      <c r="A79" s="146"/>
      <c r="B79" s="161" t="s">
        <v>11105</v>
      </c>
      <c r="C79" s="146"/>
    </row>
    <row r="80" ht="12" customHeight="1" spans="1:3">
      <c r="A80" s="148" t="s">
        <v>11106</v>
      </c>
      <c r="B80" s="149" t="s">
        <v>11107</v>
      </c>
      <c r="C80" s="164" t="s">
        <v>11108</v>
      </c>
    </row>
    <row r="81" spans="1:3">
      <c r="A81" s="151"/>
      <c r="B81" s="149" t="s">
        <v>11026</v>
      </c>
      <c r="C81" s="151"/>
    </row>
    <row r="82" spans="1:3">
      <c r="A82" s="151"/>
      <c r="B82" s="149" t="s">
        <v>11050</v>
      </c>
      <c r="C82" s="151"/>
    </row>
    <row r="83" ht="12" customHeight="1" spans="1:3">
      <c r="A83" s="146"/>
      <c r="B83" s="161" t="s">
        <v>11052</v>
      </c>
      <c r="C83" s="146"/>
    </row>
    <row r="84" ht="12" customHeight="1" spans="1:3">
      <c r="A84" s="163">
        <v>45</v>
      </c>
      <c r="B84" s="149" t="s">
        <v>11109</v>
      </c>
      <c r="C84" s="164" t="s">
        <v>11110</v>
      </c>
    </row>
    <row r="85" spans="1:3">
      <c r="A85" s="151"/>
      <c r="B85" s="149" t="s">
        <v>11032</v>
      </c>
      <c r="C85" s="151"/>
    </row>
    <row r="86" spans="1:3">
      <c r="A86" s="151"/>
      <c r="B86" s="149" t="s">
        <v>11111</v>
      </c>
      <c r="C86" s="151"/>
    </row>
    <row r="87" ht="12" customHeight="1" spans="1:3">
      <c r="A87" s="146"/>
      <c r="B87" s="161"/>
      <c r="C87" s="146"/>
    </row>
    <row r="88" ht="12" customHeight="1" spans="1:3">
      <c r="A88" s="163">
        <v>46</v>
      </c>
      <c r="B88" s="149" t="s">
        <v>11112</v>
      </c>
      <c r="C88" s="164" t="s">
        <v>11113</v>
      </c>
    </row>
    <row r="89" spans="1:3">
      <c r="A89" s="151"/>
      <c r="B89" s="149" t="s">
        <v>11032</v>
      </c>
      <c r="C89" s="151"/>
    </row>
    <row r="90" spans="1:3">
      <c r="A90" s="151"/>
      <c r="B90" s="149" t="s">
        <v>11111</v>
      </c>
      <c r="C90" s="151"/>
    </row>
    <row r="91" ht="12" customHeight="1" spans="1:3">
      <c r="A91" s="146"/>
      <c r="B91" s="161"/>
      <c r="C91" s="146"/>
    </row>
    <row r="92" ht="12" customHeight="1" spans="1:3">
      <c r="A92" s="148" t="s">
        <v>11114</v>
      </c>
      <c r="B92" s="149" t="s">
        <v>11115</v>
      </c>
      <c r="C92" s="164" t="s">
        <v>11116</v>
      </c>
    </row>
    <row r="93" spans="1:3">
      <c r="A93" s="151"/>
      <c r="B93" s="149" t="s">
        <v>11032</v>
      </c>
      <c r="C93" s="151"/>
    </row>
    <row r="94" spans="1:3">
      <c r="A94" s="151"/>
      <c r="B94" s="149" t="s">
        <v>11033</v>
      </c>
      <c r="C94" s="151"/>
    </row>
    <row r="95" ht="12" customHeight="1" spans="1:3">
      <c r="A95" s="146"/>
      <c r="B95" s="161"/>
      <c r="C95" s="146"/>
    </row>
    <row r="96" ht="12" customHeight="1" spans="1:3">
      <c r="A96" s="163">
        <v>62</v>
      </c>
      <c r="B96" s="149" t="s">
        <v>11117</v>
      </c>
      <c r="C96" s="150" t="s">
        <v>11118</v>
      </c>
    </row>
    <row r="97" spans="1:3">
      <c r="A97" s="151"/>
      <c r="B97" s="149" t="s">
        <v>11008</v>
      </c>
      <c r="C97" s="160" t="s">
        <v>11119</v>
      </c>
    </row>
    <row r="98" spans="1:3">
      <c r="A98" s="151"/>
      <c r="B98" s="149" t="s">
        <v>11081</v>
      </c>
      <c r="C98" s="160" t="s">
        <v>11120</v>
      </c>
    </row>
    <row r="99" ht="12" customHeight="1" spans="1:3">
      <c r="A99" s="146"/>
      <c r="B99" s="161" t="s">
        <v>11121</v>
      </c>
      <c r="C99" s="162"/>
    </row>
    <row r="100" ht="12" customHeight="1" spans="1:3">
      <c r="A100" s="163">
        <v>63</v>
      </c>
      <c r="B100" s="149" t="s">
        <v>11122</v>
      </c>
      <c r="C100" s="164" t="s">
        <v>11123</v>
      </c>
    </row>
    <row r="101" spans="1:3">
      <c r="A101" s="151"/>
      <c r="B101" s="149" t="s">
        <v>11008</v>
      </c>
      <c r="C101" s="151"/>
    </row>
    <row r="102" ht="12" customHeight="1" spans="1:3">
      <c r="A102" s="146"/>
      <c r="B102" s="161" t="s">
        <v>11039</v>
      </c>
      <c r="C102" s="146"/>
    </row>
    <row r="103" ht="12" customHeight="1" spans="1:3">
      <c r="A103" s="163">
        <v>64</v>
      </c>
      <c r="B103" s="149" t="s">
        <v>11124</v>
      </c>
      <c r="C103" s="164" t="s">
        <v>11125</v>
      </c>
    </row>
    <row r="104" spans="1:3">
      <c r="A104" s="151"/>
      <c r="B104" s="149" t="s">
        <v>11008</v>
      </c>
      <c r="C104" s="151"/>
    </row>
    <row r="105" ht="12" customHeight="1" spans="1:3">
      <c r="A105" s="146"/>
      <c r="B105" s="161" t="s">
        <v>11126</v>
      </c>
      <c r="C105" s="146"/>
    </row>
    <row r="106" ht="12" customHeight="1" spans="1:3">
      <c r="A106" s="163">
        <v>65</v>
      </c>
      <c r="B106" s="149" t="s">
        <v>11127</v>
      </c>
      <c r="C106" s="164" t="s">
        <v>11128</v>
      </c>
    </row>
    <row r="107" spans="1:3">
      <c r="A107" s="151"/>
      <c r="B107" s="149" t="s">
        <v>11008</v>
      </c>
      <c r="C107" s="151"/>
    </row>
    <row r="108" ht="12" customHeight="1" spans="1:3">
      <c r="A108" s="146"/>
      <c r="B108" s="161" t="s">
        <v>11039</v>
      </c>
      <c r="C108" s="146"/>
    </row>
    <row r="109" ht="12" customHeight="1" spans="1:3">
      <c r="A109" s="163">
        <v>66</v>
      </c>
      <c r="B109" s="149" t="s">
        <v>11129</v>
      </c>
      <c r="C109" s="164" t="s">
        <v>11130</v>
      </c>
    </row>
    <row r="110" spans="1:3">
      <c r="A110" s="151"/>
      <c r="B110" s="149" t="s">
        <v>11008</v>
      </c>
      <c r="C110" s="151"/>
    </row>
    <row r="111" ht="12" customHeight="1" spans="1:3">
      <c r="A111" s="146"/>
      <c r="B111" s="161" t="s">
        <v>11126</v>
      </c>
      <c r="C111" s="146"/>
    </row>
    <row r="112" ht="12" customHeight="1" spans="1:3">
      <c r="A112" s="163">
        <v>67</v>
      </c>
      <c r="B112" s="149" t="s">
        <v>11131</v>
      </c>
      <c r="C112" s="164" t="s">
        <v>11132</v>
      </c>
    </row>
    <row r="113" spans="1:3">
      <c r="A113" s="151"/>
      <c r="B113" s="149" t="s">
        <v>11008</v>
      </c>
      <c r="C113" s="151"/>
    </row>
    <row r="114" ht="12" customHeight="1" spans="1:3">
      <c r="A114" s="146"/>
      <c r="B114" s="161" t="s">
        <v>11039</v>
      </c>
      <c r="C114" s="146"/>
    </row>
    <row r="115" ht="12" customHeight="1" spans="1:3">
      <c r="A115" s="163">
        <v>68</v>
      </c>
      <c r="B115" s="149" t="s">
        <v>11133</v>
      </c>
      <c r="C115" s="164" t="s">
        <v>11134</v>
      </c>
    </row>
    <row r="116" spans="1:3">
      <c r="A116" s="151"/>
      <c r="B116" s="149" t="s">
        <v>11008</v>
      </c>
      <c r="C116" s="151"/>
    </row>
    <row r="117" ht="12" customHeight="1" spans="1:3">
      <c r="A117" s="146"/>
      <c r="B117" s="161" t="s">
        <v>11126</v>
      </c>
      <c r="C117" s="146"/>
    </row>
    <row r="118" ht="12" customHeight="1" spans="1:3">
      <c r="A118" s="163">
        <v>69</v>
      </c>
      <c r="B118" s="149" t="s">
        <v>11135</v>
      </c>
      <c r="C118" s="164" t="s">
        <v>11136</v>
      </c>
    </row>
    <row r="119" spans="1:3">
      <c r="A119" s="151"/>
      <c r="B119" s="149" t="s">
        <v>11008</v>
      </c>
      <c r="C119" s="151"/>
    </row>
    <row r="120" ht="12" customHeight="1" spans="1:3">
      <c r="A120" s="146"/>
      <c r="B120" s="161" t="s">
        <v>11039</v>
      </c>
      <c r="C120" s="146"/>
    </row>
    <row r="121" ht="12" customHeight="1" spans="1:3">
      <c r="A121" s="163">
        <v>70</v>
      </c>
      <c r="B121" s="149" t="s">
        <v>11137</v>
      </c>
      <c r="C121" s="164" t="s">
        <v>11138</v>
      </c>
    </row>
    <row r="122" spans="1:3">
      <c r="A122" s="151"/>
      <c r="B122" s="149" t="s">
        <v>11008</v>
      </c>
      <c r="C122" s="151"/>
    </row>
    <row r="123" ht="12" customHeight="1" spans="1:3">
      <c r="A123" s="146"/>
      <c r="B123" s="161" t="s">
        <v>11039</v>
      </c>
      <c r="C123" s="146"/>
    </row>
    <row r="124" ht="12" customHeight="1" spans="1:3">
      <c r="A124" s="163">
        <v>71</v>
      </c>
      <c r="B124" s="149" t="s">
        <v>11139</v>
      </c>
      <c r="C124" s="164" t="s">
        <v>11140</v>
      </c>
    </row>
    <row r="125" spans="1:3">
      <c r="A125" s="151"/>
      <c r="B125" s="149" t="s">
        <v>11008</v>
      </c>
      <c r="C125" s="151"/>
    </row>
    <row r="126" ht="12" customHeight="1" spans="1:3">
      <c r="A126" s="146"/>
      <c r="B126" s="161" t="s">
        <v>11039</v>
      </c>
      <c r="C126" s="146"/>
    </row>
    <row r="127" ht="12" customHeight="1" spans="1:3">
      <c r="A127" s="163">
        <v>72</v>
      </c>
      <c r="B127" s="149" t="s">
        <v>11141</v>
      </c>
      <c r="C127" s="164" t="s">
        <v>11142</v>
      </c>
    </row>
    <row r="128" spans="1:3">
      <c r="A128" s="151"/>
      <c r="B128" s="149" t="s">
        <v>11008</v>
      </c>
      <c r="C128" s="151"/>
    </row>
    <row r="129" ht="12" customHeight="1" spans="1:3">
      <c r="A129" s="146"/>
      <c r="B129" s="161" t="s">
        <v>11039</v>
      </c>
      <c r="C129" s="146"/>
    </row>
    <row r="130" ht="12" customHeight="1" spans="1:3">
      <c r="A130" s="163">
        <v>73</v>
      </c>
      <c r="B130" s="149" t="s">
        <v>11143</v>
      </c>
      <c r="C130" s="164" t="s">
        <v>11144</v>
      </c>
    </row>
    <row r="131" spans="1:3">
      <c r="A131" s="151"/>
      <c r="B131" s="149" t="s">
        <v>11008</v>
      </c>
      <c r="C131" s="151"/>
    </row>
    <row r="132" ht="12" customHeight="1" spans="1:3">
      <c r="A132" s="146"/>
      <c r="B132" s="161" t="s">
        <v>11039</v>
      </c>
      <c r="C132" s="146"/>
    </row>
    <row r="133" ht="12" customHeight="1" spans="1:3">
      <c r="A133" s="163">
        <v>74</v>
      </c>
      <c r="B133" s="174" t="s">
        <v>11145</v>
      </c>
      <c r="C133" s="164" t="s">
        <v>11146</v>
      </c>
    </row>
    <row r="134" spans="1:3">
      <c r="A134" s="151"/>
      <c r="B134" s="149" t="s">
        <v>11008</v>
      </c>
      <c r="C134" s="151"/>
    </row>
    <row r="135" ht="12" customHeight="1" spans="1:3">
      <c r="A135" s="146"/>
      <c r="B135" s="161" t="s">
        <v>11147</v>
      </c>
      <c r="C135" s="146"/>
    </row>
    <row r="137" spans="1:2">
      <c r="A137" s="175" t="s">
        <v>1169</v>
      </c>
      <c r="B137" s="176"/>
    </row>
    <row r="138" s="140" customFormat="1" ht="12.4" customHeight="1" spans="1:4">
      <c r="A138" s="177" t="s">
        <v>11148</v>
      </c>
      <c r="B138" s="178" t="s">
        <v>138</v>
      </c>
      <c r="C138" s="179"/>
      <c r="D138" s="179"/>
    </row>
    <row r="139" s="140" customFormat="1" ht="12.4" customHeight="1" spans="1:4">
      <c r="A139" s="180">
        <v>1</v>
      </c>
      <c r="B139" s="181" t="s">
        <v>11149</v>
      </c>
      <c r="C139" s="179"/>
      <c r="D139" s="179"/>
    </row>
    <row r="140" s="140" customFormat="1" ht="12.4" customHeight="1" spans="1:4">
      <c r="A140" s="180">
        <v>2</v>
      </c>
      <c r="B140" s="181" t="s">
        <v>11150</v>
      </c>
      <c r="C140" s="179"/>
      <c r="D140" s="179"/>
    </row>
    <row r="141" s="140" customFormat="1" ht="12.4" customHeight="1" spans="1:4">
      <c r="A141" s="180">
        <v>3</v>
      </c>
      <c r="B141" s="181" t="s">
        <v>11151</v>
      </c>
      <c r="C141" s="179"/>
      <c r="D141" s="179"/>
    </row>
    <row r="142" s="140" customFormat="1" ht="12.4" customHeight="1" spans="1:4">
      <c r="A142" s="180">
        <v>4</v>
      </c>
      <c r="B142" s="181" t="s">
        <v>11152</v>
      </c>
      <c r="C142" s="179"/>
      <c r="D142" s="179"/>
    </row>
    <row r="143" s="140" customFormat="1" ht="12.4" customHeight="1" spans="1:4">
      <c r="A143" s="180">
        <v>5</v>
      </c>
      <c r="B143" s="181" t="s">
        <v>11153</v>
      </c>
      <c r="C143" s="179"/>
      <c r="D143" s="179"/>
    </row>
    <row r="144" s="140" customFormat="1" ht="12.4" customHeight="1" spans="1:4">
      <c r="A144" s="182">
        <v>99</v>
      </c>
      <c r="B144" s="183" t="s">
        <v>11154</v>
      </c>
      <c r="C144" s="179"/>
      <c r="D144" s="179"/>
    </row>
    <row r="145" s="140" customFormat="1" ht="12.4" customHeight="1" spans="1:4">
      <c r="A145" s="184"/>
      <c r="B145" s="179"/>
      <c r="C145" s="179"/>
      <c r="D145" s="179"/>
    </row>
    <row r="146" s="140" customFormat="1" ht="12.4" customHeight="1" spans="1:4">
      <c r="A146" s="175" t="s">
        <v>1174</v>
      </c>
      <c r="B146" s="176"/>
      <c r="C146" s="179"/>
      <c r="D146" s="179"/>
    </row>
    <row r="147" s="140" customFormat="1" ht="12.4" customHeight="1" spans="1:4">
      <c r="A147" s="185" t="s">
        <v>111</v>
      </c>
      <c r="B147" s="186" t="s">
        <v>11155</v>
      </c>
      <c r="C147" s="179"/>
      <c r="D147" s="179"/>
    </row>
    <row r="148" s="140" customFormat="1" ht="12.4" customHeight="1" spans="1:4">
      <c r="A148" s="180">
        <v>1</v>
      </c>
      <c r="B148" s="181" t="s">
        <v>11156</v>
      </c>
      <c r="C148" s="179"/>
      <c r="D148" s="179"/>
    </row>
    <row r="149" s="140" customFormat="1" ht="12.4" customHeight="1" spans="1:4">
      <c r="A149" s="180">
        <v>2</v>
      </c>
      <c r="B149" s="181" t="s">
        <v>11157</v>
      </c>
      <c r="C149" s="179"/>
      <c r="D149" s="179"/>
    </row>
    <row r="150" s="140" customFormat="1" ht="12.4" customHeight="1" spans="1:4">
      <c r="A150" s="180">
        <v>3</v>
      </c>
      <c r="B150" s="181" t="s">
        <v>11158</v>
      </c>
      <c r="C150" s="179"/>
      <c r="D150" s="179"/>
    </row>
    <row r="151" s="140" customFormat="1" ht="12.4" customHeight="1" spans="1:4">
      <c r="A151" s="180">
        <v>4</v>
      </c>
      <c r="B151" s="187" t="s">
        <v>11159</v>
      </c>
      <c r="C151" s="179"/>
      <c r="D151" s="179"/>
    </row>
    <row r="152" s="140" customFormat="1" ht="12.4" customHeight="1" spans="1:4">
      <c r="A152" s="180">
        <v>5</v>
      </c>
      <c r="B152" s="187" t="s">
        <v>11160</v>
      </c>
      <c r="C152" s="179"/>
      <c r="D152" s="179"/>
    </row>
    <row r="153" s="140" customFormat="1" ht="12.4" customHeight="1" spans="1:4">
      <c r="A153" s="184"/>
      <c r="B153" s="179"/>
      <c r="C153" s="179"/>
      <c r="D153" s="179"/>
    </row>
    <row r="154" s="140" customFormat="1" ht="12.4" customHeight="1" spans="1:4">
      <c r="A154" s="175" t="s">
        <v>1184</v>
      </c>
      <c r="B154" s="176"/>
      <c r="C154" s="179"/>
      <c r="D154" s="179"/>
    </row>
    <row r="155" s="140" customFormat="1" ht="12.4" customHeight="1" spans="1:4">
      <c r="A155" s="185" t="s">
        <v>916</v>
      </c>
      <c r="B155" s="186" t="s">
        <v>11161</v>
      </c>
      <c r="C155" s="179"/>
      <c r="D155" s="179"/>
    </row>
    <row r="156" s="140" customFormat="1" ht="12.4" customHeight="1" spans="1:4">
      <c r="A156" s="180">
        <v>1</v>
      </c>
      <c r="B156" s="181" t="s">
        <v>11162</v>
      </c>
      <c r="C156" s="179"/>
      <c r="D156" s="179"/>
    </row>
    <row r="157" s="140" customFormat="1" ht="12.4" customHeight="1" spans="1:4">
      <c r="A157" s="180">
        <v>2</v>
      </c>
      <c r="B157" s="181" t="s">
        <v>11163</v>
      </c>
      <c r="C157" s="179"/>
      <c r="D157" s="179"/>
    </row>
    <row r="158" s="140" customFormat="1" ht="12.4" customHeight="1" spans="1:4">
      <c r="A158" s="180">
        <v>3</v>
      </c>
      <c r="B158" s="181" t="s">
        <v>11164</v>
      </c>
      <c r="C158" s="179"/>
      <c r="D158" s="179"/>
    </row>
    <row r="159" s="140" customFormat="1" ht="12.4" customHeight="1" spans="1:4">
      <c r="A159" s="182">
        <v>4</v>
      </c>
      <c r="B159" s="183" t="s">
        <v>11165</v>
      </c>
      <c r="C159" s="179"/>
      <c r="D159" s="179"/>
    </row>
    <row r="160" s="140" customFormat="1" ht="12.4" customHeight="1" spans="1:4">
      <c r="A160" s="182">
        <v>5</v>
      </c>
      <c r="B160" s="183" t="s">
        <v>11166</v>
      </c>
      <c r="C160" s="179"/>
      <c r="D160" s="179"/>
    </row>
    <row r="161" s="140" customFormat="1" ht="12.4" customHeight="1" spans="1:4">
      <c r="A161" s="182">
        <v>6</v>
      </c>
      <c r="B161" s="183" t="s">
        <v>11167</v>
      </c>
      <c r="C161" s="179"/>
      <c r="D161" s="179"/>
    </row>
    <row r="162" s="140" customFormat="1" ht="12.4" customHeight="1" spans="1:4">
      <c r="A162" s="182">
        <v>7</v>
      </c>
      <c r="B162" s="183" t="s">
        <v>11168</v>
      </c>
      <c r="C162" s="179"/>
      <c r="D162" s="179"/>
    </row>
    <row r="163" s="140" customFormat="1" ht="12.4" customHeight="1" spans="1:4">
      <c r="A163" s="182">
        <v>8</v>
      </c>
      <c r="B163" s="183" t="s">
        <v>11169</v>
      </c>
      <c r="C163" s="179"/>
      <c r="D163" s="179"/>
    </row>
    <row r="164" s="140" customFormat="1" ht="12.4" customHeight="1" spans="1:4">
      <c r="A164" s="182">
        <v>9</v>
      </c>
      <c r="B164" s="183" t="s">
        <v>11170</v>
      </c>
      <c r="C164" s="179"/>
      <c r="D164" s="179"/>
    </row>
    <row r="165" s="140" customFormat="1" ht="12.4" customHeight="1" spans="1:4">
      <c r="A165" s="180">
        <v>99</v>
      </c>
      <c r="B165" s="181" t="s">
        <v>11171</v>
      </c>
      <c r="C165" s="179"/>
      <c r="D165" s="179"/>
    </row>
    <row r="166" s="140" customFormat="1" ht="12.4" customHeight="1" spans="1:4">
      <c r="A166" s="184"/>
      <c r="B166" s="179"/>
      <c r="C166" s="179"/>
      <c r="D166" s="179"/>
    </row>
    <row r="167" s="140" customFormat="1" ht="12.4" customHeight="1" spans="1:4">
      <c r="A167" s="175" t="s">
        <v>1189</v>
      </c>
      <c r="B167" s="176"/>
      <c r="C167" s="179"/>
      <c r="D167" s="179"/>
    </row>
    <row r="168" s="140" customFormat="1" ht="12.4" customHeight="1" spans="1:4">
      <c r="A168" s="185" t="s">
        <v>991</v>
      </c>
      <c r="B168" s="186" t="s">
        <v>11172</v>
      </c>
      <c r="C168" s="179"/>
      <c r="D168" s="179"/>
    </row>
    <row r="169" s="140" customFormat="1" ht="12.4" customHeight="1" spans="1:4">
      <c r="A169" s="180">
        <v>1</v>
      </c>
      <c r="B169" s="181" t="s">
        <v>11173</v>
      </c>
      <c r="C169" s="179"/>
      <c r="D169" s="179"/>
    </row>
    <row r="170" s="140" customFormat="1" ht="12.4" customHeight="1" spans="1:4">
      <c r="A170" s="180">
        <v>2</v>
      </c>
      <c r="B170" s="181" t="s">
        <v>11174</v>
      </c>
      <c r="C170" s="179"/>
      <c r="D170" s="179"/>
    </row>
    <row r="171" s="140" customFormat="1" ht="12.4" customHeight="1" spans="1:4">
      <c r="A171" s="180">
        <v>3</v>
      </c>
      <c r="B171" s="181" t="s">
        <v>11175</v>
      </c>
      <c r="C171" s="179"/>
      <c r="D171" s="179"/>
    </row>
    <row r="172" s="140" customFormat="1" ht="12.4" customHeight="1" spans="1:4">
      <c r="A172" s="180">
        <v>4</v>
      </c>
      <c r="B172" s="181" t="s">
        <v>11176</v>
      </c>
      <c r="C172" s="179"/>
      <c r="D172" s="179"/>
    </row>
    <row r="173" s="140" customFormat="1" ht="12.4" customHeight="1" spans="1:4">
      <c r="A173" s="180">
        <v>5</v>
      </c>
      <c r="B173" s="181" t="s">
        <v>11177</v>
      </c>
      <c r="C173" s="179"/>
      <c r="D173" s="179"/>
    </row>
    <row r="174" s="140" customFormat="1" ht="12.4" customHeight="1" spans="1:4">
      <c r="A174" s="180">
        <v>6</v>
      </c>
      <c r="B174" s="181" t="s">
        <v>11178</v>
      </c>
      <c r="C174" s="179"/>
      <c r="D174" s="179"/>
    </row>
    <row r="175" s="140" customFormat="1" ht="12.4" customHeight="1" spans="1:4">
      <c r="A175" s="180">
        <v>7</v>
      </c>
      <c r="B175" s="181" t="s">
        <v>11179</v>
      </c>
      <c r="C175" s="179"/>
      <c r="D175" s="179"/>
    </row>
    <row r="176" s="140" customFormat="1" ht="12.4" customHeight="1" spans="1:4">
      <c r="A176" s="180">
        <v>8</v>
      </c>
      <c r="B176" s="181" t="s">
        <v>11180</v>
      </c>
      <c r="C176" s="179"/>
      <c r="D176" s="179"/>
    </row>
    <row r="177" s="140" customFormat="1" ht="12.4" customHeight="1" spans="1:4">
      <c r="A177" s="188">
        <v>99</v>
      </c>
      <c r="B177" s="187" t="s">
        <v>11181</v>
      </c>
      <c r="C177" s="179"/>
      <c r="D177" s="179"/>
    </row>
    <row r="178" s="140" customFormat="1" ht="12.4" customHeight="1" spans="1:4">
      <c r="A178" s="184"/>
      <c r="B178" s="179"/>
      <c r="C178" s="179"/>
      <c r="D178" s="179"/>
    </row>
    <row r="179" s="140" customFormat="1" ht="12.4" customHeight="1" spans="1:4">
      <c r="A179" s="189" t="s">
        <v>11182</v>
      </c>
      <c r="B179" s="176"/>
      <c r="C179" s="179"/>
      <c r="D179" s="179"/>
    </row>
    <row r="180" s="140" customFormat="1" ht="12.4" customHeight="1" spans="1:4">
      <c r="A180" s="185" t="s">
        <v>634</v>
      </c>
      <c r="B180" s="186" t="s">
        <v>635</v>
      </c>
      <c r="C180" s="179"/>
      <c r="D180" s="179"/>
    </row>
    <row r="181" s="140" customFormat="1" ht="12.4" customHeight="1" spans="1:4">
      <c r="A181" s="180">
        <v>1</v>
      </c>
      <c r="B181" s="181" t="s">
        <v>11149</v>
      </c>
      <c r="C181" s="179"/>
      <c r="D181" s="179"/>
    </row>
    <row r="182" s="140" customFormat="1" ht="12.4" customHeight="1" spans="1:4">
      <c r="A182" s="180">
        <v>2</v>
      </c>
      <c r="B182" s="181" t="s">
        <v>11183</v>
      </c>
      <c r="C182" s="179"/>
      <c r="D182" s="179"/>
    </row>
    <row r="183" s="140" customFormat="1" ht="12.4" customHeight="1" spans="1:4">
      <c r="A183" s="180">
        <v>3</v>
      </c>
      <c r="B183" s="181" t="s">
        <v>11184</v>
      </c>
      <c r="C183" s="179"/>
      <c r="D183" s="179"/>
    </row>
    <row r="184" s="140" customFormat="1" ht="12.4" customHeight="1" spans="1:4">
      <c r="A184" s="180">
        <v>4</v>
      </c>
      <c r="B184" s="181" t="s">
        <v>11185</v>
      </c>
      <c r="C184" s="179"/>
      <c r="D184" s="179"/>
    </row>
    <row r="185" s="140" customFormat="1" ht="12.4" customHeight="1" spans="1:4">
      <c r="A185" s="180">
        <v>5</v>
      </c>
      <c r="B185" s="181" t="s">
        <v>11186</v>
      </c>
      <c r="C185" s="179"/>
      <c r="D185" s="179"/>
    </row>
    <row r="186" s="140" customFormat="1" ht="12.4" customHeight="1" spans="1:4">
      <c r="A186" s="180">
        <v>6</v>
      </c>
      <c r="B186" s="181" t="s">
        <v>11187</v>
      </c>
      <c r="C186" s="179"/>
      <c r="D186" s="179"/>
    </row>
    <row r="187" s="140" customFormat="1" ht="12.4" customHeight="1" spans="1:4">
      <c r="A187" s="180">
        <v>7</v>
      </c>
      <c r="B187" s="181" t="s">
        <v>11188</v>
      </c>
      <c r="C187" s="179"/>
      <c r="D187" s="179"/>
    </row>
    <row r="188" s="140" customFormat="1" ht="12.4" customHeight="1" spans="1:4">
      <c r="A188" s="180">
        <v>8</v>
      </c>
      <c r="B188" s="181" t="s">
        <v>11189</v>
      </c>
      <c r="C188" s="179"/>
      <c r="D188" s="179"/>
    </row>
    <row r="189" s="140" customFormat="1" ht="12.4" customHeight="1" spans="1:4">
      <c r="A189" s="180">
        <v>9</v>
      </c>
      <c r="B189" s="181" t="s">
        <v>11190</v>
      </c>
      <c r="C189" s="179"/>
      <c r="D189" s="179"/>
    </row>
    <row r="190" s="140" customFormat="1" ht="12.4" customHeight="1" spans="1:4">
      <c r="A190" s="180">
        <v>10</v>
      </c>
      <c r="B190" s="181" t="s">
        <v>11191</v>
      </c>
      <c r="C190" s="179"/>
      <c r="D190" s="179"/>
    </row>
    <row r="191" s="140" customFormat="1" ht="12.4" customHeight="1" spans="1:4">
      <c r="A191" s="180">
        <v>11</v>
      </c>
      <c r="B191" s="181" t="s">
        <v>11192</v>
      </c>
      <c r="C191" s="179"/>
      <c r="D191" s="179"/>
    </row>
    <row r="192" s="140" customFormat="1" ht="12.4" customHeight="1" spans="1:4">
      <c r="A192" s="180">
        <v>12</v>
      </c>
      <c r="B192" s="181" t="s">
        <v>11193</v>
      </c>
      <c r="C192" s="179"/>
      <c r="D192" s="179"/>
    </row>
    <row r="193" s="140" customFormat="1" ht="12.4" customHeight="1" spans="1:4">
      <c r="A193" s="180">
        <v>13</v>
      </c>
      <c r="B193" s="181" t="s">
        <v>11194</v>
      </c>
      <c r="C193" s="179"/>
      <c r="D193" s="179"/>
    </row>
    <row r="194" s="140" customFormat="1" ht="12.4" customHeight="1" spans="1:4">
      <c r="A194" s="180">
        <v>14</v>
      </c>
      <c r="B194" s="181" t="s">
        <v>11195</v>
      </c>
      <c r="C194" s="179"/>
      <c r="D194" s="179"/>
    </row>
    <row r="195" s="140" customFormat="1" ht="12.4" customHeight="1" spans="1:4">
      <c r="A195" s="180">
        <v>15</v>
      </c>
      <c r="B195" s="181" t="s">
        <v>11196</v>
      </c>
      <c r="C195" s="179"/>
      <c r="D195" s="179"/>
    </row>
    <row r="196" s="140" customFormat="1" ht="12.4" customHeight="1" spans="1:4">
      <c r="A196" s="180">
        <v>16</v>
      </c>
      <c r="B196" s="181" t="s">
        <v>11197</v>
      </c>
      <c r="C196" s="179"/>
      <c r="D196" s="179"/>
    </row>
    <row r="197" s="140" customFormat="1" ht="12.4" customHeight="1" spans="1:4">
      <c r="A197" s="180">
        <v>17</v>
      </c>
      <c r="B197" s="181" t="s">
        <v>11198</v>
      </c>
      <c r="C197" s="179"/>
      <c r="D197" s="179"/>
    </row>
    <row r="198" s="140" customFormat="1" ht="12.4" customHeight="1" spans="1:4">
      <c r="A198" s="180">
        <v>18</v>
      </c>
      <c r="B198" s="181" t="s">
        <v>11199</v>
      </c>
      <c r="C198" s="179"/>
      <c r="D198" s="179"/>
    </row>
    <row r="199" s="140" customFormat="1" ht="12.4" customHeight="1" spans="1:4">
      <c r="A199" s="180">
        <v>19</v>
      </c>
      <c r="B199" s="181" t="s">
        <v>11200</v>
      </c>
      <c r="C199" s="179"/>
      <c r="D199" s="179"/>
    </row>
    <row r="200" s="140" customFormat="1" ht="12.4" customHeight="1" spans="1:4">
      <c r="A200" s="180">
        <v>20</v>
      </c>
      <c r="B200" s="181" t="s">
        <v>11201</v>
      </c>
      <c r="C200" s="179"/>
      <c r="D200" s="179"/>
    </row>
    <row r="201" s="140" customFormat="1" ht="12.4" customHeight="1" spans="1:4">
      <c r="A201" s="180">
        <v>21</v>
      </c>
      <c r="B201" s="181" t="s">
        <v>11202</v>
      </c>
      <c r="C201" s="179"/>
      <c r="D201" s="179"/>
    </row>
    <row r="202" s="140" customFormat="1" ht="12.4" customHeight="1" spans="1:4">
      <c r="A202" s="180">
        <v>22</v>
      </c>
      <c r="B202" s="181" t="s">
        <v>11203</v>
      </c>
      <c r="C202" s="179"/>
      <c r="D202" s="179"/>
    </row>
    <row r="203" s="140" customFormat="1" ht="12.4" customHeight="1" spans="1:4">
      <c r="A203" s="180">
        <v>23</v>
      </c>
      <c r="B203" s="181" t="s">
        <v>11204</v>
      </c>
      <c r="C203" s="179"/>
      <c r="D203" s="179"/>
    </row>
    <row r="204" s="140" customFormat="1" ht="12.4" customHeight="1" spans="1:4">
      <c r="A204" s="180">
        <v>24</v>
      </c>
      <c r="B204" s="181" t="s">
        <v>11205</v>
      </c>
      <c r="C204" s="179"/>
      <c r="D204" s="179"/>
    </row>
    <row r="205" s="140" customFormat="1" ht="12.4" customHeight="1" spans="1:4">
      <c r="A205" s="180">
        <v>25</v>
      </c>
      <c r="B205" s="181" t="s">
        <v>11206</v>
      </c>
      <c r="C205" s="179"/>
      <c r="D205" s="179"/>
    </row>
    <row r="206" s="140" customFormat="1" ht="12.4" customHeight="1" spans="1:4">
      <c r="A206" s="180">
        <v>26</v>
      </c>
      <c r="B206" s="181" t="s">
        <v>11207</v>
      </c>
      <c r="C206" s="179"/>
      <c r="D206" s="179"/>
    </row>
    <row r="207" s="140" customFormat="1" ht="12.4" customHeight="1" spans="1:4">
      <c r="A207" s="180">
        <v>27</v>
      </c>
      <c r="B207" s="181" t="s">
        <v>11208</v>
      </c>
      <c r="C207" s="179"/>
      <c r="D207" s="179"/>
    </row>
    <row r="208" s="140" customFormat="1" ht="12.4" customHeight="1" spans="1:4">
      <c r="A208" s="180">
        <v>28</v>
      </c>
      <c r="B208" s="181" t="s">
        <v>11209</v>
      </c>
      <c r="C208" s="179"/>
      <c r="D208" s="179"/>
    </row>
    <row r="209" s="140" customFormat="1" ht="12.4" customHeight="1" spans="1:4">
      <c r="A209" s="180">
        <v>29</v>
      </c>
      <c r="B209" s="181" t="s">
        <v>11210</v>
      </c>
      <c r="C209" s="179"/>
      <c r="D209" s="179"/>
    </row>
    <row r="210" s="140" customFormat="1" ht="12.4" customHeight="1" spans="1:4">
      <c r="A210" s="180">
        <v>30</v>
      </c>
      <c r="B210" s="181" t="s">
        <v>11211</v>
      </c>
      <c r="C210" s="179"/>
      <c r="D210" s="179"/>
    </row>
    <row r="211" s="140" customFormat="1" ht="12.4" customHeight="1" spans="1:4">
      <c r="A211" s="180">
        <v>31</v>
      </c>
      <c r="B211" s="181" t="s">
        <v>11212</v>
      </c>
      <c r="C211" s="179"/>
      <c r="D211" s="179"/>
    </row>
    <row r="212" s="140" customFormat="1" ht="12.4" customHeight="1" spans="1:4">
      <c r="A212" s="180">
        <v>32</v>
      </c>
      <c r="B212" s="181" t="s">
        <v>11213</v>
      </c>
      <c r="C212" s="179"/>
      <c r="D212" s="179"/>
    </row>
    <row r="213" s="140" customFormat="1" ht="12.4" customHeight="1" spans="1:4">
      <c r="A213" s="180">
        <v>33</v>
      </c>
      <c r="B213" s="181" t="s">
        <v>11214</v>
      </c>
      <c r="C213" s="179"/>
      <c r="D213" s="179"/>
    </row>
    <row r="214" s="140" customFormat="1" ht="12.4" customHeight="1" spans="1:4">
      <c r="A214" s="180">
        <v>34</v>
      </c>
      <c r="B214" s="181" t="s">
        <v>11215</v>
      </c>
      <c r="C214" s="179"/>
      <c r="D214" s="179"/>
    </row>
    <row r="215" s="140" customFormat="1" ht="12.4" customHeight="1" spans="1:4">
      <c r="A215" s="180">
        <v>35</v>
      </c>
      <c r="B215" s="181" t="s">
        <v>11216</v>
      </c>
      <c r="C215" s="179"/>
      <c r="D215" s="179"/>
    </row>
    <row r="216" s="140" customFormat="1" ht="12.4" customHeight="1" spans="1:4">
      <c r="A216" s="180">
        <v>36</v>
      </c>
      <c r="B216" s="181" t="s">
        <v>11217</v>
      </c>
      <c r="C216" s="179"/>
      <c r="D216" s="179"/>
    </row>
    <row r="217" s="140" customFormat="1" ht="12.4" customHeight="1" spans="1:4">
      <c r="A217" s="180">
        <v>37</v>
      </c>
      <c r="B217" s="181" t="s">
        <v>11218</v>
      </c>
      <c r="C217" s="179"/>
      <c r="D217" s="179"/>
    </row>
    <row r="218" s="140" customFormat="1" ht="12.4" customHeight="1" spans="1:4">
      <c r="A218" s="180">
        <v>38</v>
      </c>
      <c r="B218" s="181" t="s">
        <v>11219</v>
      </c>
      <c r="C218" s="179"/>
      <c r="D218" s="179"/>
    </row>
    <row r="219" s="140" customFormat="1" ht="12.4" customHeight="1" spans="1:4">
      <c r="A219" s="180">
        <v>39</v>
      </c>
      <c r="B219" s="181" t="s">
        <v>11220</v>
      </c>
      <c r="C219" s="179"/>
      <c r="D219" s="179"/>
    </row>
    <row r="220" s="140" customFormat="1" ht="12.4" customHeight="1" spans="1:4">
      <c r="A220" s="180">
        <v>40</v>
      </c>
      <c r="B220" s="181" t="s">
        <v>11221</v>
      </c>
      <c r="C220" s="179"/>
      <c r="D220" s="179"/>
    </row>
    <row r="221" s="140" customFormat="1" ht="12.4" customHeight="1" spans="1:4">
      <c r="A221" s="180">
        <v>41</v>
      </c>
      <c r="B221" s="181" t="s">
        <v>11222</v>
      </c>
      <c r="C221" s="179"/>
      <c r="D221" s="179"/>
    </row>
    <row r="222" s="140" customFormat="1" ht="12.4" customHeight="1" spans="1:4">
      <c r="A222" s="180">
        <v>42</v>
      </c>
      <c r="B222" s="181" t="s">
        <v>11223</v>
      </c>
      <c r="C222" s="179"/>
      <c r="D222" s="179"/>
    </row>
    <row r="223" s="140" customFormat="1" ht="12.4" customHeight="1" spans="1:4">
      <c r="A223" s="180">
        <v>43</v>
      </c>
      <c r="B223" s="181" t="s">
        <v>11224</v>
      </c>
      <c r="C223" s="179"/>
      <c r="D223" s="179"/>
    </row>
    <row r="224" s="140" customFormat="1" ht="12.4" customHeight="1" spans="1:4">
      <c r="A224" s="180">
        <v>44</v>
      </c>
      <c r="B224" s="181" t="s">
        <v>11225</v>
      </c>
      <c r="C224" s="179"/>
      <c r="D224" s="179"/>
    </row>
    <row r="225" s="140" customFormat="1" ht="12.4" customHeight="1" spans="1:4">
      <c r="A225" s="180">
        <v>45</v>
      </c>
      <c r="B225" s="181" t="s">
        <v>11211</v>
      </c>
      <c r="C225" s="179"/>
      <c r="D225" s="179"/>
    </row>
    <row r="226" s="140" customFormat="1" ht="12.4" customHeight="1" spans="1:4">
      <c r="A226" s="180">
        <v>46</v>
      </c>
      <c r="B226" s="181" t="s">
        <v>11226</v>
      </c>
      <c r="C226" s="179"/>
      <c r="D226" s="179"/>
    </row>
    <row r="227" s="140" customFormat="1" ht="12.4" customHeight="1" spans="1:4">
      <c r="A227" s="180">
        <v>47</v>
      </c>
      <c r="B227" s="181" t="s">
        <v>11227</v>
      </c>
      <c r="C227" s="179"/>
      <c r="D227" s="179"/>
    </row>
    <row r="228" s="140" customFormat="1" ht="12.4" customHeight="1" spans="1:4">
      <c r="A228" s="180">
        <v>48</v>
      </c>
      <c r="B228" s="181" t="s">
        <v>11228</v>
      </c>
      <c r="C228" s="179"/>
      <c r="D228" s="179"/>
    </row>
    <row r="229" s="140" customFormat="1" ht="12.4" customHeight="1" spans="1:4">
      <c r="A229" s="180">
        <v>49</v>
      </c>
      <c r="B229" s="181" t="s">
        <v>11229</v>
      </c>
      <c r="C229" s="179"/>
      <c r="D229" s="179"/>
    </row>
    <row r="230" s="140" customFormat="1" ht="12.4" customHeight="1" spans="1:4">
      <c r="A230" s="180">
        <v>50</v>
      </c>
      <c r="B230" s="181" t="s">
        <v>11230</v>
      </c>
      <c r="C230" s="179"/>
      <c r="D230" s="179"/>
    </row>
    <row r="231" s="140" customFormat="1" ht="12.4" customHeight="1" spans="1:4">
      <c r="A231" s="180">
        <v>51</v>
      </c>
      <c r="B231" s="181" t="s">
        <v>11231</v>
      </c>
      <c r="C231" s="179"/>
      <c r="D231" s="179"/>
    </row>
    <row r="232" s="140" customFormat="1" ht="12.4" customHeight="1" spans="1:4">
      <c r="A232" s="180">
        <v>52</v>
      </c>
      <c r="B232" s="181" t="s">
        <v>11232</v>
      </c>
      <c r="C232" s="179"/>
      <c r="D232" s="179"/>
    </row>
    <row r="233" s="140" customFormat="1" ht="12.4" customHeight="1" spans="1:4">
      <c r="A233" s="180">
        <v>53</v>
      </c>
      <c r="B233" s="181" t="s">
        <v>11233</v>
      </c>
      <c r="C233" s="179"/>
      <c r="D233" s="179"/>
    </row>
    <row r="234" s="140" customFormat="1" ht="12.4" customHeight="1" spans="1:4">
      <c r="A234" s="180">
        <v>54</v>
      </c>
      <c r="B234" s="181" t="s">
        <v>11234</v>
      </c>
      <c r="C234" s="179"/>
      <c r="D234" s="179"/>
    </row>
    <row r="235" s="140" customFormat="1" ht="12.4" customHeight="1" spans="1:4">
      <c r="A235" s="188"/>
      <c r="B235" s="187"/>
      <c r="C235" s="179"/>
      <c r="D235" s="179"/>
    </row>
    <row r="236" s="140" customFormat="1" ht="12.4" customHeight="1" spans="1:4">
      <c r="A236" s="175" t="s">
        <v>1199</v>
      </c>
      <c r="B236" s="176"/>
      <c r="C236" s="179"/>
      <c r="D236" s="179"/>
    </row>
    <row r="237" s="140" customFormat="1" ht="12.4" customHeight="1" spans="1:4">
      <c r="A237" s="185" t="s">
        <v>216</v>
      </c>
      <c r="B237" s="186" t="s">
        <v>11235</v>
      </c>
      <c r="C237" s="179"/>
      <c r="D237" s="179"/>
    </row>
    <row r="238" s="140" customFormat="1" ht="12.4" customHeight="1" spans="1:4">
      <c r="A238" s="180">
        <v>1</v>
      </c>
      <c r="B238" s="181" t="s">
        <v>11236</v>
      </c>
      <c r="C238" s="179"/>
      <c r="D238" s="179"/>
    </row>
    <row r="239" s="140" customFormat="1" ht="12.4" customHeight="1" spans="1:4">
      <c r="A239" s="180">
        <v>2</v>
      </c>
      <c r="B239" s="181" t="s">
        <v>11237</v>
      </c>
      <c r="C239" s="179"/>
      <c r="D239" s="179"/>
    </row>
    <row r="240" s="140" customFormat="1" ht="12.4" customHeight="1" spans="1:4">
      <c r="A240" s="180">
        <v>3</v>
      </c>
      <c r="B240" s="181" t="s">
        <v>11238</v>
      </c>
      <c r="C240" s="179"/>
      <c r="D240" s="179"/>
    </row>
    <row r="241" s="140" customFormat="1" ht="12.4" customHeight="1" spans="1:4">
      <c r="A241" s="180">
        <v>4</v>
      </c>
      <c r="B241" s="181" t="s">
        <v>11239</v>
      </c>
      <c r="C241" s="179"/>
      <c r="D241" s="179"/>
    </row>
    <row r="242" s="140" customFormat="1" ht="12.4" customHeight="1" spans="1:4">
      <c r="A242" s="180">
        <v>5</v>
      </c>
      <c r="B242" s="181" t="s">
        <v>11240</v>
      </c>
      <c r="C242" s="179"/>
      <c r="D242" s="179"/>
    </row>
    <row r="243" s="140" customFormat="1" ht="12.4" customHeight="1" spans="1:4">
      <c r="A243" s="180">
        <v>6</v>
      </c>
      <c r="B243" s="181" t="s">
        <v>11241</v>
      </c>
      <c r="C243" s="179"/>
      <c r="D243" s="179"/>
    </row>
    <row r="244" s="140" customFormat="1" ht="12.4" customHeight="1" spans="1:4">
      <c r="A244" s="184"/>
      <c r="B244" s="179"/>
      <c r="C244" s="179"/>
      <c r="D244" s="179"/>
    </row>
    <row r="245" s="140" customFormat="1" ht="12.4" customHeight="1" spans="1:4">
      <c r="A245" s="175" t="s">
        <v>1204</v>
      </c>
      <c r="B245" s="176"/>
      <c r="C245" s="179"/>
      <c r="D245" s="179"/>
    </row>
    <row r="246" s="140" customFormat="1" ht="12.4" customHeight="1" spans="1:4">
      <c r="A246" s="185" t="s">
        <v>831</v>
      </c>
      <c r="B246" s="186" t="s">
        <v>11242</v>
      </c>
      <c r="C246" s="179"/>
      <c r="D246" s="179"/>
    </row>
    <row r="247" s="140" customFormat="1" ht="12.4" customHeight="1" spans="1:4">
      <c r="A247" s="180">
        <v>1</v>
      </c>
      <c r="B247" s="181" t="s">
        <v>11243</v>
      </c>
      <c r="C247" s="179"/>
      <c r="D247" s="179"/>
    </row>
    <row r="248" s="140" customFormat="1" ht="12.4" customHeight="1" spans="1:4">
      <c r="A248" s="180">
        <v>2</v>
      </c>
      <c r="B248" s="181" t="s">
        <v>11244</v>
      </c>
      <c r="C248" s="179"/>
      <c r="D248" s="179"/>
    </row>
    <row r="249" s="140" customFormat="1" ht="12.4" customHeight="1" spans="1:4">
      <c r="A249" s="184"/>
      <c r="B249" s="179"/>
      <c r="C249" s="179"/>
      <c r="D249" s="179"/>
    </row>
    <row r="250" s="140" customFormat="1" ht="12.4" customHeight="1" spans="1:4">
      <c r="A250" s="190" t="s">
        <v>11245</v>
      </c>
      <c r="B250" s="176"/>
      <c r="C250" s="179"/>
      <c r="D250" s="179"/>
    </row>
    <row r="251" s="140" customFormat="1" ht="12.4" customHeight="1" spans="1:4">
      <c r="A251" s="185" t="s">
        <v>1114</v>
      </c>
      <c r="B251" s="186" t="s">
        <v>11246</v>
      </c>
      <c r="C251" s="179"/>
      <c r="D251" s="179"/>
    </row>
    <row r="252" s="140" customFormat="1" ht="12.4" customHeight="1" spans="1:4">
      <c r="A252" s="180">
        <v>1</v>
      </c>
      <c r="B252" s="181" t="s">
        <v>11203</v>
      </c>
      <c r="C252" s="179"/>
      <c r="D252" s="179"/>
    </row>
    <row r="253" s="140" customFormat="1" ht="12.4" customHeight="1" spans="1:4">
      <c r="A253" s="180">
        <v>2</v>
      </c>
      <c r="B253" s="181" t="s">
        <v>11189</v>
      </c>
      <c r="C253" s="179"/>
      <c r="D253" s="179"/>
    </row>
    <row r="254" s="140" customFormat="1" ht="12.4" customHeight="1" spans="1:4">
      <c r="A254" s="180">
        <v>3</v>
      </c>
      <c r="B254" s="181" t="s">
        <v>11247</v>
      </c>
      <c r="C254" s="179"/>
      <c r="D254" s="179"/>
    </row>
    <row r="255" s="140" customFormat="1" ht="12.4" customHeight="1" spans="1:4">
      <c r="A255" s="180">
        <v>4</v>
      </c>
      <c r="B255" s="181" t="s">
        <v>11248</v>
      </c>
      <c r="C255" s="179"/>
      <c r="D255" s="179"/>
    </row>
    <row r="256" s="140" customFormat="1" ht="12.4" customHeight="1" spans="1:4">
      <c r="A256" s="184"/>
      <c r="B256" s="179"/>
      <c r="C256" s="179"/>
      <c r="D256" s="179"/>
    </row>
    <row r="257" s="140" customFormat="1" ht="12.4" customHeight="1" spans="1:4">
      <c r="A257" s="175" t="s">
        <v>1213</v>
      </c>
      <c r="B257" s="176"/>
      <c r="C257" s="179"/>
      <c r="D257" s="179"/>
    </row>
    <row r="258" s="140" customFormat="1" ht="12.4" customHeight="1" spans="1:4">
      <c r="A258" s="185" t="s">
        <v>1105</v>
      </c>
      <c r="B258" s="186" t="s">
        <v>11249</v>
      </c>
      <c r="C258" s="179"/>
      <c r="D258" s="179"/>
    </row>
    <row r="259" s="140" customFormat="1" ht="12.4" customHeight="1" spans="1:4">
      <c r="A259" s="180">
        <v>1</v>
      </c>
      <c r="B259" s="181" t="s">
        <v>11250</v>
      </c>
      <c r="C259" s="179"/>
      <c r="D259" s="179"/>
    </row>
    <row r="260" s="140" customFormat="1" ht="12.4" customHeight="1" spans="1:4">
      <c r="A260" s="180">
        <v>2</v>
      </c>
      <c r="B260" s="181" t="s">
        <v>11251</v>
      </c>
      <c r="C260" s="179"/>
      <c r="D260" s="179"/>
    </row>
    <row r="261" s="140" customFormat="1" ht="12.4" customHeight="1" spans="1:4">
      <c r="A261" s="180">
        <v>3</v>
      </c>
      <c r="B261" s="181" t="s">
        <v>11248</v>
      </c>
      <c r="C261" s="179"/>
      <c r="D261" s="179"/>
    </row>
    <row r="262" s="140" customFormat="1" ht="12.4" customHeight="1" spans="1:4">
      <c r="A262" s="184"/>
      <c r="B262" s="179"/>
      <c r="C262" s="179"/>
      <c r="D262" s="179"/>
    </row>
    <row r="263" s="140" customFormat="1" ht="12.4" customHeight="1" spans="1:4">
      <c r="A263" s="175" t="s">
        <v>1218</v>
      </c>
      <c r="B263" s="176"/>
      <c r="C263" s="179"/>
      <c r="D263" s="179"/>
    </row>
    <row r="264" s="140" customFormat="1" ht="12.4" customHeight="1" spans="1:4">
      <c r="A264" s="185" t="s">
        <v>11252</v>
      </c>
      <c r="B264" s="186" t="s">
        <v>11253</v>
      </c>
      <c r="C264" s="179"/>
      <c r="D264" s="179"/>
    </row>
    <row r="265" s="140" customFormat="1" ht="12.4" customHeight="1" spans="1:4">
      <c r="A265" s="180">
        <v>1</v>
      </c>
      <c r="B265" s="181" t="s">
        <v>11254</v>
      </c>
      <c r="C265" s="179"/>
      <c r="D265" s="179"/>
    </row>
    <row r="266" s="140" customFormat="1" ht="12.4" customHeight="1" spans="1:4">
      <c r="A266" s="180">
        <v>2</v>
      </c>
      <c r="B266" s="181" t="s">
        <v>11255</v>
      </c>
      <c r="C266" s="179"/>
      <c r="D266" s="179"/>
    </row>
    <row r="267" s="140" customFormat="1" ht="12.4" customHeight="1" spans="1:4">
      <c r="A267" s="180">
        <v>3</v>
      </c>
      <c r="B267" s="181" t="s">
        <v>11256</v>
      </c>
      <c r="C267" s="179"/>
      <c r="D267" s="179"/>
    </row>
    <row r="268" s="140" customFormat="1" ht="12.4" customHeight="1" spans="1:4">
      <c r="A268" s="180">
        <v>4</v>
      </c>
      <c r="B268" s="181" t="s">
        <v>11257</v>
      </c>
      <c r="C268" s="179"/>
      <c r="D268" s="179"/>
    </row>
    <row r="269" s="140" customFormat="1" ht="12.4" customHeight="1" spans="1:4">
      <c r="A269" s="180">
        <v>5</v>
      </c>
      <c r="B269" s="181" t="s">
        <v>11258</v>
      </c>
      <c r="C269" s="179"/>
      <c r="D269" s="179"/>
    </row>
    <row r="271" s="140" customFormat="1" ht="12.4" customHeight="1" spans="1:4">
      <c r="A271" s="175" t="s">
        <v>1232</v>
      </c>
      <c r="B271" s="176"/>
      <c r="C271" s="179"/>
      <c r="D271" s="179"/>
    </row>
    <row r="272" s="140" customFormat="1" ht="12.4" customHeight="1" spans="1:4">
      <c r="A272" s="185" t="s">
        <v>207</v>
      </c>
      <c r="B272" s="186" t="s">
        <v>11259</v>
      </c>
      <c r="C272" s="179"/>
      <c r="D272" s="179"/>
    </row>
    <row r="273" s="140" customFormat="1" ht="12.4" customHeight="1" spans="1:4">
      <c r="A273" s="180">
        <v>1</v>
      </c>
      <c r="B273" s="181" t="s">
        <v>11181</v>
      </c>
      <c r="C273" s="179"/>
      <c r="D273" s="179"/>
    </row>
    <row r="274" s="140" customFormat="1" ht="12.4" customHeight="1" spans="1:4">
      <c r="A274" s="180">
        <v>2</v>
      </c>
      <c r="B274" s="181" t="s">
        <v>11260</v>
      </c>
      <c r="C274" s="179"/>
      <c r="D274" s="179"/>
    </row>
    <row r="275" s="140" customFormat="1" ht="12.4" customHeight="1" spans="1:4">
      <c r="A275" s="180">
        <v>3</v>
      </c>
      <c r="B275" s="181" t="s">
        <v>11261</v>
      </c>
      <c r="C275" s="179"/>
      <c r="D275" s="179"/>
    </row>
    <row r="276" s="140" customFormat="1" ht="12.4" customHeight="1" spans="1:4">
      <c r="A276" s="180">
        <v>4</v>
      </c>
      <c r="B276" s="181" t="s">
        <v>11262</v>
      </c>
      <c r="C276" s="179"/>
      <c r="D276" s="179"/>
    </row>
    <row r="277" s="140" customFormat="1" ht="12.4" customHeight="1" spans="1:4">
      <c r="A277" s="180">
        <v>5</v>
      </c>
      <c r="B277" s="181" t="s">
        <v>11248</v>
      </c>
      <c r="C277" s="179"/>
      <c r="D277" s="179"/>
    </row>
    <row r="278" s="140" customFormat="1" ht="12.4" customHeight="1" spans="1:4">
      <c r="A278" s="188">
        <v>6</v>
      </c>
      <c r="B278" s="187" t="s">
        <v>11263</v>
      </c>
      <c r="C278" s="179"/>
      <c r="D278" s="179"/>
    </row>
    <row r="279" s="140" customFormat="1" ht="12.4" customHeight="1" spans="1:4">
      <c r="A279" s="184"/>
      <c r="B279" s="179"/>
      <c r="C279" s="179"/>
      <c r="D279" s="179"/>
    </row>
    <row r="280" s="140" customFormat="1" ht="12.4" customHeight="1" spans="1:4">
      <c r="A280" s="175" t="s">
        <v>1246</v>
      </c>
      <c r="B280" s="176"/>
      <c r="C280" s="179"/>
      <c r="D280" s="179"/>
    </row>
    <row r="281" s="140" customFormat="1" ht="12.4" customHeight="1" spans="1:4">
      <c r="A281" s="185" t="s">
        <v>664</v>
      </c>
      <c r="B281" s="186" t="s">
        <v>11264</v>
      </c>
      <c r="C281" s="179"/>
      <c r="D281" s="179"/>
    </row>
    <row r="282" s="140" customFormat="1" ht="12.4" customHeight="1" spans="1:4">
      <c r="A282" s="180">
        <v>1</v>
      </c>
      <c r="B282" s="181" t="s">
        <v>11265</v>
      </c>
      <c r="C282" s="179"/>
      <c r="D282" s="179"/>
    </row>
    <row r="283" s="140" customFormat="1" ht="12.4" customHeight="1" spans="1:4">
      <c r="A283" s="180">
        <v>2</v>
      </c>
      <c r="B283" s="181" t="s">
        <v>11266</v>
      </c>
      <c r="C283" s="179"/>
      <c r="D283" s="179"/>
    </row>
    <row r="284" s="140" customFormat="1" ht="12.4" customHeight="1" spans="1:4">
      <c r="A284" s="180">
        <v>3</v>
      </c>
      <c r="B284" s="181" t="s">
        <v>11267</v>
      </c>
      <c r="C284" s="179"/>
      <c r="D284" s="179"/>
    </row>
    <row r="285" s="140" customFormat="1" ht="12.4" customHeight="1" spans="1:4">
      <c r="A285" s="180">
        <v>4</v>
      </c>
      <c r="B285" s="181" t="s">
        <v>11268</v>
      </c>
      <c r="C285" s="179"/>
      <c r="D285" s="179"/>
    </row>
    <row r="286" s="140" customFormat="1" ht="12.4" customHeight="1" spans="1:4">
      <c r="A286" s="184"/>
      <c r="B286" s="179"/>
      <c r="C286" s="179"/>
      <c r="D286" s="179"/>
    </row>
    <row r="287" s="140" customFormat="1" ht="12.4" customHeight="1" spans="1:4">
      <c r="A287" s="175" t="s">
        <v>1251</v>
      </c>
      <c r="B287" s="176"/>
      <c r="C287" s="179"/>
      <c r="D287" s="179"/>
    </row>
    <row r="288" s="140" customFormat="1" ht="12.4" customHeight="1" spans="1:4">
      <c r="A288" s="185" t="s">
        <v>192</v>
      </c>
      <c r="B288" s="186" t="s">
        <v>11269</v>
      </c>
      <c r="C288" s="179"/>
      <c r="D288" s="179"/>
    </row>
    <row r="289" s="140" customFormat="1" ht="12.4" customHeight="1" spans="1:4">
      <c r="A289" s="180">
        <v>1</v>
      </c>
      <c r="B289" s="181" t="s">
        <v>11270</v>
      </c>
      <c r="C289" s="179"/>
      <c r="D289" s="179"/>
    </row>
    <row r="290" s="140" customFormat="1" ht="12.4" customHeight="1" spans="1:4">
      <c r="A290" s="180">
        <v>2</v>
      </c>
      <c r="B290" s="181" t="s">
        <v>11271</v>
      </c>
      <c r="C290" s="179"/>
      <c r="D290" s="179"/>
    </row>
    <row r="291" s="140" customFormat="1" ht="12.4" customHeight="1" spans="1:4">
      <c r="A291" s="180">
        <v>3</v>
      </c>
      <c r="B291" s="181" t="s">
        <v>11272</v>
      </c>
      <c r="C291" s="179"/>
      <c r="D291" s="179"/>
    </row>
    <row r="292" s="140" customFormat="1" ht="12.4" customHeight="1" spans="1:4">
      <c r="A292" s="180">
        <v>4</v>
      </c>
      <c r="B292" s="181" t="s">
        <v>11273</v>
      </c>
      <c r="C292" s="179"/>
      <c r="D292" s="179"/>
    </row>
    <row r="293" s="140" customFormat="1" ht="12.4" customHeight="1" spans="1:4">
      <c r="A293" s="184"/>
      <c r="B293" s="179"/>
      <c r="C293" s="179"/>
      <c r="D293" s="179"/>
    </row>
    <row r="294" s="140" customFormat="1" ht="12.4" customHeight="1" spans="1:4">
      <c r="A294" s="175" t="s">
        <v>1256</v>
      </c>
      <c r="B294" s="176"/>
      <c r="C294" s="179"/>
      <c r="D294" s="179"/>
    </row>
    <row r="295" s="140" customFormat="1" ht="12.4" customHeight="1" spans="1:4">
      <c r="A295" s="185" t="s">
        <v>413</v>
      </c>
      <c r="B295" s="186" t="s">
        <v>11274</v>
      </c>
      <c r="C295" s="179"/>
      <c r="D295" s="179"/>
    </row>
    <row r="296" s="140" customFormat="1" ht="12.4" customHeight="1" spans="1:4">
      <c r="A296" s="180">
        <v>1</v>
      </c>
      <c r="B296" s="181" t="s">
        <v>11275</v>
      </c>
      <c r="C296" s="179"/>
      <c r="D296" s="179"/>
    </row>
    <row r="297" s="140" customFormat="1" ht="12.4" customHeight="1" spans="1:4">
      <c r="A297" s="180">
        <v>2</v>
      </c>
      <c r="B297" s="181" t="s">
        <v>11156</v>
      </c>
      <c r="C297" s="179"/>
      <c r="D297" s="179"/>
    </row>
    <row r="298" s="140" customFormat="1" ht="12.4" customHeight="1" spans="1:4">
      <c r="A298" s="180">
        <v>3</v>
      </c>
      <c r="B298" s="181" t="s">
        <v>11157</v>
      </c>
      <c r="C298" s="179"/>
      <c r="D298" s="179"/>
    </row>
    <row r="299" s="140" customFormat="1" ht="12.4" customHeight="1" spans="1:4">
      <c r="A299" s="180">
        <v>4</v>
      </c>
      <c r="B299" s="181" t="s">
        <v>11158</v>
      </c>
      <c r="C299" s="179"/>
      <c r="D299" s="179"/>
    </row>
    <row r="300" s="140" customFormat="1" ht="12.4" customHeight="1" spans="1:4">
      <c r="A300" s="191">
        <v>5</v>
      </c>
      <c r="B300" s="192" t="s">
        <v>11276</v>
      </c>
      <c r="C300" s="179"/>
      <c r="D300" s="179"/>
    </row>
    <row r="301" s="140" customFormat="1" ht="12.4" customHeight="1" spans="1:4">
      <c r="A301" s="184"/>
      <c r="B301" s="179"/>
      <c r="C301" s="179"/>
      <c r="D301" s="179"/>
    </row>
    <row r="302" s="140" customFormat="1" ht="12.4" customHeight="1" spans="1:4">
      <c r="A302" s="175" t="s">
        <v>1261</v>
      </c>
      <c r="B302" s="176"/>
      <c r="C302" s="179"/>
      <c r="D302" s="179"/>
    </row>
    <row r="303" s="140" customFormat="1" ht="12.4" customHeight="1" spans="1:4">
      <c r="A303" s="185" t="s">
        <v>474</v>
      </c>
      <c r="B303" s="186" t="s">
        <v>11277</v>
      </c>
      <c r="C303" s="179"/>
      <c r="D303" s="179"/>
    </row>
    <row r="304" s="140" customFormat="1" ht="12.4" customHeight="1" spans="1:4">
      <c r="A304" s="180">
        <v>1</v>
      </c>
      <c r="B304" s="181" t="s">
        <v>11278</v>
      </c>
      <c r="C304" s="179"/>
      <c r="D304" s="179"/>
    </row>
    <row r="305" s="140" customFormat="1" ht="12.4" customHeight="1" spans="1:4">
      <c r="A305" s="180">
        <v>2</v>
      </c>
      <c r="B305" s="181" t="s">
        <v>11279</v>
      </c>
      <c r="C305" s="179"/>
      <c r="D305" s="179"/>
    </row>
    <row r="306" s="140" customFormat="1" ht="12.4" customHeight="1" spans="1:4">
      <c r="A306" s="180">
        <v>3</v>
      </c>
      <c r="B306" s="181" t="s">
        <v>11280</v>
      </c>
      <c r="C306" s="179"/>
      <c r="D306" s="179"/>
    </row>
    <row r="307" s="140" customFormat="1" ht="12.4" customHeight="1" spans="1:4">
      <c r="A307" s="184"/>
      <c r="B307" s="179"/>
      <c r="C307" s="179"/>
      <c r="D307" s="179"/>
    </row>
    <row r="308" s="140" customFormat="1" ht="12.4" customHeight="1" spans="1:4">
      <c r="A308" s="175" t="s">
        <v>1266</v>
      </c>
      <c r="B308" s="176"/>
      <c r="C308" s="179"/>
      <c r="D308" s="179"/>
    </row>
    <row r="309" s="140" customFormat="1" ht="12.4" customHeight="1" spans="1:4">
      <c r="A309" s="185" t="s">
        <v>462</v>
      </c>
      <c r="B309" s="186" t="s">
        <v>11281</v>
      </c>
      <c r="C309" s="179"/>
      <c r="D309" s="179"/>
    </row>
    <row r="310" s="140" customFormat="1" ht="12.4" customHeight="1" spans="1:4">
      <c r="A310" s="180">
        <v>1</v>
      </c>
      <c r="B310" s="181" t="s">
        <v>11181</v>
      </c>
      <c r="C310" s="179"/>
      <c r="D310" s="179"/>
    </row>
    <row r="311" s="140" customFormat="1" ht="12.4" customHeight="1" spans="1:4">
      <c r="A311" s="180">
        <v>2</v>
      </c>
      <c r="B311" s="181" t="s">
        <v>11282</v>
      </c>
      <c r="C311" s="179"/>
      <c r="D311" s="179"/>
    </row>
    <row r="312" s="140" customFormat="1" ht="12.4" customHeight="1" spans="1:4">
      <c r="A312" s="180">
        <v>3</v>
      </c>
      <c r="B312" s="181" t="s">
        <v>11283</v>
      </c>
      <c r="C312" s="179"/>
      <c r="D312" s="179"/>
    </row>
    <row r="313" s="140" customFormat="1" ht="12.4" customHeight="1" spans="1:4">
      <c r="A313" s="180">
        <v>4</v>
      </c>
      <c r="B313" s="181" t="s">
        <v>11248</v>
      </c>
      <c r="C313" s="179"/>
      <c r="D313" s="179"/>
    </row>
    <row r="314" s="140" customFormat="1" ht="12.4" customHeight="1" spans="1:4">
      <c r="A314" s="184"/>
      <c r="B314" s="179"/>
      <c r="C314" s="179"/>
      <c r="D314" s="179"/>
    </row>
    <row r="315" s="140" customFormat="1" ht="12.4" customHeight="1" spans="1:4">
      <c r="A315" s="175" t="s">
        <v>1271</v>
      </c>
      <c r="B315" s="176"/>
      <c r="C315" s="179"/>
      <c r="D315" s="179"/>
    </row>
    <row r="316" s="140" customFormat="1" ht="12.4" customHeight="1" spans="1:4">
      <c r="A316" s="185" t="s">
        <v>465</v>
      </c>
      <c r="B316" s="186" t="s">
        <v>11284</v>
      </c>
      <c r="C316" s="179"/>
      <c r="D316" s="179"/>
    </row>
    <row r="317" s="140" customFormat="1" ht="12.4" customHeight="1" spans="1:4">
      <c r="A317" s="180">
        <v>1</v>
      </c>
      <c r="B317" s="181" t="s">
        <v>11278</v>
      </c>
      <c r="C317" s="179"/>
      <c r="D317" s="179"/>
    </row>
    <row r="318" s="140" customFormat="1" ht="12.4" customHeight="1" spans="1:4">
      <c r="A318" s="180">
        <v>2</v>
      </c>
      <c r="B318" s="181" t="s">
        <v>11285</v>
      </c>
      <c r="C318" s="179"/>
      <c r="D318" s="179"/>
    </row>
    <row r="319" s="140" customFormat="1" ht="12.4" customHeight="1" spans="1:4">
      <c r="A319" s="180">
        <v>3</v>
      </c>
      <c r="B319" s="181" t="s">
        <v>11286</v>
      </c>
      <c r="C319" s="179"/>
      <c r="D319" s="179"/>
    </row>
    <row r="320" s="140" customFormat="1" ht="12.4" customHeight="1" spans="1:4">
      <c r="A320" s="180">
        <v>4</v>
      </c>
      <c r="B320" s="181" t="s">
        <v>11287</v>
      </c>
      <c r="C320" s="179"/>
      <c r="D320" s="179"/>
    </row>
    <row r="321" s="140" customFormat="1" ht="12.4" customHeight="1" spans="1:4">
      <c r="A321" s="180">
        <v>5</v>
      </c>
      <c r="B321" s="181" t="s">
        <v>11248</v>
      </c>
      <c r="C321" s="179"/>
      <c r="D321" s="179"/>
    </row>
    <row r="322" s="140" customFormat="1" ht="12.4" customHeight="1" spans="1:4">
      <c r="A322" s="184"/>
      <c r="B322" s="179"/>
      <c r="C322" s="179"/>
      <c r="D322" s="179"/>
    </row>
    <row r="323" s="140" customFormat="1" ht="12.4" customHeight="1" spans="1:4">
      <c r="A323" s="175" t="s">
        <v>11288</v>
      </c>
      <c r="B323" s="176"/>
      <c r="C323" s="179"/>
      <c r="D323" s="179"/>
    </row>
    <row r="324" s="140" customFormat="1" ht="12.4" customHeight="1" spans="1:4">
      <c r="A324" s="185" t="s">
        <v>1000</v>
      </c>
      <c r="B324" s="186" t="s">
        <v>11289</v>
      </c>
      <c r="C324" s="179"/>
      <c r="D324" s="179"/>
    </row>
    <row r="325" s="140" customFormat="1" ht="12.4" customHeight="1" spans="1:4">
      <c r="A325" s="180">
        <v>1</v>
      </c>
      <c r="B325" s="181" t="s">
        <v>11278</v>
      </c>
      <c r="C325" s="179"/>
      <c r="D325" s="179"/>
    </row>
    <row r="326" s="140" customFormat="1" ht="12.4" customHeight="1" spans="1:4">
      <c r="A326" s="180">
        <v>2</v>
      </c>
      <c r="B326" s="181" t="s">
        <v>11290</v>
      </c>
      <c r="C326" s="179"/>
      <c r="D326" s="179"/>
    </row>
    <row r="327" s="140" customFormat="1" ht="12.4" customHeight="1" spans="1:4">
      <c r="A327" s="180">
        <v>3</v>
      </c>
      <c r="B327" s="181" t="s">
        <v>11291</v>
      </c>
      <c r="C327" s="179"/>
      <c r="D327" s="179"/>
    </row>
    <row r="328" s="140" customFormat="1" ht="12.4" customHeight="1" spans="1:4">
      <c r="A328" s="184"/>
      <c r="B328" s="179"/>
      <c r="C328" s="179"/>
      <c r="D328" s="179"/>
    </row>
    <row r="329" s="140" customFormat="1" ht="12.4" customHeight="1" spans="1:4">
      <c r="A329" s="175" t="s">
        <v>1281</v>
      </c>
      <c r="B329" s="176"/>
      <c r="C329" s="179"/>
      <c r="D329" s="179"/>
    </row>
    <row r="330" s="140" customFormat="1" ht="12.4" customHeight="1" spans="1:4">
      <c r="A330" s="185" t="s">
        <v>1021</v>
      </c>
      <c r="B330" s="186" t="s">
        <v>11292</v>
      </c>
      <c r="C330" s="179"/>
      <c r="D330" s="179"/>
    </row>
    <row r="331" s="140" customFormat="1" ht="12.4" customHeight="1" spans="1:4">
      <c r="A331" s="180">
        <v>1</v>
      </c>
      <c r="B331" s="181" t="s">
        <v>11293</v>
      </c>
      <c r="C331" s="179"/>
      <c r="D331" s="179"/>
    </row>
    <row r="332" s="140" customFormat="1" ht="12.4" customHeight="1" spans="1:4">
      <c r="A332" s="180">
        <v>2</v>
      </c>
      <c r="B332" s="181" t="s">
        <v>11294</v>
      </c>
      <c r="C332" s="179"/>
      <c r="D332" s="179"/>
    </row>
    <row r="333" s="140" customFormat="1" ht="12.4" customHeight="1" spans="1:4">
      <c r="A333" s="180">
        <v>3</v>
      </c>
      <c r="B333" s="181" t="s">
        <v>11248</v>
      </c>
      <c r="C333" s="179"/>
      <c r="D333" s="179"/>
    </row>
    <row r="334" s="140" customFormat="1" ht="12.4" customHeight="1" spans="1:4">
      <c r="A334" s="191">
        <v>4</v>
      </c>
      <c r="B334" s="192" t="s">
        <v>11295</v>
      </c>
      <c r="C334" s="179"/>
      <c r="D334" s="179"/>
    </row>
    <row r="335" s="140" customFormat="1" ht="12.4" customHeight="1" spans="1:4">
      <c r="A335" s="191">
        <v>5</v>
      </c>
      <c r="B335" s="192" t="s">
        <v>11296</v>
      </c>
      <c r="C335" s="179"/>
      <c r="D335" s="179"/>
    </row>
    <row r="336" s="140" customFormat="1" ht="12.4" customHeight="1" spans="1:4">
      <c r="A336" s="184"/>
      <c r="B336" s="179"/>
      <c r="C336" s="179"/>
      <c r="D336" s="179"/>
    </row>
    <row r="337" s="140" customFormat="1" ht="12.4" customHeight="1" spans="1:4">
      <c r="A337" s="175" t="s">
        <v>1286</v>
      </c>
      <c r="B337" s="176"/>
      <c r="C337" s="179"/>
      <c r="D337" s="179"/>
    </row>
    <row r="338" s="140" customFormat="1" ht="12.4" customHeight="1" spans="1:4">
      <c r="A338" s="185" t="s">
        <v>1012</v>
      </c>
      <c r="B338" s="186" t="s">
        <v>1013</v>
      </c>
      <c r="C338" s="179"/>
      <c r="D338" s="179"/>
    </row>
    <row r="339" s="140" customFormat="1" ht="12.4" customHeight="1" spans="1:4">
      <c r="A339" s="180">
        <v>1</v>
      </c>
      <c r="B339" s="181" t="s">
        <v>11278</v>
      </c>
      <c r="C339" s="179"/>
      <c r="D339" s="179"/>
    </row>
    <row r="340" s="140" customFormat="1" ht="12.4" customHeight="1" spans="1:4">
      <c r="A340" s="180">
        <v>2</v>
      </c>
      <c r="B340" s="181" t="s">
        <v>11297</v>
      </c>
      <c r="C340" s="179"/>
      <c r="D340" s="179"/>
    </row>
    <row r="341" s="140" customFormat="1" ht="12.4" customHeight="1" spans="1:4">
      <c r="A341" s="180">
        <v>3</v>
      </c>
      <c r="B341" s="181" t="s">
        <v>11298</v>
      </c>
      <c r="C341" s="179"/>
      <c r="D341" s="179"/>
    </row>
    <row r="342" s="140" customFormat="1" ht="12.4" customHeight="1" spans="1:4">
      <c r="A342" s="180">
        <v>4</v>
      </c>
      <c r="B342" s="181" t="s">
        <v>11299</v>
      </c>
      <c r="C342" s="179"/>
      <c r="D342" s="179"/>
    </row>
    <row r="343" ht="12.4" customHeight="1"/>
    <row r="344" ht="12.4" customHeight="1" spans="1:2">
      <c r="A344" s="175" t="s">
        <v>11300</v>
      </c>
      <c r="B344" s="176"/>
    </row>
    <row r="345" s="140" customFormat="1" ht="12.4" customHeight="1" spans="1:4">
      <c r="A345" s="177" t="s">
        <v>1108</v>
      </c>
      <c r="B345" s="178" t="s">
        <v>11301</v>
      </c>
      <c r="C345" s="179"/>
      <c r="D345" s="179"/>
    </row>
    <row r="346" s="140" customFormat="1" ht="47.25" customHeight="1" spans="1:4">
      <c r="A346" s="193" t="s">
        <v>11157</v>
      </c>
      <c r="B346" s="181" t="s">
        <v>11302</v>
      </c>
      <c r="C346" s="179"/>
      <c r="D346" s="179"/>
    </row>
    <row r="347" s="140" customFormat="1" ht="45" customHeight="1" spans="1:4">
      <c r="A347" s="193" t="s">
        <v>11303</v>
      </c>
      <c r="B347" s="181" t="s">
        <v>11304</v>
      </c>
      <c r="C347" s="179"/>
      <c r="D347" s="179"/>
    </row>
    <row r="348" s="140" customFormat="1" ht="45" customHeight="1" spans="1:4">
      <c r="A348" s="193" t="s">
        <v>11305</v>
      </c>
      <c r="B348" s="181" t="s">
        <v>11306</v>
      </c>
      <c r="C348" s="179"/>
      <c r="D348" s="179"/>
    </row>
    <row r="349" ht="13.15" customHeight="1"/>
    <row r="350" ht="12.4" customHeight="1" spans="1:2">
      <c r="A350" s="175" t="s">
        <v>1179</v>
      </c>
      <c r="B350" s="176"/>
    </row>
    <row r="351" s="140" customFormat="1" ht="12.4" customHeight="1" spans="1:4">
      <c r="A351" s="177" t="s">
        <v>11307</v>
      </c>
      <c r="B351" s="178" t="s">
        <v>11308</v>
      </c>
      <c r="C351" s="179"/>
      <c r="D351" s="179"/>
    </row>
    <row r="352" s="140" customFormat="1" ht="45" customHeight="1" spans="1:4">
      <c r="A352" s="193" t="s">
        <v>11309</v>
      </c>
      <c r="B352" s="181" t="s">
        <v>11310</v>
      </c>
      <c r="C352" s="179"/>
      <c r="D352" s="179"/>
    </row>
    <row r="353" s="140" customFormat="1" ht="33.75" customHeight="1" spans="1:4">
      <c r="A353" s="193" t="s">
        <v>11311</v>
      </c>
      <c r="B353" s="181" t="s">
        <v>11312</v>
      </c>
      <c r="C353" s="179"/>
      <c r="D353" s="179"/>
    </row>
    <row r="354" s="140" customFormat="1" ht="45" customHeight="1" spans="1:4">
      <c r="A354" s="193" t="s">
        <v>11313</v>
      </c>
      <c r="B354" s="181" t="s">
        <v>11314</v>
      </c>
      <c r="C354" s="179"/>
      <c r="D354" s="179"/>
    </row>
    <row r="355" s="140" customFormat="1" ht="33.75" customHeight="1" spans="1:4">
      <c r="A355" s="193" t="s">
        <v>11315</v>
      </c>
      <c r="B355" s="181" t="s">
        <v>11316</v>
      </c>
      <c r="C355" s="179"/>
      <c r="D355" s="179"/>
    </row>
    <row r="356" s="140" customFormat="1" spans="1:4">
      <c r="A356" s="193" t="s">
        <v>11317</v>
      </c>
      <c r="B356" s="181" t="s">
        <v>11318</v>
      </c>
      <c r="C356" s="179"/>
      <c r="D356" s="179"/>
    </row>
    <row r="357" ht="13.15" customHeight="1"/>
    <row r="358" s="140" customFormat="1" ht="12.4" customHeight="1" spans="1:4">
      <c r="A358" s="194" t="s">
        <v>11319</v>
      </c>
      <c r="B358" s="176"/>
      <c r="C358" s="179"/>
      <c r="D358" s="179"/>
    </row>
    <row r="359" s="140" customFormat="1" ht="12.4" customHeight="1" spans="1:4">
      <c r="A359" s="185" t="s">
        <v>11320</v>
      </c>
      <c r="B359" s="186" t="s">
        <v>11321</v>
      </c>
      <c r="C359" s="186" t="s">
        <v>11322</v>
      </c>
      <c r="D359" s="186" t="s">
        <v>11323</v>
      </c>
    </row>
    <row r="360" s="140" customFormat="1" ht="12.4" customHeight="1" spans="1:4">
      <c r="A360" s="180">
        <v>1</v>
      </c>
      <c r="B360" s="181" t="s">
        <v>11324</v>
      </c>
      <c r="C360" s="195">
        <v>0</v>
      </c>
      <c r="D360" s="195" t="s">
        <v>11325</v>
      </c>
    </row>
    <row r="361" s="140" customFormat="1" ht="12.4" customHeight="1" spans="1:4">
      <c r="A361" s="180">
        <v>2</v>
      </c>
      <c r="B361" s="181" t="s">
        <v>11326</v>
      </c>
      <c r="C361" s="195">
        <v>0</v>
      </c>
      <c r="D361" s="195" t="s">
        <v>11325</v>
      </c>
    </row>
    <row r="362" s="140" customFormat="1" ht="12.4" customHeight="1" spans="1:4">
      <c r="A362" s="180">
        <v>3</v>
      </c>
      <c r="B362" s="181" t="s">
        <v>11327</v>
      </c>
      <c r="C362" s="195">
        <v>0.1</v>
      </c>
      <c r="D362" s="195" t="s">
        <v>11328</v>
      </c>
    </row>
    <row r="363" s="140" customFormat="1" ht="12.4" customHeight="1" spans="1:4">
      <c r="A363" s="180">
        <v>4</v>
      </c>
      <c r="B363" s="181" t="s">
        <v>11329</v>
      </c>
      <c r="C363" s="195">
        <v>5</v>
      </c>
      <c r="D363" s="195" t="s">
        <v>11328</v>
      </c>
    </row>
    <row r="364" s="140" customFormat="1" ht="12.4" customHeight="1" spans="1:4">
      <c r="A364" s="180">
        <v>5</v>
      </c>
      <c r="B364" s="181" t="s">
        <v>11330</v>
      </c>
      <c r="C364" s="195">
        <v>10</v>
      </c>
      <c r="D364" s="195" t="s">
        <v>11328</v>
      </c>
    </row>
    <row r="365" s="140" customFormat="1" ht="12.4" customHeight="1" spans="1:4">
      <c r="A365" s="180">
        <v>6</v>
      </c>
      <c r="B365" s="181" t="s">
        <v>11331</v>
      </c>
      <c r="C365" s="195">
        <v>1</v>
      </c>
      <c r="D365" s="195" t="s">
        <v>11328</v>
      </c>
    </row>
    <row r="366" s="140" customFormat="1" ht="12.4" customHeight="1" spans="1:4">
      <c r="A366" s="180">
        <v>7</v>
      </c>
      <c r="B366" s="181" t="s">
        <v>11332</v>
      </c>
      <c r="C366" s="195">
        <v>0.01</v>
      </c>
      <c r="D366" s="195" t="s">
        <v>11328</v>
      </c>
    </row>
    <row r="367" s="140" customFormat="1" ht="12.4" customHeight="1" spans="1:4">
      <c r="A367" s="180">
        <v>8</v>
      </c>
      <c r="B367" s="181" t="s">
        <v>11333</v>
      </c>
      <c r="C367" s="195">
        <v>1</v>
      </c>
      <c r="D367" s="195" t="s">
        <v>11328</v>
      </c>
    </row>
    <row r="368" s="140" customFormat="1" ht="12.4" customHeight="1" spans="1:4">
      <c r="A368" s="180">
        <v>9</v>
      </c>
      <c r="B368" s="181" t="s">
        <v>11334</v>
      </c>
      <c r="C368" s="195">
        <v>10</v>
      </c>
      <c r="D368" s="195" t="s">
        <v>11328</v>
      </c>
    </row>
    <row r="369" s="140" customFormat="1" ht="12.4" customHeight="1" spans="1:4">
      <c r="A369" s="180">
        <v>10</v>
      </c>
      <c r="B369" s="181" t="s">
        <v>11335</v>
      </c>
      <c r="C369" s="195">
        <v>5</v>
      </c>
      <c r="D369" s="195" t="s">
        <v>11328</v>
      </c>
    </row>
    <row r="370" s="140" customFormat="1" ht="12.4" customHeight="1" spans="1:4">
      <c r="A370" s="180">
        <v>11</v>
      </c>
      <c r="B370" s="181" t="s">
        <v>11336</v>
      </c>
      <c r="C370" s="195">
        <v>50</v>
      </c>
      <c r="D370" s="195" t="s">
        <v>11328</v>
      </c>
    </row>
    <row r="371" s="140" customFormat="1" ht="12.4" customHeight="1" spans="1:4">
      <c r="A371" s="180">
        <v>12</v>
      </c>
      <c r="B371" s="181" t="s">
        <v>11337</v>
      </c>
      <c r="C371" s="195">
        <v>10</v>
      </c>
      <c r="D371" s="195" t="s">
        <v>897</v>
      </c>
    </row>
    <row r="372" s="140" customFormat="1" ht="12.4" customHeight="1" spans="1:4">
      <c r="A372" s="180">
        <v>13</v>
      </c>
      <c r="B372" s="181" t="s">
        <v>11338</v>
      </c>
      <c r="C372" s="195">
        <v>50</v>
      </c>
      <c r="D372" s="195" t="s">
        <v>11328</v>
      </c>
    </row>
    <row r="373" s="140" customFormat="1" ht="12.4" customHeight="1" spans="1:4">
      <c r="A373" s="180">
        <v>14</v>
      </c>
      <c r="B373" s="181" t="s">
        <v>11339</v>
      </c>
      <c r="C373" s="195">
        <v>3</v>
      </c>
      <c r="D373" s="195" t="s">
        <v>11328</v>
      </c>
    </row>
    <row r="374" s="140" customFormat="1" ht="12.4" customHeight="1" spans="1:4">
      <c r="A374" s="180">
        <v>15</v>
      </c>
      <c r="B374" s="181" t="s">
        <v>11340</v>
      </c>
      <c r="C374" s="195">
        <v>0.1</v>
      </c>
      <c r="D374" s="195" t="s">
        <v>11328</v>
      </c>
    </row>
    <row r="375" s="140" customFormat="1" ht="12.4" customHeight="1" spans="1:4">
      <c r="A375" s="180">
        <v>16</v>
      </c>
      <c r="B375" s="181" t="s">
        <v>11341</v>
      </c>
      <c r="C375" s="195">
        <v>1.5</v>
      </c>
      <c r="D375" s="195" t="s">
        <v>897</v>
      </c>
    </row>
    <row r="376" s="140" customFormat="1" ht="12.4" customHeight="1" spans="1:4">
      <c r="A376" s="180">
        <v>17</v>
      </c>
      <c r="B376" s="181" t="s">
        <v>11211</v>
      </c>
      <c r="C376" s="195">
        <v>10</v>
      </c>
      <c r="D376" s="195" t="s">
        <v>11328</v>
      </c>
    </row>
    <row r="377" s="140" customFormat="1" ht="12.4" customHeight="1" spans="1:4">
      <c r="A377" s="180">
        <v>18</v>
      </c>
      <c r="B377" s="181" t="s">
        <v>11342</v>
      </c>
      <c r="C377" s="195">
        <v>1</v>
      </c>
      <c r="D377" s="195" t="s">
        <v>11328</v>
      </c>
    </row>
    <row r="378" s="140" customFormat="1" ht="12.4" customHeight="1" spans="1:4">
      <c r="A378" s="180">
        <v>19</v>
      </c>
      <c r="B378" s="181" t="s">
        <v>11343</v>
      </c>
      <c r="C378" s="195">
        <v>20</v>
      </c>
      <c r="D378" s="195" t="s">
        <v>11328</v>
      </c>
    </row>
    <row r="379" s="140" customFormat="1" ht="12.4" customHeight="1" spans="1:4">
      <c r="A379" s="180">
        <v>20</v>
      </c>
      <c r="B379" s="181" t="s">
        <v>11344</v>
      </c>
      <c r="C379" s="195">
        <v>50</v>
      </c>
      <c r="D379" s="195" t="s">
        <v>897</v>
      </c>
    </row>
    <row r="380" s="140" customFormat="1" ht="12.4" customHeight="1" spans="1:4">
      <c r="A380" s="180">
        <v>21</v>
      </c>
      <c r="B380" s="181" t="s">
        <v>11345</v>
      </c>
      <c r="C380" s="195">
        <v>0.5</v>
      </c>
      <c r="D380" s="195" t="s">
        <v>897</v>
      </c>
    </row>
    <row r="381" s="140" customFormat="1" ht="12.4" customHeight="1" spans="1:4">
      <c r="A381" s="180">
        <v>22</v>
      </c>
      <c r="B381" s="181" t="s">
        <v>11346</v>
      </c>
      <c r="C381" s="195">
        <v>0.1</v>
      </c>
      <c r="D381" s="195" t="s">
        <v>11328</v>
      </c>
    </row>
    <row r="382" s="140" customFormat="1" ht="12.4" customHeight="1" spans="1:4">
      <c r="A382" s="180">
        <v>23</v>
      </c>
      <c r="B382" s="181" t="s">
        <v>11347</v>
      </c>
      <c r="C382" s="195">
        <v>0.5</v>
      </c>
      <c r="D382" s="195" t="s">
        <v>11328</v>
      </c>
    </row>
    <row r="383" s="140" customFormat="1" ht="12.4" customHeight="1" spans="1:4">
      <c r="A383" s="180">
        <v>24</v>
      </c>
      <c r="B383" s="181" t="s">
        <v>11348</v>
      </c>
      <c r="C383" s="195">
        <v>0.1</v>
      </c>
      <c r="D383" s="195" t="s">
        <v>11328</v>
      </c>
    </row>
    <row r="384" s="140" customFormat="1" ht="12.4" customHeight="1" spans="1:4">
      <c r="A384" s="180">
        <v>25</v>
      </c>
      <c r="B384" s="181" t="s">
        <v>11349</v>
      </c>
      <c r="C384" s="195">
        <v>10</v>
      </c>
      <c r="D384" s="195" t="s">
        <v>11328</v>
      </c>
    </row>
    <row r="385" s="140" customFormat="1" ht="12.4" customHeight="1" spans="1:4">
      <c r="A385" s="180">
        <v>26</v>
      </c>
      <c r="B385" s="181" t="s">
        <v>11350</v>
      </c>
      <c r="C385" s="195">
        <v>10</v>
      </c>
      <c r="D385" s="195" t="s">
        <v>11328</v>
      </c>
    </row>
    <row r="386" s="140" customFormat="1" ht="12.4" customHeight="1" spans="1:4">
      <c r="A386" s="180">
        <v>27</v>
      </c>
      <c r="B386" s="181" t="s">
        <v>11351</v>
      </c>
      <c r="C386" s="195">
        <v>30</v>
      </c>
      <c r="D386" s="195" t="s">
        <v>11328</v>
      </c>
    </row>
    <row r="387" s="140" customFormat="1" ht="12.4" customHeight="1" spans="1:4">
      <c r="A387" s="180">
        <v>28</v>
      </c>
      <c r="B387" s="181" t="s">
        <v>11352</v>
      </c>
      <c r="C387" s="195">
        <v>0.5</v>
      </c>
      <c r="D387" s="195" t="s">
        <v>11328</v>
      </c>
    </row>
    <row r="388" s="140" customFormat="1" ht="12.4" customHeight="1" spans="1:4">
      <c r="A388" s="180">
        <v>29</v>
      </c>
      <c r="B388" s="181" t="s">
        <v>11353</v>
      </c>
      <c r="C388" s="195">
        <v>200</v>
      </c>
      <c r="D388" s="195" t="s">
        <v>11328</v>
      </c>
    </row>
    <row r="389" s="140" customFormat="1" ht="12.4" customHeight="1" spans="1:4">
      <c r="A389" s="180">
        <v>30</v>
      </c>
      <c r="B389" s="181" t="s">
        <v>11354</v>
      </c>
      <c r="C389" s="195">
        <v>50</v>
      </c>
      <c r="D389" s="195" t="s">
        <v>11328</v>
      </c>
    </row>
    <row r="390" s="140" customFormat="1" ht="12.4" customHeight="1" spans="1:4">
      <c r="A390" s="180">
        <v>31</v>
      </c>
      <c r="B390" s="181" t="s">
        <v>11355</v>
      </c>
      <c r="C390" s="195">
        <v>100</v>
      </c>
      <c r="D390" s="195" t="s">
        <v>11356</v>
      </c>
    </row>
    <row r="391" s="140" customFormat="1" ht="12.4" customHeight="1" spans="1:4">
      <c r="A391" s="180">
        <v>32</v>
      </c>
      <c r="B391" s="181" t="s">
        <v>11357</v>
      </c>
      <c r="C391" s="195">
        <v>0.1</v>
      </c>
      <c r="D391" s="195" t="s">
        <v>11358</v>
      </c>
    </row>
    <row r="392" s="140" customFormat="1" ht="12.4" customHeight="1" spans="1:4">
      <c r="A392" s="184"/>
      <c r="B392" s="179"/>
      <c r="C392" s="179"/>
      <c r="D392" s="179"/>
    </row>
    <row r="393" ht="13.15" customHeight="1"/>
    <row r="394" s="140" customFormat="1" ht="13.15" customHeight="1" spans="1:8">
      <c r="A394" s="196" t="s">
        <v>11359</v>
      </c>
      <c r="B394" s="196" t="s">
        <v>11360</v>
      </c>
      <c r="C394" s="196" t="s">
        <v>11361</v>
      </c>
      <c r="D394" s="196" t="s">
        <v>11362</v>
      </c>
      <c r="E394" s="196" t="s">
        <v>11363</v>
      </c>
      <c r="F394" s="196" t="s">
        <v>11364</v>
      </c>
      <c r="G394" s="196" t="s">
        <v>11252</v>
      </c>
      <c r="H394" s="196" t="s">
        <v>11365</v>
      </c>
    </row>
    <row r="395" s="140" customFormat="1" ht="13.15" customHeight="1" spans="1:8">
      <c r="A395" s="197">
        <v>1</v>
      </c>
      <c r="B395" s="198" t="s">
        <v>11366</v>
      </c>
      <c r="C395" s="198" t="s">
        <v>11367</v>
      </c>
      <c r="D395" s="198" t="s">
        <v>11368</v>
      </c>
      <c r="E395" s="198" t="s">
        <v>11369</v>
      </c>
      <c r="F395" s="198" t="s">
        <v>60</v>
      </c>
      <c r="G395" s="199">
        <v>2</v>
      </c>
      <c r="H395" s="199">
        <v>0</v>
      </c>
    </row>
    <row r="396" s="140" customFormat="1" ht="13.15" customHeight="1" spans="1:8">
      <c r="A396" s="197">
        <v>2</v>
      </c>
      <c r="B396" s="198" t="s">
        <v>11370</v>
      </c>
      <c r="C396" s="198" t="s">
        <v>11371</v>
      </c>
      <c r="D396" s="198" t="s">
        <v>11372</v>
      </c>
      <c r="E396" s="198" t="s">
        <v>11373</v>
      </c>
      <c r="F396" s="198" t="s">
        <v>60</v>
      </c>
      <c r="G396" s="199">
        <v>2</v>
      </c>
      <c r="H396" s="199">
        <v>0</v>
      </c>
    </row>
    <row r="397" s="140" customFormat="1" ht="13.15" customHeight="1" spans="1:8">
      <c r="A397" s="197">
        <v>3</v>
      </c>
      <c r="B397" s="198" t="s">
        <v>11374</v>
      </c>
      <c r="C397" s="198" t="s">
        <v>11375</v>
      </c>
      <c r="D397" s="198" t="s">
        <v>11376</v>
      </c>
      <c r="E397" s="198" t="s">
        <v>11377</v>
      </c>
      <c r="F397" s="198" t="s">
        <v>60</v>
      </c>
      <c r="G397" s="199">
        <v>2</v>
      </c>
      <c r="H397" s="199">
        <v>0</v>
      </c>
    </row>
    <row r="398" s="140" customFormat="1" ht="13.15" customHeight="1" spans="1:8">
      <c r="A398" s="197">
        <v>4</v>
      </c>
      <c r="B398" s="198" t="s">
        <v>11378</v>
      </c>
      <c r="C398" s="198" t="s">
        <v>11379</v>
      </c>
      <c r="D398" s="198" t="s">
        <v>11380</v>
      </c>
      <c r="E398" s="198" t="s">
        <v>11381</v>
      </c>
      <c r="F398" s="198" t="s">
        <v>60</v>
      </c>
      <c r="G398" s="199">
        <v>2</v>
      </c>
      <c r="H398" s="199">
        <v>0</v>
      </c>
    </row>
    <row r="399" s="140" customFormat="1" ht="13.15" customHeight="1" spans="1:8">
      <c r="A399" s="197">
        <v>21</v>
      </c>
      <c r="B399" s="198" t="s">
        <v>11382</v>
      </c>
      <c r="C399" s="198" t="s">
        <v>11383</v>
      </c>
      <c r="D399" s="198" t="s">
        <v>11384</v>
      </c>
      <c r="E399" s="198" t="s">
        <v>11385</v>
      </c>
      <c r="F399" s="198" t="s">
        <v>60</v>
      </c>
      <c r="G399" s="199">
        <v>2</v>
      </c>
      <c r="H399" s="199">
        <v>0</v>
      </c>
    </row>
    <row r="400" s="140" customFormat="1" ht="13.15" customHeight="1" spans="1:8">
      <c r="A400" s="197">
        <v>5</v>
      </c>
      <c r="B400" s="198" t="s">
        <v>11386</v>
      </c>
      <c r="C400" s="198" t="s">
        <v>11387</v>
      </c>
      <c r="D400" s="198" t="s">
        <v>11388</v>
      </c>
      <c r="E400" s="198" t="s">
        <v>11389</v>
      </c>
      <c r="F400" s="198" t="s">
        <v>60</v>
      </c>
      <c r="G400" s="199">
        <v>2</v>
      </c>
      <c r="H400" s="199">
        <v>0</v>
      </c>
    </row>
    <row r="401" s="140" customFormat="1" ht="13.15" customHeight="1" spans="1:8">
      <c r="A401" s="197">
        <v>6</v>
      </c>
      <c r="B401" s="198" t="s">
        <v>11390</v>
      </c>
      <c r="C401" s="198" t="s">
        <v>554</v>
      </c>
      <c r="D401" s="198" t="s">
        <v>11391</v>
      </c>
      <c r="E401" s="198" t="s">
        <v>11392</v>
      </c>
      <c r="F401" s="198" t="s">
        <v>60</v>
      </c>
      <c r="G401" s="199">
        <v>2</v>
      </c>
      <c r="H401" s="199">
        <v>1</v>
      </c>
    </row>
    <row r="402" s="140" customFormat="1" ht="13.15" customHeight="1" spans="1:8">
      <c r="A402" s="197">
        <v>7</v>
      </c>
      <c r="B402" s="198" t="s">
        <v>11393</v>
      </c>
      <c r="C402" s="198" t="s">
        <v>11394</v>
      </c>
      <c r="D402" s="198" t="s">
        <v>11395</v>
      </c>
      <c r="E402" s="198" t="s">
        <v>11396</v>
      </c>
      <c r="F402" s="198" t="s">
        <v>60</v>
      </c>
      <c r="G402" s="199">
        <v>2</v>
      </c>
      <c r="H402" s="199">
        <v>0</v>
      </c>
    </row>
    <row r="403" s="140" customFormat="1" ht="13.15" customHeight="1" spans="1:8">
      <c r="A403" s="197">
        <v>8</v>
      </c>
      <c r="B403" s="198" t="s">
        <v>11397</v>
      </c>
      <c r="C403" s="198" t="s">
        <v>11398</v>
      </c>
      <c r="D403" s="198" t="s">
        <v>11399</v>
      </c>
      <c r="E403" s="198" t="s">
        <v>11400</v>
      </c>
      <c r="F403" s="198" t="s">
        <v>60</v>
      </c>
      <c r="G403" s="199">
        <v>2</v>
      </c>
      <c r="H403" s="199">
        <v>0</v>
      </c>
    </row>
    <row r="404" s="140" customFormat="1" ht="13.15" customHeight="1" spans="1:8">
      <c r="A404" s="197">
        <v>9</v>
      </c>
      <c r="B404" s="198" t="s">
        <v>11401</v>
      </c>
      <c r="C404" s="198" t="s">
        <v>11402</v>
      </c>
      <c r="D404" s="198" t="s">
        <v>11403</v>
      </c>
      <c r="E404" s="198" t="s">
        <v>11404</v>
      </c>
      <c r="F404" s="198" t="s">
        <v>60</v>
      </c>
      <c r="G404" s="199">
        <v>2</v>
      </c>
      <c r="H404" s="199">
        <v>1</v>
      </c>
    </row>
    <row r="405" s="140" customFormat="1" ht="13.15" customHeight="1" spans="1:8">
      <c r="A405" s="197">
        <v>10</v>
      </c>
      <c r="B405" s="198" t="s">
        <v>11405</v>
      </c>
      <c r="C405" s="198" t="s">
        <v>11406</v>
      </c>
      <c r="D405" s="198" t="s">
        <v>11407</v>
      </c>
      <c r="E405" s="198" t="s">
        <v>11408</v>
      </c>
      <c r="F405" s="198" t="s">
        <v>60</v>
      </c>
      <c r="G405" s="199">
        <v>3</v>
      </c>
      <c r="H405" s="199">
        <v>1</v>
      </c>
    </row>
    <row r="406" s="140" customFormat="1" ht="13.15" customHeight="1" spans="1:8">
      <c r="A406" s="197">
        <v>13</v>
      </c>
      <c r="B406" s="198" t="s">
        <v>11409</v>
      </c>
      <c r="C406" s="198" t="s">
        <v>11410</v>
      </c>
      <c r="D406" s="198" t="s">
        <v>11411</v>
      </c>
      <c r="E406" s="198" t="s">
        <v>11412</v>
      </c>
      <c r="F406" s="198" t="s">
        <v>60</v>
      </c>
      <c r="G406" s="199">
        <v>3</v>
      </c>
      <c r="H406" s="199">
        <v>0</v>
      </c>
    </row>
    <row r="407" s="140" customFormat="1" ht="13.15" customHeight="1" spans="1:8">
      <c r="A407" s="197">
        <v>14</v>
      </c>
      <c r="B407" s="198" t="s">
        <v>11413</v>
      </c>
      <c r="C407" s="198" t="s">
        <v>855</v>
      </c>
      <c r="D407" s="198" t="s">
        <v>11414</v>
      </c>
      <c r="E407" s="198" t="s">
        <v>11415</v>
      </c>
      <c r="F407" s="198" t="s">
        <v>60</v>
      </c>
      <c r="G407" s="199">
        <v>3</v>
      </c>
      <c r="H407" s="199">
        <v>1</v>
      </c>
    </row>
    <row r="408" s="140" customFormat="1" ht="13.15" customHeight="1" spans="1:8">
      <c r="A408" s="197">
        <v>15</v>
      </c>
      <c r="B408" s="198" t="s">
        <v>11416</v>
      </c>
      <c r="C408" s="198" t="s">
        <v>11417</v>
      </c>
      <c r="D408" s="198" t="s">
        <v>11418</v>
      </c>
      <c r="E408" s="198" t="s">
        <v>11419</v>
      </c>
      <c r="F408" s="198" t="s">
        <v>60</v>
      </c>
      <c r="G408" s="199">
        <v>3</v>
      </c>
      <c r="H408" s="199">
        <v>0</v>
      </c>
    </row>
    <row r="409" s="140" customFormat="1" ht="13.15" customHeight="1" spans="1:8">
      <c r="A409" s="197">
        <v>16</v>
      </c>
      <c r="B409" s="198" t="s">
        <v>11420</v>
      </c>
      <c r="C409" s="198" t="s">
        <v>11421</v>
      </c>
      <c r="D409" s="198" t="s">
        <v>11422</v>
      </c>
      <c r="E409" s="198" t="s">
        <v>11423</v>
      </c>
      <c r="F409" s="198" t="s">
        <v>60</v>
      </c>
      <c r="G409" s="199">
        <v>3</v>
      </c>
      <c r="H409" s="199">
        <v>0</v>
      </c>
    </row>
    <row r="410" s="140" customFormat="1" ht="13.15" customHeight="1" spans="1:8">
      <c r="A410" s="197">
        <v>18</v>
      </c>
      <c r="B410" s="198" t="s">
        <v>11424</v>
      </c>
      <c r="C410" s="198" t="s">
        <v>11425</v>
      </c>
      <c r="D410" s="198" t="s">
        <v>11426</v>
      </c>
      <c r="E410" s="198" t="s">
        <v>11427</v>
      </c>
      <c r="F410" s="198" t="s">
        <v>60</v>
      </c>
      <c r="G410" s="199">
        <v>3</v>
      </c>
      <c r="H410" s="199">
        <v>0</v>
      </c>
    </row>
    <row r="411" s="140" customFormat="1" ht="13.15" customHeight="1" spans="1:8">
      <c r="A411" s="197">
        <v>19</v>
      </c>
      <c r="B411" s="198" t="s">
        <v>11428</v>
      </c>
      <c r="C411" s="198" t="s">
        <v>11429</v>
      </c>
      <c r="D411" s="198" t="s">
        <v>11430</v>
      </c>
      <c r="E411" s="198" t="s">
        <v>11431</v>
      </c>
      <c r="F411" s="198" t="s">
        <v>60</v>
      </c>
      <c r="G411" s="199">
        <v>2</v>
      </c>
      <c r="H411" s="199">
        <v>0</v>
      </c>
    </row>
    <row r="412" s="140" customFormat="1" ht="13.15" customHeight="1" spans="1:8">
      <c r="A412" s="197">
        <v>20</v>
      </c>
      <c r="B412" s="198" t="s">
        <v>11432</v>
      </c>
      <c r="C412" s="198" t="s">
        <v>11433</v>
      </c>
      <c r="D412" s="198" t="s">
        <v>11434</v>
      </c>
      <c r="E412" s="198" t="s">
        <v>11435</v>
      </c>
      <c r="F412" s="198" t="s">
        <v>60</v>
      </c>
      <c r="G412" s="199">
        <v>1</v>
      </c>
      <c r="H412" s="199">
        <v>0</v>
      </c>
    </row>
    <row r="414" ht="13.15" customHeight="1"/>
    <row r="415" ht="13.15" customHeight="1"/>
    <row r="428" ht="13.15" customHeight="1"/>
    <row r="429" ht="13.15" customHeight="1"/>
    <row r="430" ht="13.15" customHeight="1"/>
    <row r="431" ht="13.15" customHeight="1"/>
    <row r="432" ht="13.15" customHeight="1"/>
    <row r="433" ht="13.15" customHeight="1"/>
  </sheetData>
  <mergeCells count="78">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 ref="A1:A2"/>
    <mergeCell ref="A3:A15"/>
    <mergeCell ref="A16:A19"/>
    <mergeCell ref="A20:A23"/>
    <mergeCell ref="A24:A26"/>
    <mergeCell ref="A27:A29"/>
    <mergeCell ref="A33:A42"/>
    <mergeCell ref="A43:A46"/>
    <mergeCell ref="A47:A49"/>
    <mergeCell ref="A50:A52"/>
    <mergeCell ref="A53:A56"/>
    <mergeCell ref="A57:A66"/>
    <mergeCell ref="A67:A75"/>
    <mergeCell ref="A76:A79"/>
    <mergeCell ref="A80:A83"/>
    <mergeCell ref="A84:A87"/>
    <mergeCell ref="A88:A91"/>
    <mergeCell ref="A92:A95"/>
    <mergeCell ref="A96: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C1:C2"/>
    <mergeCell ref="C20:C23"/>
    <mergeCell ref="C24:C26"/>
    <mergeCell ref="C27:C29"/>
    <mergeCell ref="C43:C46"/>
    <mergeCell ref="C47:C49"/>
    <mergeCell ref="C50:C52"/>
    <mergeCell ref="C76:C79"/>
    <mergeCell ref="C80:C83"/>
    <mergeCell ref="C84:C87"/>
    <mergeCell ref="C88:C91"/>
    <mergeCell ref="C92:C95"/>
    <mergeCell ref="C100:C102"/>
    <mergeCell ref="C103:C105"/>
    <mergeCell ref="C106:C108"/>
    <mergeCell ref="C109:C111"/>
    <mergeCell ref="C112:C114"/>
    <mergeCell ref="C115:C117"/>
    <mergeCell ref="C118:C120"/>
    <mergeCell ref="C121:C123"/>
    <mergeCell ref="C124:C126"/>
    <mergeCell ref="C127:C129"/>
    <mergeCell ref="C130:C132"/>
    <mergeCell ref="C133:C135"/>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
  <sheetViews>
    <sheetView workbookViewId="0">
      <selection activeCell="J28" sqref="J28"/>
    </sheetView>
  </sheetViews>
  <sheetFormatPr defaultColWidth="9" defaultRowHeight="12.75"/>
  <cols>
    <col min="1" max="1" width="10" customWidth="1"/>
    <col min="2" max="2" width="18.2857142857143" customWidth="1"/>
    <col min="3" max="17" width="3.14285714285714" customWidth="1"/>
    <col min="18" max="18" width="53.2857142857143" customWidth="1"/>
  </cols>
  <sheetData>
    <row r="1" ht="27.2" customHeight="1" spans="1:18">
      <c r="A1" s="131" t="s">
        <v>11001</v>
      </c>
      <c r="B1" s="131" t="s">
        <v>11436</v>
      </c>
      <c r="R1" s="131" t="s">
        <v>11003</v>
      </c>
    </row>
    <row r="2" spans="1:18">
      <c r="A2" s="132">
        <v>1</v>
      </c>
      <c r="B2" s="133" t="s">
        <v>11437</v>
      </c>
      <c r="R2" s="139" t="s">
        <v>11438</v>
      </c>
    </row>
    <row r="3" spans="1:18">
      <c r="A3" s="134">
        <v>2</v>
      </c>
      <c r="B3" s="135" t="s">
        <v>11439</v>
      </c>
      <c r="R3" s="139" t="s">
        <v>11440</v>
      </c>
    </row>
    <row r="4" spans="1:18">
      <c r="A4" s="134">
        <v>21</v>
      </c>
      <c r="B4" s="135"/>
      <c r="R4" s="139" t="s">
        <v>11441</v>
      </c>
    </row>
    <row r="5" spans="1:18">
      <c r="A5" s="134">
        <v>22</v>
      </c>
      <c r="B5" s="136"/>
      <c r="R5" s="139" t="s">
        <v>11442</v>
      </c>
    </row>
    <row r="6" spans="1:18">
      <c r="A6" s="134">
        <v>41</v>
      </c>
      <c r="B6" s="135" t="s">
        <v>11443</v>
      </c>
      <c r="R6" s="139" t="s">
        <v>11444</v>
      </c>
    </row>
    <row r="7" spans="1:18">
      <c r="A7" s="134">
        <v>42</v>
      </c>
      <c r="B7" s="135" t="s">
        <v>11445</v>
      </c>
      <c r="R7" s="139" t="s">
        <v>11446</v>
      </c>
    </row>
    <row r="8" spans="1:18">
      <c r="A8" s="134">
        <v>43</v>
      </c>
      <c r="B8" s="135"/>
      <c r="R8" s="139" t="s">
        <v>11447</v>
      </c>
    </row>
    <row r="9" spans="1:18">
      <c r="A9" s="134">
        <v>44</v>
      </c>
      <c r="B9" s="135" t="s">
        <v>11445</v>
      </c>
      <c r="R9" s="139" t="s">
        <v>11448</v>
      </c>
    </row>
    <row r="10" spans="1:18">
      <c r="A10" s="137">
        <v>61</v>
      </c>
      <c r="B10" s="138"/>
      <c r="R10" s="139" t="s">
        <v>11449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Y88"/>
  <sheetViews>
    <sheetView zoomScale="91" zoomScaleNormal="91" workbookViewId="0">
      <selection activeCell="A4" sqref="A4:BC4"/>
    </sheetView>
  </sheetViews>
  <sheetFormatPr defaultColWidth="10.7142857142857" defaultRowHeight="12.75"/>
  <cols>
    <col min="1" max="1" width="9" customWidth="1"/>
    <col min="2" max="2" width="28.5714285714286" customWidth="1"/>
    <col min="3" max="3" width="29.1428571428571" customWidth="1"/>
    <col min="4" max="5" width="13.8571428571429" customWidth="1"/>
    <col min="6" max="7" width="9" customWidth="1"/>
    <col min="8" max="8" width="19.7142857142857" customWidth="1"/>
    <col min="9" max="9" width="9" customWidth="1"/>
    <col min="10" max="10" width="25.5714285714286" customWidth="1"/>
    <col min="11" max="11" width="35.4285714285714" customWidth="1"/>
    <col min="12" max="12" width="9" customWidth="1"/>
    <col min="13" max="13" width="48.1428571428571" customWidth="1"/>
    <col min="14" max="14" width="12" customWidth="1"/>
    <col min="15" max="18" width="9" customWidth="1"/>
    <col min="19" max="19" width="14.7142857142857" customWidth="1"/>
    <col min="20" max="20" width="15" customWidth="1"/>
    <col min="21" max="21" width="9" customWidth="1"/>
    <col min="22" max="22" width="17.4285714285714" customWidth="1"/>
    <col min="23" max="23" width="9" customWidth="1"/>
    <col min="24" max="24" width="10" customWidth="1"/>
    <col min="25" max="27" width="12" customWidth="1"/>
    <col min="28" max="31" width="9" customWidth="1"/>
    <col min="32" max="32" width="18.2857142857143" customWidth="1"/>
    <col min="33" max="44" width="9" customWidth="1"/>
    <col min="45" max="45" width="12.2857142857143" customWidth="1"/>
    <col min="46" max="54" width="9" customWidth="1"/>
    <col min="55" max="55" width="14.8571428571429" customWidth="1"/>
    <col min="56" max="57" width="16.1428571428571" customWidth="1"/>
    <col min="58" max="58" width="18.8571428571429" customWidth="1"/>
    <col min="59" max="60" width="22.1428571428571" style="3" customWidth="1"/>
    <col min="61" max="61" width="13.1428571428571" customWidth="1"/>
    <col min="62" max="62" width="15.8571428571429" customWidth="1"/>
    <col min="63" max="63" width="19.1428571428571" customWidth="1"/>
    <col min="64" max="67" width="9.14285714285714" customWidth="1"/>
    <col min="68" max="68" width="11.8571428571429" customWidth="1"/>
    <col min="69" max="69" width="12.5714285714286" customWidth="1"/>
    <col min="70" max="114" width="10.7142857142857" style="3" customWidth="1"/>
    <col min="115" max="115" width="14.7142857142857" style="3" customWidth="1"/>
    <col min="116" max="116" width="12.1428571428571" style="3" customWidth="1"/>
    <col min="117" max="117" width="38.8571428571429" style="3" customWidth="1"/>
    <col min="118" max="118" width="62.1428571428571" style="3" customWidth="1"/>
    <col min="119" max="16384" width="10.7142857142857" style="3" customWidth="1"/>
  </cols>
  <sheetData>
    <row r="1" ht="56.25" customHeight="1" spans="1:118">
      <c r="A1" s="5" t="s">
        <v>11450</v>
      </c>
      <c r="B1" s="5" t="s">
        <v>11451</v>
      </c>
      <c r="C1" s="5" t="s">
        <v>11452</v>
      </c>
      <c r="D1" s="5" t="s">
        <v>11453</v>
      </c>
      <c r="E1" s="5" t="s">
        <v>11454</v>
      </c>
      <c r="F1" s="5" t="s">
        <v>11455</v>
      </c>
      <c r="G1" s="33" t="s">
        <v>11456</v>
      </c>
      <c r="H1" s="33" t="s">
        <v>11457</v>
      </c>
      <c r="I1" s="5" t="s">
        <v>11458</v>
      </c>
      <c r="J1" s="5" t="s">
        <v>11459</v>
      </c>
      <c r="K1" s="5" t="s">
        <v>11460</v>
      </c>
      <c r="L1" s="5" t="s">
        <v>11461</v>
      </c>
      <c r="M1" s="5" t="s">
        <v>11462</v>
      </c>
      <c r="N1" s="5" t="s">
        <v>11463</v>
      </c>
      <c r="O1" s="5" t="s">
        <v>11464</v>
      </c>
      <c r="P1" s="5" t="s">
        <v>11465</v>
      </c>
      <c r="Q1" s="33" t="s">
        <v>11466</v>
      </c>
      <c r="R1" s="5" t="s">
        <v>11467</v>
      </c>
      <c r="S1" s="5" t="s">
        <v>11468</v>
      </c>
      <c r="T1" s="5" t="s">
        <v>11469</v>
      </c>
      <c r="U1" s="5" t="s">
        <v>11470</v>
      </c>
      <c r="V1" s="5" t="s">
        <v>11471</v>
      </c>
      <c r="W1" s="5" t="s">
        <v>11472</v>
      </c>
      <c r="X1" s="5" t="s">
        <v>11473</v>
      </c>
      <c r="Y1" s="5" t="s">
        <v>11474</v>
      </c>
      <c r="Z1" s="5" t="s">
        <v>11475</v>
      </c>
      <c r="AA1" s="5" t="s">
        <v>11476</v>
      </c>
      <c r="AB1" s="5" t="s">
        <v>11477</v>
      </c>
      <c r="AC1" s="5" t="s">
        <v>11478</v>
      </c>
      <c r="AD1" s="5" t="s">
        <v>11479</v>
      </c>
      <c r="AE1" s="5" t="s">
        <v>11480</v>
      </c>
      <c r="AF1" s="5" t="s">
        <v>11481</v>
      </c>
      <c r="AG1" s="5" t="s">
        <v>11482</v>
      </c>
      <c r="AH1" s="5" t="s">
        <v>11483</v>
      </c>
      <c r="AI1" s="5" t="s">
        <v>11484</v>
      </c>
      <c r="AJ1" s="5" t="s">
        <v>11485</v>
      </c>
      <c r="AK1" s="5" t="s">
        <v>11486</v>
      </c>
      <c r="AL1" s="5" t="s">
        <v>11487</v>
      </c>
      <c r="AM1" s="5" t="s">
        <v>11488</v>
      </c>
      <c r="AN1" s="5" t="s">
        <v>11489</v>
      </c>
      <c r="AO1" s="5" t="s">
        <v>11490</v>
      </c>
      <c r="AP1" s="5" t="s">
        <v>11491</v>
      </c>
      <c r="AQ1" s="5" t="s">
        <v>11492</v>
      </c>
      <c r="AR1" s="5" t="s">
        <v>11493</v>
      </c>
      <c r="AS1" s="5" t="s">
        <v>11494</v>
      </c>
      <c r="AT1" s="5" t="s">
        <v>11495</v>
      </c>
      <c r="AU1" s="5" t="s">
        <v>11496</v>
      </c>
      <c r="AV1" s="5" t="s">
        <v>11497</v>
      </c>
      <c r="AW1" s="5" t="s">
        <v>11498</v>
      </c>
      <c r="AX1" s="5" t="s">
        <v>11499</v>
      </c>
      <c r="AY1" s="5" t="s">
        <v>11500</v>
      </c>
      <c r="AZ1" s="5" t="s">
        <v>11501</v>
      </c>
      <c r="BA1" s="5" t="s">
        <v>11502</v>
      </c>
      <c r="BB1" s="5" t="s">
        <v>11503</v>
      </c>
      <c r="BC1" s="25" t="s">
        <v>11504</v>
      </c>
      <c r="BI1" s="15"/>
      <c r="BJ1" s="15" t="s">
        <v>11505</v>
      </c>
      <c r="BK1" s="15">
        <f>+COUNTA(B:B)-3</f>
        <v>0</v>
      </c>
      <c r="BL1" s="128"/>
      <c r="BM1" s="128"/>
      <c r="BN1" s="128"/>
      <c r="BO1" s="128"/>
      <c r="BP1" s="128"/>
      <c r="BQ1" s="128"/>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M1" s="23" t="s">
        <v>11506</v>
      </c>
      <c r="DN1" s="23" t="str">
        <f>IF(SUM(BD:BD)=SUM(BE:BE),"OK","Errore: ripetizione codice origine")</f>
        <v>OK</v>
      </c>
    </row>
    <row r="2" s="12" customFormat="1" ht="56.25" customHeight="1" spans="1:118">
      <c r="A2" s="6" t="s">
        <v>11507</v>
      </c>
      <c r="B2" s="6" t="s">
        <v>11508</v>
      </c>
      <c r="C2" s="6" t="s">
        <v>11509</v>
      </c>
      <c r="D2" s="6" t="s">
        <v>11510</v>
      </c>
      <c r="E2" s="6" t="s">
        <v>11511</v>
      </c>
      <c r="F2" s="6" t="s">
        <v>11512</v>
      </c>
      <c r="G2" s="35" t="s">
        <v>11513</v>
      </c>
      <c r="H2" s="35" t="s">
        <v>11514</v>
      </c>
      <c r="I2" s="6" t="s">
        <v>11515</v>
      </c>
      <c r="J2" s="6" t="s">
        <v>11516</v>
      </c>
      <c r="K2" s="6" t="s">
        <v>11517</v>
      </c>
      <c r="L2" s="6" t="s">
        <v>11518</v>
      </c>
      <c r="M2" s="6" t="s">
        <v>11519</v>
      </c>
      <c r="N2" s="6" t="s">
        <v>11520</v>
      </c>
      <c r="O2" s="6" t="s">
        <v>11521</v>
      </c>
      <c r="P2" s="6" t="s">
        <v>11522</v>
      </c>
      <c r="Q2" s="35" t="s">
        <v>11523</v>
      </c>
      <c r="R2" s="6" t="s">
        <v>11524</v>
      </c>
      <c r="S2" s="6" t="s">
        <v>11525</v>
      </c>
      <c r="T2" s="6" t="s">
        <v>11526</v>
      </c>
      <c r="U2" s="6" t="s">
        <v>11527</v>
      </c>
      <c r="V2" s="6" t="s">
        <v>11528</v>
      </c>
      <c r="W2" s="6" t="s">
        <v>11529</v>
      </c>
      <c r="X2" s="6" t="s">
        <v>11530</v>
      </c>
      <c r="Y2" s="6" t="s">
        <v>11531</v>
      </c>
      <c r="Z2" s="6" t="s">
        <v>11532</v>
      </c>
      <c r="AA2" s="6" t="s">
        <v>11533</v>
      </c>
      <c r="AB2" s="6" t="s">
        <v>11534</v>
      </c>
      <c r="AC2" s="6" t="s">
        <v>11535</v>
      </c>
      <c r="AD2" s="6" t="s">
        <v>11536</v>
      </c>
      <c r="AE2" s="6" t="s">
        <v>11537</v>
      </c>
      <c r="AF2" s="6" t="s">
        <v>11538</v>
      </c>
      <c r="AG2" s="6" t="s">
        <v>11539</v>
      </c>
      <c r="AH2" s="6" t="s">
        <v>11540</v>
      </c>
      <c r="AI2" s="6" t="s">
        <v>11541</v>
      </c>
      <c r="AJ2" s="6" t="s">
        <v>11542</v>
      </c>
      <c r="AK2" s="6" t="s">
        <v>11543</v>
      </c>
      <c r="AL2" s="6" t="s">
        <v>11544</v>
      </c>
      <c r="AM2" s="6" t="s">
        <v>11545</v>
      </c>
      <c r="AN2" s="6" t="s">
        <v>11546</v>
      </c>
      <c r="AO2" s="6" t="s">
        <v>11547</v>
      </c>
      <c r="AP2" s="6" t="s">
        <v>11548</v>
      </c>
      <c r="AQ2" s="6" t="s">
        <v>11549</v>
      </c>
      <c r="AR2" s="6" t="s">
        <v>11550</v>
      </c>
      <c r="AS2" s="6" t="s">
        <v>11551</v>
      </c>
      <c r="AT2" s="6" t="s">
        <v>11552</v>
      </c>
      <c r="AU2" s="6" t="s">
        <v>11553</v>
      </c>
      <c r="AV2" s="6" t="s">
        <v>11554</v>
      </c>
      <c r="AW2" s="6" t="s">
        <v>11555</v>
      </c>
      <c r="AX2" s="6" t="s">
        <v>11556</v>
      </c>
      <c r="AY2" s="6" t="s">
        <v>11557</v>
      </c>
      <c r="AZ2" s="6" t="s">
        <v>11558</v>
      </c>
      <c r="BA2" s="6" t="s">
        <v>11559</v>
      </c>
      <c r="BB2" s="6" t="s">
        <v>11560</v>
      </c>
      <c r="BC2" s="26"/>
      <c r="BG2" s="1"/>
      <c r="BH2" s="1"/>
      <c r="BI2" s="15"/>
      <c r="BJ2" s="15" t="s">
        <v>11561</v>
      </c>
      <c r="BK2" s="15">
        <f>+COUNTA([2]Fiumi!B:B)-3</f>
        <v>1</v>
      </c>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M2" s="24" t="s">
        <v>11562</v>
      </c>
      <c r="DN2" s="39" t="str">
        <f>+IF(SUM(BF:BF)=0,"OK","Anno di costruzione nuove opere non congruente con stato opera")</f>
        <v>OK</v>
      </c>
    </row>
    <row r="3" ht="57" customHeight="1" spans="1:129">
      <c r="A3" s="7" t="s">
        <v>11563</v>
      </c>
      <c r="B3" s="7" t="s">
        <v>11564</v>
      </c>
      <c r="C3" s="7" t="s">
        <v>11565</v>
      </c>
      <c r="D3" s="7" t="s">
        <v>11566</v>
      </c>
      <c r="E3" s="7" t="s">
        <v>11567</v>
      </c>
      <c r="F3" s="7" t="s">
        <v>11568</v>
      </c>
      <c r="G3" s="7">
        <v>110700</v>
      </c>
      <c r="H3" s="7">
        <v>110800</v>
      </c>
      <c r="I3" s="7" t="s">
        <v>11569</v>
      </c>
      <c r="J3" s="7" t="s">
        <v>11570</v>
      </c>
      <c r="K3" s="7" t="s">
        <v>11571</v>
      </c>
      <c r="L3" s="7" t="s">
        <v>11572</v>
      </c>
      <c r="M3" s="7" t="s">
        <v>11573</v>
      </c>
      <c r="N3" s="7" t="s">
        <v>11574</v>
      </c>
      <c r="O3" s="7" t="s">
        <v>11575</v>
      </c>
      <c r="P3" s="7" t="s">
        <v>11576</v>
      </c>
      <c r="Q3" s="7">
        <v>110900</v>
      </c>
      <c r="R3" s="7" t="s">
        <v>11577</v>
      </c>
      <c r="S3" s="7" t="s">
        <v>11578</v>
      </c>
      <c r="T3" s="7" t="s">
        <v>11579</v>
      </c>
      <c r="U3" s="7" t="s">
        <v>11580</v>
      </c>
      <c r="V3" s="7" t="s">
        <v>11581</v>
      </c>
      <c r="W3" s="7" t="s">
        <v>11582</v>
      </c>
      <c r="X3" s="7" t="s">
        <v>11583</v>
      </c>
      <c r="Y3" s="7" t="s">
        <v>11584</v>
      </c>
      <c r="Z3" s="7" t="s">
        <v>11585</v>
      </c>
      <c r="AA3" s="7" t="s">
        <v>11586</v>
      </c>
      <c r="AB3" s="7" t="s">
        <v>11587</v>
      </c>
      <c r="AC3" s="7" t="s">
        <v>11588</v>
      </c>
      <c r="AD3" s="7" t="s">
        <v>11589</v>
      </c>
      <c r="AE3" s="7" t="s">
        <v>11590</v>
      </c>
      <c r="AF3" s="7" t="s">
        <v>11591</v>
      </c>
      <c r="AG3" s="7" t="s">
        <v>11592</v>
      </c>
      <c r="AH3" s="7" t="s">
        <v>11593</v>
      </c>
      <c r="AI3" s="7" t="s">
        <v>11594</v>
      </c>
      <c r="AJ3" s="7" t="s">
        <v>11595</v>
      </c>
      <c r="AK3" s="7" t="s">
        <v>11596</v>
      </c>
      <c r="AL3" s="7" t="s">
        <v>11597</v>
      </c>
      <c r="AM3" s="7" t="s">
        <v>11598</v>
      </c>
      <c r="AN3" s="7" t="s">
        <v>11599</v>
      </c>
      <c r="AO3" s="7" t="s">
        <v>11600</v>
      </c>
      <c r="AP3" s="7" t="s">
        <v>11601</v>
      </c>
      <c r="AQ3" s="7" t="s">
        <v>11602</v>
      </c>
      <c r="AR3" s="7" t="s">
        <v>11603</v>
      </c>
      <c r="AS3" s="7" t="s">
        <v>11604</v>
      </c>
      <c r="AT3" s="7" t="s">
        <v>11605</v>
      </c>
      <c r="AU3" s="7" t="s">
        <v>11606</v>
      </c>
      <c r="AV3" s="7" t="s">
        <v>11607</v>
      </c>
      <c r="AW3" s="7" t="s">
        <v>11608</v>
      </c>
      <c r="AX3" s="7" t="s">
        <v>11609</v>
      </c>
      <c r="AY3" s="7" t="s">
        <v>11610</v>
      </c>
      <c r="AZ3" s="7" t="s">
        <v>11611</v>
      </c>
      <c r="BA3" s="7" t="s">
        <v>11612</v>
      </c>
      <c r="BB3" s="7" t="s">
        <v>11613</v>
      </c>
      <c r="BC3" s="27"/>
      <c r="BD3" s="10" t="s">
        <v>11614</v>
      </c>
      <c r="BE3" s="14" t="s">
        <v>11615</v>
      </c>
      <c r="BF3" s="10" t="s">
        <v>11616</v>
      </c>
      <c r="BG3" s="10" t="s">
        <v>11617</v>
      </c>
      <c r="BH3" s="10" t="s">
        <v>11618</v>
      </c>
      <c r="BI3" s="15" t="s">
        <v>11619</v>
      </c>
      <c r="BJ3" s="15" t="str">
        <f t="shared" ref="BJ3:DJ3" si="0">+A1</f>
        <v>codice opera [idt]</v>
      </c>
      <c r="BK3" s="15" t="str">
        <f t="shared" si="0"/>
        <v>codice origine [testo]</v>
      </c>
      <c r="BL3" s="15" t="str">
        <f t="shared" si="0"/>
        <v>descrizione impianto [testo]</v>
      </c>
      <c r="BM3" s="15" t="str">
        <f t="shared" si="0"/>
        <v>g.boaga NORD [m]</v>
      </c>
      <c r="BN3" s="15" t="str">
        <f t="shared" si="0"/>
        <v>g.boaga EST [m]</v>
      </c>
      <c r="BO3" s="15" t="str">
        <f t="shared" si="0"/>
        <v>fuso RIF. [nr]</v>
      </c>
      <c r="BP3" s="15" t="str">
        <f t="shared" si="0"/>
        <v>codice schema acquedottistico [idt]</v>
      </c>
      <c r="BQ3" s="15" t="str">
        <f t="shared" si="0"/>
        <v>descrizione schema acquedottistico [testo]</v>
      </c>
      <c r="BR3" s="15" t="str">
        <f t="shared" si="0"/>
        <v>quota s.l.m [m]</v>
      </c>
      <c r="BS3" s="15" t="str">
        <f t="shared" si="0"/>
        <v>località [testo]</v>
      </c>
      <c r="BT3" s="15" t="str">
        <f t="shared" si="0"/>
        <v>comune [istat]</v>
      </c>
      <c r="BU3" s="15" t="str">
        <f t="shared" si="0"/>
        <v>bacino appartenza corso acqua [testo]</v>
      </c>
      <c r="BV3" s="15" t="str">
        <f t="shared" si="0"/>
        <v>nome del corso acqua [testo]</v>
      </c>
      <c r="BW3" s="15" t="str">
        <f t="shared" si="0"/>
        <v>classe corso acqua [idn]</v>
      </c>
      <c r="BX3" s="15" t="str">
        <f t="shared" si="0"/>
        <v>estremi della concessione [testo]</v>
      </c>
      <c r="BY3" s="15" t="str">
        <f t="shared" si="0"/>
        <v>portata concessa uso potabile [l/s]</v>
      </c>
      <c r="BZ3" s="15" t="str">
        <f t="shared" si="0"/>
        <v>uso plurimo [sn]</v>
      </c>
      <c r="CA3" s="15" t="str">
        <f t="shared" si="0"/>
        <v>anno costruzione [anno]</v>
      </c>
      <c r="CB3" s="15" t="str">
        <f t="shared" si="0"/>
        <v>anno ristrutturazione [anno]</v>
      </c>
      <c r="CC3" s="15" t="str">
        <f t="shared" si="0"/>
        <v>conservazione [idn]</v>
      </c>
      <c r="CD3" s="15" t="str">
        <f t="shared" si="0"/>
        <v>utilizzo (continuo,occasionale,periodico) [testo]</v>
      </c>
      <c r="CE3" s="15" t="str">
        <f t="shared" si="0"/>
        <v>utilizzo annuo (0 - 100) [%]</v>
      </c>
      <c r="CF3" s="15" t="str">
        <f t="shared" si="0"/>
        <v>area del bacino a monte [kmq]</v>
      </c>
      <c r="CG3" s="15" t="str">
        <f t="shared" si="0"/>
        <v>volume prelevato [mc/anno]</v>
      </c>
      <c r="CH3" s="15" t="str">
        <f t="shared" si="0"/>
        <v>volume immesso in rete [mc/anno]</v>
      </c>
      <c r="CI3" s="15" t="str">
        <f t="shared" si="0"/>
        <v>portata di esercizio [l/s]</v>
      </c>
      <c r="CJ3" s="15" t="str">
        <f t="shared" si="0"/>
        <v>portata derivata massima [l/s]</v>
      </c>
      <c r="CK3" s="15" t="str">
        <f t="shared" si="0"/>
        <v>portata derivata minima [l/s]</v>
      </c>
      <c r="CL3" s="15" t="str">
        <f t="shared" si="0"/>
        <v>portata derivabile massima [l/s]</v>
      </c>
      <c r="CM3" s="15" t="str">
        <f t="shared" si="0"/>
        <v>traversa fluviale [sn]</v>
      </c>
      <c r="CN3" s="15" t="str">
        <f t="shared" si="0"/>
        <v>camera di presa [sn]</v>
      </c>
      <c r="CO3" s="15" t="str">
        <f t="shared" si="0"/>
        <v>presa con succhierola [sn]</v>
      </c>
      <c r="CP3" s="15" t="str">
        <f t="shared" si="0"/>
        <v>griglia [sn]</v>
      </c>
      <c r="CQ3" s="15" t="str">
        <f t="shared" si="0"/>
        <v>filtro [sn]</v>
      </c>
      <c r="CR3" s="15" t="str">
        <f t="shared" si="0"/>
        <v>dissabbiatore [sn]</v>
      </c>
      <c r="CS3" s="15" t="str">
        <f t="shared" si="0"/>
        <v>tipo telecontrollo [idn]</v>
      </c>
      <c r="CT3" s="15" t="str">
        <f t="shared" si="0"/>
        <v>misura portata [sn]</v>
      </c>
      <c r="CU3" s="15" t="str">
        <f t="shared" si="0"/>
        <v>zona tutela assoluta [sn]</v>
      </c>
      <c r="CV3" s="15" t="str">
        <f t="shared" si="0"/>
        <v>zona di rispetto [sn]</v>
      </c>
      <c r="CW3" s="15" t="str">
        <f t="shared" si="0"/>
        <v>zona di protezione [sn]</v>
      </c>
      <c r="CX3" s="15" t="str">
        <f t="shared" si="0"/>
        <v>tipo di clorazione [idn]</v>
      </c>
      <c r="CY3" s="15" t="str">
        <f t="shared" si="0"/>
        <v>anno istallazione cloratore [anno]</v>
      </c>
      <c r="CZ3" s="15" t="str">
        <f t="shared" si="0"/>
        <v>anno ristrutturazione cloratore [anno]</v>
      </c>
      <c r="DA3" s="15" t="str">
        <f t="shared" si="0"/>
        <v>opera stato [idn]</v>
      </c>
      <c r="DB3" s="15" t="str">
        <f t="shared" si="0"/>
        <v>ind.conf. area bacino monte [idt]</v>
      </c>
      <c r="DC3" s="15" t="str">
        <f t="shared" si="0"/>
        <v>ind.conf. anno costruzione [idt]</v>
      </c>
      <c r="DD3" s="15" t="str">
        <f t="shared" si="0"/>
        <v>ind.conf. anno ristrutturazione [idt]</v>
      </c>
      <c r="DE3" s="15" t="str">
        <f t="shared" si="0"/>
        <v>ind.conf. volume prelevato [idt]</v>
      </c>
      <c r="DF3" s="15" t="str">
        <f t="shared" si="0"/>
        <v>ind.conf. volume immesso [idt]</v>
      </c>
      <c r="DG3" s="15" t="str">
        <f t="shared" si="0"/>
        <v>ind.conf. portata esercizio [idt]</v>
      </c>
      <c r="DH3" s="15" t="str">
        <f t="shared" si="0"/>
        <v>ind.conf. portata derivata max [idt]</v>
      </c>
      <c r="DI3" s="15" t="str">
        <f t="shared" si="0"/>
        <v>ind.conf. portata derivata min [idt]</v>
      </c>
      <c r="DJ3" s="15" t="str">
        <f t="shared" si="0"/>
        <v>ind.conf. portata derivabile max [idt]</v>
      </c>
      <c r="DK3" s="20" t="s">
        <v>11620</v>
      </c>
      <c r="DL3" s="42"/>
      <c r="DM3" s="24" t="s">
        <v>11621</v>
      </c>
      <c r="DN3" s="24" t="str">
        <f>+IF(SUM(BG:BG)=0,"OK","Dati non completi")</f>
        <v>Dati non completi</v>
      </c>
      <c r="DO3" s="42"/>
      <c r="DP3" s="42"/>
      <c r="DQ3" s="42"/>
      <c r="DR3" s="42"/>
      <c r="DS3" s="42"/>
      <c r="DT3" s="42"/>
      <c r="DU3" s="42"/>
      <c r="DV3" s="42"/>
      <c r="DW3" s="42"/>
      <c r="DX3" s="42"/>
      <c r="DY3" s="42"/>
    </row>
    <row r="4" ht="38.25" customHeight="1" spans="1:118">
      <c r="A4" s="45"/>
      <c r="B4" s="45"/>
      <c r="C4" s="45"/>
      <c r="D4" s="126"/>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52"/>
      <c r="AG4" s="45"/>
      <c r="AH4" s="45"/>
      <c r="AI4" s="45"/>
      <c r="AJ4" s="45"/>
      <c r="AK4" s="45"/>
      <c r="AL4" s="45"/>
      <c r="AM4" s="45"/>
      <c r="AN4" s="45"/>
      <c r="AO4" s="45"/>
      <c r="AP4" s="45"/>
      <c r="AQ4" s="45"/>
      <c r="AR4" s="45"/>
      <c r="AS4" s="45"/>
      <c r="AT4" s="45"/>
      <c r="AU4" s="45"/>
      <c r="AV4" s="45"/>
      <c r="AW4" s="45"/>
      <c r="AX4" s="45"/>
      <c r="AY4" s="45"/>
      <c r="AZ4" s="45"/>
      <c r="BA4" s="45"/>
      <c r="BB4" s="45"/>
      <c r="BC4" s="52"/>
      <c r="BD4" s="4">
        <f>+IF(B4&gt;0,1,0)</f>
        <v>0</v>
      </c>
      <c r="BE4" s="10">
        <f>COUNTIF(B:B,B4)</f>
        <v>0</v>
      </c>
      <c r="BF4" s="4">
        <f>IF(R4=9999,0,IF(R4&lt;'[3]Input anno'!$A$1,0,IF(AR4&lt;4,0,1)))</f>
        <v>0</v>
      </c>
      <c r="BG4" s="76">
        <f>+IF(AR4&gt;=3,0,IF(COUNTIF(Fiumi_inreti!A:A,B4)&gt;0,0,1))</f>
        <v>1</v>
      </c>
      <c r="BH4" s="76">
        <f>+IF(AR4&gt;=3,0,IF(COUNTIF(Fiumi_inpotab!A:A,B4)&gt;0,0,1))</f>
        <v>1</v>
      </c>
      <c r="BI4" s="16"/>
      <c r="BJ4" s="16">
        <f t="shared" ref="BJ4:DJ4" si="1">+COUNTA(A:A)-3</f>
        <v>0</v>
      </c>
      <c r="BK4" s="16">
        <f t="shared" si="1"/>
        <v>0</v>
      </c>
      <c r="BL4" s="16">
        <f t="shared" si="1"/>
        <v>0</v>
      </c>
      <c r="BM4" s="16">
        <f t="shared" si="1"/>
        <v>0</v>
      </c>
      <c r="BN4" s="16">
        <f t="shared" si="1"/>
        <v>0</v>
      </c>
      <c r="BO4" s="16">
        <f t="shared" si="1"/>
        <v>0</v>
      </c>
      <c r="BP4" s="16">
        <f t="shared" si="1"/>
        <v>0</v>
      </c>
      <c r="BQ4" s="16">
        <f t="shared" si="1"/>
        <v>0</v>
      </c>
      <c r="BR4" s="16">
        <f t="shared" si="1"/>
        <v>0</v>
      </c>
      <c r="BS4" s="16">
        <f t="shared" si="1"/>
        <v>0</v>
      </c>
      <c r="BT4" s="16">
        <f t="shared" si="1"/>
        <v>0</v>
      </c>
      <c r="BU4" s="16">
        <f t="shared" si="1"/>
        <v>0</v>
      </c>
      <c r="BV4" s="16">
        <f t="shared" si="1"/>
        <v>0</v>
      </c>
      <c r="BW4" s="16">
        <f t="shared" si="1"/>
        <v>0</v>
      </c>
      <c r="BX4" s="16">
        <f t="shared" si="1"/>
        <v>0</v>
      </c>
      <c r="BY4" s="16">
        <f t="shared" si="1"/>
        <v>0</v>
      </c>
      <c r="BZ4" s="16">
        <f t="shared" si="1"/>
        <v>0</v>
      </c>
      <c r="CA4" s="16">
        <f t="shared" si="1"/>
        <v>0</v>
      </c>
      <c r="CB4" s="16">
        <f t="shared" si="1"/>
        <v>0</v>
      </c>
      <c r="CC4" s="16">
        <f t="shared" si="1"/>
        <v>0</v>
      </c>
      <c r="CD4" s="16">
        <f t="shared" si="1"/>
        <v>0</v>
      </c>
      <c r="CE4" s="16">
        <f t="shared" si="1"/>
        <v>0</v>
      </c>
      <c r="CF4" s="16">
        <f t="shared" si="1"/>
        <v>0</v>
      </c>
      <c r="CG4" s="16">
        <f t="shared" si="1"/>
        <v>0</v>
      </c>
      <c r="CH4" s="16">
        <f t="shared" si="1"/>
        <v>0</v>
      </c>
      <c r="CI4" s="16">
        <f t="shared" si="1"/>
        <v>0</v>
      </c>
      <c r="CJ4" s="16">
        <f t="shared" si="1"/>
        <v>0</v>
      </c>
      <c r="CK4" s="16">
        <f t="shared" si="1"/>
        <v>0</v>
      </c>
      <c r="CL4" s="16">
        <f t="shared" si="1"/>
        <v>0</v>
      </c>
      <c r="CM4" s="16">
        <f t="shared" si="1"/>
        <v>0</v>
      </c>
      <c r="CN4" s="16">
        <f t="shared" si="1"/>
        <v>0</v>
      </c>
      <c r="CO4" s="16">
        <f t="shared" si="1"/>
        <v>0</v>
      </c>
      <c r="CP4" s="16">
        <f t="shared" si="1"/>
        <v>0</v>
      </c>
      <c r="CQ4" s="16">
        <f t="shared" si="1"/>
        <v>0</v>
      </c>
      <c r="CR4" s="16">
        <f t="shared" si="1"/>
        <v>0</v>
      </c>
      <c r="CS4" s="16">
        <f t="shared" si="1"/>
        <v>0</v>
      </c>
      <c r="CT4" s="16">
        <f t="shared" si="1"/>
        <v>0</v>
      </c>
      <c r="CU4" s="16">
        <f t="shared" si="1"/>
        <v>0</v>
      </c>
      <c r="CV4" s="16">
        <f t="shared" si="1"/>
        <v>0</v>
      </c>
      <c r="CW4" s="16">
        <f t="shared" si="1"/>
        <v>0</v>
      </c>
      <c r="CX4" s="16">
        <f t="shared" si="1"/>
        <v>0</v>
      </c>
      <c r="CY4" s="16">
        <f t="shared" si="1"/>
        <v>0</v>
      </c>
      <c r="CZ4" s="16">
        <f t="shared" si="1"/>
        <v>0</v>
      </c>
      <c r="DA4" s="16">
        <f t="shared" si="1"/>
        <v>0</v>
      </c>
      <c r="DB4" s="16">
        <f t="shared" si="1"/>
        <v>0</v>
      </c>
      <c r="DC4" s="16">
        <f t="shared" si="1"/>
        <v>0</v>
      </c>
      <c r="DD4" s="16">
        <f t="shared" si="1"/>
        <v>0</v>
      </c>
      <c r="DE4" s="16">
        <f t="shared" si="1"/>
        <v>0</v>
      </c>
      <c r="DF4" s="16">
        <f t="shared" si="1"/>
        <v>0</v>
      </c>
      <c r="DG4" s="16">
        <f t="shared" si="1"/>
        <v>0</v>
      </c>
      <c r="DH4" s="16">
        <f t="shared" si="1"/>
        <v>0</v>
      </c>
      <c r="DI4" s="16">
        <f t="shared" si="1"/>
        <v>0</v>
      </c>
      <c r="DJ4" s="16">
        <f t="shared" si="1"/>
        <v>0</v>
      </c>
      <c r="DK4" s="21">
        <f>SUM(BJ4:DJ4)</f>
        <v>0</v>
      </c>
      <c r="DM4" s="24" t="s">
        <v>11622</v>
      </c>
      <c r="DN4" s="24" t="str">
        <f>+IF(SUM(BH:BH)=0,"OK","Mancato collegamento con il Potabilizzatore. Verificare.")</f>
        <v>Mancato collegamento con il Potabilizzatore. Verificare.</v>
      </c>
    </row>
    <row r="5" ht="25.5" customHeight="1" spans="1:118">
      <c r="A5" s="3"/>
      <c r="B5" s="45"/>
      <c r="C5" s="45"/>
      <c r="D5" s="51"/>
      <c r="E5" s="51"/>
      <c r="F5" s="45"/>
      <c r="G5" s="45"/>
      <c r="H5" s="45"/>
      <c r="I5" s="45"/>
      <c r="J5" s="45"/>
      <c r="K5" s="45"/>
      <c r="L5" s="45"/>
      <c r="M5" s="45"/>
      <c r="N5" s="45"/>
      <c r="O5" s="45"/>
      <c r="P5" s="45"/>
      <c r="Q5" s="45"/>
      <c r="R5" s="45"/>
      <c r="S5" s="45"/>
      <c r="T5" s="45"/>
      <c r="U5" s="45"/>
      <c r="V5" s="45"/>
      <c r="W5" s="45"/>
      <c r="X5" s="45"/>
      <c r="Y5" s="51"/>
      <c r="Z5" s="45"/>
      <c r="AA5" s="126"/>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52"/>
      <c r="BD5" s="4"/>
      <c r="BE5" s="4"/>
      <c r="BF5" s="4"/>
      <c r="BG5" s="37"/>
      <c r="BH5" s="37"/>
      <c r="BI5" s="17" t="s">
        <v>11623</v>
      </c>
      <c r="BJ5" s="18" t="e">
        <f t="shared" ref="BJ5:DJ5" si="2">+BJ4/$BK$1</f>
        <v>#DIV/0!</v>
      </c>
      <c r="BK5" s="18" t="e">
        <f t="shared" si="2"/>
        <v>#DIV/0!</v>
      </c>
      <c r="BL5" s="18" t="e">
        <f t="shared" si="2"/>
        <v>#DIV/0!</v>
      </c>
      <c r="BM5" s="18" t="e">
        <f t="shared" si="2"/>
        <v>#DIV/0!</v>
      </c>
      <c r="BN5" s="18" t="e">
        <f t="shared" si="2"/>
        <v>#DIV/0!</v>
      </c>
      <c r="BO5" s="18" t="e">
        <f t="shared" si="2"/>
        <v>#DIV/0!</v>
      </c>
      <c r="BP5" s="18" t="e">
        <f t="shared" si="2"/>
        <v>#DIV/0!</v>
      </c>
      <c r="BQ5" s="18" t="e">
        <f t="shared" si="2"/>
        <v>#DIV/0!</v>
      </c>
      <c r="BR5" s="18" t="e">
        <f t="shared" si="2"/>
        <v>#DIV/0!</v>
      </c>
      <c r="BS5" s="18" t="e">
        <f t="shared" si="2"/>
        <v>#DIV/0!</v>
      </c>
      <c r="BT5" s="18" t="e">
        <f t="shared" si="2"/>
        <v>#DIV/0!</v>
      </c>
      <c r="BU5" s="18" t="e">
        <f t="shared" si="2"/>
        <v>#DIV/0!</v>
      </c>
      <c r="BV5" s="18" t="e">
        <f t="shared" si="2"/>
        <v>#DIV/0!</v>
      </c>
      <c r="BW5" s="18" t="e">
        <f t="shared" si="2"/>
        <v>#DIV/0!</v>
      </c>
      <c r="BX5" s="18" t="e">
        <f t="shared" si="2"/>
        <v>#DIV/0!</v>
      </c>
      <c r="BY5" s="18" t="e">
        <f t="shared" si="2"/>
        <v>#DIV/0!</v>
      </c>
      <c r="BZ5" s="18" t="e">
        <f t="shared" si="2"/>
        <v>#DIV/0!</v>
      </c>
      <c r="CA5" s="18" t="e">
        <f t="shared" si="2"/>
        <v>#DIV/0!</v>
      </c>
      <c r="CB5" s="18" t="e">
        <f t="shared" si="2"/>
        <v>#DIV/0!</v>
      </c>
      <c r="CC5" s="18" t="e">
        <f t="shared" si="2"/>
        <v>#DIV/0!</v>
      </c>
      <c r="CD5" s="18" t="e">
        <f t="shared" si="2"/>
        <v>#DIV/0!</v>
      </c>
      <c r="CE5" s="18" t="e">
        <f t="shared" si="2"/>
        <v>#DIV/0!</v>
      </c>
      <c r="CF5" s="18" t="e">
        <f t="shared" si="2"/>
        <v>#DIV/0!</v>
      </c>
      <c r="CG5" s="18" t="e">
        <f t="shared" si="2"/>
        <v>#DIV/0!</v>
      </c>
      <c r="CH5" s="18" t="e">
        <f t="shared" si="2"/>
        <v>#DIV/0!</v>
      </c>
      <c r="CI5" s="18" t="e">
        <f t="shared" si="2"/>
        <v>#DIV/0!</v>
      </c>
      <c r="CJ5" s="18" t="e">
        <f t="shared" si="2"/>
        <v>#DIV/0!</v>
      </c>
      <c r="CK5" s="18" t="e">
        <f t="shared" si="2"/>
        <v>#DIV/0!</v>
      </c>
      <c r="CL5" s="18" t="e">
        <f t="shared" si="2"/>
        <v>#DIV/0!</v>
      </c>
      <c r="CM5" s="18" t="e">
        <f t="shared" si="2"/>
        <v>#DIV/0!</v>
      </c>
      <c r="CN5" s="18" t="e">
        <f t="shared" si="2"/>
        <v>#DIV/0!</v>
      </c>
      <c r="CO5" s="18" t="e">
        <f t="shared" si="2"/>
        <v>#DIV/0!</v>
      </c>
      <c r="CP5" s="18" t="e">
        <f t="shared" si="2"/>
        <v>#DIV/0!</v>
      </c>
      <c r="CQ5" s="18" t="e">
        <f t="shared" si="2"/>
        <v>#DIV/0!</v>
      </c>
      <c r="CR5" s="18" t="e">
        <f t="shared" si="2"/>
        <v>#DIV/0!</v>
      </c>
      <c r="CS5" s="18" t="e">
        <f t="shared" si="2"/>
        <v>#DIV/0!</v>
      </c>
      <c r="CT5" s="18" t="e">
        <f t="shared" si="2"/>
        <v>#DIV/0!</v>
      </c>
      <c r="CU5" s="18" t="e">
        <f t="shared" si="2"/>
        <v>#DIV/0!</v>
      </c>
      <c r="CV5" s="18" t="e">
        <f t="shared" si="2"/>
        <v>#DIV/0!</v>
      </c>
      <c r="CW5" s="18" t="e">
        <f t="shared" si="2"/>
        <v>#DIV/0!</v>
      </c>
      <c r="CX5" s="18" t="e">
        <f t="shared" si="2"/>
        <v>#DIV/0!</v>
      </c>
      <c r="CY5" s="18" t="e">
        <f t="shared" si="2"/>
        <v>#DIV/0!</v>
      </c>
      <c r="CZ5" s="18" t="e">
        <f t="shared" si="2"/>
        <v>#DIV/0!</v>
      </c>
      <c r="DA5" s="18" t="e">
        <f t="shared" si="2"/>
        <v>#DIV/0!</v>
      </c>
      <c r="DB5" s="18" t="e">
        <f t="shared" si="2"/>
        <v>#DIV/0!</v>
      </c>
      <c r="DC5" s="18" t="e">
        <f t="shared" si="2"/>
        <v>#DIV/0!</v>
      </c>
      <c r="DD5" s="18" t="e">
        <f t="shared" si="2"/>
        <v>#DIV/0!</v>
      </c>
      <c r="DE5" s="18" t="e">
        <f t="shared" si="2"/>
        <v>#DIV/0!</v>
      </c>
      <c r="DF5" s="18" t="e">
        <f t="shared" si="2"/>
        <v>#DIV/0!</v>
      </c>
      <c r="DG5" s="18" t="e">
        <f t="shared" si="2"/>
        <v>#DIV/0!</v>
      </c>
      <c r="DH5" s="18" t="e">
        <f t="shared" si="2"/>
        <v>#DIV/0!</v>
      </c>
      <c r="DI5" s="18" t="e">
        <f t="shared" si="2"/>
        <v>#DIV/0!</v>
      </c>
      <c r="DJ5" s="18" t="e">
        <f t="shared" si="2"/>
        <v>#DIV/0!</v>
      </c>
      <c r="DK5" s="21"/>
      <c r="DM5" s="24" t="s">
        <v>11624</v>
      </c>
      <c r="DN5" s="24" t="e">
        <f>+IF(MIN(BJ8:DJ8)=0%,"OK","Grado di compilazione inferiore a quello del DBI A-1")</f>
        <v>#DIV/0!</v>
      </c>
    </row>
    <row r="6" ht="18.75" customHeight="1" spans="1:115">
      <c r="A6" s="3"/>
      <c r="B6" s="45"/>
      <c r="C6" s="45"/>
      <c r="D6" s="51"/>
      <c r="E6" s="51"/>
      <c r="F6" s="45"/>
      <c r="G6" s="45"/>
      <c r="H6" s="45"/>
      <c r="I6" s="45"/>
      <c r="J6" s="45"/>
      <c r="K6" s="45"/>
      <c r="L6" s="45"/>
      <c r="M6" s="45"/>
      <c r="N6" s="45"/>
      <c r="O6" s="45"/>
      <c r="P6" s="45"/>
      <c r="Q6" s="45"/>
      <c r="R6" s="45"/>
      <c r="S6" s="45"/>
      <c r="T6" s="45"/>
      <c r="U6" s="45"/>
      <c r="V6" s="45"/>
      <c r="W6" s="45"/>
      <c r="X6" s="45"/>
      <c r="Y6" s="51"/>
      <c r="Z6" s="45"/>
      <c r="AA6" s="126"/>
      <c r="AB6" s="45"/>
      <c r="AC6" s="45"/>
      <c r="AD6" s="45"/>
      <c r="AE6" s="45"/>
      <c r="AF6" s="45"/>
      <c r="AG6" s="45"/>
      <c r="AH6" s="45"/>
      <c r="AI6" s="45"/>
      <c r="AJ6" s="45"/>
      <c r="AK6" s="45"/>
      <c r="AL6" s="45"/>
      <c r="AM6" s="45"/>
      <c r="AN6" s="45"/>
      <c r="AO6" s="45"/>
      <c r="AP6" s="45"/>
      <c r="AQ6" s="45"/>
      <c r="AR6" s="45"/>
      <c r="AS6" s="45"/>
      <c r="AT6" s="45"/>
      <c r="AU6" s="45"/>
      <c r="AV6" s="45"/>
      <c r="AW6" s="45"/>
      <c r="AX6" s="45"/>
      <c r="AY6" s="45"/>
      <c r="AZ6" s="45"/>
      <c r="BA6" s="45"/>
      <c r="BB6" s="45"/>
      <c r="BC6" s="52"/>
      <c r="BD6" s="4"/>
      <c r="BE6" s="4"/>
      <c r="BF6" s="4"/>
      <c r="BG6" s="37"/>
      <c r="BH6" s="37"/>
      <c r="BI6" s="17"/>
      <c r="BJ6" s="16">
        <f>+COUNTA([2]Fiumi!A:A)-3</f>
        <v>0</v>
      </c>
      <c r="BK6" s="16">
        <f>+COUNTA([2]Fiumi!B:B)-3</f>
        <v>1</v>
      </c>
      <c r="BL6" s="16">
        <f>+COUNTA([2]Fiumi!C:C)-3</f>
        <v>1</v>
      </c>
      <c r="BM6" s="16">
        <f>+COUNTA([2]Fiumi!D:D)-3</f>
        <v>1</v>
      </c>
      <c r="BN6" s="16">
        <f>+COUNTA([2]Fiumi!E:E)-3</f>
        <v>1</v>
      </c>
      <c r="BO6" s="16">
        <f>+COUNTA([2]Fiumi!F:F)-3</f>
        <v>1</v>
      </c>
      <c r="BP6" s="16">
        <f>+COUNTA([2]Fiumi!G:G)-3</f>
        <v>0</v>
      </c>
      <c r="BQ6" s="16">
        <f>+COUNTA([2]Fiumi!H:H)-3</f>
        <v>1</v>
      </c>
      <c r="BR6" s="16">
        <f>+COUNTA([2]Fiumi!I:I)-3</f>
        <v>1</v>
      </c>
      <c r="BS6" s="16">
        <f>+COUNTA([2]Fiumi!J:J)-3</f>
        <v>1</v>
      </c>
      <c r="BT6" s="16">
        <f>+COUNTA([2]Fiumi!K:K)-3</f>
        <v>1</v>
      </c>
      <c r="BU6" s="16">
        <f>+COUNTA([2]Fiumi!L:L)-3</f>
        <v>1</v>
      </c>
      <c r="BV6" s="16">
        <f>+COUNTA([2]Fiumi!M:M)-3</f>
        <v>1</v>
      </c>
      <c r="BW6" s="16">
        <f>+COUNTA([2]Fiumi!N:N)-3</f>
        <v>1</v>
      </c>
      <c r="BX6" s="16">
        <f>+COUNTA([2]Fiumi!O:O)-3</f>
        <v>1</v>
      </c>
      <c r="BY6" s="16">
        <f>+COUNTA([2]Fiumi!P:P)-3</f>
        <v>1</v>
      </c>
      <c r="BZ6" s="16">
        <f>+COUNTA([2]Fiumi!Q:Q)-3</f>
        <v>1</v>
      </c>
      <c r="CA6" s="16">
        <f>+COUNTA([2]Fiumi!R:R)-3</f>
        <v>1</v>
      </c>
      <c r="CB6" s="16">
        <f>+COUNTA([2]Fiumi!S:S)-3</f>
        <v>1</v>
      </c>
      <c r="CC6" s="16">
        <f>+COUNTA([2]Fiumi!T:T)-3</f>
        <v>1</v>
      </c>
      <c r="CD6" s="16">
        <f>+COUNTA([2]Fiumi!U:U)-3</f>
        <v>1</v>
      </c>
      <c r="CE6" s="16">
        <f>+COUNTA([2]Fiumi!V:V)-3</f>
        <v>1</v>
      </c>
      <c r="CF6" s="16">
        <f>+COUNTA([2]Fiumi!W:W)-3</f>
        <v>0</v>
      </c>
      <c r="CG6" s="16">
        <f>+COUNTA([2]Fiumi!X:X)-3</f>
        <v>1</v>
      </c>
      <c r="CH6" s="16">
        <f>+COUNTA([2]Fiumi!Y:Y)-3</f>
        <v>1</v>
      </c>
      <c r="CI6" s="16">
        <f>+COUNTA([2]Fiumi!Z:Z)-3</f>
        <v>1</v>
      </c>
      <c r="CJ6" s="16">
        <f>+COUNTA([2]Fiumi!AA:AA)-3</f>
        <v>0</v>
      </c>
      <c r="CK6" s="16">
        <f>+COUNTA([2]Fiumi!AB:AB)-3</f>
        <v>1</v>
      </c>
      <c r="CL6" s="16">
        <f>+COUNTA([2]Fiumi!AC:AC)-3</f>
        <v>1</v>
      </c>
      <c r="CM6" s="16">
        <f>+COUNTA([2]Fiumi!AD:AD)-3</f>
        <v>1</v>
      </c>
      <c r="CN6" s="16">
        <f>+COUNTA([2]Fiumi!AE:AE)-3</f>
        <v>0</v>
      </c>
      <c r="CO6" s="16">
        <f>+COUNTA([2]Fiumi!AF:AF)-3</f>
        <v>1</v>
      </c>
      <c r="CP6" s="16">
        <f>+COUNTA([2]Fiumi!AG:AG)-3</f>
        <v>0</v>
      </c>
      <c r="CQ6" s="16">
        <f>+COUNTA([2]Fiumi!AH:AH)-3</f>
        <v>0</v>
      </c>
      <c r="CR6" s="16">
        <f>+COUNTA([2]Fiumi!AI:AI)-3</f>
        <v>0</v>
      </c>
      <c r="CS6" s="16">
        <f>+COUNTA([2]Fiumi!AJ:AJ)-3</f>
        <v>0</v>
      </c>
      <c r="CT6" s="16">
        <f>+COUNTA([2]Fiumi!AK:AK)-3</f>
        <v>0</v>
      </c>
      <c r="CU6" s="16">
        <f>+COUNTA([2]Fiumi!AL:AL)-3</f>
        <v>0</v>
      </c>
      <c r="CV6" s="16">
        <f>+COUNTA([2]Fiumi!AM:AM)-3</f>
        <v>0</v>
      </c>
      <c r="CW6" s="16">
        <f>+COUNTA([2]Fiumi!AN:AN)-3</f>
        <v>0</v>
      </c>
      <c r="CX6" s="16">
        <f>+COUNTA([2]Fiumi!AO:AO)-3</f>
        <v>0</v>
      </c>
      <c r="CY6" s="16">
        <f>+COUNTA([2]Fiumi!AP:AP)-3</f>
        <v>0</v>
      </c>
      <c r="CZ6" s="16">
        <f>+COUNTA([2]Fiumi!AQ:AQ)-3</f>
        <v>0</v>
      </c>
      <c r="DA6" s="16">
        <f>+COUNTA([2]Fiumi!AR:AR)-3</f>
        <v>1</v>
      </c>
      <c r="DB6" s="16">
        <f>+COUNTA([2]Fiumi!AS:AS)-3</f>
        <v>0</v>
      </c>
      <c r="DC6" s="16">
        <f>+COUNTA([2]Fiumi!AT:AT)-3</f>
        <v>0</v>
      </c>
      <c r="DD6" s="16">
        <f>+COUNTA([2]Fiumi!AU:AU)-3</f>
        <v>0</v>
      </c>
      <c r="DE6" s="16">
        <f>+COUNTA([2]Fiumi!AV:AV)-3</f>
        <v>0</v>
      </c>
      <c r="DF6" s="16">
        <f>+COUNTA([2]Fiumi!AW:AW)-3</f>
        <v>0</v>
      </c>
      <c r="DG6" s="16">
        <f>+COUNTA([2]Fiumi!AX:AX)-3</f>
        <v>0</v>
      </c>
      <c r="DH6" s="16">
        <f>+COUNTA([2]Fiumi!AY:AY)-3</f>
        <v>0</v>
      </c>
      <c r="DI6" s="16">
        <f>+COUNTA([2]Fiumi!AZ:AZ)-3</f>
        <v>0</v>
      </c>
      <c r="DJ6" s="16">
        <f>+COUNTA([2]Fiumi!BA:BA)-3</f>
        <v>0</v>
      </c>
      <c r="DK6" s="21">
        <f>SUM(BJ6:DJ6)</f>
        <v>28</v>
      </c>
    </row>
    <row r="7" ht="41.25" customHeight="1" spans="1:115">
      <c r="A7" s="3"/>
      <c r="B7" s="45"/>
      <c r="C7" s="45"/>
      <c r="D7" s="51"/>
      <c r="E7" s="51"/>
      <c r="F7" s="45"/>
      <c r="G7" s="45"/>
      <c r="H7" s="45"/>
      <c r="I7" s="45"/>
      <c r="J7" s="45"/>
      <c r="K7" s="45"/>
      <c r="L7" s="45"/>
      <c r="M7" s="45"/>
      <c r="N7" s="45"/>
      <c r="O7" s="45"/>
      <c r="P7" s="45"/>
      <c r="Q7" s="45"/>
      <c r="R7" s="45"/>
      <c r="S7" s="45"/>
      <c r="T7" s="45"/>
      <c r="U7" s="45"/>
      <c r="V7" s="45"/>
      <c r="W7" s="45"/>
      <c r="X7" s="45"/>
      <c r="Y7" s="51"/>
      <c r="Z7" s="45"/>
      <c r="AA7" s="126"/>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52"/>
      <c r="BD7" s="4"/>
      <c r="BE7" s="4"/>
      <c r="BF7" s="4"/>
      <c r="BG7" s="37"/>
      <c r="BH7" s="37"/>
      <c r="BI7" s="17" t="s">
        <v>11625</v>
      </c>
      <c r="BJ7" s="18">
        <f t="shared" ref="BJ7:DJ7" si="3">+BJ6/$BK$2</f>
        <v>0</v>
      </c>
      <c r="BK7" s="18">
        <f t="shared" si="3"/>
        <v>1</v>
      </c>
      <c r="BL7" s="18">
        <f t="shared" si="3"/>
        <v>1</v>
      </c>
      <c r="BM7" s="18">
        <f t="shared" si="3"/>
        <v>1</v>
      </c>
      <c r="BN7" s="18">
        <f t="shared" si="3"/>
        <v>1</v>
      </c>
      <c r="BO7" s="18">
        <f t="shared" si="3"/>
        <v>1</v>
      </c>
      <c r="BP7" s="18">
        <f t="shared" si="3"/>
        <v>0</v>
      </c>
      <c r="BQ7" s="18">
        <f t="shared" si="3"/>
        <v>1</v>
      </c>
      <c r="BR7" s="18">
        <f t="shared" si="3"/>
        <v>1</v>
      </c>
      <c r="BS7" s="18">
        <f t="shared" si="3"/>
        <v>1</v>
      </c>
      <c r="BT7" s="18">
        <f t="shared" si="3"/>
        <v>1</v>
      </c>
      <c r="BU7" s="18">
        <f t="shared" si="3"/>
        <v>1</v>
      </c>
      <c r="BV7" s="18">
        <f t="shared" si="3"/>
        <v>1</v>
      </c>
      <c r="BW7" s="18">
        <f t="shared" si="3"/>
        <v>1</v>
      </c>
      <c r="BX7" s="18">
        <f t="shared" si="3"/>
        <v>1</v>
      </c>
      <c r="BY7" s="18">
        <f t="shared" si="3"/>
        <v>1</v>
      </c>
      <c r="BZ7" s="18">
        <f t="shared" si="3"/>
        <v>1</v>
      </c>
      <c r="CA7" s="18">
        <f t="shared" si="3"/>
        <v>1</v>
      </c>
      <c r="CB7" s="18">
        <f t="shared" si="3"/>
        <v>1</v>
      </c>
      <c r="CC7" s="18">
        <f t="shared" si="3"/>
        <v>1</v>
      </c>
      <c r="CD7" s="18">
        <f t="shared" si="3"/>
        <v>1</v>
      </c>
      <c r="CE7" s="18">
        <f t="shared" si="3"/>
        <v>1</v>
      </c>
      <c r="CF7" s="18">
        <f t="shared" si="3"/>
        <v>0</v>
      </c>
      <c r="CG7" s="18">
        <f t="shared" si="3"/>
        <v>1</v>
      </c>
      <c r="CH7" s="18">
        <f t="shared" si="3"/>
        <v>1</v>
      </c>
      <c r="CI7" s="18">
        <f t="shared" si="3"/>
        <v>1</v>
      </c>
      <c r="CJ7" s="18">
        <f t="shared" si="3"/>
        <v>0</v>
      </c>
      <c r="CK7" s="18">
        <f t="shared" si="3"/>
        <v>1</v>
      </c>
      <c r="CL7" s="18">
        <f t="shared" si="3"/>
        <v>1</v>
      </c>
      <c r="CM7" s="18">
        <f t="shared" si="3"/>
        <v>1</v>
      </c>
      <c r="CN7" s="18">
        <f t="shared" si="3"/>
        <v>0</v>
      </c>
      <c r="CO7" s="18">
        <f t="shared" si="3"/>
        <v>1</v>
      </c>
      <c r="CP7" s="18">
        <f t="shared" si="3"/>
        <v>0</v>
      </c>
      <c r="CQ7" s="18">
        <f t="shared" si="3"/>
        <v>0</v>
      </c>
      <c r="CR7" s="18">
        <f t="shared" si="3"/>
        <v>0</v>
      </c>
      <c r="CS7" s="18">
        <f t="shared" si="3"/>
        <v>0</v>
      </c>
      <c r="CT7" s="18">
        <f t="shared" si="3"/>
        <v>0</v>
      </c>
      <c r="CU7" s="18">
        <f t="shared" si="3"/>
        <v>0</v>
      </c>
      <c r="CV7" s="18">
        <f t="shared" si="3"/>
        <v>0</v>
      </c>
      <c r="CW7" s="18">
        <f t="shared" si="3"/>
        <v>0</v>
      </c>
      <c r="CX7" s="18">
        <f t="shared" si="3"/>
        <v>0</v>
      </c>
      <c r="CY7" s="18">
        <f t="shared" si="3"/>
        <v>0</v>
      </c>
      <c r="CZ7" s="18">
        <f t="shared" si="3"/>
        <v>0</v>
      </c>
      <c r="DA7" s="18">
        <f t="shared" si="3"/>
        <v>1</v>
      </c>
      <c r="DB7" s="18">
        <f t="shared" si="3"/>
        <v>0</v>
      </c>
      <c r="DC7" s="18">
        <f t="shared" si="3"/>
        <v>0</v>
      </c>
      <c r="DD7" s="18">
        <f t="shared" si="3"/>
        <v>0</v>
      </c>
      <c r="DE7" s="18">
        <f t="shared" si="3"/>
        <v>0</v>
      </c>
      <c r="DF7" s="18">
        <f t="shared" si="3"/>
        <v>0</v>
      </c>
      <c r="DG7" s="18">
        <f t="shared" si="3"/>
        <v>0</v>
      </c>
      <c r="DH7" s="18">
        <f t="shared" si="3"/>
        <v>0</v>
      </c>
      <c r="DI7" s="18">
        <f t="shared" si="3"/>
        <v>0</v>
      </c>
      <c r="DJ7" s="18">
        <f t="shared" si="3"/>
        <v>0</v>
      </c>
      <c r="DK7" s="21"/>
    </row>
    <row r="8" ht="21" customHeight="1" spans="1:115">
      <c r="A8" s="3"/>
      <c r="B8" s="45"/>
      <c r="C8" s="45"/>
      <c r="D8" s="51"/>
      <c r="E8" s="51"/>
      <c r="F8" s="45"/>
      <c r="G8" s="45"/>
      <c r="H8" s="45"/>
      <c r="I8" s="45"/>
      <c r="J8" s="45"/>
      <c r="K8" s="45"/>
      <c r="L8" s="45"/>
      <c r="M8" s="45"/>
      <c r="N8" s="45"/>
      <c r="O8" s="45"/>
      <c r="P8" s="45"/>
      <c r="Q8" s="45"/>
      <c r="R8" s="45"/>
      <c r="S8" s="45"/>
      <c r="T8" s="45"/>
      <c r="U8" s="45"/>
      <c r="V8" s="45"/>
      <c r="W8" s="45"/>
      <c r="X8" s="45"/>
      <c r="Y8" s="51"/>
      <c r="Z8" s="45"/>
      <c r="AA8" s="126"/>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52"/>
      <c r="BD8" s="4"/>
      <c r="BE8" s="4"/>
      <c r="BF8" s="4"/>
      <c r="BG8" s="37"/>
      <c r="BH8" s="37"/>
      <c r="BI8" s="17" t="s">
        <v>11626</v>
      </c>
      <c r="BJ8" s="19" t="e">
        <f t="shared" ref="BJ8:DJ8" si="4">+BJ5-BJ7</f>
        <v>#DIV/0!</v>
      </c>
      <c r="BK8" s="19" t="e">
        <f t="shared" si="4"/>
        <v>#DIV/0!</v>
      </c>
      <c r="BL8" s="19" t="e">
        <f t="shared" si="4"/>
        <v>#DIV/0!</v>
      </c>
      <c r="BM8" s="19" t="e">
        <f t="shared" si="4"/>
        <v>#DIV/0!</v>
      </c>
      <c r="BN8" s="19" t="e">
        <f t="shared" si="4"/>
        <v>#DIV/0!</v>
      </c>
      <c r="BO8" s="19" t="e">
        <f t="shared" si="4"/>
        <v>#DIV/0!</v>
      </c>
      <c r="BP8" s="19" t="e">
        <f t="shared" si="4"/>
        <v>#DIV/0!</v>
      </c>
      <c r="BQ8" s="19" t="e">
        <f t="shared" si="4"/>
        <v>#DIV/0!</v>
      </c>
      <c r="BR8" s="19" t="e">
        <f t="shared" si="4"/>
        <v>#DIV/0!</v>
      </c>
      <c r="BS8" s="19" t="e">
        <f t="shared" si="4"/>
        <v>#DIV/0!</v>
      </c>
      <c r="BT8" s="19" t="e">
        <f t="shared" si="4"/>
        <v>#DIV/0!</v>
      </c>
      <c r="BU8" s="19" t="e">
        <f t="shared" si="4"/>
        <v>#DIV/0!</v>
      </c>
      <c r="BV8" s="19" t="e">
        <f t="shared" si="4"/>
        <v>#DIV/0!</v>
      </c>
      <c r="BW8" s="19" t="e">
        <f t="shared" si="4"/>
        <v>#DIV/0!</v>
      </c>
      <c r="BX8" s="19" t="e">
        <f t="shared" si="4"/>
        <v>#DIV/0!</v>
      </c>
      <c r="BY8" s="19" t="e">
        <f t="shared" si="4"/>
        <v>#DIV/0!</v>
      </c>
      <c r="BZ8" s="19" t="e">
        <f t="shared" si="4"/>
        <v>#DIV/0!</v>
      </c>
      <c r="CA8" s="19" t="e">
        <f t="shared" si="4"/>
        <v>#DIV/0!</v>
      </c>
      <c r="CB8" s="19" t="e">
        <f t="shared" si="4"/>
        <v>#DIV/0!</v>
      </c>
      <c r="CC8" s="19" t="e">
        <f t="shared" si="4"/>
        <v>#DIV/0!</v>
      </c>
      <c r="CD8" s="19" t="e">
        <f t="shared" si="4"/>
        <v>#DIV/0!</v>
      </c>
      <c r="CE8" s="19" t="e">
        <f t="shared" si="4"/>
        <v>#DIV/0!</v>
      </c>
      <c r="CF8" s="19" t="e">
        <f t="shared" si="4"/>
        <v>#DIV/0!</v>
      </c>
      <c r="CG8" s="19" t="e">
        <f t="shared" si="4"/>
        <v>#DIV/0!</v>
      </c>
      <c r="CH8" s="19" t="e">
        <f t="shared" si="4"/>
        <v>#DIV/0!</v>
      </c>
      <c r="CI8" s="19" t="e">
        <f t="shared" si="4"/>
        <v>#DIV/0!</v>
      </c>
      <c r="CJ8" s="19" t="e">
        <f t="shared" si="4"/>
        <v>#DIV/0!</v>
      </c>
      <c r="CK8" s="19" t="e">
        <f t="shared" si="4"/>
        <v>#DIV/0!</v>
      </c>
      <c r="CL8" s="19" t="e">
        <f t="shared" si="4"/>
        <v>#DIV/0!</v>
      </c>
      <c r="CM8" s="19" t="e">
        <f t="shared" si="4"/>
        <v>#DIV/0!</v>
      </c>
      <c r="CN8" s="19" t="e">
        <f t="shared" si="4"/>
        <v>#DIV/0!</v>
      </c>
      <c r="CO8" s="19" t="e">
        <f t="shared" si="4"/>
        <v>#DIV/0!</v>
      </c>
      <c r="CP8" s="19" t="e">
        <f t="shared" si="4"/>
        <v>#DIV/0!</v>
      </c>
      <c r="CQ8" s="19" t="e">
        <f t="shared" si="4"/>
        <v>#DIV/0!</v>
      </c>
      <c r="CR8" s="19" t="e">
        <f t="shared" si="4"/>
        <v>#DIV/0!</v>
      </c>
      <c r="CS8" s="19" t="e">
        <f t="shared" si="4"/>
        <v>#DIV/0!</v>
      </c>
      <c r="CT8" s="19" t="e">
        <f t="shared" si="4"/>
        <v>#DIV/0!</v>
      </c>
      <c r="CU8" s="19" t="e">
        <f t="shared" si="4"/>
        <v>#DIV/0!</v>
      </c>
      <c r="CV8" s="19" t="e">
        <f t="shared" si="4"/>
        <v>#DIV/0!</v>
      </c>
      <c r="CW8" s="19" t="e">
        <f t="shared" si="4"/>
        <v>#DIV/0!</v>
      </c>
      <c r="CX8" s="19" t="e">
        <f t="shared" si="4"/>
        <v>#DIV/0!</v>
      </c>
      <c r="CY8" s="19" t="e">
        <f t="shared" si="4"/>
        <v>#DIV/0!</v>
      </c>
      <c r="CZ8" s="19" t="e">
        <f t="shared" si="4"/>
        <v>#DIV/0!</v>
      </c>
      <c r="DA8" s="19" t="e">
        <f t="shared" si="4"/>
        <v>#DIV/0!</v>
      </c>
      <c r="DB8" s="19" t="e">
        <f t="shared" si="4"/>
        <v>#DIV/0!</v>
      </c>
      <c r="DC8" s="19" t="e">
        <f t="shared" si="4"/>
        <v>#DIV/0!</v>
      </c>
      <c r="DD8" s="19" t="e">
        <f t="shared" si="4"/>
        <v>#DIV/0!</v>
      </c>
      <c r="DE8" s="19" t="e">
        <f t="shared" si="4"/>
        <v>#DIV/0!</v>
      </c>
      <c r="DF8" s="19" t="e">
        <f t="shared" si="4"/>
        <v>#DIV/0!</v>
      </c>
      <c r="DG8" s="19" t="e">
        <f t="shared" si="4"/>
        <v>#DIV/0!</v>
      </c>
      <c r="DH8" s="19" t="e">
        <f t="shared" si="4"/>
        <v>#DIV/0!</v>
      </c>
      <c r="DI8" s="19" t="e">
        <f t="shared" si="4"/>
        <v>#DIV/0!</v>
      </c>
      <c r="DJ8" s="19" t="e">
        <f t="shared" si="4"/>
        <v>#DIV/0!</v>
      </c>
      <c r="DK8" s="21">
        <f>+DK4-DK6</f>
        <v>-28</v>
      </c>
    </row>
    <row r="9" ht="15" customHeight="1" spans="1:115">
      <c r="A9" s="3"/>
      <c r="B9" s="45"/>
      <c r="C9" s="45"/>
      <c r="D9" s="51"/>
      <c r="E9" s="51"/>
      <c r="F9" s="45"/>
      <c r="G9" s="45"/>
      <c r="H9" s="45"/>
      <c r="I9" s="45"/>
      <c r="J9" s="45"/>
      <c r="K9" s="45"/>
      <c r="L9" s="45"/>
      <c r="M9" s="45"/>
      <c r="N9" s="45"/>
      <c r="O9" s="45"/>
      <c r="P9" s="45"/>
      <c r="Q9" s="45"/>
      <c r="R9" s="45"/>
      <c r="S9" s="45"/>
      <c r="T9" s="45"/>
      <c r="U9" s="45"/>
      <c r="V9" s="45"/>
      <c r="W9" s="45"/>
      <c r="X9" s="45"/>
      <c r="Y9" s="51"/>
      <c r="Z9" s="45"/>
      <c r="AA9" s="126"/>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52"/>
      <c r="BD9" s="4"/>
      <c r="BE9" s="4"/>
      <c r="BF9" s="4"/>
      <c r="BG9" s="37"/>
      <c r="BH9" s="37"/>
      <c r="DK9" s="82">
        <f>+DK8/DK6</f>
        <v>-1</v>
      </c>
    </row>
    <row r="10" ht="15" customHeight="1" spans="1:60">
      <c r="A10" s="3"/>
      <c r="B10" s="45"/>
      <c r="C10" s="45"/>
      <c r="D10" s="51"/>
      <c r="E10" s="51"/>
      <c r="F10" s="45"/>
      <c r="G10" s="45"/>
      <c r="H10" s="45"/>
      <c r="I10" s="45"/>
      <c r="J10" s="45"/>
      <c r="K10" s="45"/>
      <c r="L10" s="45"/>
      <c r="M10" s="45"/>
      <c r="N10" s="45"/>
      <c r="O10" s="45"/>
      <c r="P10" s="45"/>
      <c r="Q10" s="45"/>
      <c r="R10" s="45"/>
      <c r="S10" s="45"/>
      <c r="T10" s="45"/>
      <c r="U10" s="45"/>
      <c r="V10" s="45"/>
      <c r="W10" s="45"/>
      <c r="X10" s="45"/>
      <c r="Y10" s="51"/>
      <c r="Z10" s="45"/>
      <c r="AA10" s="126"/>
      <c r="AB10" s="45"/>
      <c r="AC10" s="45"/>
      <c r="AD10" s="45"/>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52"/>
      <c r="BD10" s="4"/>
      <c r="BE10" s="4"/>
      <c r="BF10" s="4"/>
      <c r="BG10" s="37"/>
      <c r="BH10" s="37"/>
    </row>
    <row r="11" ht="15" customHeight="1" spans="1:60">
      <c r="A11" s="3"/>
      <c r="B11" s="45"/>
      <c r="C11" s="45"/>
      <c r="D11" s="51"/>
      <c r="E11" s="51"/>
      <c r="F11" s="45"/>
      <c r="G11" s="45"/>
      <c r="H11" s="45"/>
      <c r="I11" s="45"/>
      <c r="J11" s="45"/>
      <c r="K11" s="45"/>
      <c r="L11" s="45"/>
      <c r="M11" s="45"/>
      <c r="N11" s="45"/>
      <c r="O11" s="45"/>
      <c r="P11" s="45"/>
      <c r="Q11" s="45"/>
      <c r="R11" s="45"/>
      <c r="S11" s="45"/>
      <c r="T11" s="45"/>
      <c r="U11" s="45"/>
      <c r="V11" s="45"/>
      <c r="W11" s="45"/>
      <c r="X11" s="45"/>
      <c r="Y11" s="51"/>
      <c r="Z11" s="45"/>
      <c r="AA11" s="126"/>
      <c r="AB11" s="45"/>
      <c r="AC11" s="45"/>
      <c r="AD11" s="45"/>
      <c r="AE11" s="45"/>
      <c r="AF11" s="45"/>
      <c r="AG11" s="45"/>
      <c r="AH11" s="45"/>
      <c r="AI11" s="45"/>
      <c r="AJ11" s="45"/>
      <c r="AK11" s="45"/>
      <c r="AL11" s="45"/>
      <c r="AM11" s="45"/>
      <c r="AN11" s="45"/>
      <c r="AO11" s="45"/>
      <c r="AP11" s="45"/>
      <c r="AQ11" s="45"/>
      <c r="AR11" s="45"/>
      <c r="AS11" s="45"/>
      <c r="AT11" s="45"/>
      <c r="AU11" s="45"/>
      <c r="AV11" s="45"/>
      <c r="AW11" s="45"/>
      <c r="AX11" s="45"/>
      <c r="AY11" s="45"/>
      <c r="AZ11" s="45"/>
      <c r="BA11" s="45"/>
      <c r="BB11" s="45"/>
      <c r="BC11" s="52"/>
      <c r="BD11" s="4"/>
      <c r="BE11" s="4"/>
      <c r="BF11" s="4"/>
      <c r="BG11" s="37"/>
      <c r="BH11" s="37"/>
    </row>
    <row r="12" ht="15" customHeight="1" spans="1:60">
      <c r="A12" s="3"/>
      <c r="B12" s="45"/>
      <c r="C12" s="45"/>
      <c r="D12" s="51"/>
      <c r="E12" s="51"/>
      <c r="F12" s="45"/>
      <c r="G12" s="45"/>
      <c r="H12" s="45"/>
      <c r="I12" s="45"/>
      <c r="J12" s="45"/>
      <c r="K12" s="45"/>
      <c r="L12" s="45"/>
      <c r="M12" s="45"/>
      <c r="N12" s="45"/>
      <c r="O12" s="45"/>
      <c r="P12" s="45"/>
      <c r="Q12" s="45"/>
      <c r="R12" s="45"/>
      <c r="S12" s="45"/>
      <c r="T12" s="45"/>
      <c r="U12" s="45"/>
      <c r="V12" s="45"/>
      <c r="W12" s="45"/>
      <c r="X12" s="45"/>
      <c r="Y12" s="51"/>
      <c r="Z12" s="45"/>
      <c r="AA12" s="126"/>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52"/>
      <c r="BD12" s="4"/>
      <c r="BE12" s="4"/>
      <c r="BF12" s="4"/>
      <c r="BG12" s="37"/>
      <c r="BH12" s="37"/>
    </row>
    <row r="13" ht="15" customHeight="1" spans="1:60">
      <c r="A13" s="3"/>
      <c r="B13" s="45"/>
      <c r="C13" s="45"/>
      <c r="D13" s="51"/>
      <c r="E13" s="51"/>
      <c r="F13" s="45"/>
      <c r="G13" s="45"/>
      <c r="H13" s="45"/>
      <c r="I13" s="45"/>
      <c r="J13" s="45"/>
      <c r="K13" s="45"/>
      <c r="L13" s="45"/>
      <c r="M13" s="45"/>
      <c r="N13" s="45"/>
      <c r="O13" s="45"/>
      <c r="P13" s="45"/>
      <c r="Q13" s="45"/>
      <c r="R13" s="45"/>
      <c r="S13" s="45"/>
      <c r="T13" s="45"/>
      <c r="U13" s="45"/>
      <c r="V13" s="45"/>
      <c r="W13" s="45"/>
      <c r="X13" s="45"/>
      <c r="Y13" s="51"/>
      <c r="Z13" s="45"/>
      <c r="AA13" s="126"/>
      <c r="AB13" s="45"/>
      <c r="AC13" s="45"/>
      <c r="AD13" s="45"/>
      <c r="AE13" s="45"/>
      <c r="AF13" s="45"/>
      <c r="AG13" s="45"/>
      <c r="AH13" s="45"/>
      <c r="AI13" s="45"/>
      <c r="AJ13" s="45"/>
      <c r="AK13" s="45"/>
      <c r="AL13" s="45"/>
      <c r="AM13" s="45"/>
      <c r="AN13" s="45"/>
      <c r="AO13" s="45"/>
      <c r="AP13" s="45"/>
      <c r="AQ13" s="45"/>
      <c r="AR13" s="45"/>
      <c r="AS13" s="45"/>
      <c r="AT13" s="45"/>
      <c r="AU13" s="45"/>
      <c r="AV13" s="45"/>
      <c r="AW13" s="45"/>
      <c r="AX13" s="45"/>
      <c r="AY13" s="45"/>
      <c r="AZ13" s="45"/>
      <c r="BA13" s="45"/>
      <c r="BB13" s="45"/>
      <c r="BC13" s="52"/>
      <c r="BD13" s="4"/>
      <c r="BE13" s="4"/>
      <c r="BF13" s="4"/>
      <c r="BG13" s="37"/>
      <c r="BH13" s="37"/>
    </row>
    <row r="14" ht="15" customHeight="1" spans="1:60">
      <c r="A14" s="3"/>
      <c r="B14" s="45"/>
      <c r="C14" s="45"/>
      <c r="D14" s="51"/>
      <c r="E14" s="51"/>
      <c r="F14" s="45"/>
      <c r="G14" s="45"/>
      <c r="H14" s="45"/>
      <c r="I14" s="45"/>
      <c r="J14" s="45"/>
      <c r="K14" s="45"/>
      <c r="L14" s="45"/>
      <c r="M14" s="45"/>
      <c r="N14" s="45"/>
      <c r="O14" s="45"/>
      <c r="P14" s="45"/>
      <c r="Q14" s="45"/>
      <c r="R14" s="45"/>
      <c r="S14" s="45"/>
      <c r="T14" s="45"/>
      <c r="U14" s="45"/>
      <c r="V14" s="45"/>
      <c r="W14" s="45"/>
      <c r="X14" s="45"/>
      <c r="Y14" s="51"/>
      <c r="Z14" s="45"/>
      <c r="AA14" s="126"/>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52"/>
      <c r="BD14" s="4"/>
      <c r="BE14" s="4"/>
      <c r="BF14" s="4"/>
      <c r="BG14" s="37"/>
      <c r="BH14" s="37"/>
    </row>
    <row r="15" ht="15" customHeight="1" spans="1:60">
      <c r="A15" s="3"/>
      <c r="B15" s="45"/>
      <c r="C15" s="45"/>
      <c r="D15" s="51"/>
      <c r="E15" s="51"/>
      <c r="F15" s="45"/>
      <c r="G15" s="45"/>
      <c r="H15" s="45"/>
      <c r="I15" s="45"/>
      <c r="J15" s="45"/>
      <c r="K15" s="45"/>
      <c r="L15" s="45"/>
      <c r="M15" s="45"/>
      <c r="N15" s="45"/>
      <c r="O15" s="45"/>
      <c r="P15" s="45"/>
      <c r="Q15" s="45"/>
      <c r="R15" s="45"/>
      <c r="S15" s="45"/>
      <c r="T15" s="45"/>
      <c r="U15" s="45"/>
      <c r="V15" s="45"/>
      <c r="W15" s="45"/>
      <c r="X15" s="45"/>
      <c r="Y15" s="51"/>
      <c r="Z15" s="45"/>
      <c r="AA15" s="126"/>
      <c r="AB15" s="45"/>
      <c r="AC15" s="45"/>
      <c r="AD15" s="45"/>
      <c r="AE15" s="45"/>
      <c r="AF15" s="45"/>
      <c r="AG15" s="45"/>
      <c r="AH15" s="45"/>
      <c r="AI15" s="45"/>
      <c r="AJ15" s="45"/>
      <c r="AK15" s="45"/>
      <c r="AL15" s="45"/>
      <c r="AM15" s="45"/>
      <c r="AN15" s="45"/>
      <c r="AO15" s="45"/>
      <c r="AP15" s="45"/>
      <c r="AQ15" s="45"/>
      <c r="AR15" s="45"/>
      <c r="AS15" s="45"/>
      <c r="AT15" s="45"/>
      <c r="AU15" s="45"/>
      <c r="AV15" s="45"/>
      <c r="AW15" s="45"/>
      <c r="AX15" s="45"/>
      <c r="AY15" s="45"/>
      <c r="AZ15" s="45"/>
      <c r="BA15" s="45"/>
      <c r="BB15" s="45"/>
      <c r="BC15" s="52"/>
      <c r="BD15" s="4"/>
      <c r="BE15" s="4"/>
      <c r="BF15" s="4"/>
      <c r="BG15" s="37"/>
      <c r="BH15" s="37"/>
    </row>
    <row r="16" ht="15" customHeight="1" spans="1:60">
      <c r="A16" s="3"/>
      <c r="B16" s="45"/>
      <c r="C16" s="45"/>
      <c r="D16" s="51"/>
      <c r="E16" s="51"/>
      <c r="F16" s="45"/>
      <c r="G16" s="45"/>
      <c r="H16" s="45"/>
      <c r="I16" s="45"/>
      <c r="J16" s="45"/>
      <c r="K16" s="45"/>
      <c r="L16" s="45"/>
      <c r="M16" s="45"/>
      <c r="N16" s="45"/>
      <c r="O16" s="45"/>
      <c r="P16" s="45"/>
      <c r="Q16" s="45"/>
      <c r="R16" s="45"/>
      <c r="S16" s="45"/>
      <c r="T16" s="45"/>
      <c r="U16" s="45"/>
      <c r="V16" s="45"/>
      <c r="W16" s="45"/>
      <c r="X16" s="45"/>
      <c r="Y16" s="51"/>
      <c r="Z16" s="45"/>
      <c r="AA16" s="126"/>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52"/>
      <c r="BD16" s="4"/>
      <c r="BE16" s="4"/>
      <c r="BF16" s="4"/>
      <c r="BG16" s="37"/>
      <c r="BH16" s="37"/>
    </row>
    <row r="17" ht="15" customHeight="1" spans="1:60">
      <c r="A17" s="3"/>
      <c r="B17" s="45"/>
      <c r="C17" s="45"/>
      <c r="D17" s="51"/>
      <c r="E17" s="51"/>
      <c r="F17" s="45"/>
      <c r="G17" s="45"/>
      <c r="H17" s="45"/>
      <c r="I17" s="45"/>
      <c r="J17" s="45"/>
      <c r="K17" s="45"/>
      <c r="L17" s="45"/>
      <c r="M17" s="45"/>
      <c r="N17" s="45"/>
      <c r="O17" s="45"/>
      <c r="P17" s="45"/>
      <c r="Q17" s="45"/>
      <c r="R17" s="45"/>
      <c r="S17" s="45"/>
      <c r="T17" s="45"/>
      <c r="U17" s="45"/>
      <c r="V17" s="45"/>
      <c r="W17" s="45"/>
      <c r="X17" s="45"/>
      <c r="Y17" s="51"/>
      <c r="Z17" s="45"/>
      <c r="AA17" s="126"/>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52"/>
      <c r="BD17" s="4"/>
      <c r="BE17" s="4"/>
      <c r="BF17" s="4"/>
      <c r="BG17" s="37"/>
      <c r="BH17" s="37"/>
    </row>
    <row r="18" ht="15" customHeight="1" spans="1:60">
      <c r="A18" s="3"/>
      <c r="B18" s="45"/>
      <c r="C18" s="45"/>
      <c r="D18" s="51"/>
      <c r="E18" s="51"/>
      <c r="F18" s="45"/>
      <c r="G18" s="45"/>
      <c r="H18" s="45"/>
      <c r="I18" s="45"/>
      <c r="J18" s="45"/>
      <c r="K18" s="45"/>
      <c r="L18" s="45"/>
      <c r="M18" s="45"/>
      <c r="N18" s="45"/>
      <c r="O18" s="45"/>
      <c r="P18" s="45"/>
      <c r="Q18" s="45"/>
      <c r="R18" s="45"/>
      <c r="S18" s="45"/>
      <c r="T18" s="45"/>
      <c r="U18" s="45"/>
      <c r="V18" s="45"/>
      <c r="W18" s="45"/>
      <c r="X18" s="45"/>
      <c r="Y18" s="51"/>
      <c r="Z18" s="45"/>
      <c r="AA18" s="126"/>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52"/>
      <c r="BD18" s="4"/>
      <c r="BE18" s="4"/>
      <c r="BF18" s="4"/>
      <c r="BG18" s="37"/>
      <c r="BH18" s="37"/>
    </row>
    <row r="19" ht="15" customHeight="1" spans="1:60">
      <c r="A19" s="3"/>
      <c r="B19" s="45"/>
      <c r="C19" s="45"/>
      <c r="D19" s="51"/>
      <c r="E19" s="51"/>
      <c r="F19" s="45"/>
      <c r="G19" s="45"/>
      <c r="H19" s="45"/>
      <c r="I19" s="45"/>
      <c r="J19" s="45"/>
      <c r="K19" s="45"/>
      <c r="L19" s="45"/>
      <c r="M19" s="45"/>
      <c r="N19" s="45"/>
      <c r="O19" s="45"/>
      <c r="P19" s="45"/>
      <c r="Q19" s="45"/>
      <c r="R19" s="45"/>
      <c r="S19" s="45"/>
      <c r="T19" s="45"/>
      <c r="U19" s="45"/>
      <c r="V19" s="45"/>
      <c r="W19" s="45"/>
      <c r="X19" s="45"/>
      <c r="Y19" s="51"/>
      <c r="Z19" s="45"/>
      <c r="AA19" s="126"/>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c r="BC19" s="52"/>
      <c r="BD19" s="4"/>
      <c r="BE19" s="4"/>
      <c r="BF19" s="4"/>
      <c r="BG19" s="37"/>
      <c r="BH19" s="37"/>
    </row>
    <row r="20" ht="15" customHeight="1" spans="1:60">
      <c r="A20" s="3"/>
      <c r="B20" s="45"/>
      <c r="C20" s="45"/>
      <c r="D20" s="51"/>
      <c r="E20" s="51"/>
      <c r="F20" s="45"/>
      <c r="G20" s="45"/>
      <c r="H20" s="45"/>
      <c r="I20" s="45"/>
      <c r="J20" s="45"/>
      <c r="K20" s="45"/>
      <c r="L20" s="45"/>
      <c r="M20" s="45"/>
      <c r="N20" s="45"/>
      <c r="O20" s="45"/>
      <c r="P20" s="45"/>
      <c r="Q20" s="45"/>
      <c r="R20" s="45"/>
      <c r="S20" s="45"/>
      <c r="T20" s="45"/>
      <c r="U20" s="45"/>
      <c r="V20" s="45"/>
      <c r="W20" s="45"/>
      <c r="X20" s="45"/>
      <c r="Y20" s="51"/>
      <c r="Z20" s="45"/>
      <c r="AA20" s="126"/>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c r="BC20" s="52"/>
      <c r="BD20" s="4"/>
      <c r="BE20" s="4"/>
      <c r="BF20" s="4"/>
      <c r="BG20" s="37"/>
      <c r="BH20" s="37"/>
    </row>
    <row r="21" ht="15" customHeight="1" spans="1:60">
      <c r="A21" s="3"/>
      <c r="B21" s="3"/>
      <c r="C21" s="3"/>
      <c r="D21" s="31"/>
      <c r="E21" s="31"/>
      <c r="F21" s="3"/>
      <c r="G21" s="3"/>
      <c r="H21" s="3"/>
      <c r="I21" s="3"/>
      <c r="J21" s="3"/>
      <c r="K21" s="3"/>
      <c r="L21" s="3"/>
      <c r="M21" s="3"/>
      <c r="N21" s="3"/>
      <c r="O21" s="3"/>
      <c r="P21" s="3"/>
      <c r="Q21" s="3"/>
      <c r="R21" s="3"/>
      <c r="S21" s="3"/>
      <c r="T21" s="3"/>
      <c r="U21" s="3"/>
      <c r="V21" s="3"/>
      <c r="W21" s="106"/>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127"/>
      <c r="AZ21" s="3"/>
      <c r="BA21" s="3"/>
      <c r="BB21" s="3"/>
      <c r="BC21" s="36"/>
      <c r="BD21" s="4"/>
      <c r="BE21" s="4"/>
      <c r="BF21" s="4"/>
      <c r="BG21" s="37"/>
      <c r="BH21" s="37"/>
    </row>
    <row r="22" ht="15" customHeight="1" spans="1:60">
      <c r="A22" s="3"/>
      <c r="B22" s="3"/>
      <c r="C22" s="3"/>
      <c r="D22" s="31"/>
      <c r="E22" s="31"/>
      <c r="F22" s="3"/>
      <c r="G22" s="3"/>
      <c r="H22" s="3"/>
      <c r="I22" s="3"/>
      <c r="J22" s="3"/>
      <c r="K22" s="3"/>
      <c r="L22" s="3"/>
      <c r="M22" s="3"/>
      <c r="N22" s="3"/>
      <c r="O22" s="3"/>
      <c r="P22" s="3"/>
      <c r="Q22" s="3"/>
      <c r="R22" s="3"/>
      <c r="S22" s="3"/>
      <c r="T22" s="3"/>
      <c r="U22" s="3"/>
      <c r="V22" s="3"/>
      <c r="W22" s="106"/>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123"/>
      <c r="AX22" s="3"/>
      <c r="AY22" s="127"/>
      <c r="AZ22" s="3"/>
      <c r="BA22" s="3"/>
      <c r="BB22" s="3"/>
      <c r="BC22" s="36"/>
      <c r="BD22" s="4"/>
      <c r="BE22" s="4"/>
      <c r="BF22" s="4"/>
      <c r="BG22" s="37"/>
      <c r="BH22" s="37"/>
    </row>
    <row r="23" ht="15" customHeight="1" spans="1:60">
      <c r="A23" s="3"/>
      <c r="B23" s="3"/>
      <c r="C23" s="3"/>
      <c r="D23" s="31"/>
      <c r="E23" s="31"/>
      <c r="F23" s="3"/>
      <c r="G23" s="3"/>
      <c r="H23" s="3"/>
      <c r="I23" s="3"/>
      <c r="J23" s="3"/>
      <c r="K23" s="3"/>
      <c r="L23" s="3"/>
      <c r="M23" s="3"/>
      <c r="N23" s="3"/>
      <c r="O23" s="3"/>
      <c r="P23" s="3"/>
      <c r="Q23" s="3"/>
      <c r="R23" s="3"/>
      <c r="S23" s="3"/>
      <c r="T23" s="3"/>
      <c r="U23" s="3"/>
      <c r="V23" s="3"/>
      <c r="W23" s="106"/>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127"/>
      <c r="AZ23" s="3"/>
      <c r="BA23" s="3"/>
      <c r="BB23" s="3"/>
      <c r="BC23" s="36"/>
      <c r="BD23" s="4"/>
      <c r="BE23" s="4"/>
      <c r="BF23" s="4"/>
      <c r="BG23" s="37"/>
      <c r="BH23" s="37"/>
    </row>
    <row r="24" ht="15" customHeight="1" spans="1:60">
      <c r="A24" s="3"/>
      <c r="B24" s="3"/>
      <c r="C24" s="3"/>
      <c r="D24" s="31"/>
      <c r="E24" s="31"/>
      <c r="F24" s="3"/>
      <c r="G24" s="3"/>
      <c r="H24" s="3"/>
      <c r="I24" s="3"/>
      <c r="J24" s="3"/>
      <c r="K24" s="3"/>
      <c r="L24" s="3"/>
      <c r="M24" s="3"/>
      <c r="N24" s="3"/>
      <c r="O24" s="3"/>
      <c r="P24" s="3"/>
      <c r="Q24" s="3"/>
      <c r="R24" s="3"/>
      <c r="S24" s="3"/>
      <c r="T24" s="3"/>
      <c r="U24" s="3"/>
      <c r="V24" s="3"/>
      <c r="W24" s="106"/>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123"/>
      <c r="AX24" s="3"/>
      <c r="AY24" s="127"/>
      <c r="AZ24" s="3"/>
      <c r="BA24" s="3"/>
      <c r="BB24" s="3"/>
      <c r="BC24" s="36"/>
      <c r="BD24" s="4"/>
      <c r="BE24" s="4"/>
      <c r="BF24" s="4"/>
      <c r="BG24" s="37"/>
      <c r="BH24" s="37"/>
    </row>
    <row r="25" ht="15" customHeight="1" spans="1:60">
      <c r="A25" s="3"/>
      <c r="B25" s="3"/>
      <c r="C25" s="3"/>
      <c r="D25" s="31"/>
      <c r="E25" s="31"/>
      <c r="F25" s="3"/>
      <c r="G25" s="3"/>
      <c r="H25" s="3"/>
      <c r="I25" s="3"/>
      <c r="J25" s="3"/>
      <c r="K25" s="3"/>
      <c r="L25" s="3"/>
      <c r="M25" s="3"/>
      <c r="N25" s="3"/>
      <c r="O25" s="3"/>
      <c r="P25" s="3"/>
      <c r="Q25" s="3"/>
      <c r="R25" s="3"/>
      <c r="S25" s="3"/>
      <c r="T25" s="3"/>
      <c r="U25" s="3"/>
      <c r="V25" s="3"/>
      <c r="W25" s="106"/>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123"/>
      <c r="AX25" s="3"/>
      <c r="AY25" s="127"/>
      <c r="AZ25" s="3"/>
      <c r="BA25" s="3"/>
      <c r="BB25" s="3"/>
      <c r="BC25" s="36"/>
      <c r="BD25" s="4"/>
      <c r="BE25" s="4"/>
      <c r="BF25" s="4"/>
      <c r="BG25" s="37"/>
      <c r="BH25" s="37"/>
    </row>
    <row r="26" ht="15" customHeight="1" spans="1:60">
      <c r="A26" s="3"/>
      <c r="B26" s="3"/>
      <c r="C26" s="3"/>
      <c r="D26" s="31"/>
      <c r="E26" s="31"/>
      <c r="F26" s="3"/>
      <c r="G26" s="3"/>
      <c r="H26" s="3"/>
      <c r="I26" s="3"/>
      <c r="J26" s="3"/>
      <c r="K26" s="3"/>
      <c r="L26" s="3"/>
      <c r="M26" s="3"/>
      <c r="N26" s="3"/>
      <c r="O26" s="3"/>
      <c r="P26" s="3"/>
      <c r="Q26" s="3"/>
      <c r="R26" s="3"/>
      <c r="S26" s="3"/>
      <c r="T26" s="3"/>
      <c r="U26" s="3"/>
      <c r="V26" s="3"/>
      <c r="W26" s="106"/>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123"/>
      <c r="AX26" s="3"/>
      <c r="AY26" s="127"/>
      <c r="AZ26" s="3"/>
      <c r="BA26" s="3"/>
      <c r="BB26" s="3"/>
      <c r="BC26" s="36"/>
      <c r="BD26" s="4"/>
      <c r="BE26" s="4"/>
      <c r="BF26" s="4"/>
      <c r="BG26" s="37"/>
      <c r="BH26" s="37"/>
    </row>
    <row r="27" ht="15" customHeight="1" spans="1:60">
      <c r="A27" s="3"/>
      <c r="B27" s="3"/>
      <c r="C27" s="3"/>
      <c r="D27" s="31"/>
      <c r="E27" s="31"/>
      <c r="F27" s="3"/>
      <c r="G27" s="3"/>
      <c r="H27" s="3"/>
      <c r="I27" s="3"/>
      <c r="J27" s="3"/>
      <c r="K27" s="3"/>
      <c r="L27" s="3"/>
      <c r="M27" s="3"/>
      <c r="N27" s="3"/>
      <c r="O27" s="3"/>
      <c r="P27" s="3"/>
      <c r="Q27" s="3"/>
      <c r="R27" s="3"/>
      <c r="S27" s="3"/>
      <c r="T27" s="3"/>
      <c r="U27" s="3"/>
      <c r="V27" s="3"/>
      <c r="W27" s="106"/>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127"/>
      <c r="AZ27" s="3"/>
      <c r="BA27" s="3"/>
      <c r="BB27" s="3"/>
      <c r="BC27" s="36"/>
      <c r="BD27" s="4"/>
      <c r="BE27" s="4"/>
      <c r="BF27" s="4"/>
      <c r="BG27" s="37"/>
      <c r="BH27" s="37"/>
    </row>
    <row r="28" ht="15" customHeight="1" spans="1:60">
      <c r="A28" s="3"/>
      <c r="B28" s="3"/>
      <c r="C28" s="3"/>
      <c r="D28" s="31"/>
      <c r="E28" s="31"/>
      <c r="F28" s="3"/>
      <c r="G28" s="3"/>
      <c r="H28" s="3"/>
      <c r="I28" s="3"/>
      <c r="J28" s="3"/>
      <c r="K28" s="3"/>
      <c r="L28" s="3"/>
      <c r="M28" s="3"/>
      <c r="N28" s="3"/>
      <c r="O28" s="3"/>
      <c r="P28" s="3"/>
      <c r="Q28" s="3"/>
      <c r="R28" s="3"/>
      <c r="S28" s="3"/>
      <c r="T28" s="3"/>
      <c r="U28" s="3"/>
      <c r="V28" s="3"/>
      <c r="W28" s="106"/>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123"/>
      <c r="AX28" s="3"/>
      <c r="AY28" s="127"/>
      <c r="AZ28" s="3"/>
      <c r="BA28" s="3"/>
      <c r="BB28" s="3"/>
      <c r="BC28" s="36"/>
      <c r="BD28" s="4"/>
      <c r="BE28" s="4"/>
      <c r="BF28" s="4"/>
      <c r="BG28" s="37"/>
      <c r="BH28" s="37"/>
    </row>
    <row r="29" ht="15" customHeight="1" spans="1:60">
      <c r="A29" s="3"/>
      <c r="B29" s="3"/>
      <c r="C29" s="3"/>
      <c r="D29" s="31"/>
      <c r="E29" s="31"/>
      <c r="F29" s="3"/>
      <c r="G29" s="3"/>
      <c r="H29" s="3"/>
      <c r="I29" s="3"/>
      <c r="J29" s="3"/>
      <c r="K29" s="3"/>
      <c r="L29" s="3"/>
      <c r="M29" s="3"/>
      <c r="N29" s="3"/>
      <c r="O29" s="3"/>
      <c r="P29" s="3"/>
      <c r="Q29" s="3"/>
      <c r="R29" s="3"/>
      <c r="S29" s="3"/>
      <c r="T29" s="3"/>
      <c r="U29" s="3"/>
      <c r="V29" s="3"/>
      <c r="W29" s="106"/>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123"/>
      <c r="AX29" s="3"/>
      <c r="AY29" s="127"/>
      <c r="AZ29" s="3"/>
      <c r="BA29" s="3"/>
      <c r="BB29" s="3"/>
      <c r="BC29" s="36"/>
      <c r="BD29" s="4"/>
      <c r="BE29" s="4"/>
      <c r="BF29" s="4"/>
      <c r="BG29" s="37"/>
      <c r="BH29" s="37"/>
    </row>
    <row r="30" ht="15" customHeight="1" spans="1:60">
      <c r="A30" s="3"/>
      <c r="B30" s="3"/>
      <c r="C30" s="3"/>
      <c r="D30" s="31"/>
      <c r="E30" s="31"/>
      <c r="F30" s="3"/>
      <c r="G30" s="3"/>
      <c r="H30" s="3"/>
      <c r="I30" s="3"/>
      <c r="J30" s="3"/>
      <c r="K30" s="3"/>
      <c r="L30" s="3"/>
      <c r="M30" s="3"/>
      <c r="N30" s="3"/>
      <c r="O30" s="3"/>
      <c r="P30" s="3"/>
      <c r="Q30" s="3"/>
      <c r="R30" s="3"/>
      <c r="S30" s="3"/>
      <c r="T30" s="3"/>
      <c r="U30" s="3"/>
      <c r="V30" s="3"/>
      <c r="W30" s="106"/>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127"/>
      <c r="AZ30" s="3"/>
      <c r="BA30" s="3"/>
      <c r="BB30" s="3"/>
      <c r="BC30" s="36"/>
      <c r="BD30" s="4"/>
      <c r="BE30" s="4"/>
      <c r="BF30" s="4"/>
      <c r="BG30" s="37"/>
      <c r="BH30" s="37"/>
    </row>
    <row r="31" ht="15" customHeight="1" spans="1:60">
      <c r="A31" s="3"/>
      <c r="B31" s="3"/>
      <c r="C31" s="3"/>
      <c r="D31" s="31"/>
      <c r="E31" s="31"/>
      <c r="F31" s="3"/>
      <c r="G31" s="3"/>
      <c r="H31" s="3"/>
      <c r="I31" s="3"/>
      <c r="J31" s="3"/>
      <c r="K31" s="3"/>
      <c r="L31" s="3"/>
      <c r="M31" s="3"/>
      <c r="N31" s="3"/>
      <c r="O31" s="3"/>
      <c r="P31" s="3"/>
      <c r="Q31" s="3"/>
      <c r="R31" s="3"/>
      <c r="S31" s="3"/>
      <c r="T31" s="3"/>
      <c r="U31" s="3"/>
      <c r="V31" s="3"/>
      <c r="W31" s="106"/>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123"/>
      <c r="AX31" s="3"/>
      <c r="AY31" s="127"/>
      <c r="AZ31" s="3"/>
      <c r="BA31" s="3"/>
      <c r="BB31" s="3"/>
      <c r="BC31" s="36"/>
      <c r="BD31" s="4"/>
      <c r="BE31" s="4"/>
      <c r="BF31" s="4"/>
      <c r="BG31" s="37"/>
      <c r="BH31" s="37"/>
    </row>
    <row r="32" ht="15" customHeight="1" spans="1:60">
      <c r="A32" s="3"/>
      <c r="B32" s="3"/>
      <c r="C32" s="3"/>
      <c r="D32" s="31"/>
      <c r="E32" s="31"/>
      <c r="F32" s="3"/>
      <c r="G32" s="3"/>
      <c r="H32" s="3"/>
      <c r="I32" s="3"/>
      <c r="J32" s="3"/>
      <c r="K32" s="3"/>
      <c r="L32" s="3"/>
      <c r="M32" s="3"/>
      <c r="N32" s="3"/>
      <c r="O32" s="3"/>
      <c r="P32" s="3"/>
      <c r="Q32" s="3"/>
      <c r="R32" s="3"/>
      <c r="S32" s="3"/>
      <c r="T32" s="3"/>
      <c r="U32" s="3"/>
      <c r="V32" s="3"/>
      <c r="W32" s="106"/>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123"/>
      <c r="AX32" s="3"/>
      <c r="AY32" s="127"/>
      <c r="AZ32" s="3"/>
      <c r="BA32" s="3"/>
      <c r="BB32" s="3"/>
      <c r="BC32" s="36"/>
      <c r="BD32" s="4"/>
      <c r="BE32" s="4"/>
      <c r="BF32" s="4"/>
      <c r="BG32" s="37"/>
      <c r="BH32" s="37"/>
    </row>
    <row r="33" ht="15" customHeight="1" spans="1:60">
      <c r="A33" s="3"/>
      <c r="B33" s="3"/>
      <c r="C33" s="3"/>
      <c r="D33" s="31"/>
      <c r="E33" s="31"/>
      <c r="F33" s="3"/>
      <c r="G33" s="3"/>
      <c r="H33" s="3"/>
      <c r="I33" s="3"/>
      <c r="J33" s="3"/>
      <c r="K33" s="3"/>
      <c r="L33" s="3"/>
      <c r="M33" s="3"/>
      <c r="N33" s="3"/>
      <c r="O33" s="3"/>
      <c r="P33" s="3"/>
      <c r="Q33" s="3"/>
      <c r="R33" s="3"/>
      <c r="S33" s="3"/>
      <c r="T33" s="3"/>
      <c r="U33" s="3"/>
      <c r="V33" s="3"/>
      <c r="W33" s="106"/>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123"/>
      <c r="AX33" s="3"/>
      <c r="AY33" s="127"/>
      <c r="AZ33" s="3"/>
      <c r="BA33" s="3"/>
      <c r="BB33" s="3"/>
      <c r="BC33" s="36"/>
      <c r="BD33" s="4"/>
      <c r="BE33" s="4"/>
      <c r="BF33" s="4"/>
      <c r="BG33" s="37"/>
      <c r="BH33" s="37"/>
    </row>
    <row r="34" ht="15" customHeight="1" spans="1:60">
      <c r="A34" s="3"/>
      <c r="B34" s="3"/>
      <c r="C34" s="3"/>
      <c r="D34" s="31"/>
      <c r="E34" s="31"/>
      <c r="F34" s="3"/>
      <c r="G34" s="3"/>
      <c r="H34" s="3"/>
      <c r="I34" s="3"/>
      <c r="J34" s="3"/>
      <c r="K34" s="3"/>
      <c r="L34" s="3"/>
      <c r="M34" s="3"/>
      <c r="N34" s="3"/>
      <c r="O34" s="3"/>
      <c r="P34" s="3"/>
      <c r="Q34" s="3"/>
      <c r="R34" s="3"/>
      <c r="S34" s="3"/>
      <c r="T34" s="3"/>
      <c r="U34" s="3"/>
      <c r="V34" s="3"/>
      <c r="W34" s="106"/>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123"/>
      <c r="AX34" s="3"/>
      <c r="AY34" s="127"/>
      <c r="AZ34" s="3"/>
      <c r="BA34" s="3"/>
      <c r="BB34" s="3"/>
      <c r="BC34" s="36"/>
      <c r="BD34" s="4"/>
      <c r="BE34" s="4"/>
      <c r="BF34" s="4"/>
      <c r="BG34" s="37"/>
      <c r="BH34" s="37"/>
    </row>
    <row r="35" ht="15" customHeight="1" spans="1:60">
      <c r="A35" s="3"/>
      <c r="B35" s="3"/>
      <c r="C35" s="3"/>
      <c r="D35" s="31"/>
      <c r="E35" s="31"/>
      <c r="F35" s="3"/>
      <c r="G35" s="3"/>
      <c r="H35" s="3"/>
      <c r="I35" s="3"/>
      <c r="J35" s="3"/>
      <c r="K35" s="3"/>
      <c r="L35" s="3"/>
      <c r="M35" s="3"/>
      <c r="N35" s="3"/>
      <c r="O35" s="3"/>
      <c r="P35" s="3"/>
      <c r="Q35" s="3"/>
      <c r="R35" s="3"/>
      <c r="S35" s="3"/>
      <c r="T35" s="3"/>
      <c r="U35" s="3"/>
      <c r="V35" s="3"/>
      <c r="W35" s="106"/>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123"/>
      <c r="AX35" s="3"/>
      <c r="AY35" s="127"/>
      <c r="AZ35" s="3"/>
      <c r="BA35" s="3"/>
      <c r="BB35" s="3"/>
      <c r="BC35" s="36"/>
      <c r="BD35" s="4"/>
      <c r="BE35" s="4"/>
      <c r="BF35" s="4"/>
      <c r="BG35" s="37"/>
      <c r="BH35" s="37"/>
    </row>
    <row r="36" ht="15" customHeight="1" spans="1:60">
      <c r="A36" s="3"/>
      <c r="B36" s="3"/>
      <c r="C36" s="3"/>
      <c r="D36" s="31"/>
      <c r="E36" s="31"/>
      <c r="F36" s="3"/>
      <c r="G36" s="3"/>
      <c r="H36" s="3"/>
      <c r="I36" s="3"/>
      <c r="J36" s="3"/>
      <c r="K36" s="3"/>
      <c r="L36" s="3"/>
      <c r="M36" s="3"/>
      <c r="N36" s="3"/>
      <c r="O36" s="3"/>
      <c r="P36" s="3"/>
      <c r="Q36" s="3"/>
      <c r="R36" s="3"/>
      <c r="S36" s="3"/>
      <c r="T36" s="3"/>
      <c r="U36" s="3"/>
      <c r="V36" s="3"/>
      <c r="W36" s="106"/>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123"/>
      <c r="AX36" s="3"/>
      <c r="AY36" s="127"/>
      <c r="AZ36" s="3"/>
      <c r="BA36" s="3"/>
      <c r="BB36" s="3"/>
      <c r="BC36" s="36"/>
      <c r="BD36" s="4"/>
      <c r="BE36" s="4"/>
      <c r="BF36" s="4"/>
      <c r="BG36" s="37"/>
      <c r="BH36" s="37"/>
    </row>
    <row r="37" ht="15" customHeight="1" spans="1:60">
      <c r="A37" s="3"/>
      <c r="B37" s="3"/>
      <c r="C37" s="3"/>
      <c r="D37" s="31"/>
      <c r="E37" s="31"/>
      <c r="F37" s="3"/>
      <c r="G37" s="3"/>
      <c r="H37" s="3"/>
      <c r="I37" s="3"/>
      <c r="J37" s="3"/>
      <c r="K37" s="3"/>
      <c r="L37" s="3"/>
      <c r="M37" s="3"/>
      <c r="N37" s="3"/>
      <c r="O37" s="3"/>
      <c r="P37" s="3"/>
      <c r="Q37" s="3"/>
      <c r="R37" s="3"/>
      <c r="S37" s="3"/>
      <c r="T37" s="3"/>
      <c r="U37" s="3"/>
      <c r="V37" s="3"/>
      <c r="W37" s="106"/>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123"/>
      <c r="AX37" s="3"/>
      <c r="AY37" s="127"/>
      <c r="AZ37" s="3"/>
      <c r="BA37" s="3"/>
      <c r="BB37" s="3"/>
      <c r="BC37" s="36"/>
      <c r="BD37" s="4"/>
      <c r="BE37" s="4"/>
      <c r="BF37" s="4"/>
      <c r="BG37" s="37"/>
      <c r="BH37" s="37"/>
    </row>
    <row r="38" ht="15" customHeight="1" spans="1:60">
      <c r="A38" s="3"/>
      <c r="B38" s="3"/>
      <c r="C38" s="3"/>
      <c r="D38" s="31"/>
      <c r="E38" s="31"/>
      <c r="F38" s="3"/>
      <c r="G38" s="3"/>
      <c r="H38" s="3"/>
      <c r="I38" s="3"/>
      <c r="J38" s="3"/>
      <c r="K38" s="3"/>
      <c r="L38" s="3"/>
      <c r="M38" s="3"/>
      <c r="N38" s="3"/>
      <c r="O38" s="3"/>
      <c r="P38" s="3"/>
      <c r="Q38" s="3"/>
      <c r="R38" s="3"/>
      <c r="S38" s="3"/>
      <c r="T38" s="3"/>
      <c r="U38" s="3"/>
      <c r="V38" s="3"/>
      <c r="W38" s="106"/>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123"/>
      <c r="AX38" s="3"/>
      <c r="AY38" s="127"/>
      <c r="AZ38" s="3"/>
      <c r="BA38" s="3"/>
      <c r="BB38" s="3"/>
      <c r="BC38" s="36"/>
      <c r="BD38" s="4"/>
      <c r="BE38" s="4"/>
      <c r="BF38" s="4"/>
      <c r="BG38" s="37"/>
      <c r="BH38" s="37"/>
    </row>
    <row r="39" ht="15" customHeight="1" spans="1:60">
      <c r="A39" s="3"/>
      <c r="B39" s="3"/>
      <c r="C39" s="3"/>
      <c r="D39" s="31"/>
      <c r="E39" s="31"/>
      <c r="F39" s="3"/>
      <c r="G39" s="3"/>
      <c r="H39" s="3"/>
      <c r="I39" s="3"/>
      <c r="J39" s="3"/>
      <c r="K39" s="3"/>
      <c r="L39" s="3"/>
      <c r="M39" s="3"/>
      <c r="N39" s="3"/>
      <c r="O39" s="3"/>
      <c r="P39" s="3"/>
      <c r="Q39" s="3"/>
      <c r="R39" s="3"/>
      <c r="S39" s="3"/>
      <c r="T39" s="3"/>
      <c r="U39" s="3"/>
      <c r="V39" s="3"/>
      <c r="W39" s="106"/>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123"/>
      <c r="AX39" s="3"/>
      <c r="AY39" s="127"/>
      <c r="AZ39" s="3"/>
      <c r="BA39" s="3"/>
      <c r="BB39" s="3"/>
      <c r="BC39" s="36"/>
      <c r="BD39" s="4"/>
      <c r="BE39" s="4"/>
      <c r="BF39" s="4"/>
      <c r="BG39" s="37"/>
      <c r="BH39" s="37"/>
    </row>
    <row r="40" ht="15" customHeight="1" spans="1:60">
      <c r="A40" s="3"/>
      <c r="B40" s="3"/>
      <c r="C40" s="3"/>
      <c r="D40" s="31"/>
      <c r="E40" s="31"/>
      <c r="F40" s="3"/>
      <c r="G40" s="3"/>
      <c r="H40" s="3"/>
      <c r="I40" s="3"/>
      <c r="J40" s="3"/>
      <c r="K40" s="3"/>
      <c r="L40" s="3"/>
      <c r="M40" s="3"/>
      <c r="N40" s="3"/>
      <c r="O40" s="3"/>
      <c r="P40" s="3"/>
      <c r="Q40" s="3"/>
      <c r="R40" s="3"/>
      <c r="S40" s="3"/>
      <c r="T40" s="3"/>
      <c r="U40" s="3"/>
      <c r="V40" s="3"/>
      <c r="W40" s="106"/>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123"/>
      <c r="AX40" s="3"/>
      <c r="AY40" s="127"/>
      <c r="AZ40" s="3"/>
      <c r="BA40" s="3"/>
      <c r="BB40" s="3"/>
      <c r="BC40" s="36"/>
      <c r="BD40" s="4"/>
      <c r="BE40" s="4"/>
      <c r="BF40" s="4"/>
      <c r="BG40" s="37"/>
      <c r="BH40" s="37"/>
    </row>
    <row r="41" ht="15" customHeight="1" spans="1:60">
      <c r="A41" s="3"/>
      <c r="B41" s="3"/>
      <c r="C41" s="3"/>
      <c r="D41" s="31"/>
      <c r="E41" s="31"/>
      <c r="F41" s="3"/>
      <c r="G41" s="3"/>
      <c r="H41" s="3"/>
      <c r="I41" s="3"/>
      <c r="J41" s="3"/>
      <c r="K41" s="3"/>
      <c r="L41" s="3"/>
      <c r="M41" s="3"/>
      <c r="N41" s="3"/>
      <c r="O41" s="3"/>
      <c r="P41" s="3"/>
      <c r="Q41" s="3"/>
      <c r="R41" s="3"/>
      <c r="S41" s="3"/>
      <c r="T41" s="3"/>
      <c r="U41" s="3"/>
      <c r="V41" s="3"/>
      <c r="W41" s="106"/>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123"/>
      <c r="AX41" s="3"/>
      <c r="AY41" s="127"/>
      <c r="AZ41" s="3"/>
      <c r="BA41" s="3"/>
      <c r="BB41" s="3"/>
      <c r="BC41" s="36"/>
      <c r="BD41" s="4"/>
      <c r="BE41" s="4"/>
      <c r="BF41" s="4"/>
      <c r="BG41" s="37"/>
      <c r="BH41" s="37"/>
    </row>
    <row r="42" ht="15" customHeight="1" spans="1:60">
      <c r="A42" s="3"/>
      <c r="B42" s="3"/>
      <c r="C42" s="3"/>
      <c r="D42" s="31"/>
      <c r="E42" s="31"/>
      <c r="F42" s="3"/>
      <c r="G42" s="3"/>
      <c r="H42" s="3"/>
      <c r="I42" s="3"/>
      <c r="J42" s="3"/>
      <c r="K42" s="3"/>
      <c r="L42" s="3"/>
      <c r="M42" s="3"/>
      <c r="N42" s="3"/>
      <c r="O42" s="3"/>
      <c r="P42" s="3"/>
      <c r="Q42" s="3"/>
      <c r="R42" s="3"/>
      <c r="S42" s="3"/>
      <c r="T42" s="3"/>
      <c r="U42" s="3"/>
      <c r="V42" s="3"/>
      <c r="W42" s="106"/>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123"/>
      <c r="AX42" s="3"/>
      <c r="AY42" s="127"/>
      <c r="AZ42" s="3"/>
      <c r="BA42" s="3"/>
      <c r="BB42" s="3"/>
      <c r="BC42" s="36"/>
      <c r="BD42" s="4"/>
      <c r="BE42" s="4"/>
      <c r="BF42" s="4"/>
      <c r="BG42" s="37"/>
      <c r="BH42" s="37"/>
    </row>
    <row r="43" ht="15" customHeight="1" spans="1:60">
      <c r="A43" s="3"/>
      <c r="B43" s="3"/>
      <c r="C43" s="3"/>
      <c r="D43" s="31"/>
      <c r="E43" s="31"/>
      <c r="F43" s="3"/>
      <c r="G43" s="3"/>
      <c r="H43" s="3"/>
      <c r="I43" s="3"/>
      <c r="J43" s="3"/>
      <c r="K43" s="3"/>
      <c r="L43" s="3"/>
      <c r="M43" s="3"/>
      <c r="N43" s="3"/>
      <c r="O43" s="3"/>
      <c r="P43" s="3"/>
      <c r="Q43" s="3"/>
      <c r="R43" s="3"/>
      <c r="S43" s="3"/>
      <c r="T43" s="3"/>
      <c r="U43" s="3"/>
      <c r="V43" s="3"/>
      <c r="W43" s="106"/>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123"/>
      <c r="AX43" s="3"/>
      <c r="AY43" s="127"/>
      <c r="AZ43" s="3"/>
      <c r="BA43" s="3"/>
      <c r="BB43" s="3"/>
      <c r="BC43" s="36"/>
      <c r="BD43" s="4"/>
      <c r="BE43" s="4"/>
      <c r="BF43" s="4"/>
      <c r="BG43" s="37"/>
      <c r="BH43" s="37"/>
    </row>
    <row r="44" ht="15" customHeight="1" spans="1:60">
      <c r="A44" s="3"/>
      <c r="B44" s="3"/>
      <c r="C44" s="3"/>
      <c r="D44" s="31"/>
      <c r="E44" s="31"/>
      <c r="F44" s="3"/>
      <c r="G44" s="3"/>
      <c r="H44" s="3"/>
      <c r="I44" s="3"/>
      <c r="J44" s="3"/>
      <c r="K44" s="3"/>
      <c r="L44" s="3"/>
      <c r="M44" s="3"/>
      <c r="N44" s="3"/>
      <c r="O44" s="3"/>
      <c r="P44" s="3"/>
      <c r="Q44" s="3"/>
      <c r="R44" s="3"/>
      <c r="S44" s="3"/>
      <c r="T44" s="3"/>
      <c r="U44" s="3"/>
      <c r="V44" s="3"/>
      <c r="W44" s="106"/>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123"/>
      <c r="AX44" s="3"/>
      <c r="AY44" s="127"/>
      <c r="AZ44" s="3"/>
      <c r="BA44" s="3"/>
      <c r="BB44" s="3"/>
      <c r="BC44" s="36"/>
      <c r="BD44" s="4"/>
      <c r="BE44" s="4"/>
      <c r="BF44" s="4"/>
      <c r="BG44" s="37"/>
      <c r="BH44" s="37"/>
    </row>
    <row r="45" ht="15" customHeight="1" spans="1:60">
      <c r="A45" s="3"/>
      <c r="B45" s="3"/>
      <c r="C45" s="3"/>
      <c r="D45" s="31"/>
      <c r="E45" s="31"/>
      <c r="F45" s="3"/>
      <c r="G45" s="3"/>
      <c r="H45" s="3"/>
      <c r="I45" s="3"/>
      <c r="J45" s="3"/>
      <c r="K45" s="3"/>
      <c r="L45" s="3"/>
      <c r="M45" s="3"/>
      <c r="N45" s="3"/>
      <c r="O45" s="3"/>
      <c r="P45" s="3"/>
      <c r="Q45" s="3"/>
      <c r="R45" s="3"/>
      <c r="S45" s="3"/>
      <c r="T45" s="3"/>
      <c r="U45" s="3"/>
      <c r="V45" s="3"/>
      <c r="W45" s="106"/>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123"/>
      <c r="AX45" s="3"/>
      <c r="AY45" s="127"/>
      <c r="AZ45" s="3"/>
      <c r="BA45" s="3"/>
      <c r="BB45" s="3"/>
      <c r="BC45" s="36"/>
      <c r="BD45" s="4"/>
      <c r="BE45" s="4"/>
      <c r="BF45" s="4"/>
      <c r="BG45" s="37"/>
      <c r="BH45" s="37"/>
    </row>
    <row r="46" ht="15" customHeight="1" spans="1:60">
      <c r="A46" s="3"/>
      <c r="B46" s="3"/>
      <c r="C46" s="3"/>
      <c r="D46" s="31"/>
      <c r="E46" s="31"/>
      <c r="F46" s="3"/>
      <c r="G46" s="3"/>
      <c r="H46" s="3"/>
      <c r="I46" s="3"/>
      <c r="J46" s="3"/>
      <c r="K46" s="3"/>
      <c r="L46" s="3"/>
      <c r="M46" s="3"/>
      <c r="N46" s="3"/>
      <c r="O46" s="3"/>
      <c r="P46" s="3"/>
      <c r="Q46" s="3"/>
      <c r="R46" s="3"/>
      <c r="S46" s="3"/>
      <c r="T46" s="3"/>
      <c r="U46" s="3"/>
      <c r="V46" s="3"/>
      <c r="W46" s="106"/>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123"/>
      <c r="AX46" s="3"/>
      <c r="AY46" s="127"/>
      <c r="AZ46" s="3"/>
      <c r="BA46" s="3"/>
      <c r="BB46" s="3"/>
      <c r="BC46" s="36"/>
      <c r="BD46" s="4"/>
      <c r="BE46" s="4"/>
      <c r="BF46" s="4"/>
      <c r="BG46" s="37"/>
      <c r="BH46" s="37"/>
    </row>
    <row r="47" ht="15" customHeight="1" spans="1:60">
      <c r="A47" s="3"/>
      <c r="B47" s="3"/>
      <c r="C47" s="3"/>
      <c r="D47" s="31"/>
      <c r="E47" s="31"/>
      <c r="F47" s="3"/>
      <c r="G47" s="3"/>
      <c r="H47" s="3"/>
      <c r="I47" s="3"/>
      <c r="J47" s="3"/>
      <c r="K47" s="3"/>
      <c r="L47" s="3"/>
      <c r="M47" s="3"/>
      <c r="N47" s="3"/>
      <c r="O47" s="3"/>
      <c r="P47" s="3"/>
      <c r="Q47" s="3"/>
      <c r="R47" s="3"/>
      <c r="S47" s="3"/>
      <c r="T47" s="3"/>
      <c r="U47" s="3"/>
      <c r="V47" s="3"/>
      <c r="W47" s="106"/>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123"/>
      <c r="AX47" s="3"/>
      <c r="AY47" s="127"/>
      <c r="AZ47" s="3"/>
      <c r="BA47" s="3"/>
      <c r="BB47" s="3"/>
      <c r="BC47" s="36"/>
      <c r="BD47" s="4"/>
      <c r="BE47" s="4"/>
      <c r="BF47" s="4"/>
      <c r="BG47" s="37"/>
      <c r="BH47" s="37"/>
    </row>
    <row r="48" ht="15" customHeight="1" spans="1:60">
      <c r="A48" s="3"/>
      <c r="B48" s="3"/>
      <c r="C48" s="3"/>
      <c r="D48" s="31"/>
      <c r="E48" s="31"/>
      <c r="F48" s="3"/>
      <c r="G48" s="3"/>
      <c r="H48" s="3"/>
      <c r="I48" s="3"/>
      <c r="J48" s="3"/>
      <c r="K48" s="3"/>
      <c r="L48" s="3"/>
      <c r="M48" s="3"/>
      <c r="N48" s="3"/>
      <c r="O48" s="3"/>
      <c r="P48" s="3"/>
      <c r="Q48" s="3"/>
      <c r="R48" s="3"/>
      <c r="S48" s="3"/>
      <c r="T48" s="3"/>
      <c r="U48" s="3"/>
      <c r="V48" s="3"/>
      <c r="W48" s="106"/>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123"/>
      <c r="AX48" s="3"/>
      <c r="AY48" s="127"/>
      <c r="AZ48" s="3"/>
      <c r="BA48" s="3"/>
      <c r="BB48" s="3"/>
      <c r="BC48" s="36"/>
      <c r="BD48" s="4"/>
      <c r="BE48" s="4"/>
      <c r="BF48" s="4"/>
      <c r="BG48" s="37"/>
      <c r="BH48" s="37"/>
    </row>
    <row r="49" ht="15" customHeight="1" spans="1:60">
      <c r="A49" s="3"/>
      <c r="B49" s="3"/>
      <c r="C49" s="3"/>
      <c r="D49" s="31"/>
      <c r="E49" s="31"/>
      <c r="F49" s="3"/>
      <c r="G49" s="3"/>
      <c r="H49" s="3"/>
      <c r="I49" s="3"/>
      <c r="J49" s="3"/>
      <c r="K49" s="3"/>
      <c r="L49" s="3"/>
      <c r="M49" s="3"/>
      <c r="N49" s="3"/>
      <c r="O49" s="3"/>
      <c r="P49" s="3"/>
      <c r="Q49" s="3"/>
      <c r="R49" s="3"/>
      <c r="S49" s="3"/>
      <c r="T49" s="3"/>
      <c r="U49" s="3"/>
      <c r="V49" s="3"/>
      <c r="W49" s="106"/>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123"/>
      <c r="AX49" s="3"/>
      <c r="AY49" s="127"/>
      <c r="AZ49" s="3"/>
      <c r="BA49" s="3"/>
      <c r="BB49" s="3"/>
      <c r="BC49" s="36"/>
      <c r="BD49" s="4"/>
      <c r="BE49" s="4"/>
      <c r="BF49" s="4"/>
      <c r="BG49" s="37"/>
      <c r="BH49" s="37"/>
    </row>
    <row r="50" ht="15" customHeight="1" spans="1:60">
      <c r="A50" s="3"/>
      <c r="B50" s="3"/>
      <c r="C50" s="3"/>
      <c r="D50" s="31"/>
      <c r="E50" s="31"/>
      <c r="F50" s="3"/>
      <c r="G50" s="3"/>
      <c r="H50" s="3"/>
      <c r="I50" s="3"/>
      <c r="J50" s="3"/>
      <c r="K50" s="3"/>
      <c r="L50" s="3"/>
      <c r="M50" s="3"/>
      <c r="N50" s="3"/>
      <c r="O50" s="3"/>
      <c r="P50" s="3"/>
      <c r="Q50" s="3"/>
      <c r="R50" s="3"/>
      <c r="S50" s="3"/>
      <c r="T50" s="3"/>
      <c r="U50" s="3"/>
      <c r="V50" s="3"/>
      <c r="W50" s="106"/>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123"/>
      <c r="AX50" s="3"/>
      <c r="AY50" s="127"/>
      <c r="AZ50" s="3"/>
      <c r="BA50" s="3"/>
      <c r="BB50" s="3"/>
      <c r="BC50" s="36"/>
      <c r="BD50" s="4"/>
      <c r="BE50" s="4"/>
      <c r="BF50" s="4"/>
      <c r="BG50" s="37"/>
      <c r="BH50" s="37"/>
    </row>
    <row r="51" ht="15" customHeight="1" spans="1:60">
      <c r="A51" s="3"/>
      <c r="B51" s="3"/>
      <c r="C51" s="3"/>
      <c r="D51" s="31"/>
      <c r="E51" s="31"/>
      <c r="F51" s="3"/>
      <c r="G51" s="3"/>
      <c r="H51" s="3"/>
      <c r="I51" s="3"/>
      <c r="J51" s="3"/>
      <c r="K51" s="3"/>
      <c r="L51" s="3"/>
      <c r="M51" s="3"/>
      <c r="N51" s="3"/>
      <c r="O51" s="3"/>
      <c r="P51" s="3"/>
      <c r="Q51" s="3"/>
      <c r="R51" s="3"/>
      <c r="S51" s="3"/>
      <c r="T51" s="3"/>
      <c r="U51" s="3"/>
      <c r="V51" s="3"/>
      <c r="W51" s="106"/>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127"/>
      <c r="AZ51" s="3"/>
      <c r="BA51" s="3"/>
      <c r="BB51" s="3"/>
      <c r="BC51" s="36"/>
      <c r="BD51" s="4"/>
      <c r="BE51" s="4"/>
      <c r="BF51" s="4"/>
      <c r="BG51" s="37"/>
      <c r="BH51" s="37"/>
    </row>
    <row r="52" ht="15" customHeight="1" spans="1:60">
      <c r="A52" s="3"/>
      <c r="B52" s="3"/>
      <c r="C52" s="3"/>
      <c r="D52" s="31"/>
      <c r="E52" s="31"/>
      <c r="F52" s="3"/>
      <c r="G52" s="3"/>
      <c r="H52" s="3"/>
      <c r="I52" s="3"/>
      <c r="J52" s="3"/>
      <c r="K52" s="3"/>
      <c r="L52" s="3"/>
      <c r="M52" s="3"/>
      <c r="N52" s="3"/>
      <c r="O52" s="3"/>
      <c r="P52" s="3"/>
      <c r="Q52" s="3"/>
      <c r="R52" s="3"/>
      <c r="S52" s="3"/>
      <c r="T52" s="3"/>
      <c r="U52" s="3"/>
      <c r="V52" s="3"/>
      <c r="W52" s="106"/>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123"/>
      <c r="AX52" s="3"/>
      <c r="AY52" s="127"/>
      <c r="AZ52" s="3"/>
      <c r="BA52" s="3"/>
      <c r="BB52" s="3"/>
      <c r="BC52" s="36"/>
      <c r="BD52" s="4"/>
      <c r="BE52" s="4"/>
      <c r="BF52" s="4"/>
      <c r="BG52" s="37"/>
      <c r="BH52" s="37"/>
    </row>
    <row r="53" ht="15" customHeight="1" spans="1:60">
      <c r="A53" s="3"/>
      <c r="B53" s="3"/>
      <c r="C53" s="3"/>
      <c r="D53" s="31"/>
      <c r="E53" s="31"/>
      <c r="F53" s="3"/>
      <c r="G53" s="3"/>
      <c r="H53" s="3"/>
      <c r="I53" s="3"/>
      <c r="J53" s="3"/>
      <c r="K53" s="3"/>
      <c r="L53" s="3"/>
      <c r="M53" s="3"/>
      <c r="N53" s="3"/>
      <c r="O53" s="3"/>
      <c r="P53" s="3"/>
      <c r="Q53" s="3"/>
      <c r="R53" s="3"/>
      <c r="S53" s="3"/>
      <c r="T53" s="3"/>
      <c r="U53" s="3"/>
      <c r="V53" s="3"/>
      <c r="W53" s="106"/>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123"/>
      <c r="AX53" s="3"/>
      <c r="AY53" s="127"/>
      <c r="AZ53" s="3"/>
      <c r="BA53" s="3"/>
      <c r="BB53" s="3"/>
      <c r="BC53" s="36"/>
      <c r="BD53" s="4"/>
      <c r="BE53" s="4"/>
      <c r="BF53" s="4"/>
      <c r="BG53" s="37"/>
      <c r="BH53" s="37"/>
    </row>
    <row r="54" ht="15" customHeight="1" spans="1:60">
      <c r="A54" s="3"/>
      <c r="B54" s="3"/>
      <c r="C54" s="3"/>
      <c r="D54" s="31"/>
      <c r="E54" s="31"/>
      <c r="F54" s="3"/>
      <c r="G54" s="3"/>
      <c r="H54" s="3"/>
      <c r="I54" s="3"/>
      <c r="J54" s="3"/>
      <c r="K54" s="3"/>
      <c r="L54" s="3"/>
      <c r="M54" s="3"/>
      <c r="N54" s="3"/>
      <c r="O54" s="3"/>
      <c r="P54" s="3"/>
      <c r="Q54" s="3"/>
      <c r="R54" s="3"/>
      <c r="S54" s="3"/>
      <c r="T54" s="3"/>
      <c r="U54" s="3"/>
      <c r="V54" s="3"/>
      <c r="W54" s="106"/>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123"/>
      <c r="AX54" s="3"/>
      <c r="AY54" s="127"/>
      <c r="AZ54" s="3"/>
      <c r="BA54" s="3"/>
      <c r="BB54" s="3"/>
      <c r="BC54" s="36"/>
      <c r="BD54" s="4"/>
      <c r="BE54" s="4"/>
      <c r="BF54" s="4"/>
      <c r="BG54" s="37"/>
      <c r="BH54" s="37"/>
    </row>
    <row r="55" ht="15" customHeight="1" spans="1:60">
      <c r="A55" s="3"/>
      <c r="B55" s="3"/>
      <c r="C55" s="3"/>
      <c r="D55" s="31"/>
      <c r="E55" s="31"/>
      <c r="F55" s="3"/>
      <c r="G55" s="3"/>
      <c r="H55" s="3"/>
      <c r="I55" s="3"/>
      <c r="J55" s="3"/>
      <c r="K55" s="3"/>
      <c r="L55" s="3"/>
      <c r="M55" s="3"/>
      <c r="N55" s="3"/>
      <c r="O55" s="3"/>
      <c r="P55" s="3"/>
      <c r="Q55" s="3"/>
      <c r="R55" s="3"/>
      <c r="S55" s="3"/>
      <c r="T55" s="3"/>
      <c r="U55" s="3"/>
      <c r="V55" s="3"/>
      <c r="W55" s="106"/>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123"/>
      <c r="AX55" s="3"/>
      <c r="AY55" s="127"/>
      <c r="AZ55" s="3"/>
      <c r="BA55" s="3"/>
      <c r="BB55" s="3"/>
      <c r="BC55" s="36"/>
      <c r="BD55" s="4"/>
      <c r="BE55" s="4"/>
      <c r="BF55" s="4"/>
      <c r="BG55" s="37"/>
      <c r="BH55" s="37"/>
    </row>
    <row r="56" ht="15" customHeight="1" spans="1:60">
      <c r="A56" s="3"/>
      <c r="B56" s="3"/>
      <c r="C56" s="3"/>
      <c r="D56" s="31"/>
      <c r="E56" s="31"/>
      <c r="F56" s="3"/>
      <c r="G56" s="3"/>
      <c r="H56" s="3"/>
      <c r="I56" s="3"/>
      <c r="J56" s="3"/>
      <c r="K56" s="3"/>
      <c r="L56" s="3"/>
      <c r="M56" s="3"/>
      <c r="N56" s="3"/>
      <c r="O56" s="3"/>
      <c r="P56" s="3"/>
      <c r="Q56" s="3"/>
      <c r="R56" s="3"/>
      <c r="S56" s="3"/>
      <c r="T56" s="3"/>
      <c r="U56" s="3"/>
      <c r="V56" s="3"/>
      <c r="W56" s="106"/>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123"/>
      <c r="AX56" s="3"/>
      <c r="AY56" s="127"/>
      <c r="AZ56" s="3"/>
      <c r="BA56" s="3"/>
      <c r="BB56" s="3"/>
      <c r="BC56" s="36"/>
      <c r="BD56" s="4"/>
      <c r="BE56" s="4"/>
      <c r="BF56" s="4"/>
      <c r="BG56" s="37"/>
      <c r="BH56" s="37"/>
    </row>
    <row r="57" ht="15" customHeight="1" spans="1:60">
      <c r="A57" s="3"/>
      <c r="B57" s="3"/>
      <c r="C57" s="3"/>
      <c r="D57" s="31"/>
      <c r="E57" s="31"/>
      <c r="F57" s="3"/>
      <c r="G57" s="3"/>
      <c r="H57" s="3"/>
      <c r="I57" s="3"/>
      <c r="J57" s="3"/>
      <c r="K57" s="3"/>
      <c r="L57" s="3"/>
      <c r="M57" s="3"/>
      <c r="N57" s="3"/>
      <c r="O57" s="3"/>
      <c r="P57" s="3"/>
      <c r="Q57" s="3"/>
      <c r="R57" s="3"/>
      <c r="S57" s="3"/>
      <c r="T57" s="3"/>
      <c r="U57" s="3"/>
      <c r="V57" s="3"/>
      <c r="W57" s="106"/>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127"/>
      <c r="AZ57" s="3"/>
      <c r="BA57" s="3"/>
      <c r="BB57" s="3"/>
      <c r="BC57" s="36"/>
      <c r="BD57" s="4"/>
      <c r="BE57" s="4"/>
      <c r="BF57" s="4"/>
      <c r="BG57" s="37"/>
      <c r="BH57" s="37"/>
    </row>
    <row r="58" ht="15" customHeight="1" spans="1:60">
      <c r="A58" s="3"/>
      <c r="B58" s="3"/>
      <c r="C58" s="3"/>
      <c r="D58" s="31"/>
      <c r="E58" s="31"/>
      <c r="F58" s="3"/>
      <c r="G58" s="3"/>
      <c r="H58" s="3"/>
      <c r="I58" s="3"/>
      <c r="J58" s="3"/>
      <c r="K58" s="3"/>
      <c r="L58" s="3"/>
      <c r="M58" s="3"/>
      <c r="N58" s="3"/>
      <c r="O58" s="3"/>
      <c r="P58" s="3"/>
      <c r="Q58" s="3"/>
      <c r="R58" s="3"/>
      <c r="S58" s="3"/>
      <c r="T58" s="3"/>
      <c r="U58" s="3"/>
      <c r="V58" s="3"/>
      <c r="W58" s="106"/>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123"/>
      <c r="AX58" s="3"/>
      <c r="AY58" s="127"/>
      <c r="AZ58" s="3"/>
      <c r="BA58" s="3"/>
      <c r="BB58" s="3"/>
      <c r="BC58" s="36"/>
      <c r="BD58" s="4"/>
      <c r="BE58" s="4"/>
      <c r="BF58" s="4"/>
      <c r="BG58" s="37"/>
      <c r="BH58" s="37"/>
    </row>
    <row r="59" ht="15" customHeight="1" spans="1:60">
      <c r="A59" s="3"/>
      <c r="B59" s="3"/>
      <c r="C59" s="3"/>
      <c r="D59" s="31"/>
      <c r="E59" s="31"/>
      <c r="F59" s="3"/>
      <c r="G59" s="3"/>
      <c r="H59" s="3"/>
      <c r="I59" s="3"/>
      <c r="J59" s="3"/>
      <c r="K59" s="3"/>
      <c r="L59" s="3"/>
      <c r="M59" s="3"/>
      <c r="N59" s="3"/>
      <c r="O59" s="3"/>
      <c r="P59" s="3"/>
      <c r="Q59" s="3"/>
      <c r="R59" s="3"/>
      <c r="S59" s="3"/>
      <c r="T59" s="3"/>
      <c r="U59" s="3"/>
      <c r="V59" s="3"/>
      <c r="W59" s="106"/>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123"/>
      <c r="AX59" s="3"/>
      <c r="AY59" s="127"/>
      <c r="AZ59" s="3"/>
      <c r="BA59" s="3"/>
      <c r="BB59" s="3"/>
      <c r="BC59" s="36"/>
      <c r="BD59" s="4"/>
      <c r="BE59" s="4"/>
      <c r="BF59" s="4"/>
      <c r="BG59" s="37"/>
      <c r="BH59" s="37"/>
    </row>
    <row r="60" ht="15" customHeight="1" spans="1:60">
      <c r="A60" s="3"/>
      <c r="B60" s="3"/>
      <c r="C60" s="3"/>
      <c r="D60" s="31"/>
      <c r="E60" s="31"/>
      <c r="F60" s="3"/>
      <c r="G60" s="3"/>
      <c r="H60" s="3"/>
      <c r="I60" s="3"/>
      <c r="J60" s="3"/>
      <c r="K60" s="3"/>
      <c r="L60" s="3"/>
      <c r="M60" s="3"/>
      <c r="N60" s="3"/>
      <c r="O60" s="3"/>
      <c r="P60" s="3"/>
      <c r="Q60" s="3"/>
      <c r="R60" s="3"/>
      <c r="S60" s="3"/>
      <c r="T60" s="3"/>
      <c r="U60" s="3"/>
      <c r="V60" s="3"/>
      <c r="W60" s="106"/>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123"/>
      <c r="AX60" s="3"/>
      <c r="AY60" s="127"/>
      <c r="AZ60" s="3"/>
      <c r="BA60" s="3"/>
      <c r="BB60" s="3"/>
      <c r="BC60" s="36"/>
      <c r="BD60" s="4"/>
      <c r="BE60" s="4"/>
      <c r="BF60" s="4"/>
      <c r="BG60" s="37"/>
      <c r="BH60" s="37"/>
    </row>
    <row r="61" ht="15" customHeight="1" spans="1:60">
      <c r="A61" s="3"/>
      <c r="B61" s="3"/>
      <c r="C61" s="3"/>
      <c r="D61" s="31"/>
      <c r="E61" s="31"/>
      <c r="F61" s="3"/>
      <c r="G61" s="3"/>
      <c r="H61" s="3"/>
      <c r="I61" s="3"/>
      <c r="J61" s="3"/>
      <c r="K61" s="3"/>
      <c r="L61" s="3"/>
      <c r="M61" s="3"/>
      <c r="N61" s="3"/>
      <c r="O61" s="3"/>
      <c r="P61" s="3"/>
      <c r="Q61" s="3"/>
      <c r="R61" s="3"/>
      <c r="S61" s="3"/>
      <c r="T61" s="3"/>
      <c r="U61" s="3"/>
      <c r="V61" s="3"/>
      <c r="W61" s="106"/>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123"/>
      <c r="AX61" s="3"/>
      <c r="AY61" s="127"/>
      <c r="AZ61" s="3"/>
      <c r="BA61" s="3"/>
      <c r="BB61" s="3"/>
      <c r="BC61" s="36"/>
      <c r="BD61" s="4"/>
      <c r="BE61" s="4"/>
      <c r="BF61" s="4"/>
      <c r="BG61" s="37"/>
      <c r="BH61" s="37"/>
    </row>
    <row r="62" ht="15" customHeight="1" spans="1:60">
      <c r="A62" s="3"/>
      <c r="B62" s="3"/>
      <c r="C62" s="3"/>
      <c r="D62" s="31"/>
      <c r="E62" s="31"/>
      <c r="F62" s="3"/>
      <c r="G62" s="3"/>
      <c r="H62" s="3"/>
      <c r="I62" s="3"/>
      <c r="J62" s="3"/>
      <c r="K62" s="3"/>
      <c r="L62" s="3"/>
      <c r="M62" s="3"/>
      <c r="N62" s="3"/>
      <c r="O62" s="3"/>
      <c r="P62" s="3"/>
      <c r="Q62" s="3"/>
      <c r="R62" s="3"/>
      <c r="S62" s="3"/>
      <c r="T62" s="3"/>
      <c r="U62" s="3"/>
      <c r="V62" s="3"/>
      <c r="W62" s="106"/>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123"/>
      <c r="AX62" s="3"/>
      <c r="AY62" s="127"/>
      <c r="AZ62" s="3"/>
      <c r="BA62" s="3"/>
      <c r="BB62" s="3"/>
      <c r="BC62" s="36"/>
      <c r="BD62" s="4"/>
      <c r="BE62" s="4"/>
      <c r="BF62" s="4"/>
      <c r="BG62" s="37"/>
      <c r="BH62" s="37"/>
    </row>
    <row r="63" ht="15" customHeight="1" spans="1:60">
      <c r="A63" s="3"/>
      <c r="B63" s="3"/>
      <c r="C63" s="3"/>
      <c r="D63" s="31"/>
      <c r="E63" s="31"/>
      <c r="F63" s="3"/>
      <c r="G63" s="3"/>
      <c r="H63" s="3"/>
      <c r="I63" s="3"/>
      <c r="J63" s="3"/>
      <c r="K63" s="3"/>
      <c r="L63" s="3"/>
      <c r="M63" s="3"/>
      <c r="N63" s="3"/>
      <c r="O63" s="3"/>
      <c r="P63" s="3"/>
      <c r="Q63" s="3"/>
      <c r="R63" s="3"/>
      <c r="S63" s="3"/>
      <c r="T63" s="3"/>
      <c r="U63" s="3"/>
      <c r="V63" s="3"/>
      <c r="W63" s="106"/>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127"/>
      <c r="AZ63" s="3"/>
      <c r="BA63" s="3"/>
      <c r="BB63" s="3"/>
      <c r="BC63" s="36"/>
      <c r="BD63" s="4"/>
      <c r="BE63" s="4"/>
      <c r="BF63" s="4"/>
      <c r="BG63" s="37"/>
      <c r="BH63" s="37"/>
    </row>
    <row r="64" ht="15" customHeight="1" spans="1:60">
      <c r="A64" s="3"/>
      <c r="B64" s="3"/>
      <c r="C64" s="3"/>
      <c r="D64" s="31"/>
      <c r="E64" s="31"/>
      <c r="F64" s="3"/>
      <c r="G64" s="3"/>
      <c r="H64" s="3"/>
      <c r="I64" s="3"/>
      <c r="J64" s="3"/>
      <c r="K64" s="3"/>
      <c r="L64" s="3"/>
      <c r="M64" s="3"/>
      <c r="N64" s="3"/>
      <c r="O64" s="3"/>
      <c r="P64" s="3"/>
      <c r="Q64" s="3"/>
      <c r="R64" s="3"/>
      <c r="S64" s="3"/>
      <c r="T64" s="3"/>
      <c r="U64" s="3"/>
      <c r="V64" s="3"/>
      <c r="W64" s="106"/>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123"/>
      <c r="AX64" s="3"/>
      <c r="AY64" s="127"/>
      <c r="AZ64" s="3"/>
      <c r="BA64" s="3"/>
      <c r="BB64" s="3"/>
      <c r="BC64" s="36"/>
      <c r="BD64" s="4"/>
      <c r="BE64" s="4"/>
      <c r="BF64" s="4"/>
      <c r="BG64" s="37"/>
      <c r="BH64" s="37"/>
    </row>
    <row r="65" ht="15" customHeight="1" spans="1:60">
      <c r="A65" s="3"/>
      <c r="B65" s="3"/>
      <c r="C65" s="3"/>
      <c r="D65" s="31"/>
      <c r="E65" s="31"/>
      <c r="F65" s="3"/>
      <c r="G65" s="3"/>
      <c r="H65" s="3"/>
      <c r="I65" s="3"/>
      <c r="J65" s="3"/>
      <c r="K65" s="3"/>
      <c r="L65" s="3"/>
      <c r="M65" s="3"/>
      <c r="N65" s="3"/>
      <c r="O65" s="3"/>
      <c r="P65" s="3"/>
      <c r="Q65" s="3"/>
      <c r="R65" s="3"/>
      <c r="S65" s="3"/>
      <c r="T65" s="3"/>
      <c r="U65" s="3"/>
      <c r="V65" s="3"/>
      <c r="W65" s="106"/>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123"/>
      <c r="AX65" s="3"/>
      <c r="AY65" s="127"/>
      <c r="AZ65" s="3"/>
      <c r="BA65" s="3"/>
      <c r="BB65" s="3"/>
      <c r="BC65" s="36"/>
      <c r="BD65" s="4"/>
      <c r="BE65" s="4"/>
      <c r="BF65" s="4"/>
      <c r="BG65" s="37"/>
      <c r="BH65" s="37"/>
    </row>
    <row r="66" ht="15" customHeight="1" spans="1:60">
      <c r="A66" s="3"/>
      <c r="B66" s="3"/>
      <c r="C66" s="3"/>
      <c r="D66" s="31"/>
      <c r="E66" s="31"/>
      <c r="F66" s="3"/>
      <c r="G66" s="3"/>
      <c r="H66" s="3"/>
      <c r="I66" s="3"/>
      <c r="J66" s="3"/>
      <c r="K66" s="3"/>
      <c r="L66" s="3"/>
      <c r="M66" s="3"/>
      <c r="N66" s="3"/>
      <c r="O66" s="3"/>
      <c r="P66" s="3"/>
      <c r="Q66" s="3"/>
      <c r="R66" s="3"/>
      <c r="S66" s="3"/>
      <c r="T66" s="3"/>
      <c r="U66" s="3"/>
      <c r="V66" s="3"/>
      <c r="W66" s="106"/>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127"/>
      <c r="AZ66" s="3"/>
      <c r="BA66" s="3"/>
      <c r="BB66" s="3"/>
      <c r="BC66" s="36"/>
      <c r="BD66" s="4"/>
      <c r="BE66" s="4"/>
      <c r="BF66" s="4"/>
      <c r="BG66" s="37"/>
      <c r="BH66" s="37"/>
    </row>
    <row r="67" ht="15" customHeight="1" spans="1:60">
      <c r="A67" s="3"/>
      <c r="B67" s="3"/>
      <c r="C67" s="3"/>
      <c r="D67" s="31"/>
      <c r="E67" s="31"/>
      <c r="F67" s="3"/>
      <c r="G67" s="3"/>
      <c r="H67" s="3"/>
      <c r="I67" s="3"/>
      <c r="J67" s="3"/>
      <c r="K67" s="3"/>
      <c r="L67" s="3"/>
      <c r="M67" s="3"/>
      <c r="N67" s="3"/>
      <c r="O67" s="3"/>
      <c r="P67" s="3"/>
      <c r="Q67" s="3"/>
      <c r="R67" s="3"/>
      <c r="S67" s="3"/>
      <c r="T67" s="3"/>
      <c r="U67" s="3"/>
      <c r="V67" s="3"/>
      <c r="W67" s="106"/>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123"/>
      <c r="AX67" s="3"/>
      <c r="AY67" s="127"/>
      <c r="AZ67" s="3"/>
      <c r="BA67" s="3"/>
      <c r="BB67" s="3"/>
      <c r="BC67" s="36"/>
      <c r="BD67" s="4"/>
      <c r="BE67" s="4"/>
      <c r="BF67" s="4"/>
      <c r="BG67" s="37"/>
      <c r="BH67" s="37"/>
    </row>
    <row r="68" ht="15" customHeight="1" spans="1:60">
      <c r="A68" s="3"/>
      <c r="B68" s="3"/>
      <c r="C68" s="3"/>
      <c r="D68" s="31"/>
      <c r="E68" s="31"/>
      <c r="F68" s="3"/>
      <c r="G68" s="3"/>
      <c r="H68" s="3"/>
      <c r="I68" s="3"/>
      <c r="J68" s="3"/>
      <c r="K68" s="3"/>
      <c r="L68" s="3"/>
      <c r="M68" s="3"/>
      <c r="N68" s="3"/>
      <c r="O68" s="3"/>
      <c r="P68" s="3"/>
      <c r="Q68" s="3"/>
      <c r="R68" s="3"/>
      <c r="S68" s="3"/>
      <c r="T68" s="3"/>
      <c r="U68" s="3"/>
      <c r="V68" s="3"/>
      <c r="W68" s="106"/>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123"/>
      <c r="AX68" s="3"/>
      <c r="AY68" s="127"/>
      <c r="AZ68" s="3"/>
      <c r="BA68" s="3"/>
      <c r="BB68" s="3"/>
      <c r="BC68" s="36"/>
      <c r="BD68" s="4"/>
      <c r="BE68" s="4"/>
      <c r="BF68" s="4"/>
      <c r="BG68" s="37"/>
      <c r="BH68" s="37"/>
    </row>
    <row r="69" ht="15" customHeight="1" spans="1:60">
      <c r="A69" s="3"/>
      <c r="B69" s="3"/>
      <c r="C69" s="3"/>
      <c r="D69" s="31"/>
      <c r="E69" s="31"/>
      <c r="F69" s="3"/>
      <c r="G69" s="3"/>
      <c r="H69" s="3"/>
      <c r="I69" s="3"/>
      <c r="J69" s="3"/>
      <c r="K69" s="3"/>
      <c r="L69" s="3"/>
      <c r="M69" s="3"/>
      <c r="N69" s="3"/>
      <c r="O69" s="3"/>
      <c r="P69" s="3"/>
      <c r="Q69" s="3"/>
      <c r="R69" s="3"/>
      <c r="S69" s="3"/>
      <c r="T69" s="3"/>
      <c r="U69" s="3"/>
      <c r="V69" s="3"/>
      <c r="W69" s="106"/>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123"/>
      <c r="AX69" s="3"/>
      <c r="AY69" s="127"/>
      <c r="AZ69" s="3"/>
      <c r="BA69" s="3"/>
      <c r="BB69" s="3"/>
      <c r="BC69" s="36"/>
      <c r="BD69" s="4"/>
      <c r="BE69" s="4"/>
      <c r="BF69" s="4"/>
      <c r="BG69" s="37"/>
      <c r="BH69" s="37"/>
    </row>
    <row r="70" ht="15" customHeight="1" spans="1:60">
      <c r="A70" s="3"/>
      <c r="B70" s="3"/>
      <c r="C70" s="3"/>
      <c r="D70" s="31"/>
      <c r="E70" s="31"/>
      <c r="F70" s="3"/>
      <c r="G70" s="3"/>
      <c r="H70" s="3"/>
      <c r="I70" s="3"/>
      <c r="J70" s="3"/>
      <c r="K70" s="3"/>
      <c r="L70" s="3"/>
      <c r="M70" s="3"/>
      <c r="N70" s="3"/>
      <c r="O70" s="3"/>
      <c r="P70" s="3"/>
      <c r="Q70" s="3"/>
      <c r="R70" s="3"/>
      <c r="S70" s="3"/>
      <c r="T70" s="3"/>
      <c r="U70" s="3"/>
      <c r="V70" s="3"/>
      <c r="W70" s="106"/>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127"/>
      <c r="AZ70" s="3"/>
      <c r="BA70" s="3"/>
      <c r="BB70" s="3"/>
      <c r="BC70" s="36"/>
      <c r="BD70" s="4"/>
      <c r="BE70" s="4"/>
      <c r="BF70" s="4"/>
      <c r="BG70" s="37"/>
      <c r="BH70" s="37"/>
    </row>
    <row r="71" ht="15" customHeight="1" spans="1:60">
      <c r="A71" s="3"/>
      <c r="B71" s="3"/>
      <c r="C71" s="3"/>
      <c r="D71" s="31"/>
      <c r="E71" s="31"/>
      <c r="F71" s="3"/>
      <c r="G71" s="3"/>
      <c r="H71" s="3"/>
      <c r="I71" s="3"/>
      <c r="J71" s="3"/>
      <c r="K71" s="3"/>
      <c r="L71" s="3"/>
      <c r="M71" s="3"/>
      <c r="N71" s="3"/>
      <c r="O71" s="3"/>
      <c r="P71" s="3"/>
      <c r="Q71" s="3"/>
      <c r="R71" s="3"/>
      <c r="S71" s="3"/>
      <c r="T71" s="3"/>
      <c r="U71" s="3"/>
      <c r="V71" s="3"/>
      <c r="W71" s="106"/>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123"/>
      <c r="AX71" s="3"/>
      <c r="AY71" s="127"/>
      <c r="AZ71" s="3"/>
      <c r="BA71" s="3"/>
      <c r="BB71" s="3"/>
      <c r="BC71" s="36"/>
      <c r="BD71" s="4"/>
      <c r="BE71" s="4"/>
      <c r="BF71" s="4"/>
      <c r="BG71" s="37"/>
      <c r="BH71" s="37"/>
    </row>
    <row r="72" ht="15" customHeight="1" spans="1:60">
      <c r="A72" s="3"/>
      <c r="B72" s="3"/>
      <c r="C72" s="3"/>
      <c r="D72" s="31"/>
      <c r="E72" s="31"/>
      <c r="F72" s="3"/>
      <c r="G72" s="3"/>
      <c r="H72" s="3"/>
      <c r="I72" s="3"/>
      <c r="J72" s="3"/>
      <c r="K72" s="3"/>
      <c r="L72" s="3"/>
      <c r="M72" s="3"/>
      <c r="N72" s="3"/>
      <c r="O72" s="3"/>
      <c r="P72" s="3"/>
      <c r="Q72" s="3"/>
      <c r="R72" s="3"/>
      <c r="S72" s="3"/>
      <c r="T72" s="3"/>
      <c r="U72" s="3"/>
      <c r="V72" s="3"/>
      <c r="W72" s="106"/>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123"/>
      <c r="AX72" s="3"/>
      <c r="AY72" s="127"/>
      <c r="AZ72" s="3"/>
      <c r="BA72" s="3"/>
      <c r="BB72" s="3"/>
      <c r="BC72" s="36"/>
      <c r="BD72" s="4"/>
      <c r="BE72" s="4"/>
      <c r="BF72" s="4"/>
      <c r="BG72" s="37"/>
      <c r="BH72" s="37"/>
    </row>
    <row r="73" ht="15" customHeight="1" spans="1:60">
      <c r="A73" s="3"/>
      <c r="B73" s="3"/>
      <c r="C73" s="3"/>
      <c r="D73" s="31"/>
      <c r="E73" s="31"/>
      <c r="F73" s="3"/>
      <c r="G73" s="3"/>
      <c r="H73" s="3"/>
      <c r="I73" s="3"/>
      <c r="J73" s="3"/>
      <c r="K73" s="3"/>
      <c r="L73" s="3"/>
      <c r="M73" s="3"/>
      <c r="N73" s="3"/>
      <c r="O73" s="3"/>
      <c r="P73" s="3"/>
      <c r="Q73" s="3"/>
      <c r="R73" s="3"/>
      <c r="S73" s="3"/>
      <c r="T73" s="3"/>
      <c r="U73" s="3"/>
      <c r="V73" s="3"/>
      <c r="W73" s="106"/>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123"/>
      <c r="AX73" s="3"/>
      <c r="AY73" s="127"/>
      <c r="AZ73" s="3"/>
      <c r="BA73" s="3"/>
      <c r="BB73" s="3"/>
      <c r="BC73" s="36"/>
      <c r="BD73" s="4"/>
      <c r="BE73" s="4"/>
      <c r="BF73" s="4"/>
      <c r="BG73" s="37"/>
      <c r="BH73" s="37"/>
    </row>
    <row r="74" ht="15" customHeight="1" spans="1:60">
      <c r="A74" s="3"/>
      <c r="B74" s="3"/>
      <c r="C74" s="3"/>
      <c r="D74" s="31"/>
      <c r="E74" s="31"/>
      <c r="F74" s="3"/>
      <c r="G74" s="3"/>
      <c r="H74" s="3"/>
      <c r="I74" s="3"/>
      <c r="J74" s="3"/>
      <c r="K74" s="3"/>
      <c r="L74" s="3"/>
      <c r="M74" s="3"/>
      <c r="N74" s="3"/>
      <c r="O74" s="3"/>
      <c r="P74" s="3"/>
      <c r="Q74" s="3"/>
      <c r="R74" s="3"/>
      <c r="S74" s="3"/>
      <c r="T74" s="3"/>
      <c r="U74" s="3"/>
      <c r="V74" s="3"/>
      <c r="W74" s="106"/>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123"/>
      <c r="AX74" s="3"/>
      <c r="AY74" s="127"/>
      <c r="AZ74" s="3"/>
      <c r="BA74" s="3"/>
      <c r="BB74" s="3"/>
      <c r="BC74" s="36"/>
      <c r="BD74" s="4"/>
      <c r="BE74" s="4"/>
      <c r="BF74" s="4"/>
      <c r="BG74" s="37"/>
      <c r="BH74" s="37"/>
    </row>
    <row r="75" ht="15" customHeight="1" spans="1:60">
      <c r="A75" s="3"/>
      <c r="B75" s="3"/>
      <c r="C75" s="3"/>
      <c r="D75" s="31"/>
      <c r="E75" s="31"/>
      <c r="F75" s="3"/>
      <c r="G75" s="3"/>
      <c r="H75" s="3"/>
      <c r="I75" s="3"/>
      <c r="J75" s="3"/>
      <c r="K75" s="3"/>
      <c r="L75" s="3"/>
      <c r="M75" s="3"/>
      <c r="N75" s="3"/>
      <c r="O75" s="3"/>
      <c r="P75" s="3"/>
      <c r="Q75" s="3"/>
      <c r="R75" s="3"/>
      <c r="S75" s="3"/>
      <c r="T75" s="3"/>
      <c r="U75" s="3"/>
      <c r="V75" s="3"/>
      <c r="W75" s="106"/>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123"/>
      <c r="AX75" s="3"/>
      <c r="AY75" s="127"/>
      <c r="AZ75" s="3"/>
      <c r="BA75" s="3"/>
      <c r="BB75" s="3"/>
      <c r="BC75" s="36"/>
      <c r="BD75" s="4"/>
      <c r="BE75" s="4"/>
      <c r="BF75" s="4"/>
      <c r="BG75" s="37"/>
      <c r="BH75" s="37"/>
    </row>
    <row r="76" ht="15" customHeight="1" spans="1:60">
      <c r="A76" s="3"/>
      <c r="B76" s="3"/>
      <c r="C76" s="3"/>
      <c r="D76" s="31"/>
      <c r="E76" s="31"/>
      <c r="F76" s="3"/>
      <c r="G76" s="3"/>
      <c r="H76" s="3"/>
      <c r="I76" s="3"/>
      <c r="J76" s="3"/>
      <c r="K76" s="3"/>
      <c r="L76" s="3"/>
      <c r="M76" s="3"/>
      <c r="N76" s="3"/>
      <c r="O76" s="3"/>
      <c r="P76" s="3"/>
      <c r="Q76" s="3"/>
      <c r="R76" s="3"/>
      <c r="S76" s="3"/>
      <c r="T76" s="3"/>
      <c r="U76" s="3"/>
      <c r="V76" s="3"/>
      <c r="W76" s="106"/>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123"/>
      <c r="AX76" s="3"/>
      <c r="AY76" s="127"/>
      <c r="AZ76" s="3"/>
      <c r="BA76" s="3"/>
      <c r="BB76" s="3"/>
      <c r="BC76" s="36"/>
      <c r="BD76" s="4"/>
      <c r="BE76" s="4"/>
      <c r="BF76" s="4"/>
      <c r="BG76" s="37"/>
      <c r="BH76" s="37"/>
    </row>
    <row r="77" ht="15" customHeight="1" spans="1:60">
      <c r="A77" s="3"/>
      <c r="B77" s="3"/>
      <c r="C77" s="3"/>
      <c r="D77" s="31"/>
      <c r="E77" s="31"/>
      <c r="F77" s="3"/>
      <c r="G77" s="3"/>
      <c r="H77" s="3"/>
      <c r="I77" s="3"/>
      <c r="J77" s="3"/>
      <c r="K77" s="3"/>
      <c r="L77" s="3"/>
      <c r="M77" s="3"/>
      <c r="N77" s="130"/>
      <c r="O77" s="3"/>
      <c r="P77" s="3"/>
      <c r="Q77" s="3"/>
      <c r="R77" s="3"/>
      <c r="S77" s="3"/>
      <c r="T77" s="3"/>
      <c r="U77" s="3"/>
      <c r="V77" s="3"/>
      <c r="W77" s="106"/>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127"/>
      <c r="AZ77" s="3"/>
      <c r="BA77" s="3"/>
      <c r="BB77" s="3"/>
      <c r="BC77" s="36"/>
      <c r="BD77" s="4"/>
      <c r="BE77" s="4"/>
      <c r="BF77" s="4"/>
      <c r="BG77" s="37"/>
      <c r="BH77" s="37"/>
    </row>
    <row r="78" ht="15" customHeight="1" spans="59:60">
      <c r="BG78" s="37"/>
      <c r="BH78" s="37"/>
    </row>
    <row r="79" ht="15" customHeight="1" spans="59:60">
      <c r="BG79" s="37"/>
      <c r="BH79" s="37"/>
    </row>
    <row r="80" ht="15" customHeight="1" spans="59:60">
      <c r="BG80" s="37"/>
      <c r="BH80" s="37"/>
    </row>
    <row r="81" ht="15" customHeight="1" spans="59:60">
      <c r="BG81" s="37"/>
      <c r="BH81" s="37"/>
    </row>
    <row r="82" ht="15" customHeight="1" spans="59:60">
      <c r="BG82" s="37"/>
      <c r="BH82" s="37"/>
    </row>
    <row r="83" ht="15" customHeight="1" spans="59:60">
      <c r="BG83" s="37"/>
      <c r="BH83" s="37"/>
    </row>
    <row r="84" ht="15" customHeight="1" spans="59:60">
      <c r="BG84" s="37"/>
      <c r="BH84" s="37"/>
    </row>
    <row r="85" ht="15" customHeight="1" spans="59:60">
      <c r="BG85" s="37"/>
      <c r="BH85" s="37"/>
    </row>
    <row r="86" ht="15" customHeight="1" spans="59:60">
      <c r="BG86" s="37"/>
      <c r="BH86" s="37"/>
    </row>
    <row r="87" ht="15" customHeight="1" spans="59:60">
      <c r="BG87" s="37"/>
      <c r="BH87" s="37"/>
    </row>
    <row r="88" ht="15" customHeight="1" spans="59:60">
      <c r="BG88" s="37"/>
      <c r="BH88" s="37"/>
    </row>
  </sheetData>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8"/>
  <dimension ref="A1:H64"/>
  <sheetViews>
    <sheetView zoomScale="90" zoomScaleNormal="90" workbookViewId="0">
      <selection activeCell="A4" sqref="A4"/>
    </sheetView>
  </sheetViews>
  <sheetFormatPr defaultColWidth="10.5714285714286" defaultRowHeight="12.75" outlineLevelCol="7"/>
  <cols>
    <col min="1" max="1" width="26" customWidth="1"/>
    <col min="2" max="2" width="16.5714285714286" customWidth="1"/>
    <col min="3" max="3" width="20" customWidth="1"/>
    <col min="4" max="4" width="5" customWidth="1"/>
    <col min="5" max="5" width="20.2857142857143" style="4" customWidth="1"/>
    <col min="7" max="7" width="23.5714285714286" customWidth="1"/>
    <col min="8" max="8" width="18.2857142857143" customWidth="1"/>
  </cols>
  <sheetData>
    <row r="1" ht="56.25" customHeight="1" spans="1:8">
      <c r="A1" s="5" t="s">
        <v>11627</v>
      </c>
      <c r="B1" s="5" t="s">
        <v>11628</v>
      </c>
      <c r="C1" s="5" t="s">
        <v>11629</v>
      </c>
      <c r="D1" s="25" t="s">
        <v>11504</v>
      </c>
      <c r="G1" s="39" t="s">
        <v>11630</v>
      </c>
      <c r="H1" s="39" t="e">
        <f>+IF(SUM(E:E)=0,"OK","Codici stato opera non accettabili")</f>
        <v>#N/A</v>
      </c>
    </row>
    <row r="2" ht="33.75" customHeight="1" spans="1:8">
      <c r="A2" s="6" t="s">
        <v>11631</v>
      </c>
      <c r="B2" s="6" t="s">
        <v>11632</v>
      </c>
      <c r="C2" s="6" t="s">
        <v>11633</v>
      </c>
      <c r="D2" s="26"/>
      <c r="G2" s="20" t="s">
        <v>11634</v>
      </c>
      <c r="H2" s="20">
        <f>+COUNTA(A:A)+COUNTA(B:B)+COUNTA(C:C)-9</f>
        <v>0</v>
      </c>
    </row>
    <row r="3" ht="36.75" customHeight="1" spans="1:5">
      <c r="A3" s="7" t="s">
        <v>11635</v>
      </c>
      <c r="B3" s="7" t="s">
        <v>11636</v>
      </c>
      <c r="C3" s="7" t="s">
        <v>11637</v>
      </c>
      <c r="D3" s="27"/>
      <c r="E3" s="10" t="s">
        <v>11638</v>
      </c>
    </row>
    <row r="4" spans="1:5">
      <c r="A4" s="45"/>
      <c r="B4" s="45"/>
      <c r="C4" s="45"/>
      <c r="E4" s="4" t="e">
        <f>+IF(VLOOKUP(A4,Fiumi!B:AR,43,FALSE)&lt;3,0,1)</f>
        <v>#N/A</v>
      </c>
    </row>
    <row r="5" spans="1:3">
      <c r="A5" s="45"/>
      <c r="B5" s="45"/>
      <c r="C5" s="45"/>
    </row>
    <row r="6" spans="1:3">
      <c r="A6" s="45"/>
      <c r="B6" s="45"/>
      <c r="C6" s="45"/>
    </row>
    <row r="7" spans="1:3">
      <c r="A7" s="45"/>
      <c r="B7" s="45"/>
      <c r="C7" s="45"/>
    </row>
    <row r="8" spans="1:3">
      <c r="A8" s="45"/>
      <c r="B8" s="45"/>
      <c r="C8" s="45"/>
    </row>
    <row r="9" spans="1:3">
      <c r="A9" s="45"/>
      <c r="B9" s="45"/>
      <c r="C9" s="45"/>
    </row>
    <row r="10" spans="1:3">
      <c r="A10" s="45"/>
      <c r="B10" s="45"/>
      <c r="C10" s="45"/>
    </row>
    <row r="11" ht="15" customHeight="1" spans="1:3">
      <c r="A11" s="105"/>
      <c r="B11" s="124"/>
      <c r="C11" s="3"/>
    </row>
    <row r="12" ht="15" customHeight="1" spans="1:3">
      <c r="A12" s="105"/>
      <c r="B12" s="124"/>
      <c r="C12" s="3"/>
    </row>
    <row r="13" ht="15" customHeight="1" spans="1:3">
      <c r="A13" s="105"/>
      <c r="B13" s="124"/>
      <c r="C13" s="3"/>
    </row>
    <row r="14" ht="15" customHeight="1" spans="1:3">
      <c r="A14" s="105"/>
      <c r="B14" s="124"/>
      <c r="C14" s="3"/>
    </row>
    <row r="15" ht="15" customHeight="1" spans="1:3">
      <c r="A15" s="105"/>
      <c r="B15" s="124"/>
      <c r="C15" s="3"/>
    </row>
    <row r="16" ht="15" customHeight="1" spans="1:3">
      <c r="A16" s="105"/>
      <c r="B16" s="124"/>
      <c r="C16" s="3"/>
    </row>
    <row r="17" ht="15" customHeight="1" spans="1:3">
      <c r="A17" s="105"/>
      <c r="B17" s="124"/>
      <c r="C17" s="3"/>
    </row>
    <row r="18" ht="15" customHeight="1" spans="1:3">
      <c r="A18" s="105"/>
      <c r="B18" s="124"/>
      <c r="C18" s="3"/>
    </row>
    <row r="19" ht="15" customHeight="1" spans="1:3">
      <c r="A19" s="105"/>
      <c r="B19" s="124"/>
      <c r="C19" s="3"/>
    </row>
    <row r="20" ht="15" customHeight="1" spans="1:3">
      <c r="A20" s="105"/>
      <c r="B20" s="124"/>
      <c r="C20" s="3"/>
    </row>
    <row r="21" ht="15" customHeight="1" spans="1:3">
      <c r="A21" s="105"/>
      <c r="B21" s="124"/>
      <c r="C21" s="3"/>
    </row>
    <row r="22" ht="15" customHeight="1" spans="1:3">
      <c r="A22" s="105"/>
      <c r="B22" s="124"/>
      <c r="C22" s="3"/>
    </row>
    <row r="23" ht="15" customHeight="1" spans="1:3">
      <c r="A23" s="105"/>
      <c r="B23" s="124"/>
      <c r="C23" s="3"/>
    </row>
    <row r="24" ht="15" customHeight="1" spans="1:3">
      <c r="A24" s="105"/>
      <c r="B24" s="124"/>
      <c r="C24" s="3"/>
    </row>
    <row r="25" ht="15" customHeight="1" spans="1:3">
      <c r="A25" s="105"/>
      <c r="B25" s="124"/>
      <c r="C25" s="3"/>
    </row>
    <row r="26" ht="15" customHeight="1" spans="1:3">
      <c r="A26" s="105"/>
      <c r="B26" s="124"/>
      <c r="C26" s="3"/>
    </row>
    <row r="27" ht="15" customHeight="1" spans="1:3">
      <c r="A27" s="105"/>
      <c r="B27" s="124"/>
      <c r="C27" s="3"/>
    </row>
    <row r="28" ht="15" customHeight="1" spans="1:3">
      <c r="A28" s="105"/>
      <c r="B28" s="124"/>
      <c r="C28" s="3"/>
    </row>
    <row r="29" ht="15" customHeight="1" spans="1:3">
      <c r="A29" s="105"/>
      <c r="B29" s="124"/>
      <c r="C29" s="3"/>
    </row>
    <row r="30" ht="15" customHeight="1" spans="1:3">
      <c r="A30" s="105"/>
      <c r="B30" s="124"/>
      <c r="C30" s="3"/>
    </row>
    <row r="31" ht="15" customHeight="1" spans="1:3">
      <c r="A31" s="105"/>
      <c r="B31" s="124"/>
      <c r="C31" s="3"/>
    </row>
    <row r="32" ht="15" customHeight="1" spans="1:3">
      <c r="A32" s="105"/>
      <c r="B32" s="124"/>
      <c r="C32" s="3"/>
    </row>
    <row r="33" ht="15" customHeight="1" spans="1:3">
      <c r="A33" s="105"/>
      <c r="B33" s="124"/>
      <c r="C33" s="3"/>
    </row>
    <row r="34" ht="15" customHeight="1" spans="1:3">
      <c r="A34" s="105"/>
      <c r="B34" s="124"/>
      <c r="C34" s="3"/>
    </row>
    <row r="35" ht="15" customHeight="1" spans="1:3">
      <c r="A35" s="105"/>
      <c r="B35" s="124"/>
      <c r="C35" s="3"/>
    </row>
    <row r="36" ht="15" customHeight="1" spans="1:3">
      <c r="A36" s="105"/>
      <c r="B36" s="124"/>
      <c r="C36" s="3"/>
    </row>
    <row r="37" ht="15" customHeight="1" spans="1:3">
      <c r="A37" s="105"/>
      <c r="B37" s="124"/>
      <c r="C37" s="3"/>
    </row>
    <row r="38" ht="15" customHeight="1" spans="1:3">
      <c r="A38" s="105"/>
      <c r="B38" s="124"/>
      <c r="C38" s="3"/>
    </row>
    <row r="39" ht="15" customHeight="1" spans="1:3">
      <c r="A39" s="105"/>
      <c r="B39" s="124"/>
      <c r="C39" s="3"/>
    </row>
    <row r="40" ht="15" customHeight="1" spans="1:3">
      <c r="A40" s="105"/>
      <c r="B40" s="124"/>
      <c r="C40" s="3"/>
    </row>
    <row r="41" ht="15" customHeight="1" spans="1:3">
      <c r="A41" s="105"/>
      <c r="B41" s="124"/>
      <c r="C41" s="3"/>
    </row>
    <row r="42" ht="15" customHeight="1" spans="1:3">
      <c r="A42" s="105"/>
      <c r="B42" s="124"/>
      <c r="C42" s="3"/>
    </row>
    <row r="43" ht="15" customHeight="1" spans="1:3">
      <c r="A43" s="105"/>
      <c r="B43" s="124"/>
      <c r="C43" s="3"/>
    </row>
    <row r="44" ht="15" customHeight="1" spans="1:3">
      <c r="A44" s="105"/>
      <c r="B44" s="124"/>
      <c r="C44" s="3"/>
    </row>
    <row r="45" ht="15" customHeight="1" spans="1:3">
      <c r="A45" s="105"/>
      <c r="B45" s="124"/>
      <c r="C45" s="3"/>
    </row>
    <row r="46" ht="15" customHeight="1" spans="1:3">
      <c r="A46" s="105"/>
      <c r="B46" s="124"/>
      <c r="C46" s="3"/>
    </row>
    <row r="47" ht="15" customHeight="1" spans="1:3">
      <c r="A47" s="105"/>
      <c r="B47" s="124"/>
      <c r="C47" s="3"/>
    </row>
    <row r="48" ht="15" customHeight="1" spans="1:3">
      <c r="A48" s="105"/>
      <c r="B48" s="124"/>
      <c r="C48" s="3"/>
    </row>
    <row r="49" ht="15" customHeight="1" spans="1:3">
      <c r="A49" s="105"/>
      <c r="B49" s="124"/>
      <c r="C49" s="3"/>
    </row>
    <row r="50" ht="15" customHeight="1" spans="1:3">
      <c r="A50" s="105"/>
      <c r="B50" s="124"/>
      <c r="C50" s="3"/>
    </row>
    <row r="51" ht="15" customHeight="1" spans="1:3">
      <c r="A51" s="105"/>
      <c r="B51" s="124"/>
      <c r="C51" s="3"/>
    </row>
    <row r="52" ht="15" customHeight="1" spans="1:3">
      <c r="A52" s="105"/>
      <c r="B52" s="124"/>
      <c r="C52" s="3"/>
    </row>
    <row r="53" ht="15" customHeight="1" spans="1:3">
      <c r="A53" s="105"/>
      <c r="B53" s="124"/>
      <c r="C53" s="3"/>
    </row>
    <row r="54" ht="15" customHeight="1" spans="1:3">
      <c r="A54" s="105"/>
      <c r="B54" s="124"/>
      <c r="C54" s="3"/>
    </row>
    <row r="55" ht="15" customHeight="1" spans="1:3">
      <c r="A55" s="105"/>
      <c r="B55" s="124"/>
      <c r="C55" s="3"/>
    </row>
    <row r="56" ht="15" customHeight="1" spans="1:3">
      <c r="A56" s="105"/>
      <c r="B56" s="124"/>
      <c r="C56" s="3"/>
    </row>
    <row r="57" ht="15" customHeight="1" spans="1:3">
      <c r="A57" s="105"/>
      <c r="B57" s="124"/>
      <c r="C57" s="3"/>
    </row>
    <row r="58" ht="15" customHeight="1" spans="1:3">
      <c r="A58" s="105"/>
      <c r="B58" s="124"/>
      <c r="C58" s="3"/>
    </row>
    <row r="59" ht="15" customHeight="1" spans="1:3">
      <c r="A59" s="105"/>
      <c r="B59" s="124"/>
      <c r="C59" s="3"/>
    </row>
    <row r="60" ht="15" customHeight="1" spans="1:3">
      <c r="A60" s="105"/>
      <c r="B60" s="124"/>
      <c r="C60" s="3"/>
    </row>
    <row r="61" ht="15" customHeight="1" spans="1:3">
      <c r="A61" s="105"/>
      <c r="B61" s="124"/>
      <c r="C61" s="3"/>
    </row>
    <row r="62" ht="15" customHeight="1" spans="1:3">
      <c r="A62" s="105"/>
      <c r="B62" s="124"/>
      <c r="C62" s="3"/>
    </row>
    <row r="63" ht="15" customHeight="1" spans="1:3">
      <c r="A63" s="105"/>
      <c r="B63" s="124"/>
      <c r="C63" s="3"/>
    </row>
    <row r="64" ht="15" customHeight="1" spans="1:3">
      <c r="A64" s="125"/>
      <c r="B64" s="124"/>
      <c r="C6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9"/>
  <dimension ref="A1:H121"/>
  <sheetViews>
    <sheetView zoomScale="98" zoomScaleNormal="98" workbookViewId="0">
      <selection activeCell="A4" sqref="A4"/>
    </sheetView>
  </sheetViews>
  <sheetFormatPr defaultColWidth="9" defaultRowHeight="12.75" outlineLevelCol="7"/>
  <cols>
    <col min="5" max="5" width="57.4285714285714" style="4" customWidth="1"/>
    <col min="7" max="7" width="23.5714285714286" customWidth="1"/>
    <col min="8" max="8" width="10.1428571428571" customWidth="1"/>
  </cols>
  <sheetData>
    <row r="1" ht="56.25" customHeight="1" spans="1:8">
      <c r="A1" s="5" t="s">
        <v>11627</v>
      </c>
      <c r="B1" s="5" t="s">
        <v>11639</v>
      </c>
      <c r="C1" s="5" t="s">
        <v>11640</v>
      </c>
      <c r="D1" s="25" t="s">
        <v>11504</v>
      </c>
      <c r="G1" s="39" t="s">
        <v>11630</v>
      </c>
      <c r="H1" s="58" t="e">
        <f>+IF(SUM(E:E)=0,"OK","Stato opera non congruente")</f>
        <v>#N/A</v>
      </c>
    </row>
    <row r="2" ht="67.5" customHeight="1" spans="1:8">
      <c r="A2" s="6" t="s">
        <v>11631</v>
      </c>
      <c r="B2" s="6" t="s">
        <v>11641</v>
      </c>
      <c r="C2" s="6" t="s">
        <v>11642</v>
      </c>
      <c r="D2" s="26"/>
      <c r="E2" s="108"/>
      <c r="G2" s="20" t="s">
        <v>11634</v>
      </c>
      <c r="H2" s="20">
        <f>+COUNTA(A:A)+COUNTA(B:B)+COUNTA(C:C)-9</f>
        <v>0</v>
      </c>
    </row>
    <row r="3" spans="1:5">
      <c r="A3" s="7" t="s">
        <v>11643</v>
      </c>
      <c r="B3" s="7" t="s">
        <v>11644</v>
      </c>
      <c r="C3" s="7" t="s">
        <v>11645</v>
      </c>
      <c r="D3" s="27"/>
      <c r="E3" s="10" t="s">
        <v>11638</v>
      </c>
    </row>
    <row r="4" spans="1:5">
      <c r="A4" s="45"/>
      <c r="B4" s="45"/>
      <c r="C4" s="45"/>
      <c r="E4" s="29" t="e">
        <f>+IF(VLOOKUP(A4,Fiumi!B:AS,43,FALSE)&lt;3,0,1)</f>
        <v>#N/A</v>
      </c>
    </row>
    <row r="5" spans="1:5">
      <c r="A5" s="45"/>
      <c r="B5" s="45"/>
      <c r="C5" s="45"/>
      <c r="E5" s="29"/>
    </row>
    <row r="6" spans="1:5">
      <c r="A6" s="45"/>
      <c r="B6" s="45"/>
      <c r="C6" s="45"/>
      <c r="E6" s="29"/>
    </row>
    <row r="7" spans="1:5">
      <c r="A7" s="45"/>
      <c r="B7" s="45"/>
      <c r="C7" s="45"/>
      <c r="E7" s="29"/>
    </row>
    <row r="8" spans="1:5">
      <c r="A8" s="45"/>
      <c r="B8" s="45"/>
      <c r="C8" s="45"/>
      <c r="E8" s="29"/>
    </row>
    <row r="9" spans="1:5">
      <c r="A9" s="45"/>
      <c r="B9" s="45"/>
      <c r="C9" s="45"/>
      <c r="E9" s="29"/>
    </row>
    <row r="10" spans="1:5">
      <c r="A10" s="45"/>
      <c r="B10" s="45"/>
      <c r="C10" s="45"/>
      <c r="E10" s="29"/>
    </row>
    <row r="11" spans="1:5">
      <c r="A11" s="45"/>
      <c r="B11" s="45"/>
      <c r="C11" s="45"/>
      <c r="E11" s="29"/>
    </row>
    <row r="12" spans="1:5">
      <c r="A12" s="45"/>
      <c r="B12" s="45"/>
      <c r="C12" s="45"/>
      <c r="E12" s="29"/>
    </row>
    <row r="13" spans="1:5">
      <c r="A13" s="45"/>
      <c r="B13" s="45"/>
      <c r="C13" s="45"/>
      <c r="E13" s="29"/>
    </row>
    <row r="14" spans="1:5">
      <c r="A14" s="45"/>
      <c r="B14" s="45"/>
      <c r="C14" s="45"/>
      <c r="E14" s="29"/>
    </row>
    <row r="15" spans="1:5">
      <c r="A15" s="45"/>
      <c r="B15" s="45"/>
      <c r="C15" s="45"/>
      <c r="E15" s="29"/>
    </row>
    <row r="16" spans="1:5">
      <c r="A16" s="45"/>
      <c r="B16" s="45"/>
      <c r="C16" s="45"/>
      <c r="E16" s="29"/>
    </row>
    <row r="17" spans="1:5">
      <c r="A17" s="45"/>
      <c r="B17" s="45"/>
      <c r="C17" s="45"/>
      <c r="E17" s="29"/>
    </row>
    <row r="18" spans="1:5">
      <c r="A18" s="45"/>
      <c r="B18" s="45"/>
      <c r="C18" s="45"/>
      <c r="E18" s="29"/>
    </row>
    <row r="19" spans="1:5">
      <c r="A19" s="45"/>
      <c r="B19" s="45"/>
      <c r="C19" s="45"/>
      <c r="E19" s="29"/>
    </row>
    <row r="20" spans="1:5">
      <c r="A20" s="45"/>
      <c r="B20" s="45"/>
      <c r="C20" s="45"/>
      <c r="E20" s="29"/>
    </row>
    <row r="21" spans="1:5">
      <c r="A21" s="45"/>
      <c r="B21" s="45"/>
      <c r="C21" s="45"/>
      <c r="E21" s="29"/>
    </row>
    <row r="22" spans="1:5">
      <c r="A22" s="45"/>
      <c r="B22" s="45"/>
      <c r="C22" s="45"/>
      <c r="E22" s="29"/>
    </row>
    <row r="23" spans="1:5">
      <c r="A23" s="45"/>
      <c r="B23" s="45"/>
      <c r="C23" s="45"/>
      <c r="E23" s="29"/>
    </row>
    <row r="24" spans="1:5">
      <c r="A24" s="45"/>
      <c r="B24" s="45"/>
      <c r="C24" s="45"/>
      <c r="E24" s="29"/>
    </row>
    <row r="25" spans="1:5">
      <c r="A25" s="45"/>
      <c r="B25" s="45"/>
      <c r="C25" s="45"/>
      <c r="E25" s="29"/>
    </row>
    <row r="26" spans="1:5">
      <c r="A26" s="45"/>
      <c r="B26" s="45"/>
      <c r="C26" s="45"/>
      <c r="E26" s="29"/>
    </row>
    <row r="27" spans="1:5">
      <c r="A27" s="45"/>
      <c r="B27" s="45"/>
      <c r="C27" s="45"/>
      <c r="E27" s="29"/>
    </row>
    <row r="28" spans="1:5">
      <c r="A28" s="45"/>
      <c r="B28" s="45"/>
      <c r="C28" s="45"/>
      <c r="E28" s="29"/>
    </row>
    <row r="29" spans="1:5">
      <c r="A29" s="45"/>
      <c r="B29" s="45"/>
      <c r="C29" s="45"/>
      <c r="E29" s="29"/>
    </row>
    <row r="30" spans="1:5">
      <c r="A30" s="45"/>
      <c r="B30" s="45"/>
      <c r="C30" s="45"/>
      <c r="E30" s="29"/>
    </row>
    <row r="31" spans="1:5">
      <c r="A31" s="45"/>
      <c r="B31" s="45"/>
      <c r="C31" s="45"/>
      <c r="E31" s="29"/>
    </row>
    <row r="32" spans="1:5">
      <c r="A32" s="45"/>
      <c r="B32" s="45"/>
      <c r="C32" s="45"/>
      <c r="E32" s="29"/>
    </row>
    <row r="33" spans="1:5">
      <c r="A33" s="45"/>
      <c r="B33" s="45"/>
      <c r="C33" s="45"/>
      <c r="E33" s="29"/>
    </row>
    <row r="34" spans="1:5">
      <c r="A34" s="45"/>
      <c r="B34" s="45"/>
      <c r="C34" s="45"/>
      <c r="E34" s="29"/>
    </row>
    <row r="35" spans="1:5">
      <c r="A35" s="45"/>
      <c r="B35" s="45"/>
      <c r="C35" s="45"/>
      <c r="E35" s="29"/>
    </row>
    <row r="36" spans="1:5">
      <c r="A36" s="45"/>
      <c r="B36" s="45"/>
      <c r="C36" s="45"/>
      <c r="E36" s="29"/>
    </row>
    <row r="37" spans="1:5">
      <c r="A37" s="45"/>
      <c r="B37" s="45"/>
      <c r="C37" s="45"/>
      <c r="E37" s="29"/>
    </row>
    <row r="38" spans="1:5">
      <c r="A38" s="45"/>
      <c r="B38" s="45"/>
      <c r="C38" s="45"/>
      <c r="E38" s="29"/>
    </row>
    <row r="39" spans="1:5">
      <c r="A39" s="45"/>
      <c r="B39" s="45"/>
      <c r="C39" s="45"/>
      <c r="E39" s="29"/>
    </row>
    <row r="40" spans="1:5">
      <c r="A40" s="45"/>
      <c r="B40" s="45"/>
      <c r="C40" s="45"/>
      <c r="E40" s="29"/>
    </row>
    <row r="41" spans="1:5">
      <c r="A41" s="45"/>
      <c r="B41" s="45"/>
      <c r="C41" s="45"/>
      <c r="E41" s="29"/>
    </row>
    <row r="42" spans="1:5">
      <c r="A42" s="45"/>
      <c r="B42" s="45"/>
      <c r="C42" s="45"/>
      <c r="E42" s="29"/>
    </row>
    <row r="43" spans="1:5">
      <c r="A43" s="45"/>
      <c r="B43" s="45"/>
      <c r="C43" s="45"/>
      <c r="E43" s="29"/>
    </row>
    <row r="44" spans="1:5">
      <c r="A44" s="45"/>
      <c r="B44" s="45"/>
      <c r="C44" s="45"/>
      <c r="E44" s="29"/>
    </row>
    <row r="45" spans="1:5">
      <c r="A45" s="45"/>
      <c r="B45" s="45"/>
      <c r="C45" s="45"/>
      <c r="E45" s="29"/>
    </row>
    <row r="46" spans="1:5">
      <c r="A46" s="45"/>
      <c r="B46" s="45"/>
      <c r="C46" s="45"/>
      <c r="E46" s="29"/>
    </row>
    <row r="47" spans="1:5">
      <c r="A47" s="45"/>
      <c r="B47" s="45"/>
      <c r="C47" s="45"/>
      <c r="E47" s="29"/>
    </row>
    <row r="48" spans="1:5">
      <c r="A48" s="45"/>
      <c r="B48" s="45"/>
      <c r="C48" s="45"/>
      <c r="E48" s="29"/>
    </row>
    <row r="49" spans="1:5">
      <c r="A49" s="45"/>
      <c r="B49" s="45"/>
      <c r="C49" s="45"/>
      <c r="E49" s="29"/>
    </row>
    <row r="50" spans="1:5">
      <c r="A50" s="45"/>
      <c r="B50" s="45"/>
      <c r="C50" s="45"/>
      <c r="E50" s="29"/>
    </row>
    <row r="51" spans="1:5">
      <c r="A51" s="45"/>
      <c r="B51" s="45"/>
      <c r="C51" s="45"/>
      <c r="E51" s="29"/>
    </row>
    <row r="52" spans="1:5">
      <c r="A52" s="45"/>
      <c r="B52" s="45"/>
      <c r="C52" s="45"/>
      <c r="E52" s="29"/>
    </row>
    <row r="53" spans="1:5">
      <c r="A53" s="45"/>
      <c r="B53" s="45"/>
      <c r="C53" s="45"/>
      <c r="E53" s="29"/>
    </row>
    <row r="54" spans="1:5">
      <c r="A54" s="45"/>
      <c r="B54" s="45"/>
      <c r="C54" s="45"/>
      <c r="E54" s="29"/>
    </row>
    <row r="55" spans="1:5">
      <c r="A55" s="45"/>
      <c r="B55" s="45"/>
      <c r="C55" s="45"/>
      <c r="E55" s="29"/>
    </row>
    <row r="56" spans="1:5">
      <c r="A56" s="45"/>
      <c r="B56" s="45"/>
      <c r="C56" s="45"/>
      <c r="E56" s="29"/>
    </row>
    <row r="57" spans="1:5">
      <c r="A57" s="45"/>
      <c r="B57" s="45"/>
      <c r="C57" s="45"/>
      <c r="E57" s="29"/>
    </row>
    <row r="58" spans="1:5">
      <c r="A58" s="45"/>
      <c r="B58" s="45"/>
      <c r="C58" s="45"/>
      <c r="E58" s="29"/>
    </row>
    <row r="59" spans="1:5">
      <c r="A59" s="45"/>
      <c r="B59" s="45"/>
      <c r="C59" s="45"/>
      <c r="E59" s="29"/>
    </row>
    <row r="60" spans="1:5">
      <c r="A60" s="45"/>
      <c r="B60" s="45"/>
      <c r="C60" s="45"/>
      <c r="E60" s="29"/>
    </row>
    <row r="61" spans="1:5">
      <c r="A61" s="45"/>
      <c r="B61" s="45"/>
      <c r="C61" s="45"/>
      <c r="E61" s="29"/>
    </row>
    <row r="62" spans="1:5">
      <c r="A62" s="45"/>
      <c r="B62" s="45"/>
      <c r="C62" s="45"/>
      <c r="E62" s="29"/>
    </row>
    <row r="63" spans="1:5">
      <c r="A63" s="45"/>
      <c r="B63" s="45"/>
      <c r="C63" s="45"/>
      <c r="E63" s="29"/>
    </row>
    <row r="64" spans="1:5">
      <c r="A64" s="45"/>
      <c r="B64" s="45"/>
      <c r="C64" s="45"/>
      <c r="E64" s="29"/>
    </row>
    <row r="65" spans="1:5">
      <c r="A65" s="45"/>
      <c r="B65" s="45"/>
      <c r="C65" s="45"/>
      <c r="E65" s="29"/>
    </row>
    <row r="66" spans="1:5">
      <c r="A66" s="45"/>
      <c r="B66" s="45"/>
      <c r="C66" s="45"/>
      <c r="E66" s="29"/>
    </row>
    <row r="67" spans="1:5">
      <c r="A67" s="45"/>
      <c r="B67" s="45"/>
      <c r="C67" s="45"/>
      <c r="E67" s="29"/>
    </row>
    <row r="68" spans="1:5">
      <c r="A68" s="45"/>
      <c r="B68" s="45"/>
      <c r="C68" s="45"/>
      <c r="E68" s="29"/>
    </row>
    <row r="69" spans="1:5">
      <c r="A69" s="45"/>
      <c r="B69" s="45"/>
      <c r="C69" s="45"/>
      <c r="E69" s="29"/>
    </row>
    <row r="70" spans="1:5">
      <c r="A70" s="45"/>
      <c r="B70" s="45"/>
      <c r="C70" s="45"/>
      <c r="E70" s="29"/>
    </row>
    <row r="71" spans="1:5">
      <c r="A71" s="45"/>
      <c r="B71" s="45"/>
      <c r="C71" s="45"/>
      <c r="E71" s="29"/>
    </row>
    <row r="72" spans="1:5">
      <c r="A72" s="45"/>
      <c r="B72" s="45"/>
      <c r="C72" s="45"/>
      <c r="E72" s="29"/>
    </row>
    <row r="73" spans="1:5">
      <c r="A73" s="45"/>
      <c r="B73" s="45"/>
      <c r="C73" s="45"/>
      <c r="E73" s="29"/>
    </row>
    <row r="74" spans="1:5">
      <c r="A74" s="45"/>
      <c r="B74" s="45"/>
      <c r="C74" s="45"/>
      <c r="E74" s="29"/>
    </row>
    <row r="75" spans="1:5">
      <c r="A75" s="45"/>
      <c r="B75" s="45"/>
      <c r="C75" s="45"/>
      <c r="E75" s="29"/>
    </row>
    <row r="76" spans="1:5">
      <c r="A76" s="45"/>
      <c r="B76" s="45"/>
      <c r="C76" s="45"/>
      <c r="E76" s="29"/>
    </row>
    <row r="77" spans="1:5">
      <c r="A77" s="45"/>
      <c r="B77" s="45"/>
      <c r="C77" s="45"/>
      <c r="E77" s="29"/>
    </row>
    <row r="78" spans="1:5">
      <c r="A78" s="45"/>
      <c r="B78" s="45"/>
      <c r="C78" s="45"/>
      <c r="E78" s="29"/>
    </row>
    <row r="79" spans="1:5">
      <c r="A79" s="45"/>
      <c r="B79" s="45"/>
      <c r="C79" s="45"/>
      <c r="E79" s="29"/>
    </row>
    <row r="80" spans="1:5">
      <c r="A80" s="45"/>
      <c r="B80" s="45"/>
      <c r="C80" s="45"/>
      <c r="E80" s="29"/>
    </row>
    <row r="81" spans="1:5">
      <c r="A81" s="45"/>
      <c r="B81" s="45"/>
      <c r="C81" s="45"/>
      <c r="E81" s="29"/>
    </row>
    <row r="82" spans="1:5">
      <c r="A82" s="45"/>
      <c r="B82" s="45"/>
      <c r="C82" s="45"/>
      <c r="E82" s="29"/>
    </row>
    <row r="83" spans="1:5">
      <c r="A83" s="45"/>
      <c r="B83" s="45"/>
      <c r="C83" s="45"/>
      <c r="E83" s="29"/>
    </row>
    <row r="84" spans="1:5">
      <c r="A84" s="45"/>
      <c r="B84" s="45"/>
      <c r="C84" s="45"/>
      <c r="E84" s="29"/>
    </row>
    <row r="85" spans="1:5">
      <c r="A85" s="45"/>
      <c r="B85" s="45"/>
      <c r="C85" s="45"/>
      <c r="E85" s="29"/>
    </row>
    <row r="86" spans="1:5">
      <c r="A86" s="45"/>
      <c r="B86" s="45"/>
      <c r="C86" s="45"/>
      <c r="E86" s="29"/>
    </row>
    <row r="87" spans="1:5">
      <c r="A87" s="45"/>
      <c r="B87" s="45"/>
      <c r="C87" s="45"/>
      <c r="E87" s="29"/>
    </row>
    <row r="88" spans="1:5">
      <c r="A88" s="45"/>
      <c r="B88" s="45"/>
      <c r="C88" s="45"/>
      <c r="E88" s="29"/>
    </row>
    <row r="89" spans="1:5">
      <c r="A89" s="45"/>
      <c r="B89" s="45"/>
      <c r="C89" s="45"/>
      <c r="E89" s="29"/>
    </row>
    <row r="90" spans="1:5">
      <c r="A90" s="45"/>
      <c r="B90" s="45"/>
      <c r="C90" s="45"/>
      <c r="E90" s="29"/>
    </row>
    <row r="91" spans="1:5">
      <c r="A91" s="45"/>
      <c r="B91" s="45"/>
      <c r="C91" s="45"/>
      <c r="E91" s="29"/>
    </row>
    <row r="92" spans="1:5">
      <c r="A92" s="45"/>
      <c r="B92" s="45"/>
      <c r="C92" s="45"/>
      <c r="E92" s="29"/>
    </row>
    <row r="93" spans="1:5">
      <c r="A93" s="45"/>
      <c r="B93" s="45"/>
      <c r="C93" s="45"/>
      <c r="E93" s="29"/>
    </row>
    <row r="94" spans="1:5">
      <c r="A94" s="45"/>
      <c r="B94" s="45"/>
      <c r="C94" s="45"/>
      <c r="E94" s="29"/>
    </row>
    <row r="95" spans="1:5">
      <c r="A95" s="45"/>
      <c r="B95" s="45"/>
      <c r="C95" s="45"/>
      <c r="E95" s="29"/>
    </row>
    <row r="96" spans="1:5">
      <c r="A96" s="45"/>
      <c r="B96" s="45"/>
      <c r="C96" s="45"/>
      <c r="E96" s="29"/>
    </row>
    <row r="97" spans="1:5">
      <c r="A97" s="45"/>
      <c r="B97" s="45"/>
      <c r="C97" s="45"/>
      <c r="E97" s="29"/>
    </row>
    <row r="98" spans="1:5">
      <c r="A98" s="45"/>
      <c r="B98" s="45"/>
      <c r="C98" s="45"/>
      <c r="E98" s="29"/>
    </row>
    <row r="99" spans="1:5">
      <c r="A99" s="45"/>
      <c r="B99" s="45"/>
      <c r="C99" s="45"/>
      <c r="E99" s="29"/>
    </row>
    <row r="100" spans="1:5">
      <c r="A100" s="45"/>
      <c r="B100" s="45"/>
      <c r="C100" s="45"/>
      <c r="E100" s="29"/>
    </row>
    <row r="101" spans="1:5">
      <c r="A101" s="45"/>
      <c r="B101" s="45"/>
      <c r="C101" s="45"/>
      <c r="E101" s="29"/>
    </row>
    <row r="102" spans="1:5">
      <c r="A102" s="45"/>
      <c r="B102" s="45"/>
      <c r="C102" s="45"/>
      <c r="E102" s="29"/>
    </row>
    <row r="103" spans="1:5">
      <c r="A103" s="45"/>
      <c r="B103" s="45"/>
      <c r="C103" s="45"/>
      <c r="E103" s="29"/>
    </row>
    <row r="104" spans="1:5">
      <c r="A104" s="45"/>
      <c r="B104" s="45"/>
      <c r="C104" s="45"/>
      <c r="E104" s="29"/>
    </row>
    <row r="105" spans="1:5">
      <c r="A105" s="45"/>
      <c r="B105" s="45"/>
      <c r="C105" s="45"/>
      <c r="E105" s="29"/>
    </row>
    <row r="106" spans="1:5">
      <c r="A106" s="45"/>
      <c r="B106" s="45"/>
      <c r="C106" s="45"/>
      <c r="E106" s="29"/>
    </row>
    <row r="107" spans="1:5">
      <c r="A107" s="45"/>
      <c r="B107" s="45"/>
      <c r="C107" s="45"/>
      <c r="E107" s="29"/>
    </row>
    <row r="108" spans="1:5">
      <c r="A108" s="45"/>
      <c r="B108" s="45"/>
      <c r="C108" s="45"/>
      <c r="E108" s="29"/>
    </row>
    <row r="109" spans="1:5">
      <c r="A109" s="45"/>
      <c r="B109" s="45"/>
      <c r="C109" s="45"/>
      <c r="E109" s="29"/>
    </row>
    <row r="110" spans="1:5">
      <c r="A110" s="45"/>
      <c r="B110" s="45"/>
      <c r="C110" s="45"/>
      <c r="E110" s="29"/>
    </row>
    <row r="111" spans="1:5">
      <c r="A111" s="45"/>
      <c r="B111" s="45"/>
      <c r="C111" s="45"/>
      <c r="E111" s="29"/>
    </row>
    <row r="112" spans="1:5">
      <c r="A112" s="45"/>
      <c r="B112" s="45"/>
      <c r="C112" s="45"/>
      <c r="E112" s="29"/>
    </row>
    <row r="113" spans="1:5">
      <c r="A113" s="45"/>
      <c r="B113" s="45"/>
      <c r="C113" s="45"/>
      <c r="E113" s="29"/>
    </row>
    <row r="114" spans="1:5">
      <c r="A114" s="45"/>
      <c r="B114" s="45"/>
      <c r="C114" s="45"/>
      <c r="E114" s="29"/>
    </row>
    <row r="115" spans="1:5">
      <c r="A115" s="45"/>
      <c r="B115" s="45"/>
      <c r="C115" s="45"/>
      <c r="E115" s="29"/>
    </row>
    <row r="116" spans="1:5">
      <c r="A116" s="45"/>
      <c r="B116" s="45"/>
      <c r="C116" s="45"/>
      <c r="E116" s="29"/>
    </row>
    <row r="117" spans="1:5">
      <c r="A117" s="45"/>
      <c r="B117" s="45"/>
      <c r="C117" s="45"/>
      <c r="E117" s="29"/>
    </row>
    <row r="118" spans="1:5">
      <c r="A118" s="45"/>
      <c r="B118" s="45"/>
      <c r="C118" s="45"/>
      <c r="E118" s="29"/>
    </row>
    <row r="119" spans="1:5">
      <c r="A119" s="45"/>
      <c r="B119" s="45"/>
      <c r="C119" s="45"/>
      <c r="E119" s="29"/>
    </row>
    <row r="120" spans="1:5">
      <c r="A120" s="45"/>
      <c r="B120" s="45"/>
      <c r="C120" s="45"/>
      <c r="E120" s="29"/>
    </row>
    <row r="121" spans="1:5">
      <c r="A121" s="45"/>
      <c r="B121" s="45"/>
      <c r="C121" s="45"/>
      <c r="E121" s="29"/>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J77"/>
  <sheetViews>
    <sheetView zoomScale="90" zoomScaleNormal="90" workbookViewId="0">
      <selection activeCell="A4" sqref="A4:AZ4"/>
    </sheetView>
  </sheetViews>
  <sheetFormatPr defaultColWidth="10.7142857142857" defaultRowHeight="12.75"/>
  <cols>
    <col min="1" max="1" width="9" customWidth="1"/>
    <col min="2" max="2" width="12.2857142857143" customWidth="1"/>
    <col min="3" max="3" width="37" customWidth="1"/>
    <col min="4" max="5" width="12.5714285714286" customWidth="1"/>
    <col min="6" max="7" width="9" customWidth="1"/>
    <col min="8" max="8" width="11.4285714285714" customWidth="1"/>
    <col min="9" max="9" width="9" customWidth="1"/>
    <col min="10" max="10" width="22.4285714285714" customWidth="1"/>
    <col min="11" max="11" width="29.1428571428571" customWidth="1"/>
    <col min="12" max="12" width="9" customWidth="1"/>
    <col min="13" max="13" width="47.8571428571429" customWidth="1"/>
    <col min="14" max="14" width="12" customWidth="1"/>
    <col min="15" max="21" width="9" customWidth="1"/>
    <col min="22" max="22" width="11.2857142857143" customWidth="1"/>
    <col min="23" max="24" width="9" customWidth="1"/>
    <col min="25" max="25" width="12" customWidth="1"/>
    <col min="26" max="26" width="9" customWidth="1"/>
    <col min="27" max="27" width="12" customWidth="1"/>
    <col min="28" max="51" width="9" customWidth="1"/>
    <col min="52" max="52" width="12.4285714285714" customWidth="1"/>
    <col min="53" max="53" width="15.8571428571429" customWidth="1"/>
    <col min="54" max="54" width="16.1428571428571" customWidth="1"/>
    <col min="55" max="55" width="22.8571428571429" customWidth="1"/>
    <col min="56" max="57" width="24" style="3" customWidth="1"/>
    <col min="58" max="58" width="18.7142857142857" customWidth="1"/>
    <col min="59" max="59" width="21.8571428571429" customWidth="1"/>
    <col min="60" max="60" width="18" customWidth="1"/>
    <col min="61" max="61" width="12.1428571428571" customWidth="1"/>
    <col min="62" max="66" width="9.14285714285714" customWidth="1"/>
    <col min="67" max="108" width="10.7142857142857" style="3" customWidth="1"/>
    <col min="109" max="109" width="15.2857142857143" style="3" customWidth="1"/>
    <col min="110" max="110" width="19.5714285714286" style="3" customWidth="1"/>
    <col min="111" max="111" width="39.2857142857143" style="3" customWidth="1"/>
    <col min="112" max="112" width="31.8571428571429" style="3" customWidth="1"/>
    <col min="113" max="16384" width="10.7142857142857" style="3" customWidth="1"/>
  </cols>
  <sheetData>
    <row r="1" s="1" customFormat="1" ht="56.25" customHeight="1" spans="1:112">
      <c r="A1" s="5" t="s">
        <v>11450</v>
      </c>
      <c r="B1" s="5" t="s">
        <v>11451</v>
      </c>
      <c r="C1" s="5" t="s">
        <v>11452</v>
      </c>
      <c r="D1" s="5" t="s">
        <v>11453</v>
      </c>
      <c r="E1" s="5" t="s">
        <v>11454</v>
      </c>
      <c r="F1" s="5" t="s">
        <v>11455</v>
      </c>
      <c r="G1" s="33" t="s">
        <v>11456</v>
      </c>
      <c r="H1" s="33" t="s">
        <v>11457</v>
      </c>
      <c r="I1" s="5" t="s">
        <v>11458</v>
      </c>
      <c r="J1" s="5" t="s">
        <v>11459</v>
      </c>
      <c r="K1" s="5" t="s">
        <v>11460</v>
      </c>
      <c r="L1" s="5" t="s">
        <v>11461</v>
      </c>
      <c r="M1" s="5" t="s">
        <v>11462</v>
      </c>
      <c r="N1" s="5" t="s">
        <v>11463</v>
      </c>
      <c r="O1" s="5" t="s">
        <v>11464</v>
      </c>
      <c r="P1" s="5" t="s">
        <v>11465</v>
      </c>
      <c r="Q1" s="33" t="s">
        <v>11466</v>
      </c>
      <c r="R1" s="5" t="s">
        <v>11467</v>
      </c>
      <c r="S1" s="5" t="s">
        <v>11468</v>
      </c>
      <c r="T1" s="5" t="s">
        <v>11469</v>
      </c>
      <c r="U1" s="5" t="s">
        <v>11470</v>
      </c>
      <c r="V1" s="5" t="s">
        <v>11471</v>
      </c>
      <c r="W1" s="5" t="s">
        <v>11646</v>
      </c>
      <c r="X1" s="5" t="s">
        <v>11473</v>
      </c>
      <c r="Y1" s="5" t="s">
        <v>11474</v>
      </c>
      <c r="Z1" s="5" t="s">
        <v>11475</v>
      </c>
      <c r="AA1" s="5" t="s">
        <v>11476</v>
      </c>
      <c r="AB1" s="5" t="s">
        <v>11477</v>
      </c>
      <c r="AC1" s="5" t="s">
        <v>11478</v>
      </c>
      <c r="AD1" s="5" t="s">
        <v>11647</v>
      </c>
      <c r="AE1" s="5" t="s">
        <v>11648</v>
      </c>
      <c r="AF1" s="5" t="s">
        <v>11649</v>
      </c>
      <c r="AG1" s="5" t="s">
        <v>11485</v>
      </c>
      <c r="AH1" s="5" t="s">
        <v>11486</v>
      </c>
      <c r="AI1" s="5" t="s">
        <v>11487</v>
      </c>
      <c r="AJ1" s="5" t="s">
        <v>11650</v>
      </c>
      <c r="AK1" s="5" t="s">
        <v>11651</v>
      </c>
      <c r="AL1" s="5" t="s">
        <v>11490</v>
      </c>
      <c r="AM1" s="5" t="s">
        <v>11491</v>
      </c>
      <c r="AN1" s="5" t="s">
        <v>11492</v>
      </c>
      <c r="AO1" s="5" t="s">
        <v>11493</v>
      </c>
      <c r="AP1" s="5" t="s">
        <v>11652</v>
      </c>
      <c r="AQ1" s="5" t="s">
        <v>11495</v>
      </c>
      <c r="AR1" s="5" t="s">
        <v>11496</v>
      </c>
      <c r="AS1" s="5" t="s">
        <v>11497</v>
      </c>
      <c r="AT1" s="5" t="s">
        <v>11498</v>
      </c>
      <c r="AU1" s="5" t="s">
        <v>11499</v>
      </c>
      <c r="AV1" s="5" t="s">
        <v>11500</v>
      </c>
      <c r="AW1" s="5" t="s">
        <v>11501</v>
      </c>
      <c r="AX1" s="5" t="s">
        <v>11502</v>
      </c>
      <c r="AY1" s="5" t="s">
        <v>11503</v>
      </c>
      <c r="AZ1" s="25" t="s">
        <v>11504</v>
      </c>
      <c r="BA1" s="42"/>
      <c r="BC1" s="42"/>
      <c r="BF1" s="15"/>
      <c r="BG1" s="15" t="s">
        <v>11505</v>
      </c>
      <c r="BH1" s="15">
        <f>+COUNTA(B:B)-3</f>
        <v>0</v>
      </c>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G1" s="23" t="s">
        <v>11506</v>
      </c>
      <c r="DH1" s="23" t="str">
        <f>IF(SUM(BA:BA)=SUM(BB:BB),"OK","Errore: ripetizione codice origine")</f>
        <v>OK</v>
      </c>
    </row>
    <row r="2" s="2" customFormat="1" ht="56.25" customHeight="1" spans="1:112">
      <c r="A2" s="6" t="s">
        <v>11653</v>
      </c>
      <c r="B2" s="6" t="s">
        <v>11508</v>
      </c>
      <c r="C2" s="6" t="s">
        <v>11509</v>
      </c>
      <c r="D2" s="6" t="s">
        <v>11510</v>
      </c>
      <c r="E2" s="6" t="s">
        <v>11511</v>
      </c>
      <c r="F2" s="6" t="s">
        <v>11512</v>
      </c>
      <c r="G2" s="35" t="s">
        <v>11513</v>
      </c>
      <c r="H2" s="35" t="s">
        <v>11514</v>
      </c>
      <c r="I2" s="6" t="s">
        <v>11515</v>
      </c>
      <c r="J2" s="6" t="s">
        <v>11516</v>
      </c>
      <c r="K2" s="6" t="s">
        <v>11517</v>
      </c>
      <c r="L2" s="6" t="s">
        <v>11518</v>
      </c>
      <c r="M2" s="6" t="s">
        <v>11519</v>
      </c>
      <c r="N2" s="6" t="s">
        <v>11520</v>
      </c>
      <c r="O2" s="6" t="s">
        <v>11521</v>
      </c>
      <c r="P2" s="6" t="s">
        <v>11522</v>
      </c>
      <c r="Q2" s="35" t="s">
        <v>11523</v>
      </c>
      <c r="R2" s="6" t="s">
        <v>11524</v>
      </c>
      <c r="S2" s="6" t="s">
        <v>11525</v>
      </c>
      <c r="T2" s="6" t="s">
        <v>11526</v>
      </c>
      <c r="U2" s="6" t="s">
        <v>11527</v>
      </c>
      <c r="V2" s="6" t="s">
        <v>11528</v>
      </c>
      <c r="W2" s="6" t="s">
        <v>11654</v>
      </c>
      <c r="X2" s="6" t="s">
        <v>11530</v>
      </c>
      <c r="Y2" s="6" t="s">
        <v>11531</v>
      </c>
      <c r="Z2" s="6" t="s">
        <v>11532</v>
      </c>
      <c r="AA2" s="6" t="s">
        <v>11533</v>
      </c>
      <c r="AB2" s="6" t="s">
        <v>11534</v>
      </c>
      <c r="AC2" s="6" t="s">
        <v>11535</v>
      </c>
      <c r="AD2" s="6" t="s">
        <v>11655</v>
      </c>
      <c r="AE2" s="6" t="s">
        <v>11656</v>
      </c>
      <c r="AF2" s="6" t="s">
        <v>11657</v>
      </c>
      <c r="AG2" s="6" t="s">
        <v>11542</v>
      </c>
      <c r="AH2" s="6" t="s">
        <v>11543</v>
      </c>
      <c r="AI2" s="6" t="s">
        <v>11544</v>
      </c>
      <c r="AJ2" s="6" t="s">
        <v>11545</v>
      </c>
      <c r="AK2" s="6" t="s">
        <v>11546</v>
      </c>
      <c r="AL2" s="6" t="s">
        <v>11547</v>
      </c>
      <c r="AM2" s="6" t="s">
        <v>11548</v>
      </c>
      <c r="AN2" s="6" t="s">
        <v>11549</v>
      </c>
      <c r="AO2" s="6" t="s">
        <v>11550</v>
      </c>
      <c r="AP2" s="6" t="s">
        <v>11658</v>
      </c>
      <c r="AQ2" s="6" t="s">
        <v>11552</v>
      </c>
      <c r="AR2" s="6" t="s">
        <v>11553</v>
      </c>
      <c r="AS2" s="6" t="s">
        <v>11554</v>
      </c>
      <c r="AT2" s="6" t="s">
        <v>11555</v>
      </c>
      <c r="AU2" s="6" t="s">
        <v>11556</v>
      </c>
      <c r="AV2" s="6" t="s">
        <v>11557</v>
      </c>
      <c r="AW2" s="6" t="s">
        <v>11558</v>
      </c>
      <c r="AX2" s="6" t="s">
        <v>11559</v>
      </c>
      <c r="AY2" s="6" t="s">
        <v>11560</v>
      </c>
      <c r="AZ2" s="26"/>
      <c r="BA2" s="42"/>
      <c r="BB2" s="12"/>
      <c r="BC2" s="42"/>
      <c r="BD2" s="1"/>
      <c r="BE2" s="1"/>
      <c r="BF2" s="15"/>
      <c r="BG2" s="15" t="s">
        <v>11561</v>
      </c>
      <c r="BH2" s="15">
        <f>+COUNTA([2]Laghi!B:B)-3</f>
        <v>1</v>
      </c>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F2" s="1"/>
      <c r="DG2" s="58" t="s">
        <v>11659</v>
      </c>
      <c r="DH2" s="77" t="str">
        <f>+IF(SUM(BC:BC)=0,"OK","NO, stato nuove opere non congruente")</f>
        <v>OK</v>
      </c>
    </row>
    <row r="3" s="1" customFormat="1" ht="69.75" customHeight="1" spans="1:114">
      <c r="A3" s="7" t="s">
        <v>11660</v>
      </c>
      <c r="B3" s="7" t="s">
        <v>11661</v>
      </c>
      <c r="C3" s="7" t="s">
        <v>11662</v>
      </c>
      <c r="D3" s="7" t="s">
        <v>11663</v>
      </c>
      <c r="E3" s="7" t="s">
        <v>11664</v>
      </c>
      <c r="F3" s="7" t="s">
        <v>11665</v>
      </c>
      <c r="G3" s="7">
        <v>111000</v>
      </c>
      <c r="H3" s="7">
        <v>111100</v>
      </c>
      <c r="I3" s="7" t="s">
        <v>11666</v>
      </c>
      <c r="J3" s="7" t="s">
        <v>11667</v>
      </c>
      <c r="K3" s="7" t="s">
        <v>11668</v>
      </c>
      <c r="L3" s="7" t="s">
        <v>11669</v>
      </c>
      <c r="M3" s="7" t="s">
        <v>11670</v>
      </c>
      <c r="N3" s="7" t="s">
        <v>11671</v>
      </c>
      <c r="O3" s="7" t="s">
        <v>11672</v>
      </c>
      <c r="P3" s="7" t="s">
        <v>11673</v>
      </c>
      <c r="Q3" s="7">
        <v>111200</v>
      </c>
      <c r="R3" s="7" t="s">
        <v>11674</v>
      </c>
      <c r="S3" s="7" t="s">
        <v>11675</v>
      </c>
      <c r="T3" s="7" t="s">
        <v>11676</v>
      </c>
      <c r="U3" s="7" t="s">
        <v>11677</v>
      </c>
      <c r="V3" s="7" t="s">
        <v>11678</v>
      </c>
      <c r="W3" s="7" t="s">
        <v>11679</v>
      </c>
      <c r="X3" s="7" t="s">
        <v>11680</v>
      </c>
      <c r="Y3" s="7" t="s">
        <v>11681</v>
      </c>
      <c r="Z3" s="7" t="s">
        <v>11682</v>
      </c>
      <c r="AA3" s="7" t="s">
        <v>11683</v>
      </c>
      <c r="AB3" s="7" t="s">
        <v>11684</v>
      </c>
      <c r="AC3" s="7" t="s">
        <v>11685</v>
      </c>
      <c r="AD3" s="7" t="s">
        <v>11686</v>
      </c>
      <c r="AE3" s="7" t="s">
        <v>11687</v>
      </c>
      <c r="AF3" s="7" t="s">
        <v>11688</v>
      </c>
      <c r="AG3" s="7" t="s">
        <v>11689</v>
      </c>
      <c r="AH3" s="7" t="s">
        <v>11690</v>
      </c>
      <c r="AI3" s="7" t="s">
        <v>11691</v>
      </c>
      <c r="AJ3" s="7" t="s">
        <v>11692</v>
      </c>
      <c r="AK3" s="7" t="s">
        <v>11693</v>
      </c>
      <c r="AL3" s="7" t="s">
        <v>11694</v>
      </c>
      <c r="AM3" s="7" t="s">
        <v>11695</v>
      </c>
      <c r="AN3" s="7" t="s">
        <v>11696</v>
      </c>
      <c r="AO3" s="7" t="s">
        <v>11697</v>
      </c>
      <c r="AP3" s="7" t="s">
        <v>11698</v>
      </c>
      <c r="AQ3" s="7" t="s">
        <v>11699</v>
      </c>
      <c r="AR3" s="7" t="s">
        <v>11700</v>
      </c>
      <c r="AS3" s="7" t="s">
        <v>11701</v>
      </c>
      <c r="AT3" s="7" t="s">
        <v>11702</v>
      </c>
      <c r="AU3" s="7" t="s">
        <v>11703</v>
      </c>
      <c r="AV3" s="7" t="s">
        <v>11704</v>
      </c>
      <c r="AW3" s="7" t="s">
        <v>11705</v>
      </c>
      <c r="AX3" s="7" t="s">
        <v>11706</v>
      </c>
      <c r="AY3" s="7" t="s">
        <v>11707</v>
      </c>
      <c r="AZ3" s="27"/>
      <c r="BA3" s="10" t="s">
        <v>11614</v>
      </c>
      <c r="BB3" s="14" t="s">
        <v>11615</v>
      </c>
      <c r="BC3" s="10" t="s">
        <v>11616</v>
      </c>
      <c r="BD3" s="10" t="s">
        <v>11708</v>
      </c>
      <c r="BE3" s="10" t="s">
        <v>11618</v>
      </c>
      <c r="BF3" s="15" t="s">
        <v>11619</v>
      </c>
      <c r="BG3" s="15" t="str">
        <f t="shared" ref="BG3:DD3" si="0">+A1</f>
        <v>codice opera [idt]</v>
      </c>
      <c r="BH3" s="15" t="str">
        <f t="shared" si="0"/>
        <v>codice origine [testo]</v>
      </c>
      <c r="BI3" s="15" t="str">
        <f t="shared" si="0"/>
        <v>descrizione impianto [testo]</v>
      </c>
      <c r="BJ3" s="15" t="str">
        <f t="shared" si="0"/>
        <v>g.boaga NORD [m]</v>
      </c>
      <c r="BK3" s="15" t="str">
        <f t="shared" si="0"/>
        <v>g.boaga EST [m]</v>
      </c>
      <c r="BL3" s="15" t="str">
        <f t="shared" si="0"/>
        <v>fuso RIF. [nr]</v>
      </c>
      <c r="BM3" s="15" t="str">
        <f t="shared" si="0"/>
        <v>codice schema acquedottistico [idt]</v>
      </c>
      <c r="BN3" s="15" t="str">
        <f t="shared" si="0"/>
        <v>descrizione schema acquedottistico [testo]</v>
      </c>
      <c r="BO3" s="15" t="str">
        <f t="shared" si="0"/>
        <v>quota s.l.m [m]</v>
      </c>
      <c r="BP3" s="15" t="str">
        <f t="shared" si="0"/>
        <v>località [testo]</v>
      </c>
      <c r="BQ3" s="15" t="str">
        <f t="shared" si="0"/>
        <v>comune [istat]</v>
      </c>
      <c r="BR3" s="15" t="str">
        <f t="shared" si="0"/>
        <v>bacino appartenza corso acqua [testo]</v>
      </c>
      <c r="BS3" s="15" t="str">
        <f t="shared" si="0"/>
        <v>nome del corso acqua [testo]</v>
      </c>
      <c r="BT3" s="15" t="str">
        <f t="shared" si="0"/>
        <v>classe corso acqua [idn]</v>
      </c>
      <c r="BU3" s="15" t="str">
        <f t="shared" si="0"/>
        <v>estremi della concessione [testo]</v>
      </c>
      <c r="BV3" s="15" t="str">
        <f t="shared" si="0"/>
        <v>portata concessa uso potabile [l/s]</v>
      </c>
      <c r="BW3" s="15" t="str">
        <f t="shared" si="0"/>
        <v>uso plurimo [sn]</v>
      </c>
      <c r="BX3" s="15" t="str">
        <f t="shared" si="0"/>
        <v>anno costruzione [anno]</v>
      </c>
      <c r="BY3" s="15" t="str">
        <f t="shared" si="0"/>
        <v>anno ristrutturazione [anno]</v>
      </c>
      <c r="BZ3" s="15" t="str">
        <f t="shared" si="0"/>
        <v>conservazione [idn]</v>
      </c>
      <c r="CA3" s="15" t="str">
        <f t="shared" si="0"/>
        <v>utilizzo (continuo,occasionale,periodico) [testo]</v>
      </c>
      <c r="CB3" s="15" t="str">
        <f t="shared" si="0"/>
        <v>utilizzo annuo (0 - 100) [%]</v>
      </c>
      <c r="CC3" s="15" t="str">
        <f t="shared" si="0"/>
        <v>area bacino afferente all'invaso [kmq]</v>
      </c>
      <c r="CD3" s="15" t="str">
        <f t="shared" si="0"/>
        <v>volume prelevato [mc/anno]</v>
      </c>
      <c r="CE3" s="15" t="str">
        <f t="shared" si="0"/>
        <v>volume immesso in rete [mc/anno]</v>
      </c>
      <c r="CF3" s="15" t="str">
        <f t="shared" si="0"/>
        <v>portata di esercizio [l/s]</v>
      </c>
      <c r="CG3" s="15" t="str">
        <f t="shared" si="0"/>
        <v>portata derivata massima [l/s]</v>
      </c>
      <c r="CH3" s="15" t="str">
        <f t="shared" si="0"/>
        <v>portata derivata minima [l/s]</v>
      </c>
      <c r="CI3" s="15" t="str">
        <f t="shared" si="0"/>
        <v>portata derivabile massima [l/s]</v>
      </c>
      <c r="CJ3" s="15" t="str">
        <f t="shared" si="0"/>
        <v>volume invaso [mc]</v>
      </c>
      <c r="CK3" s="15" t="str">
        <f t="shared" si="0"/>
        <v>altezza diga [m]</v>
      </c>
      <c r="CL3" s="15" t="str">
        <f t="shared" si="0"/>
        <v>invaso a norma collaudo [sn]</v>
      </c>
      <c r="CM3" s="15" t="str">
        <f t="shared" si="0"/>
        <v>tipo telecontrollo [idn]</v>
      </c>
      <c r="CN3" s="15" t="str">
        <f t="shared" si="0"/>
        <v>misura portata [sn]</v>
      </c>
      <c r="CO3" s="15" t="str">
        <f t="shared" si="0"/>
        <v>zona tutela assoluta [sn]</v>
      </c>
      <c r="CP3" s="15" t="str">
        <f t="shared" si="0"/>
        <v>zona rispetto [sn]</v>
      </c>
      <c r="CQ3" s="15" t="str">
        <f t="shared" si="0"/>
        <v>zona protezione [sn]</v>
      </c>
      <c r="CR3" s="15" t="str">
        <f t="shared" si="0"/>
        <v>tipo di clorazione [idn]</v>
      </c>
      <c r="CS3" s="15" t="str">
        <f t="shared" si="0"/>
        <v>anno istallazione cloratore [anno]</v>
      </c>
      <c r="CT3" s="15" t="str">
        <f t="shared" si="0"/>
        <v>anno ristrutturazione cloratore [anno]</v>
      </c>
      <c r="CU3" s="15" t="str">
        <f t="shared" si="0"/>
        <v>opera stato [idn]</v>
      </c>
      <c r="CV3" s="15" t="str">
        <f t="shared" si="0"/>
        <v>ind.conf. area bacino afferente [idt]</v>
      </c>
      <c r="CW3" s="15" t="str">
        <f t="shared" si="0"/>
        <v>ind.conf. anno costruzione [idt]</v>
      </c>
      <c r="CX3" s="15" t="str">
        <f t="shared" si="0"/>
        <v>ind.conf. anno ristrutturazione [idt]</v>
      </c>
      <c r="CY3" s="15" t="str">
        <f t="shared" si="0"/>
        <v>ind.conf. volume prelevato [idt]</v>
      </c>
      <c r="CZ3" s="15" t="str">
        <f t="shared" si="0"/>
        <v>ind.conf. volume immesso [idt]</v>
      </c>
      <c r="DA3" s="15" t="str">
        <f t="shared" si="0"/>
        <v>ind.conf. portata esercizio [idt]</v>
      </c>
      <c r="DB3" s="15" t="str">
        <f t="shared" si="0"/>
        <v>ind.conf. portata derivata max [idt]</v>
      </c>
      <c r="DC3" s="15" t="str">
        <f t="shared" si="0"/>
        <v>ind.conf. portata derivata min [idt]</v>
      </c>
      <c r="DD3" s="15" t="str">
        <f t="shared" si="0"/>
        <v>ind.conf. portata derivabile max [idt]</v>
      </c>
      <c r="DE3" s="20" t="s">
        <v>11620</v>
      </c>
      <c r="DF3" s="2"/>
      <c r="DG3" s="59" t="s">
        <v>11621</v>
      </c>
      <c r="DH3" s="78" t="str">
        <f>+IF(SUM(BD:BD)=0,"OK","Dati non completi")</f>
        <v>Dati non completi</v>
      </c>
      <c r="DJ3" s="42"/>
    </row>
    <row r="4" ht="43.5" customHeight="1" spans="1:112">
      <c r="A4" s="3"/>
      <c r="B4" s="3"/>
      <c r="C4" s="3"/>
      <c r="D4" s="31"/>
      <c r="E4" s="31"/>
      <c r="F4" s="3"/>
      <c r="G4" s="3"/>
      <c r="H4" s="3"/>
      <c r="I4" s="3"/>
      <c r="J4" s="3"/>
      <c r="K4" s="3"/>
      <c r="L4" s="3"/>
      <c r="M4" s="3"/>
      <c r="N4" s="3"/>
      <c r="O4" s="3"/>
      <c r="P4" s="3"/>
      <c r="Q4" s="3"/>
      <c r="R4" s="3"/>
      <c r="S4" s="3"/>
      <c r="T4" s="3"/>
      <c r="U4" s="3"/>
      <c r="V4" s="3"/>
      <c r="W4" s="106"/>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6"/>
      <c r="BA4" s="4">
        <f>+IF(B4&gt;0,1,0)</f>
        <v>0</v>
      </c>
      <c r="BB4" s="10">
        <f>COUNTIF(B:B,B4)</f>
        <v>0</v>
      </c>
      <c r="BC4" s="4">
        <f>+IF(R4=9999,0,IF(R4&lt;'[3]Input anno'!$A$1,0,IF(AO4&lt;4,0,1)))</f>
        <v>0</v>
      </c>
      <c r="BD4" s="76">
        <f>+IF(AO4&gt;=3,0,IF(COUNTIF(Laghi_inreti!A:A,B4)&gt;0,0,1))</f>
        <v>1</v>
      </c>
      <c r="BE4" s="76">
        <f>+IF(AO4&gt;=3,0,IF(COUNTIF(Laghi_inpotab!A:A,B4)&gt;0,0,1))</f>
        <v>1</v>
      </c>
      <c r="BF4" s="16"/>
      <c r="BG4" s="16">
        <f t="shared" ref="BG4:DD4" si="1">+COUNTA(A:A)-3</f>
        <v>0</v>
      </c>
      <c r="BH4" s="16">
        <f t="shared" si="1"/>
        <v>0</v>
      </c>
      <c r="BI4" s="16">
        <f t="shared" si="1"/>
        <v>0</v>
      </c>
      <c r="BJ4" s="16">
        <f t="shared" si="1"/>
        <v>0</v>
      </c>
      <c r="BK4" s="16">
        <f t="shared" si="1"/>
        <v>0</v>
      </c>
      <c r="BL4" s="16">
        <f t="shared" si="1"/>
        <v>0</v>
      </c>
      <c r="BM4" s="16">
        <f t="shared" si="1"/>
        <v>0</v>
      </c>
      <c r="BN4" s="16">
        <f t="shared" si="1"/>
        <v>0</v>
      </c>
      <c r="BO4" s="16">
        <f t="shared" si="1"/>
        <v>0</v>
      </c>
      <c r="BP4" s="16">
        <f t="shared" si="1"/>
        <v>0</v>
      </c>
      <c r="BQ4" s="16">
        <f t="shared" si="1"/>
        <v>0</v>
      </c>
      <c r="BR4" s="16">
        <f t="shared" si="1"/>
        <v>0</v>
      </c>
      <c r="BS4" s="16">
        <f t="shared" si="1"/>
        <v>0</v>
      </c>
      <c r="BT4" s="16">
        <f t="shared" si="1"/>
        <v>0</v>
      </c>
      <c r="BU4" s="16">
        <f t="shared" si="1"/>
        <v>0</v>
      </c>
      <c r="BV4" s="16">
        <f t="shared" si="1"/>
        <v>0</v>
      </c>
      <c r="BW4" s="16">
        <f t="shared" si="1"/>
        <v>0</v>
      </c>
      <c r="BX4" s="16">
        <f t="shared" si="1"/>
        <v>0</v>
      </c>
      <c r="BY4" s="16">
        <f t="shared" si="1"/>
        <v>0</v>
      </c>
      <c r="BZ4" s="16">
        <f t="shared" si="1"/>
        <v>0</v>
      </c>
      <c r="CA4" s="16">
        <f t="shared" si="1"/>
        <v>0</v>
      </c>
      <c r="CB4" s="16">
        <f t="shared" si="1"/>
        <v>0</v>
      </c>
      <c r="CC4" s="16">
        <f t="shared" si="1"/>
        <v>0</v>
      </c>
      <c r="CD4" s="16">
        <f t="shared" si="1"/>
        <v>0</v>
      </c>
      <c r="CE4" s="16">
        <f t="shared" si="1"/>
        <v>0</v>
      </c>
      <c r="CF4" s="16">
        <f t="shared" si="1"/>
        <v>0</v>
      </c>
      <c r="CG4" s="16">
        <f t="shared" si="1"/>
        <v>0</v>
      </c>
      <c r="CH4" s="16">
        <f t="shared" si="1"/>
        <v>0</v>
      </c>
      <c r="CI4" s="16">
        <f t="shared" si="1"/>
        <v>0</v>
      </c>
      <c r="CJ4" s="16">
        <f t="shared" si="1"/>
        <v>0</v>
      </c>
      <c r="CK4" s="16">
        <f t="shared" si="1"/>
        <v>0</v>
      </c>
      <c r="CL4" s="16">
        <f t="shared" si="1"/>
        <v>0</v>
      </c>
      <c r="CM4" s="16">
        <f t="shared" si="1"/>
        <v>0</v>
      </c>
      <c r="CN4" s="16">
        <f t="shared" si="1"/>
        <v>0</v>
      </c>
      <c r="CO4" s="16">
        <f t="shared" si="1"/>
        <v>0</v>
      </c>
      <c r="CP4" s="16">
        <f t="shared" si="1"/>
        <v>0</v>
      </c>
      <c r="CQ4" s="16">
        <f t="shared" si="1"/>
        <v>0</v>
      </c>
      <c r="CR4" s="16">
        <f t="shared" si="1"/>
        <v>0</v>
      </c>
      <c r="CS4" s="16">
        <f t="shared" si="1"/>
        <v>0</v>
      </c>
      <c r="CT4" s="16">
        <f t="shared" si="1"/>
        <v>0</v>
      </c>
      <c r="CU4" s="16">
        <f t="shared" si="1"/>
        <v>0</v>
      </c>
      <c r="CV4" s="16">
        <f t="shared" si="1"/>
        <v>0</v>
      </c>
      <c r="CW4" s="16">
        <f t="shared" si="1"/>
        <v>0</v>
      </c>
      <c r="CX4" s="16">
        <f t="shared" si="1"/>
        <v>0</v>
      </c>
      <c r="CY4" s="16">
        <f t="shared" si="1"/>
        <v>0</v>
      </c>
      <c r="CZ4" s="16">
        <f t="shared" si="1"/>
        <v>0</v>
      </c>
      <c r="DA4" s="16">
        <f t="shared" si="1"/>
        <v>0</v>
      </c>
      <c r="DB4" s="16">
        <f t="shared" si="1"/>
        <v>0</v>
      </c>
      <c r="DC4" s="16">
        <f t="shared" si="1"/>
        <v>0</v>
      </c>
      <c r="DD4" s="16">
        <f t="shared" si="1"/>
        <v>0</v>
      </c>
      <c r="DE4" s="21">
        <f>SUM(BG4:DD4)</f>
        <v>0</v>
      </c>
      <c r="DG4" s="59" t="s">
        <v>11709</v>
      </c>
      <c r="DH4" s="78" t="str">
        <f>+IF(SUM(BE:BE)=0,"OK","Dati non completi")</f>
        <v>Dati non completi</v>
      </c>
    </row>
    <row r="5" ht="25.5" customHeight="1" spans="1:112">
      <c r="A5" s="3"/>
      <c r="B5" s="3"/>
      <c r="C5" s="3"/>
      <c r="D5" s="31"/>
      <c r="E5" s="31"/>
      <c r="F5" s="3"/>
      <c r="G5" s="3"/>
      <c r="H5" s="3"/>
      <c r="I5" s="3"/>
      <c r="J5" s="3"/>
      <c r="K5" s="3"/>
      <c r="L5" s="3"/>
      <c r="M5" s="3"/>
      <c r="N5" s="3"/>
      <c r="O5" s="3"/>
      <c r="P5" s="3"/>
      <c r="Q5" s="3"/>
      <c r="R5" s="3"/>
      <c r="S5" s="3"/>
      <c r="T5" s="3"/>
      <c r="U5" s="3"/>
      <c r="V5" s="3"/>
      <c r="W5" s="106"/>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6"/>
      <c r="BA5" s="4"/>
      <c r="BB5" s="4"/>
      <c r="BC5" s="4"/>
      <c r="BD5" s="37"/>
      <c r="BE5" s="37"/>
      <c r="BF5" s="17" t="s">
        <v>11623</v>
      </c>
      <c r="BG5" s="18" t="e">
        <f t="shared" ref="BG5:DD5" si="2">+BG4/$BH$1</f>
        <v>#DIV/0!</v>
      </c>
      <c r="BH5" s="18" t="e">
        <f t="shared" si="2"/>
        <v>#DIV/0!</v>
      </c>
      <c r="BI5" s="18" t="e">
        <f t="shared" si="2"/>
        <v>#DIV/0!</v>
      </c>
      <c r="BJ5" s="18" t="e">
        <f t="shared" si="2"/>
        <v>#DIV/0!</v>
      </c>
      <c r="BK5" s="18" t="e">
        <f t="shared" si="2"/>
        <v>#DIV/0!</v>
      </c>
      <c r="BL5" s="18" t="e">
        <f t="shared" si="2"/>
        <v>#DIV/0!</v>
      </c>
      <c r="BM5" s="18" t="e">
        <f t="shared" si="2"/>
        <v>#DIV/0!</v>
      </c>
      <c r="BN5" s="18" t="e">
        <f t="shared" si="2"/>
        <v>#DIV/0!</v>
      </c>
      <c r="BO5" s="18" t="e">
        <f t="shared" si="2"/>
        <v>#DIV/0!</v>
      </c>
      <c r="BP5" s="18" t="e">
        <f t="shared" si="2"/>
        <v>#DIV/0!</v>
      </c>
      <c r="BQ5" s="18" t="e">
        <f t="shared" si="2"/>
        <v>#DIV/0!</v>
      </c>
      <c r="BR5" s="18" t="e">
        <f t="shared" si="2"/>
        <v>#DIV/0!</v>
      </c>
      <c r="BS5" s="18" t="e">
        <f t="shared" si="2"/>
        <v>#DIV/0!</v>
      </c>
      <c r="BT5" s="18" t="e">
        <f t="shared" si="2"/>
        <v>#DIV/0!</v>
      </c>
      <c r="BU5" s="18" t="e">
        <f t="shared" si="2"/>
        <v>#DIV/0!</v>
      </c>
      <c r="BV5" s="18" t="e">
        <f t="shared" si="2"/>
        <v>#DIV/0!</v>
      </c>
      <c r="BW5" s="18" t="e">
        <f t="shared" si="2"/>
        <v>#DIV/0!</v>
      </c>
      <c r="BX5" s="18" t="e">
        <f t="shared" si="2"/>
        <v>#DIV/0!</v>
      </c>
      <c r="BY5" s="18" t="e">
        <f t="shared" si="2"/>
        <v>#DIV/0!</v>
      </c>
      <c r="BZ5" s="18" t="e">
        <f t="shared" si="2"/>
        <v>#DIV/0!</v>
      </c>
      <c r="CA5" s="18" t="e">
        <f t="shared" si="2"/>
        <v>#DIV/0!</v>
      </c>
      <c r="CB5" s="18" t="e">
        <f t="shared" si="2"/>
        <v>#DIV/0!</v>
      </c>
      <c r="CC5" s="18" t="e">
        <f t="shared" si="2"/>
        <v>#DIV/0!</v>
      </c>
      <c r="CD5" s="18" t="e">
        <f t="shared" si="2"/>
        <v>#DIV/0!</v>
      </c>
      <c r="CE5" s="18" t="e">
        <f t="shared" si="2"/>
        <v>#DIV/0!</v>
      </c>
      <c r="CF5" s="18" t="e">
        <f t="shared" si="2"/>
        <v>#DIV/0!</v>
      </c>
      <c r="CG5" s="18" t="e">
        <f t="shared" si="2"/>
        <v>#DIV/0!</v>
      </c>
      <c r="CH5" s="18" t="e">
        <f t="shared" si="2"/>
        <v>#DIV/0!</v>
      </c>
      <c r="CI5" s="18" t="e">
        <f t="shared" si="2"/>
        <v>#DIV/0!</v>
      </c>
      <c r="CJ5" s="18" t="e">
        <f t="shared" si="2"/>
        <v>#DIV/0!</v>
      </c>
      <c r="CK5" s="18" t="e">
        <f t="shared" si="2"/>
        <v>#DIV/0!</v>
      </c>
      <c r="CL5" s="18" t="e">
        <f t="shared" si="2"/>
        <v>#DIV/0!</v>
      </c>
      <c r="CM5" s="18" t="e">
        <f t="shared" si="2"/>
        <v>#DIV/0!</v>
      </c>
      <c r="CN5" s="18" t="e">
        <f t="shared" si="2"/>
        <v>#DIV/0!</v>
      </c>
      <c r="CO5" s="18" t="e">
        <f t="shared" si="2"/>
        <v>#DIV/0!</v>
      </c>
      <c r="CP5" s="18" t="e">
        <f t="shared" si="2"/>
        <v>#DIV/0!</v>
      </c>
      <c r="CQ5" s="18" t="e">
        <f t="shared" si="2"/>
        <v>#DIV/0!</v>
      </c>
      <c r="CR5" s="18" t="e">
        <f t="shared" si="2"/>
        <v>#DIV/0!</v>
      </c>
      <c r="CS5" s="18" t="e">
        <f t="shared" si="2"/>
        <v>#DIV/0!</v>
      </c>
      <c r="CT5" s="18" t="e">
        <f t="shared" si="2"/>
        <v>#DIV/0!</v>
      </c>
      <c r="CU5" s="18" t="e">
        <f t="shared" si="2"/>
        <v>#DIV/0!</v>
      </c>
      <c r="CV5" s="18" t="e">
        <f t="shared" si="2"/>
        <v>#DIV/0!</v>
      </c>
      <c r="CW5" s="18" t="e">
        <f t="shared" si="2"/>
        <v>#DIV/0!</v>
      </c>
      <c r="CX5" s="18" t="e">
        <f t="shared" si="2"/>
        <v>#DIV/0!</v>
      </c>
      <c r="CY5" s="18" t="e">
        <f t="shared" si="2"/>
        <v>#DIV/0!</v>
      </c>
      <c r="CZ5" s="18" t="e">
        <f t="shared" si="2"/>
        <v>#DIV/0!</v>
      </c>
      <c r="DA5" s="18" t="e">
        <f t="shared" si="2"/>
        <v>#DIV/0!</v>
      </c>
      <c r="DB5" s="18" t="e">
        <f t="shared" si="2"/>
        <v>#DIV/0!</v>
      </c>
      <c r="DC5" s="18" t="e">
        <f t="shared" si="2"/>
        <v>#DIV/0!</v>
      </c>
      <c r="DD5" s="18" t="e">
        <f t="shared" si="2"/>
        <v>#DIV/0!</v>
      </c>
      <c r="DE5" s="21"/>
      <c r="DG5" s="59" t="s">
        <v>11624</v>
      </c>
      <c r="DH5" s="78" t="e">
        <f>+IF(MIN(BG8:DD8)=0%,"OK","Grado di compilazione inferiore a quello del DBI A-1")</f>
        <v>#DIV/0!</v>
      </c>
    </row>
    <row r="6" ht="15" customHeight="1" spans="1:109">
      <c r="A6" s="3"/>
      <c r="B6" s="3"/>
      <c r="C6" s="3"/>
      <c r="D6" s="31"/>
      <c r="E6" s="31"/>
      <c r="F6" s="3"/>
      <c r="G6" s="3"/>
      <c r="H6" s="3"/>
      <c r="I6" s="3"/>
      <c r="J6" s="3"/>
      <c r="K6" s="3"/>
      <c r="L6" s="3"/>
      <c r="M6" s="3"/>
      <c r="N6" s="3"/>
      <c r="O6" s="3"/>
      <c r="P6" s="3"/>
      <c r="Q6" s="3"/>
      <c r="R6" s="3"/>
      <c r="S6" s="3"/>
      <c r="T6" s="3"/>
      <c r="U6" s="3"/>
      <c r="V6" s="3"/>
      <c r="W6" s="106"/>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6"/>
      <c r="BA6" s="4"/>
      <c r="BB6" s="4"/>
      <c r="BC6" s="4"/>
      <c r="BD6" s="37"/>
      <c r="BE6" s="37"/>
      <c r="BF6" s="17"/>
      <c r="BG6" s="16">
        <f>+COUNTA([2]Laghi!A:A)-3</f>
        <v>0</v>
      </c>
      <c r="BH6" s="16">
        <f>+COUNTA([2]Laghi!B:B)-3</f>
        <v>1</v>
      </c>
      <c r="BI6" s="16">
        <f>+COUNTA([2]Laghi!C:C)-3</f>
        <v>1</v>
      </c>
      <c r="BJ6" s="16">
        <f>+COUNTA([2]Laghi!D:D)-3</f>
        <v>0</v>
      </c>
      <c r="BK6" s="16">
        <f>+COUNTA([2]Laghi!E:E)-3</f>
        <v>0</v>
      </c>
      <c r="BL6" s="16">
        <f>+COUNTA([2]Laghi!F:F)-3</f>
        <v>0</v>
      </c>
      <c r="BM6" s="16">
        <f>+COUNTA([2]Laghi!G:G)-3</f>
        <v>0</v>
      </c>
      <c r="BN6" s="16">
        <f>+COUNTA([2]Laghi!H:H)-3</f>
        <v>0</v>
      </c>
      <c r="BO6" s="16">
        <f>+COUNTA([2]Laghi!I:I)-3</f>
        <v>0</v>
      </c>
      <c r="BP6" s="16">
        <f>+COUNTA([2]Laghi!J:J)-3</f>
        <v>0</v>
      </c>
      <c r="BQ6" s="16">
        <f>+COUNTA([2]Laghi!K:K)-3</f>
        <v>0</v>
      </c>
      <c r="BR6" s="16">
        <f>+COUNTA([2]Laghi!L:L)-3</f>
        <v>0</v>
      </c>
      <c r="BS6" s="16">
        <f>+COUNTA([2]Laghi!M:M)-3</f>
        <v>0</v>
      </c>
      <c r="BT6" s="16">
        <f>+COUNTA([2]Laghi!N:N)-3</f>
        <v>0</v>
      </c>
      <c r="BU6" s="16">
        <f>+COUNTA([2]Laghi!O:O)-3</f>
        <v>0</v>
      </c>
      <c r="BV6" s="16">
        <f>+COUNTA([2]Laghi!P:P)-3</f>
        <v>0</v>
      </c>
      <c r="BW6" s="16">
        <f>+COUNTA([2]Laghi!Q:Q)-3</f>
        <v>0</v>
      </c>
      <c r="BX6" s="16">
        <f>+COUNTA([2]Laghi!R:R)-3</f>
        <v>0</v>
      </c>
      <c r="BY6" s="16">
        <f>+COUNTA([2]Laghi!S:S)-3</f>
        <v>0</v>
      </c>
      <c r="BZ6" s="16">
        <f>+COUNTA([2]Laghi!T:T)-3</f>
        <v>0</v>
      </c>
      <c r="CA6" s="16">
        <f>+COUNTA([2]Laghi!U:U)-3</f>
        <v>0</v>
      </c>
      <c r="CB6" s="16">
        <f>+COUNTA([2]Laghi!V:V)-3</f>
        <v>0</v>
      </c>
      <c r="CC6" s="16">
        <f>+COUNTA([2]Laghi!W:W)-3</f>
        <v>0</v>
      </c>
      <c r="CD6" s="16">
        <f>+COUNTA([2]Laghi!X:X)-3</f>
        <v>0</v>
      </c>
      <c r="CE6" s="16">
        <f>+COUNTA([2]Laghi!Y:Y)-3</f>
        <v>0</v>
      </c>
      <c r="CF6" s="16">
        <f>+COUNTA([2]Laghi!Z:Z)-3</f>
        <v>0</v>
      </c>
      <c r="CG6" s="16">
        <f>+COUNTA([2]Laghi!AA:AA)-3</f>
        <v>0</v>
      </c>
      <c r="CH6" s="16">
        <f>+COUNTA([2]Laghi!AB:AB)-3</f>
        <v>0</v>
      </c>
      <c r="CI6" s="16">
        <f>+COUNTA([2]Laghi!AC:AC)-3</f>
        <v>0</v>
      </c>
      <c r="CJ6" s="16">
        <f>+COUNTA([2]Laghi!AD:AD)-3</f>
        <v>0</v>
      </c>
      <c r="CK6" s="16">
        <f>+COUNTA([2]Laghi!AE:AE)-3</f>
        <v>0</v>
      </c>
      <c r="CL6" s="16">
        <f>+COUNTA([2]Laghi!AF:AF)-3</f>
        <v>0</v>
      </c>
      <c r="CM6" s="16">
        <f>+COUNTA([2]Laghi!AG:AG)-3</f>
        <v>0</v>
      </c>
      <c r="CN6" s="16">
        <f>+COUNTA([2]Laghi!AH:AH)-3</f>
        <v>0</v>
      </c>
      <c r="CO6" s="16">
        <f>+COUNTA([2]Laghi!AI:AI)-3</f>
        <v>0</v>
      </c>
      <c r="CP6" s="16">
        <f>+COUNTA([2]Laghi!AJ:AJ)-3</f>
        <v>0</v>
      </c>
      <c r="CQ6" s="16">
        <f>+COUNTA([2]Laghi!AK:AK)-3</f>
        <v>0</v>
      </c>
      <c r="CR6" s="16">
        <f>+COUNTA([2]Laghi!AL:AL)-3</f>
        <v>0</v>
      </c>
      <c r="CS6" s="16">
        <f>+COUNTA([2]Laghi!AM:AM)-3</f>
        <v>0</v>
      </c>
      <c r="CT6" s="16">
        <f>+COUNTA([2]Laghi!AN:AN)-3</f>
        <v>0</v>
      </c>
      <c r="CU6" s="16">
        <f>+COUNTA([2]Laghi!AO:AO)-3</f>
        <v>1</v>
      </c>
      <c r="CV6" s="16">
        <f>+COUNTA([2]Laghi!AP:AP)-3</f>
        <v>0</v>
      </c>
      <c r="CW6" s="16">
        <f>+COUNTA([2]Laghi!AQ:AQ)-3</f>
        <v>0</v>
      </c>
      <c r="CX6" s="16">
        <f>+COUNTA([2]Laghi!AR:AR)-3</f>
        <v>0</v>
      </c>
      <c r="CY6" s="16">
        <f>+COUNTA([2]Laghi!AS:AS)-3</f>
        <v>0</v>
      </c>
      <c r="CZ6" s="16">
        <f>+COUNTA([2]Laghi!AT:AT)-3</f>
        <v>0</v>
      </c>
      <c r="DA6" s="16">
        <f>+COUNTA([2]Laghi!AU:AU)-3</f>
        <v>0</v>
      </c>
      <c r="DB6" s="16">
        <f>+COUNTA([2]Laghi!AV:AV)-3</f>
        <v>0</v>
      </c>
      <c r="DC6" s="16">
        <f>+COUNTA([2]Laghi!AW:AW)-3</f>
        <v>0</v>
      </c>
      <c r="DD6" s="16">
        <f>+COUNTA([2]Laghi!AX:AX)-3</f>
        <v>0</v>
      </c>
      <c r="DE6" s="21">
        <f>SUM(BG6:DD6)</f>
        <v>3</v>
      </c>
    </row>
    <row r="7" ht="69" customHeight="1" spans="1:109">
      <c r="A7" s="3"/>
      <c r="B7" s="3"/>
      <c r="C7" s="3"/>
      <c r="D7" s="31"/>
      <c r="E7" s="31"/>
      <c r="F7" s="3"/>
      <c r="G7" s="3"/>
      <c r="H7" s="3"/>
      <c r="I7" s="3"/>
      <c r="J7" s="3"/>
      <c r="K7" s="3"/>
      <c r="L7" s="3"/>
      <c r="M7" s="3"/>
      <c r="N7" s="3"/>
      <c r="O7" s="3"/>
      <c r="P7" s="3"/>
      <c r="Q7" s="3"/>
      <c r="R7" s="3"/>
      <c r="S7" s="3"/>
      <c r="T7" s="3"/>
      <c r="U7" s="3"/>
      <c r="V7" s="3"/>
      <c r="W7" s="106"/>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6"/>
      <c r="BA7" s="4"/>
      <c r="BB7" s="4"/>
      <c r="BC7" s="4"/>
      <c r="BD7" s="37"/>
      <c r="BE7" s="37"/>
      <c r="BF7" s="17" t="s">
        <v>11625</v>
      </c>
      <c r="BG7" s="18">
        <f t="shared" ref="BG7:DD7" si="3">+BG6/$BH$2</f>
        <v>0</v>
      </c>
      <c r="BH7" s="18">
        <f t="shared" si="3"/>
        <v>1</v>
      </c>
      <c r="BI7" s="18">
        <f t="shared" si="3"/>
        <v>1</v>
      </c>
      <c r="BJ7" s="18">
        <f t="shared" si="3"/>
        <v>0</v>
      </c>
      <c r="BK7" s="18">
        <f t="shared" si="3"/>
        <v>0</v>
      </c>
      <c r="BL7" s="18">
        <f t="shared" si="3"/>
        <v>0</v>
      </c>
      <c r="BM7" s="18">
        <f t="shared" si="3"/>
        <v>0</v>
      </c>
      <c r="BN7" s="18">
        <f t="shared" si="3"/>
        <v>0</v>
      </c>
      <c r="BO7" s="18">
        <f t="shared" si="3"/>
        <v>0</v>
      </c>
      <c r="BP7" s="18">
        <f t="shared" si="3"/>
        <v>0</v>
      </c>
      <c r="BQ7" s="18">
        <f t="shared" si="3"/>
        <v>0</v>
      </c>
      <c r="BR7" s="18">
        <f t="shared" si="3"/>
        <v>0</v>
      </c>
      <c r="BS7" s="18">
        <f t="shared" si="3"/>
        <v>0</v>
      </c>
      <c r="BT7" s="18">
        <f t="shared" si="3"/>
        <v>0</v>
      </c>
      <c r="BU7" s="18">
        <f t="shared" si="3"/>
        <v>0</v>
      </c>
      <c r="BV7" s="18">
        <f t="shared" si="3"/>
        <v>0</v>
      </c>
      <c r="BW7" s="18">
        <f t="shared" si="3"/>
        <v>0</v>
      </c>
      <c r="BX7" s="18">
        <f t="shared" si="3"/>
        <v>0</v>
      </c>
      <c r="BY7" s="18">
        <f t="shared" si="3"/>
        <v>0</v>
      </c>
      <c r="BZ7" s="18">
        <f t="shared" si="3"/>
        <v>0</v>
      </c>
      <c r="CA7" s="18">
        <f t="shared" si="3"/>
        <v>0</v>
      </c>
      <c r="CB7" s="18">
        <f t="shared" si="3"/>
        <v>0</v>
      </c>
      <c r="CC7" s="18">
        <f t="shared" si="3"/>
        <v>0</v>
      </c>
      <c r="CD7" s="18">
        <f t="shared" si="3"/>
        <v>0</v>
      </c>
      <c r="CE7" s="18">
        <f t="shared" si="3"/>
        <v>0</v>
      </c>
      <c r="CF7" s="18">
        <f t="shared" si="3"/>
        <v>0</v>
      </c>
      <c r="CG7" s="18">
        <f t="shared" si="3"/>
        <v>0</v>
      </c>
      <c r="CH7" s="18">
        <f t="shared" si="3"/>
        <v>0</v>
      </c>
      <c r="CI7" s="18">
        <f t="shared" si="3"/>
        <v>0</v>
      </c>
      <c r="CJ7" s="18">
        <f t="shared" si="3"/>
        <v>0</v>
      </c>
      <c r="CK7" s="18">
        <f t="shared" si="3"/>
        <v>0</v>
      </c>
      <c r="CL7" s="18">
        <f t="shared" si="3"/>
        <v>0</v>
      </c>
      <c r="CM7" s="18">
        <f t="shared" si="3"/>
        <v>0</v>
      </c>
      <c r="CN7" s="18">
        <f t="shared" si="3"/>
        <v>0</v>
      </c>
      <c r="CO7" s="18">
        <f t="shared" si="3"/>
        <v>0</v>
      </c>
      <c r="CP7" s="18">
        <f t="shared" si="3"/>
        <v>0</v>
      </c>
      <c r="CQ7" s="18">
        <f t="shared" si="3"/>
        <v>0</v>
      </c>
      <c r="CR7" s="18">
        <f t="shared" si="3"/>
        <v>0</v>
      </c>
      <c r="CS7" s="18">
        <f t="shared" si="3"/>
        <v>0</v>
      </c>
      <c r="CT7" s="18">
        <f t="shared" si="3"/>
        <v>0</v>
      </c>
      <c r="CU7" s="18">
        <f t="shared" si="3"/>
        <v>1</v>
      </c>
      <c r="CV7" s="18">
        <f t="shared" si="3"/>
        <v>0</v>
      </c>
      <c r="CW7" s="18">
        <f t="shared" si="3"/>
        <v>0</v>
      </c>
      <c r="CX7" s="18">
        <f t="shared" si="3"/>
        <v>0</v>
      </c>
      <c r="CY7" s="18">
        <f t="shared" si="3"/>
        <v>0</v>
      </c>
      <c r="CZ7" s="18">
        <f t="shared" si="3"/>
        <v>0</v>
      </c>
      <c r="DA7" s="18">
        <f t="shared" si="3"/>
        <v>0</v>
      </c>
      <c r="DB7" s="18">
        <f t="shared" si="3"/>
        <v>0</v>
      </c>
      <c r="DC7" s="18">
        <f t="shared" si="3"/>
        <v>0</v>
      </c>
      <c r="DD7" s="18">
        <f t="shared" si="3"/>
        <v>0</v>
      </c>
      <c r="DE7" s="21"/>
    </row>
    <row r="8" ht="15" customHeight="1" spans="1:109">
      <c r="A8" s="3"/>
      <c r="B8" s="3"/>
      <c r="C8" s="3"/>
      <c r="D8" s="31"/>
      <c r="E8" s="31"/>
      <c r="F8" s="3"/>
      <c r="G8" s="3"/>
      <c r="H8" s="3"/>
      <c r="I8" s="3"/>
      <c r="J8" s="3"/>
      <c r="K8" s="3"/>
      <c r="L8" s="3"/>
      <c r="M8" s="3"/>
      <c r="N8" s="3"/>
      <c r="O8" s="3"/>
      <c r="P8" s="3"/>
      <c r="Q8" s="3"/>
      <c r="R8" s="3"/>
      <c r="S8" s="3"/>
      <c r="T8" s="3"/>
      <c r="U8" s="3"/>
      <c r="V8" s="3"/>
      <c r="W8" s="106"/>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6"/>
      <c r="BA8" s="4"/>
      <c r="BB8" s="4"/>
      <c r="BC8" s="4"/>
      <c r="BD8" s="37"/>
      <c r="BE8" s="37"/>
      <c r="BF8" s="17" t="s">
        <v>11626</v>
      </c>
      <c r="BG8" s="19" t="e">
        <f t="shared" ref="BG8:DD8" si="4">+BG5-BG7</f>
        <v>#DIV/0!</v>
      </c>
      <c r="BH8" s="19" t="e">
        <f t="shared" si="4"/>
        <v>#DIV/0!</v>
      </c>
      <c r="BI8" s="19" t="e">
        <f t="shared" si="4"/>
        <v>#DIV/0!</v>
      </c>
      <c r="BJ8" s="19" t="e">
        <f t="shared" si="4"/>
        <v>#DIV/0!</v>
      </c>
      <c r="BK8" s="19" t="e">
        <f t="shared" si="4"/>
        <v>#DIV/0!</v>
      </c>
      <c r="BL8" s="19" t="e">
        <f t="shared" si="4"/>
        <v>#DIV/0!</v>
      </c>
      <c r="BM8" s="19" t="e">
        <f t="shared" si="4"/>
        <v>#DIV/0!</v>
      </c>
      <c r="BN8" s="19" t="e">
        <f t="shared" si="4"/>
        <v>#DIV/0!</v>
      </c>
      <c r="BO8" s="19" t="e">
        <f t="shared" si="4"/>
        <v>#DIV/0!</v>
      </c>
      <c r="BP8" s="19" t="e">
        <f t="shared" si="4"/>
        <v>#DIV/0!</v>
      </c>
      <c r="BQ8" s="19" t="e">
        <f t="shared" si="4"/>
        <v>#DIV/0!</v>
      </c>
      <c r="BR8" s="19" t="e">
        <f t="shared" si="4"/>
        <v>#DIV/0!</v>
      </c>
      <c r="BS8" s="19" t="e">
        <f t="shared" si="4"/>
        <v>#DIV/0!</v>
      </c>
      <c r="BT8" s="19" t="e">
        <f t="shared" si="4"/>
        <v>#DIV/0!</v>
      </c>
      <c r="BU8" s="19" t="e">
        <f t="shared" si="4"/>
        <v>#DIV/0!</v>
      </c>
      <c r="BV8" s="19" t="e">
        <f t="shared" si="4"/>
        <v>#DIV/0!</v>
      </c>
      <c r="BW8" s="19" t="e">
        <f t="shared" si="4"/>
        <v>#DIV/0!</v>
      </c>
      <c r="BX8" s="19" t="e">
        <f t="shared" si="4"/>
        <v>#DIV/0!</v>
      </c>
      <c r="BY8" s="19" t="e">
        <f t="shared" si="4"/>
        <v>#DIV/0!</v>
      </c>
      <c r="BZ8" s="19" t="e">
        <f t="shared" si="4"/>
        <v>#DIV/0!</v>
      </c>
      <c r="CA8" s="19" t="e">
        <f t="shared" si="4"/>
        <v>#DIV/0!</v>
      </c>
      <c r="CB8" s="19" t="e">
        <f t="shared" si="4"/>
        <v>#DIV/0!</v>
      </c>
      <c r="CC8" s="19" t="e">
        <f t="shared" si="4"/>
        <v>#DIV/0!</v>
      </c>
      <c r="CD8" s="19" t="e">
        <f t="shared" si="4"/>
        <v>#DIV/0!</v>
      </c>
      <c r="CE8" s="19" t="e">
        <f t="shared" si="4"/>
        <v>#DIV/0!</v>
      </c>
      <c r="CF8" s="19" t="e">
        <f t="shared" si="4"/>
        <v>#DIV/0!</v>
      </c>
      <c r="CG8" s="19" t="e">
        <f t="shared" si="4"/>
        <v>#DIV/0!</v>
      </c>
      <c r="CH8" s="19" t="e">
        <f t="shared" si="4"/>
        <v>#DIV/0!</v>
      </c>
      <c r="CI8" s="19" t="e">
        <f t="shared" si="4"/>
        <v>#DIV/0!</v>
      </c>
      <c r="CJ8" s="19" t="e">
        <f t="shared" si="4"/>
        <v>#DIV/0!</v>
      </c>
      <c r="CK8" s="19" t="e">
        <f t="shared" si="4"/>
        <v>#DIV/0!</v>
      </c>
      <c r="CL8" s="19" t="e">
        <f t="shared" si="4"/>
        <v>#DIV/0!</v>
      </c>
      <c r="CM8" s="19" t="e">
        <f t="shared" si="4"/>
        <v>#DIV/0!</v>
      </c>
      <c r="CN8" s="19" t="e">
        <f t="shared" si="4"/>
        <v>#DIV/0!</v>
      </c>
      <c r="CO8" s="19" t="e">
        <f t="shared" si="4"/>
        <v>#DIV/0!</v>
      </c>
      <c r="CP8" s="19" t="e">
        <f t="shared" si="4"/>
        <v>#DIV/0!</v>
      </c>
      <c r="CQ8" s="19" t="e">
        <f t="shared" si="4"/>
        <v>#DIV/0!</v>
      </c>
      <c r="CR8" s="19" t="e">
        <f t="shared" si="4"/>
        <v>#DIV/0!</v>
      </c>
      <c r="CS8" s="19" t="e">
        <f t="shared" si="4"/>
        <v>#DIV/0!</v>
      </c>
      <c r="CT8" s="19" t="e">
        <f t="shared" si="4"/>
        <v>#DIV/0!</v>
      </c>
      <c r="CU8" s="19" t="e">
        <f t="shared" si="4"/>
        <v>#DIV/0!</v>
      </c>
      <c r="CV8" s="19" t="e">
        <f t="shared" si="4"/>
        <v>#DIV/0!</v>
      </c>
      <c r="CW8" s="19" t="e">
        <f t="shared" si="4"/>
        <v>#DIV/0!</v>
      </c>
      <c r="CX8" s="19" t="e">
        <f t="shared" si="4"/>
        <v>#DIV/0!</v>
      </c>
      <c r="CY8" s="19" t="e">
        <f t="shared" si="4"/>
        <v>#DIV/0!</v>
      </c>
      <c r="CZ8" s="19" t="e">
        <f t="shared" si="4"/>
        <v>#DIV/0!</v>
      </c>
      <c r="DA8" s="19" t="e">
        <f t="shared" si="4"/>
        <v>#DIV/0!</v>
      </c>
      <c r="DB8" s="19" t="e">
        <f t="shared" si="4"/>
        <v>#DIV/0!</v>
      </c>
      <c r="DC8" s="19" t="e">
        <f t="shared" si="4"/>
        <v>#DIV/0!</v>
      </c>
      <c r="DD8" s="19" t="e">
        <f t="shared" si="4"/>
        <v>#DIV/0!</v>
      </c>
      <c r="DE8" s="21">
        <f>+DE4-DE6</f>
        <v>-3</v>
      </c>
    </row>
    <row r="9" ht="15" customHeight="1" spans="1:109">
      <c r="A9" s="3"/>
      <c r="B9" s="3"/>
      <c r="C9" s="3"/>
      <c r="D9" s="31"/>
      <c r="E9" s="31"/>
      <c r="F9" s="3"/>
      <c r="G9" s="3"/>
      <c r="H9" s="3"/>
      <c r="I9" s="3"/>
      <c r="J9" s="3"/>
      <c r="K9" s="3"/>
      <c r="L9" s="3"/>
      <c r="M9" s="3"/>
      <c r="N9" s="3"/>
      <c r="O9" s="3"/>
      <c r="P9" s="3"/>
      <c r="Q9" s="3"/>
      <c r="R9" s="3"/>
      <c r="S9" s="3"/>
      <c r="T9" s="3"/>
      <c r="U9" s="3"/>
      <c r="V9" s="3"/>
      <c r="W9" s="106"/>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6"/>
      <c r="BA9" s="4"/>
      <c r="BB9" s="4"/>
      <c r="BC9" s="4"/>
      <c r="BD9" s="37"/>
      <c r="BE9" s="37"/>
      <c r="DE9" s="82">
        <f>+DE8/DE6</f>
        <v>-1</v>
      </c>
    </row>
    <row r="10" ht="15" customHeight="1" spans="1:109">
      <c r="A10" s="3"/>
      <c r="B10" s="3"/>
      <c r="C10" s="3"/>
      <c r="D10" s="31"/>
      <c r="E10" s="31"/>
      <c r="F10" s="3"/>
      <c r="G10" s="3"/>
      <c r="H10" s="3"/>
      <c r="I10" s="3"/>
      <c r="J10" s="3"/>
      <c r="K10" s="3"/>
      <c r="L10" s="3"/>
      <c r="M10" s="3"/>
      <c r="N10" s="3"/>
      <c r="O10" s="3"/>
      <c r="P10" s="3"/>
      <c r="Q10" s="3"/>
      <c r="R10" s="3"/>
      <c r="S10" s="3"/>
      <c r="T10" s="3"/>
      <c r="U10" s="3"/>
      <c r="V10" s="3"/>
      <c r="W10" s="106"/>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6"/>
      <c r="BA10" s="4"/>
      <c r="BB10" s="4"/>
      <c r="BC10" s="4"/>
      <c r="BD10" s="37"/>
      <c r="BE10" s="37"/>
      <c r="DE10" s="2"/>
    </row>
    <row r="11" ht="15" customHeight="1" spans="1:109">
      <c r="A11" s="3"/>
      <c r="B11" s="3"/>
      <c r="C11" s="3"/>
      <c r="D11" s="31"/>
      <c r="E11" s="31"/>
      <c r="F11" s="3"/>
      <c r="G11" s="3"/>
      <c r="H11" s="3"/>
      <c r="I11" s="3"/>
      <c r="J11" s="3"/>
      <c r="K11" s="3"/>
      <c r="L11" s="3"/>
      <c r="M11" s="3"/>
      <c r="N11" s="3"/>
      <c r="O11" s="3"/>
      <c r="P11" s="3"/>
      <c r="Q11" s="3"/>
      <c r="R11" s="3"/>
      <c r="S11" s="3"/>
      <c r="T11" s="3"/>
      <c r="U11" s="3"/>
      <c r="V11" s="3"/>
      <c r="W11" s="106"/>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6"/>
      <c r="BA11" s="4"/>
      <c r="BB11" s="4"/>
      <c r="BC11" s="4"/>
      <c r="BD11" s="37"/>
      <c r="BE11" s="37"/>
      <c r="DE11" s="2"/>
    </row>
    <row r="12" ht="15" customHeight="1" spans="1:57">
      <c r="A12" s="3"/>
      <c r="B12" s="3"/>
      <c r="C12" s="3"/>
      <c r="D12" s="31"/>
      <c r="E12" s="31"/>
      <c r="F12" s="3"/>
      <c r="G12" s="3"/>
      <c r="H12" s="3"/>
      <c r="I12" s="3"/>
      <c r="J12" s="3"/>
      <c r="K12" s="3"/>
      <c r="L12" s="3"/>
      <c r="M12" s="3"/>
      <c r="N12" s="3"/>
      <c r="O12" s="3"/>
      <c r="P12" s="3"/>
      <c r="Q12" s="3"/>
      <c r="R12" s="3"/>
      <c r="S12" s="3"/>
      <c r="T12" s="3"/>
      <c r="U12" s="3"/>
      <c r="V12" s="3"/>
      <c r="W12" s="106"/>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6"/>
      <c r="BA12" s="4"/>
      <c r="BB12" s="4"/>
      <c r="BC12" s="4"/>
      <c r="BD12" s="37"/>
      <c r="BE12" s="37"/>
    </row>
    <row r="13" ht="15" customHeight="1" spans="1:57">
      <c r="A13" s="3"/>
      <c r="B13" s="3"/>
      <c r="C13" s="3"/>
      <c r="D13" s="31"/>
      <c r="E13" s="31"/>
      <c r="F13" s="3"/>
      <c r="G13" s="3"/>
      <c r="H13" s="3"/>
      <c r="I13" s="3"/>
      <c r="J13" s="3"/>
      <c r="K13" s="3"/>
      <c r="L13" s="3"/>
      <c r="M13" s="3"/>
      <c r="N13" s="3"/>
      <c r="O13" s="3"/>
      <c r="P13" s="3"/>
      <c r="Q13" s="3"/>
      <c r="R13" s="3"/>
      <c r="S13" s="3"/>
      <c r="T13" s="3"/>
      <c r="U13" s="3"/>
      <c r="V13" s="3"/>
      <c r="W13" s="106"/>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6"/>
      <c r="BA13" s="4"/>
      <c r="BB13" s="4"/>
      <c r="BC13" s="4"/>
      <c r="BD13" s="37"/>
      <c r="BE13" s="37"/>
    </row>
    <row r="14" ht="15" customHeight="1" spans="1:57">
      <c r="A14" s="3"/>
      <c r="B14" s="3"/>
      <c r="C14" s="3"/>
      <c r="D14" s="31"/>
      <c r="E14" s="31"/>
      <c r="F14" s="3"/>
      <c r="G14" s="3"/>
      <c r="H14" s="3"/>
      <c r="I14" s="3"/>
      <c r="J14" s="3"/>
      <c r="K14" s="3"/>
      <c r="L14" s="3"/>
      <c r="M14" s="3"/>
      <c r="N14" s="3"/>
      <c r="O14" s="3"/>
      <c r="P14" s="3"/>
      <c r="Q14" s="3"/>
      <c r="R14" s="3"/>
      <c r="S14" s="3"/>
      <c r="T14" s="3"/>
      <c r="U14" s="3"/>
      <c r="V14" s="3"/>
      <c r="W14" s="106"/>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6"/>
      <c r="BA14" s="4"/>
      <c r="BB14" s="4"/>
      <c r="BC14" s="4"/>
      <c r="BD14" s="37"/>
      <c r="BE14" s="37"/>
    </row>
    <row r="15" ht="15" customHeight="1" spans="1:57">
      <c r="A15" s="3"/>
      <c r="B15" s="3"/>
      <c r="C15" s="3"/>
      <c r="D15" s="31"/>
      <c r="E15" s="31"/>
      <c r="F15" s="3"/>
      <c r="G15" s="3"/>
      <c r="H15" s="3"/>
      <c r="I15" s="3"/>
      <c r="J15" s="3"/>
      <c r="K15" s="3"/>
      <c r="L15" s="3"/>
      <c r="M15" s="3"/>
      <c r="N15" s="3"/>
      <c r="O15" s="3"/>
      <c r="P15" s="3"/>
      <c r="Q15" s="3"/>
      <c r="R15" s="3"/>
      <c r="S15" s="3"/>
      <c r="T15" s="3"/>
      <c r="U15" s="3"/>
      <c r="V15" s="3"/>
      <c r="W15" s="106"/>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6"/>
      <c r="BA15" s="4"/>
      <c r="BB15" s="4"/>
      <c r="BC15" s="4"/>
      <c r="BD15" s="37"/>
      <c r="BE15" s="37"/>
    </row>
    <row r="16" ht="15" customHeight="1" spans="1:57">
      <c r="A16" s="3"/>
      <c r="B16" s="3"/>
      <c r="C16" s="3"/>
      <c r="D16" s="31"/>
      <c r="E16" s="31"/>
      <c r="F16" s="3"/>
      <c r="G16" s="3"/>
      <c r="H16" s="3"/>
      <c r="I16" s="3"/>
      <c r="J16" s="3"/>
      <c r="K16" s="3"/>
      <c r="L16" s="3"/>
      <c r="M16" s="3"/>
      <c r="N16" s="3"/>
      <c r="O16" s="3"/>
      <c r="P16" s="3"/>
      <c r="Q16" s="3"/>
      <c r="R16" s="3"/>
      <c r="S16" s="3"/>
      <c r="T16" s="3"/>
      <c r="U16" s="3"/>
      <c r="V16" s="3"/>
      <c r="W16" s="106"/>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6"/>
      <c r="BA16" s="4"/>
      <c r="BB16" s="4"/>
      <c r="BC16" s="4"/>
      <c r="BD16" s="37"/>
      <c r="BE16" s="37"/>
    </row>
    <row r="17" ht="15" customHeight="1" spans="1:57">
      <c r="A17" s="3"/>
      <c r="B17" s="3"/>
      <c r="C17" s="3"/>
      <c r="D17" s="31"/>
      <c r="E17" s="31"/>
      <c r="F17" s="3"/>
      <c r="G17" s="3"/>
      <c r="H17" s="3"/>
      <c r="I17" s="3"/>
      <c r="J17" s="3"/>
      <c r="K17" s="3"/>
      <c r="L17" s="3"/>
      <c r="M17" s="3"/>
      <c r="N17" s="3"/>
      <c r="O17" s="3"/>
      <c r="P17" s="3"/>
      <c r="Q17" s="3"/>
      <c r="R17" s="3"/>
      <c r="S17" s="3"/>
      <c r="T17" s="3"/>
      <c r="U17" s="3"/>
      <c r="V17" s="3"/>
      <c r="W17" s="106"/>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6"/>
      <c r="BA17" s="4"/>
      <c r="BB17" s="4"/>
      <c r="BC17" s="4"/>
      <c r="BD17" s="37"/>
      <c r="BE17" s="37"/>
    </row>
    <row r="18" ht="15" customHeight="1" spans="1:57">
      <c r="A18" s="3"/>
      <c r="B18" s="3"/>
      <c r="C18" s="3"/>
      <c r="D18" s="31"/>
      <c r="E18" s="31"/>
      <c r="F18" s="3"/>
      <c r="G18" s="3"/>
      <c r="H18" s="3"/>
      <c r="I18" s="3"/>
      <c r="J18" s="3"/>
      <c r="K18" s="3"/>
      <c r="L18" s="3"/>
      <c r="M18" s="3"/>
      <c r="N18" s="3"/>
      <c r="O18" s="3"/>
      <c r="P18" s="3"/>
      <c r="Q18" s="3"/>
      <c r="R18" s="3"/>
      <c r="S18" s="3"/>
      <c r="T18" s="3"/>
      <c r="U18" s="3"/>
      <c r="V18" s="3"/>
      <c r="W18" s="106"/>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6"/>
      <c r="BA18" s="4"/>
      <c r="BB18" s="4"/>
      <c r="BC18" s="4"/>
      <c r="BD18" s="37"/>
      <c r="BE18" s="37"/>
    </row>
    <row r="19" ht="15" customHeight="1" spans="1:57">
      <c r="A19" s="3"/>
      <c r="B19" s="3"/>
      <c r="C19" s="3"/>
      <c r="D19" s="31"/>
      <c r="E19" s="31"/>
      <c r="F19" s="3"/>
      <c r="G19" s="3"/>
      <c r="H19" s="3"/>
      <c r="I19" s="3"/>
      <c r="J19" s="3"/>
      <c r="K19" s="3"/>
      <c r="L19" s="3"/>
      <c r="M19" s="3"/>
      <c r="N19" s="3"/>
      <c r="O19" s="3"/>
      <c r="P19" s="3"/>
      <c r="Q19" s="3"/>
      <c r="R19" s="3"/>
      <c r="S19" s="3"/>
      <c r="T19" s="3"/>
      <c r="U19" s="3"/>
      <c r="V19" s="3"/>
      <c r="W19" s="106"/>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6"/>
      <c r="BA19" s="4"/>
      <c r="BB19" s="4"/>
      <c r="BC19" s="4"/>
      <c r="BD19" s="37"/>
      <c r="BE19" s="37"/>
    </row>
    <row r="20" ht="15" customHeight="1" spans="1:57">
      <c r="A20" s="3"/>
      <c r="B20" s="3"/>
      <c r="C20" s="3"/>
      <c r="D20" s="31"/>
      <c r="E20" s="31"/>
      <c r="F20" s="3"/>
      <c r="G20" s="3"/>
      <c r="H20" s="3"/>
      <c r="I20" s="3"/>
      <c r="J20" s="3"/>
      <c r="K20" s="3"/>
      <c r="L20" s="3"/>
      <c r="M20" s="3"/>
      <c r="N20" s="3"/>
      <c r="O20" s="3"/>
      <c r="P20" s="3"/>
      <c r="Q20" s="3"/>
      <c r="R20" s="3"/>
      <c r="S20" s="3"/>
      <c r="T20" s="3"/>
      <c r="U20" s="3"/>
      <c r="V20" s="3"/>
      <c r="W20" s="106"/>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6"/>
      <c r="BA20" s="4"/>
      <c r="BB20" s="4"/>
      <c r="BC20" s="4"/>
      <c r="BD20" s="37"/>
      <c r="BE20" s="37"/>
    </row>
    <row r="21" ht="15" customHeight="1" spans="1:57">
      <c r="A21" s="3"/>
      <c r="B21" s="3"/>
      <c r="C21" s="3"/>
      <c r="D21" s="31"/>
      <c r="E21" s="31"/>
      <c r="F21" s="3"/>
      <c r="G21" s="3"/>
      <c r="H21" s="3"/>
      <c r="I21" s="3"/>
      <c r="J21" s="3"/>
      <c r="K21" s="3"/>
      <c r="L21" s="3"/>
      <c r="M21" s="3"/>
      <c r="N21" s="3"/>
      <c r="O21" s="3"/>
      <c r="P21" s="3"/>
      <c r="Q21" s="3"/>
      <c r="R21" s="3"/>
      <c r="S21" s="3"/>
      <c r="T21" s="3"/>
      <c r="U21" s="3"/>
      <c r="V21" s="3"/>
      <c r="W21" s="106"/>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6"/>
      <c r="BA21" s="4"/>
      <c r="BB21" s="4"/>
      <c r="BC21" s="4"/>
      <c r="BD21" s="37"/>
      <c r="BE21" s="37"/>
    </row>
    <row r="22" ht="15" customHeight="1" spans="1:57">
      <c r="A22" s="3"/>
      <c r="B22" s="3"/>
      <c r="C22" s="3"/>
      <c r="D22" s="31"/>
      <c r="E22" s="31"/>
      <c r="F22" s="3"/>
      <c r="G22" s="3"/>
      <c r="H22" s="3"/>
      <c r="I22" s="3"/>
      <c r="J22" s="3"/>
      <c r="K22" s="3"/>
      <c r="L22" s="3"/>
      <c r="M22" s="3"/>
      <c r="N22" s="3"/>
      <c r="O22" s="3"/>
      <c r="P22" s="3"/>
      <c r="Q22" s="3"/>
      <c r="R22" s="3"/>
      <c r="S22" s="3"/>
      <c r="T22" s="3"/>
      <c r="U22" s="3"/>
      <c r="V22" s="3"/>
      <c r="W22" s="106"/>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6"/>
      <c r="BA22" s="4"/>
      <c r="BB22" s="4"/>
      <c r="BC22" s="4"/>
      <c r="BD22" s="37"/>
      <c r="BE22" s="37"/>
    </row>
    <row r="23" ht="15" customHeight="1" spans="1:57">
      <c r="A23" s="3"/>
      <c r="B23" s="3"/>
      <c r="C23" s="3"/>
      <c r="D23" s="31"/>
      <c r="E23" s="31"/>
      <c r="F23" s="3"/>
      <c r="G23" s="3"/>
      <c r="H23" s="3"/>
      <c r="I23" s="3"/>
      <c r="J23" s="3"/>
      <c r="K23" s="3"/>
      <c r="L23" s="3"/>
      <c r="M23" s="3"/>
      <c r="N23" s="3"/>
      <c r="O23" s="3"/>
      <c r="P23" s="3"/>
      <c r="Q23" s="3"/>
      <c r="R23" s="3"/>
      <c r="S23" s="3"/>
      <c r="T23" s="3"/>
      <c r="U23" s="3"/>
      <c r="V23" s="3"/>
      <c r="W23" s="106"/>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6"/>
      <c r="BA23" s="4"/>
      <c r="BB23" s="4"/>
      <c r="BC23" s="4"/>
      <c r="BD23" s="37"/>
      <c r="BE23" s="37"/>
    </row>
    <row r="24" ht="15" customHeight="1" spans="1:57">
      <c r="A24" s="3"/>
      <c r="B24" s="3"/>
      <c r="C24" s="3"/>
      <c r="D24" s="31"/>
      <c r="E24" s="31"/>
      <c r="F24" s="3"/>
      <c r="G24" s="3"/>
      <c r="H24" s="3"/>
      <c r="I24" s="3"/>
      <c r="J24" s="3"/>
      <c r="K24" s="3"/>
      <c r="L24" s="3"/>
      <c r="M24" s="3"/>
      <c r="N24" s="3"/>
      <c r="O24" s="3"/>
      <c r="P24" s="3"/>
      <c r="Q24" s="3"/>
      <c r="R24" s="3"/>
      <c r="S24" s="3"/>
      <c r="T24" s="3"/>
      <c r="U24" s="3"/>
      <c r="V24" s="3"/>
      <c r="W24" s="106"/>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6"/>
      <c r="BA24" s="4"/>
      <c r="BB24" s="4"/>
      <c r="BC24" s="4"/>
      <c r="BD24" s="37"/>
      <c r="BE24" s="37"/>
    </row>
    <row r="25" ht="15" customHeight="1" spans="1:57">
      <c r="A25" s="3"/>
      <c r="B25" s="3"/>
      <c r="C25" s="3"/>
      <c r="D25" s="31"/>
      <c r="E25" s="31"/>
      <c r="F25" s="3"/>
      <c r="G25" s="3"/>
      <c r="H25" s="3"/>
      <c r="I25" s="3"/>
      <c r="J25" s="3"/>
      <c r="K25" s="3"/>
      <c r="L25" s="3"/>
      <c r="M25" s="3"/>
      <c r="N25" s="3"/>
      <c r="O25" s="3"/>
      <c r="P25" s="3"/>
      <c r="Q25" s="3"/>
      <c r="R25" s="3"/>
      <c r="S25" s="3"/>
      <c r="T25" s="3"/>
      <c r="U25" s="3"/>
      <c r="V25" s="3"/>
      <c r="W25" s="106"/>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6"/>
      <c r="BA25" s="4"/>
      <c r="BB25" s="4"/>
      <c r="BC25" s="4"/>
      <c r="BD25" s="37"/>
      <c r="BE25" s="37"/>
    </row>
    <row r="26" ht="15" customHeight="1" spans="1:57">
      <c r="A26" s="3"/>
      <c r="B26" s="3"/>
      <c r="C26" s="3"/>
      <c r="D26" s="31"/>
      <c r="E26" s="31"/>
      <c r="F26" s="3"/>
      <c r="G26" s="3"/>
      <c r="H26" s="3"/>
      <c r="I26" s="3"/>
      <c r="J26" s="3"/>
      <c r="K26" s="3"/>
      <c r="L26" s="3"/>
      <c r="M26" s="3"/>
      <c r="N26" s="3"/>
      <c r="O26" s="3"/>
      <c r="P26" s="3"/>
      <c r="Q26" s="3"/>
      <c r="R26" s="3"/>
      <c r="S26" s="3"/>
      <c r="T26" s="3"/>
      <c r="U26" s="3"/>
      <c r="V26" s="3"/>
      <c r="W26" s="106"/>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6"/>
      <c r="BA26" s="4"/>
      <c r="BB26" s="4"/>
      <c r="BC26" s="4"/>
      <c r="BD26" s="37"/>
      <c r="BE26" s="37"/>
    </row>
    <row r="27" ht="15" customHeight="1" spans="1:57">
      <c r="A27" s="3"/>
      <c r="B27" s="3"/>
      <c r="C27" s="3"/>
      <c r="D27" s="31"/>
      <c r="E27" s="31"/>
      <c r="F27" s="3"/>
      <c r="G27" s="3"/>
      <c r="H27" s="3"/>
      <c r="I27" s="3"/>
      <c r="J27" s="3"/>
      <c r="K27" s="3"/>
      <c r="L27" s="3"/>
      <c r="M27" s="3"/>
      <c r="N27" s="3"/>
      <c r="O27" s="3"/>
      <c r="P27" s="3"/>
      <c r="Q27" s="3"/>
      <c r="R27" s="3"/>
      <c r="S27" s="3"/>
      <c r="T27" s="3"/>
      <c r="U27" s="3"/>
      <c r="V27" s="3"/>
      <c r="W27" s="106"/>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6"/>
      <c r="BA27" s="4"/>
      <c r="BB27" s="4"/>
      <c r="BC27" s="4"/>
      <c r="BD27" s="37"/>
      <c r="BE27" s="37"/>
    </row>
    <row r="28" ht="15" customHeight="1" spans="1:57">
      <c r="A28" s="3"/>
      <c r="B28" s="3"/>
      <c r="C28" s="3"/>
      <c r="D28" s="31"/>
      <c r="E28" s="31"/>
      <c r="F28" s="3"/>
      <c r="G28" s="3"/>
      <c r="H28" s="3"/>
      <c r="I28" s="3"/>
      <c r="J28" s="3"/>
      <c r="K28" s="3"/>
      <c r="L28" s="3"/>
      <c r="M28" s="3"/>
      <c r="N28" s="3"/>
      <c r="O28" s="3"/>
      <c r="P28" s="3"/>
      <c r="Q28" s="3"/>
      <c r="R28" s="3"/>
      <c r="S28" s="3"/>
      <c r="T28" s="3"/>
      <c r="U28" s="3"/>
      <c r="V28" s="3"/>
      <c r="W28" s="106"/>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6"/>
      <c r="BA28" s="4"/>
      <c r="BB28" s="4"/>
      <c r="BC28" s="4"/>
      <c r="BD28" s="37"/>
      <c r="BE28" s="37"/>
    </row>
    <row r="29" ht="15" customHeight="1" spans="1:57">
      <c r="A29" s="3"/>
      <c r="B29" s="3"/>
      <c r="C29" s="3"/>
      <c r="D29" s="31"/>
      <c r="E29" s="31"/>
      <c r="F29" s="3"/>
      <c r="G29" s="3"/>
      <c r="H29" s="3"/>
      <c r="I29" s="3"/>
      <c r="J29" s="3"/>
      <c r="K29" s="3"/>
      <c r="L29" s="3"/>
      <c r="M29" s="3"/>
      <c r="N29" s="3"/>
      <c r="O29" s="3"/>
      <c r="P29" s="3"/>
      <c r="Q29" s="3"/>
      <c r="R29" s="3"/>
      <c r="S29" s="3"/>
      <c r="T29" s="3"/>
      <c r="U29" s="3"/>
      <c r="V29" s="3"/>
      <c r="W29" s="106"/>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6"/>
      <c r="BA29" s="4"/>
      <c r="BB29" s="4"/>
      <c r="BC29" s="4"/>
      <c r="BD29" s="37"/>
      <c r="BE29" s="37"/>
    </row>
    <row r="30" ht="15" customHeight="1" spans="1:57">
      <c r="A30" s="3"/>
      <c r="B30" s="3"/>
      <c r="C30" s="3"/>
      <c r="D30" s="31"/>
      <c r="E30" s="31"/>
      <c r="F30" s="3"/>
      <c r="G30" s="3"/>
      <c r="H30" s="3"/>
      <c r="I30" s="3"/>
      <c r="J30" s="3"/>
      <c r="K30" s="3"/>
      <c r="L30" s="3"/>
      <c r="M30" s="3"/>
      <c r="N30" s="3"/>
      <c r="O30" s="3"/>
      <c r="P30" s="3"/>
      <c r="Q30" s="3"/>
      <c r="R30" s="3"/>
      <c r="S30" s="3"/>
      <c r="T30" s="3"/>
      <c r="U30" s="3"/>
      <c r="V30" s="3"/>
      <c r="W30" s="106"/>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6"/>
      <c r="BA30" s="4"/>
      <c r="BB30" s="4"/>
      <c r="BC30" s="4"/>
      <c r="BD30" s="37"/>
      <c r="BE30" s="37"/>
    </row>
    <row r="31" ht="15" customHeight="1" spans="1:57">
      <c r="A31" s="3"/>
      <c r="B31" s="3"/>
      <c r="C31" s="3"/>
      <c r="D31" s="31"/>
      <c r="E31" s="31"/>
      <c r="F31" s="3"/>
      <c r="G31" s="3"/>
      <c r="H31" s="3"/>
      <c r="I31" s="3"/>
      <c r="J31" s="3"/>
      <c r="K31" s="3"/>
      <c r="L31" s="3"/>
      <c r="M31" s="3"/>
      <c r="N31" s="3"/>
      <c r="O31" s="3"/>
      <c r="P31" s="3"/>
      <c r="Q31" s="3"/>
      <c r="R31" s="3"/>
      <c r="S31" s="3"/>
      <c r="T31" s="3"/>
      <c r="U31" s="3"/>
      <c r="V31" s="3"/>
      <c r="W31" s="106"/>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6"/>
      <c r="BA31" s="4"/>
      <c r="BB31" s="4"/>
      <c r="BC31" s="4"/>
      <c r="BD31" s="37"/>
      <c r="BE31" s="37"/>
    </row>
    <row r="32" ht="15" customHeight="1" spans="1:57">
      <c r="A32" s="3"/>
      <c r="B32" s="3"/>
      <c r="C32" s="3"/>
      <c r="D32" s="31"/>
      <c r="E32" s="31"/>
      <c r="F32" s="3"/>
      <c r="G32" s="3"/>
      <c r="H32" s="3"/>
      <c r="I32" s="3"/>
      <c r="J32" s="3"/>
      <c r="K32" s="3"/>
      <c r="L32" s="3"/>
      <c r="M32" s="3"/>
      <c r="N32" s="3"/>
      <c r="O32" s="3"/>
      <c r="P32" s="3"/>
      <c r="Q32" s="3"/>
      <c r="R32" s="3"/>
      <c r="S32" s="3"/>
      <c r="T32" s="3"/>
      <c r="U32" s="3"/>
      <c r="V32" s="3"/>
      <c r="W32" s="106"/>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6"/>
      <c r="BA32" s="4"/>
      <c r="BB32" s="4"/>
      <c r="BC32" s="4"/>
      <c r="BD32" s="37"/>
      <c r="BE32" s="37"/>
    </row>
    <row r="33" ht="15" customHeight="1" spans="1:57">
      <c r="A33" s="3"/>
      <c r="B33" s="3"/>
      <c r="C33" s="3"/>
      <c r="D33" s="31"/>
      <c r="E33" s="31"/>
      <c r="F33" s="3"/>
      <c r="G33" s="3"/>
      <c r="H33" s="3"/>
      <c r="I33" s="3"/>
      <c r="J33" s="3"/>
      <c r="K33" s="3"/>
      <c r="L33" s="3"/>
      <c r="M33" s="3"/>
      <c r="N33" s="3"/>
      <c r="O33" s="3"/>
      <c r="P33" s="3"/>
      <c r="Q33" s="3"/>
      <c r="R33" s="3"/>
      <c r="S33" s="3"/>
      <c r="T33" s="3"/>
      <c r="U33" s="3"/>
      <c r="V33" s="3"/>
      <c r="W33" s="106"/>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6"/>
      <c r="BA33" s="4"/>
      <c r="BB33" s="4"/>
      <c r="BC33" s="4"/>
      <c r="BD33" s="37"/>
      <c r="BE33" s="37"/>
    </row>
    <row r="34" ht="15" customHeight="1" spans="1:57">
      <c r="A34" s="3"/>
      <c r="B34" s="3"/>
      <c r="C34" s="3"/>
      <c r="D34" s="31"/>
      <c r="E34" s="31"/>
      <c r="F34" s="3"/>
      <c r="G34" s="3"/>
      <c r="H34" s="3"/>
      <c r="I34" s="3"/>
      <c r="J34" s="3"/>
      <c r="K34" s="3"/>
      <c r="L34" s="3"/>
      <c r="M34" s="3"/>
      <c r="N34" s="3"/>
      <c r="O34" s="3"/>
      <c r="P34" s="3"/>
      <c r="Q34" s="3"/>
      <c r="R34" s="3"/>
      <c r="S34" s="3"/>
      <c r="T34" s="3"/>
      <c r="U34" s="3"/>
      <c r="V34" s="3"/>
      <c r="W34" s="106"/>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6"/>
      <c r="BA34" s="4"/>
      <c r="BB34" s="4"/>
      <c r="BC34" s="4"/>
      <c r="BD34" s="37"/>
      <c r="BE34" s="37"/>
    </row>
    <row r="35" ht="15" customHeight="1" spans="1:57">
      <c r="A35" s="3"/>
      <c r="B35" s="3"/>
      <c r="C35" s="3"/>
      <c r="D35" s="31"/>
      <c r="E35" s="31"/>
      <c r="F35" s="3"/>
      <c r="G35" s="3"/>
      <c r="H35" s="3"/>
      <c r="I35" s="3"/>
      <c r="J35" s="3"/>
      <c r="K35" s="3"/>
      <c r="L35" s="3"/>
      <c r="M35" s="3"/>
      <c r="N35" s="3"/>
      <c r="O35" s="3"/>
      <c r="P35" s="3"/>
      <c r="Q35" s="3"/>
      <c r="R35" s="3"/>
      <c r="S35" s="3"/>
      <c r="T35" s="3"/>
      <c r="U35" s="3"/>
      <c r="V35" s="3"/>
      <c r="W35" s="106"/>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6"/>
      <c r="BA35" s="4"/>
      <c r="BB35" s="4"/>
      <c r="BC35" s="4"/>
      <c r="BD35" s="37"/>
      <c r="BE35" s="37"/>
    </row>
    <row r="36" ht="15" customHeight="1" spans="1:57">
      <c r="A36" s="3"/>
      <c r="B36" s="3"/>
      <c r="C36" s="3"/>
      <c r="D36" s="31"/>
      <c r="E36" s="31"/>
      <c r="F36" s="3"/>
      <c r="G36" s="3"/>
      <c r="H36" s="3"/>
      <c r="I36" s="3"/>
      <c r="J36" s="3"/>
      <c r="K36" s="3"/>
      <c r="L36" s="3"/>
      <c r="M36" s="3"/>
      <c r="N36" s="3"/>
      <c r="O36" s="3"/>
      <c r="P36" s="3"/>
      <c r="Q36" s="3"/>
      <c r="R36" s="3"/>
      <c r="S36" s="3"/>
      <c r="T36" s="3"/>
      <c r="U36" s="3"/>
      <c r="V36" s="3"/>
      <c r="W36" s="106"/>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6"/>
      <c r="BA36" s="4"/>
      <c r="BB36" s="4"/>
      <c r="BC36" s="4"/>
      <c r="BD36" s="37"/>
      <c r="BE36" s="37"/>
    </row>
    <row r="37" ht="15" customHeight="1" spans="1:57">
      <c r="A37" s="3"/>
      <c r="B37" s="3"/>
      <c r="C37" s="3"/>
      <c r="D37" s="31"/>
      <c r="E37" s="31"/>
      <c r="F37" s="3"/>
      <c r="G37" s="3"/>
      <c r="H37" s="3"/>
      <c r="I37" s="3"/>
      <c r="J37" s="3"/>
      <c r="K37" s="3"/>
      <c r="L37" s="3"/>
      <c r="M37" s="3"/>
      <c r="N37" s="3"/>
      <c r="O37" s="3"/>
      <c r="P37" s="3"/>
      <c r="Q37" s="3"/>
      <c r="R37" s="3"/>
      <c r="S37" s="3"/>
      <c r="T37" s="3"/>
      <c r="U37" s="3"/>
      <c r="V37" s="3"/>
      <c r="W37" s="106"/>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6"/>
      <c r="BA37" s="4"/>
      <c r="BB37" s="4"/>
      <c r="BC37" s="4"/>
      <c r="BD37" s="37"/>
      <c r="BE37" s="37"/>
    </row>
    <row r="38" ht="15" customHeight="1" spans="1:57">
      <c r="A38" s="3"/>
      <c r="B38" s="3"/>
      <c r="C38" s="3"/>
      <c r="D38" s="31"/>
      <c r="E38" s="31"/>
      <c r="F38" s="3"/>
      <c r="G38" s="3"/>
      <c r="H38" s="3"/>
      <c r="I38" s="3"/>
      <c r="J38" s="3"/>
      <c r="K38" s="3"/>
      <c r="L38" s="3"/>
      <c r="M38" s="3"/>
      <c r="N38" s="3"/>
      <c r="O38" s="3"/>
      <c r="P38" s="3"/>
      <c r="Q38" s="3"/>
      <c r="R38" s="3"/>
      <c r="S38" s="3"/>
      <c r="T38" s="3"/>
      <c r="U38" s="3"/>
      <c r="V38" s="3"/>
      <c r="W38" s="106"/>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6"/>
      <c r="BA38" s="4"/>
      <c r="BB38" s="4"/>
      <c r="BC38" s="4"/>
      <c r="BD38" s="37"/>
      <c r="BE38" s="37"/>
    </row>
    <row r="39" ht="15" customHeight="1" spans="1:57">
      <c r="A39" s="3"/>
      <c r="B39" s="3"/>
      <c r="C39" s="3"/>
      <c r="D39" s="31"/>
      <c r="E39" s="31"/>
      <c r="F39" s="3"/>
      <c r="G39" s="3"/>
      <c r="H39" s="3"/>
      <c r="I39" s="3"/>
      <c r="J39" s="3"/>
      <c r="K39" s="3"/>
      <c r="L39" s="3"/>
      <c r="M39" s="3"/>
      <c r="N39" s="3"/>
      <c r="O39" s="3"/>
      <c r="P39" s="3"/>
      <c r="Q39" s="3"/>
      <c r="R39" s="3"/>
      <c r="S39" s="3"/>
      <c r="T39" s="3"/>
      <c r="U39" s="3"/>
      <c r="V39" s="3"/>
      <c r="W39" s="106"/>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6"/>
      <c r="BA39" s="4"/>
      <c r="BB39" s="4"/>
      <c r="BC39" s="4"/>
      <c r="BD39" s="37"/>
      <c r="BE39" s="37"/>
    </row>
    <row r="40" ht="15" customHeight="1" spans="54:57">
      <c r="BB40" s="4"/>
      <c r="BD40" s="37"/>
      <c r="BE40" s="37"/>
    </row>
    <row r="41" ht="15" customHeight="1" spans="54:57">
      <c r="BB41" s="4"/>
      <c r="BD41" s="37"/>
      <c r="BE41" s="37"/>
    </row>
    <row r="42" ht="15" customHeight="1" spans="54:57">
      <c r="BB42" s="4"/>
      <c r="BD42" s="37"/>
      <c r="BE42" s="37"/>
    </row>
    <row r="43" ht="15" customHeight="1" spans="54:57">
      <c r="BB43" s="4"/>
      <c r="BD43" s="37"/>
      <c r="BE43" s="37"/>
    </row>
    <row r="44" ht="15" customHeight="1" spans="54:57">
      <c r="BB44" s="4"/>
      <c r="BD44" s="37"/>
      <c r="BE44" s="37"/>
    </row>
    <row r="45" spans="54:54">
      <c r="BB45" s="4"/>
    </row>
    <row r="46" spans="54:54">
      <c r="BB46" s="4"/>
    </row>
    <row r="47" spans="54:54">
      <c r="BB47" s="4"/>
    </row>
    <row r="48" spans="54:54">
      <c r="BB48" s="4"/>
    </row>
    <row r="49" spans="54:54">
      <c r="BB49" s="4"/>
    </row>
    <row r="50" spans="54:54">
      <c r="BB50" s="4"/>
    </row>
    <row r="51" spans="54:54">
      <c r="BB51" s="4"/>
    </row>
    <row r="52" spans="54:54">
      <c r="BB52" s="4"/>
    </row>
    <row r="53" spans="54:54">
      <c r="BB53" s="4"/>
    </row>
    <row r="54" spans="54:54">
      <c r="BB54" s="4"/>
    </row>
    <row r="55" spans="54:54">
      <c r="BB55" s="4"/>
    </row>
    <row r="56" spans="54:54">
      <c r="BB56" s="4"/>
    </row>
    <row r="57" spans="54:54">
      <c r="BB57" s="4"/>
    </row>
    <row r="58" spans="54:54">
      <c r="BB58" s="4"/>
    </row>
    <row r="59" spans="54:54">
      <c r="BB59" s="4"/>
    </row>
    <row r="60" spans="54:54">
      <c r="BB60" s="4"/>
    </row>
    <row r="61" spans="54:54">
      <c r="BB61" s="4"/>
    </row>
    <row r="62" spans="54:54">
      <c r="BB62" s="4"/>
    </row>
    <row r="63" spans="54:54">
      <c r="BB63" s="4"/>
    </row>
    <row r="64" spans="54:54">
      <c r="BB64" s="4"/>
    </row>
    <row r="65" spans="54:54">
      <c r="BB65" s="4"/>
    </row>
    <row r="66" spans="54:54">
      <c r="BB66" s="4"/>
    </row>
    <row r="67" spans="54:54">
      <c r="BB67" s="4"/>
    </row>
    <row r="68" spans="54:54">
      <c r="BB68" s="4"/>
    </row>
    <row r="69" spans="54:54">
      <c r="BB69" s="4"/>
    </row>
    <row r="70" spans="54:54">
      <c r="BB70" s="4"/>
    </row>
    <row r="71" spans="54:54">
      <c r="BB71" s="4"/>
    </row>
    <row r="72" spans="54:54">
      <c r="BB72" s="4"/>
    </row>
    <row r="73" spans="54:54">
      <c r="BB73" s="4"/>
    </row>
    <row r="74" spans="54:54">
      <c r="BB74" s="4"/>
    </row>
    <row r="75" spans="54:54">
      <c r="BB75" s="4"/>
    </row>
    <row r="76" spans="54:54">
      <c r="BB76" s="4"/>
    </row>
    <row r="77" spans="54:54">
      <c r="BB77"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1"/>
  <dimension ref="A1:H23"/>
  <sheetViews>
    <sheetView workbookViewId="0">
      <selection activeCell="A4" sqref="A4"/>
    </sheetView>
  </sheetViews>
  <sheetFormatPr defaultColWidth="9" defaultRowHeight="12.75" outlineLevelCol="7"/>
  <cols>
    <col min="1" max="1" width="19.1428571428571" style="3" customWidth="1"/>
    <col min="2" max="3" width="15.1428571428571" style="3" customWidth="1"/>
    <col min="5" max="5" width="23.8571428571429" style="4" customWidth="1"/>
    <col min="7" max="7" width="19.5714285714286" customWidth="1"/>
    <col min="8" max="8" width="5.14285714285714" customWidth="1"/>
  </cols>
  <sheetData>
    <row r="1" ht="33.75" customHeight="1" spans="1:8">
      <c r="A1" s="5" t="s">
        <v>11627</v>
      </c>
      <c r="B1" s="5" t="s">
        <v>11628</v>
      </c>
      <c r="C1" s="5" t="s">
        <v>11710</v>
      </c>
      <c r="D1" s="25" t="s">
        <v>11504</v>
      </c>
      <c r="G1" s="39" t="s">
        <v>11630</v>
      </c>
      <c r="H1" s="39" t="e">
        <f>+IF(SUM(E:E)=0,"OK","Codici stato opera non accettabili")</f>
        <v>#N/A</v>
      </c>
    </row>
    <row r="2" ht="33.75" customHeight="1" spans="1:8">
      <c r="A2" s="5" t="s">
        <v>11627</v>
      </c>
      <c r="B2" s="6" t="s">
        <v>11632</v>
      </c>
      <c r="C2" s="6" t="s">
        <v>11633</v>
      </c>
      <c r="D2" s="26"/>
      <c r="G2" s="20" t="s">
        <v>11634</v>
      </c>
      <c r="H2" s="20">
        <f>+COUNTA(A:A)+COUNTA(B:B)+COUNTA(C:C)-9</f>
        <v>0</v>
      </c>
    </row>
    <row r="3" spans="1:5">
      <c r="A3" s="7" t="s">
        <v>11711</v>
      </c>
      <c r="B3" s="7" t="s">
        <v>11712</v>
      </c>
      <c r="C3" s="7" t="s">
        <v>11713</v>
      </c>
      <c r="D3" s="27"/>
      <c r="E3" s="10" t="s">
        <v>11638</v>
      </c>
    </row>
    <row r="4" spans="2:5">
      <c r="B4" s="90"/>
      <c r="E4" s="4" t="e">
        <f>+IF(VLOOKUP(A4,Laghi!B:AO,40,FALSE)&lt;3,0,1)</f>
        <v>#N/A</v>
      </c>
    </row>
    <row r="5" ht="15" customHeight="1" spans="1:2">
      <c r="A5" s="105"/>
      <c r="B5" s="90"/>
    </row>
    <row r="6" ht="15" customHeight="1" spans="1:2">
      <c r="A6" s="105"/>
      <c r="B6" s="90"/>
    </row>
    <row r="7" ht="15" customHeight="1" spans="1:2">
      <c r="A7" s="105"/>
      <c r="B7" s="90"/>
    </row>
    <row r="8" ht="15" customHeight="1" spans="1:2">
      <c r="A8" s="105"/>
      <c r="B8" s="90"/>
    </row>
    <row r="9" ht="15" customHeight="1" spans="1:2">
      <c r="A9" s="105"/>
      <c r="B9" s="90"/>
    </row>
    <row r="10" ht="15" customHeight="1" spans="1:2">
      <c r="A10" s="105"/>
      <c r="B10" s="90"/>
    </row>
    <row r="11" ht="15" customHeight="1" spans="1:2">
      <c r="A11" s="105"/>
      <c r="B11" s="90"/>
    </row>
    <row r="12" ht="15" customHeight="1" spans="1:2">
      <c r="A12" s="105"/>
      <c r="B12" s="90"/>
    </row>
    <row r="13" ht="15" customHeight="1" spans="1:2">
      <c r="A13" s="105"/>
      <c r="B13" s="90"/>
    </row>
    <row r="14" ht="15" customHeight="1" spans="1:2">
      <c r="A14" s="105"/>
      <c r="B14" s="90"/>
    </row>
    <row r="15" ht="15" customHeight="1" spans="1:2">
      <c r="A15" s="105"/>
      <c r="B15" s="90"/>
    </row>
    <row r="16" ht="15" customHeight="1" spans="1:2">
      <c r="A16" s="105"/>
      <c r="B16" s="90"/>
    </row>
    <row r="17" ht="15" customHeight="1" spans="1:2">
      <c r="A17" s="105"/>
      <c r="B17" s="90"/>
    </row>
    <row r="18" ht="15" customHeight="1" spans="1:2">
      <c r="A18" s="105"/>
      <c r="B18" s="90"/>
    </row>
    <row r="19" ht="15" customHeight="1" spans="1:2">
      <c r="A19" s="105"/>
      <c r="B19" s="90"/>
    </row>
    <row r="20" ht="15" customHeight="1" spans="1:2">
      <c r="A20" s="105"/>
      <c r="B20" s="90"/>
    </row>
    <row r="21" ht="15" customHeight="1" spans="1:2">
      <c r="A21" s="105"/>
      <c r="B21" s="90"/>
    </row>
    <row r="22" ht="15" customHeight="1" spans="1:2">
      <c r="A22" s="105"/>
      <c r="B22" s="90"/>
    </row>
    <row r="23" ht="15" customHeight="1" spans="1:2">
      <c r="A23" s="105"/>
      <c r="B23" s="90"/>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2"/>
  <dimension ref="A1:H25"/>
  <sheetViews>
    <sheetView workbookViewId="0">
      <selection activeCell="A4" sqref="A4"/>
    </sheetView>
  </sheetViews>
  <sheetFormatPr defaultColWidth="9" defaultRowHeight="12.75" outlineLevelCol="7"/>
  <cols>
    <col min="5" max="5" width="17.1428571428571" style="4" customWidth="1"/>
    <col min="7" max="7" width="19.5714285714286" customWidth="1"/>
    <col min="8" max="8" width="12.8571428571429" customWidth="1"/>
  </cols>
  <sheetData>
    <row r="1" ht="56.25" customHeight="1" spans="1:8">
      <c r="A1" s="5" t="s">
        <v>11627</v>
      </c>
      <c r="B1" s="5" t="s">
        <v>11639</v>
      </c>
      <c r="C1" s="5" t="s">
        <v>11640</v>
      </c>
      <c r="D1" s="25" t="s">
        <v>11504</v>
      </c>
      <c r="G1" s="39" t="s">
        <v>11630</v>
      </c>
      <c r="H1" s="58" t="e">
        <f>+IF(SUM(E:E)=0,"OK","Stato opera non congruente")</f>
        <v>#N/A</v>
      </c>
    </row>
    <row r="2" ht="67.5" customHeight="1" spans="1:8">
      <c r="A2" s="6" t="s">
        <v>11631</v>
      </c>
      <c r="B2" s="6" t="s">
        <v>11641</v>
      </c>
      <c r="C2" s="6" t="s">
        <v>11642</v>
      </c>
      <c r="D2" s="26"/>
      <c r="G2" s="20" t="s">
        <v>11634</v>
      </c>
      <c r="H2" s="20">
        <f>+COUNTA(A:A)+COUNTA(B:B)+COUNTA(C:C)-9</f>
        <v>0</v>
      </c>
    </row>
    <row r="3" ht="25.5" customHeight="1" spans="1:5">
      <c r="A3" s="7" t="s">
        <v>11714</v>
      </c>
      <c r="B3" s="7" t="s">
        <v>11715</v>
      </c>
      <c r="C3" s="7" t="s">
        <v>11716</v>
      </c>
      <c r="D3" s="27"/>
      <c r="E3" s="10" t="s">
        <v>11638</v>
      </c>
    </row>
    <row r="4" spans="1:5">
      <c r="A4" s="3"/>
      <c r="B4" s="103"/>
      <c r="C4" s="3"/>
      <c r="E4" s="29" t="e">
        <f>+IF(VLOOKUP(A4,Laghi!B:AP,41,FALSE)&lt;3,0,1)</f>
        <v>#N/A</v>
      </c>
    </row>
    <row r="5" spans="1:5">
      <c r="A5" s="104"/>
      <c r="B5" s="104"/>
      <c r="C5" s="3"/>
      <c r="E5" s="29"/>
    </row>
    <row r="6" spans="1:5">
      <c r="A6" s="104"/>
      <c r="B6" s="104"/>
      <c r="C6" s="3"/>
      <c r="E6" s="29"/>
    </row>
    <row r="7" spans="1:5">
      <c r="A7" s="104"/>
      <c r="B7" s="104"/>
      <c r="C7" s="3"/>
      <c r="E7" s="29"/>
    </row>
    <row r="8" spans="1:5">
      <c r="A8" s="104"/>
      <c r="B8" s="104"/>
      <c r="C8" s="3"/>
      <c r="E8" s="29"/>
    </row>
    <row r="9" spans="1:5">
      <c r="A9" s="104"/>
      <c r="B9" s="104"/>
      <c r="C9" s="3"/>
      <c r="E9" s="29"/>
    </row>
    <row r="10" spans="1:5">
      <c r="A10" s="104"/>
      <c r="B10" s="104"/>
      <c r="C10" s="3"/>
      <c r="E10" s="29"/>
    </row>
    <row r="11" spans="1:5">
      <c r="A11" s="104"/>
      <c r="B11" s="104"/>
      <c r="C11" s="3"/>
      <c r="E11" s="29"/>
    </row>
    <row r="12" spans="1:5">
      <c r="A12" s="104"/>
      <c r="B12" s="104"/>
      <c r="C12" s="3"/>
      <c r="E12" s="29"/>
    </row>
    <row r="13" spans="1:5">
      <c r="A13" s="104"/>
      <c r="B13" s="104"/>
      <c r="C13" s="3"/>
      <c r="E13" s="29"/>
    </row>
    <row r="14" spans="1:5">
      <c r="A14" s="104"/>
      <c r="B14" s="104"/>
      <c r="C14" s="3"/>
      <c r="E14" s="29"/>
    </row>
    <row r="15" spans="1:5">
      <c r="A15" s="104"/>
      <c r="B15" s="104"/>
      <c r="C15" s="3"/>
      <c r="E15" s="29"/>
    </row>
    <row r="16" spans="1:5">
      <c r="A16" s="104"/>
      <c r="B16" s="104"/>
      <c r="C16" s="3"/>
      <c r="E16" s="29"/>
    </row>
    <row r="17" spans="1:5">
      <c r="A17" s="104"/>
      <c r="B17" s="104"/>
      <c r="C17" s="3"/>
      <c r="E17" s="29"/>
    </row>
    <row r="18" spans="1:5">
      <c r="A18" s="104"/>
      <c r="B18" s="104"/>
      <c r="C18" s="3"/>
      <c r="E18" s="29"/>
    </row>
    <row r="19" spans="1:5">
      <c r="A19" s="104"/>
      <c r="B19" s="104"/>
      <c r="C19" s="3"/>
      <c r="E19" s="29"/>
    </row>
    <row r="20" spans="1:5">
      <c r="A20" s="104"/>
      <c r="B20" s="104"/>
      <c r="C20" s="3"/>
      <c r="E20" s="29"/>
    </row>
    <row r="21" spans="1:5">
      <c r="A21" s="104"/>
      <c r="B21" s="104"/>
      <c r="C21" s="3"/>
      <c r="E21" s="29"/>
    </row>
    <row r="22" spans="1:5">
      <c r="A22" s="104"/>
      <c r="B22" s="104"/>
      <c r="C22" s="3"/>
      <c r="E22" s="29"/>
    </row>
    <row r="23" spans="1:5">
      <c r="A23" s="104"/>
      <c r="B23" s="104"/>
      <c r="C23" s="3"/>
      <c r="E23" s="29"/>
    </row>
    <row r="24" spans="1:5">
      <c r="A24" s="104"/>
      <c r="B24" s="104"/>
      <c r="C24" s="3"/>
      <c r="E24" s="29"/>
    </row>
    <row r="25" spans="1:5">
      <c r="A25" s="104"/>
      <c r="B25" s="104"/>
      <c r="C25" s="3"/>
      <c r="E25" s="29"/>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E772"/>
  <sheetViews>
    <sheetView zoomScale="89" zoomScaleNormal="89" topLeftCell="AI1" workbookViewId="0">
      <selection activeCell="AY4" sqref="A4:AY4"/>
    </sheetView>
  </sheetViews>
  <sheetFormatPr defaultColWidth="9.14285714285714" defaultRowHeight="12.75"/>
  <cols>
    <col min="1" max="2" width="9" customWidth="1"/>
    <col min="3" max="3" width="37" customWidth="1"/>
    <col min="4" max="4" width="21.2857142857143" customWidth="1"/>
    <col min="5" max="5" width="19.2857142857143" customWidth="1"/>
    <col min="6" max="7" width="9" customWidth="1"/>
    <col min="8" max="8" width="20.2857142857143" customWidth="1"/>
    <col min="9" max="9" width="9" customWidth="1"/>
    <col min="10" max="10" width="66.4285714285714" customWidth="1"/>
    <col min="11" max="11" width="12" customWidth="1"/>
    <col min="12" max="18" width="9" customWidth="1"/>
    <col min="19" max="19" width="11.2857142857143" customWidth="1"/>
    <col min="20" max="22" width="9" customWidth="1"/>
    <col min="23" max="23" width="11" customWidth="1"/>
    <col min="24" max="27" width="12" customWidth="1"/>
    <col min="28" max="28" width="11" customWidth="1"/>
    <col min="29" max="48" width="9" customWidth="1"/>
    <col min="49" max="49" width="12.4285714285714" customWidth="1"/>
    <col min="50" max="51" width="5" customWidth="1"/>
    <col min="52" max="52" width="16.2857142857143" style="4" customWidth="1"/>
    <col min="53" max="53" width="16.1428571428571" customWidth="1"/>
    <col min="54" max="54" width="22.8571428571429" customWidth="1"/>
    <col min="55" max="55" width="20.5714285714286" style="117" customWidth="1"/>
    <col min="56" max="56" width="16.7142857142857" style="4" customWidth="1"/>
    <col min="57" max="57" width="13.4285714285714" style="4" customWidth="1"/>
    <col min="58" max="87" width="9.14285714285714" style="4" customWidth="1"/>
    <col min="88" max="105" width="9.14285714285714" style="29" customWidth="1"/>
    <col min="106" max="106" width="11.7142857142857" style="3" customWidth="1"/>
    <col min="107" max="107" width="22" style="83" customWidth="1"/>
    <col min="108" max="108" width="41.8571428571429" style="3" customWidth="1"/>
    <col min="109" max="109" width="30.7142857142857" style="3" customWidth="1"/>
    <col min="110" max="110" width="91" style="3" customWidth="1"/>
    <col min="111" max="16384" width="9.14285714285714" style="3" customWidth="1"/>
  </cols>
  <sheetData>
    <row r="1" s="1" customFormat="1" ht="85.5" customHeight="1" spans="1:109">
      <c r="A1" s="5" t="s">
        <v>11450</v>
      </c>
      <c r="B1" s="5" t="s">
        <v>11451</v>
      </c>
      <c r="C1" s="5" t="s">
        <v>11452</v>
      </c>
      <c r="D1" s="5" t="s">
        <v>11453</v>
      </c>
      <c r="E1" s="5" t="s">
        <v>11454</v>
      </c>
      <c r="F1" s="5" t="s">
        <v>11455</v>
      </c>
      <c r="G1" s="33" t="s">
        <v>11717</v>
      </c>
      <c r="H1" s="33" t="s">
        <v>11718</v>
      </c>
      <c r="I1" s="33" t="s">
        <v>11456</v>
      </c>
      <c r="J1" s="33" t="s">
        <v>11457</v>
      </c>
      <c r="K1" s="5" t="s">
        <v>11458</v>
      </c>
      <c r="L1" s="5" t="s">
        <v>11459</v>
      </c>
      <c r="M1" s="5" t="s">
        <v>11460</v>
      </c>
      <c r="N1" s="5" t="s">
        <v>11464</v>
      </c>
      <c r="O1" s="5" t="s">
        <v>11465</v>
      </c>
      <c r="P1" s="33" t="s">
        <v>11466</v>
      </c>
      <c r="Q1" s="5" t="s">
        <v>11719</v>
      </c>
      <c r="R1" s="5" t="s">
        <v>11468</v>
      </c>
      <c r="S1" s="5" t="s">
        <v>11469</v>
      </c>
      <c r="T1" s="5" t="s">
        <v>11470</v>
      </c>
      <c r="U1" s="5" t="s">
        <v>11720</v>
      </c>
      <c r="V1" s="5" t="s">
        <v>11721</v>
      </c>
      <c r="W1" s="5" t="s">
        <v>11722</v>
      </c>
      <c r="X1" s="5" t="s">
        <v>11723</v>
      </c>
      <c r="Y1" s="5" t="s">
        <v>11724</v>
      </c>
      <c r="Z1" s="5" t="s">
        <v>11473</v>
      </c>
      <c r="AA1" s="5" t="s">
        <v>11474</v>
      </c>
      <c r="AB1" s="5" t="s">
        <v>11475</v>
      </c>
      <c r="AC1" s="5" t="s">
        <v>11725</v>
      </c>
      <c r="AD1" s="5" t="s">
        <v>11726</v>
      </c>
      <c r="AE1" s="5" t="s">
        <v>11485</v>
      </c>
      <c r="AF1" s="5" t="s">
        <v>11486</v>
      </c>
      <c r="AG1" s="5" t="s">
        <v>11727</v>
      </c>
      <c r="AH1" s="5" t="s">
        <v>11487</v>
      </c>
      <c r="AI1" s="5" t="s">
        <v>11650</v>
      </c>
      <c r="AJ1" s="5" t="s">
        <v>11651</v>
      </c>
      <c r="AK1" s="5" t="s">
        <v>11490</v>
      </c>
      <c r="AL1" s="5" t="s">
        <v>11491</v>
      </c>
      <c r="AM1" s="5" t="s">
        <v>11492</v>
      </c>
      <c r="AN1" s="5" t="s">
        <v>11728</v>
      </c>
      <c r="AO1" s="5" t="s">
        <v>11493</v>
      </c>
      <c r="AP1" s="5" t="s">
        <v>11729</v>
      </c>
      <c r="AQ1" s="5" t="s">
        <v>11496</v>
      </c>
      <c r="AR1" s="5" t="s">
        <v>11730</v>
      </c>
      <c r="AS1" s="5" t="s">
        <v>11497</v>
      </c>
      <c r="AT1" s="5" t="s">
        <v>11498</v>
      </c>
      <c r="AU1" s="5" t="s">
        <v>11499</v>
      </c>
      <c r="AV1" s="5" t="s">
        <v>11731</v>
      </c>
      <c r="AW1" s="5" t="s">
        <v>11732</v>
      </c>
      <c r="AX1" s="5" t="s">
        <v>11503</v>
      </c>
      <c r="AY1" s="25" t="s">
        <v>11504</v>
      </c>
      <c r="AZ1" s="10"/>
      <c r="BB1" s="42"/>
      <c r="BC1" s="119"/>
      <c r="BD1" s="109"/>
      <c r="BE1" s="109" t="s">
        <v>11505</v>
      </c>
      <c r="BF1" s="109">
        <f>+COUNTA(B:B)-3</f>
        <v>0</v>
      </c>
      <c r="BG1" s="109"/>
      <c r="BH1" s="109"/>
      <c r="BI1" s="109"/>
      <c r="BJ1" s="109"/>
      <c r="BK1" s="109"/>
      <c r="BL1" s="109"/>
      <c r="BM1" s="109"/>
      <c r="BN1" s="109"/>
      <c r="BO1" s="109"/>
      <c r="BP1" s="109"/>
      <c r="BQ1" s="109"/>
      <c r="BR1" s="109"/>
      <c r="BS1" s="109"/>
      <c r="BT1" s="109"/>
      <c r="BU1" s="109"/>
      <c r="BV1" s="109"/>
      <c r="BW1" s="109"/>
      <c r="BX1" s="109"/>
      <c r="BY1" s="109"/>
      <c r="BZ1" s="109"/>
      <c r="CA1" s="109"/>
      <c r="CB1" s="109"/>
      <c r="CC1" s="109"/>
      <c r="CD1" s="109"/>
      <c r="CE1" s="109"/>
      <c r="CF1" s="109"/>
      <c r="CG1" s="109"/>
      <c r="CH1" s="109"/>
      <c r="CI1" s="109"/>
      <c r="CJ1" s="109"/>
      <c r="CK1" s="109"/>
      <c r="CL1" s="109"/>
      <c r="CM1" s="109"/>
      <c r="CN1" s="109"/>
      <c r="CO1" s="109"/>
      <c r="CP1" s="109"/>
      <c r="CQ1" s="109"/>
      <c r="CR1" s="109"/>
      <c r="CS1" s="109"/>
      <c r="CT1" s="109"/>
      <c r="CU1" s="109"/>
      <c r="CV1" s="109"/>
      <c r="CW1" s="109"/>
      <c r="CX1" s="109"/>
      <c r="CY1" s="109"/>
      <c r="CZ1" s="109"/>
      <c r="DA1" s="109"/>
      <c r="DD1" s="23" t="s">
        <v>11506</v>
      </c>
      <c r="DE1" s="23" t="str">
        <f>IF(SUM(AZ:AZ)=SUM(BA:BA),"OK","Errore: ripetizione codice origine")</f>
        <v>OK</v>
      </c>
    </row>
    <row r="2" s="1" customFormat="1" ht="71.25" customHeight="1" spans="1:109">
      <c r="A2" s="6" t="s">
        <v>11733</v>
      </c>
      <c r="B2" s="6" t="s">
        <v>11508</v>
      </c>
      <c r="C2" s="6" t="s">
        <v>11509</v>
      </c>
      <c r="D2" s="6" t="s">
        <v>11510</v>
      </c>
      <c r="E2" s="6" t="s">
        <v>11511</v>
      </c>
      <c r="F2" s="6" t="s">
        <v>11512</v>
      </c>
      <c r="G2" s="35" t="s">
        <v>11734</v>
      </c>
      <c r="H2" s="35" t="s">
        <v>11735</v>
      </c>
      <c r="I2" s="35" t="s">
        <v>11513</v>
      </c>
      <c r="J2" s="35" t="s">
        <v>11514</v>
      </c>
      <c r="K2" s="6" t="s">
        <v>11515</v>
      </c>
      <c r="L2" s="6" t="s">
        <v>11516</v>
      </c>
      <c r="M2" s="6" t="s">
        <v>11517</v>
      </c>
      <c r="N2" s="6" t="s">
        <v>11521</v>
      </c>
      <c r="O2" s="6" t="s">
        <v>11522</v>
      </c>
      <c r="P2" s="35" t="s">
        <v>11523</v>
      </c>
      <c r="Q2" s="6" t="s">
        <v>11736</v>
      </c>
      <c r="R2" s="6" t="s">
        <v>11525</v>
      </c>
      <c r="S2" s="6" t="s">
        <v>11526</v>
      </c>
      <c r="T2" s="6" t="s">
        <v>11527</v>
      </c>
      <c r="U2" s="6" t="s">
        <v>11528</v>
      </c>
      <c r="V2" s="6" t="s">
        <v>11737</v>
      </c>
      <c r="W2" s="6" t="s">
        <v>11738</v>
      </c>
      <c r="X2" s="6" t="s">
        <v>11739</v>
      </c>
      <c r="Y2" s="6" t="s">
        <v>11740</v>
      </c>
      <c r="Z2" s="6" t="s">
        <v>11530</v>
      </c>
      <c r="AA2" s="6" t="s">
        <v>11531</v>
      </c>
      <c r="AB2" s="6" t="s">
        <v>11532</v>
      </c>
      <c r="AC2" s="6" t="s">
        <v>11741</v>
      </c>
      <c r="AD2" s="6" t="s">
        <v>11742</v>
      </c>
      <c r="AE2" s="6" t="s">
        <v>11542</v>
      </c>
      <c r="AF2" s="6" t="s">
        <v>11543</v>
      </c>
      <c r="AG2" s="6" t="s">
        <v>11743</v>
      </c>
      <c r="AH2" s="6" t="s">
        <v>11544</v>
      </c>
      <c r="AI2" s="6" t="s">
        <v>11545</v>
      </c>
      <c r="AJ2" s="6" t="s">
        <v>11546</v>
      </c>
      <c r="AK2" s="6" t="s">
        <v>11547</v>
      </c>
      <c r="AL2" s="6" t="s">
        <v>11548</v>
      </c>
      <c r="AM2" s="6" t="s">
        <v>11549</v>
      </c>
      <c r="AN2" s="6" t="s">
        <v>11744</v>
      </c>
      <c r="AO2" s="6" t="s">
        <v>11550</v>
      </c>
      <c r="AP2" s="6" t="s">
        <v>11745</v>
      </c>
      <c r="AQ2" s="6" t="s">
        <v>11553</v>
      </c>
      <c r="AR2" s="6" t="s">
        <v>11746</v>
      </c>
      <c r="AS2" s="6" t="s">
        <v>11554</v>
      </c>
      <c r="AT2" s="6" t="s">
        <v>11555</v>
      </c>
      <c r="AU2" s="6" t="s">
        <v>11556</v>
      </c>
      <c r="AV2" s="6" t="s">
        <v>11747</v>
      </c>
      <c r="AW2" s="6" t="s">
        <v>11748</v>
      </c>
      <c r="AX2" s="6" t="s">
        <v>11560</v>
      </c>
      <c r="AY2" s="26"/>
      <c r="AZ2" s="10"/>
      <c r="BA2" s="12"/>
      <c r="BB2" s="42"/>
      <c r="BC2" s="119"/>
      <c r="BD2" s="109"/>
      <c r="BE2" s="109" t="s">
        <v>11561</v>
      </c>
      <c r="BF2" s="109">
        <f>+COUNTA([2]Pozzi!B:B)-3</f>
        <v>1</v>
      </c>
      <c r="BG2" s="109"/>
      <c r="BH2" s="109"/>
      <c r="BI2" s="109"/>
      <c r="BJ2" s="109"/>
      <c r="BK2" s="109"/>
      <c r="BL2" s="109"/>
      <c r="BM2" s="109"/>
      <c r="BN2" s="109"/>
      <c r="BO2" s="109"/>
      <c r="BP2" s="109"/>
      <c r="BQ2" s="109"/>
      <c r="BR2" s="109"/>
      <c r="BS2" s="109"/>
      <c r="BT2" s="109"/>
      <c r="BU2" s="109"/>
      <c r="BV2" s="109"/>
      <c r="BW2" s="109"/>
      <c r="BX2" s="109"/>
      <c r="BY2" s="109"/>
      <c r="BZ2" s="109"/>
      <c r="CA2" s="109"/>
      <c r="CB2" s="109"/>
      <c r="CC2" s="109"/>
      <c r="CD2" s="109"/>
      <c r="CE2" s="109"/>
      <c r="CF2" s="109"/>
      <c r="CG2" s="109"/>
      <c r="CH2" s="109"/>
      <c r="CI2" s="109"/>
      <c r="CJ2" s="109"/>
      <c r="CK2" s="109"/>
      <c r="CL2" s="109"/>
      <c r="CM2" s="109"/>
      <c r="CN2" s="109"/>
      <c r="CO2" s="109"/>
      <c r="CP2" s="109"/>
      <c r="CQ2" s="109"/>
      <c r="CR2" s="109"/>
      <c r="CS2" s="109"/>
      <c r="CT2" s="109"/>
      <c r="CU2" s="109"/>
      <c r="CV2" s="109"/>
      <c r="CW2" s="109"/>
      <c r="CX2" s="109"/>
      <c r="CY2" s="109"/>
      <c r="CZ2" s="109"/>
      <c r="DA2" s="109"/>
      <c r="DC2" s="122"/>
      <c r="DD2" s="59" t="s">
        <v>11562</v>
      </c>
      <c r="DE2" s="78" t="str">
        <f>+IF(SUM(BB:BB)=0,"OK","Anno di costruzione nuove opere non congruente con stato opera")</f>
        <v>OK</v>
      </c>
    </row>
    <row r="3" s="2" customFormat="1" ht="89.25" customHeight="1" spans="1:109">
      <c r="A3" s="7" t="s">
        <v>11749</v>
      </c>
      <c r="B3" s="7" t="s">
        <v>11750</v>
      </c>
      <c r="C3" s="7" t="s">
        <v>11751</v>
      </c>
      <c r="D3" s="7" t="s">
        <v>11752</v>
      </c>
      <c r="E3" s="7" t="s">
        <v>11753</v>
      </c>
      <c r="F3" s="7" t="s">
        <v>11754</v>
      </c>
      <c r="G3" s="7">
        <v>111300</v>
      </c>
      <c r="H3" s="7">
        <v>111400</v>
      </c>
      <c r="I3" s="7">
        <v>111500</v>
      </c>
      <c r="J3" s="7">
        <v>111600</v>
      </c>
      <c r="K3" s="7" t="s">
        <v>11755</v>
      </c>
      <c r="L3" s="7" t="s">
        <v>11756</v>
      </c>
      <c r="M3" s="7" t="s">
        <v>11757</v>
      </c>
      <c r="N3" s="7" t="s">
        <v>11758</v>
      </c>
      <c r="O3" s="7" t="s">
        <v>11759</v>
      </c>
      <c r="P3" s="7">
        <v>111700</v>
      </c>
      <c r="Q3" s="7" t="s">
        <v>11760</v>
      </c>
      <c r="R3" s="7" t="s">
        <v>11761</v>
      </c>
      <c r="S3" s="7" t="s">
        <v>11762</v>
      </c>
      <c r="T3" s="7" t="s">
        <v>11763</v>
      </c>
      <c r="U3" s="7" t="s">
        <v>11764</v>
      </c>
      <c r="V3" s="7" t="s">
        <v>11765</v>
      </c>
      <c r="W3" s="7" t="s">
        <v>11766</v>
      </c>
      <c r="X3" s="7" t="s">
        <v>11767</v>
      </c>
      <c r="Y3" s="7" t="s">
        <v>11768</v>
      </c>
      <c r="Z3" s="7" t="s">
        <v>11769</v>
      </c>
      <c r="AA3" s="7" t="s">
        <v>11770</v>
      </c>
      <c r="AB3" s="7" t="s">
        <v>11771</v>
      </c>
      <c r="AC3" s="7" t="s">
        <v>11772</v>
      </c>
      <c r="AD3" s="7" t="s">
        <v>11773</v>
      </c>
      <c r="AE3" s="7" t="s">
        <v>11774</v>
      </c>
      <c r="AF3" s="7" t="s">
        <v>11775</v>
      </c>
      <c r="AG3" s="7" t="s">
        <v>11776</v>
      </c>
      <c r="AH3" s="7" t="s">
        <v>11777</v>
      </c>
      <c r="AI3" s="7" t="s">
        <v>11778</v>
      </c>
      <c r="AJ3" s="7" t="s">
        <v>11779</v>
      </c>
      <c r="AK3" s="7" t="s">
        <v>11780</v>
      </c>
      <c r="AL3" s="7" t="s">
        <v>11781</v>
      </c>
      <c r="AM3" s="7" t="s">
        <v>11782</v>
      </c>
      <c r="AN3" s="7" t="s">
        <v>11783</v>
      </c>
      <c r="AO3" s="7" t="s">
        <v>11784</v>
      </c>
      <c r="AP3" s="7" t="s">
        <v>11785</v>
      </c>
      <c r="AQ3" s="7" t="s">
        <v>11786</v>
      </c>
      <c r="AR3" s="7" t="s">
        <v>11787</v>
      </c>
      <c r="AS3" s="7" t="s">
        <v>11788</v>
      </c>
      <c r="AT3" s="7" t="s">
        <v>11789</v>
      </c>
      <c r="AU3" s="7" t="s">
        <v>11790</v>
      </c>
      <c r="AV3" s="7" t="s">
        <v>11791</v>
      </c>
      <c r="AW3" s="7" t="s">
        <v>11792</v>
      </c>
      <c r="AX3" s="7" t="s">
        <v>11793</v>
      </c>
      <c r="AY3" s="27"/>
      <c r="AZ3" s="10" t="s">
        <v>11614</v>
      </c>
      <c r="BA3" s="14" t="s">
        <v>11615</v>
      </c>
      <c r="BB3" s="10" t="s">
        <v>11616</v>
      </c>
      <c r="BC3" s="10" t="s">
        <v>11794</v>
      </c>
      <c r="BD3" s="109" t="s">
        <v>11619</v>
      </c>
      <c r="BE3" s="109" t="str">
        <f t="shared" ref="BE3:DA3" si="0">+A1</f>
        <v>codice opera [idt]</v>
      </c>
      <c r="BF3" s="109" t="str">
        <f t="shared" si="0"/>
        <v>codice origine [testo]</v>
      </c>
      <c r="BG3" s="109" t="str">
        <f t="shared" si="0"/>
        <v>descrizione impianto [testo]</v>
      </c>
      <c r="BH3" s="109" t="str">
        <f t="shared" si="0"/>
        <v>g.boaga NORD [m]</v>
      </c>
      <c r="BI3" s="109" t="str">
        <f t="shared" si="0"/>
        <v>g.boaga EST [m]</v>
      </c>
      <c r="BJ3" s="109" t="str">
        <f t="shared" si="0"/>
        <v>fuso RIF. [nr]</v>
      </c>
      <c r="BK3" s="109" t="str">
        <f t="shared" si="0"/>
        <v>codice campo pozzi [idt]</v>
      </c>
      <c r="BL3" s="109" t="str">
        <f t="shared" si="0"/>
        <v>denominazione campo pozzi [testo]</v>
      </c>
      <c r="BM3" s="109" t="str">
        <f t="shared" si="0"/>
        <v>codice schema acquedottistico [idt]</v>
      </c>
      <c r="BN3" s="109" t="str">
        <f t="shared" si="0"/>
        <v>descrizione schema acquedottistico [testo]</v>
      </c>
      <c r="BO3" s="109" t="str">
        <f t="shared" si="0"/>
        <v>quota s.l.m [m]</v>
      </c>
      <c r="BP3" s="109" t="str">
        <f t="shared" si="0"/>
        <v>località [testo]</v>
      </c>
      <c r="BQ3" s="109" t="str">
        <f t="shared" si="0"/>
        <v>comune [istat]</v>
      </c>
      <c r="BR3" s="109" t="str">
        <f t="shared" si="0"/>
        <v>estremi della concessione [testo]</v>
      </c>
      <c r="BS3" s="109" t="str">
        <f t="shared" si="0"/>
        <v>portata concessa uso potabile [l/s]</v>
      </c>
      <c r="BT3" s="109" t="str">
        <f t="shared" si="0"/>
        <v>uso plurimo [sn]</v>
      </c>
      <c r="BU3" s="109" t="str">
        <f t="shared" si="0"/>
        <v>anno perforazione [anno]</v>
      </c>
      <c r="BV3" s="109" t="str">
        <f t="shared" si="0"/>
        <v>anno ristrutturazione [anno]</v>
      </c>
      <c r="BW3" s="109" t="str">
        <f t="shared" si="0"/>
        <v>conservazione [idn]</v>
      </c>
      <c r="BX3" s="109" t="str">
        <f t="shared" si="0"/>
        <v>utilizzo (continuo,occasionale,periodico) [testo]</v>
      </c>
      <c r="BY3" s="109" t="str">
        <f t="shared" si="0"/>
        <v>utilizzo annuo (0-100) [%]</v>
      </c>
      <c r="BZ3" s="109" t="str">
        <f t="shared" si="0"/>
        <v>profondità di perforazione [m]</v>
      </c>
      <c r="CA3" s="109" t="str">
        <f t="shared" si="0"/>
        <v>diametro perforazione [mm]</v>
      </c>
      <c r="CB3" s="109" t="str">
        <f t="shared" si="0"/>
        <v>potenza installata [Kw]</v>
      </c>
      <c r="CC3" s="109" t="str">
        <f t="shared" si="0"/>
        <v>consumo di energia [kwh/anno]</v>
      </c>
      <c r="CD3" s="109" t="str">
        <f t="shared" si="0"/>
        <v>volume prelevato [mc/anno]</v>
      </c>
      <c r="CE3" s="109" t="str">
        <f t="shared" si="0"/>
        <v>volume immesso in rete [mc/anno]</v>
      </c>
      <c r="CF3" s="109" t="str">
        <f t="shared" si="0"/>
        <v>portata di esercizio [l/s]</v>
      </c>
      <c r="CG3" s="109" t="str">
        <f t="shared" si="0"/>
        <v>portata di utilizzo massima [l/s]</v>
      </c>
      <c r="CH3" s="109" t="str">
        <f t="shared" si="0"/>
        <v>portata di utilizzo minima [l/s]</v>
      </c>
      <c r="CI3" s="109" t="str">
        <f t="shared" si="0"/>
        <v>tipo telecontrollo [idn]</v>
      </c>
      <c r="CJ3" s="109" t="str">
        <f t="shared" si="0"/>
        <v>misura portata [sn]</v>
      </c>
      <c r="CK3" s="109" t="str">
        <f t="shared" si="0"/>
        <v>misura pressione [sn]</v>
      </c>
      <c r="CL3" s="109" t="str">
        <f t="shared" si="0"/>
        <v>zona tutela assoluta [sn]</v>
      </c>
      <c r="CM3" s="109" t="str">
        <f t="shared" si="0"/>
        <v>zona rispetto [sn]</v>
      </c>
      <c r="CN3" s="109" t="str">
        <f t="shared" si="0"/>
        <v>zona protezione [sn]</v>
      </c>
      <c r="CO3" s="109" t="str">
        <f t="shared" si="0"/>
        <v>tipo di clorazione [idn]</v>
      </c>
      <c r="CP3" s="109" t="str">
        <f t="shared" si="0"/>
        <v>anno istallazione cloratore [anno]</v>
      </c>
      <c r="CQ3" s="109" t="str">
        <f t="shared" si="0"/>
        <v>anno ristrutturazione cloratore [anno]</v>
      </c>
      <c r="CR3" s="109" t="str">
        <f t="shared" si="0"/>
        <v>episodi inquinamento 5anni [sn]</v>
      </c>
      <c r="CS3" s="109" t="str">
        <f t="shared" si="0"/>
        <v>opera stato [idn]</v>
      </c>
      <c r="CT3" s="109" t="str">
        <f t="shared" si="0"/>
        <v>ind.conf. anno perforazione [idt]</v>
      </c>
      <c r="CU3" s="109" t="str">
        <f t="shared" si="0"/>
        <v>ind.conf. anno ristrutturazione [idt]</v>
      </c>
      <c r="CV3" s="109" t="str">
        <f t="shared" si="0"/>
        <v>ind.conf. potenza installata [idt]</v>
      </c>
      <c r="CW3" s="109" t="str">
        <f t="shared" si="0"/>
        <v>ind.conf. volume prelevato [idt]</v>
      </c>
      <c r="CX3" s="109" t="str">
        <f t="shared" si="0"/>
        <v>ind.conf. volume immesso [idt]</v>
      </c>
      <c r="CY3" s="109" t="str">
        <f t="shared" si="0"/>
        <v>ind.conf. portata esercizio [idt]</v>
      </c>
      <c r="CZ3" s="109" t="str">
        <f t="shared" si="0"/>
        <v>ind.conf. portata utilizzo max [idt]</v>
      </c>
      <c r="DA3" s="109" t="str">
        <f t="shared" si="0"/>
        <v>ind.conf. portata utilizzo min [idt]</v>
      </c>
      <c r="DB3" s="20" t="s">
        <v>11620</v>
      </c>
      <c r="DC3" s="122"/>
      <c r="DD3" s="59" t="s">
        <v>11621</v>
      </c>
      <c r="DE3" s="78" t="str">
        <f>+IF(SUM(BC:BC)=0,"OK","Dati non completi")</f>
        <v>Dati non completi</v>
      </c>
    </row>
    <row r="4" ht="25.5" customHeight="1" spans="1:109">
      <c r="A4" s="3"/>
      <c r="B4" s="3"/>
      <c r="C4" s="3"/>
      <c r="D4" s="3"/>
      <c r="E4" s="3"/>
      <c r="F4" s="3"/>
      <c r="G4" s="3"/>
      <c r="H4" s="3"/>
      <c r="I4" s="3"/>
      <c r="J4" s="3"/>
      <c r="K4" s="3"/>
      <c r="L4" s="3"/>
      <c r="M4" s="3"/>
      <c r="N4" s="3"/>
      <c r="O4" s="3"/>
      <c r="P4" s="3"/>
      <c r="Q4" s="3"/>
      <c r="R4" s="3"/>
      <c r="S4" s="3"/>
      <c r="T4" s="3"/>
      <c r="U4" s="3"/>
      <c r="V4" s="3"/>
      <c r="W4" s="3"/>
      <c r="X4" s="3"/>
      <c r="Y4" s="118"/>
      <c r="Z4" s="118"/>
      <c r="AA4" s="118"/>
      <c r="AB4" s="118"/>
      <c r="AC4" s="118"/>
      <c r="AD4" s="3"/>
      <c r="AE4" s="3"/>
      <c r="AF4" s="3"/>
      <c r="AG4" s="3"/>
      <c r="AH4" s="3"/>
      <c r="AI4" s="3"/>
      <c r="AJ4" s="3"/>
      <c r="AK4" s="3"/>
      <c r="AL4" s="3"/>
      <c r="AM4" s="3"/>
      <c r="AN4" s="3"/>
      <c r="AO4" s="3"/>
      <c r="AP4" s="3"/>
      <c r="AQ4" s="3"/>
      <c r="AR4" s="3"/>
      <c r="AS4" s="3"/>
      <c r="AT4" s="3"/>
      <c r="AU4" s="3"/>
      <c r="AV4" s="3"/>
      <c r="AW4" s="3"/>
      <c r="AZ4" s="4">
        <f>+IF(B4&gt;0,1,0)</f>
        <v>0</v>
      </c>
      <c r="BA4" s="10">
        <f>COUNTIF(B:B,B4)</f>
        <v>0</v>
      </c>
      <c r="BB4" s="4">
        <f>+IF(Q4=9999,0,IF(Q4&lt;'[3]Input anno'!$A$1,0,IF(AO4&lt;4,0,1)))</f>
        <v>0</v>
      </c>
      <c r="BC4" s="4">
        <f>+IF(AO4&gt;=3,0,IF(COUNTIF(Pozzi_inreti!A:A,B4)&gt;0,0,1))</f>
        <v>1</v>
      </c>
      <c r="BD4" s="110"/>
      <c r="BE4" s="110">
        <f t="shared" ref="BE4:DA4" si="1">+COUNTA(A:A)-3</f>
        <v>0</v>
      </c>
      <c r="BF4" s="110">
        <f t="shared" si="1"/>
        <v>0</v>
      </c>
      <c r="BG4" s="110">
        <f t="shared" si="1"/>
        <v>0</v>
      </c>
      <c r="BH4" s="110">
        <f t="shared" si="1"/>
        <v>0</v>
      </c>
      <c r="BI4" s="110">
        <f t="shared" si="1"/>
        <v>0</v>
      </c>
      <c r="BJ4" s="110">
        <f t="shared" si="1"/>
        <v>0</v>
      </c>
      <c r="BK4" s="110">
        <f t="shared" si="1"/>
        <v>0</v>
      </c>
      <c r="BL4" s="110">
        <f t="shared" si="1"/>
        <v>0</v>
      </c>
      <c r="BM4" s="110">
        <f t="shared" si="1"/>
        <v>0</v>
      </c>
      <c r="BN4" s="110">
        <f t="shared" si="1"/>
        <v>0</v>
      </c>
      <c r="BO4" s="110">
        <f t="shared" si="1"/>
        <v>0</v>
      </c>
      <c r="BP4" s="110">
        <f t="shared" si="1"/>
        <v>0</v>
      </c>
      <c r="BQ4" s="110">
        <f t="shared" si="1"/>
        <v>0</v>
      </c>
      <c r="BR4" s="110">
        <f t="shared" si="1"/>
        <v>0</v>
      </c>
      <c r="BS4" s="110">
        <f t="shared" si="1"/>
        <v>0</v>
      </c>
      <c r="BT4" s="110">
        <f t="shared" si="1"/>
        <v>0</v>
      </c>
      <c r="BU4" s="110">
        <f t="shared" si="1"/>
        <v>0</v>
      </c>
      <c r="BV4" s="110">
        <f t="shared" si="1"/>
        <v>0</v>
      </c>
      <c r="BW4" s="110">
        <f t="shared" si="1"/>
        <v>0</v>
      </c>
      <c r="BX4" s="110">
        <f t="shared" si="1"/>
        <v>0</v>
      </c>
      <c r="BY4" s="110">
        <f t="shared" si="1"/>
        <v>0</v>
      </c>
      <c r="BZ4" s="110">
        <f t="shared" si="1"/>
        <v>0</v>
      </c>
      <c r="CA4" s="110">
        <f t="shared" si="1"/>
        <v>0</v>
      </c>
      <c r="CB4" s="110">
        <f t="shared" si="1"/>
        <v>0</v>
      </c>
      <c r="CC4" s="110">
        <f t="shared" si="1"/>
        <v>0</v>
      </c>
      <c r="CD4" s="110">
        <f t="shared" si="1"/>
        <v>0</v>
      </c>
      <c r="CE4" s="110">
        <f t="shared" si="1"/>
        <v>0</v>
      </c>
      <c r="CF4" s="110">
        <f t="shared" si="1"/>
        <v>0</v>
      </c>
      <c r="CG4" s="110">
        <f t="shared" si="1"/>
        <v>0</v>
      </c>
      <c r="CH4" s="110">
        <f t="shared" si="1"/>
        <v>0</v>
      </c>
      <c r="CI4" s="110">
        <f t="shared" si="1"/>
        <v>0</v>
      </c>
      <c r="CJ4" s="110">
        <f t="shared" si="1"/>
        <v>0</v>
      </c>
      <c r="CK4" s="110">
        <f t="shared" si="1"/>
        <v>0</v>
      </c>
      <c r="CL4" s="110">
        <f t="shared" si="1"/>
        <v>0</v>
      </c>
      <c r="CM4" s="110">
        <f t="shared" si="1"/>
        <v>0</v>
      </c>
      <c r="CN4" s="110">
        <f t="shared" si="1"/>
        <v>0</v>
      </c>
      <c r="CO4" s="110">
        <f t="shared" si="1"/>
        <v>0</v>
      </c>
      <c r="CP4" s="110">
        <f t="shared" si="1"/>
        <v>0</v>
      </c>
      <c r="CQ4" s="110">
        <f t="shared" si="1"/>
        <v>0</v>
      </c>
      <c r="CR4" s="110">
        <f t="shared" si="1"/>
        <v>0</v>
      </c>
      <c r="CS4" s="110">
        <f t="shared" si="1"/>
        <v>0</v>
      </c>
      <c r="CT4" s="110">
        <f t="shared" si="1"/>
        <v>0</v>
      </c>
      <c r="CU4" s="110">
        <f t="shared" si="1"/>
        <v>0</v>
      </c>
      <c r="CV4" s="110">
        <f t="shared" si="1"/>
        <v>0</v>
      </c>
      <c r="CW4" s="110">
        <f t="shared" si="1"/>
        <v>0</v>
      </c>
      <c r="CX4" s="110">
        <f t="shared" si="1"/>
        <v>0</v>
      </c>
      <c r="CY4" s="110">
        <f t="shared" si="1"/>
        <v>0</v>
      </c>
      <c r="CZ4" s="110">
        <f t="shared" si="1"/>
        <v>0</v>
      </c>
      <c r="DA4" s="110">
        <f t="shared" si="1"/>
        <v>0</v>
      </c>
      <c r="DB4" s="21">
        <f>SUM(BE4:CZ4)</f>
        <v>0</v>
      </c>
      <c r="DD4" s="59" t="s">
        <v>11624</v>
      </c>
      <c r="DE4" s="78" t="e">
        <f>+IF(MIN(BE8:DA8)=0%,"OK","Grado di compilazione inferiore a quello del DBI A-1")</f>
        <v>#DIV/0!</v>
      </c>
    </row>
    <row r="5" ht="15" customHeight="1" spans="1:106">
      <c r="A5" s="3"/>
      <c r="B5" s="3"/>
      <c r="C5" s="3"/>
      <c r="D5" s="3"/>
      <c r="E5" s="3"/>
      <c r="F5" s="3"/>
      <c r="G5" s="3"/>
      <c r="H5" s="3"/>
      <c r="I5" s="3"/>
      <c r="J5" s="3"/>
      <c r="K5" s="3"/>
      <c r="L5" s="3"/>
      <c r="M5" s="3"/>
      <c r="N5" s="3"/>
      <c r="O5" s="3"/>
      <c r="P5" s="3"/>
      <c r="Q5" s="3"/>
      <c r="R5" s="3"/>
      <c r="S5" s="3"/>
      <c r="T5" s="3"/>
      <c r="U5" s="3"/>
      <c r="V5" s="3"/>
      <c r="W5" s="3"/>
      <c r="X5" s="3"/>
      <c r="Y5" s="118"/>
      <c r="Z5" s="118"/>
      <c r="AA5" s="118"/>
      <c r="AB5" s="118"/>
      <c r="AC5" s="118"/>
      <c r="AD5" s="3"/>
      <c r="AE5" s="3"/>
      <c r="AF5" s="3"/>
      <c r="AG5" s="3"/>
      <c r="AH5" s="3"/>
      <c r="AI5" s="3"/>
      <c r="AJ5" s="3"/>
      <c r="AK5" s="3"/>
      <c r="AL5" s="3"/>
      <c r="AM5" s="3"/>
      <c r="AN5" s="3"/>
      <c r="AO5" s="3"/>
      <c r="AP5" s="3"/>
      <c r="AQ5" s="3"/>
      <c r="AR5" s="3"/>
      <c r="AS5" s="3"/>
      <c r="AT5" s="3"/>
      <c r="AU5" s="3"/>
      <c r="AV5" s="3"/>
      <c r="AW5" s="3"/>
      <c r="BA5" s="4"/>
      <c r="BB5" s="4"/>
      <c r="BC5" s="37"/>
      <c r="BD5" s="111" t="s">
        <v>11623</v>
      </c>
      <c r="BE5" s="112" t="e">
        <f t="shared" ref="BE5:DA5" si="2">+BE4/$BF$1</f>
        <v>#DIV/0!</v>
      </c>
      <c r="BF5" s="112" t="e">
        <f t="shared" si="2"/>
        <v>#DIV/0!</v>
      </c>
      <c r="BG5" s="112" t="e">
        <f t="shared" si="2"/>
        <v>#DIV/0!</v>
      </c>
      <c r="BH5" s="112" t="e">
        <f t="shared" si="2"/>
        <v>#DIV/0!</v>
      </c>
      <c r="BI5" s="112" t="e">
        <f t="shared" si="2"/>
        <v>#DIV/0!</v>
      </c>
      <c r="BJ5" s="112" t="e">
        <f t="shared" si="2"/>
        <v>#DIV/0!</v>
      </c>
      <c r="BK5" s="112" t="e">
        <f t="shared" si="2"/>
        <v>#DIV/0!</v>
      </c>
      <c r="BL5" s="112" t="e">
        <f t="shared" si="2"/>
        <v>#DIV/0!</v>
      </c>
      <c r="BM5" s="112" t="e">
        <f t="shared" si="2"/>
        <v>#DIV/0!</v>
      </c>
      <c r="BN5" s="112" t="e">
        <f t="shared" si="2"/>
        <v>#DIV/0!</v>
      </c>
      <c r="BO5" s="112" t="e">
        <f t="shared" si="2"/>
        <v>#DIV/0!</v>
      </c>
      <c r="BP5" s="112" t="e">
        <f t="shared" si="2"/>
        <v>#DIV/0!</v>
      </c>
      <c r="BQ5" s="112" t="e">
        <f t="shared" si="2"/>
        <v>#DIV/0!</v>
      </c>
      <c r="BR5" s="112" t="e">
        <f t="shared" si="2"/>
        <v>#DIV/0!</v>
      </c>
      <c r="BS5" s="112" t="e">
        <f t="shared" si="2"/>
        <v>#DIV/0!</v>
      </c>
      <c r="BT5" s="112" t="e">
        <f t="shared" si="2"/>
        <v>#DIV/0!</v>
      </c>
      <c r="BU5" s="112" t="e">
        <f t="shared" si="2"/>
        <v>#DIV/0!</v>
      </c>
      <c r="BV5" s="112" t="e">
        <f t="shared" si="2"/>
        <v>#DIV/0!</v>
      </c>
      <c r="BW5" s="112" t="e">
        <f t="shared" si="2"/>
        <v>#DIV/0!</v>
      </c>
      <c r="BX5" s="112" t="e">
        <f t="shared" si="2"/>
        <v>#DIV/0!</v>
      </c>
      <c r="BY5" s="112" t="e">
        <f t="shared" si="2"/>
        <v>#DIV/0!</v>
      </c>
      <c r="BZ5" s="112" t="e">
        <f t="shared" si="2"/>
        <v>#DIV/0!</v>
      </c>
      <c r="CA5" s="112" t="e">
        <f t="shared" si="2"/>
        <v>#DIV/0!</v>
      </c>
      <c r="CB5" s="112" t="e">
        <f t="shared" si="2"/>
        <v>#DIV/0!</v>
      </c>
      <c r="CC5" s="112" t="e">
        <f t="shared" si="2"/>
        <v>#DIV/0!</v>
      </c>
      <c r="CD5" s="112" t="e">
        <f t="shared" si="2"/>
        <v>#DIV/0!</v>
      </c>
      <c r="CE5" s="112" t="e">
        <f t="shared" si="2"/>
        <v>#DIV/0!</v>
      </c>
      <c r="CF5" s="112" t="e">
        <f t="shared" si="2"/>
        <v>#DIV/0!</v>
      </c>
      <c r="CG5" s="112" t="e">
        <f t="shared" si="2"/>
        <v>#DIV/0!</v>
      </c>
      <c r="CH5" s="112" t="e">
        <f t="shared" si="2"/>
        <v>#DIV/0!</v>
      </c>
      <c r="CI5" s="112" t="e">
        <f t="shared" si="2"/>
        <v>#DIV/0!</v>
      </c>
      <c r="CJ5" s="112" t="e">
        <f t="shared" si="2"/>
        <v>#DIV/0!</v>
      </c>
      <c r="CK5" s="112" t="e">
        <f t="shared" si="2"/>
        <v>#DIV/0!</v>
      </c>
      <c r="CL5" s="112" t="e">
        <f t="shared" si="2"/>
        <v>#DIV/0!</v>
      </c>
      <c r="CM5" s="112" t="e">
        <f t="shared" si="2"/>
        <v>#DIV/0!</v>
      </c>
      <c r="CN5" s="112" t="e">
        <f t="shared" si="2"/>
        <v>#DIV/0!</v>
      </c>
      <c r="CO5" s="112" t="e">
        <f t="shared" si="2"/>
        <v>#DIV/0!</v>
      </c>
      <c r="CP5" s="112" t="e">
        <f t="shared" si="2"/>
        <v>#DIV/0!</v>
      </c>
      <c r="CQ5" s="112" t="e">
        <f t="shared" si="2"/>
        <v>#DIV/0!</v>
      </c>
      <c r="CR5" s="112" t="e">
        <f t="shared" si="2"/>
        <v>#DIV/0!</v>
      </c>
      <c r="CS5" s="112" t="e">
        <f t="shared" si="2"/>
        <v>#DIV/0!</v>
      </c>
      <c r="CT5" s="112" t="e">
        <f t="shared" si="2"/>
        <v>#DIV/0!</v>
      </c>
      <c r="CU5" s="112" t="e">
        <f t="shared" si="2"/>
        <v>#DIV/0!</v>
      </c>
      <c r="CV5" s="112" t="e">
        <f t="shared" si="2"/>
        <v>#DIV/0!</v>
      </c>
      <c r="CW5" s="112" t="e">
        <f t="shared" si="2"/>
        <v>#DIV/0!</v>
      </c>
      <c r="CX5" s="112" t="e">
        <f t="shared" si="2"/>
        <v>#DIV/0!</v>
      </c>
      <c r="CY5" s="112" t="e">
        <f t="shared" si="2"/>
        <v>#DIV/0!</v>
      </c>
      <c r="CZ5" s="112" t="e">
        <f t="shared" si="2"/>
        <v>#DIV/0!</v>
      </c>
      <c r="DA5" s="112" t="e">
        <f t="shared" si="2"/>
        <v>#DIV/0!</v>
      </c>
      <c r="DB5" s="21"/>
    </row>
    <row r="6" ht="15" customHeight="1" spans="1:106">
      <c r="A6" s="3"/>
      <c r="B6" s="3"/>
      <c r="C6" s="3"/>
      <c r="D6" s="3"/>
      <c r="E6" s="3"/>
      <c r="F6" s="3"/>
      <c r="G6" s="3"/>
      <c r="H6" s="3"/>
      <c r="I6" s="3"/>
      <c r="J6" s="3"/>
      <c r="K6" s="3"/>
      <c r="L6" s="3"/>
      <c r="M6" s="3"/>
      <c r="N6" s="3"/>
      <c r="O6" s="3"/>
      <c r="P6" s="3"/>
      <c r="Q6" s="3"/>
      <c r="R6" s="3"/>
      <c r="S6" s="3"/>
      <c r="T6" s="3"/>
      <c r="U6" s="3"/>
      <c r="V6" s="3"/>
      <c r="W6" s="3"/>
      <c r="X6" s="3"/>
      <c r="Y6" s="118"/>
      <c r="Z6" s="118"/>
      <c r="AA6" s="118"/>
      <c r="AB6" s="118"/>
      <c r="AC6" s="118"/>
      <c r="AD6" s="3"/>
      <c r="AE6" s="3"/>
      <c r="AF6" s="3"/>
      <c r="AG6" s="3"/>
      <c r="AH6" s="3"/>
      <c r="AI6" s="3"/>
      <c r="AJ6" s="3"/>
      <c r="AK6" s="3"/>
      <c r="AL6" s="3"/>
      <c r="AM6" s="3"/>
      <c r="AN6" s="3"/>
      <c r="AO6" s="3"/>
      <c r="AP6" s="3"/>
      <c r="AQ6" s="3"/>
      <c r="AR6" s="3"/>
      <c r="AS6" s="3"/>
      <c r="AT6" s="3"/>
      <c r="AU6" s="3"/>
      <c r="AV6" s="3"/>
      <c r="AW6" s="3"/>
      <c r="BA6" s="4"/>
      <c r="BB6" s="4"/>
      <c r="BC6" s="37"/>
      <c r="BD6" s="111"/>
      <c r="BE6" s="110">
        <f>+COUNTA([2]Pozzi!A:A)-3</f>
        <v>0</v>
      </c>
      <c r="BF6" s="110">
        <f>+COUNTA([2]Pozzi!B:B)-3</f>
        <v>1</v>
      </c>
      <c r="BG6" s="110">
        <f>+COUNTA([2]Pozzi!C:C)-3</f>
        <v>1</v>
      </c>
      <c r="BH6" s="110">
        <f>+COUNTA([2]Pozzi!D:D)-3</f>
        <v>0</v>
      </c>
      <c r="BI6" s="110">
        <f>+COUNTA([2]Pozzi!E:E)-3</f>
        <v>0</v>
      </c>
      <c r="BJ6" s="110">
        <f>+COUNTA([2]Pozzi!F:F)-3</f>
        <v>0</v>
      </c>
      <c r="BK6" s="110">
        <f>+COUNTA([2]Pozzi!G:G)-3</f>
        <v>0</v>
      </c>
      <c r="BL6" s="110">
        <f>+COUNTA([2]Pozzi!H:H)-3</f>
        <v>0</v>
      </c>
      <c r="BM6" s="110">
        <f>+COUNTA([2]Pozzi!I:I)-3</f>
        <v>0</v>
      </c>
      <c r="BN6" s="110">
        <f>+COUNTA([2]Pozzi!J:J)-3</f>
        <v>0</v>
      </c>
      <c r="BO6" s="110">
        <f>+COUNTA([2]Pozzi!K:K)-3</f>
        <v>0</v>
      </c>
      <c r="BP6" s="110">
        <f>+COUNTA([2]Pozzi!L:L)-3</f>
        <v>0</v>
      </c>
      <c r="BQ6" s="110">
        <f>+COUNTA([2]Pozzi!M:M)-3</f>
        <v>0</v>
      </c>
      <c r="BR6" s="110">
        <f>+COUNTA([2]Pozzi!N:N)-3</f>
        <v>0</v>
      </c>
      <c r="BS6" s="110">
        <f>+COUNTA([2]Pozzi!O:O)-3</f>
        <v>0</v>
      </c>
      <c r="BT6" s="110">
        <f>+COUNTA([2]Pozzi!P:P)-3</f>
        <v>0</v>
      </c>
      <c r="BU6" s="110">
        <f>+COUNTA([2]Pozzi!Q:Q)-3</f>
        <v>0</v>
      </c>
      <c r="BV6" s="110">
        <f>+COUNTA([2]Pozzi!R:R)-3</f>
        <v>0</v>
      </c>
      <c r="BW6" s="110">
        <f>+COUNTA([2]Pozzi!S:S)-3</f>
        <v>0</v>
      </c>
      <c r="BX6" s="110">
        <f>+COUNTA([2]Pozzi!T:T)-3</f>
        <v>0</v>
      </c>
      <c r="BY6" s="110">
        <f>+COUNTA([2]Pozzi!U:U)-3</f>
        <v>0</v>
      </c>
      <c r="BZ6" s="110">
        <f>+COUNTA([2]Pozzi!V:V)-3</f>
        <v>0</v>
      </c>
      <c r="CA6" s="110">
        <f>+COUNTA([2]Pozzi!W:W)-3</f>
        <v>0</v>
      </c>
      <c r="CB6" s="110">
        <f>+COUNTA([2]Pozzi!X:X)-3</f>
        <v>0</v>
      </c>
      <c r="CC6" s="110">
        <f>+COUNTA([2]Pozzi!Y:Y)-3</f>
        <v>0</v>
      </c>
      <c r="CD6" s="110">
        <f>+COUNTA([2]Pozzi!Z:Z)-3</f>
        <v>0</v>
      </c>
      <c r="CE6" s="110">
        <f>+COUNTA([2]Pozzi!AA:AA)-3</f>
        <v>0</v>
      </c>
      <c r="CF6" s="110">
        <f>+COUNTA([2]Pozzi!AB:AB)-3</f>
        <v>0</v>
      </c>
      <c r="CG6" s="110">
        <f>+COUNTA([2]Pozzi!AC:AC)-3</f>
        <v>0</v>
      </c>
      <c r="CH6" s="110">
        <f>+COUNTA([2]Pozzi!AD:AD)-3</f>
        <v>0</v>
      </c>
      <c r="CI6" s="110">
        <f>+COUNTA([2]Pozzi!AE:AE)-3</f>
        <v>0</v>
      </c>
      <c r="CJ6" s="110">
        <f>+COUNTA([2]Pozzi!AF:AF)-3</f>
        <v>0</v>
      </c>
      <c r="CK6" s="110">
        <f>+COUNTA([2]Pozzi!AG:AG)-3</f>
        <v>0</v>
      </c>
      <c r="CL6" s="110">
        <f>+COUNTA([2]Pozzi!AH:AH)-3</f>
        <v>0</v>
      </c>
      <c r="CM6" s="110">
        <f>+COUNTA([2]Pozzi!AI:AI)-3</f>
        <v>0</v>
      </c>
      <c r="CN6" s="110">
        <f>+COUNTA([2]Pozzi!AJ:AJ)-3</f>
        <v>0</v>
      </c>
      <c r="CO6" s="110">
        <f>+COUNTA([2]Pozzi!AK:AK)-3</f>
        <v>0</v>
      </c>
      <c r="CP6" s="110">
        <f>+COUNTA([2]Pozzi!AL:AL)-3</f>
        <v>0</v>
      </c>
      <c r="CQ6" s="110">
        <f>+COUNTA([2]Pozzi!AM:AM)-3</f>
        <v>0</v>
      </c>
      <c r="CR6" s="110">
        <f>+COUNTA([2]Pozzi!AN:AN)-3</f>
        <v>0</v>
      </c>
      <c r="CS6" s="110">
        <f>+COUNTA([2]Pozzi!AO:AO)-3</f>
        <v>1</v>
      </c>
      <c r="CT6" s="110">
        <f>+COUNTA([2]Pozzi!AP:AP)-3</f>
        <v>0</v>
      </c>
      <c r="CU6" s="110">
        <f>+COUNTA([2]Pozzi!AQ:AQ)-3</f>
        <v>0</v>
      </c>
      <c r="CV6" s="110">
        <f>+COUNTA([2]Pozzi!AR:AR)-3</f>
        <v>0</v>
      </c>
      <c r="CW6" s="110">
        <f>+COUNTA([2]Pozzi!AS:AS)-3</f>
        <v>0</v>
      </c>
      <c r="CX6" s="110">
        <f>+COUNTA([2]Pozzi!AT:AT)-3</f>
        <v>0</v>
      </c>
      <c r="CY6" s="110">
        <f>+COUNTA([2]Pozzi!AU:AU)-3</f>
        <v>0</v>
      </c>
      <c r="CZ6" s="110">
        <f>+COUNTA([2]Pozzi!AV:AV)-3</f>
        <v>0</v>
      </c>
      <c r="DA6" s="110">
        <f>+COUNTA([2]Pozzi!AW:AW)-3</f>
        <v>0</v>
      </c>
      <c r="DB6" s="21">
        <f>SUM(BE6:CZ6)</f>
        <v>3</v>
      </c>
    </row>
    <row r="7" ht="15" customHeight="1" spans="1:106">
      <c r="A7" s="3"/>
      <c r="B7" s="3"/>
      <c r="C7" s="3"/>
      <c r="D7" s="3"/>
      <c r="E7" s="3"/>
      <c r="F7" s="3"/>
      <c r="G7" s="3"/>
      <c r="H7" s="3"/>
      <c r="I7" s="3"/>
      <c r="J7" s="3"/>
      <c r="K7" s="3"/>
      <c r="L7" s="3"/>
      <c r="M7" s="3"/>
      <c r="N7" s="3"/>
      <c r="O7" s="3"/>
      <c r="P7" s="3"/>
      <c r="Q7" s="3"/>
      <c r="R7" s="3"/>
      <c r="S7" s="3"/>
      <c r="T7" s="3"/>
      <c r="U7" s="3"/>
      <c r="V7" s="3"/>
      <c r="W7" s="3"/>
      <c r="X7" s="3"/>
      <c r="Y7" s="118"/>
      <c r="Z7" s="118"/>
      <c r="AA7" s="118"/>
      <c r="AB7" s="118"/>
      <c r="AC7" s="118"/>
      <c r="AD7" s="3"/>
      <c r="AE7" s="3"/>
      <c r="AF7" s="3"/>
      <c r="AG7" s="3"/>
      <c r="AH7" s="3"/>
      <c r="AI7" s="3"/>
      <c r="AJ7" s="3"/>
      <c r="AK7" s="3"/>
      <c r="AL7" s="3"/>
      <c r="AM7" s="3"/>
      <c r="AN7" s="3"/>
      <c r="AO7" s="3"/>
      <c r="AP7" s="3"/>
      <c r="AQ7" s="3"/>
      <c r="AR7" s="3"/>
      <c r="AS7" s="3"/>
      <c r="AT7" s="3"/>
      <c r="AU7" s="3"/>
      <c r="AV7" s="3"/>
      <c r="AW7" s="3"/>
      <c r="BA7" s="4"/>
      <c r="BB7" s="4"/>
      <c r="BC7" s="37"/>
      <c r="BD7" s="111" t="s">
        <v>11625</v>
      </c>
      <c r="BE7" s="112">
        <f t="shared" ref="BE7:DA7" si="3">+BE6/$BF$2</f>
        <v>0</v>
      </c>
      <c r="BF7" s="112">
        <f t="shared" si="3"/>
        <v>1</v>
      </c>
      <c r="BG7" s="112">
        <f t="shared" si="3"/>
        <v>1</v>
      </c>
      <c r="BH7" s="112">
        <f t="shared" si="3"/>
        <v>0</v>
      </c>
      <c r="BI7" s="112">
        <f t="shared" si="3"/>
        <v>0</v>
      </c>
      <c r="BJ7" s="112">
        <f t="shared" si="3"/>
        <v>0</v>
      </c>
      <c r="BK7" s="112">
        <f t="shared" si="3"/>
        <v>0</v>
      </c>
      <c r="BL7" s="112">
        <f t="shared" si="3"/>
        <v>0</v>
      </c>
      <c r="BM7" s="112">
        <f t="shared" si="3"/>
        <v>0</v>
      </c>
      <c r="BN7" s="112">
        <f t="shared" si="3"/>
        <v>0</v>
      </c>
      <c r="BO7" s="112">
        <f t="shared" si="3"/>
        <v>0</v>
      </c>
      <c r="BP7" s="112">
        <f t="shared" si="3"/>
        <v>0</v>
      </c>
      <c r="BQ7" s="112">
        <f t="shared" si="3"/>
        <v>0</v>
      </c>
      <c r="BR7" s="112">
        <f t="shared" si="3"/>
        <v>0</v>
      </c>
      <c r="BS7" s="112">
        <f t="shared" si="3"/>
        <v>0</v>
      </c>
      <c r="BT7" s="112">
        <f t="shared" si="3"/>
        <v>0</v>
      </c>
      <c r="BU7" s="112">
        <f t="shared" si="3"/>
        <v>0</v>
      </c>
      <c r="BV7" s="112">
        <f t="shared" si="3"/>
        <v>0</v>
      </c>
      <c r="BW7" s="112">
        <f t="shared" si="3"/>
        <v>0</v>
      </c>
      <c r="BX7" s="112">
        <f t="shared" si="3"/>
        <v>0</v>
      </c>
      <c r="BY7" s="112">
        <f t="shared" si="3"/>
        <v>0</v>
      </c>
      <c r="BZ7" s="112">
        <f t="shared" si="3"/>
        <v>0</v>
      </c>
      <c r="CA7" s="112">
        <f t="shared" si="3"/>
        <v>0</v>
      </c>
      <c r="CB7" s="112">
        <f t="shared" si="3"/>
        <v>0</v>
      </c>
      <c r="CC7" s="112">
        <f t="shared" si="3"/>
        <v>0</v>
      </c>
      <c r="CD7" s="112">
        <f t="shared" si="3"/>
        <v>0</v>
      </c>
      <c r="CE7" s="112">
        <f t="shared" si="3"/>
        <v>0</v>
      </c>
      <c r="CF7" s="112">
        <f t="shared" si="3"/>
        <v>0</v>
      </c>
      <c r="CG7" s="112">
        <f t="shared" si="3"/>
        <v>0</v>
      </c>
      <c r="CH7" s="112">
        <f t="shared" si="3"/>
        <v>0</v>
      </c>
      <c r="CI7" s="112">
        <f t="shared" si="3"/>
        <v>0</v>
      </c>
      <c r="CJ7" s="112">
        <f t="shared" si="3"/>
        <v>0</v>
      </c>
      <c r="CK7" s="112">
        <f t="shared" si="3"/>
        <v>0</v>
      </c>
      <c r="CL7" s="112">
        <f t="shared" si="3"/>
        <v>0</v>
      </c>
      <c r="CM7" s="112">
        <f t="shared" si="3"/>
        <v>0</v>
      </c>
      <c r="CN7" s="112">
        <f t="shared" si="3"/>
        <v>0</v>
      </c>
      <c r="CO7" s="112">
        <f t="shared" si="3"/>
        <v>0</v>
      </c>
      <c r="CP7" s="112">
        <f t="shared" si="3"/>
        <v>0</v>
      </c>
      <c r="CQ7" s="112">
        <f t="shared" si="3"/>
        <v>0</v>
      </c>
      <c r="CR7" s="112">
        <f t="shared" si="3"/>
        <v>0</v>
      </c>
      <c r="CS7" s="112">
        <f t="shared" si="3"/>
        <v>1</v>
      </c>
      <c r="CT7" s="112">
        <f t="shared" si="3"/>
        <v>0</v>
      </c>
      <c r="CU7" s="112">
        <f t="shared" si="3"/>
        <v>0</v>
      </c>
      <c r="CV7" s="112">
        <f t="shared" si="3"/>
        <v>0</v>
      </c>
      <c r="CW7" s="112">
        <f t="shared" si="3"/>
        <v>0</v>
      </c>
      <c r="CX7" s="112">
        <f t="shared" si="3"/>
        <v>0</v>
      </c>
      <c r="CY7" s="112">
        <f t="shared" si="3"/>
        <v>0</v>
      </c>
      <c r="CZ7" s="112">
        <f t="shared" si="3"/>
        <v>0</v>
      </c>
      <c r="DA7" s="112">
        <f t="shared" si="3"/>
        <v>0</v>
      </c>
      <c r="DB7" s="21"/>
    </row>
    <row r="8" ht="15" customHeight="1" spans="1:106">
      <c r="A8" s="3"/>
      <c r="B8" s="3"/>
      <c r="C8" s="3"/>
      <c r="D8" s="3"/>
      <c r="E8" s="3"/>
      <c r="F8" s="3"/>
      <c r="G8" s="3"/>
      <c r="H8" s="3"/>
      <c r="I8" s="3"/>
      <c r="J8" s="3"/>
      <c r="K8" s="3"/>
      <c r="L8" s="3"/>
      <c r="M8" s="3"/>
      <c r="N8" s="3"/>
      <c r="O8" s="3"/>
      <c r="P8" s="3"/>
      <c r="Q8" s="3"/>
      <c r="R8" s="3"/>
      <c r="S8" s="3"/>
      <c r="T8" s="3"/>
      <c r="U8" s="3"/>
      <c r="V8" s="3"/>
      <c r="W8" s="3"/>
      <c r="X8" s="3"/>
      <c r="Y8" s="118"/>
      <c r="Z8" s="118"/>
      <c r="AA8" s="118"/>
      <c r="AB8" s="118"/>
      <c r="AC8" s="118"/>
      <c r="AD8" s="3"/>
      <c r="AE8" s="3"/>
      <c r="AF8" s="3"/>
      <c r="AG8" s="3"/>
      <c r="AH8" s="3"/>
      <c r="AI8" s="3"/>
      <c r="AJ8" s="3"/>
      <c r="AK8" s="3"/>
      <c r="AL8" s="3"/>
      <c r="AM8" s="3"/>
      <c r="AN8" s="3"/>
      <c r="AO8" s="3"/>
      <c r="AP8" s="3"/>
      <c r="AQ8" s="3"/>
      <c r="AR8" s="3"/>
      <c r="AS8" s="3"/>
      <c r="AT8" s="3"/>
      <c r="AU8" s="3"/>
      <c r="AV8" s="3"/>
      <c r="AW8" s="3"/>
      <c r="BA8" s="4"/>
      <c r="BB8" s="4"/>
      <c r="BC8" s="37"/>
      <c r="BD8" s="111" t="s">
        <v>11626</v>
      </c>
      <c r="BE8" s="113" t="e">
        <f t="shared" ref="BE8:DA8" si="4">+BE5-BE7</f>
        <v>#DIV/0!</v>
      </c>
      <c r="BF8" s="113" t="e">
        <f t="shared" si="4"/>
        <v>#DIV/0!</v>
      </c>
      <c r="BG8" s="113" t="e">
        <f t="shared" si="4"/>
        <v>#DIV/0!</v>
      </c>
      <c r="BH8" s="113" t="e">
        <f t="shared" si="4"/>
        <v>#DIV/0!</v>
      </c>
      <c r="BI8" s="113" t="e">
        <f t="shared" si="4"/>
        <v>#DIV/0!</v>
      </c>
      <c r="BJ8" s="113" t="e">
        <f t="shared" si="4"/>
        <v>#DIV/0!</v>
      </c>
      <c r="BK8" s="113" t="e">
        <f t="shared" si="4"/>
        <v>#DIV/0!</v>
      </c>
      <c r="BL8" s="113" t="e">
        <f t="shared" si="4"/>
        <v>#DIV/0!</v>
      </c>
      <c r="BM8" s="113" t="e">
        <f t="shared" si="4"/>
        <v>#DIV/0!</v>
      </c>
      <c r="BN8" s="113" t="e">
        <f t="shared" si="4"/>
        <v>#DIV/0!</v>
      </c>
      <c r="BO8" s="113" t="e">
        <f t="shared" si="4"/>
        <v>#DIV/0!</v>
      </c>
      <c r="BP8" s="113" t="e">
        <f t="shared" si="4"/>
        <v>#DIV/0!</v>
      </c>
      <c r="BQ8" s="113" t="e">
        <f t="shared" si="4"/>
        <v>#DIV/0!</v>
      </c>
      <c r="BR8" s="113" t="e">
        <f t="shared" si="4"/>
        <v>#DIV/0!</v>
      </c>
      <c r="BS8" s="113" t="e">
        <f t="shared" si="4"/>
        <v>#DIV/0!</v>
      </c>
      <c r="BT8" s="113" t="e">
        <f t="shared" si="4"/>
        <v>#DIV/0!</v>
      </c>
      <c r="BU8" s="113" t="e">
        <f t="shared" si="4"/>
        <v>#DIV/0!</v>
      </c>
      <c r="BV8" s="113" t="e">
        <f t="shared" si="4"/>
        <v>#DIV/0!</v>
      </c>
      <c r="BW8" s="113" t="e">
        <f t="shared" si="4"/>
        <v>#DIV/0!</v>
      </c>
      <c r="BX8" s="113" t="e">
        <f t="shared" si="4"/>
        <v>#DIV/0!</v>
      </c>
      <c r="BY8" s="113" t="e">
        <f t="shared" si="4"/>
        <v>#DIV/0!</v>
      </c>
      <c r="BZ8" s="113" t="e">
        <f t="shared" si="4"/>
        <v>#DIV/0!</v>
      </c>
      <c r="CA8" s="113" t="e">
        <f t="shared" si="4"/>
        <v>#DIV/0!</v>
      </c>
      <c r="CB8" s="113" t="e">
        <f t="shared" si="4"/>
        <v>#DIV/0!</v>
      </c>
      <c r="CC8" s="113" t="e">
        <f t="shared" si="4"/>
        <v>#DIV/0!</v>
      </c>
      <c r="CD8" s="113" t="e">
        <f t="shared" si="4"/>
        <v>#DIV/0!</v>
      </c>
      <c r="CE8" s="113" t="e">
        <f t="shared" si="4"/>
        <v>#DIV/0!</v>
      </c>
      <c r="CF8" s="113" t="e">
        <f t="shared" si="4"/>
        <v>#DIV/0!</v>
      </c>
      <c r="CG8" s="113" t="e">
        <f t="shared" si="4"/>
        <v>#DIV/0!</v>
      </c>
      <c r="CH8" s="113" t="e">
        <f t="shared" si="4"/>
        <v>#DIV/0!</v>
      </c>
      <c r="CI8" s="113" t="e">
        <f t="shared" si="4"/>
        <v>#DIV/0!</v>
      </c>
      <c r="CJ8" s="113" t="e">
        <f t="shared" si="4"/>
        <v>#DIV/0!</v>
      </c>
      <c r="CK8" s="113" t="e">
        <f t="shared" si="4"/>
        <v>#DIV/0!</v>
      </c>
      <c r="CL8" s="113" t="e">
        <f t="shared" si="4"/>
        <v>#DIV/0!</v>
      </c>
      <c r="CM8" s="113" t="e">
        <f t="shared" si="4"/>
        <v>#DIV/0!</v>
      </c>
      <c r="CN8" s="113" t="e">
        <f t="shared" si="4"/>
        <v>#DIV/0!</v>
      </c>
      <c r="CO8" s="113" t="e">
        <f t="shared" si="4"/>
        <v>#DIV/0!</v>
      </c>
      <c r="CP8" s="113" t="e">
        <f t="shared" si="4"/>
        <v>#DIV/0!</v>
      </c>
      <c r="CQ8" s="113" t="e">
        <f t="shared" si="4"/>
        <v>#DIV/0!</v>
      </c>
      <c r="CR8" s="113" t="e">
        <f t="shared" si="4"/>
        <v>#DIV/0!</v>
      </c>
      <c r="CS8" s="113" t="e">
        <f t="shared" si="4"/>
        <v>#DIV/0!</v>
      </c>
      <c r="CT8" s="113" t="e">
        <f t="shared" si="4"/>
        <v>#DIV/0!</v>
      </c>
      <c r="CU8" s="113" t="e">
        <f t="shared" si="4"/>
        <v>#DIV/0!</v>
      </c>
      <c r="CV8" s="113" t="e">
        <f t="shared" si="4"/>
        <v>#DIV/0!</v>
      </c>
      <c r="CW8" s="113" t="e">
        <f t="shared" si="4"/>
        <v>#DIV/0!</v>
      </c>
      <c r="CX8" s="113" t="e">
        <f t="shared" si="4"/>
        <v>#DIV/0!</v>
      </c>
      <c r="CY8" s="113" t="e">
        <f t="shared" si="4"/>
        <v>#DIV/0!</v>
      </c>
      <c r="CZ8" s="113" t="e">
        <f t="shared" si="4"/>
        <v>#DIV/0!</v>
      </c>
      <c r="DA8" s="113" t="e">
        <f t="shared" si="4"/>
        <v>#DIV/0!</v>
      </c>
      <c r="DB8" s="21">
        <f>+DB4-DB6</f>
        <v>-3</v>
      </c>
    </row>
    <row r="9" ht="15" customHeight="1" spans="1:106">
      <c r="A9" s="3"/>
      <c r="B9" s="3"/>
      <c r="C9" s="3"/>
      <c r="D9" s="3"/>
      <c r="E9" s="3"/>
      <c r="F9" s="3"/>
      <c r="G9" s="3"/>
      <c r="H9" s="3"/>
      <c r="I9" s="3"/>
      <c r="J9" s="3"/>
      <c r="K9" s="3"/>
      <c r="L9" s="3"/>
      <c r="M9" s="3"/>
      <c r="N9" s="3"/>
      <c r="O9" s="3"/>
      <c r="P9" s="3"/>
      <c r="Q9" s="3"/>
      <c r="R9" s="3"/>
      <c r="S9" s="3"/>
      <c r="T9" s="3"/>
      <c r="U9" s="3"/>
      <c r="V9" s="3"/>
      <c r="W9" s="3"/>
      <c r="X9" s="3"/>
      <c r="Y9" s="118"/>
      <c r="Z9" s="118"/>
      <c r="AA9" s="118"/>
      <c r="AB9" s="118"/>
      <c r="AC9" s="118"/>
      <c r="AD9" s="3"/>
      <c r="AE9" s="3"/>
      <c r="AF9" s="3"/>
      <c r="AG9" s="3"/>
      <c r="AH9" s="3"/>
      <c r="AI9" s="3"/>
      <c r="AJ9" s="3"/>
      <c r="AK9" s="3"/>
      <c r="AL9" s="3"/>
      <c r="AM9" s="3"/>
      <c r="AN9" s="3"/>
      <c r="AO9" s="3"/>
      <c r="AP9" s="3"/>
      <c r="AQ9" s="3"/>
      <c r="AR9" s="3"/>
      <c r="AS9" s="3"/>
      <c r="AT9" s="3"/>
      <c r="AU9" s="3"/>
      <c r="AV9" s="3"/>
      <c r="AW9" s="3"/>
      <c r="BA9" s="4"/>
      <c r="BB9" s="4"/>
      <c r="BC9" s="37"/>
      <c r="CJ9" s="4"/>
      <c r="CK9" s="4"/>
      <c r="CL9" s="4"/>
      <c r="DB9" s="82">
        <f>+DB8/DB6</f>
        <v>-1</v>
      </c>
    </row>
    <row r="10" ht="15" customHeight="1" spans="1:106">
      <c r="A10" s="3"/>
      <c r="B10" s="3"/>
      <c r="C10" s="3"/>
      <c r="D10" s="3"/>
      <c r="E10" s="3"/>
      <c r="F10" s="3"/>
      <c r="G10" s="3"/>
      <c r="H10" s="3"/>
      <c r="I10" s="3"/>
      <c r="J10" s="3"/>
      <c r="K10" s="3"/>
      <c r="L10" s="3"/>
      <c r="M10" s="3"/>
      <c r="N10" s="3"/>
      <c r="O10" s="3"/>
      <c r="P10" s="3"/>
      <c r="Q10" s="3"/>
      <c r="R10" s="3"/>
      <c r="S10" s="3"/>
      <c r="T10" s="3"/>
      <c r="U10" s="3"/>
      <c r="V10" s="3"/>
      <c r="W10" s="3"/>
      <c r="X10" s="3"/>
      <c r="Y10" s="118"/>
      <c r="Z10" s="118"/>
      <c r="AA10" s="118"/>
      <c r="AB10" s="118"/>
      <c r="AC10" s="118"/>
      <c r="AD10" s="3"/>
      <c r="AE10" s="3"/>
      <c r="AF10" s="3"/>
      <c r="AG10" s="3"/>
      <c r="AH10" s="3"/>
      <c r="AI10" s="3"/>
      <c r="AJ10" s="3"/>
      <c r="AK10" s="3"/>
      <c r="AL10" s="3"/>
      <c r="AM10" s="3"/>
      <c r="AN10" s="3"/>
      <c r="AO10" s="3"/>
      <c r="AP10" s="3"/>
      <c r="AQ10" s="3"/>
      <c r="AR10" s="3"/>
      <c r="AS10" s="3"/>
      <c r="AT10" s="3"/>
      <c r="AU10" s="3"/>
      <c r="AV10" s="3"/>
      <c r="AW10" s="3"/>
      <c r="BA10" s="4"/>
      <c r="BB10" s="4"/>
      <c r="BC10" s="37"/>
      <c r="CJ10" s="4"/>
      <c r="CK10" s="4"/>
      <c r="CL10" s="4"/>
      <c r="DB10" s="1"/>
    </row>
    <row r="11" ht="15" customHeight="1" spans="1:106">
      <c r="A11" s="3"/>
      <c r="B11" s="3"/>
      <c r="C11" s="3"/>
      <c r="D11" s="3"/>
      <c r="E11" s="3"/>
      <c r="F11" s="3"/>
      <c r="G11" s="3"/>
      <c r="H11" s="3"/>
      <c r="I11" s="3"/>
      <c r="J11" s="3"/>
      <c r="K11" s="3"/>
      <c r="L11" s="3"/>
      <c r="M11" s="3"/>
      <c r="N11" s="3"/>
      <c r="O11" s="3"/>
      <c r="P11" s="3"/>
      <c r="Q11" s="3"/>
      <c r="R11" s="3"/>
      <c r="S11" s="3"/>
      <c r="T11" s="3"/>
      <c r="U11" s="3"/>
      <c r="V11" s="3"/>
      <c r="W11" s="3"/>
      <c r="X11" s="3"/>
      <c r="Y11" s="118"/>
      <c r="Z11" s="118"/>
      <c r="AA11" s="118"/>
      <c r="AB11" s="118"/>
      <c r="AC11" s="118"/>
      <c r="AD11" s="3"/>
      <c r="AE11" s="3"/>
      <c r="AF11" s="3"/>
      <c r="AG11" s="3"/>
      <c r="AH11" s="3"/>
      <c r="AI11" s="3"/>
      <c r="AJ11" s="3"/>
      <c r="AK11" s="3"/>
      <c r="AL11" s="3"/>
      <c r="AM11" s="3"/>
      <c r="AN11" s="3"/>
      <c r="AO11" s="3"/>
      <c r="AP11" s="3"/>
      <c r="AQ11" s="3"/>
      <c r="AR11" s="3"/>
      <c r="AS11" s="3"/>
      <c r="AT11" s="3"/>
      <c r="AU11" s="3"/>
      <c r="AV11" s="3"/>
      <c r="AW11" s="3"/>
      <c r="BA11" s="4"/>
      <c r="BB11" s="4"/>
      <c r="BC11" s="37"/>
      <c r="CJ11" s="4"/>
      <c r="CK11" s="4"/>
      <c r="CL11" s="4"/>
      <c r="DB11" s="1"/>
    </row>
    <row r="12" ht="15" customHeight="1" spans="1:90">
      <c r="A12" s="3"/>
      <c r="B12" s="3"/>
      <c r="C12" s="3"/>
      <c r="D12" s="3"/>
      <c r="E12" s="3"/>
      <c r="F12" s="3"/>
      <c r="G12" s="3"/>
      <c r="H12" s="3"/>
      <c r="I12" s="3"/>
      <c r="J12" s="3"/>
      <c r="K12" s="3"/>
      <c r="L12" s="3"/>
      <c r="M12" s="3"/>
      <c r="N12" s="3"/>
      <c r="O12" s="3"/>
      <c r="P12" s="3"/>
      <c r="Q12" s="3"/>
      <c r="R12" s="3"/>
      <c r="S12" s="3"/>
      <c r="T12" s="3"/>
      <c r="U12" s="3"/>
      <c r="V12" s="3"/>
      <c r="W12" s="3"/>
      <c r="X12" s="3"/>
      <c r="Y12" s="118"/>
      <c r="Z12" s="118"/>
      <c r="AA12" s="118"/>
      <c r="AB12" s="118"/>
      <c r="AC12" s="118"/>
      <c r="AD12" s="3"/>
      <c r="AE12" s="3"/>
      <c r="AF12" s="3"/>
      <c r="AG12" s="3"/>
      <c r="AH12" s="3"/>
      <c r="AI12" s="3"/>
      <c r="AJ12" s="3"/>
      <c r="AK12" s="3"/>
      <c r="AL12" s="3"/>
      <c r="AM12" s="3"/>
      <c r="AN12" s="3"/>
      <c r="AO12" s="3"/>
      <c r="AP12" s="3"/>
      <c r="AQ12" s="3"/>
      <c r="AR12" s="3"/>
      <c r="AS12" s="3"/>
      <c r="AT12" s="3"/>
      <c r="AU12" s="3"/>
      <c r="AV12" s="3"/>
      <c r="AW12" s="3"/>
      <c r="BA12" s="4"/>
      <c r="BB12" s="4"/>
      <c r="BC12" s="37"/>
      <c r="CJ12" s="4"/>
      <c r="CK12" s="4"/>
      <c r="CL12" s="4"/>
    </row>
    <row r="13" ht="15" customHeight="1" spans="1:90">
      <c r="A13" s="3"/>
      <c r="B13" s="3"/>
      <c r="C13" s="3"/>
      <c r="D13" s="3"/>
      <c r="E13" s="3"/>
      <c r="F13" s="3"/>
      <c r="G13" s="3"/>
      <c r="H13" s="3"/>
      <c r="I13" s="3"/>
      <c r="J13" s="3"/>
      <c r="K13" s="3"/>
      <c r="L13" s="3"/>
      <c r="M13" s="3"/>
      <c r="N13" s="3"/>
      <c r="O13" s="3"/>
      <c r="P13" s="3"/>
      <c r="Q13" s="3"/>
      <c r="R13" s="3"/>
      <c r="S13" s="3"/>
      <c r="T13" s="3"/>
      <c r="U13" s="3"/>
      <c r="V13" s="3"/>
      <c r="W13" s="3"/>
      <c r="X13" s="3"/>
      <c r="Y13" s="118"/>
      <c r="Z13" s="118"/>
      <c r="AA13" s="118"/>
      <c r="AB13" s="118"/>
      <c r="AC13" s="118"/>
      <c r="AD13" s="3"/>
      <c r="AE13" s="3"/>
      <c r="AF13" s="3"/>
      <c r="AG13" s="3"/>
      <c r="AH13" s="3"/>
      <c r="AI13" s="3"/>
      <c r="AJ13" s="3"/>
      <c r="AK13" s="3"/>
      <c r="AL13" s="3"/>
      <c r="AM13" s="3"/>
      <c r="AN13" s="3"/>
      <c r="AO13" s="3"/>
      <c r="AP13" s="3"/>
      <c r="AQ13" s="3"/>
      <c r="AR13" s="3"/>
      <c r="AS13" s="3"/>
      <c r="AT13" s="3"/>
      <c r="AU13" s="3"/>
      <c r="AV13" s="3"/>
      <c r="AW13" s="3"/>
      <c r="BA13" s="4"/>
      <c r="BB13" s="4"/>
      <c r="BC13" s="37"/>
      <c r="CJ13" s="4"/>
      <c r="CK13" s="4"/>
      <c r="CL13" s="4"/>
    </row>
    <row r="14" ht="15" customHeight="1" spans="1:90">
      <c r="A14" s="3"/>
      <c r="B14" s="3"/>
      <c r="C14" s="3"/>
      <c r="D14" s="3"/>
      <c r="E14" s="3"/>
      <c r="F14" s="3"/>
      <c r="G14" s="3"/>
      <c r="H14" s="3"/>
      <c r="I14" s="3"/>
      <c r="J14" s="3"/>
      <c r="K14" s="3"/>
      <c r="L14" s="3"/>
      <c r="M14" s="3"/>
      <c r="N14" s="3"/>
      <c r="O14" s="3"/>
      <c r="P14" s="3"/>
      <c r="Q14" s="3"/>
      <c r="R14" s="3"/>
      <c r="S14" s="3"/>
      <c r="T14" s="3"/>
      <c r="U14" s="3"/>
      <c r="V14" s="83"/>
      <c r="W14" s="3"/>
      <c r="X14" s="3"/>
      <c r="Y14" s="118"/>
      <c r="Z14" s="118"/>
      <c r="AA14" s="118"/>
      <c r="AB14" s="118"/>
      <c r="AC14" s="118"/>
      <c r="AD14" s="3"/>
      <c r="AE14" s="3"/>
      <c r="AF14" s="3"/>
      <c r="AG14" s="3"/>
      <c r="AH14" s="3"/>
      <c r="AI14" s="3"/>
      <c r="AJ14" s="3"/>
      <c r="AK14" s="3"/>
      <c r="AL14" s="3"/>
      <c r="AM14" s="3"/>
      <c r="AN14" s="3"/>
      <c r="AO14" s="3"/>
      <c r="AP14" s="3"/>
      <c r="AQ14" s="3"/>
      <c r="AR14" s="3"/>
      <c r="AS14" s="3"/>
      <c r="AT14" s="3"/>
      <c r="AU14" s="3"/>
      <c r="AV14" s="3"/>
      <c r="AW14" s="3"/>
      <c r="BA14" s="4"/>
      <c r="BB14" s="4"/>
      <c r="BC14" s="37"/>
      <c r="CJ14" s="4"/>
      <c r="CK14" s="4"/>
      <c r="CL14" s="4"/>
    </row>
    <row r="15" ht="15" customHeight="1" spans="1:90">
      <c r="A15" s="3"/>
      <c r="B15" s="3"/>
      <c r="C15" s="3"/>
      <c r="D15" s="3"/>
      <c r="E15" s="3"/>
      <c r="F15" s="3"/>
      <c r="G15" s="3"/>
      <c r="H15" s="3"/>
      <c r="I15" s="3"/>
      <c r="J15" s="3"/>
      <c r="K15" s="3"/>
      <c r="L15" s="3"/>
      <c r="M15" s="3"/>
      <c r="N15" s="3"/>
      <c r="O15" s="3"/>
      <c r="P15" s="3"/>
      <c r="Q15" s="3"/>
      <c r="R15" s="3"/>
      <c r="S15" s="3"/>
      <c r="T15" s="3"/>
      <c r="U15" s="3"/>
      <c r="V15" s="3"/>
      <c r="W15" s="3"/>
      <c r="X15" s="3"/>
      <c r="Y15" s="118"/>
      <c r="Z15" s="118"/>
      <c r="AA15" s="118"/>
      <c r="AB15" s="118"/>
      <c r="AC15" s="118"/>
      <c r="AD15" s="3"/>
      <c r="AE15" s="3"/>
      <c r="AF15" s="3"/>
      <c r="AG15" s="3"/>
      <c r="AH15" s="3"/>
      <c r="AI15" s="3"/>
      <c r="AJ15" s="3"/>
      <c r="AK15" s="3"/>
      <c r="AL15" s="3"/>
      <c r="AM15" s="3"/>
      <c r="AN15" s="3"/>
      <c r="AO15" s="3"/>
      <c r="AP15" s="3"/>
      <c r="AQ15" s="3"/>
      <c r="AR15" s="3"/>
      <c r="AS15" s="3"/>
      <c r="AT15" s="3"/>
      <c r="AU15" s="3"/>
      <c r="AV15" s="3"/>
      <c r="AW15" s="3"/>
      <c r="BA15" s="4"/>
      <c r="BB15" s="4"/>
      <c r="BC15" s="37"/>
      <c r="CJ15" s="4"/>
      <c r="CK15" s="4"/>
      <c r="CL15" s="4"/>
    </row>
    <row r="16" ht="15" customHeight="1" spans="1:90">
      <c r="A16" s="3"/>
      <c r="B16" s="3"/>
      <c r="C16" s="3"/>
      <c r="D16" s="3"/>
      <c r="E16" s="3"/>
      <c r="F16" s="3"/>
      <c r="G16" s="3"/>
      <c r="H16" s="3"/>
      <c r="I16" s="3"/>
      <c r="J16" s="3"/>
      <c r="K16" s="3"/>
      <c r="L16" s="3"/>
      <c r="M16" s="3"/>
      <c r="N16" s="3"/>
      <c r="O16" s="3"/>
      <c r="P16" s="3"/>
      <c r="Q16" s="3"/>
      <c r="R16" s="3"/>
      <c r="S16" s="3"/>
      <c r="T16" s="3"/>
      <c r="U16" s="3"/>
      <c r="V16" s="83"/>
      <c r="W16" s="3"/>
      <c r="X16" s="3"/>
      <c r="Y16" s="118"/>
      <c r="Z16" s="118"/>
      <c r="AA16" s="118"/>
      <c r="AB16" s="118"/>
      <c r="AC16" s="118"/>
      <c r="AD16" s="3"/>
      <c r="AE16" s="3"/>
      <c r="AF16" s="3"/>
      <c r="AG16" s="3"/>
      <c r="AH16" s="3"/>
      <c r="AI16" s="3"/>
      <c r="AJ16" s="3"/>
      <c r="AK16" s="3"/>
      <c r="AL16" s="3"/>
      <c r="AM16" s="3"/>
      <c r="AN16" s="3"/>
      <c r="AO16" s="3"/>
      <c r="AP16" s="3"/>
      <c r="AQ16" s="3"/>
      <c r="AR16" s="3"/>
      <c r="AS16" s="3"/>
      <c r="AT16" s="3"/>
      <c r="AU16" s="3"/>
      <c r="AV16" s="3"/>
      <c r="AW16" s="3"/>
      <c r="BA16" s="4"/>
      <c r="BB16" s="4"/>
      <c r="BC16" s="37"/>
      <c r="CJ16" s="4"/>
      <c r="CK16" s="4"/>
      <c r="CL16" s="4"/>
    </row>
    <row r="17" ht="15" customHeight="1" spans="1:90">
      <c r="A17" s="3"/>
      <c r="B17" s="3"/>
      <c r="C17" s="3"/>
      <c r="D17" s="3"/>
      <c r="E17" s="3"/>
      <c r="F17" s="3"/>
      <c r="G17" s="3"/>
      <c r="H17" s="3"/>
      <c r="I17" s="3"/>
      <c r="J17" s="3"/>
      <c r="K17" s="3"/>
      <c r="L17" s="3"/>
      <c r="M17" s="3"/>
      <c r="N17" s="3"/>
      <c r="O17" s="3"/>
      <c r="P17" s="3"/>
      <c r="Q17" s="3"/>
      <c r="R17" s="3"/>
      <c r="S17" s="3"/>
      <c r="T17" s="3"/>
      <c r="U17" s="3"/>
      <c r="V17" s="3"/>
      <c r="W17" s="3"/>
      <c r="X17" s="3"/>
      <c r="Y17" s="118"/>
      <c r="Z17" s="118"/>
      <c r="AA17" s="118"/>
      <c r="AB17" s="118"/>
      <c r="AC17" s="118"/>
      <c r="AD17" s="3"/>
      <c r="AE17" s="3"/>
      <c r="AF17" s="3"/>
      <c r="AG17" s="3"/>
      <c r="AH17" s="3"/>
      <c r="AI17" s="3"/>
      <c r="AJ17" s="3"/>
      <c r="AK17" s="3"/>
      <c r="AL17" s="3"/>
      <c r="AM17" s="3"/>
      <c r="AN17" s="3"/>
      <c r="AO17" s="3"/>
      <c r="AP17" s="3"/>
      <c r="AQ17" s="3"/>
      <c r="AR17" s="3"/>
      <c r="AS17" s="3"/>
      <c r="AT17" s="3"/>
      <c r="AU17" s="3"/>
      <c r="AV17" s="3"/>
      <c r="AW17" s="3"/>
      <c r="BA17" s="4"/>
      <c r="BB17" s="4"/>
      <c r="BC17" s="37"/>
      <c r="CJ17" s="4"/>
      <c r="CK17" s="4"/>
      <c r="CL17" s="4"/>
    </row>
    <row r="18" ht="15" customHeight="1" spans="1:90">
      <c r="A18" s="3"/>
      <c r="B18" s="3"/>
      <c r="C18" s="3"/>
      <c r="D18" s="3"/>
      <c r="E18" s="3"/>
      <c r="F18" s="3"/>
      <c r="G18" s="3"/>
      <c r="H18" s="3"/>
      <c r="I18" s="3"/>
      <c r="J18" s="3"/>
      <c r="K18" s="3"/>
      <c r="L18" s="3"/>
      <c r="M18" s="3"/>
      <c r="N18" s="3"/>
      <c r="O18" s="3"/>
      <c r="P18" s="3"/>
      <c r="Q18" s="3"/>
      <c r="R18" s="3"/>
      <c r="S18" s="3"/>
      <c r="T18" s="3"/>
      <c r="U18" s="3"/>
      <c r="V18" s="3"/>
      <c r="W18" s="3"/>
      <c r="X18" s="3"/>
      <c r="Y18" s="118"/>
      <c r="Z18" s="118"/>
      <c r="AA18" s="118"/>
      <c r="AB18" s="118"/>
      <c r="AC18" s="118"/>
      <c r="AD18" s="3"/>
      <c r="AE18" s="3"/>
      <c r="AF18" s="3"/>
      <c r="AG18" s="3"/>
      <c r="AH18" s="3"/>
      <c r="AI18" s="3"/>
      <c r="AJ18" s="3"/>
      <c r="AK18" s="3"/>
      <c r="AL18" s="3"/>
      <c r="AM18" s="3"/>
      <c r="AN18" s="3"/>
      <c r="AO18" s="3"/>
      <c r="AP18" s="3"/>
      <c r="AQ18" s="3"/>
      <c r="AR18" s="3"/>
      <c r="AS18" s="3"/>
      <c r="AT18" s="3"/>
      <c r="AU18" s="3"/>
      <c r="AV18" s="3"/>
      <c r="AW18" s="3"/>
      <c r="BA18" s="4"/>
      <c r="BB18" s="4"/>
      <c r="BC18" s="37"/>
      <c r="CJ18" s="4"/>
      <c r="CK18" s="4"/>
      <c r="CL18" s="4"/>
    </row>
    <row r="19" ht="15" customHeight="1" spans="1:90">
      <c r="A19" s="3"/>
      <c r="B19" s="3"/>
      <c r="C19" s="3"/>
      <c r="D19" s="3"/>
      <c r="E19" s="3"/>
      <c r="F19" s="3"/>
      <c r="G19" s="3"/>
      <c r="H19" s="3"/>
      <c r="I19" s="3"/>
      <c r="J19" s="3"/>
      <c r="K19" s="3"/>
      <c r="L19" s="3"/>
      <c r="M19" s="3"/>
      <c r="N19" s="3"/>
      <c r="O19" s="3"/>
      <c r="P19" s="3"/>
      <c r="Q19" s="3"/>
      <c r="R19" s="3"/>
      <c r="S19" s="3"/>
      <c r="T19" s="3"/>
      <c r="U19" s="3"/>
      <c r="V19" s="3"/>
      <c r="W19" s="3"/>
      <c r="X19" s="3"/>
      <c r="Y19" s="118"/>
      <c r="Z19" s="118"/>
      <c r="AA19" s="118"/>
      <c r="AB19" s="118"/>
      <c r="AC19" s="118"/>
      <c r="AD19" s="3"/>
      <c r="AE19" s="3"/>
      <c r="AF19" s="3"/>
      <c r="AG19" s="3"/>
      <c r="AH19" s="3"/>
      <c r="AI19" s="3"/>
      <c r="AJ19" s="3"/>
      <c r="AK19" s="3"/>
      <c r="AL19" s="3"/>
      <c r="AM19" s="3"/>
      <c r="AN19" s="3"/>
      <c r="AO19" s="3"/>
      <c r="AP19" s="3"/>
      <c r="AQ19" s="3"/>
      <c r="AR19" s="3"/>
      <c r="AS19" s="3"/>
      <c r="AT19" s="3"/>
      <c r="AU19" s="3"/>
      <c r="AV19" s="3"/>
      <c r="AW19" s="3"/>
      <c r="BA19" s="4"/>
      <c r="BB19" s="4"/>
      <c r="BC19" s="37"/>
      <c r="CJ19" s="4"/>
      <c r="CK19" s="4"/>
      <c r="CL19" s="4"/>
    </row>
    <row r="20" ht="15" customHeight="1" spans="1:90">
      <c r="A20" s="3"/>
      <c r="B20" s="3"/>
      <c r="C20" s="3"/>
      <c r="D20" s="3"/>
      <c r="E20" s="3"/>
      <c r="F20" s="3"/>
      <c r="G20" s="3"/>
      <c r="H20" s="3"/>
      <c r="I20" s="3"/>
      <c r="J20" s="3"/>
      <c r="K20" s="3"/>
      <c r="L20" s="3"/>
      <c r="M20" s="3"/>
      <c r="N20" s="3"/>
      <c r="O20" s="3"/>
      <c r="P20" s="3"/>
      <c r="Q20" s="3"/>
      <c r="R20" s="3"/>
      <c r="S20" s="3"/>
      <c r="T20" s="3"/>
      <c r="U20" s="3"/>
      <c r="V20" s="3"/>
      <c r="W20" s="3"/>
      <c r="X20" s="3"/>
      <c r="Y20" s="118"/>
      <c r="Z20" s="118"/>
      <c r="AA20" s="118"/>
      <c r="AB20" s="118"/>
      <c r="AC20" s="118"/>
      <c r="AD20" s="3"/>
      <c r="AE20" s="3"/>
      <c r="AF20" s="3"/>
      <c r="AG20" s="3"/>
      <c r="AH20" s="3"/>
      <c r="AI20" s="3"/>
      <c r="AJ20" s="3"/>
      <c r="AK20" s="3"/>
      <c r="AL20" s="3"/>
      <c r="AM20" s="3"/>
      <c r="AN20" s="3"/>
      <c r="AO20" s="3"/>
      <c r="AP20" s="3"/>
      <c r="AQ20" s="3"/>
      <c r="AR20" s="3"/>
      <c r="AS20" s="3"/>
      <c r="AT20" s="3"/>
      <c r="AU20" s="3"/>
      <c r="AV20" s="3"/>
      <c r="AW20" s="3"/>
      <c r="BA20" s="4"/>
      <c r="BB20" s="4"/>
      <c r="BC20" s="37"/>
      <c r="CJ20" s="4"/>
      <c r="CK20" s="4"/>
      <c r="CL20" s="4"/>
    </row>
    <row r="21" ht="15" customHeight="1" spans="1:90">
      <c r="A21" s="3"/>
      <c r="B21" s="3"/>
      <c r="C21" s="3"/>
      <c r="D21" s="3"/>
      <c r="E21" s="3"/>
      <c r="F21" s="3"/>
      <c r="G21" s="3"/>
      <c r="H21" s="3"/>
      <c r="I21" s="3"/>
      <c r="J21" s="3"/>
      <c r="K21" s="3"/>
      <c r="L21" s="3"/>
      <c r="M21" s="3"/>
      <c r="N21" s="3"/>
      <c r="O21" s="3"/>
      <c r="P21" s="3"/>
      <c r="Q21" s="3"/>
      <c r="R21" s="3"/>
      <c r="S21" s="3"/>
      <c r="T21" s="3"/>
      <c r="U21" s="3"/>
      <c r="V21" s="3"/>
      <c r="W21" s="3"/>
      <c r="X21" s="3"/>
      <c r="Y21" s="118"/>
      <c r="Z21" s="118"/>
      <c r="AA21" s="118"/>
      <c r="AB21" s="118"/>
      <c r="AC21" s="118"/>
      <c r="AD21" s="3"/>
      <c r="AE21" s="3"/>
      <c r="AF21" s="3"/>
      <c r="AG21" s="3"/>
      <c r="AH21" s="3"/>
      <c r="AI21" s="3"/>
      <c r="AJ21" s="3"/>
      <c r="AK21" s="3"/>
      <c r="AL21" s="3"/>
      <c r="AM21" s="3"/>
      <c r="AN21" s="3"/>
      <c r="AO21" s="3"/>
      <c r="AP21" s="3"/>
      <c r="AQ21" s="3"/>
      <c r="AR21" s="3"/>
      <c r="AS21" s="3"/>
      <c r="AT21" s="3"/>
      <c r="AU21" s="3"/>
      <c r="AV21" s="3"/>
      <c r="AW21" s="3"/>
      <c r="BA21" s="4"/>
      <c r="BB21" s="4"/>
      <c r="BC21" s="37"/>
      <c r="CJ21" s="4"/>
      <c r="CK21" s="4"/>
      <c r="CL21" s="4"/>
    </row>
    <row r="22" ht="15" customHeight="1" spans="1:90">
      <c r="A22" s="3"/>
      <c r="B22" s="3"/>
      <c r="C22" s="3"/>
      <c r="D22" s="3"/>
      <c r="E22" s="3"/>
      <c r="F22" s="3"/>
      <c r="G22" s="3"/>
      <c r="H22" s="3"/>
      <c r="I22" s="3"/>
      <c r="J22" s="3"/>
      <c r="K22" s="3"/>
      <c r="L22" s="3"/>
      <c r="M22" s="3"/>
      <c r="N22" s="3"/>
      <c r="O22" s="3"/>
      <c r="P22" s="3"/>
      <c r="Q22" s="3"/>
      <c r="R22" s="3"/>
      <c r="S22" s="3"/>
      <c r="T22" s="3"/>
      <c r="U22" s="3"/>
      <c r="V22" s="3"/>
      <c r="W22" s="3"/>
      <c r="X22" s="3"/>
      <c r="Y22" s="118"/>
      <c r="Z22" s="118"/>
      <c r="AA22" s="118"/>
      <c r="AB22" s="118"/>
      <c r="AC22" s="118"/>
      <c r="AD22" s="3"/>
      <c r="AE22" s="3"/>
      <c r="AF22" s="3"/>
      <c r="AG22" s="3"/>
      <c r="AH22" s="3"/>
      <c r="AI22" s="3"/>
      <c r="AJ22" s="3"/>
      <c r="AK22" s="3"/>
      <c r="AL22" s="3"/>
      <c r="AM22" s="3"/>
      <c r="AN22" s="3"/>
      <c r="AO22" s="3"/>
      <c r="AP22" s="3"/>
      <c r="AQ22" s="3"/>
      <c r="AR22" s="3"/>
      <c r="AS22" s="3"/>
      <c r="AT22" s="3"/>
      <c r="AU22" s="3"/>
      <c r="AV22" s="3"/>
      <c r="AW22" s="3"/>
      <c r="BA22" s="4"/>
      <c r="BB22" s="4"/>
      <c r="BC22" s="37"/>
      <c r="CJ22" s="4"/>
      <c r="CK22" s="4"/>
      <c r="CL22" s="4"/>
    </row>
    <row r="23" ht="15" customHeight="1" spans="1:90">
      <c r="A23" s="3"/>
      <c r="B23" s="3"/>
      <c r="C23" s="3"/>
      <c r="D23" s="3"/>
      <c r="E23" s="3"/>
      <c r="F23" s="3"/>
      <c r="G23" s="3"/>
      <c r="H23" s="3"/>
      <c r="I23" s="3"/>
      <c r="J23" s="3"/>
      <c r="K23" s="3"/>
      <c r="L23" s="3"/>
      <c r="M23" s="3"/>
      <c r="N23" s="3"/>
      <c r="O23" s="3"/>
      <c r="P23" s="3"/>
      <c r="Q23" s="3"/>
      <c r="R23" s="3"/>
      <c r="S23" s="3"/>
      <c r="T23" s="3"/>
      <c r="U23" s="3"/>
      <c r="V23" s="3"/>
      <c r="W23" s="3"/>
      <c r="X23" s="3"/>
      <c r="Y23" s="118"/>
      <c r="Z23" s="118"/>
      <c r="AA23" s="118"/>
      <c r="AB23" s="118"/>
      <c r="AC23" s="118"/>
      <c r="AD23" s="3"/>
      <c r="AE23" s="3"/>
      <c r="AF23" s="3"/>
      <c r="AG23" s="3"/>
      <c r="AH23" s="3"/>
      <c r="AI23" s="3"/>
      <c r="AJ23" s="3"/>
      <c r="AK23" s="3"/>
      <c r="AL23" s="3"/>
      <c r="AM23" s="3"/>
      <c r="AN23" s="3"/>
      <c r="AO23" s="3"/>
      <c r="AP23" s="3"/>
      <c r="AQ23" s="3"/>
      <c r="AR23" s="3"/>
      <c r="AS23" s="3"/>
      <c r="AT23" s="3"/>
      <c r="AU23" s="3"/>
      <c r="AV23" s="3"/>
      <c r="AW23" s="3"/>
      <c r="BA23" s="4"/>
      <c r="BB23" s="4"/>
      <c r="BC23" s="37"/>
      <c r="CJ23" s="4"/>
      <c r="CK23" s="4"/>
      <c r="CL23" s="4"/>
    </row>
    <row r="24" ht="15" customHeight="1" spans="1:90">
      <c r="A24" s="3"/>
      <c r="B24" s="3"/>
      <c r="C24" s="3"/>
      <c r="D24" s="3"/>
      <c r="E24" s="3"/>
      <c r="F24" s="3"/>
      <c r="G24" s="3"/>
      <c r="H24" s="3"/>
      <c r="I24" s="3"/>
      <c r="J24" s="3"/>
      <c r="K24" s="3"/>
      <c r="L24" s="3"/>
      <c r="M24" s="3"/>
      <c r="N24" s="3"/>
      <c r="O24" s="3"/>
      <c r="P24" s="3"/>
      <c r="Q24" s="3"/>
      <c r="R24" s="3"/>
      <c r="S24" s="3"/>
      <c r="T24" s="3"/>
      <c r="U24" s="3"/>
      <c r="V24" s="3"/>
      <c r="W24" s="3"/>
      <c r="X24" s="3"/>
      <c r="Y24" s="118"/>
      <c r="Z24" s="118"/>
      <c r="AA24" s="118"/>
      <c r="AB24" s="118"/>
      <c r="AC24" s="118"/>
      <c r="AD24" s="3"/>
      <c r="AE24" s="3"/>
      <c r="AF24" s="3"/>
      <c r="AG24" s="3"/>
      <c r="AH24" s="3"/>
      <c r="AI24" s="3"/>
      <c r="AJ24" s="3"/>
      <c r="AK24" s="3"/>
      <c r="AL24" s="3"/>
      <c r="AM24" s="3"/>
      <c r="AN24" s="3"/>
      <c r="AO24" s="3"/>
      <c r="AP24" s="3"/>
      <c r="AQ24" s="3"/>
      <c r="AR24" s="3"/>
      <c r="AS24" s="3"/>
      <c r="AT24" s="3"/>
      <c r="AU24" s="3"/>
      <c r="AV24" s="3"/>
      <c r="AW24" s="3"/>
      <c r="BA24" s="4"/>
      <c r="BB24" s="4"/>
      <c r="BC24" s="37"/>
      <c r="CJ24" s="4"/>
      <c r="CK24" s="4"/>
      <c r="CL24" s="4"/>
    </row>
    <row r="25" ht="15" customHeight="1" spans="1:90">
      <c r="A25" s="3"/>
      <c r="B25" s="3"/>
      <c r="C25" s="3"/>
      <c r="D25" s="3"/>
      <c r="E25" s="3"/>
      <c r="F25" s="3"/>
      <c r="G25" s="3"/>
      <c r="H25" s="3"/>
      <c r="I25" s="3"/>
      <c r="J25" s="3"/>
      <c r="K25" s="3"/>
      <c r="L25" s="3"/>
      <c r="M25" s="3"/>
      <c r="N25" s="3"/>
      <c r="O25" s="3"/>
      <c r="P25" s="3"/>
      <c r="Q25" s="3"/>
      <c r="R25" s="3"/>
      <c r="S25" s="3"/>
      <c r="T25" s="3"/>
      <c r="U25" s="3"/>
      <c r="V25" s="3"/>
      <c r="W25" s="3"/>
      <c r="X25" s="3"/>
      <c r="Y25" s="118"/>
      <c r="Z25" s="118"/>
      <c r="AA25" s="118"/>
      <c r="AB25" s="118"/>
      <c r="AC25" s="118"/>
      <c r="AD25" s="3"/>
      <c r="AE25" s="3"/>
      <c r="AF25" s="3"/>
      <c r="AG25" s="3"/>
      <c r="AH25" s="3"/>
      <c r="AI25" s="3"/>
      <c r="AJ25" s="3"/>
      <c r="AK25" s="3"/>
      <c r="AL25" s="3"/>
      <c r="AM25" s="3"/>
      <c r="AN25" s="3"/>
      <c r="AO25" s="3"/>
      <c r="AP25" s="3"/>
      <c r="AQ25" s="3"/>
      <c r="AR25" s="3"/>
      <c r="AS25" s="3"/>
      <c r="AT25" s="3"/>
      <c r="AU25" s="3"/>
      <c r="AV25" s="3"/>
      <c r="AW25" s="3"/>
      <c r="BA25" s="4"/>
      <c r="BB25" s="4"/>
      <c r="BC25" s="37"/>
      <c r="CJ25" s="4"/>
      <c r="CK25" s="4"/>
      <c r="CL25" s="4"/>
    </row>
    <row r="26" ht="15" customHeight="1" spans="1:90">
      <c r="A26" s="3"/>
      <c r="B26" s="3"/>
      <c r="C26" s="3"/>
      <c r="D26" s="3"/>
      <c r="E26" s="3"/>
      <c r="F26" s="3"/>
      <c r="G26" s="3"/>
      <c r="H26" s="3"/>
      <c r="I26" s="3"/>
      <c r="J26" s="3"/>
      <c r="K26" s="3"/>
      <c r="L26" s="3"/>
      <c r="M26" s="3"/>
      <c r="N26" s="3"/>
      <c r="O26" s="3"/>
      <c r="P26" s="3"/>
      <c r="Q26" s="3"/>
      <c r="R26" s="3"/>
      <c r="S26" s="3"/>
      <c r="T26" s="3"/>
      <c r="U26" s="3"/>
      <c r="V26" s="3"/>
      <c r="W26" s="3"/>
      <c r="X26" s="3"/>
      <c r="Y26" s="118"/>
      <c r="Z26" s="118"/>
      <c r="AA26" s="118"/>
      <c r="AB26" s="118"/>
      <c r="AC26" s="118"/>
      <c r="AD26" s="3"/>
      <c r="AE26" s="3"/>
      <c r="AF26" s="3"/>
      <c r="AG26" s="3"/>
      <c r="AH26" s="3"/>
      <c r="AI26" s="3"/>
      <c r="AJ26" s="3"/>
      <c r="AK26" s="3"/>
      <c r="AL26" s="3"/>
      <c r="AM26" s="3"/>
      <c r="AN26" s="3"/>
      <c r="AO26" s="3"/>
      <c r="AP26" s="3"/>
      <c r="AQ26" s="3"/>
      <c r="AR26" s="3"/>
      <c r="AS26" s="3"/>
      <c r="AT26" s="3"/>
      <c r="AU26" s="3"/>
      <c r="AV26" s="3"/>
      <c r="AW26" s="3"/>
      <c r="BA26" s="4"/>
      <c r="BB26" s="4"/>
      <c r="BC26" s="37"/>
      <c r="CJ26" s="4"/>
      <c r="CK26" s="4"/>
      <c r="CL26" s="4"/>
    </row>
    <row r="27" ht="15" customHeight="1" spans="1:90">
      <c r="A27" s="3"/>
      <c r="B27" s="3"/>
      <c r="C27" s="3"/>
      <c r="D27" s="3"/>
      <c r="E27" s="3"/>
      <c r="F27" s="3"/>
      <c r="G27" s="3"/>
      <c r="H27" s="3"/>
      <c r="I27" s="3"/>
      <c r="J27" s="3"/>
      <c r="K27" s="3"/>
      <c r="L27" s="3"/>
      <c r="M27" s="3"/>
      <c r="N27" s="3"/>
      <c r="O27" s="3"/>
      <c r="P27" s="3"/>
      <c r="Q27" s="3"/>
      <c r="R27" s="3"/>
      <c r="S27" s="3"/>
      <c r="T27" s="3"/>
      <c r="U27" s="3"/>
      <c r="V27" s="3"/>
      <c r="W27" s="3"/>
      <c r="X27" s="3"/>
      <c r="Y27" s="118"/>
      <c r="Z27" s="118"/>
      <c r="AA27" s="118"/>
      <c r="AB27" s="118"/>
      <c r="AC27" s="118"/>
      <c r="AD27" s="3"/>
      <c r="AE27" s="3"/>
      <c r="AF27" s="3"/>
      <c r="AG27" s="3"/>
      <c r="AH27" s="3"/>
      <c r="AI27" s="3"/>
      <c r="AJ27" s="3"/>
      <c r="AK27" s="3"/>
      <c r="AL27" s="3"/>
      <c r="AM27" s="3"/>
      <c r="AN27" s="3"/>
      <c r="AO27" s="3"/>
      <c r="AP27" s="3"/>
      <c r="AQ27" s="3"/>
      <c r="AR27" s="3"/>
      <c r="AS27" s="3"/>
      <c r="AT27" s="3"/>
      <c r="AU27" s="3"/>
      <c r="AV27" s="3"/>
      <c r="AW27" s="3"/>
      <c r="BA27" s="4"/>
      <c r="BB27" s="4"/>
      <c r="BC27" s="37"/>
      <c r="CJ27" s="4"/>
      <c r="CK27" s="4"/>
      <c r="CL27" s="4"/>
    </row>
    <row r="28" ht="15" customHeight="1" spans="1:90">
      <c r="A28" s="3"/>
      <c r="B28" s="3"/>
      <c r="C28" s="3"/>
      <c r="D28" s="3"/>
      <c r="E28" s="3"/>
      <c r="F28" s="3"/>
      <c r="G28" s="3"/>
      <c r="H28" s="3"/>
      <c r="I28" s="3"/>
      <c r="J28" s="3"/>
      <c r="K28" s="3"/>
      <c r="L28" s="3"/>
      <c r="M28" s="3"/>
      <c r="N28" s="3"/>
      <c r="O28" s="3"/>
      <c r="P28" s="3"/>
      <c r="Q28" s="3"/>
      <c r="R28" s="3"/>
      <c r="S28" s="3"/>
      <c r="T28" s="3"/>
      <c r="U28" s="3"/>
      <c r="V28" s="3"/>
      <c r="W28" s="3"/>
      <c r="X28" s="3"/>
      <c r="Y28" s="118"/>
      <c r="Z28" s="118"/>
      <c r="AA28" s="118"/>
      <c r="AB28" s="118"/>
      <c r="AC28" s="118"/>
      <c r="AD28" s="3"/>
      <c r="AE28" s="3"/>
      <c r="AF28" s="3"/>
      <c r="AG28" s="3"/>
      <c r="AH28" s="3"/>
      <c r="AI28" s="3"/>
      <c r="AJ28" s="3"/>
      <c r="AK28" s="3"/>
      <c r="AL28" s="3"/>
      <c r="AM28" s="3"/>
      <c r="AN28" s="3"/>
      <c r="AO28" s="3"/>
      <c r="AP28" s="3"/>
      <c r="AQ28" s="3"/>
      <c r="AR28" s="3"/>
      <c r="AS28" s="3"/>
      <c r="AT28" s="3"/>
      <c r="AU28" s="3"/>
      <c r="AV28" s="3"/>
      <c r="AW28" s="3"/>
      <c r="BA28" s="4"/>
      <c r="BB28" s="4"/>
      <c r="BC28" s="37"/>
      <c r="CJ28" s="4"/>
      <c r="CK28" s="4"/>
      <c r="CL28" s="4"/>
    </row>
    <row r="29" ht="15" customHeight="1" spans="1:90">
      <c r="A29" s="3"/>
      <c r="B29" s="3"/>
      <c r="C29" s="3"/>
      <c r="D29" s="3"/>
      <c r="E29" s="3"/>
      <c r="F29" s="3"/>
      <c r="G29" s="3"/>
      <c r="H29" s="3"/>
      <c r="I29" s="3"/>
      <c r="J29" s="3"/>
      <c r="K29" s="3"/>
      <c r="L29" s="3"/>
      <c r="M29" s="3"/>
      <c r="N29" s="3"/>
      <c r="O29" s="3"/>
      <c r="P29" s="3"/>
      <c r="Q29" s="3"/>
      <c r="R29" s="3"/>
      <c r="S29" s="3"/>
      <c r="T29" s="3"/>
      <c r="U29" s="3"/>
      <c r="V29" s="3"/>
      <c r="W29" s="3"/>
      <c r="X29" s="3"/>
      <c r="Y29" s="118"/>
      <c r="Z29" s="118"/>
      <c r="AA29" s="118"/>
      <c r="AB29" s="118"/>
      <c r="AC29" s="118"/>
      <c r="AD29" s="3"/>
      <c r="AE29" s="3"/>
      <c r="AF29" s="3"/>
      <c r="AG29" s="3"/>
      <c r="AH29" s="3"/>
      <c r="AI29" s="3"/>
      <c r="AJ29" s="3"/>
      <c r="AK29" s="3"/>
      <c r="AL29" s="3"/>
      <c r="AM29" s="3"/>
      <c r="AN29" s="3"/>
      <c r="AO29" s="3"/>
      <c r="AP29" s="3"/>
      <c r="AQ29" s="3"/>
      <c r="AR29" s="3"/>
      <c r="AS29" s="3"/>
      <c r="AT29" s="3"/>
      <c r="AU29" s="3"/>
      <c r="AV29" s="3"/>
      <c r="AW29" s="3"/>
      <c r="BA29" s="4"/>
      <c r="BB29" s="4"/>
      <c r="BC29" s="37"/>
      <c r="CJ29" s="4"/>
      <c r="CK29" s="4"/>
      <c r="CL29" s="4"/>
    </row>
    <row r="30" ht="15" customHeight="1" spans="1:90">
      <c r="A30" s="3"/>
      <c r="B30" s="3"/>
      <c r="C30" s="3"/>
      <c r="D30" s="3"/>
      <c r="E30" s="3"/>
      <c r="F30" s="3"/>
      <c r="G30" s="3"/>
      <c r="H30" s="3"/>
      <c r="I30" s="3"/>
      <c r="J30" s="3"/>
      <c r="K30" s="3"/>
      <c r="L30" s="3"/>
      <c r="M30" s="3"/>
      <c r="N30" s="3"/>
      <c r="O30" s="3"/>
      <c r="P30" s="3"/>
      <c r="Q30" s="3"/>
      <c r="R30" s="3"/>
      <c r="S30" s="3"/>
      <c r="T30" s="3"/>
      <c r="U30" s="3"/>
      <c r="V30" s="3"/>
      <c r="W30" s="3"/>
      <c r="X30" s="3"/>
      <c r="Y30" s="118"/>
      <c r="Z30" s="118"/>
      <c r="AA30" s="118"/>
      <c r="AB30" s="118"/>
      <c r="AC30" s="118"/>
      <c r="AD30" s="3"/>
      <c r="AE30" s="3"/>
      <c r="AF30" s="3"/>
      <c r="AG30" s="3"/>
      <c r="AH30" s="3"/>
      <c r="AI30" s="3"/>
      <c r="AJ30" s="3"/>
      <c r="AK30" s="3"/>
      <c r="AL30" s="3"/>
      <c r="AM30" s="3"/>
      <c r="AN30" s="3"/>
      <c r="AO30" s="3"/>
      <c r="AP30" s="3"/>
      <c r="AQ30" s="3"/>
      <c r="AR30" s="3"/>
      <c r="AS30" s="3"/>
      <c r="AT30" s="3"/>
      <c r="AU30" s="3"/>
      <c r="AV30" s="3"/>
      <c r="AW30" s="3"/>
      <c r="BA30" s="4"/>
      <c r="BB30" s="4"/>
      <c r="BC30" s="37"/>
      <c r="CJ30" s="4"/>
      <c r="CK30" s="4"/>
      <c r="CL30" s="4"/>
    </row>
    <row r="31" ht="15" customHeight="1" spans="1:90">
      <c r="A31" s="3"/>
      <c r="B31" s="3"/>
      <c r="C31" s="3"/>
      <c r="D31" s="3"/>
      <c r="E31" s="3"/>
      <c r="F31" s="3"/>
      <c r="G31" s="3"/>
      <c r="H31" s="3"/>
      <c r="I31" s="3"/>
      <c r="J31" s="3"/>
      <c r="K31" s="3"/>
      <c r="L31" s="3"/>
      <c r="M31" s="3"/>
      <c r="N31" s="3"/>
      <c r="O31" s="3"/>
      <c r="P31" s="3"/>
      <c r="Q31" s="3"/>
      <c r="R31" s="3"/>
      <c r="S31" s="3"/>
      <c r="T31" s="3"/>
      <c r="U31" s="3"/>
      <c r="V31" s="3"/>
      <c r="W31" s="3"/>
      <c r="X31" s="3"/>
      <c r="Y31" s="118"/>
      <c r="Z31" s="118"/>
      <c r="AA31" s="118"/>
      <c r="AB31" s="118"/>
      <c r="AC31" s="118"/>
      <c r="AD31" s="3"/>
      <c r="AE31" s="3"/>
      <c r="AF31" s="3"/>
      <c r="AG31" s="3"/>
      <c r="AH31" s="3"/>
      <c r="AI31" s="3"/>
      <c r="AJ31" s="3"/>
      <c r="AK31" s="3"/>
      <c r="AL31" s="3"/>
      <c r="AM31" s="3"/>
      <c r="AN31" s="3"/>
      <c r="AO31" s="3"/>
      <c r="AP31" s="3"/>
      <c r="AQ31" s="3"/>
      <c r="AR31" s="3"/>
      <c r="AS31" s="3"/>
      <c r="AT31" s="3"/>
      <c r="AU31" s="3"/>
      <c r="AV31" s="3"/>
      <c r="AW31" s="3"/>
      <c r="BA31" s="4"/>
      <c r="BB31" s="4"/>
      <c r="BC31" s="37"/>
      <c r="CJ31" s="4"/>
      <c r="CK31" s="4"/>
      <c r="CL31" s="4"/>
    </row>
    <row r="32" ht="15" customHeight="1" spans="1:90">
      <c r="A32" s="3"/>
      <c r="B32" s="3"/>
      <c r="C32" s="3"/>
      <c r="D32" s="3"/>
      <c r="E32" s="3"/>
      <c r="F32" s="3"/>
      <c r="G32" s="3"/>
      <c r="H32" s="3"/>
      <c r="I32" s="3"/>
      <c r="J32" s="3"/>
      <c r="K32" s="3"/>
      <c r="L32" s="3"/>
      <c r="M32" s="3"/>
      <c r="N32" s="3"/>
      <c r="O32" s="3"/>
      <c r="P32" s="3"/>
      <c r="Q32" s="3"/>
      <c r="R32" s="3"/>
      <c r="S32" s="3"/>
      <c r="T32" s="3"/>
      <c r="U32" s="3"/>
      <c r="V32" s="3"/>
      <c r="W32" s="3"/>
      <c r="X32" s="3"/>
      <c r="Y32" s="118"/>
      <c r="Z32" s="118"/>
      <c r="AA32" s="118"/>
      <c r="AB32" s="118"/>
      <c r="AC32" s="118"/>
      <c r="AD32" s="3"/>
      <c r="AE32" s="3"/>
      <c r="AF32" s="3"/>
      <c r="AG32" s="3"/>
      <c r="AH32" s="3"/>
      <c r="AI32" s="3"/>
      <c r="AJ32" s="3"/>
      <c r="AK32" s="3"/>
      <c r="AL32" s="3"/>
      <c r="AM32" s="3"/>
      <c r="AN32" s="3"/>
      <c r="AO32" s="3"/>
      <c r="AP32" s="3"/>
      <c r="AQ32" s="3"/>
      <c r="AR32" s="3"/>
      <c r="AS32" s="3"/>
      <c r="AT32" s="3"/>
      <c r="AU32" s="3"/>
      <c r="AV32" s="3"/>
      <c r="AW32" s="3"/>
      <c r="BA32" s="4"/>
      <c r="BB32" s="4"/>
      <c r="BC32" s="37"/>
      <c r="CJ32" s="4"/>
      <c r="CK32" s="4"/>
      <c r="CL32" s="4"/>
    </row>
    <row r="33" ht="15" customHeight="1" spans="1:90">
      <c r="A33" s="3"/>
      <c r="B33" s="3"/>
      <c r="C33" s="3"/>
      <c r="D33" s="3"/>
      <c r="E33" s="3"/>
      <c r="F33" s="3"/>
      <c r="G33" s="3"/>
      <c r="H33" s="3"/>
      <c r="I33" s="3"/>
      <c r="J33" s="3"/>
      <c r="K33" s="3"/>
      <c r="L33" s="3"/>
      <c r="M33" s="3"/>
      <c r="N33" s="3"/>
      <c r="O33" s="3"/>
      <c r="P33" s="3"/>
      <c r="Q33" s="3"/>
      <c r="R33" s="3"/>
      <c r="S33" s="3"/>
      <c r="T33" s="3"/>
      <c r="U33" s="3"/>
      <c r="V33" s="3"/>
      <c r="W33" s="3"/>
      <c r="X33" s="3"/>
      <c r="Y33" s="118"/>
      <c r="Z33" s="118"/>
      <c r="AA33" s="118"/>
      <c r="AB33" s="118"/>
      <c r="AC33" s="118"/>
      <c r="AD33" s="3"/>
      <c r="AE33" s="3"/>
      <c r="AF33" s="3"/>
      <c r="AG33" s="3"/>
      <c r="AH33" s="3"/>
      <c r="AI33" s="3"/>
      <c r="AJ33" s="3"/>
      <c r="AK33" s="3"/>
      <c r="AL33" s="3"/>
      <c r="AM33" s="3"/>
      <c r="AN33" s="3"/>
      <c r="AO33" s="3"/>
      <c r="AP33" s="3"/>
      <c r="AQ33" s="3"/>
      <c r="AR33" s="3"/>
      <c r="AS33" s="3"/>
      <c r="AT33" s="3"/>
      <c r="AU33" s="3"/>
      <c r="AV33" s="3"/>
      <c r="AW33" s="3"/>
      <c r="BA33" s="4"/>
      <c r="BB33" s="4"/>
      <c r="BC33" s="37"/>
      <c r="CJ33" s="4"/>
      <c r="CK33" s="4"/>
      <c r="CL33" s="4"/>
    </row>
    <row r="34" ht="15" customHeight="1" spans="1:90">
      <c r="A34" s="3"/>
      <c r="B34" s="3"/>
      <c r="C34" s="3"/>
      <c r="D34" s="3"/>
      <c r="E34" s="3"/>
      <c r="F34" s="3"/>
      <c r="G34" s="3"/>
      <c r="H34" s="3"/>
      <c r="I34" s="3"/>
      <c r="J34" s="3"/>
      <c r="K34" s="3"/>
      <c r="L34" s="3"/>
      <c r="M34" s="3"/>
      <c r="N34" s="3"/>
      <c r="O34" s="3"/>
      <c r="P34" s="3"/>
      <c r="Q34" s="3"/>
      <c r="R34" s="3"/>
      <c r="S34" s="3"/>
      <c r="T34" s="3"/>
      <c r="U34" s="3"/>
      <c r="V34" s="3"/>
      <c r="W34" s="3"/>
      <c r="X34" s="3"/>
      <c r="Y34" s="118"/>
      <c r="Z34" s="118"/>
      <c r="AA34" s="118"/>
      <c r="AB34" s="118"/>
      <c r="AC34" s="118"/>
      <c r="AD34" s="3"/>
      <c r="AE34" s="3"/>
      <c r="AF34" s="3"/>
      <c r="AG34" s="3"/>
      <c r="AH34" s="3"/>
      <c r="AI34" s="3"/>
      <c r="AJ34" s="3"/>
      <c r="AK34" s="3"/>
      <c r="AL34" s="3"/>
      <c r="AM34" s="3"/>
      <c r="AN34" s="3"/>
      <c r="AO34" s="3"/>
      <c r="AP34" s="3"/>
      <c r="AQ34" s="3"/>
      <c r="AR34" s="3"/>
      <c r="AS34" s="3"/>
      <c r="AT34" s="3"/>
      <c r="AU34" s="3"/>
      <c r="AV34" s="3"/>
      <c r="AW34" s="3"/>
      <c r="BA34" s="4"/>
      <c r="BB34" s="4"/>
      <c r="BC34" s="37"/>
      <c r="CJ34" s="4"/>
      <c r="CK34" s="4"/>
      <c r="CL34" s="4"/>
    </row>
    <row r="35" ht="15" customHeight="1" spans="1:90">
      <c r="A35" s="3"/>
      <c r="B35" s="3"/>
      <c r="C35" s="3"/>
      <c r="D35" s="3"/>
      <c r="E35" s="3"/>
      <c r="F35" s="3"/>
      <c r="G35" s="3"/>
      <c r="H35" s="3"/>
      <c r="I35" s="3"/>
      <c r="J35" s="3"/>
      <c r="K35" s="3"/>
      <c r="L35" s="3"/>
      <c r="M35" s="3"/>
      <c r="N35" s="3"/>
      <c r="O35" s="3"/>
      <c r="P35" s="3"/>
      <c r="Q35" s="3"/>
      <c r="R35" s="3"/>
      <c r="S35" s="3"/>
      <c r="T35" s="3"/>
      <c r="U35" s="3"/>
      <c r="V35" s="3"/>
      <c r="W35" s="3"/>
      <c r="X35" s="3"/>
      <c r="Y35" s="118"/>
      <c r="Z35" s="118"/>
      <c r="AA35" s="118"/>
      <c r="AB35" s="118"/>
      <c r="AC35" s="118"/>
      <c r="AD35" s="3"/>
      <c r="AE35" s="3"/>
      <c r="AF35" s="3"/>
      <c r="AG35" s="3"/>
      <c r="AH35" s="3"/>
      <c r="AI35" s="3"/>
      <c r="AJ35" s="3"/>
      <c r="AK35" s="3"/>
      <c r="AL35" s="3"/>
      <c r="AM35" s="3"/>
      <c r="AN35" s="3"/>
      <c r="AO35" s="3"/>
      <c r="AP35" s="3"/>
      <c r="AQ35" s="3"/>
      <c r="AR35" s="3"/>
      <c r="AS35" s="3"/>
      <c r="AT35" s="3"/>
      <c r="AU35" s="3"/>
      <c r="AV35" s="3"/>
      <c r="AW35" s="3"/>
      <c r="BA35" s="4"/>
      <c r="BB35" s="4"/>
      <c r="BC35" s="37"/>
      <c r="CJ35" s="4"/>
      <c r="CK35" s="4"/>
      <c r="CL35" s="4"/>
    </row>
    <row r="36" ht="15" customHeight="1" spans="1:90">
      <c r="A36" s="3"/>
      <c r="B36" s="3"/>
      <c r="C36" s="3"/>
      <c r="D36" s="3"/>
      <c r="E36" s="3"/>
      <c r="F36" s="3"/>
      <c r="G36" s="3"/>
      <c r="H36" s="3"/>
      <c r="I36" s="3"/>
      <c r="J36" s="3"/>
      <c r="K36" s="3"/>
      <c r="L36" s="3"/>
      <c r="M36" s="3"/>
      <c r="N36" s="3"/>
      <c r="O36" s="3"/>
      <c r="P36" s="3"/>
      <c r="Q36" s="3"/>
      <c r="R36" s="3"/>
      <c r="S36" s="3"/>
      <c r="T36" s="3"/>
      <c r="U36" s="3"/>
      <c r="V36" s="3"/>
      <c r="W36" s="3"/>
      <c r="X36" s="3"/>
      <c r="Y36" s="118"/>
      <c r="Z36" s="118"/>
      <c r="AA36" s="118"/>
      <c r="AB36" s="118"/>
      <c r="AC36" s="118"/>
      <c r="AD36" s="3"/>
      <c r="AE36" s="3"/>
      <c r="AF36" s="3"/>
      <c r="AG36" s="3"/>
      <c r="AH36" s="3"/>
      <c r="AI36" s="3"/>
      <c r="AJ36" s="3"/>
      <c r="AK36" s="3"/>
      <c r="AL36" s="3"/>
      <c r="AM36" s="3"/>
      <c r="AN36" s="3"/>
      <c r="AO36" s="3"/>
      <c r="AP36" s="3"/>
      <c r="AQ36" s="3"/>
      <c r="AR36" s="3"/>
      <c r="AS36" s="3"/>
      <c r="AT36" s="3"/>
      <c r="AU36" s="3"/>
      <c r="AV36" s="3"/>
      <c r="AW36" s="3"/>
      <c r="BA36" s="4"/>
      <c r="BB36" s="4"/>
      <c r="BC36" s="37"/>
      <c r="CJ36" s="4"/>
      <c r="CK36" s="4"/>
      <c r="CL36" s="4"/>
    </row>
    <row r="37" ht="15" customHeight="1" spans="1:90">
      <c r="A37" s="3"/>
      <c r="B37" s="3"/>
      <c r="C37" s="3"/>
      <c r="D37" s="3"/>
      <c r="E37" s="3"/>
      <c r="F37" s="3"/>
      <c r="G37" s="3"/>
      <c r="H37" s="3"/>
      <c r="I37" s="3"/>
      <c r="J37" s="3"/>
      <c r="K37" s="3"/>
      <c r="L37" s="3"/>
      <c r="M37" s="3"/>
      <c r="N37" s="3"/>
      <c r="O37" s="3"/>
      <c r="P37" s="3"/>
      <c r="Q37" s="3"/>
      <c r="R37" s="3"/>
      <c r="S37" s="3"/>
      <c r="T37" s="3"/>
      <c r="U37" s="3"/>
      <c r="V37" s="3"/>
      <c r="W37" s="3"/>
      <c r="X37" s="3"/>
      <c r="Y37" s="118"/>
      <c r="Z37" s="118"/>
      <c r="AA37" s="118"/>
      <c r="AB37" s="118"/>
      <c r="AC37" s="118"/>
      <c r="AD37" s="3"/>
      <c r="AE37" s="3"/>
      <c r="AF37" s="3"/>
      <c r="AG37" s="3"/>
      <c r="AH37" s="3"/>
      <c r="AI37" s="3"/>
      <c r="AJ37" s="3"/>
      <c r="AK37" s="3"/>
      <c r="AL37" s="3"/>
      <c r="AM37" s="3"/>
      <c r="AN37" s="3"/>
      <c r="AO37" s="3"/>
      <c r="AP37" s="3"/>
      <c r="AQ37" s="3"/>
      <c r="AR37" s="3"/>
      <c r="AS37" s="3"/>
      <c r="AT37" s="3"/>
      <c r="AU37" s="3"/>
      <c r="AV37" s="3"/>
      <c r="AW37" s="3"/>
      <c r="BA37" s="4"/>
      <c r="BB37" s="4"/>
      <c r="BC37" s="37"/>
      <c r="CJ37" s="4"/>
      <c r="CK37" s="4"/>
      <c r="CL37" s="4"/>
    </row>
    <row r="38" ht="15" customHeight="1" spans="1:90">
      <c r="A38" s="3"/>
      <c r="B38" s="3"/>
      <c r="C38" s="3"/>
      <c r="D38" s="3"/>
      <c r="E38" s="3"/>
      <c r="F38" s="3"/>
      <c r="G38" s="3"/>
      <c r="H38" s="3"/>
      <c r="I38" s="3"/>
      <c r="J38" s="3"/>
      <c r="K38" s="3"/>
      <c r="L38" s="3"/>
      <c r="M38" s="3"/>
      <c r="N38" s="3"/>
      <c r="O38" s="3"/>
      <c r="P38" s="3"/>
      <c r="Q38" s="3"/>
      <c r="R38" s="3"/>
      <c r="S38" s="3"/>
      <c r="T38" s="3"/>
      <c r="U38" s="3"/>
      <c r="V38" s="3"/>
      <c r="W38" s="3"/>
      <c r="X38" s="3"/>
      <c r="Y38" s="118"/>
      <c r="Z38" s="118"/>
      <c r="AA38" s="118"/>
      <c r="AB38" s="118"/>
      <c r="AC38" s="118"/>
      <c r="AD38" s="3"/>
      <c r="AE38" s="3"/>
      <c r="AF38" s="3"/>
      <c r="AG38" s="3"/>
      <c r="AH38" s="3"/>
      <c r="AI38" s="3"/>
      <c r="AJ38" s="3"/>
      <c r="AK38" s="3"/>
      <c r="AL38" s="3"/>
      <c r="AM38" s="3"/>
      <c r="AN38" s="3"/>
      <c r="AO38" s="3"/>
      <c r="AP38" s="3"/>
      <c r="AQ38" s="3"/>
      <c r="AR38" s="3"/>
      <c r="AS38" s="3"/>
      <c r="AT38" s="3"/>
      <c r="AU38" s="3"/>
      <c r="AV38" s="3"/>
      <c r="AW38" s="3"/>
      <c r="BA38" s="4"/>
      <c r="BB38" s="4"/>
      <c r="BC38" s="37"/>
      <c r="CJ38" s="4"/>
      <c r="CK38" s="4"/>
      <c r="CL38" s="4"/>
    </row>
    <row r="39" ht="15" customHeight="1" spans="1:90">
      <c r="A39" s="3"/>
      <c r="B39" s="3"/>
      <c r="C39" s="3"/>
      <c r="D39" s="3"/>
      <c r="E39" s="3"/>
      <c r="F39" s="3"/>
      <c r="G39" s="3"/>
      <c r="H39" s="3"/>
      <c r="I39" s="3"/>
      <c r="J39" s="3"/>
      <c r="K39" s="3"/>
      <c r="L39" s="3"/>
      <c r="M39" s="3"/>
      <c r="N39" s="3"/>
      <c r="O39" s="3"/>
      <c r="P39" s="3"/>
      <c r="Q39" s="3"/>
      <c r="R39" s="3"/>
      <c r="S39" s="3"/>
      <c r="T39" s="3"/>
      <c r="U39" s="3"/>
      <c r="V39" s="3"/>
      <c r="W39" s="3"/>
      <c r="X39" s="3"/>
      <c r="Y39" s="118"/>
      <c r="Z39" s="118"/>
      <c r="AA39" s="118"/>
      <c r="AB39" s="118"/>
      <c r="AC39" s="118"/>
      <c r="AD39" s="3"/>
      <c r="AE39" s="3"/>
      <c r="AF39" s="3"/>
      <c r="AG39" s="3"/>
      <c r="AH39" s="3"/>
      <c r="AI39" s="3"/>
      <c r="AJ39" s="3"/>
      <c r="AK39" s="3"/>
      <c r="AL39" s="3"/>
      <c r="AM39" s="3"/>
      <c r="AN39" s="3"/>
      <c r="AO39" s="3"/>
      <c r="AP39" s="3"/>
      <c r="AQ39" s="3"/>
      <c r="AR39" s="3"/>
      <c r="AS39" s="3"/>
      <c r="AT39" s="3"/>
      <c r="AU39" s="3"/>
      <c r="AV39" s="3"/>
      <c r="AW39" s="3"/>
      <c r="BA39" s="4"/>
      <c r="BB39" s="4"/>
      <c r="BC39" s="37"/>
      <c r="CJ39" s="4"/>
      <c r="CK39" s="4"/>
      <c r="CL39" s="4"/>
    </row>
    <row r="40" ht="15" customHeight="1" spans="1:90">
      <c r="A40" s="3"/>
      <c r="B40" s="3"/>
      <c r="C40" s="3"/>
      <c r="D40" s="3"/>
      <c r="E40" s="3"/>
      <c r="F40" s="3"/>
      <c r="G40" s="3"/>
      <c r="H40" s="3"/>
      <c r="I40" s="3"/>
      <c r="J40" s="3"/>
      <c r="K40" s="3"/>
      <c r="L40" s="3"/>
      <c r="M40" s="3"/>
      <c r="N40" s="3"/>
      <c r="O40" s="3"/>
      <c r="P40" s="3"/>
      <c r="Q40" s="3"/>
      <c r="R40" s="3"/>
      <c r="S40" s="3"/>
      <c r="T40" s="3"/>
      <c r="U40" s="3"/>
      <c r="V40" s="3"/>
      <c r="W40" s="3"/>
      <c r="X40" s="3"/>
      <c r="Y40" s="118"/>
      <c r="Z40" s="118"/>
      <c r="AA40" s="118"/>
      <c r="AB40" s="118"/>
      <c r="AC40" s="118"/>
      <c r="AD40" s="3"/>
      <c r="AE40" s="3"/>
      <c r="AF40" s="3"/>
      <c r="AG40" s="3"/>
      <c r="AH40" s="3"/>
      <c r="AI40" s="3"/>
      <c r="AJ40" s="3"/>
      <c r="AK40" s="3"/>
      <c r="AL40" s="3"/>
      <c r="AM40" s="3"/>
      <c r="AN40" s="3"/>
      <c r="AO40" s="3"/>
      <c r="AP40" s="3"/>
      <c r="AQ40" s="3"/>
      <c r="AR40" s="3"/>
      <c r="AS40" s="3"/>
      <c r="AT40" s="3"/>
      <c r="AU40" s="3"/>
      <c r="AV40" s="3"/>
      <c r="AW40" s="3"/>
      <c r="BA40" s="4"/>
      <c r="BC40" s="37"/>
      <c r="CJ40" s="4"/>
      <c r="CK40" s="4"/>
      <c r="CL40" s="4"/>
    </row>
    <row r="41" ht="15" customHeight="1" spans="1:90">
      <c r="A41" s="3"/>
      <c r="B41" s="3"/>
      <c r="C41" s="3"/>
      <c r="D41" s="3"/>
      <c r="E41" s="3"/>
      <c r="F41" s="3"/>
      <c r="G41" s="3"/>
      <c r="H41" s="3"/>
      <c r="I41" s="3"/>
      <c r="J41" s="3"/>
      <c r="K41" s="3"/>
      <c r="L41" s="3"/>
      <c r="M41" s="3"/>
      <c r="N41" s="3"/>
      <c r="O41" s="3"/>
      <c r="P41" s="3"/>
      <c r="Q41" s="3"/>
      <c r="R41" s="3"/>
      <c r="S41" s="3"/>
      <c r="T41" s="3"/>
      <c r="U41" s="3"/>
      <c r="V41" s="3"/>
      <c r="W41" s="3"/>
      <c r="X41" s="3"/>
      <c r="Y41" s="118"/>
      <c r="Z41" s="118"/>
      <c r="AA41" s="118"/>
      <c r="AB41" s="118"/>
      <c r="AC41" s="118"/>
      <c r="AD41" s="3"/>
      <c r="AE41" s="3"/>
      <c r="AF41" s="3"/>
      <c r="AG41" s="3"/>
      <c r="AH41" s="3"/>
      <c r="AI41" s="3"/>
      <c r="AJ41" s="3"/>
      <c r="AK41" s="3"/>
      <c r="AL41" s="3"/>
      <c r="AM41" s="3"/>
      <c r="AN41" s="3"/>
      <c r="AO41" s="3"/>
      <c r="AP41" s="3"/>
      <c r="AQ41" s="3"/>
      <c r="AR41" s="3"/>
      <c r="AS41" s="3"/>
      <c r="AT41" s="3"/>
      <c r="AU41" s="3"/>
      <c r="AV41" s="3"/>
      <c r="AW41" s="3"/>
      <c r="BA41" s="4"/>
      <c r="BC41" s="37"/>
      <c r="CJ41" s="4"/>
      <c r="CK41" s="4"/>
      <c r="CL41" s="4"/>
    </row>
    <row r="42" ht="15" customHeight="1" spans="1:90">
      <c r="A42" s="3"/>
      <c r="B42" s="3"/>
      <c r="C42" s="3"/>
      <c r="D42" s="3"/>
      <c r="E42" s="3"/>
      <c r="F42" s="3"/>
      <c r="G42" s="3"/>
      <c r="H42" s="3"/>
      <c r="I42" s="3"/>
      <c r="J42" s="3"/>
      <c r="K42" s="3"/>
      <c r="L42" s="3"/>
      <c r="M42" s="3"/>
      <c r="N42" s="3"/>
      <c r="O42" s="3"/>
      <c r="P42" s="3"/>
      <c r="Q42" s="3"/>
      <c r="R42" s="3"/>
      <c r="S42" s="3"/>
      <c r="T42" s="3"/>
      <c r="U42" s="3"/>
      <c r="V42" s="3"/>
      <c r="W42" s="3"/>
      <c r="X42" s="3"/>
      <c r="Y42" s="118"/>
      <c r="Z42" s="118"/>
      <c r="AA42" s="118"/>
      <c r="AB42" s="118"/>
      <c r="AC42" s="118"/>
      <c r="AD42" s="3"/>
      <c r="AE42" s="3"/>
      <c r="AF42" s="3"/>
      <c r="AG42" s="3"/>
      <c r="AH42" s="3"/>
      <c r="AI42" s="3"/>
      <c r="AJ42" s="3"/>
      <c r="AK42" s="3"/>
      <c r="AL42" s="3"/>
      <c r="AM42" s="3"/>
      <c r="AN42" s="3"/>
      <c r="AO42" s="3"/>
      <c r="AP42" s="3"/>
      <c r="AQ42" s="3"/>
      <c r="AR42" s="3"/>
      <c r="AS42" s="3"/>
      <c r="AT42" s="3"/>
      <c r="AU42" s="3"/>
      <c r="AV42" s="3"/>
      <c r="AW42" s="3"/>
      <c r="BA42" s="4"/>
      <c r="BC42" s="37"/>
      <c r="CJ42" s="4"/>
      <c r="CK42" s="4"/>
      <c r="CL42" s="4"/>
    </row>
    <row r="43" ht="15" customHeight="1" spans="1:90">
      <c r="A43" s="3"/>
      <c r="B43" s="3"/>
      <c r="C43" s="3"/>
      <c r="D43" s="3"/>
      <c r="E43" s="3"/>
      <c r="F43" s="3"/>
      <c r="G43" s="3"/>
      <c r="H43" s="3"/>
      <c r="I43" s="3"/>
      <c r="J43" s="3"/>
      <c r="K43" s="3"/>
      <c r="L43" s="3"/>
      <c r="M43" s="3"/>
      <c r="N43" s="3"/>
      <c r="O43" s="3"/>
      <c r="P43" s="3"/>
      <c r="Q43" s="3"/>
      <c r="R43" s="3"/>
      <c r="S43" s="3"/>
      <c r="T43" s="3"/>
      <c r="U43" s="3"/>
      <c r="V43" s="3"/>
      <c r="W43" s="3"/>
      <c r="X43" s="3"/>
      <c r="Y43" s="118"/>
      <c r="Z43" s="118"/>
      <c r="AA43" s="118"/>
      <c r="AB43" s="118"/>
      <c r="AC43" s="118"/>
      <c r="AD43" s="3"/>
      <c r="AE43" s="3"/>
      <c r="AF43" s="3"/>
      <c r="AG43" s="3"/>
      <c r="AH43" s="3"/>
      <c r="AI43" s="3"/>
      <c r="AJ43" s="3"/>
      <c r="AK43" s="3"/>
      <c r="AL43" s="3"/>
      <c r="AM43" s="3"/>
      <c r="AN43" s="3"/>
      <c r="AO43" s="3"/>
      <c r="AP43" s="3"/>
      <c r="AQ43" s="3"/>
      <c r="AR43" s="3"/>
      <c r="AS43" s="3"/>
      <c r="AT43" s="3"/>
      <c r="AU43" s="3"/>
      <c r="AV43" s="3"/>
      <c r="AW43" s="3"/>
      <c r="BA43" s="4"/>
      <c r="BC43" s="37"/>
      <c r="CJ43" s="4"/>
      <c r="CK43" s="4"/>
      <c r="CL43" s="4"/>
    </row>
    <row r="44" ht="15" customHeight="1" spans="1:90">
      <c r="A44" s="3"/>
      <c r="B44" s="3"/>
      <c r="C44" s="3"/>
      <c r="D44" s="3"/>
      <c r="E44" s="3"/>
      <c r="F44" s="3"/>
      <c r="G44" s="3"/>
      <c r="H44" s="3"/>
      <c r="I44" s="3"/>
      <c r="J44" s="3"/>
      <c r="K44" s="3"/>
      <c r="L44" s="3"/>
      <c r="M44" s="3"/>
      <c r="N44" s="3"/>
      <c r="O44" s="3"/>
      <c r="P44" s="3"/>
      <c r="Q44" s="3"/>
      <c r="R44" s="3"/>
      <c r="S44" s="3"/>
      <c r="T44" s="3"/>
      <c r="U44" s="3"/>
      <c r="V44" s="3"/>
      <c r="W44" s="3"/>
      <c r="X44" s="3"/>
      <c r="Y44" s="118"/>
      <c r="Z44" s="118"/>
      <c r="AA44" s="118"/>
      <c r="AB44" s="118"/>
      <c r="AC44" s="118"/>
      <c r="AD44" s="3"/>
      <c r="AE44" s="3"/>
      <c r="AF44" s="3"/>
      <c r="AG44" s="3"/>
      <c r="AH44" s="3"/>
      <c r="AI44" s="3"/>
      <c r="AJ44" s="3"/>
      <c r="AK44" s="3"/>
      <c r="AL44" s="3"/>
      <c r="AM44" s="3"/>
      <c r="AN44" s="3"/>
      <c r="AO44" s="3"/>
      <c r="AP44" s="3"/>
      <c r="AQ44" s="3"/>
      <c r="AR44" s="3"/>
      <c r="AS44" s="3"/>
      <c r="AT44" s="3"/>
      <c r="AU44" s="3"/>
      <c r="AV44" s="3"/>
      <c r="AW44" s="3"/>
      <c r="BA44" s="4"/>
      <c r="BC44" s="37"/>
      <c r="CJ44" s="4"/>
      <c r="CK44" s="4"/>
      <c r="CL44" s="4"/>
    </row>
    <row r="45" ht="15" customHeight="1" spans="1:90">
      <c r="A45" s="3"/>
      <c r="B45" s="3"/>
      <c r="C45" s="3"/>
      <c r="D45" s="3"/>
      <c r="E45" s="3"/>
      <c r="F45" s="3"/>
      <c r="G45" s="3"/>
      <c r="H45" s="3"/>
      <c r="I45" s="3"/>
      <c r="J45" s="3"/>
      <c r="K45" s="3"/>
      <c r="L45" s="3"/>
      <c r="M45" s="3"/>
      <c r="N45" s="3"/>
      <c r="O45" s="3"/>
      <c r="P45" s="3"/>
      <c r="Q45" s="3"/>
      <c r="R45" s="3"/>
      <c r="S45" s="3"/>
      <c r="T45" s="3"/>
      <c r="U45" s="3"/>
      <c r="V45" s="3"/>
      <c r="W45" s="3"/>
      <c r="X45" s="3"/>
      <c r="Y45" s="118"/>
      <c r="Z45" s="118"/>
      <c r="AA45" s="118"/>
      <c r="AB45" s="118"/>
      <c r="AC45" s="118"/>
      <c r="AD45" s="3"/>
      <c r="AE45" s="3"/>
      <c r="AF45" s="3"/>
      <c r="AG45" s="3"/>
      <c r="AH45" s="3"/>
      <c r="AI45" s="3"/>
      <c r="AJ45" s="3"/>
      <c r="AK45" s="3"/>
      <c r="AL45" s="3"/>
      <c r="AM45" s="3"/>
      <c r="AN45" s="3"/>
      <c r="AO45" s="3"/>
      <c r="AP45" s="3"/>
      <c r="AQ45" s="3"/>
      <c r="AR45" s="3"/>
      <c r="AS45" s="3"/>
      <c r="AT45" s="3"/>
      <c r="AU45" s="3"/>
      <c r="AV45" s="3"/>
      <c r="AW45" s="3"/>
      <c r="BA45" s="4"/>
      <c r="BC45" s="37"/>
      <c r="CJ45" s="4"/>
      <c r="CK45" s="4"/>
      <c r="CL45" s="4"/>
    </row>
    <row r="46" ht="15" customHeight="1" spans="1:88">
      <c r="A46" s="3"/>
      <c r="B46" s="3"/>
      <c r="C46" s="3"/>
      <c r="D46" s="3"/>
      <c r="E46" s="3"/>
      <c r="F46" s="3"/>
      <c r="G46" s="3"/>
      <c r="H46" s="3"/>
      <c r="I46" s="3"/>
      <c r="J46" s="3"/>
      <c r="K46" s="3"/>
      <c r="L46" s="3"/>
      <c r="M46" s="3"/>
      <c r="N46" s="3"/>
      <c r="O46" s="3"/>
      <c r="P46" s="3"/>
      <c r="Q46" s="3"/>
      <c r="R46" s="3"/>
      <c r="S46" s="3"/>
      <c r="T46" s="3"/>
      <c r="U46" s="3"/>
      <c r="V46" s="3"/>
      <c r="W46" s="3"/>
      <c r="X46" s="3"/>
      <c r="Y46" s="118"/>
      <c r="Z46" s="118"/>
      <c r="AA46" s="118"/>
      <c r="AB46" s="118"/>
      <c r="AC46" s="118"/>
      <c r="AD46" s="3"/>
      <c r="AE46" s="3"/>
      <c r="AF46" s="3"/>
      <c r="AG46" s="3"/>
      <c r="AH46" s="3"/>
      <c r="AI46" s="3"/>
      <c r="AJ46" s="3"/>
      <c r="AK46" s="3"/>
      <c r="AL46" s="3"/>
      <c r="AM46" s="3"/>
      <c r="AN46" s="3"/>
      <c r="AO46" s="3"/>
      <c r="AP46" s="3"/>
      <c r="AQ46" s="3"/>
      <c r="AR46" s="3"/>
      <c r="AS46" s="3"/>
      <c r="AT46" s="3"/>
      <c r="AU46" s="3"/>
      <c r="AV46" s="3"/>
      <c r="AW46" s="3"/>
      <c r="BA46" s="4"/>
      <c r="BC46" s="37"/>
      <c r="CJ46" s="4"/>
    </row>
    <row r="47" ht="15" customHeight="1" spans="1:88">
      <c r="A47" s="3"/>
      <c r="B47" s="3"/>
      <c r="C47" s="3"/>
      <c r="D47" s="3"/>
      <c r="E47" s="3"/>
      <c r="F47" s="3"/>
      <c r="G47" s="3"/>
      <c r="H47" s="3"/>
      <c r="I47" s="3"/>
      <c r="J47" s="3"/>
      <c r="K47" s="3"/>
      <c r="L47" s="3"/>
      <c r="M47" s="3"/>
      <c r="N47" s="3"/>
      <c r="O47" s="3"/>
      <c r="P47" s="3"/>
      <c r="Q47" s="3"/>
      <c r="R47" s="3"/>
      <c r="S47" s="3"/>
      <c r="T47" s="3"/>
      <c r="U47" s="3"/>
      <c r="V47" s="3"/>
      <c r="W47" s="3"/>
      <c r="X47" s="3"/>
      <c r="Y47" s="118"/>
      <c r="Z47" s="118"/>
      <c r="AA47" s="118"/>
      <c r="AB47" s="118"/>
      <c r="AC47" s="118"/>
      <c r="AD47" s="3"/>
      <c r="AE47" s="3"/>
      <c r="AF47" s="3"/>
      <c r="AG47" s="3"/>
      <c r="AH47" s="3"/>
      <c r="AI47" s="3"/>
      <c r="AJ47" s="3"/>
      <c r="AK47" s="3"/>
      <c r="AL47" s="3"/>
      <c r="AM47" s="3"/>
      <c r="AN47" s="3"/>
      <c r="AO47" s="3"/>
      <c r="AP47" s="3"/>
      <c r="AQ47" s="3"/>
      <c r="AR47" s="3"/>
      <c r="AS47" s="3"/>
      <c r="AT47" s="3"/>
      <c r="AU47" s="3"/>
      <c r="AV47" s="3"/>
      <c r="AW47" s="3"/>
      <c r="BA47" s="4"/>
      <c r="BC47" s="37"/>
      <c r="CJ47" s="4"/>
    </row>
    <row r="48" ht="15" customHeight="1" spans="1:88">
      <c r="A48" s="3"/>
      <c r="B48" s="3"/>
      <c r="C48" s="3"/>
      <c r="D48" s="3"/>
      <c r="E48" s="3"/>
      <c r="F48" s="3"/>
      <c r="G48" s="3"/>
      <c r="H48" s="3"/>
      <c r="I48" s="3"/>
      <c r="J48" s="3"/>
      <c r="K48" s="3"/>
      <c r="L48" s="3"/>
      <c r="M48" s="3"/>
      <c r="N48" s="3"/>
      <c r="O48" s="3"/>
      <c r="P48" s="3"/>
      <c r="Q48" s="3"/>
      <c r="R48" s="3"/>
      <c r="S48" s="3"/>
      <c r="T48" s="3"/>
      <c r="U48" s="3"/>
      <c r="V48" s="3"/>
      <c r="W48" s="3"/>
      <c r="X48" s="3"/>
      <c r="Y48" s="118"/>
      <c r="Z48" s="118"/>
      <c r="AA48" s="118"/>
      <c r="AB48" s="118"/>
      <c r="AC48" s="118"/>
      <c r="AD48" s="3"/>
      <c r="AE48" s="3"/>
      <c r="AF48" s="3"/>
      <c r="AG48" s="3"/>
      <c r="AH48" s="3"/>
      <c r="AI48" s="3"/>
      <c r="AJ48" s="3"/>
      <c r="AK48" s="3"/>
      <c r="AL48" s="3"/>
      <c r="AM48" s="3"/>
      <c r="AN48" s="3"/>
      <c r="AO48" s="3"/>
      <c r="AP48" s="3"/>
      <c r="AQ48" s="3"/>
      <c r="AR48" s="3"/>
      <c r="AS48" s="3"/>
      <c r="AT48" s="3"/>
      <c r="AU48" s="3"/>
      <c r="AV48" s="3"/>
      <c r="AW48" s="3"/>
      <c r="BA48" s="4"/>
      <c r="BC48" s="37"/>
      <c r="CJ48" s="4"/>
    </row>
    <row r="49" ht="15" customHeight="1" spans="1:88">
      <c r="A49" s="3"/>
      <c r="B49" s="3"/>
      <c r="C49" s="3"/>
      <c r="D49" s="3"/>
      <c r="E49" s="3"/>
      <c r="F49" s="3"/>
      <c r="G49" s="3"/>
      <c r="H49" s="3"/>
      <c r="I49" s="3"/>
      <c r="J49" s="3"/>
      <c r="K49" s="3"/>
      <c r="L49" s="3"/>
      <c r="M49" s="3"/>
      <c r="N49" s="3"/>
      <c r="O49" s="3"/>
      <c r="P49" s="3"/>
      <c r="Q49" s="3"/>
      <c r="R49" s="3"/>
      <c r="S49" s="3"/>
      <c r="T49" s="3"/>
      <c r="U49" s="3"/>
      <c r="V49" s="3"/>
      <c r="W49" s="3"/>
      <c r="X49" s="3"/>
      <c r="Y49" s="118"/>
      <c r="Z49" s="118"/>
      <c r="AA49" s="118"/>
      <c r="AB49" s="118"/>
      <c r="AC49" s="118"/>
      <c r="AD49" s="3"/>
      <c r="AE49" s="3"/>
      <c r="AF49" s="3"/>
      <c r="AG49" s="3"/>
      <c r="AH49" s="3"/>
      <c r="AI49" s="3"/>
      <c r="AJ49" s="3"/>
      <c r="AK49" s="3"/>
      <c r="AL49" s="3"/>
      <c r="AM49" s="3"/>
      <c r="AN49" s="3"/>
      <c r="AO49" s="3"/>
      <c r="AP49" s="3"/>
      <c r="AQ49" s="3"/>
      <c r="AR49" s="3"/>
      <c r="AS49" s="3"/>
      <c r="AT49" s="3"/>
      <c r="AU49" s="3"/>
      <c r="AV49" s="3"/>
      <c r="AW49" s="3"/>
      <c r="BA49" s="4"/>
      <c r="BC49" s="37"/>
      <c r="CJ49" s="4"/>
    </row>
    <row r="50" ht="15" customHeight="1" spans="1:55">
      <c r="A50" s="3"/>
      <c r="B50" s="3"/>
      <c r="C50" s="3"/>
      <c r="D50" s="3"/>
      <c r="E50" s="3"/>
      <c r="F50" s="3"/>
      <c r="G50" s="3"/>
      <c r="H50" s="3"/>
      <c r="I50" s="3"/>
      <c r="J50" s="3"/>
      <c r="K50" s="3"/>
      <c r="L50" s="3"/>
      <c r="M50" s="3"/>
      <c r="N50" s="3"/>
      <c r="O50" s="3"/>
      <c r="P50" s="3"/>
      <c r="Q50" s="3"/>
      <c r="R50" s="3"/>
      <c r="S50" s="3"/>
      <c r="T50" s="3"/>
      <c r="U50" s="3"/>
      <c r="V50" s="3"/>
      <c r="W50" s="3"/>
      <c r="X50" s="3"/>
      <c r="Y50" s="118"/>
      <c r="Z50" s="118"/>
      <c r="AA50" s="118"/>
      <c r="AB50" s="118"/>
      <c r="AC50" s="118"/>
      <c r="AD50" s="3"/>
      <c r="AE50" s="3"/>
      <c r="AF50" s="3"/>
      <c r="AG50" s="3"/>
      <c r="AH50" s="3"/>
      <c r="AI50" s="3"/>
      <c r="AJ50" s="3"/>
      <c r="AK50" s="3"/>
      <c r="AL50" s="3"/>
      <c r="AM50" s="3"/>
      <c r="AN50" s="3"/>
      <c r="AO50" s="3"/>
      <c r="AP50" s="3"/>
      <c r="AQ50" s="3"/>
      <c r="AR50" s="3"/>
      <c r="AS50" s="3"/>
      <c r="AT50" s="3"/>
      <c r="AU50" s="3"/>
      <c r="AV50" s="3"/>
      <c r="AW50" s="3"/>
      <c r="BA50" s="4"/>
      <c r="BC50" s="37"/>
    </row>
    <row r="51" ht="15" customHeight="1" spans="1:55">
      <c r="A51" s="3"/>
      <c r="B51" s="3"/>
      <c r="C51" s="3"/>
      <c r="D51" s="3"/>
      <c r="E51" s="3"/>
      <c r="F51" s="3"/>
      <c r="G51" s="3"/>
      <c r="H51" s="3"/>
      <c r="I51" s="3"/>
      <c r="J51" s="3"/>
      <c r="K51" s="3"/>
      <c r="L51" s="3"/>
      <c r="M51" s="3"/>
      <c r="N51" s="3"/>
      <c r="O51" s="3"/>
      <c r="P51" s="3"/>
      <c r="Q51" s="3"/>
      <c r="R51" s="3"/>
      <c r="S51" s="3"/>
      <c r="T51" s="3"/>
      <c r="U51" s="3"/>
      <c r="V51" s="3"/>
      <c r="W51" s="3"/>
      <c r="X51" s="3"/>
      <c r="Y51" s="118"/>
      <c r="Z51" s="118"/>
      <c r="AA51" s="118"/>
      <c r="AB51" s="118"/>
      <c r="AC51" s="118"/>
      <c r="AD51" s="3"/>
      <c r="AE51" s="3"/>
      <c r="AF51" s="3"/>
      <c r="AG51" s="3"/>
      <c r="AH51" s="3"/>
      <c r="AI51" s="3"/>
      <c r="AJ51" s="3"/>
      <c r="AK51" s="3"/>
      <c r="AL51" s="3"/>
      <c r="AM51" s="3"/>
      <c r="AN51" s="3"/>
      <c r="AO51" s="3"/>
      <c r="AP51" s="3"/>
      <c r="AQ51" s="3"/>
      <c r="AR51" s="3"/>
      <c r="AS51" s="3"/>
      <c r="AT51" s="3"/>
      <c r="AU51" s="3"/>
      <c r="AV51" s="3"/>
      <c r="AW51" s="3"/>
      <c r="BA51" s="4"/>
      <c r="BC51" s="37"/>
    </row>
    <row r="52" ht="15" customHeight="1" spans="1:55">
      <c r="A52" s="3"/>
      <c r="B52" s="3"/>
      <c r="C52" s="3"/>
      <c r="D52" s="3"/>
      <c r="E52" s="3"/>
      <c r="F52" s="3"/>
      <c r="G52" s="3"/>
      <c r="H52" s="3"/>
      <c r="I52" s="3"/>
      <c r="J52" s="3"/>
      <c r="K52" s="3"/>
      <c r="L52" s="3"/>
      <c r="M52" s="3"/>
      <c r="N52" s="3"/>
      <c r="O52" s="3"/>
      <c r="P52" s="3"/>
      <c r="Q52" s="3"/>
      <c r="R52" s="3"/>
      <c r="S52" s="3"/>
      <c r="T52" s="3"/>
      <c r="U52" s="3"/>
      <c r="V52" s="3"/>
      <c r="W52" s="3"/>
      <c r="X52" s="3"/>
      <c r="Y52" s="118"/>
      <c r="Z52" s="118"/>
      <c r="AA52" s="118"/>
      <c r="AB52" s="118"/>
      <c r="AC52" s="118"/>
      <c r="AD52" s="3"/>
      <c r="AE52" s="3"/>
      <c r="AF52" s="3"/>
      <c r="AG52" s="3"/>
      <c r="AH52" s="3"/>
      <c r="AI52" s="3"/>
      <c r="AJ52" s="3"/>
      <c r="AK52" s="3"/>
      <c r="AL52" s="3"/>
      <c r="AM52" s="3"/>
      <c r="AN52" s="3"/>
      <c r="AO52" s="3"/>
      <c r="AP52" s="3"/>
      <c r="AQ52" s="3"/>
      <c r="AR52" s="3"/>
      <c r="AS52" s="3"/>
      <c r="AT52" s="3"/>
      <c r="AU52" s="3"/>
      <c r="AV52" s="3"/>
      <c r="AW52" s="3"/>
      <c r="BA52" s="4"/>
      <c r="BC52" s="37"/>
    </row>
    <row r="53" ht="15" customHeight="1" spans="1:55">
      <c r="A53" s="3"/>
      <c r="B53" s="3"/>
      <c r="C53" s="3"/>
      <c r="D53" s="3"/>
      <c r="E53" s="3"/>
      <c r="F53" s="3"/>
      <c r="G53" s="3"/>
      <c r="H53" s="3"/>
      <c r="I53" s="3"/>
      <c r="J53" s="3"/>
      <c r="K53" s="3"/>
      <c r="L53" s="3"/>
      <c r="M53" s="3"/>
      <c r="N53" s="3"/>
      <c r="O53" s="3"/>
      <c r="P53" s="3"/>
      <c r="Q53" s="3"/>
      <c r="R53" s="3"/>
      <c r="S53" s="3"/>
      <c r="T53" s="3"/>
      <c r="U53" s="3"/>
      <c r="V53" s="3"/>
      <c r="W53" s="3"/>
      <c r="X53" s="3"/>
      <c r="Y53" s="118"/>
      <c r="Z53" s="118"/>
      <c r="AA53" s="118"/>
      <c r="AB53" s="118"/>
      <c r="AC53" s="118"/>
      <c r="AD53" s="3"/>
      <c r="AE53" s="3"/>
      <c r="AF53" s="3"/>
      <c r="AG53" s="3"/>
      <c r="AH53" s="3"/>
      <c r="AI53" s="3"/>
      <c r="AJ53" s="3"/>
      <c r="AK53" s="3"/>
      <c r="AL53" s="3"/>
      <c r="AM53" s="3"/>
      <c r="AN53" s="3"/>
      <c r="AO53" s="3"/>
      <c r="AP53" s="3"/>
      <c r="AQ53" s="3"/>
      <c r="AR53" s="3"/>
      <c r="AS53" s="3"/>
      <c r="AT53" s="3"/>
      <c r="AU53" s="3"/>
      <c r="AV53" s="3"/>
      <c r="AW53" s="3"/>
      <c r="BA53" s="4"/>
      <c r="BC53" s="37"/>
    </row>
    <row r="54" s="115" customFormat="1" ht="15" customHeight="1" spans="1:105">
      <c r="A54" s="3"/>
      <c r="B54" s="3"/>
      <c r="C54" s="3"/>
      <c r="D54" s="3"/>
      <c r="E54" s="3"/>
      <c r="F54" s="3"/>
      <c r="G54" s="3"/>
      <c r="H54" s="3"/>
      <c r="I54" s="3"/>
      <c r="J54" s="3"/>
      <c r="K54" s="3"/>
      <c r="L54" s="3"/>
      <c r="M54" s="3"/>
      <c r="N54" s="3"/>
      <c r="O54" s="3"/>
      <c r="P54" s="3"/>
      <c r="Q54" s="3"/>
      <c r="R54" s="3"/>
      <c r="S54" s="3"/>
      <c r="T54" s="3"/>
      <c r="U54" s="3"/>
      <c r="V54" s="3"/>
      <c r="W54" s="3"/>
      <c r="X54" s="3"/>
      <c r="Y54" s="118"/>
      <c r="Z54" s="118"/>
      <c r="AA54" s="118"/>
      <c r="AB54" s="118"/>
      <c r="AC54" s="118"/>
      <c r="AD54" s="3"/>
      <c r="AE54" s="3"/>
      <c r="AF54" s="3"/>
      <c r="AG54" s="3"/>
      <c r="AH54" s="3"/>
      <c r="AI54" s="3"/>
      <c r="AJ54" s="3"/>
      <c r="AK54" s="3"/>
      <c r="AL54" s="3"/>
      <c r="AM54" s="3"/>
      <c r="AN54" s="3"/>
      <c r="AO54" s="3"/>
      <c r="AP54" s="3"/>
      <c r="AQ54" s="3"/>
      <c r="AR54" s="3"/>
      <c r="AS54" s="3"/>
      <c r="AT54" s="3"/>
      <c r="AU54" s="3"/>
      <c r="AV54" s="3"/>
      <c r="AW54" s="3"/>
      <c r="AZ54" s="4"/>
      <c r="BA54" s="4"/>
      <c r="BC54" s="37"/>
      <c r="BD54" s="120"/>
      <c r="BE54" s="120"/>
      <c r="BF54" s="120"/>
      <c r="BG54" s="120"/>
      <c r="BH54" s="120"/>
      <c r="BI54" s="120"/>
      <c r="BJ54" s="120"/>
      <c r="BK54" s="120"/>
      <c r="BL54" s="120"/>
      <c r="BM54" s="120"/>
      <c r="BN54" s="120"/>
      <c r="BO54" s="120"/>
      <c r="BP54" s="120"/>
      <c r="BQ54" s="120"/>
      <c r="BR54" s="120"/>
      <c r="BS54" s="120"/>
      <c r="BT54" s="120"/>
      <c r="BU54" s="120"/>
      <c r="BV54" s="120"/>
      <c r="BW54" s="120"/>
      <c r="BX54" s="120"/>
      <c r="BY54" s="120"/>
      <c r="BZ54" s="120"/>
      <c r="CA54" s="120"/>
      <c r="CB54" s="120"/>
      <c r="CC54" s="120"/>
      <c r="CD54" s="120"/>
      <c r="CE54" s="120"/>
      <c r="CF54" s="120"/>
      <c r="CG54" s="120"/>
      <c r="CH54" s="120"/>
      <c r="CI54" s="120"/>
      <c r="CJ54" s="121"/>
      <c r="CK54" s="121"/>
      <c r="CL54" s="121"/>
      <c r="CM54" s="121"/>
      <c r="CN54" s="121"/>
      <c r="CO54" s="121"/>
      <c r="CP54" s="121"/>
      <c r="CQ54" s="121"/>
      <c r="CR54" s="121"/>
      <c r="CS54" s="121"/>
      <c r="CT54" s="121"/>
      <c r="CU54" s="121"/>
      <c r="CV54" s="121"/>
      <c r="CW54" s="121"/>
      <c r="CX54" s="121"/>
      <c r="CY54" s="121"/>
      <c r="CZ54" s="121"/>
      <c r="DA54" s="121"/>
    </row>
    <row r="55" s="116" customFormat="1" ht="15" customHeight="1" spans="1:105">
      <c r="A55" s="3"/>
      <c r="B55" s="3"/>
      <c r="C55" s="3"/>
      <c r="D55" s="3"/>
      <c r="E55" s="3"/>
      <c r="F55" s="3"/>
      <c r="G55" s="3"/>
      <c r="H55" s="3"/>
      <c r="I55" s="3"/>
      <c r="J55" s="3"/>
      <c r="K55" s="3"/>
      <c r="L55" s="3"/>
      <c r="M55" s="3"/>
      <c r="N55" s="3"/>
      <c r="O55" s="3"/>
      <c r="P55" s="3"/>
      <c r="Q55" s="3"/>
      <c r="R55" s="3"/>
      <c r="S55" s="3"/>
      <c r="T55" s="3"/>
      <c r="U55" s="3"/>
      <c r="V55" s="3"/>
      <c r="W55" s="3"/>
      <c r="X55" s="3"/>
      <c r="Y55" s="118"/>
      <c r="Z55" s="118"/>
      <c r="AA55" s="118"/>
      <c r="AB55" s="118"/>
      <c r="AC55" s="118"/>
      <c r="AD55" s="3"/>
      <c r="AE55" s="3"/>
      <c r="AF55" s="3"/>
      <c r="AG55" s="3"/>
      <c r="AH55" s="3"/>
      <c r="AI55" s="3"/>
      <c r="AJ55" s="3"/>
      <c r="AK55" s="3"/>
      <c r="AL55" s="3"/>
      <c r="AM55" s="3"/>
      <c r="AN55" s="3"/>
      <c r="AO55" s="3"/>
      <c r="AP55" s="3"/>
      <c r="AQ55" s="3"/>
      <c r="AR55" s="3"/>
      <c r="AS55" s="3"/>
      <c r="AT55" s="3"/>
      <c r="AU55" s="3"/>
      <c r="AV55" s="3"/>
      <c r="AW55" s="3"/>
      <c r="AZ55" s="4"/>
      <c r="BA55" s="4"/>
      <c r="BC55" s="37"/>
      <c r="BD55" s="120"/>
      <c r="BE55" s="120"/>
      <c r="BF55" s="120"/>
      <c r="BG55" s="120"/>
      <c r="BH55" s="120"/>
      <c r="BI55" s="120"/>
      <c r="BJ55" s="120"/>
      <c r="BK55" s="120"/>
      <c r="BL55" s="120"/>
      <c r="BM55" s="120"/>
      <c r="BN55" s="120"/>
      <c r="BO55" s="120"/>
      <c r="BP55" s="120"/>
      <c r="BQ55" s="120"/>
      <c r="BR55" s="120"/>
      <c r="BS55" s="120"/>
      <c r="BT55" s="120"/>
      <c r="BU55" s="120"/>
      <c r="BV55" s="120"/>
      <c r="BW55" s="120"/>
      <c r="BX55" s="120"/>
      <c r="BY55" s="120"/>
      <c r="BZ55" s="120"/>
      <c r="CA55" s="120"/>
      <c r="CB55" s="120"/>
      <c r="CC55" s="120"/>
      <c r="CD55" s="120"/>
      <c r="CE55" s="120"/>
      <c r="CF55" s="120"/>
      <c r="CG55" s="120"/>
      <c r="CH55" s="120"/>
      <c r="CI55" s="120"/>
      <c r="CJ55" s="120"/>
      <c r="CK55" s="120"/>
      <c r="CL55" s="120"/>
      <c r="CM55" s="120"/>
      <c r="CN55" s="120"/>
      <c r="CO55" s="120"/>
      <c r="CP55" s="120"/>
      <c r="CQ55" s="120"/>
      <c r="CR55" s="120"/>
      <c r="CS55" s="120"/>
      <c r="CT55" s="120"/>
      <c r="CU55" s="120"/>
      <c r="CV55" s="120"/>
      <c r="CW55" s="120"/>
      <c r="CX55" s="120"/>
      <c r="CY55" s="120"/>
      <c r="CZ55" s="120"/>
      <c r="DA55" s="120"/>
    </row>
    <row r="56" ht="15" customHeight="1" spans="1:55">
      <c r="A56" s="3"/>
      <c r="B56" s="3"/>
      <c r="C56" s="3"/>
      <c r="D56" s="3"/>
      <c r="E56" s="3"/>
      <c r="F56" s="3"/>
      <c r="G56" s="3"/>
      <c r="H56" s="3"/>
      <c r="I56" s="3"/>
      <c r="J56" s="3"/>
      <c r="K56" s="3"/>
      <c r="L56" s="3"/>
      <c r="M56" s="3"/>
      <c r="N56" s="3"/>
      <c r="O56" s="3"/>
      <c r="P56" s="3"/>
      <c r="Q56" s="3"/>
      <c r="R56" s="3"/>
      <c r="S56" s="3"/>
      <c r="T56" s="3"/>
      <c r="U56" s="3"/>
      <c r="V56" s="83"/>
      <c r="W56" s="3"/>
      <c r="X56" s="3"/>
      <c r="Y56" s="118"/>
      <c r="Z56" s="118"/>
      <c r="AA56" s="118"/>
      <c r="AB56" s="118"/>
      <c r="AC56" s="118"/>
      <c r="AD56" s="3"/>
      <c r="AE56" s="3"/>
      <c r="AF56" s="3"/>
      <c r="AG56" s="3"/>
      <c r="AH56" s="3"/>
      <c r="AI56" s="3"/>
      <c r="AJ56" s="3"/>
      <c r="AK56" s="3"/>
      <c r="AL56" s="3"/>
      <c r="AM56" s="3"/>
      <c r="AN56" s="3"/>
      <c r="AO56" s="3"/>
      <c r="AP56" s="3"/>
      <c r="AQ56" s="3"/>
      <c r="AR56" s="3"/>
      <c r="AS56" s="3"/>
      <c r="AT56" s="3"/>
      <c r="AU56" s="3"/>
      <c r="AV56" s="3"/>
      <c r="AW56" s="3"/>
      <c r="BA56" s="4"/>
      <c r="BC56" s="37"/>
    </row>
    <row r="57" ht="15" customHeight="1" spans="1:55">
      <c r="A57" s="3"/>
      <c r="B57" s="3"/>
      <c r="C57" s="3"/>
      <c r="D57" s="3"/>
      <c r="E57" s="3"/>
      <c r="F57" s="3"/>
      <c r="G57" s="3"/>
      <c r="H57" s="3"/>
      <c r="I57" s="3"/>
      <c r="J57" s="3"/>
      <c r="K57" s="3"/>
      <c r="L57" s="3"/>
      <c r="M57" s="3"/>
      <c r="N57" s="3"/>
      <c r="O57" s="3"/>
      <c r="P57" s="3"/>
      <c r="Q57" s="3"/>
      <c r="R57" s="3"/>
      <c r="S57" s="3"/>
      <c r="T57" s="3"/>
      <c r="U57" s="3"/>
      <c r="V57" s="3"/>
      <c r="W57" s="3"/>
      <c r="X57" s="3"/>
      <c r="Y57" s="118"/>
      <c r="Z57" s="118"/>
      <c r="AA57" s="118"/>
      <c r="AB57" s="118"/>
      <c r="AC57" s="118"/>
      <c r="AD57" s="3"/>
      <c r="AE57" s="3"/>
      <c r="AF57" s="3"/>
      <c r="AG57" s="3"/>
      <c r="AH57" s="3"/>
      <c r="AI57" s="3"/>
      <c r="AJ57" s="3"/>
      <c r="AK57" s="3"/>
      <c r="AL57" s="3"/>
      <c r="AM57" s="3"/>
      <c r="AN57" s="3"/>
      <c r="AO57" s="3"/>
      <c r="AP57" s="3"/>
      <c r="AQ57" s="3"/>
      <c r="AR57" s="3"/>
      <c r="AS57" s="3"/>
      <c r="AT57" s="3"/>
      <c r="AU57" s="3"/>
      <c r="AV57" s="3"/>
      <c r="AW57" s="3"/>
      <c r="BA57" s="4"/>
      <c r="BC57" s="37"/>
    </row>
    <row r="58" ht="15" customHeight="1" spans="1:55">
      <c r="A58" s="3"/>
      <c r="B58" s="3"/>
      <c r="C58" s="3"/>
      <c r="D58" s="3"/>
      <c r="E58" s="3"/>
      <c r="F58" s="3"/>
      <c r="G58" s="3"/>
      <c r="H58" s="3"/>
      <c r="I58" s="3"/>
      <c r="J58" s="3"/>
      <c r="K58" s="3"/>
      <c r="L58" s="3"/>
      <c r="M58" s="3"/>
      <c r="N58" s="3"/>
      <c r="O58" s="3"/>
      <c r="P58" s="3"/>
      <c r="Q58" s="3"/>
      <c r="R58" s="3"/>
      <c r="S58" s="3"/>
      <c r="T58" s="3"/>
      <c r="U58" s="3"/>
      <c r="V58" s="3"/>
      <c r="W58" s="3"/>
      <c r="X58" s="3"/>
      <c r="Y58" s="118"/>
      <c r="Z58" s="118"/>
      <c r="AA58" s="118"/>
      <c r="AB58" s="118"/>
      <c r="AC58" s="118"/>
      <c r="AD58" s="3"/>
      <c r="AE58" s="3"/>
      <c r="AF58" s="3"/>
      <c r="AG58" s="3"/>
      <c r="AH58" s="3"/>
      <c r="AI58" s="3"/>
      <c r="AJ58" s="3"/>
      <c r="AK58" s="3"/>
      <c r="AL58" s="3"/>
      <c r="AM58" s="3"/>
      <c r="AN58" s="3"/>
      <c r="AO58" s="3"/>
      <c r="AP58" s="3"/>
      <c r="AQ58" s="3"/>
      <c r="AR58" s="3"/>
      <c r="AS58" s="3"/>
      <c r="AT58" s="3"/>
      <c r="AU58" s="3"/>
      <c r="AV58" s="3"/>
      <c r="AW58" s="3"/>
      <c r="BA58" s="4"/>
      <c r="BC58" s="37"/>
    </row>
    <row r="59" ht="15" customHeight="1" spans="1:55">
      <c r="A59" s="3"/>
      <c r="B59" s="3"/>
      <c r="C59" s="3"/>
      <c r="D59" s="3"/>
      <c r="E59" s="3"/>
      <c r="F59" s="3"/>
      <c r="G59" s="3"/>
      <c r="H59" s="3"/>
      <c r="I59" s="3"/>
      <c r="J59" s="3"/>
      <c r="K59" s="3"/>
      <c r="L59" s="3"/>
      <c r="M59" s="3"/>
      <c r="N59" s="3"/>
      <c r="O59" s="3"/>
      <c r="P59" s="3"/>
      <c r="Q59" s="3"/>
      <c r="R59" s="3"/>
      <c r="S59" s="3"/>
      <c r="T59" s="3"/>
      <c r="U59" s="3"/>
      <c r="V59" s="3"/>
      <c r="W59" s="3"/>
      <c r="X59" s="3"/>
      <c r="Y59" s="118"/>
      <c r="Z59" s="118"/>
      <c r="AA59" s="118"/>
      <c r="AB59" s="118"/>
      <c r="AC59" s="118"/>
      <c r="AD59" s="3"/>
      <c r="AE59" s="3"/>
      <c r="AF59" s="3"/>
      <c r="AG59" s="3"/>
      <c r="AH59" s="3"/>
      <c r="AI59" s="3"/>
      <c r="AJ59" s="3"/>
      <c r="AK59" s="3"/>
      <c r="AL59" s="3"/>
      <c r="AM59" s="3"/>
      <c r="AN59" s="3"/>
      <c r="AO59" s="3"/>
      <c r="AP59" s="3"/>
      <c r="AQ59" s="3"/>
      <c r="AR59" s="3"/>
      <c r="AS59" s="3"/>
      <c r="AT59" s="3"/>
      <c r="AU59" s="3"/>
      <c r="AV59" s="3"/>
      <c r="AW59" s="3"/>
      <c r="BA59" s="4"/>
      <c r="BC59" s="37"/>
    </row>
    <row r="60" ht="15" customHeight="1" spans="1:55">
      <c r="A60" s="3"/>
      <c r="B60" s="3"/>
      <c r="C60" s="3"/>
      <c r="D60" s="3"/>
      <c r="E60" s="3"/>
      <c r="F60" s="3"/>
      <c r="G60" s="3"/>
      <c r="H60" s="3"/>
      <c r="I60" s="3"/>
      <c r="J60" s="3"/>
      <c r="K60" s="3"/>
      <c r="L60" s="3"/>
      <c r="M60" s="3"/>
      <c r="N60" s="3"/>
      <c r="O60" s="3"/>
      <c r="P60" s="3"/>
      <c r="Q60" s="3"/>
      <c r="R60" s="3"/>
      <c r="S60" s="3"/>
      <c r="T60" s="3"/>
      <c r="U60" s="3"/>
      <c r="V60" s="3"/>
      <c r="W60" s="3"/>
      <c r="X60" s="3"/>
      <c r="Y60" s="118"/>
      <c r="Z60" s="118"/>
      <c r="AA60" s="118"/>
      <c r="AB60" s="118"/>
      <c r="AC60" s="118"/>
      <c r="AD60" s="3"/>
      <c r="AE60" s="3"/>
      <c r="AF60" s="3"/>
      <c r="AG60" s="3"/>
      <c r="AH60" s="3"/>
      <c r="AI60" s="3"/>
      <c r="AJ60" s="3"/>
      <c r="AK60" s="3"/>
      <c r="AL60" s="3"/>
      <c r="AM60" s="3"/>
      <c r="AN60" s="3"/>
      <c r="AO60" s="3"/>
      <c r="AP60" s="3"/>
      <c r="AQ60" s="3"/>
      <c r="AR60" s="3"/>
      <c r="AS60" s="3"/>
      <c r="AT60" s="3"/>
      <c r="AU60" s="3"/>
      <c r="AV60" s="3"/>
      <c r="AW60" s="3"/>
      <c r="BA60" s="4"/>
      <c r="BC60" s="37"/>
    </row>
    <row r="61" ht="15" customHeight="1" spans="1:55">
      <c r="A61" s="3"/>
      <c r="B61" s="3"/>
      <c r="C61" s="3"/>
      <c r="D61" s="3"/>
      <c r="E61" s="3"/>
      <c r="F61" s="3"/>
      <c r="G61" s="3"/>
      <c r="H61" s="3"/>
      <c r="I61" s="3"/>
      <c r="J61" s="3"/>
      <c r="K61" s="3"/>
      <c r="L61" s="3"/>
      <c r="M61" s="3"/>
      <c r="N61" s="3"/>
      <c r="O61" s="3"/>
      <c r="P61" s="3"/>
      <c r="Q61" s="3"/>
      <c r="R61" s="3"/>
      <c r="S61" s="3"/>
      <c r="T61" s="3"/>
      <c r="U61" s="3"/>
      <c r="V61" s="3"/>
      <c r="W61" s="3"/>
      <c r="X61" s="3"/>
      <c r="Y61" s="118"/>
      <c r="Z61" s="118"/>
      <c r="AA61" s="118"/>
      <c r="AB61" s="118"/>
      <c r="AC61" s="118"/>
      <c r="AD61" s="3"/>
      <c r="AE61" s="3"/>
      <c r="AF61" s="3"/>
      <c r="AG61" s="3"/>
      <c r="AH61" s="3"/>
      <c r="AI61" s="3"/>
      <c r="AJ61" s="3"/>
      <c r="AK61" s="3"/>
      <c r="AL61" s="3"/>
      <c r="AM61" s="3"/>
      <c r="AN61" s="3"/>
      <c r="AO61" s="3"/>
      <c r="AP61" s="3"/>
      <c r="AQ61" s="3"/>
      <c r="AR61" s="3"/>
      <c r="AS61" s="3"/>
      <c r="AT61" s="3"/>
      <c r="AU61" s="3"/>
      <c r="AV61" s="3"/>
      <c r="AW61" s="3"/>
      <c r="BA61" s="4"/>
      <c r="BC61" s="37"/>
    </row>
    <row r="62" ht="15" customHeight="1" spans="1:55">
      <c r="A62" s="3"/>
      <c r="B62" s="3"/>
      <c r="C62" s="3"/>
      <c r="D62" s="3"/>
      <c r="E62" s="3"/>
      <c r="F62" s="3"/>
      <c r="G62" s="3"/>
      <c r="H62" s="3"/>
      <c r="I62" s="3"/>
      <c r="J62" s="3"/>
      <c r="K62" s="3"/>
      <c r="L62" s="3"/>
      <c r="M62" s="3"/>
      <c r="N62" s="3"/>
      <c r="O62" s="3"/>
      <c r="P62" s="3"/>
      <c r="Q62" s="3"/>
      <c r="R62" s="3"/>
      <c r="S62" s="3"/>
      <c r="T62" s="3"/>
      <c r="U62" s="3"/>
      <c r="V62" s="3"/>
      <c r="W62" s="3"/>
      <c r="X62" s="3"/>
      <c r="Y62" s="118"/>
      <c r="Z62" s="118"/>
      <c r="AA62" s="118"/>
      <c r="AB62" s="118"/>
      <c r="AC62" s="118"/>
      <c r="AD62" s="3"/>
      <c r="AE62" s="3"/>
      <c r="AF62" s="3"/>
      <c r="AG62" s="3"/>
      <c r="AH62" s="3"/>
      <c r="AI62" s="3"/>
      <c r="AJ62" s="3"/>
      <c r="AK62" s="3"/>
      <c r="AL62" s="3"/>
      <c r="AM62" s="3"/>
      <c r="AN62" s="3"/>
      <c r="AO62" s="3"/>
      <c r="AP62" s="3"/>
      <c r="AQ62" s="3"/>
      <c r="AR62" s="3"/>
      <c r="AS62" s="3"/>
      <c r="AT62" s="3"/>
      <c r="AU62" s="3"/>
      <c r="AV62" s="3"/>
      <c r="AW62" s="3"/>
      <c r="BA62" s="4"/>
      <c r="BC62" s="37"/>
    </row>
    <row r="63" ht="15" customHeight="1" spans="1:55">
      <c r="A63" s="3"/>
      <c r="B63" s="3"/>
      <c r="C63" s="3"/>
      <c r="D63" s="3"/>
      <c r="E63" s="3"/>
      <c r="F63" s="3"/>
      <c r="G63" s="3"/>
      <c r="H63" s="3"/>
      <c r="I63" s="3"/>
      <c r="J63" s="3"/>
      <c r="K63" s="3"/>
      <c r="L63" s="3"/>
      <c r="M63" s="3"/>
      <c r="N63" s="3"/>
      <c r="O63" s="3"/>
      <c r="P63" s="3"/>
      <c r="Q63" s="3"/>
      <c r="R63" s="3"/>
      <c r="S63" s="3"/>
      <c r="T63" s="3"/>
      <c r="U63" s="3"/>
      <c r="V63" s="83"/>
      <c r="W63" s="3"/>
      <c r="X63" s="3"/>
      <c r="Y63" s="118"/>
      <c r="Z63" s="118"/>
      <c r="AA63" s="118"/>
      <c r="AB63" s="118"/>
      <c r="AC63" s="118"/>
      <c r="AD63" s="3"/>
      <c r="AE63" s="3"/>
      <c r="AF63" s="3"/>
      <c r="AG63" s="3"/>
      <c r="AH63" s="3"/>
      <c r="AI63" s="3"/>
      <c r="AJ63" s="3"/>
      <c r="AK63" s="3"/>
      <c r="AL63" s="3"/>
      <c r="AM63" s="3"/>
      <c r="AN63" s="3"/>
      <c r="AO63" s="3"/>
      <c r="AP63" s="3"/>
      <c r="AQ63" s="3"/>
      <c r="AR63" s="3"/>
      <c r="AS63" s="3"/>
      <c r="AT63" s="3"/>
      <c r="AU63" s="3"/>
      <c r="AV63" s="3"/>
      <c r="AW63" s="3"/>
      <c r="BA63" s="4"/>
      <c r="BC63" s="37"/>
    </row>
    <row r="64" ht="15" customHeight="1" spans="1:55">
      <c r="A64" s="3"/>
      <c r="B64" s="3"/>
      <c r="C64" s="3"/>
      <c r="D64" s="3"/>
      <c r="E64" s="3"/>
      <c r="F64" s="3"/>
      <c r="G64" s="3"/>
      <c r="H64" s="3"/>
      <c r="I64" s="3"/>
      <c r="J64" s="3"/>
      <c r="K64" s="3"/>
      <c r="L64" s="3"/>
      <c r="M64" s="3"/>
      <c r="N64" s="3"/>
      <c r="O64" s="3"/>
      <c r="P64" s="3"/>
      <c r="Q64" s="3"/>
      <c r="R64" s="3"/>
      <c r="S64" s="3"/>
      <c r="T64" s="3"/>
      <c r="U64" s="3"/>
      <c r="V64" s="3"/>
      <c r="W64" s="3"/>
      <c r="X64" s="3"/>
      <c r="Y64" s="118"/>
      <c r="Z64" s="118"/>
      <c r="AA64" s="118"/>
      <c r="AB64" s="118"/>
      <c r="AC64" s="118"/>
      <c r="AD64" s="3"/>
      <c r="AE64" s="3"/>
      <c r="AF64" s="3"/>
      <c r="AG64" s="3"/>
      <c r="AH64" s="3"/>
      <c r="AI64" s="3"/>
      <c r="AJ64" s="3"/>
      <c r="AK64" s="3"/>
      <c r="AL64" s="3"/>
      <c r="AM64" s="3"/>
      <c r="AN64" s="3"/>
      <c r="AO64" s="3"/>
      <c r="AP64" s="3"/>
      <c r="AQ64" s="3"/>
      <c r="AR64" s="3"/>
      <c r="AS64" s="3"/>
      <c r="AT64" s="3"/>
      <c r="AU64" s="3"/>
      <c r="AV64" s="3"/>
      <c r="AW64" s="3"/>
      <c r="BA64" s="4"/>
      <c r="BC64" s="37"/>
    </row>
    <row r="65" ht="15" customHeight="1" spans="1:55">
      <c r="A65" s="3"/>
      <c r="B65" s="3"/>
      <c r="C65" s="3"/>
      <c r="D65" s="3"/>
      <c r="E65" s="3"/>
      <c r="F65" s="3"/>
      <c r="G65" s="3"/>
      <c r="H65" s="3"/>
      <c r="I65" s="3"/>
      <c r="J65" s="3"/>
      <c r="K65" s="3"/>
      <c r="L65" s="3"/>
      <c r="M65" s="3"/>
      <c r="N65" s="3"/>
      <c r="O65" s="3"/>
      <c r="P65" s="3"/>
      <c r="Q65" s="3"/>
      <c r="R65" s="3"/>
      <c r="S65" s="3"/>
      <c r="T65" s="3"/>
      <c r="U65" s="3"/>
      <c r="V65" s="3"/>
      <c r="W65" s="3"/>
      <c r="X65" s="3"/>
      <c r="Y65" s="118"/>
      <c r="Z65" s="118"/>
      <c r="AA65" s="118"/>
      <c r="AB65" s="118"/>
      <c r="AC65" s="118"/>
      <c r="AD65" s="3"/>
      <c r="AE65" s="3"/>
      <c r="AF65" s="3"/>
      <c r="AG65" s="3"/>
      <c r="AH65" s="3"/>
      <c r="AI65" s="3"/>
      <c r="AJ65" s="3"/>
      <c r="AK65" s="3"/>
      <c r="AL65" s="3"/>
      <c r="AM65" s="3"/>
      <c r="AN65" s="3"/>
      <c r="AO65" s="3"/>
      <c r="AP65" s="3"/>
      <c r="AQ65" s="3"/>
      <c r="AR65" s="3"/>
      <c r="AS65" s="3"/>
      <c r="AT65" s="3"/>
      <c r="AU65" s="3"/>
      <c r="AV65" s="3"/>
      <c r="AW65" s="3"/>
      <c r="BA65" s="4"/>
      <c r="BC65" s="37"/>
    </row>
    <row r="66" ht="15" customHeight="1" spans="1:55">
      <c r="A66" s="3"/>
      <c r="B66" s="3"/>
      <c r="C66" s="3"/>
      <c r="D66" s="3"/>
      <c r="E66" s="3"/>
      <c r="F66" s="3"/>
      <c r="G66" s="3"/>
      <c r="H66" s="3"/>
      <c r="I66" s="3"/>
      <c r="J66" s="3"/>
      <c r="K66" s="3"/>
      <c r="L66" s="3"/>
      <c r="M66" s="3"/>
      <c r="N66" s="3"/>
      <c r="O66" s="3"/>
      <c r="P66" s="3"/>
      <c r="Q66" s="3"/>
      <c r="R66" s="3"/>
      <c r="S66" s="3"/>
      <c r="T66" s="3"/>
      <c r="U66" s="3"/>
      <c r="V66" s="3"/>
      <c r="W66" s="3"/>
      <c r="X66" s="3"/>
      <c r="Y66" s="118"/>
      <c r="Z66" s="118"/>
      <c r="AA66" s="118"/>
      <c r="AB66" s="118"/>
      <c r="AC66" s="118"/>
      <c r="AD66" s="3"/>
      <c r="AE66" s="3"/>
      <c r="AF66" s="3"/>
      <c r="AG66" s="3"/>
      <c r="AH66" s="3"/>
      <c r="AI66" s="3"/>
      <c r="AJ66" s="3"/>
      <c r="AK66" s="3"/>
      <c r="AL66" s="3"/>
      <c r="AM66" s="3"/>
      <c r="AN66" s="3"/>
      <c r="AO66" s="3"/>
      <c r="AP66" s="3"/>
      <c r="AQ66" s="3"/>
      <c r="AR66" s="3"/>
      <c r="AS66" s="3"/>
      <c r="AT66" s="3"/>
      <c r="AU66" s="3"/>
      <c r="AV66" s="3"/>
      <c r="AW66" s="3"/>
      <c r="BA66" s="4"/>
      <c r="BC66" s="37"/>
    </row>
    <row r="67" ht="15" customHeight="1" spans="1:55">
      <c r="A67" s="3"/>
      <c r="B67" s="3"/>
      <c r="C67" s="3"/>
      <c r="D67" s="3"/>
      <c r="E67" s="3"/>
      <c r="F67" s="3"/>
      <c r="G67" s="3"/>
      <c r="H67" s="3"/>
      <c r="I67" s="3"/>
      <c r="J67" s="3"/>
      <c r="K67" s="3"/>
      <c r="L67" s="3"/>
      <c r="M67" s="3"/>
      <c r="N67" s="3"/>
      <c r="O67" s="3"/>
      <c r="P67" s="3"/>
      <c r="Q67" s="3"/>
      <c r="R67" s="3"/>
      <c r="S67" s="3"/>
      <c r="T67" s="3"/>
      <c r="U67" s="3"/>
      <c r="V67" s="3"/>
      <c r="W67" s="3"/>
      <c r="X67" s="3"/>
      <c r="Y67" s="118"/>
      <c r="Z67" s="118"/>
      <c r="AA67" s="118"/>
      <c r="AB67" s="118"/>
      <c r="AC67" s="118"/>
      <c r="AD67" s="3"/>
      <c r="AE67" s="3"/>
      <c r="AF67" s="3"/>
      <c r="AG67" s="3"/>
      <c r="AH67" s="3"/>
      <c r="AI67" s="3"/>
      <c r="AJ67" s="3"/>
      <c r="AK67" s="3"/>
      <c r="AL67" s="3"/>
      <c r="AM67" s="3"/>
      <c r="AN67" s="3"/>
      <c r="AO67" s="3"/>
      <c r="AP67" s="3"/>
      <c r="AQ67" s="3"/>
      <c r="AR67" s="3"/>
      <c r="AS67" s="3"/>
      <c r="AT67" s="3"/>
      <c r="AU67" s="3"/>
      <c r="AV67" s="3"/>
      <c r="AW67" s="3"/>
      <c r="BA67" s="4"/>
      <c r="BC67" s="37"/>
    </row>
    <row r="68" ht="15" customHeight="1" spans="1:55">
      <c r="A68" s="3"/>
      <c r="B68" s="3"/>
      <c r="C68" s="3"/>
      <c r="D68" s="3"/>
      <c r="E68" s="3"/>
      <c r="F68" s="3"/>
      <c r="G68" s="3"/>
      <c r="H68" s="3"/>
      <c r="I68" s="3"/>
      <c r="J68" s="3"/>
      <c r="K68" s="3"/>
      <c r="L68" s="3"/>
      <c r="M68" s="3"/>
      <c r="N68" s="3"/>
      <c r="O68" s="3"/>
      <c r="P68" s="3"/>
      <c r="Q68" s="3"/>
      <c r="R68" s="3"/>
      <c r="S68" s="3"/>
      <c r="T68" s="3"/>
      <c r="U68" s="3"/>
      <c r="V68" s="3"/>
      <c r="W68" s="3"/>
      <c r="X68" s="3"/>
      <c r="Y68" s="118"/>
      <c r="Z68" s="118"/>
      <c r="AA68" s="118"/>
      <c r="AB68" s="118"/>
      <c r="AC68" s="118"/>
      <c r="AD68" s="3"/>
      <c r="AE68" s="3"/>
      <c r="AF68" s="3"/>
      <c r="AG68" s="3"/>
      <c r="AH68" s="3"/>
      <c r="AI68" s="3"/>
      <c r="AJ68" s="3"/>
      <c r="AK68" s="3"/>
      <c r="AL68" s="3"/>
      <c r="AM68" s="3"/>
      <c r="AN68" s="3"/>
      <c r="AO68" s="3"/>
      <c r="AP68" s="3"/>
      <c r="AQ68" s="3"/>
      <c r="AR68" s="3"/>
      <c r="AS68" s="3"/>
      <c r="AT68" s="3"/>
      <c r="AU68" s="3"/>
      <c r="AV68" s="3"/>
      <c r="AW68" s="3"/>
      <c r="BA68" s="4"/>
      <c r="BC68" s="37"/>
    </row>
    <row r="69" ht="15" customHeight="1" spans="1:55">
      <c r="A69" s="3"/>
      <c r="B69" s="3"/>
      <c r="C69" s="3"/>
      <c r="D69" s="3"/>
      <c r="E69" s="3"/>
      <c r="F69" s="3"/>
      <c r="G69" s="3"/>
      <c r="H69" s="3"/>
      <c r="I69" s="3"/>
      <c r="J69" s="3"/>
      <c r="K69" s="3"/>
      <c r="L69" s="3"/>
      <c r="M69" s="3"/>
      <c r="N69" s="3"/>
      <c r="O69" s="3"/>
      <c r="P69" s="3"/>
      <c r="Q69" s="3"/>
      <c r="R69" s="3"/>
      <c r="S69" s="3"/>
      <c r="T69" s="3"/>
      <c r="U69" s="3"/>
      <c r="V69" s="3"/>
      <c r="W69" s="3"/>
      <c r="X69" s="3"/>
      <c r="Y69" s="118"/>
      <c r="Z69" s="118"/>
      <c r="AA69" s="118"/>
      <c r="AB69" s="118"/>
      <c r="AC69" s="118"/>
      <c r="AD69" s="3"/>
      <c r="AE69" s="3"/>
      <c r="AF69" s="3"/>
      <c r="AG69" s="3"/>
      <c r="AH69" s="3"/>
      <c r="AI69" s="3"/>
      <c r="AJ69" s="3"/>
      <c r="AK69" s="3"/>
      <c r="AL69" s="3"/>
      <c r="AM69" s="3"/>
      <c r="AN69" s="3"/>
      <c r="AO69" s="3"/>
      <c r="AP69" s="3"/>
      <c r="AQ69" s="3"/>
      <c r="AR69" s="3"/>
      <c r="AS69" s="3"/>
      <c r="AT69" s="3"/>
      <c r="AU69" s="3"/>
      <c r="AV69" s="3"/>
      <c r="AW69" s="3"/>
      <c r="BA69" s="4"/>
      <c r="BC69" s="37"/>
    </row>
    <row r="70" ht="15" customHeight="1" spans="1:55">
      <c r="A70" s="3"/>
      <c r="B70" s="3"/>
      <c r="C70" s="3"/>
      <c r="D70" s="3"/>
      <c r="E70" s="3"/>
      <c r="F70" s="3"/>
      <c r="G70" s="3"/>
      <c r="H70" s="3"/>
      <c r="I70" s="3"/>
      <c r="J70" s="3"/>
      <c r="K70" s="3"/>
      <c r="L70" s="3"/>
      <c r="M70" s="3"/>
      <c r="N70" s="3"/>
      <c r="O70" s="3"/>
      <c r="P70" s="3"/>
      <c r="Q70" s="3"/>
      <c r="R70" s="3"/>
      <c r="S70" s="3"/>
      <c r="T70" s="3"/>
      <c r="U70" s="3"/>
      <c r="V70" s="3"/>
      <c r="W70" s="3"/>
      <c r="X70" s="3"/>
      <c r="Y70" s="118"/>
      <c r="Z70" s="118"/>
      <c r="AA70" s="118"/>
      <c r="AB70" s="118"/>
      <c r="AC70" s="118"/>
      <c r="AD70" s="3"/>
      <c r="AE70" s="3"/>
      <c r="AF70" s="3"/>
      <c r="AG70" s="3"/>
      <c r="AH70" s="3"/>
      <c r="AI70" s="3"/>
      <c r="AJ70" s="3"/>
      <c r="AK70" s="3"/>
      <c r="AL70" s="3"/>
      <c r="AM70" s="3"/>
      <c r="AN70" s="3"/>
      <c r="AO70" s="3"/>
      <c r="AP70" s="3"/>
      <c r="AQ70" s="3"/>
      <c r="AR70" s="3"/>
      <c r="AS70" s="3"/>
      <c r="AT70" s="3"/>
      <c r="AU70" s="3"/>
      <c r="AV70" s="3"/>
      <c r="AW70" s="3"/>
      <c r="BA70" s="4"/>
      <c r="BC70" s="37"/>
    </row>
    <row r="71" ht="15" customHeight="1" spans="1:55">
      <c r="A71" s="3"/>
      <c r="B71" s="3"/>
      <c r="C71" s="3"/>
      <c r="D71" s="3"/>
      <c r="E71" s="3"/>
      <c r="F71" s="3"/>
      <c r="G71" s="3"/>
      <c r="H71" s="3"/>
      <c r="I71" s="3"/>
      <c r="J71" s="3"/>
      <c r="K71" s="3"/>
      <c r="L71" s="3"/>
      <c r="M71" s="3"/>
      <c r="N71" s="3"/>
      <c r="O71" s="3"/>
      <c r="P71" s="3"/>
      <c r="Q71" s="3"/>
      <c r="R71" s="3"/>
      <c r="S71" s="3"/>
      <c r="T71" s="3"/>
      <c r="U71" s="3"/>
      <c r="V71" s="3"/>
      <c r="W71" s="3"/>
      <c r="X71" s="3"/>
      <c r="Y71" s="118"/>
      <c r="Z71" s="118"/>
      <c r="AA71" s="118"/>
      <c r="AB71" s="118"/>
      <c r="AC71" s="118"/>
      <c r="AD71" s="3"/>
      <c r="AE71" s="3"/>
      <c r="AF71" s="3"/>
      <c r="AG71" s="3"/>
      <c r="AH71" s="3"/>
      <c r="AI71" s="3"/>
      <c r="AJ71" s="3"/>
      <c r="AK71" s="3"/>
      <c r="AL71" s="3"/>
      <c r="AM71" s="3"/>
      <c r="AN71" s="3"/>
      <c r="AO71" s="3"/>
      <c r="AP71" s="3"/>
      <c r="AQ71" s="3"/>
      <c r="AR71" s="3"/>
      <c r="AS71" s="3"/>
      <c r="AT71" s="3"/>
      <c r="AU71" s="3"/>
      <c r="AV71" s="3"/>
      <c r="AW71" s="3"/>
      <c r="BA71" s="4"/>
      <c r="BC71" s="37"/>
    </row>
    <row r="72" ht="15" customHeight="1" spans="1:55">
      <c r="A72" s="3"/>
      <c r="B72" s="3"/>
      <c r="C72" s="3"/>
      <c r="D72" s="3"/>
      <c r="E72" s="3"/>
      <c r="F72" s="3"/>
      <c r="G72" s="3"/>
      <c r="H72" s="3"/>
      <c r="I72" s="3"/>
      <c r="J72" s="3"/>
      <c r="K72" s="3"/>
      <c r="L72" s="3"/>
      <c r="M72" s="3"/>
      <c r="N72" s="3"/>
      <c r="O72" s="3"/>
      <c r="P72" s="3"/>
      <c r="Q72" s="3"/>
      <c r="R72" s="3"/>
      <c r="S72" s="3"/>
      <c r="T72" s="3"/>
      <c r="U72" s="3"/>
      <c r="V72" s="3"/>
      <c r="W72" s="3"/>
      <c r="X72" s="3"/>
      <c r="Y72" s="118"/>
      <c r="Z72" s="118"/>
      <c r="AA72" s="118"/>
      <c r="AB72" s="118"/>
      <c r="AC72" s="118"/>
      <c r="AD72" s="3"/>
      <c r="AE72" s="3"/>
      <c r="AF72" s="3"/>
      <c r="AG72" s="3"/>
      <c r="AH72" s="3"/>
      <c r="AI72" s="3"/>
      <c r="AJ72" s="3"/>
      <c r="AK72" s="3"/>
      <c r="AL72" s="3"/>
      <c r="AM72" s="3"/>
      <c r="AN72" s="3"/>
      <c r="AO72" s="3"/>
      <c r="AP72" s="3"/>
      <c r="AQ72" s="3"/>
      <c r="AR72" s="3"/>
      <c r="AS72" s="3"/>
      <c r="AT72" s="3"/>
      <c r="AU72" s="3"/>
      <c r="AV72" s="3"/>
      <c r="AW72" s="3"/>
      <c r="BA72" s="4"/>
      <c r="BC72" s="37"/>
    </row>
    <row r="73" ht="15" customHeight="1" spans="1:55">
      <c r="A73" s="3"/>
      <c r="B73" s="3"/>
      <c r="C73" s="3"/>
      <c r="D73" s="3"/>
      <c r="E73" s="3"/>
      <c r="F73" s="3"/>
      <c r="G73" s="3"/>
      <c r="H73" s="3"/>
      <c r="I73" s="3"/>
      <c r="J73" s="3"/>
      <c r="K73" s="3"/>
      <c r="L73" s="3"/>
      <c r="M73" s="3"/>
      <c r="N73" s="3"/>
      <c r="O73" s="3"/>
      <c r="P73" s="3"/>
      <c r="Q73" s="3"/>
      <c r="R73" s="3"/>
      <c r="S73" s="3"/>
      <c r="T73" s="3"/>
      <c r="U73" s="3"/>
      <c r="V73" s="3"/>
      <c r="W73" s="3"/>
      <c r="X73" s="3"/>
      <c r="Y73" s="118"/>
      <c r="Z73" s="118"/>
      <c r="AA73" s="118"/>
      <c r="AB73" s="118"/>
      <c r="AC73" s="118"/>
      <c r="AD73" s="3"/>
      <c r="AE73" s="3"/>
      <c r="AF73" s="3"/>
      <c r="AG73" s="3"/>
      <c r="AH73" s="3"/>
      <c r="AI73" s="3"/>
      <c r="AJ73" s="3"/>
      <c r="AK73" s="3"/>
      <c r="AL73" s="3"/>
      <c r="AM73" s="3"/>
      <c r="AN73" s="3"/>
      <c r="AO73" s="3"/>
      <c r="AP73" s="3"/>
      <c r="AQ73" s="3"/>
      <c r="AR73" s="3"/>
      <c r="AS73" s="3"/>
      <c r="AT73" s="3"/>
      <c r="AU73" s="3"/>
      <c r="AV73" s="3"/>
      <c r="AW73" s="3"/>
      <c r="BA73" s="4"/>
      <c r="BC73" s="37"/>
    </row>
    <row r="74" ht="15" customHeight="1" spans="1:55">
      <c r="A74" s="3"/>
      <c r="B74" s="3"/>
      <c r="C74" s="3"/>
      <c r="D74" s="3"/>
      <c r="E74" s="3"/>
      <c r="F74" s="3"/>
      <c r="G74" s="3"/>
      <c r="H74" s="3"/>
      <c r="I74" s="3"/>
      <c r="J74" s="3"/>
      <c r="K74" s="3"/>
      <c r="L74" s="3"/>
      <c r="M74" s="3"/>
      <c r="N74" s="3"/>
      <c r="O74" s="3"/>
      <c r="P74" s="3"/>
      <c r="Q74" s="3"/>
      <c r="R74" s="3"/>
      <c r="S74" s="3"/>
      <c r="T74" s="3"/>
      <c r="U74" s="3"/>
      <c r="V74" s="3"/>
      <c r="W74" s="3"/>
      <c r="X74" s="3"/>
      <c r="Y74" s="118"/>
      <c r="Z74" s="118"/>
      <c r="AA74" s="118"/>
      <c r="AB74" s="118"/>
      <c r="AC74" s="118"/>
      <c r="AD74" s="3"/>
      <c r="AE74" s="3"/>
      <c r="AF74" s="3"/>
      <c r="AG74" s="3"/>
      <c r="AH74" s="3"/>
      <c r="AI74" s="3"/>
      <c r="AJ74" s="3"/>
      <c r="AK74" s="3"/>
      <c r="AL74" s="3"/>
      <c r="AM74" s="3"/>
      <c r="AN74" s="3"/>
      <c r="AO74" s="3"/>
      <c r="AP74" s="3"/>
      <c r="AQ74" s="3"/>
      <c r="AR74" s="3"/>
      <c r="AS74" s="3"/>
      <c r="AT74" s="3"/>
      <c r="AU74" s="3"/>
      <c r="AV74" s="3"/>
      <c r="AW74" s="3"/>
      <c r="BA74" s="4"/>
      <c r="BC74" s="37"/>
    </row>
    <row r="75" ht="15" customHeight="1" spans="1:55">
      <c r="A75" s="3"/>
      <c r="B75" s="3"/>
      <c r="C75" s="3"/>
      <c r="D75" s="3"/>
      <c r="E75" s="3"/>
      <c r="F75" s="3"/>
      <c r="G75" s="3"/>
      <c r="H75" s="3"/>
      <c r="I75" s="3"/>
      <c r="J75" s="3"/>
      <c r="K75" s="3"/>
      <c r="L75" s="3"/>
      <c r="M75" s="3"/>
      <c r="N75" s="3"/>
      <c r="O75" s="3"/>
      <c r="P75" s="3"/>
      <c r="Q75" s="3"/>
      <c r="R75" s="3"/>
      <c r="S75" s="3"/>
      <c r="T75" s="3"/>
      <c r="U75" s="3"/>
      <c r="V75" s="3"/>
      <c r="W75" s="3"/>
      <c r="X75" s="3"/>
      <c r="Y75" s="118"/>
      <c r="Z75" s="118"/>
      <c r="AA75" s="118"/>
      <c r="AB75" s="118"/>
      <c r="AC75" s="118"/>
      <c r="AD75" s="3"/>
      <c r="AE75" s="3"/>
      <c r="AF75" s="3"/>
      <c r="AG75" s="3"/>
      <c r="AH75" s="3"/>
      <c r="AI75" s="3"/>
      <c r="AJ75" s="3"/>
      <c r="AK75" s="3"/>
      <c r="AL75" s="3"/>
      <c r="AM75" s="3"/>
      <c r="AN75" s="3"/>
      <c r="AO75" s="3"/>
      <c r="AP75" s="3"/>
      <c r="AQ75" s="3"/>
      <c r="AR75" s="3"/>
      <c r="AS75" s="3"/>
      <c r="AT75" s="3"/>
      <c r="AU75" s="3"/>
      <c r="AV75" s="3"/>
      <c r="AW75" s="3"/>
      <c r="BA75" s="4"/>
      <c r="BC75" s="37"/>
    </row>
    <row r="76" ht="15" customHeight="1" spans="1:55">
      <c r="A76" s="3"/>
      <c r="B76" s="3"/>
      <c r="C76" s="3"/>
      <c r="D76" s="3"/>
      <c r="E76" s="3"/>
      <c r="F76" s="3"/>
      <c r="G76" s="3"/>
      <c r="H76" s="3"/>
      <c r="I76" s="3"/>
      <c r="J76" s="3"/>
      <c r="K76" s="3"/>
      <c r="L76" s="3"/>
      <c r="M76" s="3"/>
      <c r="N76" s="3"/>
      <c r="O76" s="3"/>
      <c r="P76" s="3"/>
      <c r="Q76" s="3"/>
      <c r="R76" s="3"/>
      <c r="S76" s="3"/>
      <c r="T76" s="3"/>
      <c r="U76" s="3"/>
      <c r="V76" s="3"/>
      <c r="W76" s="3"/>
      <c r="X76" s="3"/>
      <c r="Y76" s="118"/>
      <c r="Z76" s="118"/>
      <c r="AA76" s="118"/>
      <c r="AB76" s="118"/>
      <c r="AC76" s="118"/>
      <c r="AD76" s="3"/>
      <c r="AE76" s="3"/>
      <c r="AF76" s="3"/>
      <c r="AG76" s="3"/>
      <c r="AH76" s="3"/>
      <c r="AI76" s="3"/>
      <c r="AJ76" s="3"/>
      <c r="AK76" s="3"/>
      <c r="AL76" s="3"/>
      <c r="AM76" s="3"/>
      <c r="AN76" s="3"/>
      <c r="AO76" s="3"/>
      <c r="AP76" s="3"/>
      <c r="AQ76" s="3"/>
      <c r="AR76" s="3"/>
      <c r="AS76" s="3"/>
      <c r="AT76" s="3"/>
      <c r="AU76" s="3"/>
      <c r="AV76" s="3"/>
      <c r="AW76" s="3"/>
      <c r="BA76" s="4"/>
      <c r="BC76" s="37"/>
    </row>
    <row r="77" ht="15" customHeight="1" spans="1:55">
      <c r="A77" s="3"/>
      <c r="B77" s="3"/>
      <c r="C77" s="3"/>
      <c r="D77" s="3"/>
      <c r="E77" s="3"/>
      <c r="F77" s="3"/>
      <c r="G77" s="3"/>
      <c r="H77" s="3"/>
      <c r="I77" s="3"/>
      <c r="J77" s="3"/>
      <c r="K77" s="3"/>
      <c r="L77" s="3"/>
      <c r="M77" s="3"/>
      <c r="N77" s="3"/>
      <c r="O77" s="3"/>
      <c r="P77" s="3"/>
      <c r="Q77" s="3"/>
      <c r="R77" s="3"/>
      <c r="S77" s="3"/>
      <c r="T77" s="3"/>
      <c r="U77" s="3"/>
      <c r="V77" s="3"/>
      <c r="W77" s="3"/>
      <c r="X77" s="3"/>
      <c r="Y77" s="118"/>
      <c r="Z77" s="118"/>
      <c r="AA77" s="118"/>
      <c r="AB77" s="118"/>
      <c r="AC77" s="118"/>
      <c r="AD77" s="3"/>
      <c r="AE77" s="3"/>
      <c r="AF77" s="3"/>
      <c r="AG77" s="3"/>
      <c r="AH77" s="3"/>
      <c r="AI77" s="3"/>
      <c r="AJ77" s="3"/>
      <c r="AK77" s="3"/>
      <c r="AL77" s="3"/>
      <c r="AM77" s="3"/>
      <c r="AN77" s="3"/>
      <c r="AO77" s="3"/>
      <c r="AP77" s="3"/>
      <c r="AQ77" s="3"/>
      <c r="AR77" s="3"/>
      <c r="AS77" s="3"/>
      <c r="AT77" s="3"/>
      <c r="AU77" s="3"/>
      <c r="AV77" s="3"/>
      <c r="AW77" s="3"/>
      <c r="BA77" s="4"/>
      <c r="BC77" s="37"/>
    </row>
    <row r="78" ht="15" customHeight="1" spans="1:55">
      <c r="A78" s="3"/>
      <c r="B78" s="3"/>
      <c r="C78" s="3"/>
      <c r="D78" s="3"/>
      <c r="E78" s="3"/>
      <c r="F78" s="3"/>
      <c r="G78" s="3"/>
      <c r="H78" s="3"/>
      <c r="I78" s="3"/>
      <c r="J78" s="3"/>
      <c r="K78" s="3"/>
      <c r="L78" s="3"/>
      <c r="M78" s="3"/>
      <c r="N78" s="3"/>
      <c r="O78" s="3"/>
      <c r="P78" s="3"/>
      <c r="Q78" s="3"/>
      <c r="R78" s="3"/>
      <c r="S78" s="3"/>
      <c r="T78" s="3"/>
      <c r="U78" s="3"/>
      <c r="V78" s="3"/>
      <c r="W78" s="3"/>
      <c r="X78" s="3"/>
      <c r="Y78" s="118"/>
      <c r="Z78" s="118"/>
      <c r="AA78" s="118"/>
      <c r="AB78" s="118"/>
      <c r="AC78" s="118"/>
      <c r="AD78" s="3"/>
      <c r="AE78" s="3"/>
      <c r="AF78" s="3"/>
      <c r="AG78" s="3"/>
      <c r="AH78" s="3"/>
      <c r="AI78" s="3"/>
      <c r="AJ78" s="3"/>
      <c r="AK78" s="3"/>
      <c r="AL78" s="3"/>
      <c r="AM78" s="3"/>
      <c r="AN78" s="3"/>
      <c r="AO78" s="3"/>
      <c r="AP78" s="3"/>
      <c r="AQ78" s="3"/>
      <c r="AR78" s="3"/>
      <c r="AS78" s="3"/>
      <c r="AT78" s="3"/>
      <c r="AU78" s="3"/>
      <c r="AV78" s="3"/>
      <c r="AW78" s="3"/>
      <c r="BC78" s="37"/>
    </row>
    <row r="79" ht="15" customHeight="1" spans="1:55">
      <c r="A79" s="3"/>
      <c r="B79" s="3"/>
      <c r="C79" s="3"/>
      <c r="D79" s="3"/>
      <c r="E79" s="3"/>
      <c r="F79" s="3"/>
      <c r="G79" s="3"/>
      <c r="H79" s="3"/>
      <c r="I79" s="3"/>
      <c r="J79" s="3"/>
      <c r="K79" s="3"/>
      <c r="L79" s="3"/>
      <c r="M79" s="3"/>
      <c r="N79" s="3"/>
      <c r="O79" s="3"/>
      <c r="P79" s="3"/>
      <c r="Q79" s="3"/>
      <c r="R79" s="3"/>
      <c r="S79" s="3"/>
      <c r="T79" s="3"/>
      <c r="U79" s="3"/>
      <c r="V79" s="3"/>
      <c r="W79" s="3"/>
      <c r="X79" s="3"/>
      <c r="Y79" s="118"/>
      <c r="Z79" s="118"/>
      <c r="AA79" s="118"/>
      <c r="AB79" s="118"/>
      <c r="AC79" s="118"/>
      <c r="AD79" s="3"/>
      <c r="AE79" s="3"/>
      <c r="AF79" s="3"/>
      <c r="AG79" s="3"/>
      <c r="AH79" s="3"/>
      <c r="AI79" s="3"/>
      <c r="AJ79" s="3"/>
      <c r="AK79" s="3"/>
      <c r="AL79" s="3"/>
      <c r="AM79" s="3"/>
      <c r="AN79" s="3"/>
      <c r="AO79" s="3"/>
      <c r="AP79" s="3"/>
      <c r="AQ79" s="3"/>
      <c r="AR79" s="3"/>
      <c r="AS79" s="3"/>
      <c r="AT79" s="3"/>
      <c r="AU79" s="3"/>
      <c r="AV79" s="3"/>
      <c r="AW79" s="3"/>
      <c r="BC79" s="37"/>
    </row>
    <row r="80" ht="15" customHeight="1" spans="1:55">
      <c r="A80" s="3"/>
      <c r="B80" s="3"/>
      <c r="C80" s="3"/>
      <c r="D80" s="3"/>
      <c r="E80" s="3"/>
      <c r="F80" s="3"/>
      <c r="G80" s="3"/>
      <c r="H80" s="3"/>
      <c r="I80" s="3"/>
      <c r="J80" s="3"/>
      <c r="K80" s="3"/>
      <c r="L80" s="3"/>
      <c r="M80" s="3"/>
      <c r="N80" s="3"/>
      <c r="O80" s="3"/>
      <c r="P80" s="3"/>
      <c r="Q80" s="3"/>
      <c r="R80" s="3"/>
      <c r="S80" s="3"/>
      <c r="T80" s="3"/>
      <c r="U80" s="3"/>
      <c r="V80" s="3"/>
      <c r="W80" s="3"/>
      <c r="X80" s="3"/>
      <c r="Y80" s="118"/>
      <c r="Z80" s="118"/>
      <c r="AA80" s="118"/>
      <c r="AB80" s="118"/>
      <c r="AC80" s="118"/>
      <c r="AD80" s="3"/>
      <c r="AE80" s="3"/>
      <c r="AF80" s="3"/>
      <c r="AG80" s="3"/>
      <c r="AH80" s="3"/>
      <c r="AI80" s="3"/>
      <c r="AJ80" s="3"/>
      <c r="AK80" s="3"/>
      <c r="AL80" s="3"/>
      <c r="AM80" s="3"/>
      <c r="AN80" s="3"/>
      <c r="AO80" s="3"/>
      <c r="AP80" s="3"/>
      <c r="AQ80" s="3"/>
      <c r="AR80" s="3"/>
      <c r="AS80" s="3"/>
      <c r="AT80" s="3"/>
      <c r="AU80" s="3"/>
      <c r="AV80" s="3"/>
      <c r="AW80" s="3"/>
      <c r="BC80" s="37"/>
    </row>
    <row r="81" ht="15" customHeight="1" spans="1:55">
      <c r="A81" s="3"/>
      <c r="B81" s="3"/>
      <c r="C81" s="3"/>
      <c r="D81" s="3"/>
      <c r="E81" s="3"/>
      <c r="F81" s="3"/>
      <c r="G81" s="3"/>
      <c r="H81" s="3"/>
      <c r="I81" s="3"/>
      <c r="J81" s="3"/>
      <c r="K81" s="3"/>
      <c r="L81" s="3"/>
      <c r="M81" s="3"/>
      <c r="N81" s="3"/>
      <c r="O81" s="3"/>
      <c r="P81" s="3"/>
      <c r="Q81" s="3"/>
      <c r="R81" s="3"/>
      <c r="S81" s="3"/>
      <c r="T81" s="3"/>
      <c r="U81" s="3"/>
      <c r="V81" s="3"/>
      <c r="W81" s="3"/>
      <c r="X81" s="3"/>
      <c r="Y81" s="118"/>
      <c r="Z81" s="118"/>
      <c r="AA81" s="118"/>
      <c r="AB81" s="118"/>
      <c r="AC81" s="118"/>
      <c r="AD81" s="3"/>
      <c r="AE81" s="3"/>
      <c r="AF81" s="3"/>
      <c r="AG81" s="3"/>
      <c r="AH81" s="3"/>
      <c r="AI81" s="3"/>
      <c r="AJ81" s="3"/>
      <c r="AK81" s="3"/>
      <c r="AL81" s="3"/>
      <c r="AM81" s="3"/>
      <c r="AN81" s="3"/>
      <c r="AO81" s="3"/>
      <c r="AP81" s="3"/>
      <c r="AQ81" s="3"/>
      <c r="AR81" s="3"/>
      <c r="AS81" s="3"/>
      <c r="AT81" s="3"/>
      <c r="AU81" s="3"/>
      <c r="AV81" s="3"/>
      <c r="AW81" s="3"/>
      <c r="BC81" s="37"/>
    </row>
    <row r="82" ht="15" customHeight="1" spans="1:55">
      <c r="A82" s="3"/>
      <c r="B82" s="3"/>
      <c r="C82" s="3"/>
      <c r="D82" s="3"/>
      <c r="E82" s="3"/>
      <c r="F82" s="3"/>
      <c r="G82" s="3"/>
      <c r="H82" s="3"/>
      <c r="I82" s="3"/>
      <c r="J82" s="3"/>
      <c r="K82" s="3"/>
      <c r="L82" s="3"/>
      <c r="M82" s="3"/>
      <c r="N82" s="3"/>
      <c r="O82" s="3"/>
      <c r="P82" s="3"/>
      <c r="Q82" s="3"/>
      <c r="R82" s="3"/>
      <c r="S82" s="3"/>
      <c r="T82" s="3"/>
      <c r="U82" s="3"/>
      <c r="V82" s="3"/>
      <c r="W82" s="3"/>
      <c r="X82" s="3"/>
      <c r="Y82" s="118"/>
      <c r="Z82" s="118"/>
      <c r="AA82" s="118"/>
      <c r="AB82" s="118"/>
      <c r="AC82" s="118"/>
      <c r="AD82" s="3"/>
      <c r="AE82" s="3"/>
      <c r="AF82" s="3"/>
      <c r="AG82" s="3"/>
      <c r="AH82" s="3"/>
      <c r="AI82" s="3"/>
      <c r="AJ82" s="3"/>
      <c r="AK82" s="3"/>
      <c r="AL82" s="3"/>
      <c r="AM82" s="3"/>
      <c r="AN82" s="3"/>
      <c r="AO82" s="3"/>
      <c r="AP82" s="3"/>
      <c r="AQ82" s="3"/>
      <c r="AR82" s="3"/>
      <c r="AS82" s="3"/>
      <c r="AT82" s="3"/>
      <c r="AU82" s="3"/>
      <c r="AV82" s="3"/>
      <c r="AW82" s="3"/>
      <c r="BC82" s="37"/>
    </row>
    <row r="83" ht="15" customHeight="1" spans="1:55">
      <c r="A83" s="3"/>
      <c r="B83" s="3"/>
      <c r="C83" s="3"/>
      <c r="D83" s="3"/>
      <c r="E83" s="3"/>
      <c r="F83" s="3"/>
      <c r="G83" s="3"/>
      <c r="H83" s="3"/>
      <c r="I83" s="3"/>
      <c r="J83" s="3"/>
      <c r="K83" s="3"/>
      <c r="L83" s="3"/>
      <c r="M83" s="3"/>
      <c r="N83" s="3"/>
      <c r="O83" s="3"/>
      <c r="P83" s="3"/>
      <c r="Q83" s="3"/>
      <c r="R83" s="3"/>
      <c r="S83" s="3"/>
      <c r="T83" s="3"/>
      <c r="U83" s="3"/>
      <c r="V83" s="3"/>
      <c r="W83" s="3"/>
      <c r="X83" s="3"/>
      <c r="Y83" s="118"/>
      <c r="Z83" s="118"/>
      <c r="AA83" s="118"/>
      <c r="AB83" s="118"/>
      <c r="AC83" s="118"/>
      <c r="AD83" s="3"/>
      <c r="AE83" s="3"/>
      <c r="AF83" s="3"/>
      <c r="AG83" s="3"/>
      <c r="AH83" s="3"/>
      <c r="AI83" s="3"/>
      <c r="AJ83" s="3"/>
      <c r="AK83" s="3"/>
      <c r="AL83" s="3"/>
      <c r="AM83" s="3"/>
      <c r="AN83" s="3"/>
      <c r="AO83" s="3"/>
      <c r="AP83" s="3"/>
      <c r="AQ83" s="3"/>
      <c r="AR83" s="3"/>
      <c r="AS83" s="3"/>
      <c r="AT83" s="3"/>
      <c r="AU83" s="3"/>
      <c r="AV83" s="3"/>
      <c r="AW83" s="3"/>
      <c r="BC83" s="37"/>
    </row>
    <row r="84" ht="15" customHeight="1" spans="1:55">
      <c r="A84" s="3"/>
      <c r="B84" s="3"/>
      <c r="C84" s="3"/>
      <c r="D84" s="3"/>
      <c r="E84" s="3"/>
      <c r="F84" s="3"/>
      <c r="G84" s="3"/>
      <c r="H84" s="3"/>
      <c r="I84" s="3"/>
      <c r="J84" s="3"/>
      <c r="K84" s="3"/>
      <c r="L84" s="3"/>
      <c r="M84" s="3"/>
      <c r="N84" s="3"/>
      <c r="O84" s="3"/>
      <c r="P84" s="3"/>
      <c r="Q84" s="3"/>
      <c r="R84" s="3"/>
      <c r="S84" s="3"/>
      <c r="T84" s="3"/>
      <c r="U84" s="3"/>
      <c r="V84" s="3"/>
      <c r="W84" s="3"/>
      <c r="X84" s="3"/>
      <c r="Y84" s="118"/>
      <c r="Z84" s="118"/>
      <c r="AA84" s="118"/>
      <c r="AB84" s="118"/>
      <c r="AC84" s="118"/>
      <c r="AD84" s="3"/>
      <c r="AE84" s="3"/>
      <c r="AF84" s="3"/>
      <c r="AG84" s="3"/>
      <c r="AH84" s="3"/>
      <c r="AI84" s="3"/>
      <c r="AJ84" s="3"/>
      <c r="AK84" s="3"/>
      <c r="AL84" s="3"/>
      <c r="AM84" s="3"/>
      <c r="AN84" s="3"/>
      <c r="AO84" s="3"/>
      <c r="AP84" s="3"/>
      <c r="AQ84" s="3"/>
      <c r="AR84" s="3"/>
      <c r="AS84" s="3"/>
      <c r="AT84" s="3"/>
      <c r="AU84" s="3"/>
      <c r="AV84" s="3"/>
      <c r="AW84" s="3"/>
      <c r="BC84" s="37"/>
    </row>
    <row r="85" ht="15" customHeight="1" spans="1:55">
      <c r="A85" s="3"/>
      <c r="B85" s="3"/>
      <c r="C85" s="3"/>
      <c r="D85" s="3"/>
      <c r="E85" s="3"/>
      <c r="F85" s="3"/>
      <c r="G85" s="3"/>
      <c r="H85" s="3"/>
      <c r="I85" s="3"/>
      <c r="J85" s="3"/>
      <c r="K85" s="3"/>
      <c r="L85" s="3"/>
      <c r="M85" s="3"/>
      <c r="N85" s="3"/>
      <c r="O85" s="3"/>
      <c r="P85" s="3"/>
      <c r="Q85" s="3"/>
      <c r="R85" s="3"/>
      <c r="S85" s="3"/>
      <c r="T85" s="3"/>
      <c r="U85" s="3"/>
      <c r="V85" s="3"/>
      <c r="W85" s="3"/>
      <c r="X85" s="3"/>
      <c r="Y85" s="118"/>
      <c r="Z85" s="118"/>
      <c r="AA85" s="118"/>
      <c r="AB85" s="118"/>
      <c r="AC85" s="118"/>
      <c r="AD85" s="3"/>
      <c r="AE85" s="3"/>
      <c r="AF85" s="3"/>
      <c r="AG85" s="3"/>
      <c r="AH85" s="3"/>
      <c r="AI85" s="3"/>
      <c r="AJ85" s="3"/>
      <c r="AK85" s="3"/>
      <c r="AL85" s="3"/>
      <c r="AM85" s="3"/>
      <c r="AN85" s="3"/>
      <c r="AO85" s="3"/>
      <c r="AP85" s="3"/>
      <c r="AQ85" s="3"/>
      <c r="AR85" s="3"/>
      <c r="AS85" s="3"/>
      <c r="AT85" s="3"/>
      <c r="AU85" s="3"/>
      <c r="AV85" s="3"/>
      <c r="AW85" s="3"/>
      <c r="BC85" s="37"/>
    </row>
    <row r="86" ht="15" customHeight="1" spans="1:55">
      <c r="A86" s="3"/>
      <c r="B86" s="3"/>
      <c r="C86" s="3"/>
      <c r="D86" s="3"/>
      <c r="E86" s="3"/>
      <c r="F86" s="3"/>
      <c r="G86" s="3"/>
      <c r="H86" s="3"/>
      <c r="I86" s="3"/>
      <c r="J86" s="3"/>
      <c r="K86" s="3"/>
      <c r="L86" s="3"/>
      <c r="M86" s="3"/>
      <c r="N86" s="3"/>
      <c r="O86" s="3"/>
      <c r="P86" s="3"/>
      <c r="Q86" s="3"/>
      <c r="R86" s="3"/>
      <c r="S86" s="3"/>
      <c r="T86" s="3"/>
      <c r="U86" s="3"/>
      <c r="V86" s="3"/>
      <c r="W86" s="3"/>
      <c r="X86" s="3"/>
      <c r="Y86" s="118"/>
      <c r="Z86" s="118"/>
      <c r="AA86" s="118"/>
      <c r="AB86" s="118"/>
      <c r="AC86" s="118"/>
      <c r="AD86" s="3"/>
      <c r="AE86" s="3"/>
      <c r="AF86" s="3"/>
      <c r="AG86" s="3"/>
      <c r="AH86" s="3"/>
      <c r="AI86" s="3"/>
      <c r="AJ86" s="3"/>
      <c r="AK86" s="3"/>
      <c r="AL86" s="3"/>
      <c r="AM86" s="3"/>
      <c r="AN86" s="3"/>
      <c r="AO86" s="3"/>
      <c r="AP86" s="3"/>
      <c r="AQ86" s="3"/>
      <c r="AR86" s="3"/>
      <c r="AS86" s="3"/>
      <c r="AT86" s="3"/>
      <c r="AU86" s="3"/>
      <c r="AV86" s="3"/>
      <c r="AW86" s="3"/>
      <c r="BC86" s="37"/>
    </row>
    <row r="87" ht="15" customHeight="1" spans="1:55">
      <c r="A87" s="3"/>
      <c r="B87" s="3"/>
      <c r="C87" s="3"/>
      <c r="D87" s="3"/>
      <c r="E87" s="3"/>
      <c r="F87" s="3"/>
      <c r="G87" s="3"/>
      <c r="H87" s="3"/>
      <c r="I87" s="3"/>
      <c r="J87" s="3"/>
      <c r="K87" s="3"/>
      <c r="L87" s="3"/>
      <c r="M87" s="3"/>
      <c r="N87" s="3"/>
      <c r="O87" s="3"/>
      <c r="P87" s="3"/>
      <c r="Q87" s="3"/>
      <c r="R87" s="3"/>
      <c r="S87" s="3"/>
      <c r="T87" s="3"/>
      <c r="U87" s="3"/>
      <c r="V87" s="3"/>
      <c r="W87" s="3"/>
      <c r="X87" s="3"/>
      <c r="Y87" s="118"/>
      <c r="Z87" s="118"/>
      <c r="AA87" s="118"/>
      <c r="AB87" s="118"/>
      <c r="AC87" s="118"/>
      <c r="AD87" s="3"/>
      <c r="AE87" s="3"/>
      <c r="AF87" s="3"/>
      <c r="AG87" s="3"/>
      <c r="AH87" s="3"/>
      <c r="AI87" s="3"/>
      <c r="AJ87" s="3"/>
      <c r="AK87" s="3"/>
      <c r="AL87" s="3"/>
      <c r="AM87" s="3"/>
      <c r="AN87" s="3"/>
      <c r="AO87" s="3"/>
      <c r="AP87" s="3"/>
      <c r="AQ87" s="3"/>
      <c r="AR87" s="3"/>
      <c r="AS87" s="3"/>
      <c r="AT87" s="3"/>
      <c r="AU87" s="3"/>
      <c r="AV87" s="3"/>
      <c r="AW87" s="3"/>
      <c r="BC87" s="37"/>
    </row>
    <row r="88" ht="15" customHeight="1" spans="1:55">
      <c r="A88" s="3"/>
      <c r="B88" s="3"/>
      <c r="C88" s="3"/>
      <c r="D88" s="3"/>
      <c r="E88" s="3"/>
      <c r="F88" s="3"/>
      <c r="G88" s="3"/>
      <c r="H88" s="3"/>
      <c r="I88" s="3"/>
      <c r="J88" s="3"/>
      <c r="K88" s="3"/>
      <c r="L88" s="3"/>
      <c r="M88" s="3"/>
      <c r="N88" s="3"/>
      <c r="O88" s="3"/>
      <c r="P88" s="3"/>
      <c r="Q88" s="3"/>
      <c r="R88" s="3"/>
      <c r="S88" s="3"/>
      <c r="T88" s="3"/>
      <c r="U88" s="3"/>
      <c r="V88" s="3"/>
      <c r="W88" s="3"/>
      <c r="X88" s="3"/>
      <c r="Y88" s="118"/>
      <c r="Z88" s="118"/>
      <c r="AA88" s="118"/>
      <c r="AB88" s="118"/>
      <c r="AC88" s="118"/>
      <c r="AD88" s="3"/>
      <c r="AE88" s="3"/>
      <c r="AF88" s="3"/>
      <c r="AG88" s="3"/>
      <c r="AH88" s="3"/>
      <c r="AI88" s="3"/>
      <c r="AJ88" s="3"/>
      <c r="AK88" s="3"/>
      <c r="AL88" s="3"/>
      <c r="AM88" s="3"/>
      <c r="AN88" s="3"/>
      <c r="AO88" s="3"/>
      <c r="AP88" s="3"/>
      <c r="AQ88" s="3"/>
      <c r="AR88" s="3"/>
      <c r="AS88" s="3"/>
      <c r="AT88" s="3"/>
      <c r="AU88" s="3"/>
      <c r="AV88" s="3"/>
      <c r="AW88" s="3"/>
      <c r="BC88" s="37"/>
    </row>
    <row r="89" ht="15" customHeight="1" spans="1:55">
      <c r="A89" s="3"/>
      <c r="B89" s="3"/>
      <c r="C89" s="3"/>
      <c r="D89" s="3"/>
      <c r="E89" s="3"/>
      <c r="F89" s="3"/>
      <c r="G89" s="3"/>
      <c r="H89" s="3"/>
      <c r="I89" s="3"/>
      <c r="J89" s="3"/>
      <c r="K89" s="3"/>
      <c r="L89" s="3"/>
      <c r="M89" s="3"/>
      <c r="N89" s="3"/>
      <c r="O89" s="3"/>
      <c r="P89" s="3"/>
      <c r="Q89" s="3"/>
      <c r="R89" s="3"/>
      <c r="S89" s="3"/>
      <c r="T89" s="3"/>
      <c r="U89" s="3"/>
      <c r="V89" s="3"/>
      <c r="W89" s="3"/>
      <c r="X89" s="3"/>
      <c r="Y89" s="118"/>
      <c r="Z89" s="118"/>
      <c r="AA89" s="118"/>
      <c r="AB89" s="118"/>
      <c r="AC89" s="118"/>
      <c r="AD89" s="3"/>
      <c r="AE89" s="3"/>
      <c r="AF89" s="3"/>
      <c r="AG89" s="3"/>
      <c r="AH89" s="3"/>
      <c r="AI89" s="3"/>
      <c r="AJ89" s="3"/>
      <c r="AK89" s="3"/>
      <c r="AL89" s="3"/>
      <c r="AM89" s="3"/>
      <c r="AN89" s="3"/>
      <c r="AO89" s="3"/>
      <c r="AP89" s="3"/>
      <c r="AQ89" s="3"/>
      <c r="AR89" s="3"/>
      <c r="AS89" s="3"/>
      <c r="AT89" s="3"/>
      <c r="AU89" s="3"/>
      <c r="AV89" s="3"/>
      <c r="AW89" s="3"/>
      <c r="BC89" s="37"/>
    </row>
    <row r="90" ht="15" customHeight="1" spans="1:55">
      <c r="A90" s="3"/>
      <c r="B90" s="3"/>
      <c r="C90" s="3"/>
      <c r="D90" s="3"/>
      <c r="E90" s="3"/>
      <c r="F90" s="3"/>
      <c r="G90" s="3"/>
      <c r="H90" s="3"/>
      <c r="I90" s="3"/>
      <c r="J90" s="3"/>
      <c r="K90" s="3"/>
      <c r="L90" s="3"/>
      <c r="M90" s="3"/>
      <c r="N90" s="3"/>
      <c r="O90" s="3"/>
      <c r="P90" s="3"/>
      <c r="Q90" s="3"/>
      <c r="R90" s="3"/>
      <c r="S90" s="3"/>
      <c r="T90" s="3"/>
      <c r="U90" s="3"/>
      <c r="V90" s="3"/>
      <c r="W90" s="3"/>
      <c r="X90" s="3"/>
      <c r="Y90" s="118"/>
      <c r="Z90" s="118"/>
      <c r="AA90" s="118"/>
      <c r="AB90" s="118"/>
      <c r="AC90" s="118"/>
      <c r="AD90" s="3"/>
      <c r="AE90" s="3"/>
      <c r="AF90" s="3"/>
      <c r="AG90" s="3"/>
      <c r="AH90" s="3"/>
      <c r="AI90" s="3"/>
      <c r="AJ90" s="3"/>
      <c r="AK90" s="3"/>
      <c r="AL90" s="3"/>
      <c r="AM90" s="3"/>
      <c r="AN90" s="3"/>
      <c r="AO90" s="3"/>
      <c r="AP90" s="3"/>
      <c r="AQ90" s="3"/>
      <c r="AR90" s="3"/>
      <c r="AS90" s="3"/>
      <c r="AT90" s="3"/>
      <c r="AU90" s="3"/>
      <c r="AV90" s="3"/>
      <c r="AW90" s="3"/>
      <c r="BC90" s="37"/>
    </row>
    <row r="91" ht="15" customHeight="1" spans="1:55">
      <c r="A91" s="3"/>
      <c r="B91" s="3"/>
      <c r="C91" s="3"/>
      <c r="D91" s="3"/>
      <c r="E91" s="3"/>
      <c r="F91" s="3"/>
      <c r="G91" s="3"/>
      <c r="H91" s="3"/>
      <c r="I91" s="3"/>
      <c r="J91" s="3"/>
      <c r="K91" s="3"/>
      <c r="L91" s="3"/>
      <c r="M91" s="3"/>
      <c r="N91" s="3"/>
      <c r="O91" s="3"/>
      <c r="P91" s="3"/>
      <c r="Q91" s="3"/>
      <c r="R91" s="3"/>
      <c r="S91" s="3"/>
      <c r="T91" s="3"/>
      <c r="U91" s="3"/>
      <c r="V91" s="3"/>
      <c r="W91" s="3"/>
      <c r="X91" s="3"/>
      <c r="Y91" s="118"/>
      <c r="Z91" s="118"/>
      <c r="AA91" s="118"/>
      <c r="AB91" s="118"/>
      <c r="AC91" s="118"/>
      <c r="AD91" s="3"/>
      <c r="AE91" s="3"/>
      <c r="AF91" s="3"/>
      <c r="AG91" s="3"/>
      <c r="AH91" s="3"/>
      <c r="AI91" s="3"/>
      <c r="AJ91" s="3"/>
      <c r="AK91" s="3"/>
      <c r="AL91" s="3"/>
      <c r="AM91" s="3"/>
      <c r="AN91" s="3"/>
      <c r="AO91" s="3"/>
      <c r="AP91" s="3"/>
      <c r="AQ91" s="3"/>
      <c r="AR91" s="3"/>
      <c r="AS91" s="3"/>
      <c r="AT91" s="3"/>
      <c r="AU91" s="3"/>
      <c r="AV91" s="3"/>
      <c r="AW91" s="3"/>
      <c r="BC91" s="37"/>
    </row>
    <row r="92" ht="15" customHeight="1" spans="1:55">
      <c r="A92" s="3"/>
      <c r="B92" s="3"/>
      <c r="C92" s="3"/>
      <c r="D92" s="3"/>
      <c r="E92" s="3"/>
      <c r="F92" s="3"/>
      <c r="G92" s="3"/>
      <c r="H92" s="3"/>
      <c r="I92" s="3"/>
      <c r="J92" s="3"/>
      <c r="K92" s="3"/>
      <c r="L92" s="3"/>
      <c r="M92" s="3"/>
      <c r="N92" s="3"/>
      <c r="O92" s="3"/>
      <c r="P92" s="3"/>
      <c r="Q92" s="3"/>
      <c r="R92" s="3"/>
      <c r="S92" s="3"/>
      <c r="T92" s="3"/>
      <c r="U92" s="3"/>
      <c r="V92" s="3"/>
      <c r="W92" s="3"/>
      <c r="X92" s="3"/>
      <c r="Y92" s="118"/>
      <c r="Z92" s="118"/>
      <c r="AA92" s="118"/>
      <c r="AB92" s="118"/>
      <c r="AC92" s="118"/>
      <c r="AD92" s="3"/>
      <c r="AE92" s="3"/>
      <c r="AF92" s="3"/>
      <c r="AG92" s="3"/>
      <c r="AH92" s="3"/>
      <c r="AI92" s="3"/>
      <c r="AJ92" s="3"/>
      <c r="AK92" s="3"/>
      <c r="AL92" s="3"/>
      <c r="AM92" s="3"/>
      <c r="AN92" s="3"/>
      <c r="AO92" s="3"/>
      <c r="AP92" s="3"/>
      <c r="AQ92" s="3"/>
      <c r="AR92" s="3"/>
      <c r="AS92" s="3"/>
      <c r="AT92" s="3"/>
      <c r="AU92" s="3"/>
      <c r="AV92" s="3"/>
      <c r="AW92" s="3"/>
      <c r="BC92" s="37"/>
    </row>
    <row r="93" ht="15" customHeight="1" spans="1:55">
      <c r="A93" s="3"/>
      <c r="B93" s="3"/>
      <c r="C93" s="3"/>
      <c r="D93" s="3"/>
      <c r="E93" s="3"/>
      <c r="F93" s="3"/>
      <c r="G93" s="3"/>
      <c r="H93" s="3"/>
      <c r="I93" s="3"/>
      <c r="J93" s="3"/>
      <c r="K93" s="3"/>
      <c r="L93" s="3"/>
      <c r="M93" s="3"/>
      <c r="N93" s="3"/>
      <c r="O93" s="3"/>
      <c r="P93" s="3"/>
      <c r="Q93" s="3"/>
      <c r="R93" s="3"/>
      <c r="S93" s="3"/>
      <c r="T93" s="3"/>
      <c r="U93" s="3"/>
      <c r="V93" s="3"/>
      <c r="W93" s="3"/>
      <c r="X93" s="3"/>
      <c r="Y93" s="118"/>
      <c r="Z93" s="118"/>
      <c r="AA93" s="118"/>
      <c r="AB93" s="118"/>
      <c r="AC93" s="118"/>
      <c r="AD93" s="3"/>
      <c r="AE93" s="3"/>
      <c r="AF93" s="3"/>
      <c r="AG93" s="3"/>
      <c r="AH93" s="3"/>
      <c r="AI93" s="3"/>
      <c r="AJ93" s="3"/>
      <c r="AK93" s="3"/>
      <c r="AL93" s="3"/>
      <c r="AM93" s="3"/>
      <c r="AN93" s="3"/>
      <c r="AO93" s="3"/>
      <c r="AP93" s="3"/>
      <c r="AQ93" s="3"/>
      <c r="AR93" s="3"/>
      <c r="AS93" s="3"/>
      <c r="AT93" s="3"/>
      <c r="AU93" s="3"/>
      <c r="AV93" s="3"/>
      <c r="AW93" s="3"/>
      <c r="BC93" s="37"/>
    </row>
    <row r="94" ht="15" customHeight="1" spans="1:55">
      <c r="A94" s="3"/>
      <c r="B94" s="3"/>
      <c r="C94" s="3"/>
      <c r="D94" s="3"/>
      <c r="E94" s="3"/>
      <c r="F94" s="3"/>
      <c r="G94" s="3"/>
      <c r="H94" s="3"/>
      <c r="I94" s="3"/>
      <c r="J94" s="3"/>
      <c r="K94" s="3"/>
      <c r="L94" s="3"/>
      <c r="M94" s="3"/>
      <c r="N94" s="3"/>
      <c r="O94" s="3"/>
      <c r="P94" s="3"/>
      <c r="Q94" s="3"/>
      <c r="R94" s="3"/>
      <c r="S94" s="3"/>
      <c r="T94" s="3"/>
      <c r="U94" s="3"/>
      <c r="V94" s="3"/>
      <c r="W94" s="3"/>
      <c r="X94" s="3"/>
      <c r="Y94" s="118"/>
      <c r="Z94" s="118"/>
      <c r="AA94" s="118"/>
      <c r="AB94" s="118"/>
      <c r="AC94" s="118"/>
      <c r="AD94" s="3"/>
      <c r="AE94" s="3"/>
      <c r="AF94" s="3"/>
      <c r="AG94" s="3"/>
      <c r="AH94" s="3"/>
      <c r="AI94" s="3"/>
      <c r="AJ94" s="3"/>
      <c r="AK94" s="3"/>
      <c r="AL94" s="3"/>
      <c r="AM94" s="3"/>
      <c r="AN94" s="3"/>
      <c r="AO94" s="3"/>
      <c r="AP94" s="3"/>
      <c r="AQ94" s="3"/>
      <c r="AR94" s="3"/>
      <c r="AS94" s="3"/>
      <c r="AT94" s="3"/>
      <c r="AU94" s="3"/>
      <c r="AV94" s="3"/>
      <c r="AW94" s="3"/>
      <c r="BC94" s="37"/>
    </row>
    <row r="95" ht="15" customHeight="1" spans="1:55">
      <c r="A95" s="3"/>
      <c r="B95" s="3"/>
      <c r="C95" s="3"/>
      <c r="D95" s="3"/>
      <c r="E95" s="3"/>
      <c r="F95" s="3"/>
      <c r="G95" s="3"/>
      <c r="H95" s="3"/>
      <c r="I95" s="3"/>
      <c r="J95" s="3"/>
      <c r="K95" s="3"/>
      <c r="L95" s="3"/>
      <c r="M95" s="3"/>
      <c r="N95" s="3"/>
      <c r="O95" s="3"/>
      <c r="P95" s="3"/>
      <c r="Q95" s="3"/>
      <c r="R95" s="3"/>
      <c r="S95" s="3"/>
      <c r="T95" s="3"/>
      <c r="U95" s="3"/>
      <c r="V95" s="3"/>
      <c r="W95" s="3"/>
      <c r="X95" s="3"/>
      <c r="Y95" s="118"/>
      <c r="Z95" s="118"/>
      <c r="AA95" s="118"/>
      <c r="AB95" s="118"/>
      <c r="AC95" s="118"/>
      <c r="AD95" s="3"/>
      <c r="AE95" s="3"/>
      <c r="AF95" s="3"/>
      <c r="AG95" s="3"/>
      <c r="AH95" s="3"/>
      <c r="AI95" s="3"/>
      <c r="AJ95" s="3"/>
      <c r="AK95" s="3"/>
      <c r="AL95" s="3"/>
      <c r="AM95" s="3"/>
      <c r="AN95" s="3"/>
      <c r="AO95" s="3"/>
      <c r="AP95" s="3"/>
      <c r="AQ95" s="3"/>
      <c r="AR95" s="3"/>
      <c r="AS95" s="3"/>
      <c r="AT95" s="3"/>
      <c r="AU95" s="3"/>
      <c r="AV95" s="3"/>
      <c r="AW95" s="3"/>
      <c r="BC95" s="37"/>
    </row>
    <row r="96" ht="15" customHeight="1" spans="1:55">
      <c r="A96" s="3"/>
      <c r="B96" s="3"/>
      <c r="C96" s="3"/>
      <c r="D96" s="3"/>
      <c r="E96" s="3"/>
      <c r="F96" s="3"/>
      <c r="G96" s="3"/>
      <c r="H96" s="3"/>
      <c r="I96" s="3"/>
      <c r="J96" s="3"/>
      <c r="K96" s="3"/>
      <c r="L96" s="3"/>
      <c r="M96" s="3"/>
      <c r="N96" s="3"/>
      <c r="O96" s="3"/>
      <c r="P96" s="3"/>
      <c r="Q96" s="3"/>
      <c r="R96" s="3"/>
      <c r="S96" s="3"/>
      <c r="T96" s="3"/>
      <c r="U96" s="3"/>
      <c r="V96" s="3"/>
      <c r="W96" s="3"/>
      <c r="X96" s="3"/>
      <c r="Y96" s="118"/>
      <c r="Z96" s="118"/>
      <c r="AA96" s="118"/>
      <c r="AB96" s="118"/>
      <c r="AC96" s="118"/>
      <c r="AD96" s="3"/>
      <c r="AE96" s="3"/>
      <c r="AF96" s="3"/>
      <c r="AG96" s="3"/>
      <c r="AH96" s="3"/>
      <c r="AI96" s="3"/>
      <c r="AJ96" s="3"/>
      <c r="AK96" s="3"/>
      <c r="AL96" s="3"/>
      <c r="AM96" s="3"/>
      <c r="AN96" s="3"/>
      <c r="AO96" s="3"/>
      <c r="AP96" s="3"/>
      <c r="AQ96" s="3"/>
      <c r="AR96" s="3"/>
      <c r="AS96" s="3"/>
      <c r="AT96" s="3"/>
      <c r="AU96" s="3"/>
      <c r="AV96" s="3"/>
      <c r="AW96" s="3"/>
      <c r="BC96" s="37"/>
    </row>
    <row r="97" ht="15" customHeight="1" spans="1:55">
      <c r="A97" s="3"/>
      <c r="B97" s="3"/>
      <c r="C97" s="3"/>
      <c r="D97" s="3"/>
      <c r="E97" s="3"/>
      <c r="F97" s="3"/>
      <c r="G97" s="3"/>
      <c r="H97" s="3"/>
      <c r="I97" s="3"/>
      <c r="J97" s="3"/>
      <c r="K97" s="3"/>
      <c r="L97" s="3"/>
      <c r="M97" s="3"/>
      <c r="N97" s="3"/>
      <c r="O97" s="3"/>
      <c r="P97" s="3"/>
      <c r="Q97" s="3"/>
      <c r="R97" s="3"/>
      <c r="S97" s="3"/>
      <c r="T97" s="3"/>
      <c r="U97" s="3"/>
      <c r="V97" s="3"/>
      <c r="W97" s="3"/>
      <c r="X97" s="3"/>
      <c r="Y97" s="118"/>
      <c r="Z97" s="118"/>
      <c r="AA97" s="118"/>
      <c r="AB97" s="118"/>
      <c r="AC97" s="118"/>
      <c r="AD97" s="3"/>
      <c r="AE97" s="3"/>
      <c r="AF97" s="3"/>
      <c r="AG97" s="3"/>
      <c r="AH97" s="3"/>
      <c r="AI97" s="3"/>
      <c r="AJ97" s="3"/>
      <c r="AK97" s="3"/>
      <c r="AL97" s="3"/>
      <c r="AM97" s="3"/>
      <c r="AN97" s="3"/>
      <c r="AO97" s="3"/>
      <c r="AP97" s="3"/>
      <c r="AQ97" s="3"/>
      <c r="AR97" s="3"/>
      <c r="AS97" s="3"/>
      <c r="AT97" s="3"/>
      <c r="AU97" s="3"/>
      <c r="AV97" s="3"/>
      <c r="AW97" s="3"/>
      <c r="BC97" s="37"/>
    </row>
    <row r="98" ht="15" customHeight="1" spans="1:55">
      <c r="A98" s="3"/>
      <c r="B98" s="3"/>
      <c r="C98" s="3"/>
      <c r="D98" s="3"/>
      <c r="E98" s="3"/>
      <c r="F98" s="3"/>
      <c r="G98" s="3"/>
      <c r="H98" s="3"/>
      <c r="I98" s="3"/>
      <c r="J98" s="3"/>
      <c r="K98" s="3"/>
      <c r="L98" s="3"/>
      <c r="M98" s="3"/>
      <c r="N98" s="3"/>
      <c r="O98" s="3"/>
      <c r="P98" s="3"/>
      <c r="Q98" s="3"/>
      <c r="R98" s="3"/>
      <c r="S98" s="3"/>
      <c r="T98" s="3"/>
      <c r="U98" s="3"/>
      <c r="V98" s="3"/>
      <c r="W98" s="3"/>
      <c r="X98" s="3"/>
      <c r="Y98" s="118"/>
      <c r="Z98" s="118"/>
      <c r="AA98" s="118"/>
      <c r="AB98" s="118"/>
      <c r="AC98" s="118"/>
      <c r="AD98" s="3"/>
      <c r="AE98" s="3"/>
      <c r="AF98" s="3"/>
      <c r="AG98" s="3"/>
      <c r="AH98" s="3"/>
      <c r="AI98" s="3"/>
      <c r="AJ98" s="3"/>
      <c r="AK98" s="3"/>
      <c r="AL98" s="3"/>
      <c r="AM98" s="3"/>
      <c r="AN98" s="3"/>
      <c r="AO98" s="3"/>
      <c r="AP98" s="3"/>
      <c r="AQ98" s="3"/>
      <c r="AR98" s="3"/>
      <c r="AS98" s="3"/>
      <c r="AT98" s="3"/>
      <c r="AU98" s="3"/>
      <c r="AV98" s="3"/>
      <c r="AW98" s="3"/>
      <c r="BC98" s="37"/>
    </row>
    <row r="99" ht="15" customHeight="1" spans="1:55">
      <c r="A99" s="3"/>
      <c r="B99" s="3"/>
      <c r="C99" s="3"/>
      <c r="D99" s="3"/>
      <c r="E99" s="3"/>
      <c r="F99" s="3"/>
      <c r="G99" s="3"/>
      <c r="H99" s="3"/>
      <c r="I99" s="3"/>
      <c r="J99" s="3"/>
      <c r="K99" s="3"/>
      <c r="L99" s="3"/>
      <c r="M99" s="3"/>
      <c r="N99" s="3"/>
      <c r="O99" s="3"/>
      <c r="P99" s="3"/>
      <c r="Q99" s="3"/>
      <c r="R99" s="3"/>
      <c r="S99" s="3"/>
      <c r="T99" s="3"/>
      <c r="U99" s="3"/>
      <c r="V99" s="3"/>
      <c r="W99" s="3"/>
      <c r="X99" s="3"/>
      <c r="Y99" s="118"/>
      <c r="Z99" s="118"/>
      <c r="AA99" s="118"/>
      <c r="AB99" s="118"/>
      <c r="AC99" s="118"/>
      <c r="AD99" s="3"/>
      <c r="AE99" s="3"/>
      <c r="AF99" s="3"/>
      <c r="AG99" s="3"/>
      <c r="AH99" s="3"/>
      <c r="AI99" s="3"/>
      <c r="AJ99" s="3"/>
      <c r="AK99" s="3"/>
      <c r="AL99" s="3"/>
      <c r="AM99" s="3"/>
      <c r="AN99" s="3"/>
      <c r="AO99" s="3"/>
      <c r="AP99" s="3"/>
      <c r="AQ99" s="3"/>
      <c r="AR99" s="3"/>
      <c r="AS99" s="3"/>
      <c r="AT99" s="3"/>
      <c r="AU99" s="3"/>
      <c r="AV99" s="3"/>
      <c r="AW99" s="3"/>
      <c r="BC99" s="37"/>
    </row>
    <row r="100" ht="15" customHeight="1" spans="1:55">
      <c r="A100" s="3"/>
      <c r="B100" s="3"/>
      <c r="C100" s="3"/>
      <c r="D100" s="3"/>
      <c r="E100" s="3"/>
      <c r="F100" s="3"/>
      <c r="G100" s="3"/>
      <c r="H100" s="3"/>
      <c r="I100" s="3"/>
      <c r="J100" s="3"/>
      <c r="K100" s="3"/>
      <c r="L100" s="3"/>
      <c r="M100" s="3"/>
      <c r="N100" s="3"/>
      <c r="O100" s="3"/>
      <c r="P100" s="3"/>
      <c r="Q100" s="3"/>
      <c r="R100" s="3"/>
      <c r="S100" s="3"/>
      <c r="T100" s="3"/>
      <c r="U100" s="3"/>
      <c r="V100" s="3"/>
      <c r="W100" s="3"/>
      <c r="X100" s="3"/>
      <c r="Y100" s="118"/>
      <c r="Z100" s="118"/>
      <c r="AA100" s="118"/>
      <c r="AB100" s="118"/>
      <c r="AC100" s="118"/>
      <c r="AD100" s="3"/>
      <c r="AE100" s="3"/>
      <c r="AF100" s="3"/>
      <c r="AG100" s="3"/>
      <c r="AH100" s="3"/>
      <c r="AI100" s="3"/>
      <c r="AJ100" s="3"/>
      <c r="AK100" s="3"/>
      <c r="AL100" s="3"/>
      <c r="AM100" s="3"/>
      <c r="AN100" s="3"/>
      <c r="AO100" s="3"/>
      <c r="AP100" s="3"/>
      <c r="AQ100" s="3"/>
      <c r="AR100" s="3"/>
      <c r="AS100" s="3"/>
      <c r="AT100" s="3"/>
      <c r="AU100" s="3"/>
      <c r="AV100" s="3"/>
      <c r="AW100" s="3"/>
      <c r="BC100" s="37"/>
    </row>
    <row r="101" ht="15" customHeight="1" spans="1:55">
      <c r="A101" s="3"/>
      <c r="B101" s="3"/>
      <c r="C101" s="3"/>
      <c r="D101" s="3"/>
      <c r="E101" s="3"/>
      <c r="F101" s="3"/>
      <c r="G101" s="3"/>
      <c r="H101" s="3"/>
      <c r="I101" s="3"/>
      <c r="J101" s="3"/>
      <c r="K101" s="3"/>
      <c r="L101" s="3"/>
      <c r="M101" s="3"/>
      <c r="N101" s="3"/>
      <c r="O101" s="3"/>
      <c r="P101" s="3"/>
      <c r="Q101" s="3"/>
      <c r="R101" s="3"/>
      <c r="S101" s="3"/>
      <c r="T101" s="3"/>
      <c r="U101" s="3"/>
      <c r="V101" s="3"/>
      <c r="W101" s="3"/>
      <c r="X101" s="3"/>
      <c r="Y101" s="118"/>
      <c r="Z101" s="118"/>
      <c r="AA101" s="118"/>
      <c r="AB101" s="118"/>
      <c r="AC101" s="118"/>
      <c r="AD101" s="3"/>
      <c r="AE101" s="3"/>
      <c r="AF101" s="3"/>
      <c r="AG101" s="3"/>
      <c r="AH101" s="3"/>
      <c r="AI101" s="3"/>
      <c r="AJ101" s="3"/>
      <c r="AK101" s="3"/>
      <c r="AL101" s="3"/>
      <c r="AM101" s="3"/>
      <c r="AN101" s="3"/>
      <c r="AO101" s="3"/>
      <c r="AP101" s="3"/>
      <c r="AQ101" s="3"/>
      <c r="AR101" s="3"/>
      <c r="AS101" s="3"/>
      <c r="AT101" s="3"/>
      <c r="AU101" s="3"/>
      <c r="AV101" s="3"/>
      <c r="AW101" s="3"/>
      <c r="BC101" s="37"/>
    </row>
    <row r="102" ht="15" customHeight="1" spans="1:55">
      <c r="A102" s="3"/>
      <c r="B102" s="3"/>
      <c r="C102" s="3"/>
      <c r="D102" s="3"/>
      <c r="E102" s="3"/>
      <c r="F102" s="3"/>
      <c r="G102" s="3"/>
      <c r="H102" s="3"/>
      <c r="I102" s="3"/>
      <c r="J102" s="3"/>
      <c r="K102" s="3"/>
      <c r="L102" s="3"/>
      <c r="M102" s="3"/>
      <c r="N102" s="3"/>
      <c r="O102" s="3"/>
      <c r="P102" s="3"/>
      <c r="Q102" s="3"/>
      <c r="R102" s="3"/>
      <c r="S102" s="3"/>
      <c r="T102" s="3"/>
      <c r="U102" s="3"/>
      <c r="V102" s="3"/>
      <c r="W102" s="3"/>
      <c r="X102" s="3"/>
      <c r="Y102" s="118"/>
      <c r="Z102" s="118"/>
      <c r="AA102" s="118"/>
      <c r="AB102" s="118"/>
      <c r="AC102" s="118"/>
      <c r="AD102" s="3"/>
      <c r="AE102" s="3"/>
      <c r="AF102" s="3"/>
      <c r="AG102" s="3"/>
      <c r="AH102" s="3"/>
      <c r="AI102" s="3"/>
      <c r="AJ102" s="3"/>
      <c r="AK102" s="3"/>
      <c r="AL102" s="3"/>
      <c r="AM102" s="3"/>
      <c r="AN102" s="3"/>
      <c r="AO102" s="3"/>
      <c r="AP102" s="3"/>
      <c r="AQ102" s="3"/>
      <c r="AR102" s="3"/>
      <c r="AS102" s="3"/>
      <c r="AT102" s="3"/>
      <c r="AU102" s="3"/>
      <c r="AV102" s="3"/>
      <c r="AW102" s="3"/>
      <c r="BC102" s="37"/>
    </row>
    <row r="103" ht="15" customHeight="1" spans="1:55">
      <c r="A103" s="3"/>
      <c r="B103" s="3"/>
      <c r="C103" s="3"/>
      <c r="D103" s="3"/>
      <c r="E103" s="3"/>
      <c r="F103" s="3"/>
      <c r="G103" s="3"/>
      <c r="H103" s="3"/>
      <c r="I103" s="3"/>
      <c r="J103" s="3"/>
      <c r="K103" s="3"/>
      <c r="L103" s="3"/>
      <c r="M103" s="3"/>
      <c r="N103" s="3"/>
      <c r="O103" s="3"/>
      <c r="P103" s="3"/>
      <c r="Q103" s="3"/>
      <c r="R103" s="3"/>
      <c r="S103" s="3"/>
      <c r="T103" s="3"/>
      <c r="U103" s="3"/>
      <c r="V103" s="3"/>
      <c r="W103" s="3"/>
      <c r="X103" s="3"/>
      <c r="Y103" s="118"/>
      <c r="Z103" s="118"/>
      <c r="AA103" s="118"/>
      <c r="AB103" s="118"/>
      <c r="AC103" s="118"/>
      <c r="AD103" s="3"/>
      <c r="AE103" s="3"/>
      <c r="AF103" s="3"/>
      <c r="AG103" s="3"/>
      <c r="AH103" s="3"/>
      <c r="AI103" s="3"/>
      <c r="AJ103" s="3"/>
      <c r="AK103" s="3"/>
      <c r="AL103" s="3"/>
      <c r="AM103" s="3"/>
      <c r="AN103" s="3"/>
      <c r="AO103" s="3"/>
      <c r="AP103" s="3"/>
      <c r="AQ103" s="3"/>
      <c r="AR103" s="3"/>
      <c r="AS103" s="3"/>
      <c r="AT103" s="3"/>
      <c r="AU103" s="3"/>
      <c r="AV103" s="3"/>
      <c r="AW103" s="3"/>
      <c r="BC103" s="37"/>
    </row>
    <row r="104" ht="15" customHeight="1" spans="1:55">
      <c r="A104" s="3"/>
      <c r="B104" s="3"/>
      <c r="C104" s="3"/>
      <c r="D104" s="3"/>
      <c r="E104" s="3"/>
      <c r="F104" s="3"/>
      <c r="G104" s="3"/>
      <c r="H104" s="3"/>
      <c r="I104" s="3"/>
      <c r="J104" s="3"/>
      <c r="K104" s="3"/>
      <c r="L104" s="3"/>
      <c r="M104" s="3"/>
      <c r="N104" s="3"/>
      <c r="O104" s="3"/>
      <c r="P104" s="3"/>
      <c r="Q104" s="3"/>
      <c r="R104" s="3"/>
      <c r="S104" s="3"/>
      <c r="T104" s="3"/>
      <c r="U104" s="3"/>
      <c r="V104" s="3"/>
      <c r="W104" s="3"/>
      <c r="X104" s="3"/>
      <c r="Y104" s="118"/>
      <c r="Z104" s="118"/>
      <c r="AA104" s="118"/>
      <c r="AB104" s="118"/>
      <c r="AC104" s="118"/>
      <c r="AD104" s="3"/>
      <c r="AE104" s="3"/>
      <c r="AF104" s="3"/>
      <c r="AG104" s="3"/>
      <c r="AH104" s="3"/>
      <c r="AI104" s="3"/>
      <c r="AJ104" s="3"/>
      <c r="AK104" s="3"/>
      <c r="AL104" s="3"/>
      <c r="AM104" s="3"/>
      <c r="AN104" s="3"/>
      <c r="AO104" s="3"/>
      <c r="AP104" s="3"/>
      <c r="AQ104" s="3"/>
      <c r="AR104" s="3"/>
      <c r="AS104" s="3"/>
      <c r="AT104" s="3"/>
      <c r="AU104" s="3"/>
      <c r="AV104" s="3"/>
      <c r="AW104" s="3"/>
      <c r="BC104" s="37"/>
    </row>
    <row r="105" ht="15" customHeight="1" spans="1:55">
      <c r="A105" s="3"/>
      <c r="B105" s="3"/>
      <c r="C105" s="3"/>
      <c r="D105" s="3"/>
      <c r="E105" s="3"/>
      <c r="F105" s="3"/>
      <c r="G105" s="3"/>
      <c r="H105" s="3"/>
      <c r="I105" s="3"/>
      <c r="J105" s="3"/>
      <c r="K105" s="3"/>
      <c r="L105" s="3"/>
      <c r="M105" s="3"/>
      <c r="N105" s="3"/>
      <c r="O105" s="3"/>
      <c r="P105" s="3"/>
      <c r="Q105" s="3"/>
      <c r="R105" s="3"/>
      <c r="S105" s="3"/>
      <c r="T105" s="3"/>
      <c r="U105" s="3"/>
      <c r="V105" s="3"/>
      <c r="W105" s="3"/>
      <c r="X105" s="3"/>
      <c r="Y105" s="118"/>
      <c r="Z105" s="118"/>
      <c r="AA105" s="118"/>
      <c r="AB105" s="118"/>
      <c r="AC105" s="118"/>
      <c r="AD105" s="3"/>
      <c r="AE105" s="3"/>
      <c r="AF105" s="3"/>
      <c r="AG105" s="3"/>
      <c r="AH105" s="3"/>
      <c r="AI105" s="3"/>
      <c r="AJ105" s="3"/>
      <c r="AK105" s="3"/>
      <c r="AL105" s="3"/>
      <c r="AM105" s="3"/>
      <c r="AN105" s="3"/>
      <c r="AO105" s="3"/>
      <c r="AP105" s="3"/>
      <c r="AQ105" s="3"/>
      <c r="AR105" s="3"/>
      <c r="AS105" s="3"/>
      <c r="AT105" s="3"/>
      <c r="AU105" s="3"/>
      <c r="AV105" s="3"/>
      <c r="AW105" s="3"/>
      <c r="BC105" s="37"/>
    </row>
    <row r="106" ht="15" customHeight="1" spans="1:55">
      <c r="A106" s="3"/>
      <c r="B106" s="3"/>
      <c r="C106" s="3"/>
      <c r="D106" s="3"/>
      <c r="E106" s="3"/>
      <c r="F106" s="3"/>
      <c r="G106" s="3"/>
      <c r="H106" s="3"/>
      <c r="I106" s="3"/>
      <c r="J106" s="3"/>
      <c r="K106" s="3"/>
      <c r="L106" s="3"/>
      <c r="M106" s="3"/>
      <c r="N106" s="3"/>
      <c r="O106" s="3"/>
      <c r="P106" s="3"/>
      <c r="Q106" s="3"/>
      <c r="R106" s="3"/>
      <c r="S106" s="3"/>
      <c r="T106" s="3"/>
      <c r="U106" s="3"/>
      <c r="V106" s="3"/>
      <c r="W106" s="3"/>
      <c r="X106" s="3"/>
      <c r="Y106" s="118"/>
      <c r="Z106" s="118"/>
      <c r="AA106" s="118"/>
      <c r="AB106" s="118"/>
      <c r="AC106" s="118"/>
      <c r="AD106" s="3"/>
      <c r="AE106" s="3"/>
      <c r="AF106" s="3"/>
      <c r="AG106" s="3"/>
      <c r="AH106" s="3"/>
      <c r="AI106" s="3"/>
      <c r="AJ106" s="3"/>
      <c r="AK106" s="3"/>
      <c r="AL106" s="3"/>
      <c r="AM106" s="3"/>
      <c r="AN106" s="3"/>
      <c r="AO106" s="3"/>
      <c r="AP106" s="3"/>
      <c r="AQ106" s="3"/>
      <c r="AR106" s="3"/>
      <c r="AS106" s="3"/>
      <c r="AT106" s="3"/>
      <c r="AU106" s="3"/>
      <c r="AV106" s="3"/>
      <c r="AW106" s="3"/>
      <c r="BC106" s="37"/>
    </row>
    <row r="107" ht="15" customHeight="1" spans="1:55">
      <c r="A107" s="3"/>
      <c r="B107" s="3"/>
      <c r="C107" s="3"/>
      <c r="D107" s="3"/>
      <c r="E107" s="3"/>
      <c r="F107" s="3"/>
      <c r="G107" s="3"/>
      <c r="H107" s="3"/>
      <c r="I107" s="3"/>
      <c r="J107" s="3"/>
      <c r="K107" s="3"/>
      <c r="L107" s="3"/>
      <c r="M107" s="3"/>
      <c r="N107" s="3"/>
      <c r="O107" s="3"/>
      <c r="P107" s="3"/>
      <c r="Q107" s="3"/>
      <c r="R107" s="3"/>
      <c r="S107" s="3"/>
      <c r="T107" s="3"/>
      <c r="U107" s="3"/>
      <c r="V107" s="3"/>
      <c r="W107" s="3"/>
      <c r="X107" s="3"/>
      <c r="Y107" s="118"/>
      <c r="Z107" s="118"/>
      <c r="AA107" s="118"/>
      <c r="AB107" s="118"/>
      <c r="AC107" s="118"/>
      <c r="AD107" s="3"/>
      <c r="AE107" s="3"/>
      <c r="AF107" s="3"/>
      <c r="AG107" s="3"/>
      <c r="AH107" s="3"/>
      <c r="AI107" s="3"/>
      <c r="AJ107" s="3"/>
      <c r="AK107" s="3"/>
      <c r="AL107" s="3"/>
      <c r="AM107" s="3"/>
      <c r="AN107" s="3"/>
      <c r="AO107" s="3"/>
      <c r="AP107" s="3"/>
      <c r="AQ107" s="3"/>
      <c r="AR107" s="3"/>
      <c r="AS107" s="3"/>
      <c r="AT107" s="3"/>
      <c r="AU107" s="3"/>
      <c r="AV107" s="3"/>
      <c r="AW107" s="3"/>
      <c r="BC107" s="37"/>
    </row>
    <row r="108" ht="15" customHeight="1" spans="1:55">
      <c r="A108" s="3"/>
      <c r="B108" s="3"/>
      <c r="C108" s="3"/>
      <c r="D108" s="3"/>
      <c r="E108" s="3"/>
      <c r="F108" s="3"/>
      <c r="G108" s="3"/>
      <c r="H108" s="3"/>
      <c r="I108" s="3"/>
      <c r="J108" s="3"/>
      <c r="K108" s="3"/>
      <c r="L108" s="3"/>
      <c r="M108" s="3"/>
      <c r="N108" s="3"/>
      <c r="O108" s="3"/>
      <c r="P108" s="3"/>
      <c r="Q108" s="3"/>
      <c r="R108" s="3"/>
      <c r="S108" s="3"/>
      <c r="T108" s="3"/>
      <c r="U108" s="3"/>
      <c r="V108" s="3"/>
      <c r="W108" s="3"/>
      <c r="X108" s="3"/>
      <c r="Y108" s="118"/>
      <c r="Z108" s="118"/>
      <c r="AA108" s="118"/>
      <c r="AB108" s="118"/>
      <c r="AC108" s="118"/>
      <c r="AD108" s="3"/>
      <c r="AE108" s="3"/>
      <c r="AF108" s="3"/>
      <c r="AG108" s="3"/>
      <c r="AH108" s="3"/>
      <c r="AI108" s="3"/>
      <c r="AJ108" s="3"/>
      <c r="AK108" s="3"/>
      <c r="AL108" s="3"/>
      <c r="AM108" s="3"/>
      <c r="AN108" s="3"/>
      <c r="AO108" s="3"/>
      <c r="AP108" s="3"/>
      <c r="AQ108" s="3"/>
      <c r="AR108" s="3"/>
      <c r="AS108" s="3"/>
      <c r="AT108" s="3"/>
      <c r="AU108" s="3"/>
      <c r="AV108" s="3"/>
      <c r="AW108" s="3"/>
      <c r="BC108" s="37"/>
    </row>
    <row r="109" ht="15" customHeight="1" spans="1:55">
      <c r="A109" s="3"/>
      <c r="B109" s="3"/>
      <c r="C109" s="3"/>
      <c r="D109" s="3"/>
      <c r="E109" s="3"/>
      <c r="F109" s="3"/>
      <c r="G109" s="3"/>
      <c r="H109" s="3"/>
      <c r="I109" s="3"/>
      <c r="J109" s="3"/>
      <c r="K109" s="3"/>
      <c r="L109" s="3"/>
      <c r="M109" s="3"/>
      <c r="N109" s="3"/>
      <c r="O109" s="3"/>
      <c r="P109" s="3"/>
      <c r="Q109" s="3"/>
      <c r="R109" s="3"/>
      <c r="S109" s="3"/>
      <c r="T109" s="3"/>
      <c r="U109" s="3"/>
      <c r="V109" s="3"/>
      <c r="W109" s="3"/>
      <c r="X109" s="3"/>
      <c r="Y109" s="118"/>
      <c r="Z109" s="118"/>
      <c r="AA109" s="118"/>
      <c r="AB109" s="118"/>
      <c r="AC109" s="118"/>
      <c r="AD109" s="3"/>
      <c r="AE109" s="3"/>
      <c r="AF109" s="3"/>
      <c r="AG109" s="3"/>
      <c r="AH109" s="3"/>
      <c r="AI109" s="3"/>
      <c r="AJ109" s="3"/>
      <c r="AK109" s="3"/>
      <c r="AL109" s="3"/>
      <c r="AM109" s="3"/>
      <c r="AN109" s="3"/>
      <c r="AO109" s="3"/>
      <c r="AP109" s="3"/>
      <c r="AQ109" s="3"/>
      <c r="AR109" s="3"/>
      <c r="AS109" s="3"/>
      <c r="AT109" s="3"/>
      <c r="AU109" s="3"/>
      <c r="AV109" s="3"/>
      <c r="AW109" s="3"/>
      <c r="BC109" s="37"/>
    </row>
    <row r="110" ht="15" customHeight="1" spans="1:55">
      <c r="A110" s="3"/>
      <c r="B110" s="3"/>
      <c r="C110" s="3"/>
      <c r="D110" s="3"/>
      <c r="E110" s="3"/>
      <c r="F110" s="3"/>
      <c r="G110" s="3"/>
      <c r="H110" s="3"/>
      <c r="I110" s="3"/>
      <c r="J110" s="3"/>
      <c r="K110" s="3"/>
      <c r="L110" s="3"/>
      <c r="M110" s="3"/>
      <c r="N110" s="3"/>
      <c r="O110" s="3"/>
      <c r="P110" s="3"/>
      <c r="Q110" s="3"/>
      <c r="R110" s="3"/>
      <c r="S110" s="3"/>
      <c r="T110" s="3"/>
      <c r="U110" s="3"/>
      <c r="V110" s="3"/>
      <c r="W110" s="3"/>
      <c r="X110" s="3"/>
      <c r="Y110" s="118"/>
      <c r="Z110" s="118"/>
      <c r="AA110" s="118"/>
      <c r="AB110" s="118"/>
      <c r="AC110" s="118"/>
      <c r="AD110" s="3"/>
      <c r="AE110" s="3"/>
      <c r="AF110" s="3"/>
      <c r="AG110" s="3"/>
      <c r="AH110" s="3"/>
      <c r="AI110" s="3"/>
      <c r="AJ110" s="3"/>
      <c r="AK110" s="3"/>
      <c r="AL110" s="3"/>
      <c r="AM110" s="3"/>
      <c r="AN110" s="3"/>
      <c r="AO110" s="3"/>
      <c r="AP110" s="3"/>
      <c r="AQ110" s="3"/>
      <c r="AR110" s="3"/>
      <c r="AS110" s="3"/>
      <c r="AT110" s="3"/>
      <c r="AU110" s="3"/>
      <c r="AV110" s="3"/>
      <c r="AW110" s="3"/>
      <c r="BC110" s="37"/>
    </row>
    <row r="111" ht="15" customHeight="1" spans="1:55">
      <c r="A111" s="3"/>
      <c r="B111" s="3"/>
      <c r="C111" s="3"/>
      <c r="D111" s="3"/>
      <c r="E111" s="3"/>
      <c r="F111" s="3"/>
      <c r="G111" s="3"/>
      <c r="H111" s="3"/>
      <c r="I111" s="3"/>
      <c r="J111" s="3"/>
      <c r="K111" s="3"/>
      <c r="L111" s="3"/>
      <c r="M111" s="3"/>
      <c r="N111" s="3"/>
      <c r="O111" s="3"/>
      <c r="P111" s="3"/>
      <c r="Q111" s="3"/>
      <c r="R111" s="3"/>
      <c r="S111" s="3"/>
      <c r="T111" s="3"/>
      <c r="U111" s="3"/>
      <c r="V111" s="3"/>
      <c r="W111" s="3"/>
      <c r="X111" s="3"/>
      <c r="Y111" s="118"/>
      <c r="Z111" s="118"/>
      <c r="AA111" s="118"/>
      <c r="AB111" s="118"/>
      <c r="AC111" s="118"/>
      <c r="AD111" s="3"/>
      <c r="AE111" s="3"/>
      <c r="AF111" s="3"/>
      <c r="AG111" s="3"/>
      <c r="AH111" s="3"/>
      <c r="AI111" s="3"/>
      <c r="AJ111" s="3"/>
      <c r="AK111" s="3"/>
      <c r="AL111" s="3"/>
      <c r="AM111" s="3"/>
      <c r="AN111" s="3"/>
      <c r="AO111" s="3"/>
      <c r="AP111" s="3"/>
      <c r="AQ111" s="3"/>
      <c r="AR111" s="3"/>
      <c r="AS111" s="3"/>
      <c r="AT111" s="3"/>
      <c r="AU111" s="3"/>
      <c r="AV111" s="3"/>
      <c r="AW111" s="3"/>
      <c r="BC111" s="37"/>
    </row>
    <row r="112" ht="15" customHeight="1" spans="1:55">
      <c r="A112" s="3"/>
      <c r="B112" s="3"/>
      <c r="C112" s="3"/>
      <c r="D112" s="3"/>
      <c r="E112" s="3"/>
      <c r="F112" s="3"/>
      <c r="G112" s="3"/>
      <c r="H112" s="3"/>
      <c r="I112" s="3"/>
      <c r="J112" s="3"/>
      <c r="K112" s="3"/>
      <c r="L112" s="3"/>
      <c r="M112" s="3"/>
      <c r="N112" s="3"/>
      <c r="O112" s="3"/>
      <c r="P112" s="3"/>
      <c r="Q112" s="3"/>
      <c r="R112" s="3"/>
      <c r="S112" s="3"/>
      <c r="T112" s="3"/>
      <c r="U112" s="3"/>
      <c r="V112" s="3"/>
      <c r="W112" s="3"/>
      <c r="X112" s="3"/>
      <c r="Y112" s="118"/>
      <c r="Z112" s="118"/>
      <c r="AA112" s="118"/>
      <c r="AB112" s="118"/>
      <c r="AC112" s="118"/>
      <c r="AD112" s="3"/>
      <c r="AE112" s="3"/>
      <c r="AF112" s="3"/>
      <c r="AG112" s="3"/>
      <c r="AH112" s="3"/>
      <c r="AI112" s="3"/>
      <c r="AJ112" s="3"/>
      <c r="AK112" s="3"/>
      <c r="AL112" s="3"/>
      <c r="AM112" s="3"/>
      <c r="AN112" s="3"/>
      <c r="AO112" s="3"/>
      <c r="AP112" s="3"/>
      <c r="AQ112" s="3"/>
      <c r="AR112" s="3"/>
      <c r="AS112" s="3"/>
      <c r="AT112" s="3"/>
      <c r="AU112" s="3"/>
      <c r="AV112" s="3"/>
      <c r="AW112" s="3"/>
      <c r="BC112" s="37"/>
    </row>
    <row r="113" ht="15" customHeight="1" spans="1:55">
      <c r="A113" s="3"/>
      <c r="B113" s="3"/>
      <c r="C113" s="3"/>
      <c r="D113" s="3"/>
      <c r="E113" s="3"/>
      <c r="F113" s="3"/>
      <c r="G113" s="3"/>
      <c r="H113" s="3"/>
      <c r="I113" s="3"/>
      <c r="J113" s="3"/>
      <c r="K113" s="3"/>
      <c r="L113" s="3"/>
      <c r="M113" s="3"/>
      <c r="N113" s="3"/>
      <c r="O113" s="3"/>
      <c r="P113" s="3"/>
      <c r="Q113" s="3"/>
      <c r="R113" s="3"/>
      <c r="S113" s="3"/>
      <c r="T113" s="3"/>
      <c r="U113" s="3"/>
      <c r="V113" s="3"/>
      <c r="W113" s="3"/>
      <c r="X113" s="3"/>
      <c r="Y113" s="118"/>
      <c r="Z113" s="118"/>
      <c r="AA113" s="118"/>
      <c r="AB113" s="118"/>
      <c r="AC113" s="118"/>
      <c r="AD113" s="3"/>
      <c r="AE113" s="3"/>
      <c r="AF113" s="3"/>
      <c r="AG113" s="3"/>
      <c r="AH113" s="3"/>
      <c r="AI113" s="3"/>
      <c r="AJ113" s="3"/>
      <c r="AK113" s="3"/>
      <c r="AL113" s="3"/>
      <c r="AM113" s="3"/>
      <c r="AN113" s="3"/>
      <c r="AO113" s="3"/>
      <c r="AP113" s="3"/>
      <c r="AQ113" s="3"/>
      <c r="AR113" s="3"/>
      <c r="AS113" s="3"/>
      <c r="AT113" s="3"/>
      <c r="AU113" s="3"/>
      <c r="AV113" s="3"/>
      <c r="AW113" s="3"/>
      <c r="BC113" s="37"/>
    </row>
    <row r="114" ht="15" customHeight="1" spans="1:55">
      <c r="A114" s="3"/>
      <c r="B114" s="3"/>
      <c r="C114" s="3"/>
      <c r="D114" s="3"/>
      <c r="E114" s="3"/>
      <c r="F114" s="3"/>
      <c r="G114" s="3"/>
      <c r="H114" s="3"/>
      <c r="I114" s="3"/>
      <c r="J114" s="3"/>
      <c r="K114" s="3"/>
      <c r="L114" s="3"/>
      <c r="M114" s="3"/>
      <c r="N114" s="3"/>
      <c r="O114" s="3"/>
      <c r="P114" s="3"/>
      <c r="Q114" s="3"/>
      <c r="R114" s="3"/>
      <c r="S114" s="3"/>
      <c r="T114" s="3"/>
      <c r="U114" s="3"/>
      <c r="V114" s="3"/>
      <c r="W114" s="3"/>
      <c r="X114" s="3"/>
      <c r="Y114" s="118"/>
      <c r="Z114" s="118"/>
      <c r="AA114" s="118"/>
      <c r="AB114" s="118"/>
      <c r="AC114" s="118"/>
      <c r="AD114" s="3"/>
      <c r="AE114" s="3"/>
      <c r="AF114" s="3"/>
      <c r="AG114" s="3"/>
      <c r="AH114" s="3"/>
      <c r="AI114" s="3"/>
      <c r="AJ114" s="3"/>
      <c r="AK114" s="3"/>
      <c r="AL114" s="3"/>
      <c r="AM114" s="3"/>
      <c r="AN114" s="3"/>
      <c r="AO114" s="3"/>
      <c r="AP114" s="3"/>
      <c r="AQ114" s="3"/>
      <c r="AR114" s="3"/>
      <c r="AS114" s="3"/>
      <c r="AT114" s="3"/>
      <c r="AU114" s="3"/>
      <c r="AV114" s="3"/>
      <c r="AW114" s="3"/>
      <c r="BC114" s="37"/>
    </row>
    <row r="115" ht="15" customHeight="1" spans="1:55">
      <c r="A115" s="3"/>
      <c r="B115" s="3"/>
      <c r="C115" s="3"/>
      <c r="D115" s="3"/>
      <c r="E115" s="3"/>
      <c r="F115" s="3"/>
      <c r="G115" s="3"/>
      <c r="H115" s="3"/>
      <c r="I115" s="3"/>
      <c r="J115" s="3"/>
      <c r="K115" s="3"/>
      <c r="L115" s="3"/>
      <c r="M115" s="3"/>
      <c r="N115" s="3"/>
      <c r="O115" s="3"/>
      <c r="P115" s="3"/>
      <c r="Q115" s="3"/>
      <c r="R115" s="3"/>
      <c r="S115" s="3"/>
      <c r="T115" s="3"/>
      <c r="U115" s="3"/>
      <c r="V115" s="3"/>
      <c r="W115" s="3"/>
      <c r="X115" s="3"/>
      <c r="Y115" s="118"/>
      <c r="Z115" s="118"/>
      <c r="AA115" s="118"/>
      <c r="AB115" s="118"/>
      <c r="AC115" s="118"/>
      <c r="AD115" s="3"/>
      <c r="AE115" s="3"/>
      <c r="AF115" s="3"/>
      <c r="AG115" s="3"/>
      <c r="AH115" s="3"/>
      <c r="AI115" s="3"/>
      <c r="AJ115" s="3"/>
      <c r="AK115" s="3"/>
      <c r="AL115" s="3"/>
      <c r="AM115" s="3"/>
      <c r="AN115" s="3"/>
      <c r="AO115" s="3"/>
      <c r="AP115" s="3"/>
      <c r="AQ115" s="3"/>
      <c r="AR115" s="3"/>
      <c r="AS115" s="3"/>
      <c r="AT115" s="3"/>
      <c r="AU115" s="3"/>
      <c r="AV115" s="3"/>
      <c r="AW115" s="3"/>
      <c r="BC115" s="37"/>
    </row>
    <row r="116" ht="15" customHeight="1" spans="1:55">
      <c r="A116" s="3"/>
      <c r="B116" s="3"/>
      <c r="C116" s="3"/>
      <c r="D116" s="3"/>
      <c r="E116" s="3"/>
      <c r="F116" s="3"/>
      <c r="G116" s="3"/>
      <c r="H116" s="3"/>
      <c r="I116" s="3"/>
      <c r="J116" s="3"/>
      <c r="K116" s="3"/>
      <c r="L116" s="3"/>
      <c r="M116" s="3"/>
      <c r="N116" s="3"/>
      <c r="O116" s="3"/>
      <c r="P116" s="3"/>
      <c r="Q116" s="3"/>
      <c r="R116" s="3"/>
      <c r="S116" s="3"/>
      <c r="T116" s="3"/>
      <c r="U116" s="3"/>
      <c r="V116" s="3"/>
      <c r="W116" s="3"/>
      <c r="X116" s="3"/>
      <c r="Y116" s="118"/>
      <c r="Z116" s="118"/>
      <c r="AA116" s="118"/>
      <c r="AB116" s="118"/>
      <c r="AC116" s="118"/>
      <c r="AD116" s="3"/>
      <c r="AE116" s="3"/>
      <c r="AF116" s="3"/>
      <c r="AG116" s="3"/>
      <c r="AH116" s="3"/>
      <c r="AI116" s="3"/>
      <c r="AJ116" s="3"/>
      <c r="AK116" s="3"/>
      <c r="AL116" s="3"/>
      <c r="AM116" s="3"/>
      <c r="AN116" s="3"/>
      <c r="AO116" s="3"/>
      <c r="AP116" s="3"/>
      <c r="AQ116" s="3"/>
      <c r="AR116" s="3"/>
      <c r="AS116" s="3"/>
      <c r="AT116" s="3"/>
      <c r="AU116" s="3"/>
      <c r="AV116" s="3"/>
      <c r="AW116" s="3"/>
      <c r="BC116" s="37"/>
    </row>
    <row r="117" ht="15" customHeight="1" spans="1:55">
      <c r="A117" s="3"/>
      <c r="B117" s="3"/>
      <c r="C117" s="3"/>
      <c r="D117" s="3"/>
      <c r="E117" s="3"/>
      <c r="F117" s="3"/>
      <c r="G117" s="3"/>
      <c r="H117" s="3"/>
      <c r="I117" s="3"/>
      <c r="J117" s="3"/>
      <c r="K117" s="3"/>
      <c r="L117" s="3"/>
      <c r="M117" s="3"/>
      <c r="N117" s="3"/>
      <c r="O117" s="3"/>
      <c r="P117" s="3"/>
      <c r="Q117" s="3"/>
      <c r="R117" s="3"/>
      <c r="S117" s="3"/>
      <c r="T117" s="3"/>
      <c r="U117" s="3"/>
      <c r="V117" s="3"/>
      <c r="W117" s="3"/>
      <c r="X117" s="3"/>
      <c r="Y117" s="118"/>
      <c r="Z117" s="118"/>
      <c r="AA117" s="118"/>
      <c r="AB117" s="118"/>
      <c r="AC117" s="118"/>
      <c r="AD117" s="3"/>
      <c r="AE117" s="3"/>
      <c r="AF117" s="3"/>
      <c r="AG117" s="3"/>
      <c r="AH117" s="3"/>
      <c r="AI117" s="3"/>
      <c r="AJ117" s="3"/>
      <c r="AK117" s="3"/>
      <c r="AL117" s="3"/>
      <c r="AM117" s="3"/>
      <c r="AN117" s="3"/>
      <c r="AO117" s="3"/>
      <c r="AP117" s="3"/>
      <c r="AQ117" s="3"/>
      <c r="AR117" s="3"/>
      <c r="AS117" s="3"/>
      <c r="AT117" s="3"/>
      <c r="AU117" s="3"/>
      <c r="AV117" s="3"/>
      <c r="AW117" s="3"/>
      <c r="BC117" s="37"/>
    </row>
    <row r="118" ht="15" customHeight="1" spans="1:55">
      <c r="A118" s="3"/>
      <c r="B118" s="3"/>
      <c r="C118" s="3"/>
      <c r="D118" s="3"/>
      <c r="E118" s="3"/>
      <c r="F118" s="3"/>
      <c r="G118" s="3"/>
      <c r="H118" s="3"/>
      <c r="I118" s="3"/>
      <c r="J118" s="3"/>
      <c r="K118" s="3"/>
      <c r="L118" s="3"/>
      <c r="M118" s="3"/>
      <c r="N118" s="3"/>
      <c r="O118" s="3"/>
      <c r="P118" s="3"/>
      <c r="Q118" s="3"/>
      <c r="R118" s="3"/>
      <c r="S118" s="3"/>
      <c r="T118" s="3"/>
      <c r="U118" s="3"/>
      <c r="V118" s="3"/>
      <c r="W118" s="3"/>
      <c r="X118" s="3"/>
      <c r="Y118" s="118"/>
      <c r="Z118" s="118"/>
      <c r="AA118" s="118"/>
      <c r="AB118" s="118"/>
      <c r="AC118" s="118"/>
      <c r="AD118" s="3"/>
      <c r="AE118" s="3"/>
      <c r="AF118" s="3"/>
      <c r="AG118" s="3"/>
      <c r="AH118" s="3"/>
      <c r="AI118" s="3"/>
      <c r="AJ118" s="3"/>
      <c r="AK118" s="3"/>
      <c r="AL118" s="3"/>
      <c r="AM118" s="3"/>
      <c r="AN118" s="3"/>
      <c r="AO118" s="3"/>
      <c r="AP118" s="3"/>
      <c r="AQ118" s="3"/>
      <c r="AR118" s="3"/>
      <c r="AS118" s="3"/>
      <c r="AT118" s="3"/>
      <c r="AU118" s="3"/>
      <c r="AV118" s="3"/>
      <c r="AW118" s="3"/>
      <c r="BC118" s="37"/>
    </row>
    <row r="119" ht="15" customHeight="1" spans="1:55">
      <c r="A119" s="3"/>
      <c r="B119" s="3"/>
      <c r="C119" s="3"/>
      <c r="D119" s="3"/>
      <c r="E119" s="3"/>
      <c r="F119" s="3"/>
      <c r="G119" s="3"/>
      <c r="H119" s="3"/>
      <c r="I119" s="3"/>
      <c r="J119" s="3"/>
      <c r="K119" s="3"/>
      <c r="L119" s="3"/>
      <c r="M119" s="3"/>
      <c r="N119" s="3"/>
      <c r="O119" s="3"/>
      <c r="P119" s="3"/>
      <c r="Q119" s="3"/>
      <c r="R119" s="3"/>
      <c r="S119" s="3"/>
      <c r="T119" s="3"/>
      <c r="U119" s="3"/>
      <c r="V119" s="3"/>
      <c r="W119" s="3"/>
      <c r="X119" s="3"/>
      <c r="Y119" s="118"/>
      <c r="Z119" s="118"/>
      <c r="AA119" s="118"/>
      <c r="AB119" s="118"/>
      <c r="AC119" s="118"/>
      <c r="AD119" s="3"/>
      <c r="AE119" s="3"/>
      <c r="AF119" s="3"/>
      <c r="AG119" s="3"/>
      <c r="AH119" s="3"/>
      <c r="AI119" s="3"/>
      <c r="AJ119" s="3"/>
      <c r="AK119" s="3"/>
      <c r="AL119" s="3"/>
      <c r="AM119" s="3"/>
      <c r="AN119" s="3"/>
      <c r="AO119" s="3"/>
      <c r="AP119" s="3"/>
      <c r="AQ119" s="3"/>
      <c r="AR119" s="3"/>
      <c r="AS119" s="3"/>
      <c r="AT119" s="3"/>
      <c r="AU119" s="3"/>
      <c r="AV119" s="3"/>
      <c r="AW119" s="3"/>
      <c r="BC119" s="37"/>
    </row>
    <row r="120" ht="15" customHeight="1" spans="1:55">
      <c r="A120" s="3"/>
      <c r="B120" s="3"/>
      <c r="C120" s="3"/>
      <c r="D120" s="3"/>
      <c r="E120" s="3"/>
      <c r="F120" s="3"/>
      <c r="G120" s="3"/>
      <c r="H120" s="3"/>
      <c r="I120" s="3"/>
      <c r="J120" s="3"/>
      <c r="K120" s="3"/>
      <c r="L120" s="3"/>
      <c r="M120" s="3"/>
      <c r="N120" s="3"/>
      <c r="O120" s="3"/>
      <c r="P120" s="3"/>
      <c r="Q120" s="3"/>
      <c r="R120" s="3"/>
      <c r="S120" s="3"/>
      <c r="T120" s="3"/>
      <c r="U120" s="3"/>
      <c r="V120" s="3"/>
      <c r="W120" s="3"/>
      <c r="X120" s="3"/>
      <c r="Y120" s="118"/>
      <c r="Z120" s="118"/>
      <c r="AA120" s="118"/>
      <c r="AB120" s="118"/>
      <c r="AC120" s="118"/>
      <c r="AD120" s="3"/>
      <c r="AE120" s="3"/>
      <c r="AF120" s="3"/>
      <c r="AG120" s="3"/>
      <c r="AH120" s="3"/>
      <c r="AI120" s="3"/>
      <c r="AJ120" s="3"/>
      <c r="AK120" s="3"/>
      <c r="AL120" s="3"/>
      <c r="AM120" s="3"/>
      <c r="AN120" s="3"/>
      <c r="AO120" s="3"/>
      <c r="AP120" s="3"/>
      <c r="AQ120" s="3"/>
      <c r="AR120" s="3"/>
      <c r="AS120" s="3"/>
      <c r="AT120" s="3"/>
      <c r="AU120" s="3"/>
      <c r="AV120" s="3"/>
      <c r="AW120" s="3"/>
      <c r="BC120" s="37"/>
    </row>
    <row r="121" ht="15" customHeight="1" spans="1:55">
      <c r="A121" s="3"/>
      <c r="B121" s="3"/>
      <c r="C121" s="3"/>
      <c r="D121" s="3"/>
      <c r="E121" s="3"/>
      <c r="F121" s="3"/>
      <c r="G121" s="3"/>
      <c r="H121" s="3"/>
      <c r="I121" s="3"/>
      <c r="J121" s="3"/>
      <c r="K121" s="3"/>
      <c r="L121" s="3"/>
      <c r="M121" s="3"/>
      <c r="N121" s="3"/>
      <c r="O121" s="3"/>
      <c r="P121" s="3"/>
      <c r="Q121" s="3"/>
      <c r="R121" s="3"/>
      <c r="S121" s="3"/>
      <c r="T121" s="3"/>
      <c r="U121" s="3"/>
      <c r="V121" s="3"/>
      <c r="W121" s="3"/>
      <c r="X121" s="3"/>
      <c r="Y121" s="118"/>
      <c r="Z121" s="118"/>
      <c r="AA121" s="118"/>
      <c r="AB121" s="118"/>
      <c r="AC121" s="118"/>
      <c r="AD121" s="3"/>
      <c r="AE121" s="3"/>
      <c r="AF121" s="3"/>
      <c r="AG121" s="3"/>
      <c r="AH121" s="3"/>
      <c r="AI121" s="3"/>
      <c r="AJ121" s="3"/>
      <c r="AK121" s="3"/>
      <c r="AL121" s="3"/>
      <c r="AM121" s="3"/>
      <c r="AN121" s="3"/>
      <c r="AO121" s="3"/>
      <c r="AP121" s="3"/>
      <c r="AQ121" s="3"/>
      <c r="AR121" s="3"/>
      <c r="AS121" s="3"/>
      <c r="AT121" s="3"/>
      <c r="AU121" s="3"/>
      <c r="AV121" s="3"/>
      <c r="AW121" s="3"/>
      <c r="BC121" s="37"/>
    </row>
    <row r="122" ht="15" customHeight="1" spans="1:55">
      <c r="A122" s="3"/>
      <c r="B122" s="3"/>
      <c r="C122" s="3"/>
      <c r="D122" s="3"/>
      <c r="E122" s="3"/>
      <c r="F122" s="3"/>
      <c r="G122" s="3"/>
      <c r="H122" s="3"/>
      <c r="I122" s="3"/>
      <c r="J122" s="3"/>
      <c r="K122" s="3"/>
      <c r="L122" s="3"/>
      <c r="M122" s="3"/>
      <c r="N122" s="3"/>
      <c r="O122" s="3"/>
      <c r="P122" s="3"/>
      <c r="Q122" s="3"/>
      <c r="R122" s="3"/>
      <c r="S122" s="3"/>
      <c r="T122" s="3"/>
      <c r="U122" s="3"/>
      <c r="V122" s="3"/>
      <c r="W122" s="3"/>
      <c r="X122" s="3"/>
      <c r="Y122" s="118"/>
      <c r="Z122" s="118"/>
      <c r="AA122" s="118"/>
      <c r="AB122" s="118"/>
      <c r="AC122" s="118"/>
      <c r="AD122" s="3"/>
      <c r="AE122" s="3"/>
      <c r="AF122" s="3"/>
      <c r="AG122" s="3"/>
      <c r="AH122" s="3"/>
      <c r="AI122" s="3"/>
      <c r="AJ122" s="3"/>
      <c r="AK122" s="3"/>
      <c r="AL122" s="3"/>
      <c r="AM122" s="3"/>
      <c r="AN122" s="3"/>
      <c r="AO122" s="3"/>
      <c r="AP122" s="3"/>
      <c r="AQ122" s="3"/>
      <c r="AR122" s="3"/>
      <c r="AS122" s="3"/>
      <c r="AT122" s="3"/>
      <c r="AU122" s="3"/>
      <c r="AV122" s="3"/>
      <c r="AW122" s="3"/>
      <c r="BC122" s="37"/>
    </row>
    <row r="123" ht="15" customHeight="1" spans="1:55">
      <c r="A123" s="3"/>
      <c r="B123" s="3"/>
      <c r="C123" s="3"/>
      <c r="D123" s="3"/>
      <c r="E123" s="3"/>
      <c r="F123" s="3"/>
      <c r="G123" s="3"/>
      <c r="H123" s="3"/>
      <c r="I123" s="3"/>
      <c r="J123" s="3"/>
      <c r="K123" s="3"/>
      <c r="L123" s="3"/>
      <c r="M123" s="3"/>
      <c r="N123" s="3"/>
      <c r="O123" s="3"/>
      <c r="P123" s="3"/>
      <c r="Q123" s="3"/>
      <c r="R123" s="3"/>
      <c r="S123" s="3"/>
      <c r="T123" s="3"/>
      <c r="U123" s="3"/>
      <c r="V123" s="3"/>
      <c r="W123" s="3"/>
      <c r="X123" s="3"/>
      <c r="Y123" s="118"/>
      <c r="Z123" s="118"/>
      <c r="AA123" s="118"/>
      <c r="AB123" s="118"/>
      <c r="AC123" s="118"/>
      <c r="AD123" s="3"/>
      <c r="AE123" s="3"/>
      <c r="AF123" s="3"/>
      <c r="AG123" s="3"/>
      <c r="AH123" s="3"/>
      <c r="AI123" s="3"/>
      <c r="AJ123" s="3"/>
      <c r="AK123" s="3"/>
      <c r="AL123" s="3"/>
      <c r="AM123" s="3"/>
      <c r="AN123" s="3"/>
      <c r="AO123" s="3"/>
      <c r="AP123" s="3"/>
      <c r="AQ123" s="3"/>
      <c r="AR123" s="3"/>
      <c r="AS123" s="3"/>
      <c r="AT123" s="3"/>
      <c r="AU123" s="3"/>
      <c r="AV123" s="3"/>
      <c r="AW123" s="3"/>
      <c r="BC123" s="37"/>
    </row>
    <row r="124" ht="15" customHeight="1" spans="1:55">
      <c r="A124" s="3"/>
      <c r="B124" s="3"/>
      <c r="C124" s="3"/>
      <c r="D124" s="3"/>
      <c r="E124" s="3"/>
      <c r="F124" s="3"/>
      <c r="G124" s="3"/>
      <c r="H124" s="3"/>
      <c r="I124" s="3"/>
      <c r="J124" s="3"/>
      <c r="K124" s="3"/>
      <c r="L124" s="3"/>
      <c r="M124" s="3"/>
      <c r="N124" s="3"/>
      <c r="O124" s="3"/>
      <c r="P124" s="3"/>
      <c r="Q124" s="3"/>
      <c r="R124" s="3"/>
      <c r="S124" s="3"/>
      <c r="T124" s="3"/>
      <c r="U124" s="3"/>
      <c r="V124" s="3"/>
      <c r="W124" s="3"/>
      <c r="X124" s="3"/>
      <c r="Y124" s="118"/>
      <c r="Z124" s="118"/>
      <c r="AA124" s="118"/>
      <c r="AB124" s="118"/>
      <c r="AC124" s="118"/>
      <c r="AD124" s="3"/>
      <c r="AE124" s="3"/>
      <c r="AF124" s="3"/>
      <c r="AG124" s="3"/>
      <c r="AH124" s="3"/>
      <c r="AI124" s="3"/>
      <c r="AJ124" s="3"/>
      <c r="AK124" s="3"/>
      <c r="AL124" s="3"/>
      <c r="AM124" s="3"/>
      <c r="AN124" s="3"/>
      <c r="AO124" s="3"/>
      <c r="AP124" s="3"/>
      <c r="AQ124" s="3"/>
      <c r="AR124" s="3"/>
      <c r="AS124" s="3"/>
      <c r="AT124" s="3"/>
      <c r="AU124" s="3"/>
      <c r="AV124" s="3"/>
      <c r="AW124" s="3"/>
      <c r="BC124" s="37"/>
    </row>
    <row r="125" ht="15" customHeight="1" spans="1:55">
      <c r="A125" s="3"/>
      <c r="B125" s="3"/>
      <c r="C125" s="3"/>
      <c r="D125" s="3"/>
      <c r="E125" s="3"/>
      <c r="F125" s="3"/>
      <c r="G125" s="3"/>
      <c r="H125" s="3"/>
      <c r="I125" s="3"/>
      <c r="J125" s="3"/>
      <c r="K125" s="3"/>
      <c r="L125" s="3"/>
      <c r="M125" s="3"/>
      <c r="N125" s="3"/>
      <c r="O125" s="3"/>
      <c r="P125" s="3"/>
      <c r="Q125" s="3"/>
      <c r="R125" s="3"/>
      <c r="S125" s="3"/>
      <c r="T125" s="3"/>
      <c r="U125" s="3"/>
      <c r="V125" s="3"/>
      <c r="W125" s="3"/>
      <c r="X125" s="3"/>
      <c r="Y125" s="118"/>
      <c r="Z125" s="118"/>
      <c r="AA125" s="118"/>
      <c r="AB125" s="118"/>
      <c r="AC125" s="118"/>
      <c r="AD125" s="3"/>
      <c r="AE125" s="3"/>
      <c r="AF125" s="3"/>
      <c r="AG125" s="3"/>
      <c r="AH125" s="3"/>
      <c r="AI125" s="3"/>
      <c r="AJ125" s="3"/>
      <c r="AK125" s="3"/>
      <c r="AL125" s="3"/>
      <c r="AM125" s="3"/>
      <c r="AN125" s="3"/>
      <c r="AO125" s="3"/>
      <c r="AP125" s="3"/>
      <c r="AQ125" s="3"/>
      <c r="AR125" s="3"/>
      <c r="AS125" s="3"/>
      <c r="AT125" s="3"/>
      <c r="AU125" s="3"/>
      <c r="AV125" s="3"/>
      <c r="AW125" s="3"/>
      <c r="BC125" s="37"/>
    </row>
    <row r="126" ht="15" customHeight="1" spans="1:55">
      <c r="A126" s="3"/>
      <c r="B126" s="3"/>
      <c r="C126" s="3"/>
      <c r="D126" s="3"/>
      <c r="E126" s="3"/>
      <c r="F126" s="3"/>
      <c r="G126" s="3"/>
      <c r="H126" s="3"/>
      <c r="I126" s="3"/>
      <c r="J126" s="3"/>
      <c r="K126" s="3"/>
      <c r="L126" s="3"/>
      <c r="M126" s="3"/>
      <c r="N126" s="3"/>
      <c r="O126" s="3"/>
      <c r="P126" s="3"/>
      <c r="Q126" s="3"/>
      <c r="R126" s="3"/>
      <c r="S126" s="3"/>
      <c r="T126" s="3"/>
      <c r="U126" s="3"/>
      <c r="V126" s="3"/>
      <c r="W126" s="3"/>
      <c r="X126" s="3"/>
      <c r="Y126" s="118"/>
      <c r="Z126" s="118"/>
      <c r="AA126" s="118"/>
      <c r="AB126" s="118"/>
      <c r="AC126" s="118"/>
      <c r="AD126" s="3"/>
      <c r="AE126" s="3"/>
      <c r="AF126" s="3"/>
      <c r="AG126" s="3"/>
      <c r="AH126" s="3"/>
      <c r="AI126" s="3"/>
      <c r="AJ126" s="3"/>
      <c r="AK126" s="3"/>
      <c r="AL126" s="3"/>
      <c r="AM126" s="3"/>
      <c r="AN126" s="3"/>
      <c r="AO126" s="3"/>
      <c r="AP126" s="3"/>
      <c r="AQ126" s="3"/>
      <c r="AR126" s="3"/>
      <c r="AS126" s="3"/>
      <c r="AT126" s="3"/>
      <c r="AU126" s="3"/>
      <c r="AV126" s="3"/>
      <c r="AW126" s="3"/>
      <c r="BC126" s="37"/>
    </row>
    <row r="127" ht="15" customHeight="1" spans="1:55">
      <c r="A127" s="3"/>
      <c r="B127" s="3"/>
      <c r="C127" s="3"/>
      <c r="D127" s="3"/>
      <c r="E127" s="3"/>
      <c r="F127" s="3"/>
      <c r="G127" s="3"/>
      <c r="H127" s="3"/>
      <c r="I127" s="3"/>
      <c r="J127" s="3"/>
      <c r="K127" s="3"/>
      <c r="L127" s="3"/>
      <c r="M127" s="3"/>
      <c r="N127" s="3"/>
      <c r="O127" s="3"/>
      <c r="P127" s="3"/>
      <c r="Q127" s="3"/>
      <c r="R127" s="3"/>
      <c r="S127" s="3"/>
      <c r="T127" s="3"/>
      <c r="U127" s="3"/>
      <c r="V127" s="3"/>
      <c r="W127" s="3"/>
      <c r="X127" s="3"/>
      <c r="Y127" s="118"/>
      <c r="Z127" s="118"/>
      <c r="AA127" s="118"/>
      <c r="AB127" s="118"/>
      <c r="AC127" s="118"/>
      <c r="AD127" s="3"/>
      <c r="AE127" s="3"/>
      <c r="AF127" s="3"/>
      <c r="AG127" s="3"/>
      <c r="AH127" s="3"/>
      <c r="AI127" s="3"/>
      <c r="AJ127" s="3"/>
      <c r="AK127" s="3"/>
      <c r="AL127" s="3"/>
      <c r="AM127" s="3"/>
      <c r="AN127" s="3"/>
      <c r="AO127" s="3"/>
      <c r="AP127" s="3"/>
      <c r="AQ127" s="3"/>
      <c r="AR127" s="3"/>
      <c r="AS127" s="3"/>
      <c r="AT127" s="3"/>
      <c r="AU127" s="3"/>
      <c r="AV127" s="3"/>
      <c r="AW127" s="3"/>
      <c r="BC127" s="37"/>
    </row>
    <row r="128" ht="15" customHeight="1" spans="1:55">
      <c r="A128" s="3"/>
      <c r="B128" s="3"/>
      <c r="C128" s="3"/>
      <c r="D128" s="3"/>
      <c r="E128" s="3"/>
      <c r="F128" s="3"/>
      <c r="G128" s="3"/>
      <c r="H128" s="3"/>
      <c r="I128" s="3"/>
      <c r="J128" s="3"/>
      <c r="K128" s="3"/>
      <c r="L128" s="3"/>
      <c r="M128" s="3"/>
      <c r="N128" s="3"/>
      <c r="O128" s="3"/>
      <c r="P128" s="3"/>
      <c r="Q128" s="3"/>
      <c r="R128" s="3"/>
      <c r="S128" s="3"/>
      <c r="T128" s="3"/>
      <c r="U128" s="3"/>
      <c r="V128" s="3"/>
      <c r="W128" s="3"/>
      <c r="X128" s="3"/>
      <c r="Y128" s="118"/>
      <c r="Z128" s="118"/>
      <c r="AA128" s="118"/>
      <c r="AB128" s="118"/>
      <c r="AC128" s="118"/>
      <c r="AD128" s="3"/>
      <c r="AE128" s="3"/>
      <c r="AF128" s="3"/>
      <c r="AG128" s="3"/>
      <c r="AH128" s="3"/>
      <c r="AI128" s="3"/>
      <c r="AJ128" s="3"/>
      <c r="AK128" s="3"/>
      <c r="AL128" s="3"/>
      <c r="AM128" s="3"/>
      <c r="AN128" s="3"/>
      <c r="AO128" s="3"/>
      <c r="AP128" s="3"/>
      <c r="AQ128" s="3"/>
      <c r="AR128" s="3"/>
      <c r="AS128" s="3"/>
      <c r="AT128" s="3"/>
      <c r="AU128" s="3"/>
      <c r="AV128" s="3"/>
      <c r="AW128" s="3"/>
      <c r="BC128" s="37"/>
    </row>
    <row r="129" ht="15" customHeight="1" spans="1:55">
      <c r="A129" s="3"/>
      <c r="B129" s="3"/>
      <c r="C129" s="3"/>
      <c r="D129" s="3"/>
      <c r="E129" s="3"/>
      <c r="F129" s="3"/>
      <c r="G129" s="3"/>
      <c r="H129" s="3"/>
      <c r="I129" s="3"/>
      <c r="J129" s="3"/>
      <c r="K129" s="3"/>
      <c r="L129" s="3"/>
      <c r="M129" s="3"/>
      <c r="N129" s="3"/>
      <c r="O129" s="3"/>
      <c r="P129" s="3"/>
      <c r="Q129" s="3"/>
      <c r="R129" s="3"/>
      <c r="S129" s="3"/>
      <c r="T129" s="3"/>
      <c r="U129" s="3"/>
      <c r="V129" s="3"/>
      <c r="W129" s="3"/>
      <c r="X129" s="3"/>
      <c r="Y129" s="118"/>
      <c r="Z129" s="118"/>
      <c r="AA129" s="118"/>
      <c r="AB129" s="118"/>
      <c r="AC129" s="118"/>
      <c r="AD129" s="3"/>
      <c r="AE129" s="3"/>
      <c r="AF129" s="3"/>
      <c r="AG129" s="3"/>
      <c r="AH129" s="3"/>
      <c r="AI129" s="3"/>
      <c r="AJ129" s="3"/>
      <c r="AK129" s="3"/>
      <c r="AL129" s="3"/>
      <c r="AM129" s="3"/>
      <c r="AN129" s="3"/>
      <c r="AO129" s="3"/>
      <c r="AP129" s="3"/>
      <c r="AQ129" s="3"/>
      <c r="AR129" s="3"/>
      <c r="AS129" s="3"/>
      <c r="AT129" s="3"/>
      <c r="AU129" s="3"/>
      <c r="AV129" s="3"/>
      <c r="AW129" s="3"/>
      <c r="BC129" s="37"/>
    </row>
    <row r="130" ht="15" customHeight="1" spans="1:55">
      <c r="A130" s="3"/>
      <c r="B130" s="3"/>
      <c r="C130" s="3"/>
      <c r="D130" s="3"/>
      <c r="E130" s="3"/>
      <c r="F130" s="3"/>
      <c r="G130" s="3"/>
      <c r="H130" s="3"/>
      <c r="I130" s="3"/>
      <c r="J130" s="3"/>
      <c r="K130" s="3"/>
      <c r="L130" s="3"/>
      <c r="M130" s="3"/>
      <c r="N130" s="3"/>
      <c r="O130" s="3"/>
      <c r="P130" s="3"/>
      <c r="Q130" s="3"/>
      <c r="R130" s="3"/>
      <c r="S130" s="3"/>
      <c r="T130" s="3"/>
      <c r="U130" s="3"/>
      <c r="V130" s="3"/>
      <c r="W130" s="3"/>
      <c r="X130" s="3"/>
      <c r="Y130" s="118"/>
      <c r="Z130" s="118"/>
      <c r="AA130" s="118"/>
      <c r="AB130" s="118"/>
      <c r="AC130" s="118"/>
      <c r="AD130" s="3"/>
      <c r="AE130" s="3"/>
      <c r="AF130" s="3"/>
      <c r="AG130" s="3"/>
      <c r="AH130" s="3"/>
      <c r="AI130" s="3"/>
      <c r="AJ130" s="3"/>
      <c r="AK130" s="3"/>
      <c r="AL130" s="3"/>
      <c r="AM130" s="3"/>
      <c r="AN130" s="3"/>
      <c r="AO130" s="3"/>
      <c r="AP130" s="3"/>
      <c r="AQ130" s="3"/>
      <c r="AR130" s="3"/>
      <c r="AS130" s="3"/>
      <c r="AT130" s="3"/>
      <c r="AU130" s="3"/>
      <c r="AV130" s="3"/>
      <c r="AW130" s="3"/>
      <c r="BC130" s="37"/>
    </row>
    <row r="131" ht="15" customHeight="1" spans="1:55">
      <c r="A131" s="3"/>
      <c r="B131" s="3"/>
      <c r="C131" s="3"/>
      <c r="D131" s="3"/>
      <c r="E131" s="3"/>
      <c r="F131" s="3"/>
      <c r="G131" s="3"/>
      <c r="H131" s="3"/>
      <c r="I131" s="3"/>
      <c r="J131" s="3"/>
      <c r="K131" s="3"/>
      <c r="L131" s="3"/>
      <c r="M131" s="3"/>
      <c r="N131" s="3"/>
      <c r="O131" s="3"/>
      <c r="P131" s="3"/>
      <c r="Q131" s="3"/>
      <c r="R131" s="3"/>
      <c r="S131" s="3"/>
      <c r="T131" s="3"/>
      <c r="U131" s="3"/>
      <c r="V131" s="3"/>
      <c r="W131" s="3"/>
      <c r="X131" s="3"/>
      <c r="Y131" s="118"/>
      <c r="Z131" s="118"/>
      <c r="AA131" s="118"/>
      <c r="AB131" s="118"/>
      <c r="AC131" s="118"/>
      <c r="AD131" s="3"/>
      <c r="AE131" s="3"/>
      <c r="AF131" s="3"/>
      <c r="AG131" s="3"/>
      <c r="AH131" s="3"/>
      <c r="AI131" s="3"/>
      <c r="AJ131" s="3"/>
      <c r="AK131" s="3"/>
      <c r="AL131" s="3"/>
      <c r="AM131" s="3"/>
      <c r="AN131" s="3"/>
      <c r="AO131" s="3"/>
      <c r="AP131" s="3"/>
      <c r="AQ131" s="3"/>
      <c r="AR131" s="3"/>
      <c r="AS131" s="3"/>
      <c r="AT131" s="3"/>
      <c r="AU131" s="3"/>
      <c r="AV131" s="3"/>
      <c r="AW131" s="3"/>
      <c r="BC131" s="37"/>
    </row>
    <row r="132" ht="15" customHeight="1" spans="1:55">
      <c r="A132" s="3"/>
      <c r="B132" s="3"/>
      <c r="C132" s="3"/>
      <c r="D132" s="3"/>
      <c r="E132" s="3"/>
      <c r="F132" s="3"/>
      <c r="G132" s="3"/>
      <c r="H132" s="3"/>
      <c r="I132" s="3"/>
      <c r="J132" s="3"/>
      <c r="K132" s="3"/>
      <c r="L132" s="3"/>
      <c r="M132" s="3"/>
      <c r="N132" s="3"/>
      <c r="O132" s="3"/>
      <c r="P132" s="3"/>
      <c r="Q132" s="3"/>
      <c r="R132" s="3"/>
      <c r="S132" s="3"/>
      <c r="T132" s="3"/>
      <c r="U132" s="3"/>
      <c r="V132" s="3"/>
      <c r="W132" s="3"/>
      <c r="X132" s="3"/>
      <c r="Y132" s="118"/>
      <c r="Z132" s="118"/>
      <c r="AA132" s="118"/>
      <c r="AB132" s="118"/>
      <c r="AC132" s="118"/>
      <c r="AD132" s="3"/>
      <c r="AE132" s="3"/>
      <c r="AF132" s="3"/>
      <c r="AG132" s="3"/>
      <c r="AH132" s="3"/>
      <c r="AI132" s="3"/>
      <c r="AJ132" s="3"/>
      <c r="AK132" s="3"/>
      <c r="AL132" s="3"/>
      <c r="AM132" s="3"/>
      <c r="AN132" s="3"/>
      <c r="AO132" s="3"/>
      <c r="AP132" s="3"/>
      <c r="AQ132" s="3"/>
      <c r="AR132" s="3"/>
      <c r="AS132" s="3"/>
      <c r="AT132" s="3"/>
      <c r="AU132" s="3"/>
      <c r="AV132" s="3"/>
      <c r="AW132" s="3"/>
      <c r="BC132" s="37"/>
    </row>
    <row r="133" ht="15" customHeight="1" spans="1:55">
      <c r="A133" s="3"/>
      <c r="B133" s="3"/>
      <c r="C133" s="3"/>
      <c r="D133" s="3"/>
      <c r="E133" s="3"/>
      <c r="F133" s="3"/>
      <c r="G133" s="3"/>
      <c r="H133" s="3"/>
      <c r="I133" s="3"/>
      <c r="J133" s="3"/>
      <c r="K133" s="3"/>
      <c r="L133" s="3"/>
      <c r="M133" s="3"/>
      <c r="N133" s="3"/>
      <c r="O133" s="3"/>
      <c r="P133" s="3"/>
      <c r="Q133" s="3"/>
      <c r="R133" s="3"/>
      <c r="S133" s="3"/>
      <c r="T133" s="3"/>
      <c r="U133" s="3"/>
      <c r="V133" s="3"/>
      <c r="W133" s="3"/>
      <c r="X133" s="3"/>
      <c r="Y133" s="118"/>
      <c r="Z133" s="118"/>
      <c r="AA133" s="118"/>
      <c r="AB133" s="118"/>
      <c r="AC133" s="118"/>
      <c r="AD133" s="3"/>
      <c r="AE133" s="3"/>
      <c r="AF133" s="3"/>
      <c r="AG133" s="3"/>
      <c r="AH133" s="3"/>
      <c r="AI133" s="3"/>
      <c r="AJ133" s="3"/>
      <c r="AK133" s="3"/>
      <c r="AL133" s="3"/>
      <c r="AM133" s="3"/>
      <c r="AN133" s="3"/>
      <c r="AO133" s="3"/>
      <c r="AP133" s="3"/>
      <c r="AQ133" s="3"/>
      <c r="AR133" s="3"/>
      <c r="AS133" s="3"/>
      <c r="AT133" s="3"/>
      <c r="AU133" s="3"/>
      <c r="AV133" s="3"/>
      <c r="AW133" s="3"/>
      <c r="BC133" s="37"/>
    </row>
    <row r="134" ht="15" customHeight="1" spans="1:55">
      <c r="A134" s="3"/>
      <c r="B134" s="3"/>
      <c r="C134" s="3"/>
      <c r="D134" s="3"/>
      <c r="E134" s="3"/>
      <c r="F134" s="3"/>
      <c r="G134" s="3"/>
      <c r="H134" s="3"/>
      <c r="I134" s="3"/>
      <c r="J134" s="3"/>
      <c r="K134" s="3"/>
      <c r="L134" s="3"/>
      <c r="M134" s="3"/>
      <c r="N134" s="3"/>
      <c r="O134" s="3"/>
      <c r="P134" s="3"/>
      <c r="Q134" s="3"/>
      <c r="R134" s="3"/>
      <c r="S134" s="3"/>
      <c r="T134" s="3"/>
      <c r="U134" s="3"/>
      <c r="V134" s="3"/>
      <c r="W134" s="3"/>
      <c r="X134" s="3"/>
      <c r="Y134" s="118"/>
      <c r="Z134" s="118"/>
      <c r="AA134" s="118"/>
      <c r="AB134" s="118"/>
      <c r="AC134" s="118"/>
      <c r="AD134" s="3"/>
      <c r="AE134" s="3"/>
      <c r="AF134" s="3"/>
      <c r="AG134" s="3"/>
      <c r="AH134" s="3"/>
      <c r="AI134" s="3"/>
      <c r="AJ134" s="3"/>
      <c r="AK134" s="3"/>
      <c r="AL134" s="3"/>
      <c r="AM134" s="3"/>
      <c r="AN134" s="3"/>
      <c r="AO134" s="3"/>
      <c r="AP134" s="3"/>
      <c r="AQ134" s="3"/>
      <c r="AR134" s="3"/>
      <c r="AS134" s="3"/>
      <c r="AT134" s="3"/>
      <c r="AU134" s="3"/>
      <c r="AV134" s="3"/>
      <c r="AW134" s="3"/>
      <c r="BC134" s="37"/>
    </row>
    <row r="135" ht="15" customHeight="1" spans="1:55">
      <c r="A135" s="3"/>
      <c r="B135" s="3"/>
      <c r="C135" s="3"/>
      <c r="D135" s="3"/>
      <c r="E135" s="3"/>
      <c r="F135" s="3"/>
      <c r="G135" s="3"/>
      <c r="H135" s="3"/>
      <c r="I135" s="3"/>
      <c r="J135" s="3"/>
      <c r="K135" s="3"/>
      <c r="L135" s="3"/>
      <c r="M135" s="3"/>
      <c r="N135" s="3"/>
      <c r="O135" s="3"/>
      <c r="P135" s="3"/>
      <c r="Q135" s="3"/>
      <c r="R135" s="3"/>
      <c r="S135" s="3"/>
      <c r="T135" s="3"/>
      <c r="U135" s="3"/>
      <c r="V135" s="3"/>
      <c r="W135" s="3"/>
      <c r="X135" s="3"/>
      <c r="Y135" s="118"/>
      <c r="Z135" s="118"/>
      <c r="AA135" s="118"/>
      <c r="AB135" s="118"/>
      <c r="AC135" s="118"/>
      <c r="AD135" s="3"/>
      <c r="AE135" s="3"/>
      <c r="AF135" s="3"/>
      <c r="AG135" s="3"/>
      <c r="AH135" s="3"/>
      <c r="AI135" s="3"/>
      <c r="AJ135" s="3"/>
      <c r="AK135" s="3"/>
      <c r="AL135" s="3"/>
      <c r="AM135" s="3"/>
      <c r="AN135" s="3"/>
      <c r="AO135" s="3"/>
      <c r="AP135" s="3"/>
      <c r="AQ135" s="3"/>
      <c r="AR135" s="3"/>
      <c r="AS135" s="3"/>
      <c r="AT135" s="3"/>
      <c r="AU135" s="3"/>
      <c r="AV135" s="3"/>
      <c r="AW135" s="3"/>
      <c r="BC135" s="37"/>
    </row>
    <row r="136" ht="15" customHeight="1" spans="1:55">
      <c r="A136" s="3"/>
      <c r="B136" s="3"/>
      <c r="C136" s="3"/>
      <c r="D136" s="3"/>
      <c r="E136" s="3"/>
      <c r="F136" s="3"/>
      <c r="G136" s="3"/>
      <c r="H136" s="3"/>
      <c r="I136" s="3"/>
      <c r="J136" s="3"/>
      <c r="K136" s="3"/>
      <c r="L136" s="3"/>
      <c r="M136" s="3"/>
      <c r="N136" s="3"/>
      <c r="O136" s="3"/>
      <c r="P136" s="3"/>
      <c r="Q136" s="3"/>
      <c r="R136" s="3"/>
      <c r="S136" s="3"/>
      <c r="T136" s="3"/>
      <c r="U136" s="3"/>
      <c r="V136" s="3"/>
      <c r="W136" s="3"/>
      <c r="X136" s="3"/>
      <c r="Y136" s="118"/>
      <c r="Z136" s="118"/>
      <c r="AA136" s="118"/>
      <c r="AB136" s="118"/>
      <c r="AC136" s="118"/>
      <c r="AD136" s="3"/>
      <c r="AE136" s="3"/>
      <c r="AF136" s="3"/>
      <c r="AG136" s="3"/>
      <c r="AH136" s="3"/>
      <c r="AI136" s="3"/>
      <c r="AJ136" s="3"/>
      <c r="AK136" s="3"/>
      <c r="AL136" s="3"/>
      <c r="AM136" s="3"/>
      <c r="AN136" s="3"/>
      <c r="AO136" s="3"/>
      <c r="AP136" s="3"/>
      <c r="AQ136" s="3"/>
      <c r="AR136" s="3"/>
      <c r="AS136" s="3"/>
      <c r="AT136" s="3"/>
      <c r="AU136" s="3"/>
      <c r="AV136" s="3"/>
      <c r="AW136" s="3"/>
      <c r="BC136" s="37"/>
    </row>
    <row r="137" ht="15" customHeight="1" spans="1:55">
      <c r="A137" s="3"/>
      <c r="B137" s="3"/>
      <c r="C137" s="3"/>
      <c r="D137" s="3"/>
      <c r="E137" s="3"/>
      <c r="F137" s="3"/>
      <c r="G137" s="3"/>
      <c r="H137" s="3"/>
      <c r="I137" s="3"/>
      <c r="J137" s="3"/>
      <c r="K137" s="3"/>
      <c r="L137" s="3"/>
      <c r="M137" s="3"/>
      <c r="N137" s="3"/>
      <c r="O137" s="3"/>
      <c r="P137" s="3"/>
      <c r="Q137" s="3"/>
      <c r="R137" s="3"/>
      <c r="S137" s="3"/>
      <c r="T137" s="3"/>
      <c r="U137" s="3"/>
      <c r="V137" s="3"/>
      <c r="W137" s="3"/>
      <c r="X137" s="3"/>
      <c r="Y137" s="118"/>
      <c r="Z137" s="118"/>
      <c r="AA137" s="118"/>
      <c r="AB137" s="118"/>
      <c r="AC137" s="118"/>
      <c r="AD137" s="3"/>
      <c r="AE137" s="3"/>
      <c r="AF137" s="3"/>
      <c r="AG137" s="3"/>
      <c r="AH137" s="3"/>
      <c r="AI137" s="3"/>
      <c r="AJ137" s="3"/>
      <c r="AK137" s="3"/>
      <c r="AL137" s="3"/>
      <c r="AM137" s="3"/>
      <c r="AN137" s="3"/>
      <c r="AO137" s="3"/>
      <c r="AP137" s="3"/>
      <c r="AQ137" s="3"/>
      <c r="AR137" s="3"/>
      <c r="AS137" s="3"/>
      <c r="AT137" s="3"/>
      <c r="AU137" s="3"/>
      <c r="AV137" s="3"/>
      <c r="AW137" s="3"/>
      <c r="BC137" s="37"/>
    </row>
    <row r="138" ht="15" customHeight="1" spans="1:55">
      <c r="A138" s="3"/>
      <c r="B138" s="3"/>
      <c r="C138" s="3"/>
      <c r="D138" s="3"/>
      <c r="E138" s="3"/>
      <c r="F138" s="3"/>
      <c r="G138" s="3"/>
      <c r="H138" s="3"/>
      <c r="I138" s="3"/>
      <c r="J138" s="3"/>
      <c r="K138" s="3"/>
      <c r="L138" s="3"/>
      <c r="M138" s="3"/>
      <c r="N138" s="3"/>
      <c r="O138" s="3"/>
      <c r="P138" s="3"/>
      <c r="Q138" s="3"/>
      <c r="R138" s="3"/>
      <c r="S138" s="3"/>
      <c r="T138" s="3"/>
      <c r="U138" s="3"/>
      <c r="V138" s="3"/>
      <c r="W138" s="3"/>
      <c r="X138" s="3"/>
      <c r="Y138" s="118"/>
      <c r="Z138" s="118"/>
      <c r="AA138" s="118"/>
      <c r="AB138" s="118"/>
      <c r="AC138" s="118"/>
      <c r="AD138" s="3"/>
      <c r="AE138" s="3"/>
      <c r="AF138" s="3"/>
      <c r="AG138" s="3"/>
      <c r="AH138" s="3"/>
      <c r="AI138" s="3"/>
      <c r="AJ138" s="3"/>
      <c r="AK138" s="3"/>
      <c r="AL138" s="3"/>
      <c r="AM138" s="3"/>
      <c r="AN138" s="3"/>
      <c r="AO138" s="3"/>
      <c r="AP138" s="3"/>
      <c r="AQ138" s="3"/>
      <c r="AR138" s="3"/>
      <c r="AS138" s="3"/>
      <c r="AT138" s="3"/>
      <c r="AU138" s="3"/>
      <c r="AV138" s="3"/>
      <c r="AW138" s="3"/>
      <c r="BC138" s="37"/>
    </row>
    <row r="139" ht="15" customHeight="1" spans="1:55">
      <c r="A139" s="3"/>
      <c r="B139" s="3"/>
      <c r="C139" s="3"/>
      <c r="D139" s="3"/>
      <c r="E139" s="3"/>
      <c r="F139" s="3"/>
      <c r="G139" s="3"/>
      <c r="H139" s="3"/>
      <c r="I139" s="3"/>
      <c r="J139" s="3"/>
      <c r="K139" s="3"/>
      <c r="L139" s="3"/>
      <c r="M139" s="3"/>
      <c r="N139" s="3"/>
      <c r="O139" s="3"/>
      <c r="P139" s="3"/>
      <c r="Q139" s="3"/>
      <c r="R139" s="3"/>
      <c r="S139" s="3"/>
      <c r="T139" s="3"/>
      <c r="U139" s="3"/>
      <c r="V139" s="3"/>
      <c r="W139" s="3"/>
      <c r="X139" s="3"/>
      <c r="Y139" s="118"/>
      <c r="Z139" s="118"/>
      <c r="AA139" s="118"/>
      <c r="AB139" s="118"/>
      <c r="AC139" s="118"/>
      <c r="AD139" s="3"/>
      <c r="AE139" s="3"/>
      <c r="AF139" s="3"/>
      <c r="AG139" s="3"/>
      <c r="AH139" s="3"/>
      <c r="AI139" s="3"/>
      <c r="AJ139" s="3"/>
      <c r="AK139" s="3"/>
      <c r="AL139" s="3"/>
      <c r="AM139" s="3"/>
      <c r="AN139" s="3"/>
      <c r="AO139" s="3"/>
      <c r="AP139" s="3"/>
      <c r="AQ139" s="3"/>
      <c r="AR139" s="3"/>
      <c r="AS139" s="3"/>
      <c r="AT139" s="3"/>
      <c r="AU139" s="3"/>
      <c r="AV139" s="3"/>
      <c r="AW139" s="3"/>
      <c r="BC139" s="37"/>
    </row>
    <row r="140" ht="15" customHeight="1" spans="1:55">
      <c r="A140" s="3"/>
      <c r="B140" s="3"/>
      <c r="C140" s="3"/>
      <c r="D140" s="3"/>
      <c r="E140" s="3"/>
      <c r="F140" s="3"/>
      <c r="G140" s="3"/>
      <c r="H140" s="3"/>
      <c r="I140" s="3"/>
      <c r="J140" s="3"/>
      <c r="K140" s="3"/>
      <c r="L140" s="3"/>
      <c r="M140" s="3"/>
      <c r="N140" s="3"/>
      <c r="O140" s="3"/>
      <c r="P140" s="3"/>
      <c r="Q140" s="3"/>
      <c r="R140" s="3"/>
      <c r="S140" s="3"/>
      <c r="T140" s="3"/>
      <c r="U140" s="3"/>
      <c r="V140" s="3"/>
      <c r="W140" s="3"/>
      <c r="X140" s="3"/>
      <c r="Y140" s="118"/>
      <c r="Z140" s="118"/>
      <c r="AA140" s="118"/>
      <c r="AB140" s="118"/>
      <c r="AC140" s="118"/>
      <c r="AD140" s="3"/>
      <c r="AE140" s="3"/>
      <c r="AF140" s="3"/>
      <c r="AG140" s="3"/>
      <c r="AH140" s="3"/>
      <c r="AI140" s="3"/>
      <c r="AJ140" s="3"/>
      <c r="AK140" s="3"/>
      <c r="AL140" s="3"/>
      <c r="AM140" s="3"/>
      <c r="AN140" s="3"/>
      <c r="AO140" s="3"/>
      <c r="AP140" s="3"/>
      <c r="AQ140" s="3"/>
      <c r="AR140" s="3"/>
      <c r="AS140" s="3"/>
      <c r="AT140" s="3"/>
      <c r="AU140" s="3"/>
      <c r="AV140" s="3"/>
      <c r="AW140" s="3"/>
      <c r="BC140" s="37"/>
    </row>
    <row r="141" ht="15" customHeight="1" spans="1:55">
      <c r="A141" s="3"/>
      <c r="B141" s="3"/>
      <c r="C141" s="3"/>
      <c r="D141" s="3"/>
      <c r="E141" s="3"/>
      <c r="F141" s="3"/>
      <c r="G141" s="3"/>
      <c r="H141" s="3"/>
      <c r="I141" s="3"/>
      <c r="J141" s="3"/>
      <c r="K141" s="3"/>
      <c r="L141" s="3"/>
      <c r="M141" s="3"/>
      <c r="N141" s="3"/>
      <c r="O141" s="3"/>
      <c r="P141" s="3"/>
      <c r="Q141" s="3"/>
      <c r="R141" s="3"/>
      <c r="S141" s="3"/>
      <c r="T141" s="3"/>
      <c r="U141" s="3"/>
      <c r="V141" s="3"/>
      <c r="W141" s="3"/>
      <c r="X141" s="3"/>
      <c r="Y141" s="118"/>
      <c r="Z141" s="118"/>
      <c r="AA141" s="118"/>
      <c r="AB141" s="118"/>
      <c r="AC141" s="118"/>
      <c r="AD141" s="3"/>
      <c r="AE141" s="3"/>
      <c r="AF141" s="3"/>
      <c r="AG141" s="3"/>
      <c r="AH141" s="3"/>
      <c r="AI141" s="3"/>
      <c r="AJ141" s="3"/>
      <c r="AK141" s="3"/>
      <c r="AL141" s="3"/>
      <c r="AM141" s="3"/>
      <c r="AN141" s="3"/>
      <c r="AO141" s="3"/>
      <c r="AP141" s="3"/>
      <c r="AQ141" s="3"/>
      <c r="AR141" s="3"/>
      <c r="AS141" s="3"/>
      <c r="AT141" s="3"/>
      <c r="AU141" s="3"/>
      <c r="AV141" s="3"/>
      <c r="AW141" s="3"/>
      <c r="BC141" s="37"/>
    </row>
    <row r="142" ht="15" customHeight="1" spans="1:55">
      <c r="A142" s="3"/>
      <c r="B142" s="3"/>
      <c r="C142" s="3"/>
      <c r="D142" s="3"/>
      <c r="E142" s="3"/>
      <c r="F142" s="3"/>
      <c r="G142" s="3"/>
      <c r="H142" s="3"/>
      <c r="I142" s="3"/>
      <c r="J142" s="3"/>
      <c r="K142" s="3"/>
      <c r="L142" s="3"/>
      <c r="M142" s="3"/>
      <c r="N142" s="3"/>
      <c r="O142" s="3"/>
      <c r="P142" s="3"/>
      <c r="Q142" s="3"/>
      <c r="R142" s="3"/>
      <c r="S142" s="3"/>
      <c r="T142" s="3"/>
      <c r="U142" s="3"/>
      <c r="V142" s="3"/>
      <c r="W142" s="3"/>
      <c r="X142" s="3"/>
      <c r="Y142" s="118"/>
      <c r="Z142" s="118"/>
      <c r="AA142" s="118"/>
      <c r="AB142" s="118"/>
      <c r="AC142" s="118"/>
      <c r="AD142" s="3"/>
      <c r="AE142" s="3"/>
      <c r="AF142" s="3"/>
      <c r="AG142" s="3"/>
      <c r="AH142" s="3"/>
      <c r="AI142" s="3"/>
      <c r="AJ142" s="3"/>
      <c r="AK142" s="3"/>
      <c r="AL142" s="3"/>
      <c r="AM142" s="3"/>
      <c r="AN142" s="3"/>
      <c r="AO142" s="3"/>
      <c r="AP142" s="3"/>
      <c r="AQ142" s="3"/>
      <c r="AR142" s="3"/>
      <c r="AS142" s="3"/>
      <c r="AT142" s="3"/>
      <c r="AU142" s="3"/>
      <c r="AV142" s="3"/>
      <c r="AW142" s="3"/>
      <c r="BC142" s="37"/>
    </row>
    <row r="143" ht="15" customHeight="1" spans="1:55">
      <c r="A143" s="3"/>
      <c r="B143" s="3"/>
      <c r="C143" s="3"/>
      <c r="D143" s="3"/>
      <c r="E143" s="3"/>
      <c r="F143" s="3"/>
      <c r="G143" s="3"/>
      <c r="H143" s="3"/>
      <c r="I143" s="3"/>
      <c r="J143" s="3"/>
      <c r="K143" s="3"/>
      <c r="L143" s="3"/>
      <c r="M143" s="3"/>
      <c r="N143" s="3"/>
      <c r="O143" s="3"/>
      <c r="P143" s="3"/>
      <c r="Q143" s="3"/>
      <c r="R143" s="3"/>
      <c r="S143" s="3"/>
      <c r="T143" s="3"/>
      <c r="U143" s="3"/>
      <c r="V143" s="3"/>
      <c r="W143" s="3"/>
      <c r="X143" s="3"/>
      <c r="Y143" s="118"/>
      <c r="Z143" s="118"/>
      <c r="AA143" s="118"/>
      <c r="AB143" s="118"/>
      <c r="AC143" s="118"/>
      <c r="AD143" s="3"/>
      <c r="AE143" s="3"/>
      <c r="AF143" s="3"/>
      <c r="AG143" s="3"/>
      <c r="AH143" s="3"/>
      <c r="AI143" s="3"/>
      <c r="AJ143" s="3"/>
      <c r="AK143" s="3"/>
      <c r="AL143" s="3"/>
      <c r="AM143" s="3"/>
      <c r="AN143" s="3"/>
      <c r="AO143" s="3"/>
      <c r="AP143" s="3"/>
      <c r="AQ143" s="3"/>
      <c r="AR143" s="3"/>
      <c r="AS143" s="3"/>
      <c r="AT143" s="3"/>
      <c r="AU143" s="3"/>
      <c r="AV143" s="3"/>
      <c r="AW143" s="3"/>
      <c r="BC143" s="37"/>
    </row>
    <row r="144" ht="15" customHeight="1" spans="1:55">
      <c r="A144" s="3"/>
      <c r="B144" s="3"/>
      <c r="C144" s="3"/>
      <c r="D144" s="3"/>
      <c r="E144" s="3"/>
      <c r="F144" s="3"/>
      <c r="G144" s="3"/>
      <c r="H144" s="3"/>
      <c r="I144" s="3"/>
      <c r="J144" s="3"/>
      <c r="K144" s="3"/>
      <c r="L144" s="3"/>
      <c r="M144" s="3"/>
      <c r="N144" s="3"/>
      <c r="O144" s="3"/>
      <c r="P144" s="3"/>
      <c r="Q144" s="3"/>
      <c r="R144" s="3"/>
      <c r="S144" s="3"/>
      <c r="T144" s="3"/>
      <c r="U144" s="3"/>
      <c r="V144" s="3"/>
      <c r="W144" s="3"/>
      <c r="X144" s="3"/>
      <c r="Y144" s="118"/>
      <c r="Z144" s="118"/>
      <c r="AA144" s="118"/>
      <c r="AB144" s="118"/>
      <c r="AC144" s="118"/>
      <c r="AD144" s="3"/>
      <c r="AE144" s="3"/>
      <c r="AF144" s="3"/>
      <c r="AG144" s="3"/>
      <c r="AH144" s="3"/>
      <c r="AI144" s="3"/>
      <c r="AJ144" s="3"/>
      <c r="AK144" s="3"/>
      <c r="AL144" s="3"/>
      <c r="AM144" s="3"/>
      <c r="AN144" s="3"/>
      <c r="AO144" s="3"/>
      <c r="AP144" s="3"/>
      <c r="AQ144" s="3"/>
      <c r="AR144" s="3"/>
      <c r="AS144" s="3"/>
      <c r="AT144" s="3"/>
      <c r="AU144" s="3"/>
      <c r="AV144" s="3"/>
      <c r="AW144" s="3"/>
      <c r="BC144" s="37"/>
    </row>
    <row r="145" ht="15" customHeight="1" spans="1:55">
      <c r="A145" s="3"/>
      <c r="B145" s="3"/>
      <c r="C145" s="3"/>
      <c r="D145" s="3"/>
      <c r="E145" s="3"/>
      <c r="F145" s="3"/>
      <c r="G145" s="3"/>
      <c r="H145" s="3"/>
      <c r="I145" s="3"/>
      <c r="J145" s="3"/>
      <c r="K145" s="3"/>
      <c r="L145" s="3"/>
      <c r="M145" s="3"/>
      <c r="N145" s="3"/>
      <c r="O145" s="3"/>
      <c r="P145" s="3"/>
      <c r="Q145" s="3"/>
      <c r="R145" s="3"/>
      <c r="S145" s="3"/>
      <c r="T145" s="3"/>
      <c r="U145" s="3"/>
      <c r="V145" s="3"/>
      <c r="W145" s="3"/>
      <c r="X145" s="3"/>
      <c r="Y145" s="118"/>
      <c r="Z145" s="118"/>
      <c r="AA145" s="118"/>
      <c r="AB145" s="118"/>
      <c r="AC145" s="118"/>
      <c r="AD145" s="3"/>
      <c r="AE145" s="3"/>
      <c r="AF145" s="3"/>
      <c r="AG145" s="3"/>
      <c r="AH145" s="3"/>
      <c r="AI145" s="3"/>
      <c r="AJ145" s="3"/>
      <c r="AK145" s="3"/>
      <c r="AL145" s="3"/>
      <c r="AM145" s="3"/>
      <c r="AN145" s="3"/>
      <c r="AO145" s="3"/>
      <c r="AP145" s="3"/>
      <c r="AQ145" s="3"/>
      <c r="AR145" s="3"/>
      <c r="AS145" s="3"/>
      <c r="AT145" s="3"/>
      <c r="AU145" s="3"/>
      <c r="AV145" s="3"/>
      <c r="AW145" s="3"/>
      <c r="BC145" s="37"/>
    </row>
    <row r="146" ht="15" customHeight="1" spans="1:55">
      <c r="A146" s="3"/>
      <c r="B146" s="3"/>
      <c r="C146" s="3"/>
      <c r="D146" s="3"/>
      <c r="E146" s="3"/>
      <c r="F146" s="3"/>
      <c r="G146" s="3"/>
      <c r="H146" s="3"/>
      <c r="I146" s="3"/>
      <c r="J146" s="3"/>
      <c r="K146" s="3"/>
      <c r="L146" s="3"/>
      <c r="M146" s="3"/>
      <c r="N146" s="3"/>
      <c r="O146" s="3"/>
      <c r="P146" s="3"/>
      <c r="Q146" s="3"/>
      <c r="R146" s="3"/>
      <c r="S146" s="3"/>
      <c r="T146" s="3"/>
      <c r="U146" s="3"/>
      <c r="V146" s="3"/>
      <c r="W146" s="3"/>
      <c r="X146" s="3"/>
      <c r="Y146" s="118"/>
      <c r="Z146" s="118"/>
      <c r="AA146" s="118"/>
      <c r="AB146" s="118"/>
      <c r="AC146" s="118"/>
      <c r="AD146" s="3"/>
      <c r="AE146" s="3"/>
      <c r="AF146" s="3"/>
      <c r="AG146" s="3"/>
      <c r="AH146" s="3"/>
      <c r="AI146" s="3"/>
      <c r="AJ146" s="3"/>
      <c r="AK146" s="3"/>
      <c r="AL146" s="3"/>
      <c r="AM146" s="3"/>
      <c r="AN146" s="3"/>
      <c r="AO146" s="3"/>
      <c r="AP146" s="3"/>
      <c r="AQ146" s="3"/>
      <c r="AR146" s="3"/>
      <c r="AS146" s="3"/>
      <c r="AT146" s="3"/>
      <c r="AU146" s="3"/>
      <c r="AV146" s="3"/>
      <c r="AW146" s="3"/>
      <c r="BC146" s="37"/>
    </row>
    <row r="147" ht="15" customHeight="1" spans="1:55">
      <c r="A147" s="3"/>
      <c r="B147" s="3"/>
      <c r="C147" s="3"/>
      <c r="D147" s="3"/>
      <c r="E147" s="3"/>
      <c r="F147" s="3"/>
      <c r="G147" s="3"/>
      <c r="H147" s="3"/>
      <c r="I147" s="3"/>
      <c r="J147" s="3"/>
      <c r="K147" s="3"/>
      <c r="L147" s="3"/>
      <c r="M147" s="3"/>
      <c r="N147" s="3"/>
      <c r="O147" s="3"/>
      <c r="P147" s="3"/>
      <c r="Q147" s="3"/>
      <c r="R147" s="3"/>
      <c r="S147" s="3"/>
      <c r="T147" s="3"/>
      <c r="U147" s="3"/>
      <c r="V147" s="3"/>
      <c r="W147" s="3"/>
      <c r="X147" s="3"/>
      <c r="Y147" s="118"/>
      <c r="Z147" s="118"/>
      <c r="AA147" s="118"/>
      <c r="AB147" s="118"/>
      <c r="AC147" s="118"/>
      <c r="AD147" s="3"/>
      <c r="AE147" s="3"/>
      <c r="AF147" s="3"/>
      <c r="AG147" s="3"/>
      <c r="AH147" s="3"/>
      <c r="AI147" s="3"/>
      <c r="AJ147" s="3"/>
      <c r="AK147" s="3"/>
      <c r="AL147" s="3"/>
      <c r="AM147" s="3"/>
      <c r="AN147" s="3"/>
      <c r="AO147" s="3"/>
      <c r="AP147" s="3"/>
      <c r="AQ147" s="3"/>
      <c r="AR147" s="3"/>
      <c r="AS147" s="3"/>
      <c r="AT147" s="3"/>
      <c r="AU147" s="3"/>
      <c r="AV147" s="3"/>
      <c r="AW147" s="3"/>
      <c r="BC147" s="37"/>
    </row>
    <row r="148" ht="15" customHeight="1" spans="1:55">
      <c r="A148" s="3"/>
      <c r="B148" s="3"/>
      <c r="C148" s="3"/>
      <c r="D148" s="3"/>
      <c r="E148" s="3"/>
      <c r="F148" s="3"/>
      <c r="G148" s="3"/>
      <c r="H148" s="3"/>
      <c r="I148" s="3"/>
      <c r="J148" s="3"/>
      <c r="K148" s="3"/>
      <c r="L148" s="3"/>
      <c r="M148" s="3"/>
      <c r="N148" s="3"/>
      <c r="O148" s="3"/>
      <c r="P148" s="3"/>
      <c r="Q148" s="3"/>
      <c r="R148" s="3"/>
      <c r="S148" s="3"/>
      <c r="T148" s="3"/>
      <c r="U148" s="3"/>
      <c r="V148" s="3"/>
      <c r="W148" s="3"/>
      <c r="X148" s="3"/>
      <c r="Y148" s="118"/>
      <c r="Z148" s="118"/>
      <c r="AA148" s="118"/>
      <c r="AB148" s="118"/>
      <c r="AC148" s="118"/>
      <c r="AD148" s="3"/>
      <c r="AE148" s="3"/>
      <c r="AF148" s="3"/>
      <c r="AG148" s="3"/>
      <c r="AH148" s="3"/>
      <c r="AI148" s="3"/>
      <c r="AJ148" s="3"/>
      <c r="AK148" s="3"/>
      <c r="AL148" s="3"/>
      <c r="AM148" s="3"/>
      <c r="AN148" s="3"/>
      <c r="AO148" s="3"/>
      <c r="AP148" s="3"/>
      <c r="AQ148" s="3"/>
      <c r="AR148" s="3"/>
      <c r="AS148" s="3"/>
      <c r="AT148" s="3"/>
      <c r="AU148" s="3"/>
      <c r="AV148" s="3"/>
      <c r="AW148" s="3"/>
      <c r="BC148" s="37"/>
    </row>
    <row r="149" ht="15" customHeight="1" spans="1:55">
      <c r="A149" s="3"/>
      <c r="B149" s="3"/>
      <c r="C149" s="3"/>
      <c r="D149" s="3"/>
      <c r="E149" s="3"/>
      <c r="F149" s="3"/>
      <c r="G149" s="3"/>
      <c r="H149" s="3"/>
      <c r="I149" s="3"/>
      <c r="J149" s="3"/>
      <c r="K149" s="3"/>
      <c r="L149" s="3"/>
      <c r="M149" s="3"/>
      <c r="N149" s="3"/>
      <c r="O149" s="3"/>
      <c r="P149" s="3"/>
      <c r="Q149" s="3"/>
      <c r="R149" s="3"/>
      <c r="S149" s="3"/>
      <c r="T149" s="3"/>
      <c r="U149" s="3"/>
      <c r="V149" s="3"/>
      <c r="W149" s="3"/>
      <c r="X149" s="3"/>
      <c r="Y149" s="118"/>
      <c r="Z149" s="118"/>
      <c r="AA149" s="118"/>
      <c r="AB149" s="118"/>
      <c r="AC149" s="118"/>
      <c r="AD149" s="3"/>
      <c r="AE149" s="3"/>
      <c r="AF149" s="3"/>
      <c r="AG149" s="3"/>
      <c r="AH149" s="3"/>
      <c r="AI149" s="3"/>
      <c r="AJ149" s="3"/>
      <c r="AK149" s="3"/>
      <c r="AL149" s="3"/>
      <c r="AM149" s="3"/>
      <c r="AN149" s="3"/>
      <c r="AO149" s="3"/>
      <c r="AP149" s="3"/>
      <c r="AQ149" s="3"/>
      <c r="AR149" s="3"/>
      <c r="AS149" s="3"/>
      <c r="AT149" s="3"/>
      <c r="AU149" s="3"/>
      <c r="AV149" s="3"/>
      <c r="AW149" s="3"/>
      <c r="BC149" s="37"/>
    </row>
    <row r="150" ht="15" customHeight="1" spans="1:55">
      <c r="A150" s="3"/>
      <c r="B150" s="3"/>
      <c r="C150" s="3"/>
      <c r="D150" s="3"/>
      <c r="E150" s="3"/>
      <c r="F150" s="3"/>
      <c r="G150" s="3"/>
      <c r="H150" s="3"/>
      <c r="I150" s="3"/>
      <c r="J150" s="3"/>
      <c r="K150" s="3"/>
      <c r="L150" s="3"/>
      <c r="M150" s="3"/>
      <c r="N150" s="3"/>
      <c r="O150" s="3"/>
      <c r="P150" s="3"/>
      <c r="Q150" s="3"/>
      <c r="R150" s="3"/>
      <c r="S150" s="3"/>
      <c r="T150" s="3"/>
      <c r="U150" s="3"/>
      <c r="V150" s="3"/>
      <c r="W150" s="3"/>
      <c r="X150" s="3"/>
      <c r="Y150" s="118"/>
      <c r="Z150" s="118"/>
      <c r="AA150" s="118"/>
      <c r="AB150" s="118"/>
      <c r="AC150" s="118"/>
      <c r="AD150" s="3"/>
      <c r="AE150" s="3"/>
      <c r="AF150" s="3"/>
      <c r="AG150" s="3"/>
      <c r="AH150" s="3"/>
      <c r="AI150" s="3"/>
      <c r="AJ150" s="3"/>
      <c r="AK150" s="3"/>
      <c r="AL150" s="3"/>
      <c r="AM150" s="3"/>
      <c r="AN150" s="3"/>
      <c r="AO150" s="3"/>
      <c r="AP150" s="3"/>
      <c r="AQ150" s="3"/>
      <c r="AR150" s="3"/>
      <c r="AS150" s="3"/>
      <c r="AT150" s="3"/>
      <c r="AU150" s="3"/>
      <c r="AV150" s="3"/>
      <c r="AW150" s="3"/>
      <c r="BC150" s="37"/>
    </row>
    <row r="151" ht="15" customHeight="1" spans="1:55">
      <c r="A151" s="3"/>
      <c r="B151" s="3"/>
      <c r="C151" s="3"/>
      <c r="D151" s="3"/>
      <c r="E151" s="3"/>
      <c r="F151" s="3"/>
      <c r="G151" s="3"/>
      <c r="H151" s="3"/>
      <c r="I151" s="3"/>
      <c r="J151" s="3"/>
      <c r="K151" s="3"/>
      <c r="L151" s="3"/>
      <c r="M151" s="3"/>
      <c r="N151" s="3"/>
      <c r="O151" s="3"/>
      <c r="P151" s="3"/>
      <c r="Q151" s="3"/>
      <c r="R151" s="3"/>
      <c r="S151" s="3"/>
      <c r="T151" s="3"/>
      <c r="U151" s="3"/>
      <c r="V151" s="3"/>
      <c r="W151" s="3"/>
      <c r="X151" s="3"/>
      <c r="Y151" s="118"/>
      <c r="Z151" s="118"/>
      <c r="AA151" s="118"/>
      <c r="AB151" s="118"/>
      <c r="AC151" s="118"/>
      <c r="AD151" s="3"/>
      <c r="AE151" s="3"/>
      <c r="AF151" s="3"/>
      <c r="AG151" s="3"/>
      <c r="AH151" s="3"/>
      <c r="AI151" s="3"/>
      <c r="AJ151" s="3"/>
      <c r="AK151" s="3"/>
      <c r="AL151" s="3"/>
      <c r="AM151" s="3"/>
      <c r="AN151" s="3"/>
      <c r="AO151" s="3"/>
      <c r="AP151" s="3"/>
      <c r="AQ151" s="3"/>
      <c r="AR151" s="3"/>
      <c r="AS151" s="3"/>
      <c r="AT151" s="3"/>
      <c r="AU151" s="3"/>
      <c r="AV151" s="3"/>
      <c r="AW151" s="3"/>
      <c r="BC151" s="37"/>
    </row>
    <row r="152" ht="15" customHeight="1" spans="1:55">
      <c r="A152" s="3"/>
      <c r="B152" s="3"/>
      <c r="C152" s="3"/>
      <c r="D152" s="3"/>
      <c r="E152" s="3"/>
      <c r="F152" s="3"/>
      <c r="G152" s="3"/>
      <c r="H152" s="3"/>
      <c r="I152" s="3"/>
      <c r="J152" s="3"/>
      <c r="K152" s="3"/>
      <c r="L152" s="3"/>
      <c r="M152" s="3"/>
      <c r="N152" s="3"/>
      <c r="O152" s="3"/>
      <c r="P152" s="3"/>
      <c r="Q152" s="3"/>
      <c r="R152" s="3"/>
      <c r="S152" s="3"/>
      <c r="T152" s="3"/>
      <c r="U152" s="3"/>
      <c r="V152" s="3"/>
      <c r="W152" s="3"/>
      <c r="X152" s="3"/>
      <c r="Y152" s="118"/>
      <c r="Z152" s="118"/>
      <c r="AA152" s="118"/>
      <c r="AB152" s="118"/>
      <c r="AC152" s="118"/>
      <c r="AD152" s="3"/>
      <c r="AE152" s="3"/>
      <c r="AF152" s="3"/>
      <c r="AG152" s="3"/>
      <c r="AH152" s="3"/>
      <c r="AI152" s="3"/>
      <c r="AJ152" s="3"/>
      <c r="AK152" s="3"/>
      <c r="AL152" s="3"/>
      <c r="AM152" s="3"/>
      <c r="AN152" s="3"/>
      <c r="AO152" s="3"/>
      <c r="AP152" s="3"/>
      <c r="AQ152" s="3"/>
      <c r="AR152" s="3"/>
      <c r="AS152" s="3"/>
      <c r="AT152" s="3"/>
      <c r="AU152" s="3"/>
      <c r="AV152" s="3"/>
      <c r="AW152" s="3"/>
      <c r="BC152" s="37"/>
    </row>
    <row r="153" ht="15" customHeight="1" spans="1:55">
      <c r="A153" s="3"/>
      <c r="B153" s="3"/>
      <c r="C153" s="3"/>
      <c r="D153" s="3"/>
      <c r="E153" s="3"/>
      <c r="F153" s="3"/>
      <c r="G153" s="3"/>
      <c r="H153" s="3"/>
      <c r="I153" s="3"/>
      <c r="J153" s="3"/>
      <c r="K153" s="3"/>
      <c r="L153" s="3"/>
      <c r="M153" s="3"/>
      <c r="N153" s="3"/>
      <c r="O153" s="3"/>
      <c r="P153" s="3"/>
      <c r="Q153" s="3"/>
      <c r="R153" s="3"/>
      <c r="S153" s="3"/>
      <c r="T153" s="3"/>
      <c r="U153" s="3"/>
      <c r="V153" s="3"/>
      <c r="W153" s="3"/>
      <c r="X153" s="3"/>
      <c r="Y153" s="118"/>
      <c r="Z153" s="118"/>
      <c r="AA153" s="118"/>
      <c r="AB153" s="118"/>
      <c r="AC153" s="118"/>
      <c r="AD153" s="3"/>
      <c r="AE153" s="3"/>
      <c r="AF153" s="3"/>
      <c r="AG153" s="3"/>
      <c r="AH153" s="3"/>
      <c r="AI153" s="3"/>
      <c r="AJ153" s="3"/>
      <c r="AK153" s="3"/>
      <c r="AL153" s="3"/>
      <c r="AM153" s="3"/>
      <c r="AN153" s="3"/>
      <c r="AO153" s="3"/>
      <c r="AP153" s="3"/>
      <c r="AQ153" s="3"/>
      <c r="AR153" s="3"/>
      <c r="AS153" s="3"/>
      <c r="AT153" s="3"/>
      <c r="AU153" s="3"/>
      <c r="AV153" s="3"/>
      <c r="AW153" s="3"/>
      <c r="BC153" s="37"/>
    </row>
    <row r="154" ht="15" customHeight="1" spans="1:55">
      <c r="A154" s="3"/>
      <c r="B154" s="3"/>
      <c r="C154" s="3"/>
      <c r="D154" s="3"/>
      <c r="E154" s="3"/>
      <c r="F154" s="3"/>
      <c r="G154" s="3"/>
      <c r="H154" s="3"/>
      <c r="I154" s="3"/>
      <c r="J154" s="3"/>
      <c r="K154" s="3"/>
      <c r="L154" s="3"/>
      <c r="M154" s="3"/>
      <c r="N154" s="3"/>
      <c r="O154" s="3"/>
      <c r="P154" s="3"/>
      <c r="Q154" s="3"/>
      <c r="R154" s="3"/>
      <c r="S154" s="3"/>
      <c r="T154" s="3"/>
      <c r="U154" s="3"/>
      <c r="V154" s="3"/>
      <c r="W154" s="3"/>
      <c r="X154" s="3"/>
      <c r="Y154" s="118"/>
      <c r="Z154" s="118"/>
      <c r="AA154" s="118"/>
      <c r="AB154" s="118"/>
      <c r="AC154" s="118"/>
      <c r="AD154" s="3"/>
      <c r="AE154" s="3"/>
      <c r="AF154" s="3"/>
      <c r="AG154" s="3"/>
      <c r="AH154" s="3"/>
      <c r="AI154" s="3"/>
      <c r="AJ154" s="3"/>
      <c r="AK154" s="3"/>
      <c r="AL154" s="3"/>
      <c r="AM154" s="3"/>
      <c r="AN154" s="3"/>
      <c r="AO154" s="3"/>
      <c r="AP154" s="3"/>
      <c r="AQ154" s="3"/>
      <c r="AR154" s="3"/>
      <c r="AS154" s="3"/>
      <c r="AT154" s="3"/>
      <c r="AU154" s="3"/>
      <c r="AV154" s="3"/>
      <c r="AW154" s="3"/>
      <c r="BC154" s="37"/>
    </row>
    <row r="155" ht="15" customHeight="1" spans="1:55">
      <c r="A155" s="3"/>
      <c r="B155" s="3"/>
      <c r="C155" s="3"/>
      <c r="D155" s="3"/>
      <c r="E155" s="3"/>
      <c r="F155" s="3"/>
      <c r="G155" s="3"/>
      <c r="H155" s="3"/>
      <c r="I155" s="3"/>
      <c r="J155" s="3"/>
      <c r="K155" s="3"/>
      <c r="L155" s="3"/>
      <c r="M155" s="3"/>
      <c r="N155" s="3"/>
      <c r="O155" s="3"/>
      <c r="P155" s="3"/>
      <c r="Q155" s="3"/>
      <c r="R155" s="3"/>
      <c r="S155" s="3"/>
      <c r="T155" s="3"/>
      <c r="U155" s="3"/>
      <c r="V155" s="3"/>
      <c r="W155" s="3"/>
      <c r="X155" s="3"/>
      <c r="Y155" s="118"/>
      <c r="Z155" s="118"/>
      <c r="AA155" s="118"/>
      <c r="AB155" s="118"/>
      <c r="AC155" s="118"/>
      <c r="AD155" s="3"/>
      <c r="AE155" s="3"/>
      <c r="AF155" s="3"/>
      <c r="AG155" s="3"/>
      <c r="AH155" s="3"/>
      <c r="AI155" s="3"/>
      <c r="AJ155" s="3"/>
      <c r="AK155" s="3"/>
      <c r="AL155" s="3"/>
      <c r="AM155" s="3"/>
      <c r="AN155" s="3"/>
      <c r="AO155" s="3"/>
      <c r="AP155" s="3"/>
      <c r="AQ155" s="3"/>
      <c r="AR155" s="3"/>
      <c r="AS155" s="3"/>
      <c r="AT155" s="3"/>
      <c r="AU155" s="3"/>
      <c r="AV155" s="3"/>
      <c r="AW155" s="3"/>
      <c r="BC155" s="37"/>
    </row>
    <row r="156" ht="15" customHeight="1" spans="1:55">
      <c r="A156" s="3"/>
      <c r="B156" s="3"/>
      <c r="C156" s="3"/>
      <c r="D156" s="3"/>
      <c r="E156" s="3"/>
      <c r="F156" s="3"/>
      <c r="G156" s="3"/>
      <c r="H156" s="3"/>
      <c r="I156" s="3"/>
      <c r="J156" s="3"/>
      <c r="K156" s="3"/>
      <c r="L156" s="3"/>
      <c r="M156" s="3"/>
      <c r="N156" s="3"/>
      <c r="O156" s="3"/>
      <c r="P156" s="3"/>
      <c r="Q156" s="3"/>
      <c r="R156" s="3"/>
      <c r="S156" s="3"/>
      <c r="T156" s="3"/>
      <c r="U156" s="3"/>
      <c r="V156" s="3"/>
      <c r="W156" s="3"/>
      <c r="X156" s="3"/>
      <c r="Y156" s="118"/>
      <c r="Z156" s="118"/>
      <c r="AA156" s="118"/>
      <c r="AB156" s="118"/>
      <c r="AC156" s="118"/>
      <c r="AD156" s="3"/>
      <c r="AE156" s="3"/>
      <c r="AF156" s="3"/>
      <c r="AG156" s="3"/>
      <c r="AH156" s="3"/>
      <c r="AI156" s="3"/>
      <c r="AJ156" s="3"/>
      <c r="AK156" s="3"/>
      <c r="AL156" s="3"/>
      <c r="AM156" s="3"/>
      <c r="AN156" s="3"/>
      <c r="AO156" s="3"/>
      <c r="AP156" s="3"/>
      <c r="AQ156" s="3"/>
      <c r="AR156" s="3"/>
      <c r="AS156" s="3"/>
      <c r="AT156" s="3"/>
      <c r="AU156" s="3"/>
      <c r="AV156" s="3"/>
      <c r="AW156" s="3"/>
      <c r="BC156" s="37"/>
    </row>
    <row r="157" ht="15" customHeight="1" spans="1:55">
      <c r="A157" s="3"/>
      <c r="B157" s="3"/>
      <c r="C157" s="3"/>
      <c r="D157" s="3"/>
      <c r="E157" s="3"/>
      <c r="F157" s="3"/>
      <c r="G157" s="3"/>
      <c r="H157" s="3"/>
      <c r="I157" s="3"/>
      <c r="J157" s="3"/>
      <c r="K157" s="3"/>
      <c r="L157" s="3"/>
      <c r="M157" s="3"/>
      <c r="N157" s="3"/>
      <c r="O157" s="3"/>
      <c r="P157" s="3"/>
      <c r="Q157" s="3"/>
      <c r="R157" s="3"/>
      <c r="S157" s="3"/>
      <c r="T157" s="3"/>
      <c r="U157" s="3"/>
      <c r="V157" s="3"/>
      <c r="W157" s="3"/>
      <c r="X157" s="3"/>
      <c r="Y157" s="118"/>
      <c r="Z157" s="118"/>
      <c r="AA157" s="118"/>
      <c r="AB157" s="118"/>
      <c r="AC157" s="118"/>
      <c r="AD157" s="3"/>
      <c r="AE157" s="3"/>
      <c r="AF157" s="3"/>
      <c r="AG157" s="3"/>
      <c r="AH157" s="3"/>
      <c r="AI157" s="3"/>
      <c r="AJ157" s="3"/>
      <c r="AK157" s="3"/>
      <c r="AL157" s="3"/>
      <c r="AM157" s="3"/>
      <c r="AN157" s="3"/>
      <c r="AO157" s="3"/>
      <c r="AP157" s="3"/>
      <c r="AQ157" s="3"/>
      <c r="AR157" s="3"/>
      <c r="AS157" s="3"/>
      <c r="AT157" s="3"/>
      <c r="AU157" s="3"/>
      <c r="AV157" s="3"/>
      <c r="AW157" s="3"/>
      <c r="BC157" s="37"/>
    </row>
    <row r="158" ht="15" customHeight="1" spans="1:55">
      <c r="A158" s="3"/>
      <c r="B158" s="3"/>
      <c r="C158" s="3"/>
      <c r="D158" s="3"/>
      <c r="E158" s="3"/>
      <c r="F158" s="3"/>
      <c r="G158" s="3"/>
      <c r="H158" s="3"/>
      <c r="I158" s="3"/>
      <c r="J158" s="3"/>
      <c r="K158" s="3"/>
      <c r="L158" s="3"/>
      <c r="M158" s="3"/>
      <c r="N158" s="3"/>
      <c r="O158" s="3"/>
      <c r="P158" s="3"/>
      <c r="Q158" s="3"/>
      <c r="R158" s="3"/>
      <c r="S158" s="3"/>
      <c r="T158" s="3"/>
      <c r="U158" s="3"/>
      <c r="V158" s="3"/>
      <c r="W158" s="3"/>
      <c r="X158" s="3"/>
      <c r="Y158" s="118"/>
      <c r="Z158" s="118"/>
      <c r="AA158" s="118"/>
      <c r="AB158" s="118"/>
      <c r="AC158" s="118"/>
      <c r="AD158" s="3"/>
      <c r="AE158" s="3"/>
      <c r="AF158" s="3"/>
      <c r="AG158" s="3"/>
      <c r="AH158" s="3"/>
      <c r="AI158" s="3"/>
      <c r="AJ158" s="3"/>
      <c r="AK158" s="3"/>
      <c r="AL158" s="3"/>
      <c r="AM158" s="3"/>
      <c r="AN158" s="3"/>
      <c r="AO158" s="3"/>
      <c r="AP158" s="3"/>
      <c r="AQ158" s="3"/>
      <c r="AR158" s="3"/>
      <c r="AS158" s="3"/>
      <c r="AT158" s="3"/>
      <c r="AU158" s="3"/>
      <c r="AV158" s="3"/>
      <c r="AW158" s="3"/>
      <c r="BC158" s="37"/>
    </row>
    <row r="159" ht="15" customHeight="1" spans="1:55">
      <c r="A159" s="3"/>
      <c r="B159" s="3"/>
      <c r="C159" s="3"/>
      <c r="D159" s="3"/>
      <c r="E159" s="3"/>
      <c r="F159" s="3"/>
      <c r="G159" s="3"/>
      <c r="H159" s="3"/>
      <c r="I159" s="3"/>
      <c r="J159" s="3"/>
      <c r="K159" s="3"/>
      <c r="L159" s="3"/>
      <c r="M159" s="3"/>
      <c r="N159" s="3"/>
      <c r="O159" s="3"/>
      <c r="P159" s="3"/>
      <c r="Q159" s="3"/>
      <c r="R159" s="3"/>
      <c r="S159" s="3"/>
      <c r="T159" s="3"/>
      <c r="U159" s="3"/>
      <c r="V159" s="3"/>
      <c r="W159" s="3"/>
      <c r="X159" s="3"/>
      <c r="Y159" s="118"/>
      <c r="Z159" s="118"/>
      <c r="AA159" s="118"/>
      <c r="AB159" s="118"/>
      <c r="AC159" s="118"/>
      <c r="AD159" s="3"/>
      <c r="AE159" s="3"/>
      <c r="AF159" s="3"/>
      <c r="AG159" s="3"/>
      <c r="AH159" s="3"/>
      <c r="AI159" s="3"/>
      <c r="AJ159" s="3"/>
      <c r="AK159" s="3"/>
      <c r="AL159" s="3"/>
      <c r="AM159" s="3"/>
      <c r="AN159" s="3"/>
      <c r="AO159" s="3"/>
      <c r="AP159" s="3"/>
      <c r="AQ159" s="3"/>
      <c r="AR159" s="3"/>
      <c r="AS159" s="3"/>
      <c r="AT159" s="3"/>
      <c r="AU159" s="3"/>
      <c r="AV159" s="3"/>
      <c r="AW159" s="3"/>
      <c r="BC159" s="37"/>
    </row>
    <row r="160" ht="15" customHeight="1" spans="1:55">
      <c r="A160" s="3"/>
      <c r="B160" s="3"/>
      <c r="C160" s="3"/>
      <c r="D160" s="3"/>
      <c r="E160" s="3"/>
      <c r="F160" s="3"/>
      <c r="G160" s="3"/>
      <c r="H160" s="3"/>
      <c r="I160" s="3"/>
      <c r="J160" s="3"/>
      <c r="K160" s="3"/>
      <c r="L160" s="3"/>
      <c r="M160" s="3"/>
      <c r="N160" s="3"/>
      <c r="O160" s="3"/>
      <c r="P160" s="3"/>
      <c r="Q160" s="3"/>
      <c r="R160" s="3"/>
      <c r="S160" s="3"/>
      <c r="T160" s="3"/>
      <c r="U160" s="3"/>
      <c r="V160" s="3"/>
      <c r="W160" s="3"/>
      <c r="X160" s="3"/>
      <c r="Y160" s="118"/>
      <c r="Z160" s="118"/>
      <c r="AA160" s="118"/>
      <c r="AB160" s="118"/>
      <c r="AC160" s="118"/>
      <c r="AD160" s="3"/>
      <c r="AE160" s="3"/>
      <c r="AF160" s="3"/>
      <c r="AG160" s="3"/>
      <c r="AH160" s="3"/>
      <c r="AI160" s="3"/>
      <c r="AJ160" s="3"/>
      <c r="AK160" s="3"/>
      <c r="AL160" s="3"/>
      <c r="AM160" s="3"/>
      <c r="AN160" s="3"/>
      <c r="AO160" s="3"/>
      <c r="AP160" s="3"/>
      <c r="AQ160" s="3"/>
      <c r="AR160" s="3"/>
      <c r="AS160" s="3"/>
      <c r="AT160" s="3"/>
      <c r="AU160" s="3"/>
      <c r="AV160" s="3"/>
      <c r="AW160" s="3"/>
      <c r="BC160" s="37"/>
    </row>
    <row r="161" ht="15" customHeight="1" spans="1:55">
      <c r="A161" s="3"/>
      <c r="B161" s="3"/>
      <c r="C161" s="3"/>
      <c r="D161" s="3"/>
      <c r="E161" s="3"/>
      <c r="F161" s="3"/>
      <c r="G161" s="3"/>
      <c r="H161" s="3"/>
      <c r="I161" s="3"/>
      <c r="J161" s="3"/>
      <c r="K161" s="3"/>
      <c r="L161" s="3"/>
      <c r="M161" s="3"/>
      <c r="N161" s="3"/>
      <c r="O161" s="3"/>
      <c r="P161" s="3"/>
      <c r="Q161" s="3"/>
      <c r="R161" s="3"/>
      <c r="S161" s="3"/>
      <c r="T161" s="3"/>
      <c r="U161" s="3"/>
      <c r="V161" s="3"/>
      <c r="W161" s="3"/>
      <c r="X161" s="3"/>
      <c r="Y161" s="118"/>
      <c r="Z161" s="118"/>
      <c r="AA161" s="118"/>
      <c r="AB161" s="118"/>
      <c r="AC161" s="118"/>
      <c r="AD161" s="3"/>
      <c r="AE161" s="3"/>
      <c r="AF161" s="3"/>
      <c r="AG161" s="3"/>
      <c r="AH161" s="3"/>
      <c r="AI161" s="3"/>
      <c r="AJ161" s="3"/>
      <c r="AK161" s="3"/>
      <c r="AL161" s="3"/>
      <c r="AM161" s="3"/>
      <c r="AN161" s="3"/>
      <c r="AO161" s="3"/>
      <c r="AP161" s="3"/>
      <c r="AQ161" s="3"/>
      <c r="AR161" s="3"/>
      <c r="AS161" s="3"/>
      <c r="AT161" s="3"/>
      <c r="AU161" s="3"/>
      <c r="AV161" s="3"/>
      <c r="AW161" s="3"/>
      <c r="BC161" s="37"/>
    </row>
    <row r="162" ht="15" customHeight="1" spans="1:55">
      <c r="A162" s="3"/>
      <c r="B162" s="3"/>
      <c r="C162" s="3"/>
      <c r="D162" s="3"/>
      <c r="E162" s="3"/>
      <c r="F162" s="3"/>
      <c r="G162" s="3"/>
      <c r="H162" s="3"/>
      <c r="I162" s="3"/>
      <c r="J162" s="3"/>
      <c r="K162" s="3"/>
      <c r="L162" s="3"/>
      <c r="M162" s="3"/>
      <c r="N162" s="3"/>
      <c r="O162" s="3"/>
      <c r="P162" s="3"/>
      <c r="Q162" s="3"/>
      <c r="R162" s="3"/>
      <c r="S162" s="3"/>
      <c r="T162" s="3"/>
      <c r="U162" s="3"/>
      <c r="V162" s="3"/>
      <c r="W162" s="3"/>
      <c r="X162" s="3"/>
      <c r="Y162" s="118"/>
      <c r="Z162" s="118"/>
      <c r="AA162" s="118"/>
      <c r="AB162" s="118"/>
      <c r="AC162" s="118"/>
      <c r="AD162" s="3"/>
      <c r="AE162" s="3"/>
      <c r="AF162" s="3"/>
      <c r="AG162" s="3"/>
      <c r="AH162" s="3"/>
      <c r="AI162" s="3"/>
      <c r="AJ162" s="3"/>
      <c r="AK162" s="3"/>
      <c r="AL162" s="3"/>
      <c r="AM162" s="3"/>
      <c r="AN162" s="3"/>
      <c r="AO162" s="3"/>
      <c r="AP162" s="3"/>
      <c r="AQ162" s="3"/>
      <c r="AR162" s="3"/>
      <c r="AS162" s="3"/>
      <c r="AT162" s="3"/>
      <c r="AU162" s="3"/>
      <c r="AV162" s="3"/>
      <c r="AW162" s="3"/>
      <c r="BC162" s="37"/>
    </row>
    <row r="163" ht="15" customHeight="1" spans="1:55">
      <c r="A163" s="3"/>
      <c r="B163" s="3"/>
      <c r="C163" s="3"/>
      <c r="D163" s="3"/>
      <c r="E163" s="3"/>
      <c r="F163" s="3"/>
      <c r="G163" s="3"/>
      <c r="H163" s="3"/>
      <c r="I163" s="3"/>
      <c r="J163" s="3"/>
      <c r="K163" s="3"/>
      <c r="L163" s="3"/>
      <c r="M163" s="3"/>
      <c r="N163" s="3"/>
      <c r="O163" s="3"/>
      <c r="P163" s="3"/>
      <c r="Q163" s="3"/>
      <c r="R163" s="3"/>
      <c r="S163" s="3"/>
      <c r="T163" s="3"/>
      <c r="U163" s="3"/>
      <c r="V163" s="3"/>
      <c r="W163" s="3"/>
      <c r="X163" s="3"/>
      <c r="Y163" s="118"/>
      <c r="Z163" s="118"/>
      <c r="AA163" s="118"/>
      <c r="AB163" s="118"/>
      <c r="AC163" s="118"/>
      <c r="AD163" s="3"/>
      <c r="AE163" s="3"/>
      <c r="AF163" s="3"/>
      <c r="AG163" s="3"/>
      <c r="AH163" s="3"/>
      <c r="AI163" s="3"/>
      <c r="AJ163" s="3"/>
      <c r="AK163" s="3"/>
      <c r="AL163" s="3"/>
      <c r="AM163" s="3"/>
      <c r="AN163" s="3"/>
      <c r="AO163" s="3"/>
      <c r="AP163" s="3"/>
      <c r="AQ163" s="3"/>
      <c r="AR163" s="3"/>
      <c r="AS163" s="3"/>
      <c r="AT163" s="3"/>
      <c r="AU163" s="3"/>
      <c r="AV163" s="3"/>
      <c r="AW163" s="3"/>
      <c r="BC163" s="37"/>
    </row>
    <row r="164" ht="15" customHeight="1" spans="1:55">
      <c r="A164" s="3"/>
      <c r="B164" s="3"/>
      <c r="C164" s="3"/>
      <c r="D164" s="3"/>
      <c r="E164" s="3"/>
      <c r="F164" s="3"/>
      <c r="G164" s="3"/>
      <c r="H164" s="3"/>
      <c r="I164" s="3"/>
      <c r="J164" s="3"/>
      <c r="K164" s="3"/>
      <c r="L164" s="3"/>
      <c r="M164" s="3"/>
      <c r="N164" s="3"/>
      <c r="O164" s="3"/>
      <c r="P164" s="3"/>
      <c r="Q164" s="3"/>
      <c r="R164" s="3"/>
      <c r="S164" s="3"/>
      <c r="T164" s="3"/>
      <c r="U164" s="3"/>
      <c r="V164" s="3"/>
      <c r="W164" s="3"/>
      <c r="X164" s="3"/>
      <c r="Y164" s="118"/>
      <c r="Z164" s="118"/>
      <c r="AA164" s="118"/>
      <c r="AB164" s="118"/>
      <c r="AC164" s="118"/>
      <c r="AD164" s="3"/>
      <c r="AE164" s="3"/>
      <c r="AF164" s="3"/>
      <c r="AG164" s="3"/>
      <c r="AH164" s="3"/>
      <c r="AI164" s="3"/>
      <c r="AJ164" s="3"/>
      <c r="AK164" s="3"/>
      <c r="AL164" s="3"/>
      <c r="AM164" s="3"/>
      <c r="AN164" s="3"/>
      <c r="AO164" s="3"/>
      <c r="AP164" s="3"/>
      <c r="AQ164" s="3"/>
      <c r="AR164" s="3"/>
      <c r="AS164" s="3"/>
      <c r="AT164" s="3"/>
      <c r="AU164" s="3"/>
      <c r="AV164" s="3"/>
      <c r="AW164" s="3"/>
      <c r="BC164" s="37"/>
    </row>
    <row r="165" ht="15" customHeight="1" spans="1:55">
      <c r="A165" s="3"/>
      <c r="B165" s="3"/>
      <c r="C165" s="3"/>
      <c r="D165" s="3"/>
      <c r="E165" s="3"/>
      <c r="F165" s="3"/>
      <c r="G165" s="3"/>
      <c r="H165" s="3"/>
      <c r="I165" s="3"/>
      <c r="J165" s="3"/>
      <c r="K165" s="3"/>
      <c r="L165" s="3"/>
      <c r="M165" s="3"/>
      <c r="N165" s="3"/>
      <c r="O165" s="3"/>
      <c r="P165" s="3"/>
      <c r="Q165" s="3"/>
      <c r="R165" s="3"/>
      <c r="S165" s="3"/>
      <c r="T165" s="3"/>
      <c r="U165" s="3"/>
      <c r="V165" s="3"/>
      <c r="W165" s="3"/>
      <c r="X165" s="3"/>
      <c r="Y165" s="118"/>
      <c r="Z165" s="118"/>
      <c r="AA165" s="118"/>
      <c r="AB165" s="118"/>
      <c r="AC165" s="118"/>
      <c r="AD165" s="3"/>
      <c r="AE165" s="3"/>
      <c r="AF165" s="3"/>
      <c r="AG165" s="3"/>
      <c r="AH165" s="3"/>
      <c r="AI165" s="3"/>
      <c r="AJ165" s="3"/>
      <c r="AK165" s="3"/>
      <c r="AL165" s="3"/>
      <c r="AM165" s="3"/>
      <c r="AN165" s="3"/>
      <c r="AO165" s="3"/>
      <c r="AP165" s="3"/>
      <c r="AQ165" s="3"/>
      <c r="AR165" s="3"/>
      <c r="AS165" s="3"/>
      <c r="AT165" s="3"/>
      <c r="AU165" s="3"/>
      <c r="AV165" s="3"/>
      <c r="AW165" s="3"/>
      <c r="BC165" s="37"/>
    </row>
    <row r="166" ht="15" customHeight="1" spans="1:55">
      <c r="A166" s="3"/>
      <c r="B166" s="3"/>
      <c r="C166" s="3"/>
      <c r="D166" s="3"/>
      <c r="E166" s="3"/>
      <c r="F166" s="3"/>
      <c r="G166" s="3"/>
      <c r="H166" s="3"/>
      <c r="I166" s="3"/>
      <c r="J166" s="3"/>
      <c r="K166" s="3"/>
      <c r="L166" s="3"/>
      <c r="M166" s="3"/>
      <c r="N166" s="3"/>
      <c r="O166" s="3"/>
      <c r="P166" s="3"/>
      <c r="Q166" s="3"/>
      <c r="R166" s="3"/>
      <c r="S166" s="3"/>
      <c r="T166" s="3"/>
      <c r="U166" s="3"/>
      <c r="V166" s="3"/>
      <c r="W166" s="3"/>
      <c r="X166" s="3"/>
      <c r="Y166" s="118"/>
      <c r="Z166" s="118"/>
      <c r="AA166" s="118"/>
      <c r="AB166" s="118"/>
      <c r="AC166" s="118"/>
      <c r="AD166" s="3"/>
      <c r="AE166" s="3"/>
      <c r="AF166" s="3"/>
      <c r="AG166" s="3"/>
      <c r="AH166" s="3"/>
      <c r="AI166" s="3"/>
      <c r="AJ166" s="3"/>
      <c r="AK166" s="3"/>
      <c r="AL166" s="3"/>
      <c r="AM166" s="3"/>
      <c r="AN166" s="3"/>
      <c r="AO166" s="3"/>
      <c r="AP166" s="3"/>
      <c r="AQ166" s="3"/>
      <c r="AR166" s="3"/>
      <c r="AS166" s="3"/>
      <c r="AT166" s="3"/>
      <c r="AU166" s="3"/>
      <c r="AV166" s="3"/>
      <c r="AW166" s="3"/>
      <c r="BC166" s="37"/>
    </row>
    <row r="167" ht="15" customHeight="1" spans="1:55">
      <c r="A167" s="3"/>
      <c r="B167" s="3"/>
      <c r="C167" s="3"/>
      <c r="D167" s="3"/>
      <c r="E167" s="3"/>
      <c r="F167" s="3"/>
      <c r="G167" s="3"/>
      <c r="H167" s="3"/>
      <c r="I167" s="3"/>
      <c r="J167" s="3"/>
      <c r="K167" s="3"/>
      <c r="L167" s="3"/>
      <c r="M167" s="3"/>
      <c r="N167" s="3"/>
      <c r="O167" s="3"/>
      <c r="P167" s="3"/>
      <c r="Q167" s="3"/>
      <c r="R167" s="3"/>
      <c r="S167" s="3"/>
      <c r="T167" s="3"/>
      <c r="U167" s="3"/>
      <c r="V167" s="3"/>
      <c r="W167" s="3"/>
      <c r="X167" s="3"/>
      <c r="Y167" s="118"/>
      <c r="Z167" s="118"/>
      <c r="AA167" s="118"/>
      <c r="AB167" s="118"/>
      <c r="AC167" s="118"/>
      <c r="AD167" s="3"/>
      <c r="AE167" s="3"/>
      <c r="AF167" s="3"/>
      <c r="AG167" s="3"/>
      <c r="AH167" s="3"/>
      <c r="AI167" s="3"/>
      <c r="AJ167" s="3"/>
      <c r="AK167" s="3"/>
      <c r="AL167" s="3"/>
      <c r="AM167" s="3"/>
      <c r="AN167" s="3"/>
      <c r="AO167" s="3"/>
      <c r="AP167" s="3"/>
      <c r="AQ167" s="3"/>
      <c r="AR167" s="3"/>
      <c r="AS167" s="3"/>
      <c r="AT167" s="3"/>
      <c r="AU167" s="3"/>
      <c r="AV167" s="3"/>
      <c r="AW167" s="3"/>
      <c r="BC167" s="37"/>
    </row>
    <row r="168" ht="15" customHeight="1" spans="1:55">
      <c r="A168" s="3"/>
      <c r="B168" s="3"/>
      <c r="C168" s="3"/>
      <c r="D168" s="3"/>
      <c r="E168" s="3"/>
      <c r="F168" s="3"/>
      <c r="G168" s="3"/>
      <c r="H168" s="3"/>
      <c r="I168" s="3"/>
      <c r="J168" s="3"/>
      <c r="K168" s="3"/>
      <c r="L168" s="3"/>
      <c r="M168" s="3"/>
      <c r="N168" s="3"/>
      <c r="O168" s="3"/>
      <c r="P168" s="3"/>
      <c r="Q168" s="3"/>
      <c r="R168" s="3"/>
      <c r="S168" s="3"/>
      <c r="T168" s="3"/>
      <c r="U168" s="3"/>
      <c r="V168" s="3"/>
      <c r="W168" s="3"/>
      <c r="X168" s="3"/>
      <c r="Y168" s="118"/>
      <c r="Z168" s="118"/>
      <c r="AA168" s="118"/>
      <c r="AB168" s="118"/>
      <c r="AC168" s="118"/>
      <c r="AD168" s="3"/>
      <c r="AE168" s="3"/>
      <c r="AF168" s="3"/>
      <c r="AG168" s="3"/>
      <c r="AH168" s="3"/>
      <c r="AI168" s="3"/>
      <c r="AJ168" s="3"/>
      <c r="AK168" s="3"/>
      <c r="AL168" s="3"/>
      <c r="AM168" s="3"/>
      <c r="AN168" s="3"/>
      <c r="AO168" s="3"/>
      <c r="AP168" s="3"/>
      <c r="AQ168" s="3"/>
      <c r="AR168" s="3"/>
      <c r="AS168" s="3"/>
      <c r="AT168" s="3"/>
      <c r="AU168" s="3"/>
      <c r="AV168" s="3"/>
      <c r="AW168" s="3"/>
      <c r="BC168" s="37"/>
    </row>
    <row r="169" ht="15" customHeight="1" spans="1:55">
      <c r="A169" s="3"/>
      <c r="B169" s="3"/>
      <c r="C169" s="3"/>
      <c r="D169" s="3"/>
      <c r="E169" s="3"/>
      <c r="F169" s="3"/>
      <c r="G169" s="3"/>
      <c r="H169" s="3"/>
      <c r="I169" s="3"/>
      <c r="J169" s="3"/>
      <c r="K169" s="3"/>
      <c r="L169" s="3"/>
      <c r="M169" s="3"/>
      <c r="N169" s="3"/>
      <c r="O169" s="3"/>
      <c r="P169" s="3"/>
      <c r="Q169" s="3"/>
      <c r="R169" s="3"/>
      <c r="S169" s="3"/>
      <c r="T169" s="3"/>
      <c r="U169" s="3"/>
      <c r="V169" s="3"/>
      <c r="W169" s="3"/>
      <c r="X169" s="3"/>
      <c r="Y169" s="118"/>
      <c r="Z169" s="118"/>
      <c r="AA169" s="118"/>
      <c r="AB169" s="118"/>
      <c r="AC169" s="118"/>
      <c r="AD169" s="3"/>
      <c r="AE169" s="3"/>
      <c r="AF169" s="3"/>
      <c r="AG169" s="3"/>
      <c r="AH169" s="3"/>
      <c r="AI169" s="3"/>
      <c r="AJ169" s="3"/>
      <c r="AK169" s="3"/>
      <c r="AL169" s="3"/>
      <c r="AM169" s="3"/>
      <c r="AN169" s="3"/>
      <c r="AO169" s="3"/>
      <c r="AP169" s="3"/>
      <c r="AQ169" s="3"/>
      <c r="AR169" s="3"/>
      <c r="AS169" s="3"/>
      <c r="AT169" s="3"/>
      <c r="AU169" s="3"/>
      <c r="AV169" s="3"/>
      <c r="AW169" s="3"/>
      <c r="BC169" s="37"/>
    </row>
    <row r="170" ht="15" customHeight="1" spans="1:55">
      <c r="A170" s="3"/>
      <c r="B170" s="3"/>
      <c r="C170" s="3"/>
      <c r="D170" s="3"/>
      <c r="E170" s="3"/>
      <c r="F170" s="3"/>
      <c r="G170" s="3"/>
      <c r="H170" s="3"/>
      <c r="I170" s="3"/>
      <c r="J170" s="3"/>
      <c r="K170" s="3"/>
      <c r="L170" s="3"/>
      <c r="M170" s="3"/>
      <c r="N170" s="3"/>
      <c r="O170" s="3"/>
      <c r="P170" s="3"/>
      <c r="Q170" s="3"/>
      <c r="R170" s="3"/>
      <c r="S170" s="3"/>
      <c r="T170" s="3"/>
      <c r="U170" s="3"/>
      <c r="V170" s="3"/>
      <c r="W170" s="3"/>
      <c r="X170" s="3"/>
      <c r="Y170" s="118"/>
      <c r="Z170" s="118"/>
      <c r="AA170" s="118"/>
      <c r="AB170" s="118"/>
      <c r="AC170" s="118"/>
      <c r="AD170" s="3"/>
      <c r="AE170" s="3"/>
      <c r="AF170" s="3"/>
      <c r="AG170" s="3"/>
      <c r="AH170" s="3"/>
      <c r="AI170" s="3"/>
      <c r="AJ170" s="3"/>
      <c r="AK170" s="3"/>
      <c r="AL170" s="3"/>
      <c r="AM170" s="3"/>
      <c r="AN170" s="3"/>
      <c r="AO170" s="3"/>
      <c r="AP170" s="3"/>
      <c r="AQ170" s="3"/>
      <c r="AR170" s="3"/>
      <c r="AS170" s="3"/>
      <c r="AT170" s="3"/>
      <c r="AU170" s="3"/>
      <c r="AV170" s="3"/>
      <c r="AW170" s="3"/>
      <c r="BC170" s="37"/>
    </row>
    <row r="171" ht="15" customHeight="1" spans="1:55">
      <c r="A171" s="3"/>
      <c r="B171" s="3"/>
      <c r="C171" s="3"/>
      <c r="D171" s="3"/>
      <c r="E171" s="3"/>
      <c r="F171" s="3"/>
      <c r="G171" s="3"/>
      <c r="H171" s="3"/>
      <c r="I171" s="3"/>
      <c r="J171" s="3"/>
      <c r="K171" s="3"/>
      <c r="L171" s="3"/>
      <c r="M171" s="3"/>
      <c r="N171" s="3"/>
      <c r="O171" s="3"/>
      <c r="P171" s="3"/>
      <c r="Q171" s="3"/>
      <c r="R171" s="3"/>
      <c r="S171" s="3"/>
      <c r="T171" s="3"/>
      <c r="U171" s="3"/>
      <c r="V171" s="3"/>
      <c r="W171" s="3"/>
      <c r="X171" s="3"/>
      <c r="Y171" s="118"/>
      <c r="Z171" s="118"/>
      <c r="AA171" s="118"/>
      <c r="AB171" s="118"/>
      <c r="AC171" s="118"/>
      <c r="AD171" s="3"/>
      <c r="AE171" s="3"/>
      <c r="AF171" s="3"/>
      <c r="AG171" s="3"/>
      <c r="AH171" s="3"/>
      <c r="AI171" s="3"/>
      <c r="AJ171" s="3"/>
      <c r="AK171" s="3"/>
      <c r="AL171" s="3"/>
      <c r="AM171" s="3"/>
      <c r="AN171" s="3"/>
      <c r="AO171" s="3"/>
      <c r="AP171" s="3"/>
      <c r="AQ171" s="3"/>
      <c r="AR171" s="3"/>
      <c r="AS171" s="3"/>
      <c r="AT171" s="3"/>
      <c r="AU171" s="3"/>
      <c r="AV171" s="3"/>
      <c r="AW171" s="3"/>
      <c r="BC171" s="37"/>
    </row>
    <row r="172" ht="15" customHeight="1" spans="1:55">
      <c r="A172" s="3"/>
      <c r="B172" s="3"/>
      <c r="C172" s="3"/>
      <c r="D172" s="3"/>
      <c r="E172" s="3"/>
      <c r="F172" s="3"/>
      <c r="G172" s="3"/>
      <c r="H172" s="3"/>
      <c r="I172" s="3"/>
      <c r="J172" s="3"/>
      <c r="K172" s="3"/>
      <c r="L172" s="3"/>
      <c r="M172" s="3"/>
      <c r="N172" s="3"/>
      <c r="O172" s="3"/>
      <c r="P172" s="3"/>
      <c r="Q172" s="3"/>
      <c r="R172" s="3"/>
      <c r="S172" s="3"/>
      <c r="T172" s="3"/>
      <c r="U172" s="3"/>
      <c r="V172" s="3"/>
      <c r="W172" s="3"/>
      <c r="X172" s="3"/>
      <c r="Y172" s="118"/>
      <c r="Z172" s="118"/>
      <c r="AA172" s="118"/>
      <c r="AB172" s="118"/>
      <c r="AC172" s="118"/>
      <c r="AD172" s="3"/>
      <c r="AE172" s="3"/>
      <c r="AF172" s="3"/>
      <c r="AG172" s="3"/>
      <c r="AH172" s="3"/>
      <c r="AI172" s="3"/>
      <c r="AJ172" s="3"/>
      <c r="AK172" s="3"/>
      <c r="AL172" s="3"/>
      <c r="AM172" s="3"/>
      <c r="AN172" s="3"/>
      <c r="AO172" s="3"/>
      <c r="AP172" s="3"/>
      <c r="AQ172" s="3"/>
      <c r="AR172" s="3"/>
      <c r="AS172" s="3"/>
      <c r="AT172" s="3"/>
      <c r="AU172" s="3"/>
      <c r="AV172" s="3"/>
      <c r="AW172" s="3"/>
      <c r="BC172" s="37"/>
    </row>
    <row r="173" ht="15" customHeight="1" spans="1:55">
      <c r="A173" s="3"/>
      <c r="B173" s="3"/>
      <c r="C173" s="3"/>
      <c r="D173" s="3"/>
      <c r="E173" s="3"/>
      <c r="F173" s="3"/>
      <c r="G173" s="3"/>
      <c r="H173" s="3"/>
      <c r="I173" s="3"/>
      <c r="J173" s="3"/>
      <c r="K173" s="3"/>
      <c r="L173" s="3"/>
      <c r="M173" s="3"/>
      <c r="N173" s="3"/>
      <c r="O173" s="3"/>
      <c r="P173" s="3"/>
      <c r="Q173" s="3"/>
      <c r="R173" s="3"/>
      <c r="S173" s="3"/>
      <c r="T173" s="3"/>
      <c r="U173" s="3"/>
      <c r="V173" s="3"/>
      <c r="W173" s="3"/>
      <c r="X173" s="3"/>
      <c r="Y173" s="118"/>
      <c r="Z173" s="118"/>
      <c r="AA173" s="118"/>
      <c r="AB173" s="118"/>
      <c r="AC173" s="118"/>
      <c r="AD173" s="3"/>
      <c r="AE173" s="3"/>
      <c r="AF173" s="3"/>
      <c r="AG173" s="3"/>
      <c r="AH173" s="3"/>
      <c r="AI173" s="3"/>
      <c r="AJ173" s="3"/>
      <c r="AK173" s="3"/>
      <c r="AL173" s="3"/>
      <c r="AM173" s="3"/>
      <c r="AN173" s="3"/>
      <c r="AO173" s="3"/>
      <c r="AP173" s="3"/>
      <c r="AQ173" s="3"/>
      <c r="AR173" s="3"/>
      <c r="AS173" s="3"/>
      <c r="AT173" s="3"/>
      <c r="AU173" s="3"/>
      <c r="AV173" s="3"/>
      <c r="AW173" s="3"/>
      <c r="BC173" s="37"/>
    </row>
    <row r="174" ht="15" customHeight="1" spans="1:55">
      <c r="A174" s="3"/>
      <c r="B174" s="3"/>
      <c r="C174" s="3"/>
      <c r="D174" s="3"/>
      <c r="E174" s="3"/>
      <c r="F174" s="3"/>
      <c r="G174" s="3"/>
      <c r="H174" s="3"/>
      <c r="I174" s="3"/>
      <c r="J174" s="3"/>
      <c r="K174" s="3"/>
      <c r="L174" s="3"/>
      <c r="M174" s="3"/>
      <c r="N174" s="3"/>
      <c r="O174" s="3"/>
      <c r="P174" s="3"/>
      <c r="Q174" s="3"/>
      <c r="R174" s="3"/>
      <c r="S174" s="3"/>
      <c r="T174" s="3"/>
      <c r="U174" s="3"/>
      <c r="V174" s="3"/>
      <c r="W174" s="3"/>
      <c r="X174" s="3"/>
      <c r="Y174" s="118"/>
      <c r="Z174" s="118"/>
      <c r="AA174" s="118"/>
      <c r="AB174" s="118"/>
      <c r="AC174" s="118"/>
      <c r="AD174" s="3"/>
      <c r="AE174" s="3"/>
      <c r="AF174" s="3"/>
      <c r="AG174" s="3"/>
      <c r="AH174" s="3"/>
      <c r="AI174" s="3"/>
      <c r="AJ174" s="3"/>
      <c r="AK174" s="3"/>
      <c r="AL174" s="3"/>
      <c r="AM174" s="3"/>
      <c r="AN174" s="3"/>
      <c r="AO174" s="3"/>
      <c r="AP174" s="3"/>
      <c r="AQ174" s="3"/>
      <c r="AR174" s="3"/>
      <c r="AS174" s="3"/>
      <c r="AT174" s="3"/>
      <c r="AU174" s="3"/>
      <c r="AV174" s="3"/>
      <c r="AW174" s="3"/>
      <c r="BC174" s="37"/>
    </row>
    <row r="175" ht="15" customHeight="1" spans="1:55">
      <c r="A175" s="3"/>
      <c r="B175" s="3"/>
      <c r="C175" s="3"/>
      <c r="D175" s="3"/>
      <c r="E175" s="3"/>
      <c r="F175" s="3"/>
      <c r="G175" s="3"/>
      <c r="H175" s="3"/>
      <c r="I175" s="3"/>
      <c r="J175" s="3"/>
      <c r="K175" s="3"/>
      <c r="L175" s="3"/>
      <c r="M175" s="3"/>
      <c r="N175" s="3"/>
      <c r="O175" s="3"/>
      <c r="P175" s="3"/>
      <c r="Q175" s="3"/>
      <c r="R175" s="3"/>
      <c r="S175" s="3"/>
      <c r="T175" s="3"/>
      <c r="U175" s="3"/>
      <c r="V175" s="3"/>
      <c r="W175" s="3"/>
      <c r="X175" s="3"/>
      <c r="Y175" s="118"/>
      <c r="Z175" s="118"/>
      <c r="AA175" s="118"/>
      <c r="AB175" s="118"/>
      <c r="AC175" s="118"/>
      <c r="AD175" s="3"/>
      <c r="AE175" s="3"/>
      <c r="AF175" s="3"/>
      <c r="AG175" s="3"/>
      <c r="AH175" s="3"/>
      <c r="AI175" s="3"/>
      <c r="AJ175" s="3"/>
      <c r="AK175" s="3"/>
      <c r="AL175" s="3"/>
      <c r="AM175" s="3"/>
      <c r="AN175" s="3"/>
      <c r="AO175" s="3"/>
      <c r="AP175" s="3"/>
      <c r="AQ175" s="3"/>
      <c r="AR175" s="3"/>
      <c r="AS175" s="3"/>
      <c r="AT175" s="3"/>
      <c r="AU175" s="3"/>
      <c r="AV175" s="3"/>
      <c r="AW175" s="3"/>
      <c r="BC175" s="37"/>
    </row>
    <row r="176" ht="15" customHeight="1" spans="1:55">
      <c r="A176" s="3"/>
      <c r="B176" s="3"/>
      <c r="C176" s="3"/>
      <c r="D176" s="3"/>
      <c r="E176" s="3"/>
      <c r="F176" s="3"/>
      <c r="G176" s="3"/>
      <c r="H176" s="3"/>
      <c r="I176" s="3"/>
      <c r="J176" s="3"/>
      <c r="K176" s="3"/>
      <c r="L176" s="3"/>
      <c r="M176" s="3"/>
      <c r="N176" s="3"/>
      <c r="O176" s="3"/>
      <c r="P176" s="3"/>
      <c r="Q176" s="3"/>
      <c r="R176" s="3"/>
      <c r="S176" s="3"/>
      <c r="T176" s="3"/>
      <c r="U176" s="3"/>
      <c r="V176" s="3"/>
      <c r="W176" s="3"/>
      <c r="X176" s="3"/>
      <c r="Y176" s="118"/>
      <c r="Z176" s="118"/>
      <c r="AA176" s="118"/>
      <c r="AB176" s="118"/>
      <c r="AC176" s="118"/>
      <c r="AD176" s="3"/>
      <c r="AE176" s="3"/>
      <c r="AF176" s="3"/>
      <c r="AG176" s="3"/>
      <c r="AH176" s="3"/>
      <c r="AI176" s="3"/>
      <c r="AJ176" s="3"/>
      <c r="AK176" s="3"/>
      <c r="AL176" s="3"/>
      <c r="AM176" s="3"/>
      <c r="AN176" s="3"/>
      <c r="AO176" s="3"/>
      <c r="AP176" s="3"/>
      <c r="AQ176" s="3"/>
      <c r="AR176" s="3"/>
      <c r="AS176" s="3"/>
      <c r="AT176" s="3"/>
      <c r="AU176" s="3"/>
      <c r="AV176" s="3"/>
      <c r="AW176" s="3"/>
      <c r="BC176" s="37"/>
    </row>
    <row r="177" ht="15" customHeight="1" spans="1:55">
      <c r="A177" s="3"/>
      <c r="B177" s="3"/>
      <c r="C177" s="3"/>
      <c r="D177" s="3"/>
      <c r="E177" s="3"/>
      <c r="F177" s="3"/>
      <c r="G177" s="3"/>
      <c r="H177" s="3"/>
      <c r="I177" s="3"/>
      <c r="J177" s="3"/>
      <c r="K177" s="3"/>
      <c r="L177" s="3"/>
      <c r="M177" s="3"/>
      <c r="N177" s="3"/>
      <c r="O177" s="3"/>
      <c r="P177" s="3"/>
      <c r="Q177" s="3"/>
      <c r="R177" s="3"/>
      <c r="S177" s="3"/>
      <c r="T177" s="3"/>
      <c r="U177" s="3"/>
      <c r="V177" s="3"/>
      <c r="W177" s="3"/>
      <c r="X177" s="3"/>
      <c r="Y177" s="118"/>
      <c r="Z177" s="118"/>
      <c r="AA177" s="118"/>
      <c r="AB177" s="118"/>
      <c r="AC177" s="118"/>
      <c r="AD177" s="3"/>
      <c r="AE177" s="3"/>
      <c r="AF177" s="3"/>
      <c r="AG177" s="3"/>
      <c r="AH177" s="3"/>
      <c r="AI177" s="3"/>
      <c r="AJ177" s="3"/>
      <c r="AK177" s="3"/>
      <c r="AL177" s="3"/>
      <c r="AM177" s="3"/>
      <c r="AN177" s="3"/>
      <c r="AO177" s="3"/>
      <c r="AP177" s="3"/>
      <c r="AQ177" s="3"/>
      <c r="AR177" s="3"/>
      <c r="AS177" s="3"/>
      <c r="AT177" s="3"/>
      <c r="AU177" s="3"/>
      <c r="AV177" s="3"/>
      <c r="AW177" s="3"/>
      <c r="BC177" s="37"/>
    </row>
    <row r="178" ht="15" customHeight="1" spans="1:55">
      <c r="A178" s="3"/>
      <c r="B178" s="3"/>
      <c r="C178" s="3"/>
      <c r="D178" s="3"/>
      <c r="E178" s="3"/>
      <c r="F178" s="3"/>
      <c r="G178" s="3"/>
      <c r="H178" s="3"/>
      <c r="I178" s="3"/>
      <c r="J178" s="3"/>
      <c r="K178" s="3"/>
      <c r="L178" s="3"/>
      <c r="M178" s="3"/>
      <c r="N178" s="3"/>
      <c r="O178" s="3"/>
      <c r="P178" s="3"/>
      <c r="Q178" s="3"/>
      <c r="R178" s="3"/>
      <c r="S178" s="3"/>
      <c r="T178" s="3"/>
      <c r="U178" s="3"/>
      <c r="V178" s="3"/>
      <c r="W178" s="3"/>
      <c r="X178" s="3"/>
      <c r="Y178" s="118"/>
      <c r="Z178" s="118"/>
      <c r="AA178" s="118"/>
      <c r="AB178" s="118"/>
      <c r="AC178" s="118"/>
      <c r="AD178" s="3"/>
      <c r="AE178" s="3"/>
      <c r="AF178" s="3"/>
      <c r="AG178" s="3"/>
      <c r="AH178" s="3"/>
      <c r="AI178" s="3"/>
      <c r="AJ178" s="3"/>
      <c r="AK178" s="3"/>
      <c r="AL178" s="3"/>
      <c r="AM178" s="3"/>
      <c r="AN178" s="3"/>
      <c r="AO178" s="3"/>
      <c r="AP178" s="3"/>
      <c r="AQ178" s="3"/>
      <c r="AR178" s="3"/>
      <c r="AS178" s="3"/>
      <c r="AT178" s="3"/>
      <c r="AU178" s="3"/>
      <c r="AV178" s="3"/>
      <c r="AW178" s="3"/>
      <c r="BC178" s="37"/>
    </row>
    <row r="179" ht="15" customHeight="1" spans="1:55">
      <c r="A179" s="3"/>
      <c r="B179" s="3"/>
      <c r="C179" s="3"/>
      <c r="D179" s="3"/>
      <c r="E179" s="3"/>
      <c r="F179" s="3"/>
      <c r="G179" s="3"/>
      <c r="H179" s="3"/>
      <c r="I179" s="3"/>
      <c r="J179" s="3"/>
      <c r="K179" s="3"/>
      <c r="L179" s="3"/>
      <c r="M179" s="3"/>
      <c r="N179" s="3"/>
      <c r="O179" s="3"/>
      <c r="P179" s="3"/>
      <c r="Q179" s="3"/>
      <c r="R179" s="3"/>
      <c r="S179" s="3"/>
      <c r="T179" s="3"/>
      <c r="U179" s="3"/>
      <c r="V179" s="3"/>
      <c r="W179" s="3"/>
      <c r="X179" s="3"/>
      <c r="Y179" s="118"/>
      <c r="Z179" s="118"/>
      <c r="AA179" s="118"/>
      <c r="AB179" s="118"/>
      <c r="AC179" s="118"/>
      <c r="AD179" s="3"/>
      <c r="AE179" s="3"/>
      <c r="AF179" s="3"/>
      <c r="AG179" s="3"/>
      <c r="AH179" s="3"/>
      <c r="AI179" s="3"/>
      <c r="AJ179" s="3"/>
      <c r="AK179" s="3"/>
      <c r="AL179" s="3"/>
      <c r="AM179" s="3"/>
      <c r="AN179" s="3"/>
      <c r="AO179" s="3"/>
      <c r="AP179" s="3"/>
      <c r="AQ179" s="3"/>
      <c r="AR179" s="3"/>
      <c r="AS179" s="3"/>
      <c r="AT179" s="3"/>
      <c r="AU179" s="3"/>
      <c r="AV179" s="3"/>
      <c r="AW179" s="3"/>
      <c r="BC179" s="37"/>
    </row>
    <row r="180" ht="15" customHeight="1" spans="1:55">
      <c r="A180" s="3"/>
      <c r="B180" s="3"/>
      <c r="C180" s="3"/>
      <c r="D180" s="3"/>
      <c r="E180" s="3"/>
      <c r="F180" s="3"/>
      <c r="G180" s="3"/>
      <c r="H180" s="3"/>
      <c r="I180" s="3"/>
      <c r="J180" s="3"/>
      <c r="K180" s="3"/>
      <c r="L180" s="3"/>
      <c r="M180" s="3"/>
      <c r="N180" s="3"/>
      <c r="O180" s="3"/>
      <c r="P180" s="3"/>
      <c r="Q180" s="3"/>
      <c r="R180" s="3"/>
      <c r="S180" s="3"/>
      <c r="T180" s="3"/>
      <c r="U180" s="3"/>
      <c r="V180" s="3"/>
      <c r="W180" s="3"/>
      <c r="X180" s="3"/>
      <c r="Y180" s="118"/>
      <c r="Z180" s="118"/>
      <c r="AA180" s="118"/>
      <c r="AB180" s="118"/>
      <c r="AC180" s="118"/>
      <c r="AD180" s="3"/>
      <c r="AE180" s="3"/>
      <c r="AF180" s="3"/>
      <c r="AG180" s="3"/>
      <c r="AH180" s="3"/>
      <c r="AI180" s="3"/>
      <c r="AJ180" s="3"/>
      <c r="AK180" s="3"/>
      <c r="AL180" s="3"/>
      <c r="AM180" s="3"/>
      <c r="AN180" s="3"/>
      <c r="AO180" s="3"/>
      <c r="AP180" s="3"/>
      <c r="AQ180" s="3"/>
      <c r="AR180" s="3"/>
      <c r="AS180" s="3"/>
      <c r="AT180" s="3"/>
      <c r="AU180" s="3"/>
      <c r="AV180" s="3"/>
      <c r="AW180" s="3"/>
      <c r="BC180" s="37"/>
    </row>
    <row r="181" ht="15" customHeight="1" spans="1:55">
      <c r="A181" s="3"/>
      <c r="B181" s="3"/>
      <c r="C181" s="3"/>
      <c r="D181" s="3"/>
      <c r="E181" s="3"/>
      <c r="F181" s="3"/>
      <c r="G181" s="3"/>
      <c r="H181" s="3"/>
      <c r="I181" s="3"/>
      <c r="J181" s="3"/>
      <c r="K181" s="3"/>
      <c r="L181" s="3"/>
      <c r="M181" s="3"/>
      <c r="N181" s="3"/>
      <c r="O181" s="3"/>
      <c r="P181" s="3"/>
      <c r="Q181" s="3"/>
      <c r="R181" s="3"/>
      <c r="S181" s="3"/>
      <c r="T181" s="3"/>
      <c r="U181" s="3"/>
      <c r="V181" s="3"/>
      <c r="W181" s="3"/>
      <c r="X181" s="3"/>
      <c r="Y181" s="118"/>
      <c r="Z181" s="118"/>
      <c r="AA181" s="118"/>
      <c r="AB181" s="118"/>
      <c r="AC181" s="118"/>
      <c r="AD181" s="3"/>
      <c r="AE181" s="3"/>
      <c r="AF181" s="3"/>
      <c r="AG181" s="3"/>
      <c r="AH181" s="3"/>
      <c r="AI181" s="3"/>
      <c r="AJ181" s="3"/>
      <c r="AK181" s="3"/>
      <c r="AL181" s="3"/>
      <c r="AM181" s="3"/>
      <c r="AN181" s="3"/>
      <c r="AO181" s="3"/>
      <c r="AP181" s="3"/>
      <c r="AQ181" s="3"/>
      <c r="AR181" s="3"/>
      <c r="AS181" s="3"/>
      <c r="AT181" s="3"/>
      <c r="AU181" s="3"/>
      <c r="AV181" s="3"/>
      <c r="AW181" s="3"/>
      <c r="BC181" s="37"/>
    </row>
    <row r="182" ht="15" customHeight="1" spans="1:55">
      <c r="A182" s="3"/>
      <c r="B182" s="3"/>
      <c r="C182" s="3"/>
      <c r="D182" s="3"/>
      <c r="E182" s="3"/>
      <c r="F182" s="3"/>
      <c r="G182" s="3"/>
      <c r="H182" s="3"/>
      <c r="I182" s="3"/>
      <c r="J182" s="3"/>
      <c r="K182" s="3"/>
      <c r="L182" s="3"/>
      <c r="M182" s="3"/>
      <c r="N182" s="3"/>
      <c r="O182" s="3"/>
      <c r="P182" s="3"/>
      <c r="Q182" s="3"/>
      <c r="R182" s="3"/>
      <c r="S182" s="3"/>
      <c r="T182" s="3"/>
      <c r="U182" s="3"/>
      <c r="V182" s="3"/>
      <c r="W182" s="3"/>
      <c r="X182" s="3"/>
      <c r="Y182" s="118"/>
      <c r="Z182" s="118"/>
      <c r="AA182" s="118"/>
      <c r="AB182" s="118"/>
      <c r="AC182" s="118"/>
      <c r="AD182" s="3"/>
      <c r="AE182" s="3"/>
      <c r="AF182" s="3"/>
      <c r="AG182" s="3"/>
      <c r="AH182" s="3"/>
      <c r="AI182" s="3"/>
      <c r="AJ182" s="3"/>
      <c r="AK182" s="3"/>
      <c r="AL182" s="3"/>
      <c r="AM182" s="3"/>
      <c r="AN182" s="3"/>
      <c r="AO182" s="3"/>
      <c r="AP182" s="3"/>
      <c r="AQ182" s="3"/>
      <c r="AR182" s="3"/>
      <c r="AS182" s="3"/>
      <c r="AT182" s="3"/>
      <c r="AU182" s="3"/>
      <c r="AV182" s="3"/>
      <c r="AW182" s="3"/>
      <c r="BC182" s="37"/>
    </row>
    <row r="183" ht="15" customHeight="1" spans="1:55">
      <c r="A183" s="3"/>
      <c r="B183" s="3"/>
      <c r="C183" s="3"/>
      <c r="D183" s="3"/>
      <c r="E183" s="3"/>
      <c r="F183" s="3"/>
      <c r="G183" s="3"/>
      <c r="H183" s="3"/>
      <c r="I183" s="3"/>
      <c r="J183" s="3"/>
      <c r="K183" s="3"/>
      <c r="L183" s="3"/>
      <c r="M183" s="3"/>
      <c r="N183" s="3"/>
      <c r="O183" s="3"/>
      <c r="P183" s="3"/>
      <c r="Q183" s="3"/>
      <c r="R183" s="3"/>
      <c r="S183" s="3"/>
      <c r="T183" s="3"/>
      <c r="U183" s="3"/>
      <c r="V183" s="3"/>
      <c r="W183" s="3"/>
      <c r="X183" s="3"/>
      <c r="Y183" s="118"/>
      <c r="Z183" s="118"/>
      <c r="AA183" s="118"/>
      <c r="AB183" s="118"/>
      <c r="AC183" s="118"/>
      <c r="AD183" s="3"/>
      <c r="AE183" s="3"/>
      <c r="AF183" s="3"/>
      <c r="AG183" s="3"/>
      <c r="AH183" s="3"/>
      <c r="AI183" s="3"/>
      <c r="AJ183" s="3"/>
      <c r="AK183" s="3"/>
      <c r="AL183" s="3"/>
      <c r="AM183" s="3"/>
      <c r="AN183" s="3"/>
      <c r="AO183" s="3"/>
      <c r="AP183" s="3"/>
      <c r="AQ183" s="3"/>
      <c r="AR183" s="3"/>
      <c r="AS183" s="3"/>
      <c r="AT183" s="3"/>
      <c r="AU183" s="3"/>
      <c r="AV183" s="3"/>
      <c r="AW183" s="3"/>
      <c r="BC183" s="37"/>
    </row>
    <row r="184" ht="15" customHeight="1" spans="1:55">
      <c r="A184" s="3"/>
      <c r="B184" s="3"/>
      <c r="C184" s="3"/>
      <c r="D184" s="3"/>
      <c r="E184" s="3"/>
      <c r="F184" s="3"/>
      <c r="G184" s="3"/>
      <c r="H184" s="3"/>
      <c r="I184" s="3"/>
      <c r="J184" s="3"/>
      <c r="K184" s="3"/>
      <c r="L184" s="3"/>
      <c r="M184" s="3"/>
      <c r="N184" s="3"/>
      <c r="O184" s="3"/>
      <c r="P184" s="3"/>
      <c r="Q184" s="3"/>
      <c r="R184" s="3"/>
      <c r="S184" s="3"/>
      <c r="T184" s="3"/>
      <c r="U184" s="3"/>
      <c r="V184" s="3"/>
      <c r="W184" s="3"/>
      <c r="X184" s="3"/>
      <c r="Y184" s="118"/>
      <c r="Z184" s="118"/>
      <c r="AA184" s="118"/>
      <c r="AB184" s="118"/>
      <c r="AC184" s="118"/>
      <c r="AD184" s="3"/>
      <c r="AE184" s="3"/>
      <c r="AF184" s="3"/>
      <c r="AG184" s="3"/>
      <c r="AH184" s="3"/>
      <c r="AI184" s="3"/>
      <c r="AJ184" s="3"/>
      <c r="AK184" s="3"/>
      <c r="AL184" s="3"/>
      <c r="AM184" s="3"/>
      <c r="AN184" s="3"/>
      <c r="AO184" s="3"/>
      <c r="AP184" s="3"/>
      <c r="AQ184" s="3"/>
      <c r="AR184" s="3"/>
      <c r="AS184" s="3"/>
      <c r="AT184" s="3"/>
      <c r="AU184" s="3"/>
      <c r="AV184" s="3"/>
      <c r="AW184" s="3"/>
      <c r="BC184" s="37"/>
    </row>
    <row r="185" ht="15" customHeight="1" spans="1:55">
      <c r="A185" s="3"/>
      <c r="B185" s="3"/>
      <c r="C185" s="3"/>
      <c r="D185" s="3"/>
      <c r="E185" s="3"/>
      <c r="F185" s="3"/>
      <c r="G185" s="3"/>
      <c r="H185" s="3"/>
      <c r="I185" s="3"/>
      <c r="J185" s="3"/>
      <c r="K185" s="3"/>
      <c r="L185" s="3"/>
      <c r="M185" s="3"/>
      <c r="N185" s="3"/>
      <c r="O185" s="3"/>
      <c r="P185" s="3"/>
      <c r="Q185" s="3"/>
      <c r="R185" s="3"/>
      <c r="S185" s="3"/>
      <c r="T185" s="3"/>
      <c r="U185" s="3"/>
      <c r="V185" s="3"/>
      <c r="W185" s="3"/>
      <c r="X185" s="3"/>
      <c r="Y185" s="118"/>
      <c r="Z185" s="118"/>
      <c r="AA185" s="118"/>
      <c r="AB185" s="118"/>
      <c r="AC185" s="118"/>
      <c r="AD185" s="3"/>
      <c r="AE185" s="3"/>
      <c r="AF185" s="3"/>
      <c r="AG185" s="3"/>
      <c r="AH185" s="3"/>
      <c r="AI185" s="3"/>
      <c r="AJ185" s="3"/>
      <c r="AK185" s="3"/>
      <c r="AL185" s="3"/>
      <c r="AM185" s="3"/>
      <c r="AN185" s="3"/>
      <c r="AO185" s="3"/>
      <c r="AP185" s="3"/>
      <c r="AQ185" s="3"/>
      <c r="AR185" s="3"/>
      <c r="AS185" s="3"/>
      <c r="AT185" s="3"/>
      <c r="AU185" s="3"/>
      <c r="AV185" s="3"/>
      <c r="AW185" s="3"/>
      <c r="BC185" s="37"/>
    </row>
    <row r="186" ht="15" customHeight="1" spans="1:55">
      <c r="A186" s="3"/>
      <c r="B186" s="3"/>
      <c r="C186" s="3"/>
      <c r="D186" s="3"/>
      <c r="E186" s="3"/>
      <c r="F186" s="3"/>
      <c r="G186" s="3"/>
      <c r="H186" s="3"/>
      <c r="I186" s="3"/>
      <c r="J186" s="3"/>
      <c r="K186" s="3"/>
      <c r="L186" s="3"/>
      <c r="M186" s="3"/>
      <c r="N186" s="3"/>
      <c r="O186" s="3"/>
      <c r="P186" s="3"/>
      <c r="Q186" s="3"/>
      <c r="R186" s="3"/>
      <c r="S186" s="3"/>
      <c r="T186" s="3"/>
      <c r="U186" s="3"/>
      <c r="V186" s="3"/>
      <c r="W186" s="3"/>
      <c r="X186" s="3"/>
      <c r="Y186" s="118"/>
      <c r="Z186" s="118"/>
      <c r="AA186" s="118"/>
      <c r="AB186" s="118"/>
      <c r="AC186" s="118"/>
      <c r="AD186" s="3"/>
      <c r="AE186" s="3"/>
      <c r="AF186" s="3"/>
      <c r="AG186" s="3"/>
      <c r="AH186" s="3"/>
      <c r="AI186" s="3"/>
      <c r="AJ186" s="3"/>
      <c r="AK186" s="3"/>
      <c r="AL186" s="3"/>
      <c r="AM186" s="3"/>
      <c r="AN186" s="3"/>
      <c r="AO186" s="3"/>
      <c r="AP186" s="3"/>
      <c r="AQ186" s="3"/>
      <c r="AR186" s="3"/>
      <c r="AS186" s="3"/>
      <c r="AT186" s="3"/>
      <c r="AU186" s="3"/>
      <c r="AV186" s="3"/>
      <c r="AW186" s="3"/>
      <c r="BC186" s="37"/>
    </row>
    <row r="187" ht="15" customHeight="1" spans="1:55">
      <c r="A187" s="3"/>
      <c r="B187" s="3"/>
      <c r="C187" s="3"/>
      <c r="D187" s="3"/>
      <c r="E187" s="3"/>
      <c r="F187" s="3"/>
      <c r="G187" s="3"/>
      <c r="H187" s="3"/>
      <c r="I187" s="3"/>
      <c r="J187" s="3"/>
      <c r="K187" s="3"/>
      <c r="L187" s="3"/>
      <c r="M187" s="3"/>
      <c r="N187" s="3"/>
      <c r="O187" s="3"/>
      <c r="P187" s="3"/>
      <c r="Q187" s="3"/>
      <c r="R187" s="3"/>
      <c r="S187" s="3"/>
      <c r="T187" s="3"/>
      <c r="U187" s="3"/>
      <c r="V187" s="3"/>
      <c r="W187" s="3"/>
      <c r="X187" s="3"/>
      <c r="Y187" s="118"/>
      <c r="Z187" s="118"/>
      <c r="AA187" s="118"/>
      <c r="AB187" s="118"/>
      <c r="AC187" s="118"/>
      <c r="AD187" s="3"/>
      <c r="AE187" s="3"/>
      <c r="AF187" s="3"/>
      <c r="AG187" s="3"/>
      <c r="AH187" s="3"/>
      <c r="AI187" s="3"/>
      <c r="AJ187" s="3"/>
      <c r="AK187" s="3"/>
      <c r="AL187" s="3"/>
      <c r="AM187" s="3"/>
      <c r="AN187" s="3"/>
      <c r="AO187" s="3"/>
      <c r="AP187" s="3"/>
      <c r="AQ187" s="3"/>
      <c r="AR187" s="3"/>
      <c r="AS187" s="3"/>
      <c r="AT187" s="3"/>
      <c r="AU187" s="3"/>
      <c r="AV187" s="3"/>
      <c r="AW187" s="3"/>
      <c r="BC187" s="37"/>
    </row>
    <row r="188" ht="15" customHeight="1" spans="1:55">
      <c r="A188" s="3"/>
      <c r="B188" s="3"/>
      <c r="C188" s="3"/>
      <c r="D188" s="3"/>
      <c r="E188" s="3"/>
      <c r="F188" s="3"/>
      <c r="G188" s="3"/>
      <c r="H188" s="3"/>
      <c r="I188" s="3"/>
      <c r="J188" s="3"/>
      <c r="K188" s="3"/>
      <c r="L188" s="3"/>
      <c r="M188" s="3"/>
      <c r="N188" s="3"/>
      <c r="O188" s="3"/>
      <c r="P188" s="3"/>
      <c r="Q188" s="3"/>
      <c r="R188" s="3"/>
      <c r="S188" s="3"/>
      <c r="T188" s="3"/>
      <c r="U188" s="3"/>
      <c r="V188" s="3"/>
      <c r="W188" s="3"/>
      <c r="X188" s="3"/>
      <c r="Y188" s="118"/>
      <c r="Z188" s="118"/>
      <c r="AA188" s="118"/>
      <c r="AB188" s="118"/>
      <c r="AC188" s="118"/>
      <c r="AD188" s="3"/>
      <c r="AE188" s="3"/>
      <c r="AF188" s="3"/>
      <c r="AG188" s="3"/>
      <c r="AH188" s="3"/>
      <c r="AI188" s="3"/>
      <c r="AJ188" s="3"/>
      <c r="AK188" s="3"/>
      <c r="AL188" s="3"/>
      <c r="AM188" s="3"/>
      <c r="AN188" s="3"/>
      <c r="AO188" s="3"/>
      <c r="AP188" s="3"/>
      <c r="AQ188" s="3"/>
      <c r="AR188" s="3"/>
      <c r="AS188" s="3"/>
      <c r="AT188" s="3"/>
      <c r="AU188" s="3"/>
      <c r="AV188" s="3"/>
      <c r="AW188" s="3"/>
      <c r="BC188" s="37"/>
    </row>
    <row r="189" ht="15" customHeight="1" spans="1:55">
      <c r="A189" s="3"/>
      <c r="B189" s="3"/>
      <c r="C189" s="3"/>
      <c r="D189" s="3"/>
      <c r="E189" s="3"/>
      <c r="F189" s="3"/>
      <c r="G189" s="3"/>
      <c r="H189" s="3"/>
      <c r="I189" s="3"/>
      <c r="J189" s="3"/>
      <c r="K189" s="3"/>
      <c r="L189" s="3"/>
      <c r="M189" s="3"/>
      <c r="N189" s="3"/>
      <c r="O189" s="3"/>
      <c r="P189" s="3"/>
      <c r="Q189" s="3"/>
      <c r="R189" s="3"/>
      <c r="S189" s="3"/>
      <c r="T189" s="3"/>
      <c r="U189" s="3"/>
      <c r="V189" s="3"/>
      <c r="W189" s="3"/>
      <c r="X189" s="3"/>
      <c r="Y189" s="118"/>
      <c r="Z189" s="118"/>
      <c r="AA189" s="118"/>
      <c r="AB189" s="118"/>
      <c r="AC189" s="118"/>
      <c r="AD189" s="3"/>
      <c r="AE189" s="3"/>
      <c r="AF189" s="3"/>
      <c r="AG189" s="3"/>
      <c r="AH189" s="3"/>
      <c r="AI189" s="3"/>
      <c r="AJ189" s="3"/>
      <c r="AK189" s="3"/>
      <c r="AL189" s="3"/>
      <c r="AM189" s="3"/>
      <c r="AN189" s="3"/>
      <c r="AO189" s="3"/>
      <c r="AP189" s="3"/>
      <c r="AQ189" s="3"/>
      <c r="AR189" s="3"/>
      <c r="AS189" s="3"/>
      <c r="AT189" s="3"/>
      <c r="AU189" s="3"/>
      <c r="AV189" s="3"/>
      <c r="AW189" s="3"/>
      <c r="BC189" s="37"/>
    </row>
    <row r="190" ht="15" customHeight="1" spans="1:55">
      <c r="A190" s="3"/>
      <c r="B190" s="3"/>
      <c r="C190" s="3"/>
      <c r="D190" s="3"/>
      <c r="E190" s="3"/>
      <c r="F190" s="3"/>
      <c r="G190" s="3"/>
      <c r="H190" s="3"/>
      <c r="I190" s="3"/>
      <c r="J190" s="3"/>
      <c r="K190" s="3"/>
      <c r="L190" s="3"/>
      <c r="M190" s="3"/>
      <c r="N190" s="3"/>
      <c r="O190" s="3"/>
      <c r="P190" s="3"/>
      <c r="Q190" s="3"/>
      <c r="R190" s="3"/>
      <c r="S190" s="3"/>
      <c r="T190" s="3"/>
      <c r="U190" s="3"/>
      <c r="V190" s="3"/>
      <c r="W190" s="3"/>
      <c r="X190" s="3"/>
      <c r="Y190" s="118"/>
      <c r="Z190" s="118"/>
      <c r="AA190" s="118"/>
      <c r="AB190" s="118"/>
      <c r="AC190" s="118"/>
      <c r="AD190" s="3"/>
      <c r="AE190" s="3"/>
      <c r="AF190" s="3"/>
      <c r="AG190" s="3"/>
      <c r="AH190" s="3"/>
      <c r="AI190" s="3"/>
      <c r="AJ190" s="3"/>
      <c r="AK190" s="3"/>
      <c r="AL190" s="3"/>
      <c r="AM190" s="3"/>
      <c r="AN190" s="3"/>
      <c r="AO190" s="3"/>
      <c r="AP190" s="3"/>
      <c r="AQ190" s="3"/>
      <c r="AR190" s="3"/>
      <c r="AS190" s="3"/>
      <c r="AT190" s="3"/>
      <c r="AU190" s="3"/>
      <c r="AV190" s="3"/>
      <c r="AW190" s="3"/>
      <c r="BC190" s="37"/>
    </row>
    <row r="191" ht="15" customHeight="1" spans="1:55">
      <c r="A191" s="3"/>
      <c r="B191" s="3"/>
      <c r="C191" s="3"/>
      <c r="D191" s="3"/>
      <c r="E191" s="3"/>
      <c r="F191" s="3"/>
      <c r="G191" s="3"/>
      <c r="H191" s="3"/>
      <c r="I191" s="3"/>
      <c r="J191" s="3"/>
      <c r="K191" s="3"/>
      <c r="L191" s="3"/>
      <c r="M191" s="3"/>
      <c r="N191" s="3"/>
      <c r="O191" s="3"/>
      <c r="P191" s="3"/>
      <c r="Q191" s="3"/>
      <c r="R191" s="3"/>
      <c r="S191" s="3"/>
      <c r="T191" s="3"/>
      <c r="U191" s="3"/>
      <c r="V191" s="3"/>
      <c r="W191" s="3"/>
      <c r="X191" s="3"/>
      <c r="Y191" s="118"/>
      <c r="Z191" s="118"/>
      <c r="AA191" s="118"/>
      <c r="AB191" s="118"/>
      <c r="AC191" s="118"/>
      <c r="AD191" s="3"/>
      <c r="AE191" s="3"/>
      <c r="AF191" s="3"/>
      <c r="AG191" s="3"/>
      <c r="AH191" s="3"/>
      <c r="AI191" s="3"/>
      <c r="AJ191" s="3"/>
      <c r="AK191" s="3"/>
      <c r="AL191" s="3"/>
      <c r="AM191" s="3"/>
      <c r="AN191" s="3"/>
      <c r="AO191" s="3"/>
      <c r="AP191" s="3"/>
      <c r="AQ191" s="3"/>
      <c r="AR191" s="3"/>
      <c r="AS191" s="3"/>
      <c r="AT191" s="3"/>
      <c r="AU191" s="3"/>
      <c r="AV191" s="3"/>
      <c r="AW191" s="3"/>
      <c r="BC191" s="37"/>
    </row>
    <row r="192" ht="15" customHeight="1" spans="1:55">
      <c r="A192" s="3"/>
      <c r="B192" s="3"/>
      <c r="C192" s="3"/>
      <c r="D192" s="3"/>
      <c r="E192" s="3"/>
      <c r="F192" s="3"/>
      <c r="G192" s="3"/>
      <c r="H192" s="3"/>
      <c r="I192" s="3"/>
      <c r="J192" s="3"/>
      <c r="K192" s="3"/>
      <c r="L192" s="3"/>
      <c r="M192" s="3"/>
      <c r="N192" s="3"/>
      <c r="O192" s="3"/>
      <c r="P192" s="3"/>
      <c r="Q192" s="3"/>
      <c r="R192" s="3"/>
      <c r="S192" s="3"/>
      <c r="T192" s="3"/>
      <c r="U192" s="3"/>
      <c r="V192" s="3"/>
      <c r="W192" s="3"/>
      <c r="X192" s="3"/>
      <c r="Y192" s="118"/>
      <c r="Z192" s="118"/>
      <c r="AA192" s="118"/>
      <c r="AB192" s="118"/>
      <c r="AC192" s="118"/>
      <c r="AD192" s="3"/>
      <c r="AE192" s="3"/>
      <c r="AF192" s="3"/>
      <c r="AG192" s="3"/>
      <c r="AH192" s="3"/>
      <c r="AI192" s="3"/>
      <c r="AJ192" s="3"/>
      <c r="AK192" s="3"/>
      <c r="AL192" s="3"/>
      <c r="AM192" s="3"/>
      <c r="AN192" s="3"/>
      <c r="AO192" s="3"/>
      <c r="AP192" s="3"/>
      <c r="AQ192" s="3"/>
      <c r="AR192" s="3"/>
      <c r="AS192" s="3"/>
      <c r="AT192" s="3"/>
      <c r="AU192" s="3"/>
      <c r="AV192" s="3"/>
      <c r="AW192" s="3"/>
      <c r="BC192" s="37"/>
    </row>
    <row r="193" ht="15" customHeight="1" spans="1:55">
      <c r="A193" s="3"/>
      <c r="B193" s="3"/>
      <c r="C193" s="3"/>
      <c r="D193" s="3"/>
      <c r="E193" s="3"/>
      <c r="F193" s="3"/>
      <c r="G193" s="3"/>
      <c r="H193" s="3"/>
      <c r="I193" s="3"/>
      <c r="J193" s="3"/>
      <c r="K193" s="3"/>
      <c r="L193" s="3"/>
      <c r="M193" s="3"/>
      <c r="N193" s="3"/>
      <c r="O193" s="3"/>
      <c r="P193" s="3"/>
      <c r="Q193" s="3"/>
      <c r="R193" s="3"/>
      <c r="S193" s="3"/>
      <c r="T193" s="3"/>
      <c r="U193" s="3"/>
      <c r="V193" s="3"/>
      <c r="W193" s="3"/>
      <c r="X193" s="3"/>
      <c r="Y193" s="118"/>
      <c r="Z193" s="118"/>
      <c r="AA193" s="118"/>
      <c r="AB193" s="118"/>
      <c r="AC193" s="118"/>
      <c r="AD193" s="3"/>
      <c r="AE193" s="3"/>
      <c r="AF193" s="3"/>
      <c r="AG193" s="3"/>
      <c r="AH193" s="3"/>
      <c r="AI193" s="3"/>
      <c r="AJ193" s="3"/>
      <c r="AK193" s="3"/>
      <c r="AL193" s="3"/>
      <c r="AM193" s="3"/>
      <c r="AN193" s="3"/>
      <c r="AO193" s="3"/>
      <c r="AP193" s="3"/>
      <c r="AQ193" s="3"/>
      <c r="AR193" s="3"/>
      <c r="AS193" s="3"/>
      <c r="AT193" s="3"/>
      <c r="AU193" s="3"/>
      <c r="AV193" s="3"/>
      <c r="AW193" s="3"/>
      <c r="BC193" s="37"/>
    </row>
    <row r="194" ht="15" customHeight="1" spans="1:55">
      <c r="A194" s="3"/>
      <c r="B194" s="3"/>
      <c r="C194" s="3"/>
      <c r="D194" s="3"/>
      <c r="E194" s="3"/>
      <c r="F194" s="3"/>
      <c r="G194" s="3"/>
      <c r="H194" s="3"/>
      <c r="I194" s="3"/>
      <c r="J194" s="3"/>
      <c r="K194" s="3"/>
      <c r="L194" s="3"/>
      <c r="M194" s="3"/>
      <c r="N194" s="3"/>
      <c r="O194" s="3"/>
      <c r="P194" s="3"/>
      <c r="Q194" s="3"/>
      <c r="R194" s="3"/>
      <c r="S194" s="3"/>
      <c r="T194" s="3"/>
      <c r="U194" s="3"/>
      <c r="V194" s="3"/>
      <c r="W194" s="3"/>
      <c r="X194" s="3"/>
      <c r="Y194" s="118"/>
      <c r="Z194" s="118"/>
      <c r="AA194" s="118"/>
      <c r="AB194" s="118"/>
      <c r="AC194" s="118"/>
      <c r="AD194" s="3"/>
      <c r="AE194" s="3"/>
      <c r="AF194" s="3"/>
      <c r="AG194" s="3"/>
      <c r="AH194" s="3"/>
      <c r="AI194" s="3"/>
      <c r="AJ194" s="3"/>
      <c r="AK194" s="3"/>
      <c r="AL194" s="3"/>
      <c r="AM194" s="3"/>
      <c r="AN194" s="3"/>
      <c r="AO194" s="3"/>
      <c r="AP194" s="3"/>
      <c r="AQ194" s="3"/>
      <c r="AR194" s="3"/>
      <c r="AS194" s="3"/>
      <c r="AT194" s="3"/>
      <c r="AU194" s="3"/>
      <c r="AV194" s="3"/>
      <c r="AW194" s="3"/>
      <c r="BC194" s="37"/>
    </row>
    <row r="195" ht="15" customHeight="1" spans="1:55">
      <c r="A195" s="3"/>
      <c r="B195" s="3"/>
      <c r="C195" s="3"/>
      <c r="D195" s="3"/>
      <c r="E195" s="3"/>
      <c r="F195" s="3"/>
      <c r="G195" s="3"/>
      <c r="H195" s="3"/>
      <c r="I195" s="3"/>
      <c r="J195" s="3"/>
      <c r="K195" s="3"/>
      <c r="L195" s="3"/>
      <c r="M195" s="3"/>
      <c r="N195" s="3"/>
      <c r="O195" s="3"/>
      <c r="P195" s="3"/>
      <c r="Q195" s="3"/>
      <c r="R195" s="3"/>
      <c r="S195" s="3"/>
      <c r="T195" s="3"/>
      <c r="U195" s="3"/>
      <c r="V195" s="3"/>
      <c r="W195" s="3"/>
      <c r="X195" s="3"/>
      <c r="Y195" s="118"/>
      <c r="Z195" s="118"/>
      <c r="AA195" s="118"/>
      <c r="AB195" s="118"/>
      <c r="AC195" s="118"/>
      <c r="AD195" s="3"/>
      <c r="AE195" s="3"/>
      <c r="AF195" s="3"/>
      <c r="AG195" s="3"/>
      <c r="AH195" s="3"/>
      <c r="AI195" s="3"/>
      <c r="AJ195" s="3"/>
      <c r="AK195" s="3"/>
      <c r="AL195" s="3"/>
      <c r="AM195" s="3"/>
      <c r="AN195" s="3"/>
      <c r="AO195" s="3"/>
      <c r="AP195" s="3"/>
      <c r="AQ195" s="3"/>
      <c r="AR195" s="3"/>
      <c r="AS195" s="3"/>
      <c r="AT195" s="3"/>
      <c r="AU195" s="3"/>
      <c r="AV195" s="3"/>
      <c r="AW195" s="3"/>
      <c r="BC195" s="37"/>
    </row>
    <row r="196" ht="15" customHeight="1" spans="1:55">
      <c r="A196" s="3"/>
      <c r="B196" s="3"/>
      <c r="C196" s="3"/>
      <c r="D196" s="3"/>
      <c r="E196" s="3"/>
      <c r="F196" s="3"/>
      <c r="G196" s="3"/>
      <c r="H196" s="3"/>
      <c r="I196" s="3"/>
      <c r="J196" s="3"/>
      <c r="K196" s="3"/>
      <c r="L196" s="3"/>
      <c r="M196" s="3"/>
      <c r="N196" s="3"/>
      <c r="O196" s="3"/>
      <c r="P196" s="3"/>
      <c r="Q196" s="3"/>
      <c r="R196" s="3"/>
      <c r="S196" s="3"/>
      <c r="T196" s="3"/>
      <c r="U196" s="3"/>
      <c r="V196" s="3"/>
      <c r="W196" s="3"/>
      <c r="X196" s="3"/>
      <c r="Y196" s="118"/>
      <c r="Z196" s="118"/>
      <c r="AA196" s="118"/>
      <c r="AB196" s="118"/>
      <c r="AC196" s="118"/>
      <c r="AD196" s="3"/>
      <c r="AE196" s="3"/>
      <c r="AF196" s="3"/>
      <c r="AG196" s="3"/>
      <c r="AH196" s="3"/>
      <c r="AI196" s="3"/>
      <c r="AJ196" s="3"/>
      <c r="AK196" s="3"/>
      <c r="AL196" s="3"/>
      <c r="AM196" s="3"/>
      <c r="AN196" s="3"/>
      <c r="AO196" s="3"/>
      <c r="AP196" s="3"/>
      <c r="AQ196" s="3"/>
      <c r="AR196" s="3"/>
      <c r="AS196" s="3"/>
      <c r="AT196" s="3"/>
      <c r="AU196" s="3"/>
      <c r="AV196" s="3"/>
      <c r="AW196" s="3"/>
      <c r="BC196" s="37"/>
    </row>
    <row r="197" ht="15" customHeight="1" spans="1:55">
      <c r="A197" s="3"/>
      <c r="B197" s="3"/>
      <c r="C197" s="3"/>
      <c r="D197" s="3"/>
      <c r="E197" s="3"/>
      <c r="F197" s="3"/>
      <c r="G197" s="3"/>
      <c r="H197" s="3"/>
      <c r="I197" s="3"/>
      <c r="J197" s="3"/>
      <c r="K197" s="3"/>
      <c r="L197" s="3"/>
      <c r="M197" s="3"/>
      <c r="N197" s="3"/>
      <c r="O197" s="3"/>
      <c r="P197" s="3"/>
      <c r="Q197" s="3"/>
      <c r="R197" s="3"/>
      <c r="S197" s="3"/>
      <c r="T197" s="3"/>
      <c r="U197" s="3"/>
      <c r="V197" s="3"/>
      <c r="W197" s="3"/>
      <c r="X197" s="3"/>
      <c r="Y197" s="118"/>
      <c r="Z197" s="118"/>
      <c r="AA197" s="118"/>
      <c r="AB197" s="118"/>
      <c r="AC197" s="118"/>
      <c r="AD197" s="3"/>
      <c r="AE197" s="3"/>
      <c r="AF197" s="3"/>
      <c r="AG197" s="3"/>
      <c r="AH197" s="3"/>
      <c r="AI197" s="3"/>
      <c r="AJ197" s="3"/>
      <c r="AK197" s="3"/>
      <c r="AL197" s="3"/>
      <c r="AM197" s="3"/>
      <c r="AN197" s="3"/>
      <c r="AO197" s="3"/>
      <c r="AP197" s="3"/>
      <c r="AQ197" s="3"/>
      <c r="AR197" s="3"/>
      <c r="AS197" s="3"/>
      <c r="AT197" s="3"/>
      <c r="AU197" s="3"/>
      <c r="AV197" s="3"/>
      <c r="AW197" s="3"/>
      <c r="BC197" s="37"/>
    </row>
    <row r="198" ht="15" customHeight="1" spans="1:55">
      <c r="A198" s="3"/>
      <c r="B198" s="3"/>
      <c r="C198" s="3"/>
      <c r="D198" s="3"/>
      <c r="E198" s="3"/>
      <c r="F198" s="3"/>
      <c r="G198" s="3"/>
      <c r="H198" s="3"/>
      <c r="I198" s="3"/>
      <c r="J198" s="3"/>
      <c r="K198" s="3"/>
      <c r="L198" s="3"/>
      <c r="M198" s="3"/>
      <c r="N198" s="3"/>
      <c r="O198" s="3"/>
      <c r="P198" s="3"/>
      <c r="Q198" s="3"/>
      <c r="R198" s="3"/>
      <c r="S198" s="3"/>
      <c r="T198" s="3"/>
      <c r="U198" s="3"/>
      <c r="V198" s="3"/>
      <c r="W198" s="3"/>
      <c r="X198" s="3"/>
      <c r="Y198" s="118"/>
      <c r="Z198" s="118"/>
      <c r="AA198" s="118"/>
      <c r="AB198" s="118"/>
      <c r="AC198" s="118"/>
      <c r="AD198" s="3"/>
      <c r="AE198" s="3"/>
      <c r="AF198" s="3"/>
      <c r="AG198" s="3"/>
      <c r="AH198" s="3"/>
      <c r="AI198" s="3"/>
      <c r="AJ198" s="3"/>
      <c r="AK198" s="3"/>
      <c r="AL198" s="3"/>
      <c r="AM198" s="3"/>
      <c r="AN198" s="3"/>
      <c r="AO198" s="3"/>
      <c r="AP198" s="3"/>
      <c r="AQ198" s="3"/>
      <c r="AR198" s="3"/>
      <c r="AS198" s="3"/>
      <c r="AT198" s="3"/>
      <c r="AU198" s="3"/>
      <c r="AV198" s="3"/>
      <c r="AW198" s="3"/>
      <c r="BC198" s="37"/>
    </row>
    <row r="199" ht="15" customHeight="1" spans="1:55">
      <c r="A199" s="3"/>
      <c r="B199" s="3"/>
      <c r="C199" s="3"/>
      <c r="D199" s="3"/>
      <c r="E199" s="3"/>
      <c r="F199" s="3"/>
      <c r="G199" s="3"/>
      <c r="H199" s="3"/>
      <c r="I199" s="3"/>
      <c r="J199" s="3"/>
      <c r="K199" s="3"/>
      <c r="L199" s="3"/>
      <c r="M199" s="3"/>
      <c r="N199" s="3"/>
      <c r="O199" s="3"/>
      <c r="P199" s="3"/>
      <c r="Q199" s="3"/>
      <c r="R199" s="3"/>
      <c r="S199" s="3"/>
      <c r="T199" s="3"/>
      <c r="U199" s="3"/>
      <c r="V199" s="3"/>
      <c r="W199" s="3"/>
      <c r="X199" s="3"/>
      <c r="Y199" s="118"/>
      <c r="Z199" s="118"/>
      <c r="AA199" s="118"/>
      <c r="AB199" s="118"/>
      <c r="AC199" s="118"/>
      <c r="AD199" s="3"/>
      <c r="AE199" s="3"/>
      <c r="AF199" s="3"/>
      <c r="AG199" s="3"/>
      <c r="AH199" s="3"/>
      <c r="AI199" s="3"/>
      <c r="AJ199" s="3"/>
      <c r="AK199" s="3"/>
      <c r="AL199" s="3"/>
      <c r="AM199" s="3"/>
      <c r="AN199" s="3"/>
      <c r="AO199" s="3"/>
      <c r="AP199" s="3"/>
      <c r="AQ199" s="3"/>
      <c r="AR199" s="3"/>
      <c r="AS199" s="3"/>
      <c r="AT199" s="3"/>
      <c r="AU199" s="3"/>
      <c r="AV199" s="3"/>
      <c r="AW199" s="3"/>
      <c r="BC199" s="37"/>
    </row>
    <row r="200" ht="15" customHeight="1" spans="1:55">
      <c r="A200" s="3"/>
      <c r="B200" s="3"/>
      <c r="C200" s="3"/>
      <c r="D200" s="3"/>
      <c r="E200" s="3"/>
      <c r="F200" s="3"/>
      <c r="G200" s="3"/>
      <c r="H200" s="3"/>
      <c r="I200" s="3"/>
      <c r="J200" s="3"/>
      <c r="K200" s="3"/>
      <c r="L200" s="3"/>
      <c r="M200" s="3"/>
      <c r="N200" s="3"/>
      <c r="O200" s="3"/>
      <c r="P200" s="3"/>
      <c r="Q200" s="3"/>
      <c r="R200" s="3"/>
      <c r="S200" s="3"/>
      <c r="T200" s="3"/>
      <c r="U200" s="3"/>
      <c r="V200" s="3"/>
      <c r="W200" s="3"/>
      <c r="X200" s="3"/>
      <c r="Y200" s="118"/>
      <c r="Z200" s="118"/>
      <c r="AA200" s="118"/>
      <c r="AB200" s="118"/>
      <c r="AC200" s="118"/>
      <c r="AD200" s="3"/>
      <c r="AE200" s="3"/>
      <c r="AF200" s="3"/>
      <c r="AG200" s="3"/>
      <c r="AH200" s="3"/>
      <c r="AI200" s="3"/>
      <c r="AJ200" s="3"/>
      <c r="AK200" s="3"/>
      <c r="AL200" s="3"/>
      <c r="AM200" s="3"/>
      <c r="AN200" s="3"/>
      <c r="AO200" s="3"/>
      <c r="AP200" s="3"/>
      <c r="AQ200" s="3"/>
      <c r="AR200" s="3"/>
      <c r="AS200" s="3"/>
      <c r="AT200" s="3"/>
      <c r="AU200" s="3"/>
      <c r="AV200" s="3"/>
      <c r="AW200" s="3"/>
      <c r="BC200" s="37"/>
    </row>
    <row r="201" ht="15" customHeight="1" spans="1:55">
      <c r="A201" s="3"/>
      <c r="B201" s="3"/>
      <c r="C201" s="3"/>
      <c r="D201" s="3"/>
      <c r="E201" s="3"/>
      <c r="F201" s="3"/>
      <c r="G201" s="3"/>
      <c r="H201" s="3"/>
      <c r="I201" s="3"/>
      <c r="J201" s="3"/>
      <c r="K201" s="3"/>
      <c r="L201" s="3"/>
      <c r="M201" s="3"/>
      <c r="N201" s="3"/>
      <c r="O201" s="3"/>
      <c r="P201" s="3"/>
      <c r="Q201" s="3"/>
      <c r="R201" s="3"/>
      <c r="S201" s="3"/>
      <c r="T201" s="3"/>
      <c r="U201" s="3"/>
      <c r="V201" s="3"/>
      <c r="W201" s="3"/>
      <c r="X201" s="3"/>
      <c r="Y201" s="118"/>
      <c r="Z201" s="118"/>
      <c r="AA201" s="118"/>
      <c r="AB201" s="118"/>
      <c r="AC201" s="118"/>
      <c r="AD201" s="3"/>
      <c r="AE201" s="3"/>
      <c r="AF201" s="3"/>
      <c r="AG201" s="3"/>
      <c r="AH201" s="3"/>
      <c r="AI201" s="3"/>
      <c r="AJ201" s="3"/>
      <c r="AK201" s="3"/>
      <c r="AL201" s="3"/>
      <c r="AM201" s="3"/>
      <c r="AN201" s="3"/>
      <c r="AO201" s="3"/>
      <c r="AP201" s="3"/>
      <c r="AQ201" s="3"/>
      <c r="AR201" s="3"/>
      <c r="AS201" s="3"/>
      <c r="AT201" s="3"/>
      <c r="AU201" s="3"/>
      <c r="AV201" s="3"/>
      <c r="AW201" s="3"/>
      <c r="BC201" s="37"/>
    </row>
    <row r="202" ht="15" customHeight="1" spans="1:55">
      <c r="A202" s="3"/>
      <c r="B202" s="3"/>
      <c r="C202" s="3"/>
      <c r="D202" s="3"/>
      <c r="E202" s="3"/>
      <c r="F202" s="3"/>
      <c r="G202" s="3"/>
      <c r="H202" s="3"/>
      <c r="I202" s="3"/>
      <c r="J202" s="3"/>
      <c r="K202" s="3"/>
      <c r="L202" s="3"/>
      <c r="M202" s="3"/>
      <c r="N202" s="3"/>
      <c r="O202" s="3"/>
      <c r="P202" s="3"/>
      <c r="Q202" s="3"/>
      <c r="R202" s="3"/>
      <c r="S202" s="3"/>
      <c r="T202" s="3"/>
      <c r="U202" s="3"/>
      <c r="V202" s="3"/>
      <c r="W202" s="3"/>
      <c r="X202" s="3"/>
      <c r="Y202" s="118"/>
      <c r="Z202" s="118"/>
      <c r="AA202" s="118"/>
      <c r="AB202" s="118"/>
      <c r="AC202" s="118"/>
      <c r="AD202" s="3"/>
      <c r="AE202" s="3"/>
      <c r="AF202" s="3"/>
      <c r="AG202" s="3"/>
      <c r="AH202" s="3"/>
      <c r="AI202" s="3"/>
      <c r="AJ202" s="3"/>
      <c r="AK202" s="3"/>
      <c r="AL202" s="3"/>
      <c r="AM202" s="3"/>
      <c r="AN202" s="3"/>
      <c r="AO202" s="3"/>
      <c r="AP202" s="3"/>
      <c r="AQ202" s="3"/>
      <c r="AR202" s="3"/>
      <c r="AS202" s="3"/>
      <c r="AT202" s="3"/>
      <c r="AU202" s="3"/>
      <c r="AV202" s="3"/>
      <c r="AW202" s="3"/>
      <c r="BC202" s="37"/>
    </row>
    <row r="203" ht="15" customHeight="1" spans="1:55">
      <c r="A203" s="3"/>
      <c r="B203" s="3"/>
      <c r="C203" s="3"/>
      <c r="D203" s="3"/>
      <c r="E203" s="3"/>
      <c r="F203" s="3"/>
      <c r="G203" s="3"/>
      <c r="H203" s="3"/>
      <c r="I203" s="3"/>
      <c r="J203" s="3"/>
      <c r="K203" s="3"/>
      <c r="L203" s="3"/>
      <c r="M203" s="3"/>
      <c r="N203" s="3"/>
      <c r="O203" s="3"/>
      <c r="P203" s="3"/>
      <c r="Q203" s="3"/>
      <c r="R203" s="3"/>
      <c r="S203" s="3"/>
      <c r="T203" s="3"/>
      <c r="U203" s="3"/>
      <c r="V203" s="3"/>
      <c r="W203" s="3"/>
      <c r="X203" s="3"/>
      <c r="Y203" s="118"/>
      <c r="Z203" s="118"/>
      <c r="AA203" s="118"/>
      <c r="AB203" s="118"/>
      <c r="AC203" s="118"/>
      <c r="AD203" s="3"/>
      <c r="AE203" s="3"/>
      <c r="AF203" s="3"/>
      <c r="AG203" s="3"/>
      <c r="AH203" s="3"/>
      <c r="AI203" s="3"/>
      <c r="AJ203" s="3"/>
      <c r="AK203" s="3"/>
      <c r="AL203" s="3"/>
      <c r="AM203" s="3"/>
      <c r="AN203" s="3"/>
      <c r="AO203" s="3"/>
      <c r="AP203" s="3"/>
      <c r="AQ203" s="3"/>
      <c r="AR203" s="3"/>
      <c r="AS203" s="3"/>
      <c r="AT203" s="3"/>
      <c r="AU203" s="3"/>
      <c r="AV203" s="3"/>
      <c r="AW203" s="3"/>
      <c r="BC203" s="37"/>
    </row>
    <row r="204" ht="15" customHeight="1" spans="1:55">
      <c r="A204" s="3"/>
      <c r="B204" s="3"/>
      <c r="C204" s="3"/>
      <c r="D204" s="3"/>
      <c r="E204" s="3"/>
      <c r="F204" s="3"/>
      <c r="G204" s="3"/>
      <c r="H204" s="3"/>
      <c r="I204" s="3"/>
      <c r="J204" s="3"/>
      <c r="K204" s="3"/>
      <c r="L204" s="3"/>
      <c r="M204" s="3"/>
      <c r="N204" s="3"/>
      <c r="O204" s="3"/>
      <c r="P204" s="3"/>
      <c r="Q204" s="3"/>
      <c r="R204" s="3"/>
      <c r="S204" s="3"/>
      <c r="T204" s="3"/>
      <c r="U204" s="3"/>
      <c r="V204" s="3"/>
      <c r="W204" s="3"/>
      <c r="X204" s="3"/>
      <c r="Y204" s="118"/>
      <c r="Z204" s="118"/>
      <c r="AA204" s="118"/>
      <c r="AB204" s="118"/>
      <c r="AC204" s="118"/>
      <c r="AD204" s="3"/>
      <c r="AE204" s="3"/>
      <c r="AF204" s="3"/>
      <c r="AG204" s="3"/>
      <c r="AH204" s="3"/>
      <c r="AI204" s="3"/>
      <c r="AJ204" s="3"/>
      <c r="AK204" s="3"/>
      <c r="AL204" s="3"/>
      <c r="AM204" s="3"/>
      <c r="AN204" s="3"/>
      <c r="AO204" s="3"/>
      <c r="AP204" s="3"/>
      <c r="AQ204" s="3"/>
      <c r="AR204" s="3"/>
      <c r="AS204" s="3"/>
      <c r="AT204" s="3"/>
      <c r="AU204" s="3"/>
      <c r="AV204" s="3"/>
      <c r="AW204" s="3"/>
      <c r="BC204" s="37"/>
    </row>
    <row r="205" ht="15" customHeight="1" spans="1:55">
      <c r="A205" s="3"/>
      <c r="B205" s="3"/>
      <c r="C205" s="3"/>
      <c r="D205" s="3"/>
      <c r="E205" s="3"/>
      <c r="F205" s="3"/>
      <c r="G205" s="3"/>
      <c r="H205" s="3"/>
      <c r="I205" s="3"/>
      <c r="J205" s="3"/>
      <c r="K205" s="3"/>
      <c r="L205" s="3"/>
      <c r="M205" s="3"/>
      <c r="N205" s="3"/>
      <c r="O205" s="3"/>
      <c r="P205" s="3"/>
      <c r="Q205" s="3"/>
      <c r="R205" s="3"/>
      <c r="S205" s="3"/>
      <c r="T205" s="3"/>
      <c r="U205" s="3"/>
      <c r="V205" s="3"/>
      <c r="W205" s="3"/>
      <c r="X205" s="3"/>
      <c r="Y205" s="118"/>
      <c r="Z205" s="118"/>
      <c r="AA205" s="118"/>
      <c r="AB205" s="118"/>
      <c r="AC205" s="118"/>
      <c r="AD205" s="3"/>
      <c r="AE205" s="3"/>
      <c r="AF205" s="3"/>
      <c r="AG205" s="3"/>
      <c r="AH205" s="3"/>
      <c r="AI205" s="3"/>
      <c r="AJ205" s="3"/>
      <c r="AK205" s="3"/>
      <c r="AL205" s="3"/>
      <c r="AM205" s="3"/>
      <c r="AN205" s="3"/>
      <c r="AO205" s="3"/>
      <c r="AP205" s="3"/>
      <c r="AQ205" s="3"/>
      <c r="AR205" s="3"/>
      <c r="AS205" s="3"/>
      <c r="AT205" s="3"/>
      <c r="AU205" s="3"/>
      <c r="AV205" s="3"/>
      <c r="AW205" s="3"/>
      <c r="BC205" s="37"/>
    </row>
    <row r="206" ht="15" customHeight="1" spans="1:55">
      <c r="A206" s="3"/>
      <c r="B206" s="3"/>
      <c r="C206" s="3"/>
      <c r="D206" s="3"/>
      <c r="E206" s="3"/>
      <c r="F206" s="3"/>
      <c r="G206" s="3"/>
      <c r="H206" s="3"/>
      <c r="I206" s="3"/>
      <c r="J206" s="3"/>
      <c r="K206" s="3"/>
      <c r="L206" s="3"/>
      <c r="M206" s="3"/>
      <c r="N206" s="3"/>
      <c r="O206" s="3"/>
      <c r="P206" s="3"/>
      <c r="Q206" s="3"/>
      <c r="R206" s="3"/>
      <c r="S206" s="3"/>
      <c r="T206" s="3"/>
      <c r="U206" s="3"/>
      <c r="V206" s="3"/>
      <c r="W206" s="3"/>
      <c r="X206" s="3"/>
      <c r="Y206" s="118"/>
      <c r="Z206" s="118"/>
      <c r="AA206" s="118"/>
      <c r="AB206" s="118"/>
      <c r="AC206" s="118"/>
      <c r="AD206" s="3"/>
      <c r="AE206" s="3"/>
      <c r="AF206" s="3"/>
      <c r="AG206" s="3"/>
      <c r="AH206" s="3"/>
      <c r="AI206" s="3"/>
      <c r="AJ206" s="3"/>
      <c r="AK206" s="3"/>
      <c r="AL206" s="3"/>
      <c r="AM206" s="3"/>
      <c r="AN206" s="3"/>
      <c r="AO206" s="3"/>
      <c r="AP206" s="3"/>
      <c r="AQ206" s="3"/>
      <c r="AR206" s="3"/>
      <c r="AS206" s="3"/>
      <c r="AT206" s="3"/>
      <c r="AU206" s="3"/>
      <c r="AV206" s="3"/>
      <c r="AW206" s="3"/>
      <c r="BC206" s="37"/>
    </row>
    <row r="207" ht="15" customHeight="1" spans="1:55">
      <c r="A207" s="3"/>
      <c r="B207" s="3"/>
      <c r="C207" s="3"/>
      <c r="D207" s="3"/>
      <c r="E207" s="3"/>
      <c r="F207" s="3"/>
      <c r="G207" s="3"/>
      <c r="H207" s="3"/>
      <c r="I207" s="3"/>
      <c r="J207" s="3"/>
      <c r="K207" s="3"/>
      <c r="L207" s="3"/>
      <c r="M207" s="3"/>
      <c r="N207" s="3"/>
      <c r="O207" s="3"/>
      <c r="P207" s="3"/>
      <c r="Q207" s="3"/>
      <c r="R207" s="3"/>
      <c r="S207" s="3"/>
      <c r="T207" s="3"/>
      <c r="U207" s="3"/>
      <c r="V207" s="3"/>
      <c r="W207" s="3"/>
      <c r="X207" s="3"/>
      <c r="Y207" s="118"/>
      <c r="Z207" s="118"/>
      <c r="AA207" s="118"/>
      <c r="AB207" s="118"/>
      <c r="AC207" s="118"/>
      <c r="AD207" s="3"/>
      <c r="AE207" s="3"/>
      <c r="AF207" s="3"/>
      <c r="AG207" s="3"/>
      <c r="AH207" s="3"/>
      <c r="AI207" s="3"/>
      <c r="AJ207" s="3"/>
      <c r="AK207" s="3"/>
      <c r="AL207" s="3"/>
      <c r="AM207" s="3"/>
      <c r="AN207" s="3"/>
      <c r="AO207" s="3"/>
      <c r="AP207" s="3"/>
      <c r="AQ207" s="3"/>
      <c r="AR207" s="3"/>
      <c r="AS207" s="3"/>
      <c r="AT207" s="3"/>
      <c r="AU207" s="3"/>
      <c r="AV207" s="3"/>
      <c r="AW207" s="3"/>
      <c r="BC207" s="37"/>
    </row>
    <row r="208" ht="15" customHeight="1" spans="1:55">
      <c r="A208" s="3"/>
      <c r="B208" s="3"/>
      <c r="C208" s="3"/>
      <c r="D208" s="3"/>
      <c r="E208" s="3"/>
      <c r="F208" s="3"/>
      <c r="G208" s="3"/>
      <c r="H208" s="3"/>
      <c r="I208" s="3"/>
      <c r="J208" s="3"/>
      <c r="K208" s="3"/>
      <c r="L208" s="3"/>
      <c r="M208" s="3"/>
      <c r="N208" s="3"/>
      <c r="O208" s="3"/>
      <c r="P208" s="3"/>
      <c r="Q208" s="3"/>
      <c r="R208" s="3"/>
      <c r="S208" s="3"/>
      <c r="T208" s="3"/>
      <c r="U208" s="3"/>
      <c r="V208" s="3"/>
      <c r="W208" s="3"/>
      <c r="X208" s="3"/>
      <c r="Y208" s="118"/>
      <c r="Z208" s="118"/>
      <c r="AA208" s="118"/>
      <c r="AB208" s="118"/>
      <c r="AC208" s="118"/>
      <c r="AD208" s="3"/>
      <c r="AE208" s="3"/>
      <c r="AF208" s="3"/>
      <c r="AG208" s="3"/>
      <c r="AH208" s="3"/>
      <c r="AI208" s="3"/>
      <c r="AJ208" s="3"/>
      <c r="AK208" s="3"/>
      <c r="AL208" s="3"/>
      <c r="AM208" s="3"/>
      <c r="AN208" s="3"/>
      <c r="AO208" s="3"/>
      <c r="AP208" s="3"/>
      <c r="AQ208" s="3"/>
      <c r="AR208" s="3"/>
      <c r="AS208" s="3"/>
      <c r="AT208" s="3"/>
      <c r="AU208" s="3"/>
      <c r="AV208" s="3"/>
      <c r="AW208" s="3"/>
      <c r="BC208" s="37"/>
    </row>
    <row r="209" ht="15" customHeight="1" spans="1:55">
      <c r="A209" s="3"/>
      <c r="B209" s="3"/>
      <c r="C209" s="3"/>
      <c r="D209" s="3"/>
      <c r="E209" s="3"/>
      <c r="F209" s="3"/>
      <c r="G209" s="3"/>
      <c r="H209" s="3"/>
      <c r="I209" s="3"/>
      <c r="J209" s="3"/>
      <c r="K209" s="3"/>
      <c r="L209" s="3"/>
      <c r="M209" s="3"/>
      <c r="N209" s="3"/>
      <c r="O209" s="3"/>
      <c r="P209" s="3"/>
      <c r="Q209" s="3"/>
      <c r="R209" s="3"/>
      <c r="S209" s="3"/>
      <c r="T209" s="3"/>
      <c r="U209" s="3"/>
      <c r="V209" s="3"/>
      <c r="W209" s="3"/>
      <c r="X209" s="3"/>
      <c r="Y209" s="118"/>
      <c r="Z209" s="118"/>
      <c r="AA209" s="118"/>
      <c r="AB209" s="118"/>
      <c r="AC209" s="118"/>
      <c r="AD209" s="3"/>
      <c r="AE209" s="3"/>
      <c r="AF209" s="3"/>
      <c r="AG209" s="3"/>
      <c r="AH209" s="3"/>
      <c r="AI209" s="3"/>
      <c r="AJ209" s="3"/>
      <c r="AK209" s="3"/>
      <c r="AL209" s="3"/>
      <c r="AM209" s="3"/>
      <c r="AN209" s="3"/>
      <c r="AO209" s="3"/>
      <c r="AP209" s="3"/>
      <c r="AQ209" s="3"/>
      <c r="AR209" s="3"/>
      <c r="AS209" s="3"/>
      <c r="AT209" s="3"/>
      <c r="AU209" s="3"/>
      <c r="AV209" s="3"/>
      <c r="AW209" s="3"/>
      <c r="BC209" s="37"/>
    </row>
    <row r="210" ht="15" customHeight="1" spans="1:55">
      <c r="A210" s="3"/>
      <c r="B210" s="3"/>
      <c r="C210" s="3"/>
      <c r="D210" s="3"/>
      <c r="E210" s="3"/>
      <c r="F210" s="3"/>
      <c r="G210" s="3"/>
      <c r="H210" s="3"/>
      <c r="I210" s="3"/>
      <c r="J210" s="3"/>
      <c r="K210" s="3"/>
      <c r="L210" s="3"/>
      <c r="M210" s="3"/>
      <c r="N210" s="3"/>
      <c r="O210" s="3"/>
      <c r="P210" s="3"/>
      <c r="Q210" s="3"/>
      <c r="R210" s="3"/>
      <c r="S210" s="3"/>
      <c r="T210" s="3"/>
      <c r="U210" s="3"/>
      <c r="V210" s="3"/>
      <c r="W210" s="3"/>
      <c r="X210" s="3"/>
      <c r="Y210" s="118"/>
      <c r="Z210" s="118"/>
      <c r="AA210" s="118"/>
      <c r="AB210" s="118"/>
      <c r="AC210" s="118"/>
      <c r="AD210" s="3"/>
      <c r="AE210" s="3"/>
      <c r="AF210" s="3"/>
      <c r="AG210" s="3"/>
      <c r="AH210" s="3"/>
      <c r="AI210" s="3"/>
      <c r="AJ210" s="3"/>
      <c r="AK210" s="3"/>
      <c r="AL210" s="3"/>
      <c r="AM210" s="3"/>
      <c r="AN210" s="3"/>
      <c r="AO210" s="3"/>
      <c r="AP210" s="3"/>
      <c r="AQ210" s="3"/>
      <c r="AR210" s="3"/>
      <c r="AS210" s="3"/>
      <c r="AT210" s="3"/>
      <c r="AU210" s="3"/>
      <c r="AV210" s="3"/>
      <c r="AW210" s="3"/>
      <c r="BC210" s="37"/>
    </row>
    <row r="211" ht="15" customHeight="1" spans="1:55">
      <c r="A211" s="3"/>
      <c r="B211" s="3"/>
      <c r="C211" s="3"/>
      <c r="D211" s="3"/>
      <c r="E211" s="3"/>
      <c r="F211" s="3"/>
      <c r="G211" s="3"/>
      <c r="H211" s="3"/>
      <c r="I211" s="3"/>
      <c r="J211" s="3"/>
      <c r="K211" s="3"/>
      <c r="L211" s="3"/>
      <c r="M211" s="3"/>
      <c r="N211" s="3"/>
      <c r="O211" s="3"/>
      <c r="P211" s="3"/>
      <c r="Q211" s="3"/>
      <c r="R211" s="3"/>
      <c r="S211" s="3"/>
      <c r="T211" s="3"/>
      <c r="U211" s="3"/>
      <c r="V211" s="3"/>
      <c r="W211" s="3"/>
      <c r="X211" s="3"/>
      <c r="Y211" s="118"/>
      <c r="Z211" s="118"/>
      <c r="AA211" s="118"/>
      <c r="AB211" s="118"/>
      <c r="AC211" s="118"/>
      <c r="AD211" s="3"/>
      <c r="AE211" s="3"/>
      <c r="AF211" s="3"/>
      <c r="AG211" s="3"/>
      <c r="AH211" s="3"/>
      <c r="AI211" s="3"/>
      <c r="AJ211" s="3"/>
      <c r="AK211" s="3"/>
      <c r="AL211" s="3"/>
      <c r="AM211" s="3"/>
      <c r="AN211" s="3"/>
      <c r="AO211" s="3"/>
      <c r="AP211" s="3"/>
      <c r="AQ211" s="3"/>
      <c r="AR211" s="3"/>
      <c r="AS211" s="3"/>
      <c r="AT211" s="3"/>
      <c r="AU211" s="3"/>
      <c r="AV211" s="3"/>
      <c r="AW211" s="3"/>
      <c r="BC211" s="37"/>
    </row>
    <row r="212" ht="15" customHeight="1" spans="1:55">
      <c r="A212" s="3"/>
      <c r="B212" s="3"/>
      <c r="C212" s="3"/>
      <c r="D212" s="3"/>
      <c r="E212" s="3"/>
      <c r="F212" s="3"/>
      <c r="G212" s="3"/>
      <c r="H212" s="3"/>
      <c r="I212" s="3"/>
      <c r="J212" s="3"/>
      <c r="K212" s="3"/>
      <c r="L212" s="3"/>
      <c r="M212" s="3"/>
      <c r="N212" s="3"/>
      <c r="O212" s="3"/>
      <c r="P212" s="3"/>
      <c r="Q212" s="3"/>
      <c r="R212" s="3"/>
      <c r="S212" s="3"/>
      <c r="T212" s="3"/>
      <c r="U212" s="3"/>
      <c r="V212" s="3"/>
      <c r="W212" s="3"/>
      <c r="X212" s="3"/>
      <c r="Y212" s="118"/>
      <c r="Z212" s="118"/>
      <c r="AA212" s="118"/>
      <c r="AB212" s="118"/>
      <c r="AC212" s="118"/>
      <c r="AD212" s="3"/>
      <c r="AE212" s="3"/>
      <c r="AF212" s="3"/>
      <c r="AG212" s="3"/>
      <c r="AH212" s="3"/>
      <c r="AI212" s="3"/>
      <c r="AJ212" s="3"/>
      <c r="AK212" s="3"/>
      <c r="AL212" s="3"/>
      <c r="AM212" s="3"/>
      <c r="AN212" s="3"/>
      <c r="AO212" s="3"/>
      <c r="AP212" s="3"/>
      <c r="AQ212" s="3"/>
      <c r="AR212" s="3"/>
      <c r="AS212" s="3"/>
      <c r="AT212" s="3"/>
      <c r="AU212" s="3"/>
      <c r="AV212" s="3"/>
      <c r="AW212" s="3"/>
      <c r="BC212" s="37"/>
    </row>
    <row r="213" ht="15" customHeight="1" spans="1:55">
      <c r="A213" s="3"/>
      <c r="B213" s="3"/>
      <c r="C213" s="3"/>
      <c r="D213" s="3"/>
      <c r="E213" s="3"/>
      <c r="F213" s="3"/>
      <c r="G213" s="3"/>
      <c r="H213" s="3"/>
      <c r="I213" s="3"/>
      <c r="J213" s="3"/>
      <c r="K213" s="3"/>
      <c r="L213" s="3"/>
      <c r="M213" s="3"/>
      <c r="N213" s="3"/>
      <c r="O213" s="3"/>
      <c r="P213" s="3"/>
      <c r="Q213" s="3"/>
      <c r="R213" s="3"/>
      <c r="S213" s="3"/>
      <c r="T213" s="3"/>
      <c r="U213" s="3"/>
      <c r="V213" s="3"/>
      <c r="W213" s="3"/>
      <c r="X213" s="3"/>
      <c r="Y213" s="118"/>
      <c r="Z213" s="118"/>
      <c r="AA213" s="118"/>
      <c r="AB213" s="118"/>
      <c r="AC213" s="118"/>
      <c r="AD213" s="3"/>
      <c r="AE213" s="3"/>
      <c r="AF213" s="3"/>
      <c r="AG213" s="3"/>
      <c r="AH213" s="3"/>
      <c r="AI213" s="3"/>
      <c r="AJ213" s="3"/>
      <c r="AK213" s="3"/>
      <c r="AL213" s="3"/>
      <c r="AM213" s="3"/>
      <c r="AN213" s="3"/>
      <c r="AO213" s="3"/>
      <c r="AP213" s="3"/>
      <c r="AQ213" s="3"/>
      <c r="AR213" s="3"/>
      <c r="AS213" s="3"/>
      <c r="AT213" s="3"/>
      <c r="AU213" s="3"/>
      <c r="AV213" s="3"/>
      <c r="AW213" s="3"/>
      <c r="BC213" s="37"/>
    </row>
    <row r="214" ht="15" customHeight="1" spans="1:55">
      <c r="A214" s="3"/>
      <c r="B214" s="3"/>
      <c r="C214" s="3"/>
      <c r="D214" s="3"/>
      <c r="E214" s="3"/>
      <c r="F214" s="3"/>
      <c r="G214" s="3"/>
      <c r="H214" s="3"/>
      <c r="I214" s="3"/>
      <c r="J214" s="3"/>
      <c r="K214" s="3"/>
      <c r="L214" s="3"/>
      <c r="M214" s="3"/>
      <c r="N214" s="3"/>
      <c r="O214" s="3"/>
      <c r="P214" s="3"/>
      <c r="Q214" s="3"/>
      <c r="R214" s="3"/>
      <c r="S214" s="3"/>
      <c r="T214" s="3"/>
      <c r="U214" s="3"/>
      <c r="V214" s="3"/>
      <c r="W214" s="3"/>
      <c r="X214" s="3"/>
      <c r="Y214" s="118"/>
      <c r="Z214" s="118"/>
      <c r="AA214" s="118"/>
      <c r="AB214" s="118"/>
      <c r="AC214" s="118"/>
      <c r="AD214" s="3"/>
      <c r="AE214" s="3"/>
      <c r="AF214" s="3"/>
      <c r="AG214" s="3"/>
      <c r="AH214" s="3"/>
      <c r="AI214" s="3"/>
      <c r="AJ214" s="3"/>
      <c r="AK214" s="3"/>
      <c r="AL214" s="3"/>
      <c r="AM214" s="3"/>
      <c r="AN214" s="3"/>
      <c r="AO214" s="3"/>
      <c r="AP214" s="3"/>
      <c r="AQ214" s="3"/>
      <c r="AR214" s="3"/>
      <c r="AS214" s="3"/>
      <c r="AT214" s="3"/>
      <c r="AU214" s="3"/>
      <c r="AV214" s="3"/>
      <c r="AW214" s="3"/>
      <c r="BC214" s="37"/>
    </row>
    <row r="215" ht="15" customHeight="1" spans="1:55">
      <c r="A215" s="3"/>
      <c r="B215" s="3"/>
      <c r="C215" s="3"/>
      <c r="D215" s="3"/>
      <c r="E215" s="3"/>
      <c r="F215" s="3"/>
      <c r="G215" s="3"/>
      <c r="H215" s="3"/>
      <c r="I215" s="3"/>
      <c r="J215" s="3"/>
      <c r="K215" s="3"/>
      <c r="L215" s="3"/>
      <c r="M215" s="3"/>
      <c r="N215" s="3"/>
      <c r="O215" s="3"/>
      <c r="P215" s="3"/>
      <c r="Q215" s="3"/>
      <c r="R215" s="3"/>
      <c r="S215" s="3"/>
      <c r="T215" s="3"/>
      <c r="U215" s="3"/>
      <c r="V215" s="3"/>
      <c r="W215" s="3"/>
      <c r="X215" s="3"/>
      <c r="Y215" s="118"/>
      <c r="Z215" s="118"/>
      <c r="AA215" s="118"/>
      <c r="AB215" s="118"/>
      <c r="AC215" s="118"/>
      <c r="AD215" s="3"/>
      <c r="AE215" s="3"/>
      <c r="AF215" s="3"/>
      <c r="AG215" s="3"/>
      <c r="AH215" s="3"/>
      <c r="AI215" s="3"/>
      <c r="AJ215" s="3"/>
      <c r="AK215" s="3"/>
      <c r="AL215" s="3"/>
      <c r="AM215" s="3"/>
      <c r="AN215" s="3"/>
      <c r="AO215" s="3"/>
      <c r="AP215" s="3"/>
      <c r="AQ215" s="3"/>
      <c r="AR215" s="3"/>
      <c r="AS215" s="3"/>
      <c r="AT215" s="3"/>
      <c r="AU215" s="3"/>
      <c r="AV215" s="3"/>
      <c r="AW215" s="3"/>
      <c r="BC215" s="37"/>
    </row>
    <row r="216" ht="15" customHeight="1" spans="1:55">
      <c r="A216" s="3"/>
      <c r="B216" s="3"/>
      <c r="C216" s="3"/>
      <c r="D216" s="3"/>
      <c r="E216" s="3"/>
      <c r="F216" s="3"/>
      <c r="G216" s="3"/>
      <c r="H216" s="3"/>
      <c r="I216" s="3"/>
      <c r="J216" s="3"/>
      <c r="K216" s="3"/>
      <c r="L216" s="3"/>
      <c r="M216" s="3"/>
      <c r="N216" s="3"/>
      <c r="O216" s="3"/>
      <c r="P216" s="3"/>
      <c r="Q216" s="3"/>
      <c r="R216" s="3"/>
      <c r="S216" s="3"/>
      <c r="T216" s="3"/>
      <c r="U216" s="3"/>
      <c r="V216" s="3"/>
      <c r="W216" s="3"/>
      <c r="X216" s="3"/>
      <c r="Y216" s="118"/>
      <c r="Z216" s="118"/>
      <c r="AA216" s="118"/>
      <c r="AB216" s="118"/>
      <c r="AC216" s="118"/>
      <c r="AD216" s="3"/>
      <c r="AE216" s="3"/>
      <c r="AF216" s="3"/>
      <c r="AG216" s="3"/>
      <c r="AH216" s="3"/>
      <c r="AI216" s="3"/>
      <c r="AJ216" s="3"/>
      <c r="AK216" s="3"/>
      <c r="AL216" s="3"/>
      <c r="AM216" s="3"/>
      <c r="AN216" s="3"/>
      <c r="AO216" s="3"/>
      <c r="AP216" s="3"/>
      <c r="AQ216" s="3"/>
      <c r="AR216" s="3"/>
      <c r="AS216" s="3"/>
      <c r="AT216" s="3"/>
      <c r="AU216" s="3"/>
      <c r="AV216" s="3"/>
      <c r="AW216" s="3"/>
      <c r="BC216" s="37"/>
    </row>
    <row r="217" ht="15" customHeight="1" spans="1:55">
      <c r="A217" s="3"/>
      <c r="B217" s="3"/>
      <c r="C217" s="3"/>
      <c r="D217" s="3"/>
      <c r="E217" s="3"/>
      <c r="F217" s="3"/>
      <c r="G217" s="3"/>
      <c r="H217" s="3"/>
      <c r="I217" s="3"/>
      <c r="J217" s="3"/>
      <c r="K217" s="3"/>
      <c r="L217" s="3"/>
      <c r="M217" s="3"/>
      <c r="N217" s="3"/>
      <c r="O217" s="3"/>
      <c r="P217" s="3"/>
      <c r="Q217" s="3"/>
      <c r="R217" s="3"/>
      <c r="S217" s="3"/>
      <c r="T217" s="3"/>
      <c r="U217" s="3"/>
      <c r="V217" s="3"/>
      <c r="W217" s="3"/>
      <c r="X217" s="3"/>
      <c r="Y217" s="118"/>
      <c r="Z217" s="118"/>
      <c r="AA217" s="118"/>
      <c r="AB217" s="118"/>
      <c r="AC217" s="118"/>
      <c r="AD217" s="3"/>
      <c r="AE217" s="3"/>
      <c r="AF217" s="3"/>
      <c r="AG217" s="3"/>
      <c r="AH217" s="3"/>
      <c r="AI217" s="3"/>
      <c r="AJ217" s="3"/>
      <c r="AK217" s="3"/>
      <c r="AL217" s="3"/>
      <c r="AM217" s="3"/>
      <c r="AN217" s="3"/>
      <c r="AO217" s="3"/>
      <c r="AP217" s="3"/>
      <c r="AQ217" s="3"/>
      <c r="AR217" s="3"/>
      <c r="AS217" s="3"/>
      <c r="AT217" s="3"/>
      <c r="AU217" s="3"/>
      <c r="AV217" s="3"/>
      <c r="AW217" s="3"/>
      <c r="BC217" s="37"/>
    </row>
    <row r="218" ht="15" customHeight="1" spans="1:55">
      <c r="A218" s="3"/>
      <c r="B218" s="3"/>
      <c r="C218" s="3"/>
      <c r="D218" s="3"/>
      <c r="E218" s="3"/>
      <c r="F218" s="3"/>
      <c r="G218" s="3"/>
      <c r="H218" s="3"/>
      <c r="I218" s="3"/>
      <c r="J218" s="3"/>
      <c r="K218" s="3"/>
      <c r="L218" s="3"/>
      <c r="M218" s="3"/>
      <c r="N218" s="3"/>
      <c r="O218" s="3"/>
      <c r="P218" s="3"/>
      <c r="Q218" s="3"/>
      <c r="R218" s="3"/>
      <c r="S218" s="3"/>
      <c r="T218" s="3"/>
      <c r="U218" s="3"/>
      <c r="V218" s="3"/>
      <c r="W218" s="3"/>
      <c r="X218" s="3"/>
      <c r="Y218" s="118"/>
      <c r="Z218" s="118"/>
      <c r="AA218" s="118"/>
      <c r="AB218" s="118"/>
      <c r="AC218" s="118"/>
      <c r="AD218" s="3"/>
      <c r="AE218" s="3"/>
      <c r="AF218" s="3"/>
      <c r="AG218" s="3"/>
      <c r="AH218" s="3"/>
      <c r="AI218" s="3"/>
      <c r="AJ218" s="3"/>
      <c r="AK218" s="3"/>
      <c r="AL218" s="3"/>
      <c r="AM218" s="3"/>
      <c r="AN218" s="3"/>
      <c r="AO218" s="3"/>
      <c r="AP218" s="3"/>
      <c r="AQ218" s="3"/>
      <c r="AR218" s="3"/>
      <c r="AS218" s="3"/>
      <c r="AT218" s="3"/>
      <c r="AU218" s="3"/>
      <c r="AV218" s="3"/>
      <c r="AW218" s="3"/>
      <c r="BC218" s="37"/>
    </row>
    <row r="219" ht="15" customHeight="1" spans="1:55">
      <c r="A219" s="3"/>
      <c r="B219" s="3"/>
      <c r="C219" s="3"/>
      <c r="D219" s="3"/>
      <c r="E219" s="3"/>
      <c r="F219" s="3"/>
      <c r="G219" s="3"/>
      <c r="H219" s="3"/>
      <c r="I219" s="3"/>
      <c r="J219" s="3"/>
      <c r="K219" s="3"/>
      <c r="L219" s="3"/>
      <c r="M219" s="3"/>
      <c r="N219" s="3"/>
      <c r="O219" s="3"/>
      <c r="P219" s="3"/>
      <c r="Q219" s="3"/>
      <c r="R219" s="3"/>
      <c r="S219" s="3"/>
      <c r="T219" s="3"/>
      <c r="U219" s="3"/>
      <c r="V219" s="3"/>
      <c r="W219" s="3"/>
      <c r="X219" s="3"/>
      <c r="Y219" s="118"/>
      <c r="Z219" s="118"/>
      <c r="AA219" s="118"/>
      <c r="AB219" s="118"/>
      <c r="AC219" s="118"/>
      <c r="AD219" s="3"/>
      <c r="AE219" s="3"/>
      <c r="AF219" s="3"/>
      <c r="AG219" s="3"/>
      <c r="AH219" s="3"/>
      <c r="AI219" s="3"/>
      <c r="AJ219" s="3"/>
      <c r="AK219" s="3"/>
      <c r="AL219" s="3"/>
      <c r="AM219" s="3"/>
      <c r="AN219" s="3"/>
      <c r="AO219" s="3"/>
      <c r="AP219" s="3"/>
      <c r="AQ219" s="3"/>
      <c r="AR219" s="3"/>
      <c r="AS219" s="3"/>
      <c r="AT219" s="3"/>
      <c r="AU219" s="3"/>
      <c r="AV219" s="3"/>
      <c r="AW219" s="3"/>
      <c r="BC219" s="37"/>
    </row>
    <row r="220" ht="15" customHeight="1" spans="1:55">
      <c r="A220" s="3"/>
      <c r="B220" s="3"/>
      <c r="C220" s="3"/>
      <c r="D220" s="3"/>
      <c r="E220" s="3"/>
      <c r="F220" s="3"/>
      <c r="G220" s="3"/>
      <c r="H220" s="3"/>
      <c r="I220" s="3"/>
      <c r="J220" s="3"/>
      <c r="K220" s="3"/>
      <c r="L220" s="3"/>
      <c r="M220" s="3"/>
      <c r="N220" s="3"/>
      <c r="O220" s="3"/>
      <c r="P220" s="3"/>
      <c r="Q220" s="3"/>
      <c r="R220" s="3"/>
      <c r="S220" s="3"/>
      <c r="T220" s="3"/>
      <c r="U220" s="3"/>
      <c r="V220" s="3"/>
      <c r="W220" s="3"/>
      <c r="X220" s="3"/>
      <c r="Y220" s="118"/>
      <c r="Z220" s="118"/>
      <c r="AA220" s="118"/>
      <c r="AB220" s="118"/>
      <c r="AC220" s="118"/>
      <c r="AD220" s="3"/>
      <c r="AE220" s="3"/>
      <c r="AF220" s="3"/>
      <c r="AG220" s="3"/>
      <c r="AH220" s="3"/>
      <c r="AI220" s="3"/>
      <c r="AJ220" s="3"/>
      <c r="AK220" s="3"/>
      <c r="AL220" s="3"/>
      <c r="AM220" s="3"/>
      <c r="AN220" s="3"/>
      <c r="AO220" s="3"/>
      <c r="AP220" s="3"/>
      <c r="AQ220" s="3"/>
      <c r="AR220" s="3"/>
      <c r="AS220" s="3"/>
      <c r="AT220" s="3"/>
      <c r="AU220" s="3"/>
      <c r="AV220" s="3"/>
      <c r="AW220" s="3"/>
      <c r="BC220" s="37"/>
    </row>
    <row r="221" ht="15" customHeight="1" spans="1:55">
      <c r="A221" s="3"/>
      <c r="B221" s="3"/>
      <c r="C221" s="3"/>
      <c r="D221" s="3"/>
      <c r="E221" s="3"/>
      <c r="F221" s="3"/>
      <c r="G221" s="3"/>
      <c r="H221" s="3"/>
      <c r="I221" s="3"/>
      <c r="J221" s="3"/>
      <c r="K221" s="3"/>
      <c r="L221" s="3"/>
      <c r="M221" s="3"/>
      <c r="N221" s="3"/>
      <c r="O221" s="3"/>
      <c r="P221" s="3"/>
      <c r="Q221" s="3"/>
      <c r="R221" s="3"/>
      <c r="S221" s="3"/>
      <c r="T221" s="3"/>
      <c r="U221" s="3"/>
      <c r="V221" s="3"/>
      <c r="W221" s="3"/>
      <c r="X221" s="3"/>
      <c r="Y221" s="118"/>
      <c r="Z221" s="118"/>
      <c r="AA221" s="118"/>
      <c r="AB221" s="118"/>
      <c r="AC221" s="118"/>
      <c r="AD221" s="3"/>
      <c r="AE221" s="3"/>
      <c r="AF221" s="3"/>
      <c r="AG221" s="3"/>
      <c r="AH221" s="3"/>
      <c r="AI221" s="3"/>
      <c r="AJ221" s="3"/>
      <c r="AK221" s="3"/>
      <c r="AL221" s="3"/>
      <c r="AM221" s="3"/>
      <c r="AN221" s="3"/>
      <c r="AO221" s="3"/>
      <c r="AP221" s="3"/>
      <c r="AQ221" s="3"/>
      <c r="AR221" s="3"/>
      <c r="AS221" s="3"/>
      <c r="AT221" s="3"/>
      <c r="AU221" s="3"/>
      <c r="AV221" s="3"/>
      <c r="AW221" s="3"/>
      <c r="BC221" s="37"/>
    </row>
    <row r="222" ht="15" customHeight="1" spans="1:55">
      <c r="A222" s="3"/>
      <c r="B222" s="3"/>
      <c r="C222" s="3"/>
      <c r="D222" s="3"/>
      <c r="E222" s="3"/>
      <c r="F222" s="3"/>
      <c r="G222" s="3"/>
      <c r="H222" s="3"/>
      <c r="I222" s="3"/>
      <c r="J222" s="3"/>
      <c r="K222" s="3"/>
      <c r="L222" s="3"/>
      <c r="M222" s="3"/>
      <c r="N222" s="3"/>
      <c r="O222" s="3"/>
      <c r="P222" s="3"/>
      <c r="Q222" s="3"/>
      <c r="R222" s="3"/>
      <c r="S222" s="3"/>
      <c r="T222" s="3"/>
      <c r="U222" s="3"/>
      <c r="V222" s="3"/>
      <c r="W222" s="3"/>
      <c r="X222" s="3"/>
      <c r="Y222" s="118"/>
      <c r="Z222" s="118"/>
      <c r="AA222" s="118"/>
      <c r="AB222" s="118"/>
      <c r="AC222" s="118"/>
      <c r="AD222" s="3"/>
      <c r="AE222" s="3"/>
      <c r="AF222" s="3"/>
      <c r="AG222" s="3"/>
      <c r="AH222" s="3"/>
      <c r="AI222" s="3"/>
      <c r="AJ222" s="3"/>
      <c r="AK222" s="3"/>
      <c r="AL222" s="3"/>
      <c r="AM222" s="3"/>
      <c r="AN222" s="3"/>
      <c r="AO222" s="3"/>
      <c r="AP222" s="3"/>
      <c r="AQ222" s="3"/>
      <c r="AR222" s="3"/>
      <c r="AS222" s="3"/>
      <c r="AT222" s="3"/>
      <c r="AU222" s="3"/>
      <c r="AV222" s="3"/>
      <c r="AW222" s="3"/>
      <c r="BC222" s="37"/>
    </row>
    <row r="223" ht="15" customHeight="1" spans="1:55">
      <c r="A223" s="3"/>
      <c r="B223" s="3"/>
      <c r="C223" s="3"/>
      <c r="D223" s="3"/>
      <c r="E223" s="3"/>
      <c r="F223" s="3"/>
      <c r="G223" s="3"/>
      <c r="H223" s="3"/>
      <c r="I223" s="3"/>
      <c r="J223" s="3"/>
      <c r="K223" s="3"/>
      <c r="L223" s="3"/>
      <c r="M223" s="3"/>
      <c r="N223" s="3"/>
      <c r="O223" s="3"/>
      <c r="P223" s="3"/>
      <c r="Q223" s="3"/>
      <c r="R223" s="3"/>
      <c r="S223" s="3"/>
      <c r="T223" s="3"/>
      <c r="U223" s="3"/>
      <c r="V223" s="3"/>
      <c r="W223" s="3"/>
      <c r="X223" s="3"/>
      <c r="Y223" s="118"/>
      <c r="Z223" s="118"/>
      <c r="AA223" s="118"/>
      <c r="AB223" s="118"/>
      <c r="AC223" s="118"/>
      <c r="AD223" s="3"/>
      <c r="AE223" s="3"/>
      <c r="AF223" s="3"/>
      <c r="AG223" s="3"/>
      <c r="AH223" s="3"/>
      <c r="AI223" s="3"/>
      <c r="AJ223" s="3"/>
      <c r="AK223" s="3"/>
      <c r="AL223" s="3"/>
      <c r="AM223" s="3"/>
      <c r="AN223" s="3"/>
      <c r="AO223" s="3"/>
      <c r="AP223" s="3"/>
      <c r="AQ223" s="3"/>
      <c r="AR223" s="3"/>
      <c r="AS223" s="3"/>
      <c r="AT223" s="3"/>
      <c r="AU223" s="3"/>
      <c r="AV223" s="3"/>
      <c r="AW223" s="3"/>
      <c r="BC223" s="37"/>
    </row>
    <row r="224" ht="15" customHeight="1" spans="1:55">
      <c r="A224" s="3"/>
      <c r="B224" s="3"/>
      <c r="C224" s="3"/>
      <c r="D224" s="3"/>
      <c r="E224" s="3"/>
      <c r="F224" s="3"/>
      <c r="G224" s="3"/>
      <c r="H224" s="3"/>
      <c r="I224" s="3"/>
      <c r="J224" s="3"/>
      <c r="K224" s="3"/>
      <c r="L224" s="3"/>
      <c r="M224" s="3"/>
      <c r="N224" s="3"/>
      <c r="O224" s="3"/>
      <c r="P224" s="3"/>
      <c r="Q224" s="3"/>
      <c r="R224" s="3"/>
      <c r="S224" s="3"/>
      <c r="T224" s="3"/>
      <c r="U224" s="3"/>
      <c r="V224" s="3"/>
      <c r="W224" s="3"/>
      <c r="X224" s="3"/>
      <c r="Y224" s="118"/>
      <c r="Z224" s="118"/>
      <c r="AA224" s="118"/>
      <c r="AB224" s="118"/>
      <c r="AC224" s="118"/>
      <c r="AD224" s="3"/>
      <c r="AE224" s="3"/>
      <c r="AF224" s="3"/>
      <c r="AG224" s="3"/>
      <c r="AH224" s="3"/>
      <c r="AI224" s="3"/>
      <c r="AJ224" s="3"/>
      <c r="AK224" s="3"/>
      <c r="AL224" s="3"/>
      <c r="AM224" s="3"/>
      <c r="AN224" s="3"/>
      <c r="AO224" s="3"/>
      <c r="AP224" s="3"/>
      <c r="AQ224" s="3"/>
      <c r="AR224" s="3"/>
      <c r="AS224" s="3"/>
      <c r="AT224" s="3"/>
      <c r="AU224" s="3"/>
      <c r="AV224" s="3"/>
      <c r="AW224" s="3"/>
      <c r="BC224" s="37"/>
    </row>
    <row r="225" ht="15" customHeight="1" spans="1:55">
      <c r="A225" s="3"/>
      <c r="B225" s="3"/>
      <c r="C225" s="3"/>
      <c r="D225" s="3"/>
      <c r="E225" s="3"/>
      <c r="F225" s="3"/>
      <c r="G225" s="3"/>
      <c r="H225" s="3"/>
      <c r="I225" s="3"/>
      <c r="J225" s="3"/>
      <c r="K225" s="3"/>
      <c r="L225" s="3"/>
      <c r="M225" s="3"/>
      <c r="N225" s="3"/>
      <c r="O225" s="3"/>
      <c r="P225" s="3"/>
      <c r="Q225" s="3"/>
      <c r="R225" s="3"/>
      <c r="S225" s="3"/>
      <c r="T225" s="3"/>
      <c r="U225" s="3"/>
      <c r="V225" s="3"/>
      <c r="W225" s="3"/>
      <c r="X225" s="3"/>
      <c r="Y225" s="118"/>
      <c r="Z225" s="118"/>
      <c r="AA225" s="118"/>
      <c r="AB225" s="118"/>
      <c r="AC225" s="118"/>
      <c r="AD225" s="3"/>
      <c r="AE225" s="3"/>
      <c r="AF225" s="3"/>
      <c r="AG225" s="3"/>
      <c r="AH225" s="3"/>
      <c r="AI225" s="3"/>
      <c r="AJ225" s="3"/>
      <c r="AK225" s="3"/>
      <c r="AL225" s="3"/>
      <c r="AM225" s="3"/>
      <c r="AN225" s="3"/>
      <c r="AO225" s="3"/>
      <c r="AP225" s="3"/>
      <c r="AQ225" s="3"/>
      <c r="AR225" s="3"/>
      <c r="AS225" s="3"/>
      <c r="AT225" s="3"/>
      <c r="AU225" s="3"/>
      <c r="AV225" s="3"/>
      <c r="AW225" s="3"/>
      <c r="BC225" s="37"/>
    </row>
    <row r="226" ht="15" customHeight="1" spans="1:55">
      <c r="A226" s="3"/>
      <c r="B226" s="3"/>
      <c r="C226" s="3"/>
      <c r="D226" s="3"/>
      <c r="E226" s="3"/>
      <c r="F226" s="3"/>
      <c r="G226" s="3"/>
      <c r="H226" s="3"/>
      <c r="I226" s="3"/>
      <c r="J226" s="3"/>
      <c r="K226" s="3"/>
      <c r="L226" s="3"/>
      <c r="M226" s="3"/>
      <c r="N226" s="3"/>
      <c r="O226" s="3"/>
      <c r="P226" s="3"/>
      <c r="Q226" s="3"/>
      <c r="R226" s="3"/>
      <c r="S226" s="3"/>
      <c r="T226" s="3"/>
      <c r="U226" s="3"/>
      <c r="V226" s="3"/>
      <c r="W226" s="3"/>
      <c r="X226" s="3"/>
      <c r="Y226" s="118"/>
      <c r="Z226" s="118"/>
      <c r="AA226" s="118"/>
      <c r="AB226" s="118"/>
      <c r="AC226" s="118"/>
      <c r="AD226" s="3"/>
      <c r="AE226" s="3"/>
      <c r="AF226" s="3"/>
      <c r="AG226" s="3"/>
      <c r="AH226" s="3"/>
      <c r="AI226" s="3"/>
      <c r="AJ226" s="3"/>
      <c r="AK226" s="3"/>
      <c r="AL226" s="3"/>
      <c r="AM226" s="3"/>
      <c r="AN226" s="3"/>
      <c r="AO226" s="3"/>
      <c r="AP226" s="3"/>
      <c r="AQ226" s="3"/>
      <c r="AR226" s="3"/>
      <c r="AS226" s="3"/>
      <c r="AT226" s="3"/>
      <c r="AU226" s="3"/>
      <c r="AV226" s="3"/>
      <c r="AW226" s="3"/>
      <c r="BC226" s="37"/>
    </row>
    <row r="227" ht="15" customHeight="1" spans="1:55">
      <c r="A227" s="3"/>
      <c r="B227" s="3"/>
      <c r="C227" s="3"/>
      <c r="D227" s="3"/>
      <c r="E227" s="3"/>
      <c r="F227" s="3"/>
      <c r="G227" s="3"/>
      <c r="H227" s="3"/>
      <c r="I227" s="3"/>
      <c r="J227" s="3"/>
      <c r="K227" s="3"/>
      <c r="L227" s="3"/>
      <c r="M227" s="3"/>
      <c r="N227" s="3"/>
      <c r="O227" s="3"/>
      <c r="P227" s="3"/>
      <c r="Q227" s="3"/>
      <c r="R227" s="3"/>
      <c r="S227" s="3"/>
      <c r="T227" s="3"/>
      <c r="U227" s="3"/>
      <c r="V227" s="3"/>
      <c r="W227" s="3"/>
      <c r="X227" s="3"/>
      <c r="Y227" s="118"/>
      <c r="Z227" s="118"/>
      <c r="AA227" s="118"/>
      <c r="AB227" s="118"/>
      <c r="AC227" s="118"/>
      <c r="AD227" s="3"/>
      <c r="AE227" s="3"/>
      <c r="AF227" s="3"/>
      <c r="AG227" s="3"/>
      <c r="AH227" s="3"/>
      <c r="AI227" s="3"/>
      <c r="AJ227" s="3"/>
      <c r="AK227" s="3"/>
      <c r="AL227" s="3"/>
      <c r="AM227" s="3"/>
      <c r="AN227" s="3"/>
      <c r="AO227" s="3"/>
      <c r="AP227" s="3"/>
      <c r="AQ227" s="3"/>
      <c r="AR227" s="3"/>
      <c r="AS227" s="3"/>
      <c r="AT227" s="3"/>
      <c r="AU227" s="3"/>
      <c r="AV227" s="3"/>
      <c r="AW227" s="3"/>
      <c r="BC227" s="37"/>
    </row>
    <row r="228" ht="15" customHeight="1" spans="1:55">
      <c r="A228" s="3"/>
      <c r="B228" s="3"/>
      <c r="C228" s="3"/>
      <c r="D228" s="3"/>
      <c r="E228" s="3"/>
      <c r="F228" s="3"/>
      <c r="G228" s="3"/>
      <c r="H228" s="3"/>
      <c r="I228" s="3"/>
      <c r="J228" s="3"/>
      <c r="K228" s="3"/>
      <c r="L228" s="3"/>
      <c r="M228" s="3"/>
      <c r="N228" s="3"/>
      <c r="O228" s="3"/>
      <c r="P228" s="3"/>
      <c r="Q228" s="3"/>
      <c r="R228" s="3"/>
      <c r="S228" s="3"/>
      <c r="T228" s="3"/>
      <c r="U228" s="3"/>
      <c r="V228" s="3"/>
      <c r="W228" s="3"/>
      <c r="X228" s="3"/>
      <c r="Y228" s="118"/>
      <c r="Z228" s="118"/>
      <c r="AA228" s="118"/>
      <c r="AB228" s="118"/>
      <c r="AC228" s="118"/>
      <c r="AD228" s="3"/>
      <c r="AE228" s="3"/>
      <c r="AF228" s="3"/>
      <c r="AG228" s="3"/>
      <c r="AH228" s="3"/>
      <c r="AI228" s="3"/>
      <c r="AJ228" s="3"/>
      <c r="AK228" s="3"/>
      <c r="AL228" s="3"/>
      <c r="AM228" s="3"/>
      <c r="AN228" s="3"/>
      <c r="AO228" s="3"/>
      <c r="AP228" s="3"/>
      <c r="AQ228" s="3"/>
      <c r="AR228" s="3"/>
      <c r="AS228" s="3"/>
      <c r="AT228" s="3"/>
      <c r="AU228" s="3"/>
      <c r="AV228" s="3"/>
      <c r="AW228" s="3"/>
      <c r="BC228" s="37"/>
    </row>
    <row r="229" ht="15" customHeight="1" spans="1:55">
      <c r="A229" s="3"/>
      <c r="B229" s="3"/>
      <c r="C229" s="3"/>
      <c r="D229" s="3"/>
      <c r="E229" s="3"/>
      <c r="F229" s="3"/>
      <c r="G229" s="3"/>
      <c r="H229" s="3"/>
      <c r="I229" s="3"/>
      <c r="J229" s="3"/>
      <c r="K229" s="3"/>
      <c r="L229" s="3"/>
      <c r="M229" s="3"/>
      <c r="N229" s="3"/>
      <c r="O229" s="3"/>
      <c r="P229" s="3"/>
      <c r="Q229" s="3"/>
      <c r="R229" s="3"/>
      <c r="S229" s="3"/>
      <c r="T229" s="3"/>
      <c r="U229" s="3"/>
      <c r="V229" s="3"/>
      <c r="W229" s="3"/>
      <c r="X229" s="3"/>
      <c r="Y229" s="118"/>
      <c r="Z229" s="118"/>
      <c r="AA229" s="118"/>
      <c r="AB229" s="118"/>
      <c r="AC229" s="118"/>
      <c r="AD229" s="3"/>
      <c r="AE229" s="3"/>
      <c r="AF229" s="3"/>
      <c r="AG229" s="3"/>
      <c r="AH229" s="3"/>
      <c r="AI229" s="3"/>
      <c r="AJ229" s="3"/>
      <c r="AK229" s="3"/>
      <c r="AL229" s="3"/>
      <c r="AM229" s="3"/>
      <c r="AN229" s="3"/>
      <c r="AO229" s="3"/>
      <c r="AP229" s="3"/>
      <c r="AQ229" s="3"/>
      <c r="AR229" s="3"/>
      <c r="AS229" s="3"/>
      <c r="AT229" s="3"/>
      <c r="AU229" s="3"/>
      <c r="AV229" s="3"/>
      <c r="AW229" s="3"/>
      <c r="BC229" s="37"/>
    </row>
    <row r="230" ht="15" customHeight="1" spans="1:55">
      <c r="A230" s="3"/>
      <c r="B230" s="3"/>
      <c r="C230" s="3"/>
      <c r="D230" s="3"/>
      <c r="E230" s="3"/>
      <c r="F230" s="3"/>
      <c r="G230" s="3"/>
      <c r="H230" s="3"/>
      <c r="I230" s="3"/>
      <c r="J230" s="3"/>
      <c r="K230" s="3"/>
      <c r="L230" s="3"/>
      <c r="M230" s="3"/>
      <c r="N230" s="3"/>
      <c r="O230" s="3"/>
      <c r="P230" s="3"/>
      <c r="Q230" s="3"/>
      <c r="R230" s="3"/>
      <c r="S230" s="3"/>
      <c r="T230" s="3"/>
      <c r="U230" s="3"/>
      <c r="V230" s="3"/>
      <c r="W230" s="3"/>
      <c r="X230" s="3"/>
      <c r="Y230" s="118"/>
      <c r="Z230" s="118"/>
      <c r="AA230" s="118"/>
      <c r="AB230" s="118"/>
      <c r="AC230" s="118"/>
      <c r="AD230" s="3"/>
      <c r="AE230" s="3"/>
      <c r="AF230" s="3"/>
      <c r="AG230" s="3"/>
      <c r="AH230" s="3"/>
      <c r="AI230" s="3"/>
      <c r="AJ230" s="3"/>
      <c r="AK230" s="3"/>
      <c r="AL230" s="3"/>
      <c r="AM230" s="3"/>
      <c r="AN230" s="3"/>
      <c r="AO230" s="3"/>
      <c r="AP230" s="3"/>
      <c r="AQ230" s="3"/>
      <c r="AR230" s="3"/>
      <c r="AS230" s="3"/>
      <c r="AT230" s="3"/>
      <c r="AU230" s="3"/>
      <c r="AV230" s="3"/>
      <c r="AW230" s="3"/>
      <c r="BC230" s="37"/>
    </row>
    <row r="231" ht="15" customHeight="1" spans="1:55">
      <c r="A231" s="3"/>
      <c r="B231" s="3"/>
      <c r="C231" s="3"/>
      <c r="D231" s="3"/>
      <c r="E231" s="3"/>
      <c r="F231" s="3"/>
      <c r="G231" s="3"/>
      <c r="H231" s="3"/>
      <c r="I231" s="3"/>
      <c r="J231" s="3"/>
      <c r="K231" s="3"/>
      <c r="L231" s="3"/>
      <c r="M231" s="3"/>
      <c r="N231" s="3"/>
      <c r="O231" s="3"/>
      <c r="P231" s="3"/>
      <c r="Q231" s="3"/>
      <c r="R231" s="3"/>
      <c r="S231" s="3"/>
      <c r="T231" s="3"/>
      <c r="U231" s="3"/>
      <c r="V231" s="3"/>
      <c r="W231" s="3"/>
      <c r="X231" s="3"/>
      <c r="Y231" s="118"/>
      <c r="Z231" s="118"/>
      <c r="AA231" s="118"/>
      <c r="AB231" s="118"/>
      <c r="AC231" s="118"/>
      <c r="AD231" s="3"/>
      <c r="AE231" s="3"/>
      <c r="AF231" s="3"/>
      <c r="AG231" s="3"/>
      <c r="AH231" s="3"/>
      <c r="AI231" s="3"/>
      <c r="AJ231" s="3"/>
      <c r="AK231" s="3"/>
      <c r="AL231" s="3"/>
      <c r="AM231" s="3"/>
      <c r="AN231" s="3"/>
      <c r="AO231" s="3"/>
      <c r="AP231" s="3"/>
      <c r="AQ231" s="3"/>
      <c r="AR231" s="3"/>
      <c r="AS231" s="3"/>
      <c r="AT231" s="3"/>
      <c r="AU231" s="3"/>
      <c r="AV231" s="3"/>
      <c r="AW231" s="3"/>
      <c r="BC231" s="37"/>
    </row>
    <row r="232" ht="15" customHeight="1" spans="1:55">
      <c r="A232" s="3"/>
      <c r="B232" s="3"/>
      <c r="C232" s="3"/>
      <c r="D232" s="3"/>
      <c r="E232" s="3"/>
      <c r="F232" s="3"/>
      <c r="G232" s="3"/>
      <c r="H232" s="3"/>
      <c r="I232" s="3"/>
      <c r="J232" s="3"/>
      <c r="K232" s="3"/>
      <c r="L232" s="3"/>
      <c r="M232" s="3"/>
      <c r="N232" s="3"/>
      <c r="O232" s="3"/>
      <c r="P232" s="3"/>
      <c r="Q232" s="3"/>
      <c r="R232" s="3"/>
      <c r="S232" s="3"/>
      <c r="T232" s="3"/>
      <c r="U232" s="3"/>
      <c r="V232" s="3"/>
      <c r="W232" s="3"/>
      <c r="X232" s="3"/>
      <c r="Y232" s="118"/>
      <c r="Z232" s="118"/>
      <c r="AA232" s="118"/>
      <c r="AB232" s="118"/>
      <c r="AC232" s="118"/>
      <c r="AD232" s="3"/>
      <c r="AE232" s="3"/>
      <c r="AF232" s="3"/>
      <c r="AG232" s="3"/>
      <c r="AH232" s="3"/>
      <c r="AI232" s="3"/>
      <c r="AJ232" s="3"/>
      <c r="AK232" s="3"/>
      <c r="AL232" s="3"/>
      <c r="AM232" s="3"/>
      <c r="AN232" s="3"/>
      <c r="AO232" s="3"/>
      <c r="AP232" s="3"/>
      <c r="AQ232" s="3"/>
      <c r="AR232" s="3"/>
      <c r="AS232" s="3"/>
      <c r="AT232" s="3"/>
      <c r="AU232" s="3"/>
      <c r="AV232" s="3"/>
      <c r="AW232" s="3"/>
      <c r="BC232" s="37"/>
    </row>
    <row r="233" ht="15" customHeight="1" spans="1:55">
      <c r="A233" s="3"/>
      <c r="B233" s="3"/>
      <c r="C233" s="3"/>
      <c r="D233" s="3"/>
      <c r="E233" s="3"/>
      <c r="F233" s="3"/>
      <c r="G233" s="3"/>
      <c r="H233" s="3"/>
      <c r="I233" s="3"/>
      <c r="J233" s="3"/>
      <c r="K233" s="3"/>
      <c r="L233" s="3"/>
      <c r="M233" s="3"/>
      <c r="N233" s="3"/>
      <c r="O233" s="3"/>
      <c r="P233" s="3"/>
      <c r="Q233" s="3"/>
      <c r="R233" s="3"/>
      <c r="S233" s="3"/>
      <c r="T233" s="3"/>
      <c r="U233" s="3"/>
      <c r="V233" s="3"/>
      <c r="W233" s="3"/>
      <c r="X233" s="3"/>
      <c r="Y233" s="118"/>
      <c r="Z233" s="118"/>
      <c r="AA233" s="118"/>
      <c r="AB233" s="118"/>
      <c r="AC233" s="118"/>
      <c r="AD233" s="3"/>
      <c r="AE233" s="3"/>
      <c r="AF233" s="3"/>
      <c r="AG233" s="3"/>
      <c r="AH233" s="3"/>
      <c r="AI233" s="3"/>
      <c r="AJ233" s="3"/>
      <c r="AK233" s="3"/>
      <c r="AL233" s="3"/>
      <c r="AM233" s="3"/>
      <c r="AN233" s="3"/>
      <c r="AO233" s="3"/>
      <c r="AP233" s="3"/>
      <c r="AQ233" s="3"/>
      <c r="AR233" s="3"/>
      <c r="AS233" s="3"/>
      <c r="AT233" s="3"/>
      <c r="AU233" s="3"/>
      <c r="AV233" s="3"/>
      <c r="AW233" s="3"/>
      <c r="BC233" s="37"/>
    </row>
    <row r="234" ht="15" customHeight="1" spans="1:55">
      <c r="A234" s="3"/>
      <c r="B234" s="3"/>
      <c r="C234" s="3"/>
      <c r="D234" s="3"/>
      <c r="E234" s="3"/>
      <c r="F234" s="3"/>
      <c r="G234" s="3"/>
      <c r="H234" s="3"/>
      <c r="I234" s="3"/>
      <c r="J234" s="3"/>
      <c r="K234" s="3"/>
      <c r="L234" s="3"/>
      <c r="M234" s="3"/>
      <c r="N234" s="3"/>
      <c r="O234" s="3"/>
      <c r="P234" s="3"/>
      <c r="Q234" s="3"/>
      <c r="R234" s="3"/>
      <c r="S234" s="3"/>
      <c r="T234" s="3"/>
      <c r="U234" s="3"/>
      <c r="V234" s="3"/>
      <c r="W234" s="3"/>
      <c r="X234" s="3"/>
      <c r="Y234" s="118"/>
      <c r="Z234" s="118"/>
      <c r="AA234" s="118"/>
      <c r="AB234" s="118"/>
      <c r="AC234" s="118"/>
      <c r="AD234" s="3"/>
      <c r="AE234" s="3"/>
      <c r="AF234" s="3"/>
      <c r="AG234" s="3"/>
      <c r="AH234" s="3"/>
      <c r="AI234" s="3"/>
      <c r="AJ234" s="3"/>
      <c r="AK234" s="3"/>
      <c r="AL234" s="3"/>
      <c r="AM234" s="3"/>
      <c r="AN234" s="3"/>
      <c r="AO234" s="3"/>
      <c r="AP234" s="3"/>
      <c r="AQ234" s="3"/>
      <c r="AR234" s="3"/>
      <c r="AS234" s="3"/>
      <c r="AT234" s="3"/>
      <c r="AU234" s="3"/>
      <c r="AV234" s="3"/>
      <c r="AW234" s="3"/>
      <c r="BC234" s="37"/>
    </row>
    <row r="235" ht="15" customHeight="1" spans="1:55">
      <c r="A235" s="3"/>
      <c r="B235" s="3"/>
      <c r="C235" s="3"/>
      <c r="D235" s="3"/>
      <c r="E235" s="3"/>
      <c r="F235" s="3"/>
      <c r="G235" s="3"/>
      <c r="H235" s="3"/>
      <c r="I235" s="3"/>
      <c r="J235" s="3"/>
      <c r="K235" s="3"/>
      <c r="L235" s="3"/>
      <c r="M235" s="3"/>
      <c r="N235" s="3"/>
      <c r="O235" s="3"/>
      <c r="P235" s="3"/>
      <c r="Q235" s="3"/>
      <c r="R235" s="3"/>
      <c r="S235" s="3"/>
      <c r="T235" s="3"/>
      <c r="U235" s="3"/>
      <c r="V235" s="3"/>
      <c r="W235" s="3"/>
      <c r="X235" s="3"/>
      <c r="Y235" s="118"/>
      <c r="Z235" s="118"/>
      <c r="AA235" s="118"/>
      <c r="AB235" s="118"/>
      <c r="AC235" s="118"/>
      <c r="AD235" s="3"/>
      <c r="AE235" s="3"/>
      <c r="AF235" s="3"/>
      <c r="AG235" s="3"/>
      <c r="AH235" s="3"/>
      <c r="AI235" s="3"/>
      <c r="AJ235" s="3"/>
      <c r="AK235" s="3"/>
      <c r="AL235" s="3"/>
      <c r="AM235" s="3"/>
      <c r="AN235" s="3"/>
      <c r="AO235" s="3"/>
      <c r="AP235" s="3"/>
      <c r="AQ235" s="3"/>
      <c r="AR235" s="3"/>
      <c r="AS235" s="3"/>
      <c r="AT235" s="3"/>
      <c r="AU235" s="3"/>
      <c r="AV235" s="3"/>
      <c r="AW235" s="3"/>
      <c r="AX235" s="3"/>
      <c r="AY235" s="3"/>
      <c r="BC235" s="37"/>
    </row>
    <row r="236" ht="15" customHeight="1" spans="1:55">
      <c r="A236" s="3"/>
      <c r="B236" s="3"/>
      <c r="C236" s="3"/>
      <c r="D236" s="3"/>
      <c r="E236" s="3"/>
      <c r="F236" s="3"/>
      <c r="G236" s="3"/>
      <c r="H236" s="3"/>
      <c r="I236" s="3"/>
      <c r="J236" s="3"/>
      <c r="K236" s="3"/>
      <c r="L236" s="3"/>
      <c r="M236" s="3"/>
      <c r="N236" s="3"/>
      <c r="O236" s="3"/>
      <c r="P236" s="3"/>
      <c r="Q236" s="3"/>
      <c r="R236" s="3"/>
      <c r="S236" s="3"/>
      <c r="T236" s="3"/>
      <c r="U236" s="3"/>
      <c r="V236" s="3"/>
      <c r="W236" s="3"/>
      <c r="X236" s="3"/>
      <c r="Y236" s="118"/>
      <c r="Z236" s="118"/>
      <c r="AA236" s="118"/>
      <c r="AB236" s="118"/>
      <c r="AC236" s="118"/>
      <c r="AD236" s="3"/>
      <c r="AE236" s="3"/>
      <c r="AF236" s="3"/>
      <c r="AG236" s="3"/>
      <c r="AH236" s="3"/>
      <c r="AI236" s="3"/>
      <c r="AJ236" s="3"/>
      <c r="AK236" s="3"/>
      <c r="AL236" s="3"/>
      <c r="AM236" s="3"/>
      <c r="AN236" s="3"/>
      <c r="AO236" s="3"/>
      <c r="AP236" s="3"/>
      <c r="AQ236" s="3"/>
      <c r="AR236" s="3"/>
      <c r="AS236" s="3"/>
      <c r="AT236" s="3"/>
      <c r="AU236" s="3"/>
      <c r="AV236" s="3"/>
      <c r="AW236" s="3"/>
      <c r="BC236" s="37"/>
    </row>
    <row r="237" ht="15" customHeight="1" spans="1:55">
      <c r="A237" s="3"/>
      <c r="B237" s="3"/>
      <c r="C237" s="3"/>
      <c r="D237" s="3"/>
      <c r="E237" s="3"/>
      <c r="F237" s="3"/>
      <c r="G237" s="3"/>
      <c r="H237" s="3"/>
      <c r="I237" s="3"/>
      <c r="J237" s="3"/>
      <c r="K237" s="3"/>
      <c r="L237" s="3"/>
      <c r="M237" s="3"/>
      <c r="N237" s="3"/>
      <c r="O237" s="3"/>
      <c r="P237" s="3"/>
      <c r="Q237" s="3"/>
      <c r="R237" s="3"/>
      <c r="S237" s="3"/>
      <c r="T237" s="3"/>
      <c r="U237" s="3"/>
      <c r="V237" s="3"/>
      <c r="W237" s="3"/>
      <c r="X237" s="3"/>
      <c r="Y237" s="118"/>
      <c r="Z237" s="118"/>
      <c r="AA237" s="118"/>
      <c r="AB237" s="118"/>
      <c r="AC237" s="118"/>
      <c r="AD237" s="3"/>
      <c r="AE237" s="3"/>
      <c r="AF237" s="3"/>
      <c r="AG237" s="3"/>
      <c r="AH237" s="3"/>
      <c r="AI237" s="3"/>
      <c r="AJ237" s="3"/>
      <c r="AK237" s="3"/>
      <c r="AL237" s="3"/>
      <c r="AM237" s="3"/>
      <c r="AN237" s="3"/>
      <c r="AO237" s="3"/>
      <c r="AP237" s="3"/>
      <c r="AQ237" s="3"/>
      <c r="AR237" s="3"/>
      <c r="AS237" s="3"/>
      <c r="AT237" s="3"/>
      <c r="AU237" s="3"/>
      <c r="AV237" s="3"/>
      <c r="AW237" s="3"/>
      <c r="BC237" s="37"/>
    </row>
    <row r="238" ht="15" customHeight="1" spans="1:55">
      <c r="A238" s="3"/>
      <c r="B238" s="3"/>
      <c r="C238" s="3"/>
      <c r="D238" s="31"/>
      <c r="E238" s="31"/>
      <c r="F238" s="3"/>
      <c r="G238" s="3"/>
      <c r="H238" s="3"/>
      <c r="I238" s="3"/>
      <c r="J238" s="3"/>
      <c r="K238" s="3"/>
      <c r="L238" s="3"/>
      <c r="M238" s="3"/>
      <c r="N238" s="3"/>
      <c r="O238" s="3"/>
      <c r="P238" s="3"/>
      <c r="Q238" s="3"/>
      <c r="R238" s="3"/>
      <c r="S238" s="3"/>
      <c r="T238" s="106"/>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6"/>
      <c r="BC238" s="37"/>
    </row>
    <row r="239" ht="15" customHeight="1" spans="1:55">
      <c r="A239" s="3"/>
      <c r="B239" s="3"/>
      <c r="C239" s="3"/>
      <c r="D239" s="31"/>
      <c r="E239" s="31"/>
      <c r="F239" s="3"/>
      <c r="G239" s="3"/>
      <c r="H239" s="3"/>
      <c r="I239" s="3"/>
      <c r="J239" s="3"/>
      <c r="K239" s="3"/>
      <c r="L239" s="3"/>
      <c r="M239" s="3"/>
      <c r="N239" s="3"/>
      <c r="O239" s="3"/>
      <c r="P239" s="3"/>
      <c r="Q239" s="3"/>
      <c r="R239" s="3"/>
      <c r="S239" s="3"/>
      <c r="T239" s="106"/>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6"/>
      <c r="BC239" s="37"/>
    </row>
    <row r="240" ht="15" customHeight="1" spans="1:55">
      <c r="A240" s="3"/>
      <c r="B240" s="3"/>
      <c r="C240" s="3"/>
      <c r="D240" s="31"/>
      <c r="E240" s="31"/>
      <c r="F240" s="3"/>
      <c r="G240" s="3"/>
      <c r="H240" s="3"/>
      <c r="I240" s="3"/>
      <c r="J240" s="3"/>
      <c r="K240" s="3"/>
      <c r="L240" s="3"/>
      <c r="M240" s="3"/>
      <c r="N240" s="3"/>
      <c r="O240" s="3"/>
      <c r="P240" s="3"/>
      <c r="Q240" s="3"/>
      <c r="R240" s="3"/>
      <c r="S240" s="3"/>
      <c r="T240" s="106"/>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6"/>
      <c r="BC240" s="37"/>
    </row>
    <row r="241" ht="15" customHeight="1" spans="1:55">
      <c r="A241" s="3"/>
      <c r="B241" s="3"/>
      <c r="C241" s="3"/>
      <c r="D241" s="31"/>
      <c r="E241" s="31"/>
      <c r="F241" s="3"/>
      <c r="G241" s="3"/>
      <c r="H241" s="3"/>
      <c r="I241" s="3"/>
      <c r="J241" s="3"/>
      <c r="K241" s="3"/>
      <c r="L241" s="3"/>
      <c r="M241" s="3"/>
      <c r="N241" s="3"/>
      <c r="O241" s="3"/>
      <c r="P241" s="3"/>
      <c r="Q241" s="3"/>
      <c r="R241" s="3"/>
      <c r="S241" s="3"/>
      <c r="T241" s="106"/>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6"/>
      <c r="BC241" s="37"/>
    </row>
    <row r="242" ht="15" customHeight="1" spans="1:55">
      <c r="A242" s="3"/>
      <c r="B242" s="3"/>
      <c r="C242" s="3"/>
      <c r="D242" s="31"/>
      <c r="E242" s="31"/>
      <c r="F242" s="3"/>
      <c r="G242" s="3"/>
      <c r="H242" s="3"/>
      <c r="I242" s="3"/>
      <c r="J242" s="3"/>
      <c r="K242" s="3"/>
      <c r="L242" s="3"/>
      <c r="M242" s="3"/>
      <c r="N242" s="3"/>
      <c r="O242" s="3"/>
      <c r="P242" s="3"/>
      <c r="Q242" s="3"/>
      <c r="R242" s="3"/>
      <c r="S242" s="3"/>
      <c r="T242" s="106"/>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6"/>
      <c r="BC242" s="37"/>
    </row>
    <row r="243" ht="15" customHeight="1" spans="1:55">
      <c r="A243" s="3"/>
      <c r="B243" s="3"/>
      <c r="C243" s="3"/>
      <c r="D243" s="31"/>
      <c r="E243" s="31"/>
      <c r="F243" s="3"/>
      <c r="G243" s="3"/>
      <c r="H243" s="3"/>
      <c r="I243" s="3"/>
      <c r="J243" s="3"/>
      <c r="K243" s="3"/>
      <c r="L243" s="3"/>
      <c r="M243" s="3"/>
      <c r="N243" s="3"/>
      <c r="O243" s="3"/>
      <c r="P243" s="3"/>
      <c r="Q243" s="3"/>
      <c r="R243" s="3"/>
      <c r="S243" s="3"/>
      <c r="T243" s="106"/>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6"/>
      <c r="BC243" s="37"/>
    </row>
    <row r="244" ht="15" customHeight="1" spans="1:55">
      <c r="A244" s="3"/>
      <c r="B244" s="3"/>
      <c r="C244" s="3"/>
      <c r="D244" s="31"/>
      <c r="E244" s="31"/>
      <c r="F244" s="3"/>
      <c r="G244" s="3"/>
      <c r="H244" s="3"/>
      <c r="I244" s="3"/>
      <c r="J244" s="3"/>
      <c r="K244" s="3"/>
      <c r="L244" s="3"/>
      <c r="M244" s="3"/>
      <c r="N244" s="3"/>
      <c r="O244" s="3"/>
      <c r="P244" s="3"/>
      <c r="Q244" s="3"/>
      <c r="R244" s="3"/>
      <c r="S244" s="3"/>
      <c r="T244" s="106"/>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6"/>
      <c r="BC244" s="37"/>
    </row>
    <row r="245" ht="15" customHeight="1" spans="1:55">
      <c r="A245" s="3"/>
      <c r="B245" s="3"/>
      <c r="C245" s="3"/>
      <c r="D245" s="31"/>
      <c r="E245" s="31"/>
      <c r="F245" s="3"/>
      <c r="G245" s="3"/>
      <c r="H245" s="3"/>
      <c r="I245" s="3"/>
      <c r="J245" s="3"/>
      <c r="K245" s="3"/>
      <c r="L245" s="3"/>
      <c r="M245" s="3"/>
      <c r="N245" s="3"/>
      <c r="O245" s="3"/>
      <c r="P245" s="3"/>
      <c r="Q245" s="3"/>
      <c r="R245" s="3"/>
      <c r="S245" s="3"/>
      <c r="T245" s="106"/>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6"/>
      <c r="BC245" s="37"/>
    </row>
    <row r="246" ht="15" customHeight="1" spans="1:55">
      <c r="A246" s="3"/>
      <c r="B246" s="3"/>
      <c r="C246" s="3"/>
      <c r="D246" s="31"/>
      <c r="E246" s="31"/>
      <c r="F246" s="3"/>
      <c r="G246" s="3"/>
      <c r="H246" s="3"/>
      <c r="I246" s="3"/>
      <c r="J246" s="3"/>
      <c r="K246" s="3"/>
      <c r="L246" s="3"/>
      <c r="M246" s="3"/>
      <c r="N246" s="3"/>
      <c r="O246" s="3"/>
      <c r="P246" s="3"/>
      <c r="Q246" s="3"/>
      <c r="R246" s="3"/>
      <c r="S246" s="3"/>
      <c r="T246" s="106"/>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6"/>
      <c r="BC246" s="37"/>
    </row>
    <row r="247" ht="15" customHeight="1" spans="1:55">
      <c r="A247" s="3"/>
      <c r="B247" s="3"/>
      <c r="C247" s="3"/>
      <c r="D247" s="31"/>
      <c r="E247" s="31"/>
      <c r="F247" s="3"/>
      <c r="G247" s="3"/>
      <c r="H247" s="3"/>
      <c r="I247" s="3"/>
      <c r="J247" s="3"/>
      <c r="K247" s="3"/>
      <c r="L247" s="3"/>
      <c r="M247" s="3"/>
      <c r="N247" s="3"/>
      <c r="O247" s="3"/>
      <c r="P247" s="3"/>
      <c r="Q247" s="3"/>
      <c r="R247" s="3"/>
      <c r="S247" s="3"/>
      <c r="T247" s="106"/>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6"/>
      <c r="BC247" s="37"/>
    </row>
    <row r="248" ht="15" customHeight="1" spans="1:55">
      <c r="A248" s="3"/>
      <c r="B248" s="3"/>
      <c r="C248" s="3"/>
      <c r="D248" s="31"/>
      <c r="E248" s="31"/>
      <c r="F248" s="3"/>
      <c r="G248" s="3"/>
      <c r="H248" s="3"/>
      <c r="I248" s="3"/>
      <c r="J248" s="3"/>
      <c r="K248" s="3"/>
      <c r="L248" s="3"/>
      <c r="M248" s="3"/>
      <c r="N248" s="3"/>
      <c r="O248" s="3"/>
      <c r="P248" s="3"/>
      <c r="Q248" s="3"/>
      <c r="R248" s="3"/>
      <c r="S248" s="3"/>
      <c r="T248" s="106"/>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6"/>
      <c r="BC248" s="37"/>
    </row>
    <row r="249" ht="15" customHeight="1" spans="1:55">
      <c r="A249" s="3"/>
      <c r="B249" s="3"/>
      <c r="C249" s="3"/>
      <c r="D249" s="31"/>
      <c r="E249" s="31"/>
      <c r="F249" s="3"/>
      <c r="G249" s="3"/>
      <c r="H249" s="3"/>
      <c r="I249" s="3"/>
      <c r="J249" s="3"/>
      <c r="K249" s="3"/>
      <c r="L249" s="3"/>
      <c r="M249" s="3"/>
      <c r="N249" s="3"/>
      <c r="O249" s="3"/>
      <c r="P249" s="3"/>
      <c r="Q249" s="3"/>
      <c r="R249" s="3"/>
      <c r="S249" s="3"/>
      <c r="T249" s="106"/>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6"/>
      <c r="BC249" s="37"/>
    </row>
    <row r="250" ht="15" customHeight="1" spans="1:55">
      <c r="A250" s="3"/>
      <c r="B250" s="3"/>
      <c r="C250" s="3"/>
      <c r="D250" s="31"/>
      <c r="E250" s="31"/>
      <c r="F250" s="3"/>
      <c r="G250" s="3"/>
      <c r="H250" s="3"/>
      <c r="I250" s="3"/>
      <c r="J250" s="3"/>
      <c r="K250" s="3"/>
      <c r="L250" s="3"/>
      <c r="M250" s="3"/>
      <c r="N250" s="3"/>
      <c r="O250" s="3"/>
      <c r="P250" s="3"/>
      <c r="Q250" s="3"/>
      <c r="R250" s="3"/>
      <c r="S250" s="3"/>
      <c r="T250" s="106"/>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6"/>
      <c r="BC250" s="37"/>
    </row>
    <row r="251" ht="15" customHeight="1" spans="1:55">
      <c r="A251" s="3"/>
      <c r="B251" s="3"/>
      <c r="C251" s="3"/>
      <c r="D251" s="31"/>
      <c r="E251" s="31"/>
      <c r="F251" s="3"/>
      <c r="G251" s="3"/>
      <c r="H251" s="3"/>
      <c r="I251" s="3"/>
      <c r="J251" s="3"/>
      <c r="K251" s="3"/>
      <c r="L251" s="3"/>
      <c r="M251" s="3"/>
      <c r="N251" s="3"/>
      <c r="O251" s="3"/>
      <c r="P251" s="3"/>
      <c r="Q251" s="3"/>
      <c r="R251" s="3"/>
      <c r="S251" s="3"/>
      <c r="T251" s="106"/>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6"/>
      <c r="BC251" s="37"/>
    </row>
    <row r="252" ht="15" customHeight="1" spans="1:55">
      <c r="A252" s="3"/>
      <c r="B252" s="3"/>
      <c r="C252" s="3"/>
      <c r="D252" s="31"/>
      <c r="E252" s="31"/>
      <c r="F252" s="3"/>
      <c r="G252" s="3"/>
      <c r="H252" s="3"/>
      <c r="I252" s="3"/>
      <c r="J252" s="3"/>
      <c r="K252" s="3"/>
      <c r="L252" s="3"/>
      <c r="M252" s="3"/>
      <c r="N252" s="3"/>
      <c r="O252" s="3"/>
      <c r="P252" s="3"/>
      <c r="Q252" s="3"/>
      <c r="R252" s="3"/>
      <c r="S252" s="3"/>
      <c r="T252" s="106"/>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6"/>
      <c r="BC252" s="37"/>
    </row>
    <row r="253" ht="15" customHeight="1" spans="1:55">
      <c r="A253" s="3"/>
      <c r="B253" s="3"/>
      <c r="C253" s="3"/>
      <c r="D253" s="31"/>
      <c r="E253" s="31"/>
      <c r="F253" s="3"/>
      <c r="G253" s="3"/>
      <c r="H253" s="3"/>
      <c r="I253" s="3"/>
      <c r="J253" s="3"/>
      <c r="K253" s="3"/>
      <c r="L253" s="3"/>
      <c r="M253" s="3"/>
      <c r="N253" s="3"/>
      <c r="O253" s="3"/>
      <c r="P253" s="3"/>
      <c r="Q253" s="3"/>
      <c r="R253" s="3"/>
      <c r="S253" s="3"/>
      <c r="T253" s="106"/>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6"/>
      <c r="BC253" s="37"/>
    </row>
    <row r="254" ht="15" customHeight="1" spans="1:55">
      <c r="A254" s="3"/>
      <c r="B254" s="3"/>
      <c r="C254" s="3"/>
      <c r="D254" s="31"/>
      <c r="E254" s="31"/>
      <c r="F254" s="3"/>
      <c r="G254" s="3"/>
      <c r="H254" s="3"/>
      <c r="I254" s="3"/>
      <c r="J254" s="3"/>
      <c r="K254" s="3"/>
      <c r="L254" s="3"/>
      <c r="M254" s="3"/>
      <c r="N254" s="3"/>
      <c r="O254" s="3"/>
      <c r="P254" s="3"/>
      <c r="Q254" s="3"/>
      <c r="R254" s="3"/>
      <c r="S254" s="3"/>
      <c r="T254" s="106"/>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6"/>
      <c r="BC254" s="37"/>
    </row>
    <row r="255" ht="15" customHeight="1" spans="1:55">
      <c r="A255" s="3"/>
      <c r="B255" s="3"/>
      <c r="C255" s="3"/>
      <c r="D255" s="31"/>
      <c r="E255" s="31"/>
      <c r="F255" s="3"/>
      <c r="G255" s="3"/>
      <c r="H255" s="3"/>
      <c r="I255" s="3"/>
      <c r="J255" s="3"/>
      <c r="K255" s="3"/>
      <c r="L255" s="3"/>
      <c r="M255" s="3"/>
      <c r="N255" s="3"/>
      <c r="O255" s="3"/>
      <c r="P255" s="3"/>
      <c r="Q255" s="3"/>
      <c r="R255" s="3"/>
      <c r="S255" s="3"/>
      <c r="T255" s="106"/>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6"/>
      <c r="BC255" s="37"/>
    </row>
    <row r="256" ht="15" customHeight="1" spans="1:55">
      <c r="A256" s="3"/>
      <c r="B256" s="3"/>
      <c r="C256" s="3"/>
      <c r="D256" s="31"/>
      <c r="E256" s="31"/>
      <c r="F256" s="3"/>
      <c r="G256" s="3"/>
      <c r="H256" s="3"/>
      <c r="I256" s="3"/>
      <c r="J256" s="3"/>
      <c r="K256" s="3"/>
      <c r="L256" s="3"/>
      <c r="M256" s="3"/>
      <c r="N256" s="3"/>
      <c r="O256" s="3"/>
      <c r="P256" s="3"/>
      <c r="Q256" s="3"/>
      <c r="R256" s="3"/>
      <c r="S256" s="3"/>
      <c r="T256" s="106"/>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6"/>
      <c r="BC256" s="37"/>
    </row>
    <row r="257" ht="15" customHeight="1" spans="1:55">
      <c r="A257" s="3"/>
      <c r="B257" s="3"/>
      <c r="C257" s="3"/>
      <c r="D257" s="31"/>
      <c r="E257" s="31"/>
      <c r="F257" s="3"/>
      <c r="G257" s="3"/>
      <c r="H257" s="3"/>
      <c r="I257" s="3"/>
      <c r="J257" s="3"/>
      <c r="K257" s="3"/>
      <c r="L257" s="3"/>
      <c r="M257" s="3"/>
      <c r="N257" s="3"/>
      <c r="O257" s="3"/>
      <c r="P257" s="3"/>
      <c r="Q257" s="3"/>
      <c r="R257" s="3"/>
      <c r="S257" s="3"/>
      <c r="T257" s="106"/>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6"/>
      <c r="BC257" s="37"/>
    </row>
    <row r="258" ht="15" customHeight="1" spans="1:55">
      <c r="A258" s="3"/>
      <c r="B258" s="3"/>
      <c r="C258" s="3"/>
      <c r="D258" s="31"/>
      <c r="E258" s="31"/>
      <c r="F258" s="3"/>
      <c r="G258" s="3"/>
      <c r="H258" s="3"/>
      <c r="I258" s="3"/>
      <c r="J258" s="3"/>
      <c r="K258" s="3"/>
      <c r="L258" s="3"/>
      <c r="M258" s="3"/>
      <c r="N258" s="3"/>
      <c r="O258" s="3"/>
      <c r="P258" s="3"/>
      <c r="Q258" s="3"/>
      <c r="R258" s="3"/>
      <c r="S258" s="3"/>
      <c r="T258" s="106"/>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6"/>
      <c r="BC258" s="37"/>
    </row>
    <row r="259" ht="15" customHeight="1" spans="1:55">
      <c r="A259" s="3"/>
      <c r="B259" s="3"/>
      <c r="C259" s="3"/>
      <c r="D259" s="31"/>
      <c r="E259" s="31"/>
      <c r="F259" s="3"/>
      <c r="G259" s="3"/>
      <c r="H259" s="3"/>
      <c r="I259" s="3"/>
      <c r="J259" s="3"/>
      <c r="K259" s="3"/>
      <c r="L259" s="3"/>
      <c r="M259" s="3"/>
      <c r="N259" s="3"/>
      <c r="O259" s="3"/>
      <c r="P259" s="3"/>
      <c r="Q259" s="3"/>
      <c r="R259" s="3"/>
      <c r="S259" s="3"/>
      <c r="T259" s="106"/>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6"/>
      <c r="BC259" s="37"/>
    </row>
    <row r="260" ht="15" customHeight="1" spans="1:55">
      <c r="A260" s="3"/>
      <c r="B260" s="3"/>
      <c r="C260" s="3"/>
      <c r="D260" s="31"/>
      <c r="E260" s="31"/>
      <c r="F260" s="3"/>
      <c r="G260" s="3"/>
      <c r="H260" s="3"/>
      <c r="I260" s="3"/>
      <c r="J260" s="3"/>
      <c r="K260" s="3"/>
      <c r="L260" s="3"/>
      <c r="M260" s="3"/>
      <c r="N260" s="3"/>
      <c r="O260" s="3"/>
      <c r="P260" s="3"/>
      <c r="Q260" s="3"/>
      <c r="R260" s="3"/>
      <c r="S260" s="3"/>
      <c r="T260" s="106"/>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6"/>
      <c r="BC260" s="37"/>
    </row>
    <row r="261" ht="15" customHeight="1" spans="1:55">
      <c r="A261" s="3"/>
      <c r="B261" s="3"/>
      <c r="C261" s="3"/>
      <c r="D261" s="31"/>
      <c r="E261" s="31"/>
      <c r="F261" s="3"/>
      <c r="G261" s="3"/>
      <c r="H261" s="3"/>
      <c r="I261" s="3"/>
      <c r="J261" s="3"/>
      <c r="K261" s="3"/>
      <c r="L261" s="3"/>
      <c r="M261" s="3"/>
      <c r="N261" s="3"/>
      <c r="O261" s="3"/>
      <c r="P261" s="3"/>
      <c r="Q261" s="3"/>
      <c r="R261" s="3"/>
      <c r="S261" s="3"/>
      <c r="T261" s="106"/>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6"/>
      <c r="BC261" s="37"/>
    </row>
    <row r="262" ht="15" customHeight="1" spans="1:55">
      <c r="A262" s="3"/>
      <c r="B262" s="3"/>
      <c r="C262" s="3"/>
      <c r="D262" s="31"/>
      <c r="E262" s="31"/>
      <c r="F262" s="3"/>
      <c r="G262" s="3"/>
      <c r="H262" s="3"/>
      <c r="I262" s="3"/>
      <c r="J262" s="3"/>
      <c r="K262" s="3"/>
      <c r="L262" s="3"/>
      <c r="M262" s="3"/>
      <c r="N262" s="3"/>
      <c r="O262" s="3"/>
      <c r="P262" s="3"/>
      <c r="Q262" s="3"/>
      <c r="R262" s="3"/>
      <c r="S262" s="3"/>
      <c r="T262" s="106"/>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6"/>
      <c r="BC262" s="37"/>
    </row>
    <row r="263" ht="15" customHeight="1" spans="1:55">
      <c r="A263" s="3"/>
      <c r="B263" s="3"/>
      <c r="C263" s="3"/>
      <c r="D263" s="31"/>
      <c r="E263" s="31"/>
      <c r="F263" s="3"/>
      <c r="G263" s="3"/>
      <c r="H263" s="3"/>
      <c r="I263" s="3"/>
      <c r="J263" s="3"/>
      <c r="K263" s="3"/>
      <c r="L263" s="3"/>
      <c r="M263" s="3"/>
      <c r="N263" s="3"/>
      <c r="O263" s="3"/>
      <c r="P263" s="3"/>
      <c r="Q263" s="3"/>
      <c r="R263" s="3"/>
      <c r="S263" s="3"/>
      <c r="T263" s="106"/>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6"/>
      <c r="BC263" s="37"/>
    </row>
    <row r="264" ht="15" customHeight="1" spans="1:55">
      <c r="A264" s="3"/>
      <c r="B264" s="3"/>
      <c r="C264" s="3"/>
      <c r="D264" s="31"/>
      <c r="E264" s="31"/>
      <c r="F264" s="3"/>
      <c r="G264" s="3"/>
      <c r="H264" s="3"/>
      <c r="I264" s="3"/>
      <c r="J264" s="3"/>
      <c r="K264" s="3"/>
      <c r="L264" s="3"/>
      <c r="M264" s="3"/>
      <c r="N264" s="3"/>
      <c r="O264" s="3"/>
      <c r="P264" s="3"/>
      <c r="Q264" s="3"/>
      <c r="R264" s="3"/>
      <c r="S264" s="3"/>
      <c r="T264" s="106"/>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6"/>
      <c r="BC264" s="37"/>
    </row>
    <row r="265" ht="15" customHeight="1" spans="1:55">
      <c r="A265" s="3"/>
      <c r="B265" s="3"/>
      <c r="C265" s="3"/>
      <c r="D265" s="31"/>
      <c r="E265" s="31"/>
      <c r="F265" s="3"/>
      <c r="G265" s="3"/>
      <c r="H265" s="3"/>
      <c r="I265" s="3"/>
      <c r="J265" s="3"/>
      <c r="K265" s="3"/>
      <c r="L265" s="3"/>
      <c r="M265" s="3"/>
      <c r="N265" s="3"/>
      <c r="O265" s="3"/>
      <c r="P265" s="3"/>
      <c r="Q265" s="3"/>
      <c r="R265" s="3"/>
      <c r="S265" s="3"/>
      <c r="T265" s="106"/>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6"/>
      <c r="BC265" s="37"/>
    </row>
    <row r="266" ht="15" customHeight="1" spans="1:55">
      <c r="A266" s="3"/>
      <c r="B266" s="3"/>
      <c r="C266" s="3"/>
      <c r="D266" s="31"/>
      <c r="E266" s="31"/>
      <c r="F266" s="3"/>
      <c r="G266" s="3"/>
      <c r="H266" s="3"/>
      <c r="I266" s="3"/>
      <c r="J266" s="3"/>
      <c r="K266" s="3"/>
      <c r="L266" s="3"/>
      <c r="M266" s="3"/>
      <c r="N266" s="3"/>
      <c r="O266" s="3"/>
      <c r="P266" s="3"/>
      <c r="Q266" s="3"/>
      <c r="R266" s="3"/>
      <c r="S266" s="3"/>
      <c r="T266" s="106"/>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6"/>
      <c r="BC266" s="37"/>
    </row>
    <row r="267" ht="15" customHeight="1" spans="1:55">
      <c r="A267" s="3"/>
      <c r="B267" s="3"/>
      <c r="C267" s="3"/>
      <c r="D267" s="31"/>
      <c r="E267" s="31"/>
      <c r="F267" s="3"/>
      <c r="G267" s="3"/>
      <c r="H267" s="3"/>
      <c r="I267" s="3"/>
      <c r="J267" s="3"/>
      <c r="K267" s="3"/>
      <c r="L267" s="3"/>
      <c r="M267" s="3"/>
      <c r="N267" s="3"/>
      <c r="O267" s="3"/>
      <c r="P267" s="3"/>
      <c r="Q267" s="3"/>
      <c r="R267" s="3"/>
      <c r="S267" s="3"/>
      <c r="T267" s="106"/>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6"/>
      <c r="BC267" s="37"/>
    </row>
    <row r="268" ht="15" customHeight="1" spans="1:55">
      <c r="A268" s="3"/>
      <c r="B268" s="3"/>
      <c r="C268" s="3"/>
      <c r="D268" s="31"/>
      <c r="E268" s="31"/>
      <c r="F268" s="3"/>
      <c r="G268" s="3"/>
      <c r="H268" s="3"/>
      <c r="I268" s="3"/>
      <c r="J268" s="3"/>
      <c r="K268" s="3"/>
      <c r="L268" s="3"/>
      <c r="M268" s="3"/>
      <c r="N268" s="3"/>
      <c r="O268" s="3"/>
      <c r="P268" s="3"/>
      <c r="Q268" s="3"/>
      <c r="R268" s="3"/>
      <c r="S268" s="3"/>
      <c r="T268" s="106"/>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6"/>
      <c r="BC268" s="37"/>
    </row>
    <row r="269" ht="15" customHeight="1" spans="1:55">
      <c r="A269" s="3"/>
      <c r="B269" s="3"/>
      <c r="C269" s="3"/>
      <c r="D269" s="31"/>
      <c r="E269" s="31"/>
      <c r="F269" s="3"/>
      <c r="G269" s="3"/>
      <c r="H269" s="3"/>
      <c r="I269" s="3"/>
      <c r="J269" s="3"/>
      <c r="K269" s="3"/>
      <c r="L269" s="3"/>
      <c r="M269" s="3"/>
      <c r="N269" s="3"/>
      <c r="O269" s="3"/>
      <c r="P269" s="3"/>
      <c r="Q269" s="3"/>
      <c r="R269" s="3"/>
      <c r="S269" s="3"/>
      <c r="T269" s="106"/>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6"/>
      <c r="BC269" s="37"/>
    </row>
    <row r="270" ht="15" customHeight="1" spans="1:55">
      <c r="A270" s="3"/>
      <c r="B270" s="3"/>
      <c r="C270" s="3"/>
      <c r="D270" s="31"/>
      <c r="E270" s="31"/>
      <c r="F270" s="3"/>
      <c r="G270" s="3"/>
      <c r="H270" s="3"/>
      <c r="I270" s="3"/>
      <c r="J270" s="3"/>
      <c r="K270" s="3"/>
      <c r="L270" s="3"/>
      <c r="M270" s="3"/>
      <c r="N270" s="3"/>
      <c r="O270" s="3"/>
      <c r="P270" s="3"/>
      <c r="Q270" s="3"/>
      <c r="R270" s="3"/>
      <c r="S270" s="3"/>
      <c r="T270" s="106"/>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6"/>
      <c r="BC270" s="37"/>
    </row>
    <row r="271" ht="15" customHeight="1" spans="1:55">
      <c r="A271" s="3"/>
      <c r="B271" s="3"/>
      <c r="C271" s="3"/>
      <c r="D271" s="31"/>
      <c r="E271" s="31"/>
      <c r="F271" s="3"/>
      <c r="G271" s="3"/>
      <c r="H271" s="3"/>
      <c r="I271" s="3"/>
      <c r="J271" s="3"/>
      <c r="K271" s="3"/>
      <c r="L271" s="3"/>
      <c r="M271" s="3"/>
      <c r="N271" s="3"/>
      <c r="O271" s="3"/>
      <c r="P271" s="3"/>
      <c r="Q271" s="3"/>
      <c r="R271" s="3"/>
      <c r="S271" s="3"/>
      <c r="T271" s="106"/>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6"/>
      <c r="BC271" s="37"/>
    </row>
    <row r="272" ht="15" customHeight="1" spans="1:55">
      <c r="A272" s="3"/>
      <c r="B272" s="3"/>
      <c r="C272" s="3"/>
      <c r="D272" s="31"/>
      <c r="E272" s="31"/>
      <c r="F272" s="3"/>
      <c r="G272" s="3"/>
      <c r="H272" s="3"/>
      <c r="I272" s="3"/>
      <c r="J272" s="3"/>
      <c r="K272" s="3"/>
      <c r="L272" s="3"/>
      <c r="M272" s="3"/>
      <c r="N272" s="3"/>
      <c r="O272" s="3"/>
      <c r="P272" s="3"/>
      <c r="Q272" s="3"/>
      <c r="R272" s="3"/>
      <c r="S272" s="3"/>
      <c r="T272" s="106"/>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6"/>
      <c r="BC272" s="37"/>
    </row>
    <row r="273" ht="15" customHeight="1" spans="1:55">
      <c r="A273" s="3"/>
      <c r="B273" s="3"/>
      <c r="C273" s="3"/>
      <c r="D273" s="31"/>
      <c r="E273" s="31"/>
      <c r="F273" s="3"/>
      <c r="G273" s="3"/>
      <c r="H273" s="3"/>
      <c r="I273" s="3"/>
      <c r="J273" s="3"/>
      <c r="K273" s="3"/>
      <c r="L273" s="3"/>
      <c r="M273" s="3"/>
      <c r="N273" s="3"/>
      <c r="O273" s="3"/>
      <c r="P273" s="3"/>
      <c r="Q273" s="3"/>
      <c r="R273" s="3"/>
      <c r="S273" s="3"/>
      <c r="T273" s="106"/>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6"/>
      <c r="BC273" s="37"/>
    </row>
    <row r="274" ht="15" customHeight="1" spans="1:55">
      <c r="A274" s="3"/>
      <c r="B274" s="3"/>
      <c r="C274" s="3"/>
      <c r="D274" s="31"/>
      <c r="E274" s="31"/>
      <c r="F274" s="3"/>
      <c r="G274" s="3"/>
      <c r="H274" s="3"/>
      <c r="I274" s="3"/>
      <c r="J274" s="3"/>
      <c r="K274" s="3"/>
      <c r="L274" s="3"/>
      <c r="M274" s="3"/>
      <c r="N274" s="3"/>
      <c r="O274" s="3"/>
      <c r="P274" s="3"/>
      <c r="Q274" s="3"/>
      <c r="R274" s="3"/>
      <c r="S274" s="3"/>
      <c r="T274" s="106"/>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6"/>
      <c r="BC274" s="37"/>
    </row>
    <row r="275" ht="15" customHeight="1" spans="1:55">
      <c r="A275" s="3"/>
      <c r="B275" s="3"/>
      <c r="C275" s="3"/>
      <c r="D275" s="31"/>
      <c r="E275" s="31"/>
      <c r="F275" s="3"/>
      <c r="G275" s="3"/>
      <c r="H275" s="3"/>
      <c r="I275" s="3"/>
      <c r="J275" s="3"/>
      <c r="K275" s="3"/>
      <c r="L275" s="3"/>
      <c r="M275" s="3"/>
      <c r="N275" s="3"/>
      <c r="O275" s="3"/>
      <c r="P275" s="3"/>
      <c r="Q275" s="3"/>
      <c r="R275" s="3"/>
      <c r="S275" s="3"/>
      <c r="T275" s="106"/>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6"/>
      <c r="BC275" s="37"/>
    </row>
    <row r="276" ht="15" customHeight="1" spans="1:55">
      <c r="A276" s="3"/>
      <c r="B276" s="3"/>
      <c r="C276" s="3"/>
      <c r="D276" s="31"/>
      <c r="E276" s="31"/>
      <c r="F276" s="3"/>
      <c r="G276" s="3"/>
      <c r="H276" s="3"/>
      <c r="I276" s="3"/>
      <c r="J276" s="3"/>
      <c r="K276" s="3"/>
      <c r="L276" s="3"/>
      <c r="M276" s="3"/>
      <c r="N276" s="3"/>
      <c r="O276" s="3"/>
      <c r="P276" s="3"/>
      <c r="Q276" s="3"/>
      <c r="R276" s="3"/>
      <c r="S276" s="3"/>
      <c r="T276" s="106"/>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6"/>
      <c r="BC276" s="37"/>
    </row>
    <row r="277" ht="15" customHeight="1" spans="1:55">
      <c r="A277" s="3"/>
      <c r="B277" s="3"/>
      <c r="C277" s="3"/>
      <c r="D277" s="31"/>
      <c r="E277" s="31"/>
      <c r="F277" s="3"/>
      <c r="G277" s="3"/>
      <c r="H277" s="3"/>
      <c r="I277" s="3"/>
      <c r="J277" s="3"/>
      <c r="K277" s="3"/>
      <c r="L277" s="3"/>
      <c r="M277" s="3"/>
      <c r="N277" s="3"/>
      <c r="O277" s="3"/>
      <c r="P277" s="3"/>
      <c r="Q277" s="3"/>
      <c r="R277" s="3"/>
      <c r="S277" s="3"/>
      <c r="T277" s="106"/>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6"/>
      <c r="BC277" s="37"/>
    </row>
    <row r="278" ht="15" customHeight="1" spans="1:55">
      <c r="A278" s="3"/>
      <c r="B278" s="3"/>
      <c r="C278" s="3"/>
      <c r="D278" s="31"/>
      <c r="E278" s="31"/>
      <c r="F278" s="3"/>
      <c r="G278" s="3"/>
      <c r="H278" s="3"/>
      <c r="I278" s="3"/>
      <c r="J278" s="3"/>
      <c r="K278" s="3"/>
      <c r="L278" s="3"/>
      <c r="M278" s="3"/>
      <c r="N278" s="3"/>
      <c r="O278" s="3"/>
      <c r="P278" s="3"/>
      <c r="Q278" s="3"/>
      <c r="R278" s="3"/>
      <c r="S278" s="3"/>
      <c r="T278" s="106"/>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6"/>
      <c r="BC278" s="37"/>
    </row>
    <row r="279" ht="15" customHeight="1" spans="1:55">
      <c r="A279" s="3"/>
      <c r="B279" s="3"/>
      <c r="C279" s="3"/>
      <c r="D279" s="31"/>
      <c r="E279" s="31"/>
      <c r="F279" s="3"/>
      <c r="G279" s="3"/>
      <c r="H279" s="3"/>
      <c r="I279" s="3"/>
      <c r="J279" s="3"/>
      <c r="K279" s="3"/>
      <c r="L279" s="3"/>
      <c r="M279" s="3"/>
      <c r="N279" s="3"/>
      <c r="O279" s="3"/>
      <c r="P279" s="3"/>
      <c r="Q279" s="3"/>
      <c r="R279" s="3"/>
      <c r="S279" s="3"/>
      <c r="T279" s="106"/>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6"/>
      <c r="BC279" s="37"/>
    </row>
    <row r="280" ht="15" customHeight="1" spans="1:55">
      <c r="A280" s="3"/>
      <c r="B280" s="3"/>
      <c r="C280" s="3"/>
      <c r="D280" s="31"/>
      <c r="E280" s="31"/>
      <c r="F280" s="3"/>
      <c r="G280" s="3"/>
      <c r="H280" s="3"/>
      <c r="I280" s="3"/>
      <c r="J280" s="3"/>
      <c r="K280" s="3"/>
      <c r="L280" s="3"/>
      <c r="M280" s="3"/>
      <c r="N280" s="3"/>
      <c r="O280" s="3"/>
      <c r="P280" s="3"/>
      <c r="Q280" s="3"/>
      <c r="R280" s="3"/>
      <c r="S280" s="3"/>
      <c r="T280" s="106"/>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6"/>
      <c r="BC280" s="37"/>
    </row>
    <row r="281" ht="15" customHeight="1" spans="1:55">
      <c r="A281" s="3"/>
      <c r="B281" s="3"/>
      <c r="C281" s="3"/>
      <c r="D281" s="31"/>
      <c r="E281" s="31"/>
      <c r="F281" s="3"/>
      <c r="G281" s="3"/>
      <c r="H281" s="3"/>
      <c r="I281" s="3"/>
      <c r="J281" s="3"/>
      <c r="K281" s="3"/>
      <c r="L281" s="3"/>
      <c r="M281" s="3"/>
      <c r="N281" s="3"/>
      <c r="O281" s="3"/>
      <c r="P281" s="3"/>
      <c r="Q281" s="3"/>
      <c r="R281" s="3"/>
      <c r="S281" s="3"/>
      <c r="T281" s="106"/>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6"/>
      <c r="BC281" s="37"/>
    </row>
    <row r="282" ht="15" customHeight="1" spans="1:55">
      <c r="A282" s="3"/>
      <c r="B282" s="3"/>
      <c r="C282" s="3"/>
      <c r="D282" s="31"/>
      <c r="E282" s="31"/>
      <c r="F282" s="3"/>
      <c r="G282" s="3"/>
      <c r="H282" s="3"/>
      <c r="I282" s="3"/>
      <c r="J282" s="3"/>
      <c r="K282" s="3"/>
      <c r="L282" s="3"/>
      <c r="M282" s="3"/>
      <c r="N282" s="3"/>
      <c r="O282" s="3"/>
      <c r="P282" s="3"/>
      <c r="Q282" s="3"/>
      <c r="R282" s="3"/>
      <c r="S282" s="3"/>
      <c r="T282" s="106"/>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6"/>
      <c r="BC282" s="37"/>
    </row>
    <row r="283" ht="15" customHeight="1" spans="1:55">
      <c r="A283" s="3"/>
      <c r="B283" s="3"/>
      <c r="C283" s="3"/>
      <c r="D283" s="31"/>
      <c r="E283" s="31"/>
      <c r="F283" s="3"/>
      <c r="G283" s="3"/>
      <c r="H283" s="3"/>
      <c r="I283" s="3"/>
      <c r="J283" s="3"/>
      <c r="K283" s="3"/>
      <c r="L283" s="3"/>
      <c r="M283" s="3"/>
      <c r="N283" s="3"/>
      <c r="O283" s="3"/>
      <c r="P283" s="3"/>
      <c r="Q283" s="3"/>
      <c r="R283" s="3"/>
      <c r="S283" s="3"/>
      <c r="T283" s="106"/>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6"/>
      <c r="BC283" s="37"/>
    </row>
    <row r="284" ht="15" customHeight="1" spans="1:55">
      <c r="A284" s="3"/>
      <c r="B284" s="3"/>
      <c r="C284" s="3"/>
      <c r="D284" s="31"/>
      <c r="E284" s="31"/>
      <c r="F284" s="3"/>
      <c r="G284" s="3"/>
      <c r="H284" s="3"/>
      <c r="I284" s="3"/>
      <c r="J284" s="3"/>
      <c r="K284" s="3"/>
      <c r="L284" s="3"/>
      <c r="M284" s="3"/>
      <c r="N284" s="3"/>
      <c r="O284" s="3"/>
      <c r="P284" s="3"/>
      <c r="Q284" s="3"/>
      <c r="R284" s="3"/>
      <c r="S284" s="3"/>
      <c r="T284" s="106"/>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6"/>
      <c r="BC284" s="37"/>
    </row>
    <row r="285" ht="15" customHeight="1" spans="1:55">
      <c r="A285" s="3"/>
      <c r="B285" s="3"/>
      <c r="C285" s="3"/>
      <c r="D285" s="31"/>
      <c r="E285" s="31"/>
      <c r="F285" s="3"/>
      <c r="G285" s="3"/>
      <c r="H285" s="3"/>
      <c r="I285" s="3"/>
      <c r="J285" s="3"/>
      <c r="K285" s="3"/>
      <c r="L285" s="3"/>
      <c r="M285" s="3"/>
      <c r="N285" s="3"/>
      <c r="O285" s="3"/>
      <c r="P285" s="3"/>
      <c r="Q285" s="3"/>
      <c r="R285" s="3"/>
      <c r="S285" s="3"/>
      <c r="T285" s="106"/>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6"/>
      <c r="BC285" s="37"/>
    </row>
    <row r="286" ht="15" customHeight="1" spans="1:55">
      <c r="A286" s="3"/>
      <c r="B286" s="3"/>
      <c r="C286" s="3"/>
      <c r="D286" s="31"/>
      <c r="E286" s="31"/>
      <c r="F286" s="3"/>
      <c r="G286" s="3"/>
      <c r="H286" s="3"/>
      <c r="I286" s="3"/>
      <c r="J286" s="3"/>
      <c r="K286" s="3"/>
      <c r="L286" s="3"/>
      <c r="M286" s="3"/>
      <c r="N286" s="3"/>
      <c r="O286" s="3"/>
      <c r="P286" s="3"/>
      <c r="Q286" s="3"/>
      <c r="R286" s="3"/>
      <c r="S286" s="3"/>
      <c r="T286" s="106"/>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6"/>
      <c r="BC286" s="37"/>
    </row>
    <row r="287" ht="15" customHeight="1" spans="1:55">
      <c r="A287" s="3"/>
      <c r="B287" s="3"/>
      <c r="C287" s="3"/>
      <c r="D287" s="31"/>
      <c r="E287" s="31"/>
      <c r="F287" s="3"/>
      <c r="G287" s="3"/>
      <c r="H287" s="3"/>
      <c r="I287" s="3"/>
      <c r="J287" s="3"/>
      <c r="K287" s="3"/>
      <c r="L287" s="3"/>
      <c r="M287" s="3"/>
      <c r="N287" s="3"/>
      <c r="O287" s="3"/>
      <c r="P287" s="3"/>
      <c r="Q287" s="3"/>
      <c r="R287" s="3"/>
      <c r="S287" s="3"/>
      <c r="T287" s="106"/>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6"/>
      <c r="BC287" s="37"/>
    </row>
    <row r="288" ht="15" customHeight="1" spans="1:55">
      <c r="A288" s="3"/>
      <c r="B288" s="3"/>
      <c r="C288" s="3"/>
      <c r="D288" s="31"/>
      <c r="E288" s="31"/>
      <c r="F288" s="3"/>
      <c r="G288" s="3"/>
      <c r="H288" s="3"/>
      <c r="I288" s="3"/>
      <c r="J288" s="3"/>
      <c r="K288" s="3"/>
      <c r="L288" s="3"/>
      <c r="M288" s="3"/>
      <c r="N288" s="3"/>
      <c r="O288" s="3"/>
      <c r="P288" s="3"/>
      <c r="Q288" s="3"/>
      <c r="R288" s="3"/>
      <c r="S288" s="3"/>
      <c r="T288" s="106"/>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6"/>
      <c r="BC288" s="37"/>
    </row>
    <row r="289" ht="15" customHeight="1" spans="1:55">
      <c r="A289" s="3"/>
      <c r="B289" s="3"/>
      <c r="C289" s="3"/>
      <c r="D289" s="31"/>
      <c r="E289" s="31"/>
      <c r="F289" s="3"/>
      <c r="G289" s="3"/>
      <c r="H289" s="3"/>
      <c r="I289" s="3"/>
      <c r="J289" s="3"/>
      <c r="K289" s="3"/>
      <c r="L289" s="3"/>
      <c r="M289" s="3"/>
      <c r="N289" s="3"/>
      <c r="O289" s="3"/>
      <c r="P289" s="3"/>
      <c r="Q289" s="3"/>
      <c r="R289" s="3"/>
      <c r="S289" s="3"/>
      <c r="T289" s="106"/>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6"/>
      <c r="BC289" s="37"/>
    </row>
    <row r="290" ht="15" customHeight="1" spans="1:55">
      <c r="A290" s="3"/>
      <c r="B290" s="3"/>
      <c r="C290" s="3"/>
      <c r="D290" s="31"/>
      <c r="E290" s="31"/>
      <c r="F290" s="3"/>
      <c r="G290" s="3"/>
      <c r="H290" s="3"/>
      <c r="I290" s="3"/>
      <c r="J290" s="3"/>
      <c r="K290" s="3"/>
      <c r="L290" s="3"/>
      <c r="M290" s="3"/>
      <c r="N290" s="3"/>
      <c r="O290" s="3"/>
      <c r="P290" s="3"/>
      <c r="Q290" s="3"/>
      <c r="R290" s="3"/>
      <c r="S290" s="3"/>
      <c r="T290" s="106"/>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6"/>
      <c r="BC290" s="37"/>
    </row>
    <row r="291" ht="15" customHeight="1" spans="1:55">
      <c r="A291" s="3"/>
      <c r="B291" s="3"/>
      <c r="C291" s="3"/>
      <c r="D291" s="31"/>
      <c r="E291" s="31"/>
      <c r="F291" s="3"/>
      <c r="G291" s="3"/>
      <c r="H291" s="3"/>
      <c r="I291" s="3"/>
      <c r="J291" s="3"/>
      <c r="K291" s="3"/>
      <c r="L291" s="3"/>
      <c r="M291" s="3"/>
      <c r="N291" s="3"/>
      <c r="O291" s="3"/>
      <c r="P291" s="3"/>
      <c r="Q291" s="3"/>
      <c r="R291" s="3"/>
      <c r="S291" s="3"/>
      <c r="T291" s="106"/>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6"/>
      <c r="BC291" s="37"/>
    </row>
    <row r="292" ht="15" customHeight="1" spans="1:55">
      <c r="A292" s="3"/>
      <c r="B292" s="3"/>
      <c r="C292" s="3"/>
      <c r="D292" s="31"/>
      <c r="E292" s="31"/>
      <c r="F292" s="3"/>
      <c r="G292" s="3"/>
      <c r="H292" s="3"/>
      <c r="I292" s="3"/>
      <c r="J292" s="3"/>
      <c r="K292" s="3"/>
      <c r="L292" s="3"/>
      <c r="M292" s="3"/>
      <c r="N292" s="3"/>
      <c r="O292" s="3"/>
      <c r="P292" s="3"/>
      <c r="Q292" s="3"/>
      <c r="R292" s="3"/>
      <c r="S292" s="3"/>
      <c r="T292" s="106"/>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6"/>
      <c r="BC292" s="37"/>
    </row>
    <row r="293" ht="15" customHeight="1" spans="1:55">
      <c r="A293" s="3"/>
      <c r="B293" s="3"/>
      <c r="C293" s="3"/>
      <c r="D293" s="31"/>
      <c r="E293" s="31"/>
      <c r="F293" s="3"/>
      <c r="G293" s="3"/>
      <c r="H293" s="3"/>
      <c r="I293" s="3"/>
      <c r="J293" s="3"/>
      <c r="K293" s="3"/>
      <c r="L293" s="3"/>
      <c r="M293" s="3"/>
      <c r="N293" s="3"/>
      <c r="O293" s="3"/>
      <c r="P293" s="3"/>
      <c r="Q293" s="3"/>
      <c r="R293" s="3"/>
      <c r="S293" s="3"/>
      <c r="T293" s="106"/>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6"/>
      <c r="BC293" s="37"/>
    </row>
    <row r="294" ht="15" customHeight="1" spans="1:55">
      <c r="A294" s="3"/>
      <c r="B294" s="3"/>
      <c r="C294" s="3"/>
      <c r="D294" s="31"/>
      <c r="E294" s="31"/>
      <c r="F294" s="3"/>
      <c r="G294" s="3"/>
      <c r="H294" s="3"/>
      <c r="I294" s="3"/>
      <c r="J294" s="3"/>
      <c r="K294" s="3"/>
      <c r="L294" s="3"/>
      <c r="M294" s="3"/>
      <c r="N294" s="3"/>
      <c r="O294" s="3"/>
      <c r="P294" s="3"/>
      <c r="Q294" s="3"/>
      <c r="R294" s="3"/>
      <c r="S294" s="3"/>
      <c r="T294" s="106"/>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6"/>
      <c r="BC294" s="37"/>
    </row>
    <row r="295" ht="15" customHeight="1" spans="1:55">
      <c r="A295" s="3"/>
      <c r="B295" s="3"/>
      <c r="C295" s="3"/>
      <c r="D295" s="31"/>
      <c r="E295" s="31"/>
      <c r="F295" s="3"/>
      <c r="G295" s="3"/>
      <c r="H295" s="3"/>
      <c r="I295" s="3"/>
      <c r="J295" s="3"/>
      <c r="K295" s="3"/>
      <c r="L295" s="3"/>
      <c r="M295" s="3"/>
      <c r="N295" s="3"/>
      <c r="O295" s="3"/>
      <c r="P295" s="3"/>
      <c r="Q295" s="3"/>
      <c r="R295" s="3"/>
      <c r="S295" s="3"/>
      <c r="T295" s="106"/>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6"/>
      <c r="BC295" s="37"/>
    </row>
    <row r="296" ht="15" customHeight="1" spans="1:55">
      <c r="A296" s="3"/>
      <c r="B296" s="3"/>
      <c r="C296" s="3"/>
      <c r="D296" s="31"/>
      <c r="E296" s="31"/>
      <c r="F296" s="3"/>
      <c r="G296" s="3"/>
      <c r="H296" s="3"/>
      <c r="I296" s="3"/>
      <c r="J296" s="3"/>
      <c r="K296" s="3"/>
      <c r="L296" s="3"/>
      <c r="M296" s="3"/>
      <c r="N296" s="3"/>
      <c r="O296" s="3"/>
      <c r="P296" s="3"/>
      <c r="Q296" s="3"/>
      <c r="R296" s="3"/>
      <c r="S296" s="3"/>
      <c r="T296" s="106"/>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6"/>
      <c r="BC296" s="37"/>
    </row>
    <row r="297" ht="15" customHeight="1" spans="1:55">
      <c r="A297" s="3"/>
      <c r="B297" s="3"/>
      <c r="C297" s="3"/>
      <c r="D297" s="31"/>
      <c r="E297" s="31"/>
      <c r="F297" s="3"/>
      <c r="G297" s="3"/>
      <c r="H297" s="3"/>
      <c r="I297" s="3"/>
      <c r="J297" s="3"/>
      <c r="K297" s="3"/>
      <c r="L297" s="3"/>
      <c r="M297" s="3"/>
      <c r="N297" s="3"/>
      <c r="O297" s="3"/>
      <c r="P297" s="3"/>
      <c r="Q297" s="3"/>
      <c r="R297" s="3"/>
      <c r="S297" s="3"/>
      <c r="T297" s="106"/>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6"/>
      <c r="BC297" s="37"/>
    </row>
    <row r="298" ht="15" customHeight="1" spans="1:55">
      <c r="A298" s="3"/>
      <c r="B298" s="3"/>
      <c r="C298" s="3"/>
      <c r="D298" s="31"/>
      <c r="E298" s="31"/>
      <c r="F298" s="3"/>
      <c r="G298" s="3"/>
      <c r="H298" s="3"/>
      <c r="I298" s="3"/>
      <c r="J298" s="3"/>
      <c r="K298" s="3"/>
      <c r="L298" s="3"/>
      <c r="M298" s="3"/>
      <c r="N298" s="3"/>
      <c r="O298" s="3"/>
      <c r="P298" s="3"/>
      <c r="Q298" s="3"/>
      <c r="R298" s="3"/>
      <c r="S298" s="3"/>
      <c r="T298" s="106"/>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6"/>
      <c r="BC298" s="37"/>
    </row>
    <row r="299" ht="15" customHeight="1" spans="1:55">
      <c r="A299" s="3"/>
      <c r="B299" s="3"/>
      <c r="C299" s="3"/>
      <c r="D299" s="31"/>
      <c r="E299" s="31"/>
      <c r="F299" s="3"/>
      <c r="G299" s="3"/>
      <c r="H299" s="3"/>
      <c r="I299" s="3"/>
      <c r="J299" s="3"/>
      <c r="K299" s="3"/>
      <c r="L299" s="3"/>
      <c r="M299" s="3"/>
      <c r="N299" s="3"/>
      <c r="O299" s="3"/>
      <c r="P299" s="3"/>
      <c r="Q299" s="3"/>
      <c r="R299" s="3"/>
      <c r="S299" s="3"/>
      <c r="T299" s="106"/>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6"/>
      <c r="BC299" s="37"/>
    </row>
    <row r="300" ht="15" customHeight="1" spans="1:55">
      <c r="A300" s="3"/>
      <c r="B300" s="3"/>
      <c r="C300" s="3"/>
      <c r="D300" s="31"/>
      <c r="E300" s="31"/>
      <c r="F300" s="3"/>
      <c r="G300" s="3"/>
      <c r="H300" s="3"/>
      <c r="I300" s="3"/>
      <c r="J300" s="3"/>
      <c r="K300" s="3"/>
      <c r="L300" s="3"/>
      <c r="M300" s="3"/>
      <c r="N300" s="3"/>
      <c r="O300" s="3"/>
      <c r="P300" s="3"/>
      <c r="Q300" s="3"/>
      <c r="R300" s="3"/>
      <c r="S300" s="3"/>
      <c r="T300" s="106"/>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6"/>
      <c r="BC300" s="37"/>
    </row>
    <row r="301" ht="15" customHeight="1" spans="1:55">
      <c r="A301" s="3"/>
      <c r="B301" s="3"/>
      <c r="C301" s="3"/>
      <c r="D301" s="31"/>
      <c r="E301" s="31"/>
      <c r="F301" s="3"/>
      <c r="G301" s="3"/>
      <c r="H301" s="3"/>
      <c r="I301" s="3"/>
      <c r="J301" s="3"/>
      <c r="K301" s="3"/>
      <c r="L301" s="3"/>
      <c r="M301" s="3"/>
      <c r="N301" s="3"/>
      <c r="O301" s="3"/>
      <c r="P301" s="3"/>
      <c r="Q301" s="3"/>
      <c r="R301" s="3"/>
      <c r="S301" s="3"/>
      <c r="T301" s="106"/>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6"/>
      <c r="BC301" s="37"/>
    </row>
    <row r="302" ht="15" customHeight="1" spans="1:55">
      <c r="A302" s="3"/>
      <c r="B302" s="3"/>
      <c r="C302" s="3"/>
      <c r="D302" s="31"/>
      <c r="E302" s="31"/>
      <c r="F302" s="3"/>
      <c r="G302" s="3"/>
      <c r="H302" s="3"/>
      <c r="I302" s="3"/>
      <c r="J302" s="3"/>
      <c r="K302" s="3"/>
      <c r="L302" s="3"/>
      <c r="M302" s="3"/>
      <c r="N302" s="3"/>
      <c r="O302" s="3"/>
      <c r="P302" s="3"/>
      <c r="Q302" s="3"/>
      <c r="R302" s="3"/>
      <c r="S302" s="3"/>
      <c r="T302" s="106"/>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6"/>
      <c r="BC302" s="37"/>
    </row>
    <row r="303" ht="15" customHeight="1" spans="1:55">
      <c r="A303" s="3"/>
      <c r="B303" s="3"/>
      <c r="C303" s="3"/>
      <c r="D303" s="31"/>
      <c r="E303" s="31"/>
      <c r="F303" s="3"/>
      <c r="G303" s="3"/>
      <c r="H303" s="3"/>
      <c r="I303" s="3"/>
      <c r="J303" s="3"/>
      <c r="K303" s="3"/>
      <c r="L303" s="3"/>
      <c r="M303" s="3"/>
      <c r="N303" s="3"/>
      <c r="O303" s="3"/>
      <c r="P303" s="3"/>
      <c r="Q303" s="3"/>
      <c r="R303" s="3"/>
      <c r="S303" s="3"/>
      <c r="T303" s="106"/>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6"/>
      <c r="BC303" s="37"/>
    </row>
    <row r="304" ht="15" customHeight="1" spans="1:55">
      <c r="A304" s="3"/>
      <c r="B304" s="3"/>
      <c r="C304" s="3"/>
      <c r="D304" s="31"/>
      <c r="E304" s="31"/>
      <c r="F304" s="3"/>
      <c r="G304" s="3"/>
      <c r="H304" s="3"/>
      <c r="I304" s="3"/>
      <c r="J304" s="3"/>
      <c r="K304" s="3"/>
      <c r="L304" s="3"/>
      <c r="M304" s="3"/>
      <c r="N304" s="3"/>
      <c r="O304" s="3"/>
      <c r="P304" s="3"/>
      <c r="Q304" s="3"/>
      <c r="R304" s="3"/>
      <c r="S304" s="3"/>
      <c r="T304" s="106"/>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6"/>
      <c r="BC304" s="37"/>
    </row>
    <row r="305" ht="15" customHeight="1" spans="1:55">
      <c r="A305" s="3"/>
      <c r="B305" s="3"/>
      <c r="C305" s="3"/>
      <c r="D305" s="31"/>
      <c r="E305" s="31"/>
      <c r="F305" s="3"/>
      <c r="G305" s="3"/>
      <c r="H305" s="3"/>
      <c r="I305" s="3"/>
      <c r="J305" s="3"/>
      <c r="K305" s="3"/>
      <c r="L305" s="3"/>
      <c r="M305" s="3"/>
      <c r="N305" s="3"/>
      <c r="O305" s="3"/>
      <c r="P305" s="3"/>
      <c r="Q305" s="3"/>
      <c r="R305" s="3"/>
      <c r="S305" s="3"/>
      <c r="T305" s="106"/>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6"/>
      <c r="BC305" s="37"/>
    </row>
    <row r="306" ht="15" customHeight="1" spans="1:55">
      <c r="A306" s="3"/>
      <c r="B306" s="3"/>
      <c r="C306" s="3"/>
      <c r="D306" s="31"/>
      <c r="E306" s="31"/>
      <c r="F306" s="3"/>
      <c r="G306" s="3"/>
      <c r="H306" s="3"/>
      <c r="I306" s="3"/>
      <c r="J306" s="3"/>
      <c r="K306" s="3"/>
      <c r="L306" s="3"/>
      <c r="M306" s="3"/>
      <c r="N306" s="3"/>
      <c r="O306" s="3"/>
      <c r="P306" s="3"/>
      <c r="Q306" s="3"/>
      <c r="R306" s="3"/>
      <c r="S306" s="3"/>
      <c r="T306" s="106"/>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6"/>
      <c r="BC306" s="37"/>
    </row>
    <row r="307" ht="15" customHeight="1" spans="1:55">
      <c r="A307" s="3"/>
      <c r="B307" s="3"/>
      <c r="C307" s="3"/>
      <c r="D307" s="31"/>
      <c r="E307" s="31"/>
      <c r="F307" s="3"/>
      <c r="G307" s="3"/>
      <c r="H307" s="3"/>
      <c r="I307" s="3"/>
      <c r="J307" s="3"/>
      <c r="K307" s="3"/>
      <c r="L307" s="3"/>
      <c r="M307" s="3"/>
      <c r="N307" s="3"/>
      <c r="O307" s="3"/>
      <c r="P307" s="3"/>
      <c r="Q307" s="3"/>
      <c r="R307" s="3"/>
      <c r="S307" s="3"/>
      <c r="T307" s="106"/>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6"/>
      <c r="BC307" s="37"/>
    </row>
    <row r="308" ht="15" customHeight="1" spans="1:55">
      <c r="A308" s="3"/>
      <c r="B308" s="3"/>
      <c r="C308" s="3"/>
      <c r="D308" s="31"/>
      <c r="E308" s="31"/>
      <c r="F308" s="3"/>
      <c r="G308" s="3"/>
      <c r="H308" s="3"/>
      <c r="I308" s="3"/>
      <c r="J308" s="3"/>
      <c r="K308" s="3"/>
      <c r="L308" s="3"/>
      <c r="M308" s="3"/>
      <c r="N308" s="3"/>
      <c r="O308" s="3"/>
      <c r="P308" s="3"/>
      <c r="Q308" s="3"/>
      <c r="R308" s="3"/>
      <c r="S308" s="3"/>
      <c r="T308" s="106"/>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6"/>
      <c r="BC308" s="37"/>
    </row>
    <row r="309" ht="15" customHeight="1" spans="1:55">
      <c r="A309" s="3"/>
      <c r="B309" s="3"/>
      <c r="C309" s="3"/>
      <c r="D309" s="31"/>
      <c r="E309" s="31"/>
      <c r="F309" s="3"/>
      <c r="G309" s="3"/>
      <c r="H309" s="3"/>
      <c r="I309" s="3"/>
      <c r="J309" s="3"/>
      <c r="K309" s="3"/>
      <c r="L309" s="3"/>
      <c r="M309" s="3"/>
      <c r="N309" s="3"/>
      <c r="O309" s="3"/>
      <c r="P309" s="3"/>
      <c r="Q309" s="3"/>
      <c r="R309" s="3"/>
      <c r="S309" s="3"/>
      <c r="T309" s="106"/>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6"/>
      <c r="BC309" s="37"/>
    </row>
    <row r="310" ht="15" customHeight="1" spans="1:55">
      <c r="A310" s="3"/>
      <c r="B310" s="3"/>
      <c r="C310" s="3"/>
      <c r="D310" s="31"/>
      <c r="E310" s="31"/>
      <c r="F310" s="3"/>
      <c r="G310" s="3"/>
      <c r="H310" s="3"/>
      <c r="I310" s="3"/>
      <c r="J310" s="3"/>
      <c r="K310" s="3"/>
      <c r="L310" s="3"/>
      <c r="M310" s="3"/>
      <c r="N310" s="3"/>
      <c r="O310" s="3"/>
      <c r="P310" s="3"/>
      <c r="Q310" s="3"/>
      <c r="R310" s="3"/>
      <c r="S310" s="3"/>
      <c r="T310" s="106"/>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6"/>
      <c r="BC310" s="37"/>
    </row>
    <row r="311" ht="15" customHeight="1" spans="1:55">
      <c r="A311" s="3"/>
      <c r="B311" s="3"/>
      <c r="C311" s="3"/>
      <c r="D311" s="31"/>
      <c r="E311" s="31"/>
      <c r="F311" s="3"/>
      <c r="G311" s="3"/>
      <c r="H311" s="3"/>
      <c r="I311" s="3"/>
      <c r="J311" s="3"/>
      <c r="K311" s="3"/>
      <c r="L311" s="3"/>
      <c r="M311" s="3"/>
      <c r="N311" s="3"/>
      <c r="O311" s="3"/>
      <c r="P311" s="3"/>
      <c r="Q311" s="3"/>
      <c r="R311" s="3"/>
      <c r="S311" s="3"/>
      <c r="T311" s="106"/>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6"/>
      <c r="BC311" s="37"/>
    </row>
    <row r="312" ht="15" customHeight="1" spans="1:55">
      <c r="A312" s="3"/>
      <c r="B312" s="3"/>
      <c r="C312" s="3"/>
      <c r="D312" s="31"/>
      <c r="E312" s="31"/>
      <c r="F312" s="3"/>
      <c r="G312" s="3"/>
      <c r="H312" s="3"/>
      <c r="I312" s="3"/>
      <c r="J312" s="3"/>
      <c r="K312" s="3"/>
      <c r="L312" s="3"/>
      <c r="M312" s="3"/>
      <c r="N312" s="3"/>
      <c r="O312" s="3"/>
      <c r="P312" s="3"/>
      <c r="Q312" s="3"/>
      <c r="R312" s="3"/>
      <c r="S312" s="3"/>
      <c r="T312" s="106"/>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6"/>
      <c r="BC312" s="37"/>
    </row>
    <row r="313" ht="15" customHeight="1" spans="1:55">
      <c r="A313" s="3"/>
      <c r="B313" s="3"/>
      <c r="C313" s="3"/>
      <c r="D313" s="31"/>
      <c r="E313" s="31"/>
      <c r="F313" s="3"/>
      <c r="G313" s="3"/>
      <c r="H313" s="3"/>
      <c r="I313" s="3"/>
      <c r="J313" s="3"/>
      <c r="K313" s="3"/>
      <c r="L313" s="3"/>
      <c r="M313" s="3"/>
      <c r="N313" s="3"/>
      <c r="O313" s="3"/>
      <c r="P313" s="3"/>
      <c r="Q313" s="3"/>
      <c r="R313" s="3"/>
      <c r="S313" s="3"/>
      <c r="T313" s="106"/>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6"/>
      <c r="BC313" s="37"/>
    </row>
    <row r="314" ht="15" customHeight="1" spans="1:55">
      <c r="A314" s="3"/>
      <c r="B314" s="3"/>
      <c r="C314" s="3"/>
      <c r="D314" s="31"/>
      <c r="E314" s="31"/>
      <c r="F314" s="3"/>
      <c r="G314" s="3"/>
      <c r="H314" s="3"/>
      <c r="I314" s="3"/>
      <c r="J314" s="3"/>
      <c r="K314" s="3"/>
      <c r="L314" s="3"/>
      <c r="M314" s="3"/>
      <c r="N314" s="3"/>
      <c r="O314" s="3"/>
      <c r="P314" s="3"/>
      <c r="Q314" s="3"/>
      <c r="R314" s="3"/>
      <c r="S314" s="3"/>
      <c r="T314" s="106"/>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6"/>
      <c r="BC314" s="37"/>
    </row>
    <row r="315" ht="15" customHeight="1" spans="1:55">
      <c r="A315" s="3"/>
      <c r="B315" s="3"/>
      <c r="C315" s="3"/>
      <c r="D315" s="31"/>
      <c r="E315" s="31"/>
      <c r="F315" s="3"/>
      <c r="G315" s="3"/>
      <c r="H315" s="3"/>
      <c r="I315" s="3"/>
      <c r="J315" s="3"/>
      <c r="K315" s="3"/>
      <c r="L315" s="3"/>
      <c r="M315" s="3"/>
      <c r="N315" s="3"/>
      <c r="O315" s="3"/>
      <c r="P315" s="3"/>
      <c r="Q315" s="3"/>
      <c r="R315" s="3"/>
      <c r="S315" s="3"/>
      <c r="T315" s="106"/>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6"/>
      <c r="BC315" s="37"/>
    </row>
    <row r="316" ht="15" customHeight="1" spans="1:55">
      <c r="A316" s="3"/>
      <c r="B316" s="3"/>
      <c r="C316" s="3"/>
      <c r="D316" s="31"/>
      <c r="E316" s="31"/>
      <c r="F316" s="3"/>
      <c r="G316" s="3"/>
      <c r="H316" s="3"/>
      <c r="I316" s="3"/>
      <c r="J316" s="3"/>
      <c r="K316" s="3"/>
      <c r="L316" s="3"/>
      <c r="M316" s="3"/>
      <c r="N316" s="3"/>
      <c r="O316" s="3"/>
      <c r="P316" s="3"/>
      <c r="Q316" s="3"/>
      <c r="R316" s="3"/>
      <c r="S316" s="3"/>
      <c r="T316" s="106"/>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6"/>
      <c r="BC316" s="37"/>
    </row>
    <row r="317" ht="15" customHeight="1" spans="1:55">
      <c r="A317" s="3"/>
      <c r="B317" s="3"/>
      <c r="C317" s="3"/>
      <c r="D317" s="31"/>
      <c r="E317" s="31"/>
      <c r="F317" s="3"/>
      <c r="G317" s="3"/>
      <c r="H317" s="3"/>
      <c r="I317" s="3"/>
      <c r="J317" s="3"/>
      <c r="K317" s="3"/>
      <c r="L317" s="3"/>
      <c r="M317" s="3"/>
      <c r="N317" s="3"/>
      <c r="O317" s="3"/>
      <c r="P317" s="3"/>
      <c r="Q317" s="3"/>
      <c r="R317" s="3"/>
      <c r="S317" s="3"/>
      <c r="T317" s="106"/>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6"/>
      <c r="BC317" s="37"/>
    </row>
    <row r="318" ht="15" customHeight="1" spans="1:55">
      <c r="A318" s="3"/>
      <c r="B318" s="3"/>
      <c r="C318" s="3"/>
      <c r="D318" s="31"/>
      <c r="E318" s="31"/>
      <c r="F318" s="3"/>
      <c r="G318" s="3"/>
      <c r="H318" s="3"/>
      <c r="I318" s="3"/>
      <c r="J318" s="3"/>
      <c r="K318" s="3"/>
      <c r="L318" s="3"/>
      <c r="M318" s="3"/>
      <c r="N318" s="3"/>
      <c r="O318" s="3"/>
      <c r="P318" s="3"/>
      <c r="Q318" s="3"/>
      <c r="R318" s="3"/>
      <c r="S318" s="3"/>
      <c r="T318" s="106"/>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6"/>
      <c r="BC318" s="37"/>
    </row>
    <row r="319" ht="15" customHeight="1" spans="1:55">
      <c r="A319" s="3"/>
      <c r="B319" s="3"/>
      <c r="C319" s="3"/>
      <c r="D319" s="31"/>
      <c r="E319" s="31"/>
      <c r="F319" s="3"/>
      <c r="G319" s="3"/>
      <c r="H319" s="3"/>
      <c r="I319" s="3"/>
      <c r="J319" s="3"/>
      <c r="K319" s="3"/>
      <c r="L319" s="3"/>
      <c r="M319" s="3"/>
      <c r="N319" s="3"/>
      <c r="O319" s="3"/>
      <c r="P319" s="3"/>
      <c r="Q319" s="3"/>
      <c r="R319" s="3"/>
      <c r="S319" s="3"/>
      <c r="T319" s="106"/>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6"/>
      <c r="BC319" s="37"/>
    </row>
    <row r="320" ht="15" customHeight="1" spans="1:55">
      <c r="A320" s="3"/>
      <c r="B320" s="3"/>
      <c r="C320" s="3"/>
      <c r="D320" s="31"/>
      <c r="E320" s="31"/>
      <c r="F320" s="3"/>
      <c r="G320" s="3"/>
      <c r="H320" s="3"/>
      <c r="I320" s="3"/>
      <c r="J320" s="3"/>
      <c r="K320" s="3"/>
      <c r="L320" s="3"/>
      <c r="M320" s="3"/>
      <c r="N320" s="3"/>
      <c r="O320" s="3"/>
      <c r="P320" s="3"/>
      <c r="Q320" s="3"/>
      <c r="R320" s="3"/>
      <c r="S320" s="3"/>
      <c r="T320" s="106"/>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6"/>
      <c r="BC320" s="37"/>
    </row>
    <row r="321" ht="15" customHeight="1" spans="1:55">
      <c r="A321" s="3"/>
      <c r="B321" s="3"/>
      <c r="C321" s="3"/>
      <c r="D321" s="31"/>
      <c r="E321" s="31"/>
      <c r="F321" s="3"/>
      <c r="G321" s="3"/>
      <c r="H321" s="3"/>
      <c r="I321" s="3"/>
      <c r="J321" s="3"/>
      <c r="K321" s="3"/>
      <c r="L321" s="3"/>
      <c r="M321" s="3"/>
      <c r="N321" s="3"/>
      <c r="O321" s="3"/>
      <c r="P321" s="3"/>
      <c r="Q321" s="3"/>
      <c r="R321" s="3"/>
      <c r="S321" s="3"/>
      <c r="T321" s="106"/>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6"/>
      <c r="BC321" s="37"/>
    </row>
    <row r="322" ht="15" customHeight="1" spans="1:55">
      <c r="A322" s="3"/>
      <c r="B322" s="3"/>
      <c r="C322" s="3"/>
      <c r="D322" s="31"/>
      <c r="E322" s="31"/>
      <c r="F322" s="3"/>
      <c r="G322" s="3"/>
      <c r="H322" s="3"/>
      <c r="I322" s="3"/>
      <c r="J322" s="3"/>
      <c r="K322" s="3"/>
      <c r="L322" s="3"/>
      <c r="M322" s="3"/>
      <c r="N322" s="3"/>
      <c r="O322" s="3"/>
      <c r="P322" s="3"/>
      <c r="Q322" s="3"/>
      <c r="R322" s="3"/>
      <c r="S322" s="3"/>
      <c r="T322" s="106"/>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6"/>
      <c r="BC322" s="37"/>
    </row>
    <row r="323" ht="15" customHeight="1" spans="1:55">
      <c r="A323" s="3"/>
      <c r="B323" s="3"/>
      <c r="C323" s="3"/>
      <c r="D323" s="31"/>
      <c r="E323" s="31"/>
      <c r="F323" s="3"/>
      <c r="G323" s="3"/>
      <c r="H323" s="3"/>
      <c r="I323" s="3"/>
      <c r="J323" s="3"/>
      <c r="K323" s="3"/>
      <c r="L323" s="3"/>
      <c r="M323" s="3"/>
      <c r="N323" s="3"/>
      <c r="O323" s="3"/>
      <c r="P323" s="3"/>
      <c r="Q323" s="3"/>
      <c r="R323" s="3"/>
      <c r="S323" s="3"/>
      <c r="T323" s="106"/>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6"/>
      <c r="BC323" s="37"/>
    </row>
    <row r="324" ht="15" customHeight="1" spans="1:55">
      <c r="A324" s="3"/>
      <c r="B324" s="3"/>
      <c r="C324" s="3"/>
      <c r="D324" s="31"/>
      <c r="E324" s="31"/>
      <c r="F324" s="3"/>
      <c r="G324" s="3"/>
      <c r="H324" s="3"/>
      <c r="I324" s="3"/>
      <c r="J324" s="3"/>
      <c r="K324" s="3"/>
      <c r="L324" s="3"/>
      <c r="M324" s="3"/>
      <c r="N324" s="3"/>
      <c r="O324" s="3"/>
      <c r="P324" s="3"/>
      <c r="Q324" s="3"/>
      <c r="R324" s="3"/>
      <c r="S324" s="3"/>
      <c r="T324" s="106"/>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6"/>
      <c r="BC324" s="37"/>
    </row>
    <row r="325" ht="15" customHeight="1" spans="1:55">
      <c r="A325" s="3"/>
      <c r="B325" s="3"/>
      <c r="C325" s="3"/>
      <c r="D325" s="31"/>
      <c r="E325" s="31"/>
      <c r="F325" s="3"/>
      <c r="G325" s="3"/>
      <c r="H325" s="3"/>
      <c r="I325" s="3"/>
      <c r="J325" s="3"/>
      <c r="K325" s="3"/>
      <c r="L325" s="3"/>
      <c r="M325" s="3"/>
      <c r="N325" s="3"/>
      <c r="O325" s="3"/>
      <c r="P325" s="3"/>
      <c r="Q325" s="3"/>
      <c r="R325" s="3"/>
      <c r="S325" s="3"/>
      <c r="T325" s="106"/>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6"/>
      <c r="BC325" s="37"/>
    </row>
    <row r="326" ht="15" customHeight="1" spans="1:55">
      <c r="A326" s="3"/>
      <c r="B326" s="3"/>
      <c r="C326" s="3"/>
      <c r="D326" s="31"/>
      <c r="E326" s="31"/>
      <c r="F326" s="3"/>
      <c r="G326" s="3"/>
      <c r="H326" s="3"/>
      <c r="I326" s="3"/>
      <c r="J326" s="3"/>
      <c r="K326" s="3"/>
      <c r="L326" s="3"/>
      <c r="M326" s="3"/>
      <c r="N326" s="3"/>
      <c r="O326" s="3"/>
      <c r="P326" s="3"/>
      <c r="Q326" s="3"/>
      <c r="R326" s="3"/>
      <c r="S326" s="3"/>
      <c r="T326" s="106"/>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6"/>
      <c r="BC326" s="37"/>
    </row>
    <row r="327" ht="15" customHeight="1" spans="1:55">
      <c r="A327" s="3"/>
      <c r="B327" s="3"/>
      <c r="C327" s="3"/>
      <c r="D327" s="31"/>
      <c r="E327" s="31"/>
      <c r="F327" s="3"/>
      <c r="G327" s="3"/>
      <c r="H327" s="3"/>
      <c r="I327" s="3"/>
      <c r="J327" s="3"/>
      <c r="K327" s="3"/>
      <c r="L327" s="3"/>
      <c r="M327" s="3"/>
      <c r="N327" s="3"/>
      <c r="O327" s="3"/>
      <c r="P327" s="3"/>
      <c r="Q327" s="3"/>
      <c r="R327" s="3"/>
      <c r="S327" s="3"/>
      <c r="T327" s="106"/>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6"/>
      <c r="BC327" s="37"/>
    </row>
    <row r="328" ht="15" customHeight="1" spans="1:55">
      <c r="A328" s="3"/>
      <c r="B328" s="3"/>
      <c r="C328" s="3"/>
      <c r="D328" s="31"/>
      <c r="E328" s="31"/>
      <c r="F328" s="3"/>
      <c r="G328" s="3"/>
      <c r="H328" s="3"/>
      <c r="I328" s="3"/>
      <c r="J328" s="3"/>
      <c r="K328" s="3"/>
      <c r="L328" s="3"/>
      <c r="M328" s="3"/>
      <c r="N328" s="3"/>
      <c r="O328" s="3"/>
      <c r="P328" s="3"/>
      <c r="Q328" s="3"/>
      <c r="R328" s="3"/>
      <c r="S328" s="3"/>
      <c r="T328" s="106"/>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6"/>
      <c r="BC328" s="37"/>
    </row>
    <row r="329" ht="15" customHeight="1" spans="1:55">
      <c r="A329" s="3"/>
      <c r="B329" s="3"/>
      <c r="C329" s="3"/>
      <c r="D329" s="31"/>
      <c r="E329" s="31"/>
      <c r="F329" s="3"/>
      <c r="G329" s="3"/>
      <c r="H329" s="3"/>
      <c r="I329" s="3"/>
      <c r="J329" s="3"/>
      <c r="K329" s="3"/>
      <c r="L329" s="3"/>
      <c r="M329" s="3"/>
      <c r="N329" s="3"/>
      <c r="O329" s="3"/>
      <c r="P329" s="3"/>
      <c r="Q329" s="3"/>
      <c r="R329" s="3"/>
      <c r="S329" s="3"/>
      <c r="T329" s="106"/>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6"/>
      <c r="BC329" s="37"/>
    </row>
    <row r="330" ht="15" customHeight="1" spans="1:55">
      <c r="A330" s="3"/>
      <c r="B330" s="3"/>
      <c r="C330" s="3"/>
      <c r="D330" s="31"/>
      <c r="E330" s="31"/>
      <c r="F330" s="3"/>
      <c r="G330" s="3"/>
      <c r="H330" s="3"/>
      <c r="I330" s="3"/>
      <c r="J330" s="3"/>
      <c r="K330" s="3"/>
      <c r="L330" s="3"/>
      <c r="M330" s="3"/>
      <c r="N330" s="3"/>
      <c r="O330" s="3"/>
      <c r="P330" s="3"/>
      <c r="Q330" s="3"/>
      <c r="R330" s="3"/>
      <c r="S330" s="3"/>
      <c r="T330" s="106"/>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6"/>
      <c r="BC330" s="37"/>
    </row>
    <row r="331" ht="15" customHeight="1" spans="1:55">
      <c r="A331" s="3"/>
      <c r="B331" s="3"/>
      <c r="C331" s="3"/>
      <c r="D331" s="31"/>
      <c r="E331" s="31"/>
      <c r="F331" s="3"/>
      <c r="G331" s="3"/>
      <c r="H331" s="3"/>
      <c r="I331" s="3"/>
      <c r="J331" s="3"/>
      <c r="K331" s="3"/>
      <c r="L331" s="3"/>
      <c r="M331" s="3"/>
      <c r="N331" s="3"/>
      <c r="O331" s="3"/>
      <c r="P331" s="3"/>
      <c r="Q331" s="3"/>
      <c r="R331" s="3"/>
      <c r="S331" s="3"/>
      <c r="T331" s="106"/>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6"/>
      <c r="BC331" s="37"/>
    </row>
    <row r="332" ht="15" customHeight="1" spans="1:55">
      <c r="A332" s="3"/>
      <c r="B332" s="3"/>
      <c r="C332" s="3"/>
      <c r="D332" s="31"/>
      <c r="E332" s="31"/>
      <c r="F332" s="3"/>
      <c r="G332" s="3"/>
      <c r="H332" s="3"/>
      <c r="I332" s="3"/>
      <c r="J332" s="3"/>
      <c r="K332" s="3"/>
      <c r="L332" s="3"/>
      <c r="M332" s="3"/>
      <c r="N332" s="3"/>
      <c r="O332" s="3"/>
      <c r="P332" s="3"/>
      <c r="Q332" s="3"/>
      <c r="R332" s="3"/>
      <c r="S332" s="3"/>
      <c r="T332" s="106"/>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6"/>
      <c r="BC332" s="37"/>
    </row>
    <row r="333" ht="15" customHeight="1" spans="1:55">
      <c r="A333" s="3"/>
      <c r="B333" s="3"/>
      <c r="C333" s="3"/>
      <c r="D333" s="31"/>
      <c r="E333" s="31"/>
      <c r="F333" s="3"/>
      <c r="G333" s="3"/>
      <c r="H333" s="3"/>
      <c r="I333" s="3"/>
      <c r="J333" s="3"/>
      <c r="K333" s="3"/>
      <c r="L333" s="3"/>
      <c r="M333" s="3"/>
      <c r="N333" s="3"/>
      <c r="O333" s="3"/>
      <c r="P333" s="3"/>
      <c r="Q333" s="3"/>
      <c r="R333" s="3"/>
      <c r="S333" s="3"/>
      <c r="T333" s="106"/>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6"/>
      <c r="BC333" s="37"/>
    </row>
    <row r="334" ht="15" customHeight="1" spans="1:55">
      <c r="A334" s="3"/>
      <c r="B334" s="3"/>
      <c r="C334" s="3"/>
      <c r="D334" s="31"/>
      <c r="E334" s="31"/>
      <c r="F334" s="3"/>
      <c r="G334" s="3"/>
      <c r="H334" s="3"/>
      <c r="I334" s="3"/>
      <c r="J334" s="3"/>
      <c r="K334" s="3"/>
      <c r="L334" s="3"/>
      <c r="M334" s="3"/>
      <c r="N334" s="3"/>
      <c r="O334" s="3"/>
      <c r="P334" s="3"/>
      <c r="Q334" s="3"/>
      <c r="R334" s="3"/>
      <c r="S334" s="3"/>
      <c r="T334" s="106"/>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6"/>
      <c r="BC334" s="37"/>
    </row>
    <row r="335" ht="15" customHeight="1" spans="1:55">
      <c r="A335" s="3"/>
      <c r="B335" s="3"/>
      <c r="C335" s="3"/>
      <c r="D335" s="31"/>
      <c r="E335" s="31"/>
      <c r="F335" s="3"/>
      <c r="G335" s="3"/>
      <c r="H335" s="3"/>
      <c r="I335" s="3"/>
      <c r="J335" s="3"/>
      <c r="K335" s="3"/>
      <c r="L335" s="3"/>
      <c r="M335" s="3"/>
      <c r="N335" s="3"/>
      <c r="O335" s="3"/>
      <c r="P335" s="3"/>
      <c r="Q335" s="3"/>
      <c r="R335" s="3"/>
      <c r="S335" s="3"/>
      <c r="T335" s="106"/>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6"/>
      <c r="BC335" s="37"/>
    </row>
    <row r="336" ht="15" customHeight="1" spans="1:55">
      <c r="A336" s="3"/>
      <c r="B336" s="3"/>
      <c r="C336" s="3"/>
      <c r="D336" s="31"/>
      <c r="E336" s="31"/>
      <c r="F336" s="3"/>
      <c r="G336" s="3"/>
      <c r="H336" s="3"/>
      <c r="I336" s="3"/>
      <c r="J336" s="3"/>
      <c r="K336" s="3"/>
      <c r="L336" s="3"/>
      <c r="M336" s="3"/>
      <c r="N336" s="3"/>
      <c r="O336" s="3"/>
      <c r="P336" s="3"/>
      <c r="Q336" s="3"/>
      <c r="R336" s="3"/>
      <c r="S336" s="3"/>
      <c r="T336" s="106"/>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6"/>
      <c r="BC336" s="37"/>
    </row>
    <row r="337" ht="15" customHeight="1" spans="1:55">
      <c r="A337" s="3"/>
      <c r="B337" s="3"/>
      <c r="C337" s="3"/>
      <c r="D337" s="31"/>
      <c r="E337" s="31"/>
      <c r="F337" s="3"/>
      <c r="G337" s="3"/>
      <c r="H337" s="3"/>
      <c r="I337" s="3"/>
      <c r="J337" s="3"/>
      <c r="K337" s="3"/>
      <c r="L337" s="3"/>
      <c r="M337" s="3"/>
      <c r="N337" s="3"/>
      <c r="O337" s="3"/>
      <c r="P337" s="3"/>
      <c r="Q337" s="3"/>
      <c r="R337" s="3"/>
      <c r="S337" s="3"/>
      <c r="T337" s="106"/>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6"/>
      <c r="BC337" s="37"/>
    </row>
    <row r="338" ht="15" customHeight="1" spans="1:55">
      <c r="A338" s="3"/>
      <c r="B338" s="3"/>
      <c r="C338" s="3"/>
      <c r="D338" s="31"/>
      <c r="E338" s="31"/>
      <c r="F338" s="3"/>
      <c r="G338" s="3"/>
      <c r="H338" s="3"/>
      <c r="I338" s="3"/>
      <c r="J338" s="3"/>
      <c r="K338" s="3"/>
      <c r="L338" s="3"/>
      <c r="M338" s="3"/>
      <c r="N338" s="3"/>
      <c r="O338" s="3"/>
      <c r="P338" s="3"/>
      <c r="Q338" s="3"/>
      <c r="R338" s="3"/>
      <c r="S338" s="3"/>
      <c r="T338" s="106"/>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6"/>
      <c r="BC338" s="37"/>
    </row>
    <row r="339" ht="15" customHeight="1" spans="1:55">
      <c r="A339" s="3"/>
      <c r="B339" s="3"/>
      <c r="C339" s="3"/>
      <c r="D339" s="31"/>
      <c r="E339" s="31"/>
      <c r="F339" s="3"/>
      <c r="G339" s="3"/>
      <c r="H339" s="3"/>
      <c r="I339" s="3"/>
      <c r="J339" s="3"/>
      <c r="K339" s="3"/>
      <c r="L339" s="3"/>
      <c r="M339" s="3"/>
      <c r="N339" s="3"/>
      <c r="O339" s="3"/>
      <c r="P339" s="3"/>
      <c r="Q339" s="3"/>
      <c r="R339" s="3"/>
      <c r="S339" s="3"/>
      <c r="T339" s="106"/>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6"/>
      <c r="BC339" s="37"/>
    </row>
    <row r="340" ht="15" customHeight="1" spans="1:55">
      <c r="A340" s="3"/>
      <c r="B340" s="3"/>
      <c r="C340" s="3"/>
      <c r="D340" s="31"/>
      <c r="E340" s="31"/>
      <c r="F340" s="3"/>
      <c r="G340" s="3"/>
      <c r="H340" s="3"/>
      <c r="I340" s="3"/>
      <c r="J340" s="3"/>
      <c r="K340" s="3"/>
      <c r="L340" s="3"/>
      <c r="M340" s="3"/>
      <c r="N340" s="3"/>
      <c r="O340" s="3"/>
      <c r="P340" s="3"/>
      <c r="Q340" s="3"/>
      <c r="R340" s="3"/>
      <c r="S340" s="3"/>
      <c r="T340" s="106"/>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6"/>
      <c r="BC340" s="37"/>
    </row>
    <row r="341" ht="15" customHeight="1" spans="1:55">
      <c r="A341" s="3"/>
      <c r="B341" s="3"/>
      <c r="C341" s="3"/>
      <c r="D341" s="31"/>
      <c r="E341" s="31"/>
      <c r="F341" s="3"/>
      <c r="G341" s="3"/>
      <c r="H341" s="3"/>
      <c r="I341" s="3"/>
      <c r="J341" s="3"/>
      <c r="K341" s="3"/>
      <c r="L341" s="3"/>
      <c r="M341" s="3"/>
      <c r="N341" s="3"/>
      <c r="O341" s="3"/>
      <c r="P341" s="3"/>
      <c r="Q341" s="3"/>
      <c r="R341" s="3"/>
      <c r="S341" s="3"/>
      <c r="T341" s="106"/>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6"/>
      <c r="BC341" s="37"/>
    </row>
    <row r="342" ht="15" customHeight="1" spans="1:55">
      <c r="A342" s="3"/>
      <c r="B342" s="3"/>
      <c r="C342" s="3"/>
      <c r="D342" s="31"/>
      <c r="E342" s="31"/>
      <c r="F342" s="3"/>
      <c r="G342" s="3"/>
      <c r="H342" s="3"/>
      <c r="I342" s="3"/>
      <c r="J342" s="3"/>
      <c r="K342" s="3"/>
      <c r="L342" s="3"/>
      <c r="M342" s="3"/>
      <c r="N342" s="3"/>
      <c r="O342" s="3"/>
      <c r="P342" s="3"/>
      <c r="Q342" s="3"/>
      <c r="R342" s="3"/>
      <c r="S342" s="3"/>
      <c r="T342" s="106"/>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6"/>
      <c r="BC342" s="37"/>
    </row>
    <row r="343" ht="15" customHeight="1" spans="1:55">
      <c r="A343" s="3"/>
      <c r="B343" s="3"/>
      <c r="C343" s="3"/>
      <c r="D343" s="31"/>
      <c r="E343" s="31"/>
      <c r="F343" s="3"/>
      <c r="G343" s="3"/>
      <c r="H343" s="3"/>
      <c r="I343" s="3"/>
      <c r="J343" s="3"/>
      <c r="K343" s="3"/>
      <c r="L343" s="3"/>
      <c r="M343" s="3"/>
      <c r="N343" s="3"/>
      <c r="O343" s="3"/>
      <c r="P343" s="3"/>
      <c r="Q343" s="3"/>
      <c r="R343" s="3"/>
      <c r="S343" s="3"/>
      <c r="T343" s="106"/>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6"/>
      <c r="BC343" s="37"/>
    </row>
    <row r="344" ht="15" customHeight="1" spans="1:55">
      <c r="A344" s="3"/>
      <c r="B344" s="3"/>
      <c r="C344" s="3"/>
      <c r="D344" s="31"/>
      <c r="E344" s="31"/>
      <c r="F344" s="3"/>
      <c r="G344" s="3"/>
      <c r="H344" s="3"/>
      <c r="I344" s="3"/>
      <c r="J344" s="3"/>
      <c r="K344" s="3"/>
      <c r="L344" s="3"/>
      <c r="M344" s="3"/>
      <c r="N344" s="3"/>
      <c r="O344" s="3"/>
      <c r="P344" s="3"/>
      <c r="Q344" s="3"/>
      <c r="R344" s="3"/>
      <c r="S344" s="3"/>
      <c r="T344" s="106"/>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6"/>
      <c r="BC344" s="37"/>
    </row>
    <row r="345" ht="15" customHeight="1" spans="1:55">
      <c r="A345" s="3"/>
      <c r="B345" s="3"/>
      <c r="C345" s="3"/>
      <c r="D345" s="31"/>
      <c r="E345" s="31"/>
      <c r="F345" s="3"/>
      <c r="G345" s="3"/>
      <c r="H345" s="3"/>
      <c r="I345" s="3"/>
      <c r="J345" s="3"/>
      <c r="K345" s="3"/>
      <c r="L345" s="3"/>
      <c r="M345" s="3"/>
      <c r="N345" s="3"/>
      <c r="O345" s="3"/>
      <c r="P345" s="3"/>
      <c r="Q345" s="3"/>
      <c r="R345" s="3"/>
      <c r="S345" s="3"/>
      <c r="T345" s="106"/>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6"/>
      <c r="BC345" s="37"/>
    </row>
    <row r="346" ht="15" customHeight="1" spans="1:55">
      <c r="A346" s="3"/>
      <c r="B346" s="3"/>
      <c r="C346" s="3"/>
      <c r="D346" s="31"/>
      <c r="E346" s="31"/>
      <c r="F346" s="3"/>
      <c r="G346" s="3"/>
      <c r="H346" s="3"/>
      <c r="I346" s="3"/>
      <c r="J346" s="3"/>
      <c r="K346" s="3"/>
      <c r="L346" s="3"/>
      <c r="M346" s="3"/>
      <c r="N346" s="3"/>
      <c r="O346" s="3"/>
      <c r="P346" s="3"/>
      <c r="Q346" s="3"/>
      <c r="R346" s="3"/>
      <c r="S346" s="3"/>
      <c r="T346" s="106"/>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6"/>
      <c r="BC346" s="37"/>
    </row>
    <row r="347" ht="15" customHeight="1" spans="1:55">
      <c r="A347" s="3"/>
      <c r="B347" s="3"/>
      <c r="C347" s="3"/>
      <c r="D347" s="31"/>
      <c r="E347" s="31"/>
      <c r="F347" s="3"/>
      <c r="G347" s="3"/>
      <c r="H347" s="3"/>
      <c r="I347" s="3"/>
      <c r="J347" s="3"/>
      <c r="K347" s="3"/>
      <c r="L347" s="3"/>
      <c r="M347" s="3"/>
      <c r="N347" s="3"/>
      <c r="O347" s="3"/>
      <c r="P347" s="3"/>
      <c r="Q347" s="3"/>
      <c r="R347" s="3"/>
      <c r="S347" s="3"/>
      <c r="T347" s="106"/>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6"/>
      <c r="BC347" s="37"/>
    </row>
    <row r="348" ht="15" customHeight="1" spans="1:55">
      <c r="A348" s="3"/>
      <c r="B348" s="3"/>
      <c r="C348" s="3"/>
      <c r="D348" s="31"/>
      <c r="E348" s="31"/>
      <c r="F348" s="3"/>
      <c r="G348" s="3"/>
      <c r="H348" s="3"/>
      <c r="I348" s="3"/>
      <c r="J348" s="3"/>
      <c r="K348" s="3"/>
      <c r="L348" s="3"/>
      <c r="M348" s="3"/>
      <c r="N348" s="3"/>
      <c r="O348" s="3"/>
      <c r="P348" s="3"/>
      <c r="Q348" s="3"/>
      <c r="R348" s="3"/>
      <c r="S348" s="3"/>
      <c r="T348" s="106"/>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6"/>
      <c r="BC348" s="37"/>
    </row>
    <row r="349" ht="15" customHeight="1" spans="1:55">
      <c r="A349" s="3"/>
      <c r="B349" s="3"/>
      <c r="C349" s="3"/>
      <c r="D349" s="31"/>
      <c r="E349" s="31"/>
      <c r="F349" s="3"/>
      <c r="G349" s="3"/>
      <c r="H349" s="3"/>
      <c r="I349" s="3"/>
      <c r="J349" s="3"/>
      <c r="K349" s="3"/>
      <c r="L349" s="3"/>
      <c r="M349" s="3"/>
      <c r="N349" s="3"/>
      <c r="O349" s="3"/>
      <c r="P349" s="3"/>
      <c r="Q349" s="3"/>
      <c r="R349" s="3"/>
      <c r="S349" s="3"/>
      <c r="T349" s="106"/>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6"/>
      <c r="BC349" s="37"/>
    </row>
    <row r="350" ht="15" customHeight="1" spans="1:55">
      <c r="A350" s="3"/>
      <c r="B350" s="3"/>
      <c r="C350" s="3"/>
      <c r="D350" s="31"/>
      <c r="E350" s="31"/>
      <c r="F350" s="3"/>
      <c r="G350" s="3"/>
      <c r="H350" s="3"/>
      <c r="I350" s="3"/>
      <c r="J350" s="3"/>
      <c r="K350" s="3"/>
      <c r="L350" s="3"/>
      <c r="M350" s="3"/>
      <c r="N350" s="3"/>
      <c r="O350" s="3"/>
      <c r="P350" s="3"/>
      <c r="Q350" s="3"/>
      <c r="R350" s="3"/>
      <c r="S350" s="3"/>
      <c r="T350" s="106"/>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6"/>
      <c r="BC350" s="37"/>
    </row>
    <row r="351" ht="15" customHeight="1" spans="1:55">
      <c r="A351" s="3"/>
      <c r="B351" s="3"/>
      <c r="C351" s="3"/>
      <c r="D351" s="31"/>
      <c r="E351" s="31"/>
      <c r="F351" s="3"/>
      <c r="G351" s="3"/>
      <c r="H351" s="3"/>
      <c r="I351" s="3"/>
      <c r="J351" s="3"/>
      <c r="K351" s="3"/>
      <c r="L351" s="3"/>
      <c r="M351" s="3"/>
      <c r="N351" s="3"/>
      <c r="O351" s="3"/>
      <c r="P351" s="3"/>
      <c r="Q351" s="3"/>
      <c r="R351" s="3"/>
      <c r="S351" s="3"/>
      <c r="T351" s="106"/>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6"/>
      <c r="BC351" s="37"/>
    </row>
    <row r="352" ht="15" customHeight="1" spans="1:55">
      <c r="A352" s="3"/>
      <c r="B352" s="3"/>
      <c r="C352" s="3"/>
      <c r="D352" s="31"/>
      <c r="E352" s="31"/>
      <c r="F352" s="3"/>
      <c r="G352" s="3"/>
      <c r="H352" s="3"/>
      <c r="I352" s="3"/>
      <c r="J352" s="3"/>
      <c r="K352" s="3"/>
      <c r="L352" s="3"/>
      <c r="M352" s="3"/>
      <c r="N352" s="3"/>
      <c r="O352" s="3"/>
      <c r="P352" s="3"/>
      <c r="Q352" s="3"/>
      <c r="R352" s="3"/>
      <c r="S352" s="3"/>
      <c r="T352" s="106"/>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6"/>
      <c r="BC352" s="37"/>
    </row>
    <row r="353" ht="15" customHeight="1" spans="1:55">
      <c r="A353" s="3"/>
      <c r="B353" s="3"/>
      <c r="C353" s="3"/>
      <c r="D353" s="31"/>
      <c r="E353" s="31"/>
      <c r="F353" s="3"/>
      <c r="G353" s="3"/>
      <c r="H353" s="3"/>
      <c r="I353" s="3"/>
      <c r="J353" s="3"/>
      <c r="K353" s="3"/>
      <c r="L353" s="3"/>
      <c r="M353" s="3"/>
      <c r="N353" s="3"/>
      <c r="O353" s="3"/>
      <c r="P353" s="3"/>
      <c r="Q353" s="3"/>
      <c r="R353" s="3"/>
      <c r="S353" s="3"/>
      <c r="T353" s="106"/>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6"/>
      <c r="BC353" s="37"/>
    </row>
    <row r="354" ht="15" customHeight="1" spans="1:55">
      <c r="A354" s="3"/>
      <c r="B354" s="3"/>
      <c r="C354" s="3"/>
      <c r="D354" s="31"/>
      <c r="E354" s="31"/>
      <c r="F354" s="3"/>
      <c r="G354" s="3"/>
      <c r="H354" s="3"/>
      <c r="I354" s="3"/>
      <c r="J354" s="3"/>
      <c r="K354" s="3"/>
      <c r="L354" s="3"/>
      <c r="M354" s="3"/>
      <c r="N354" s="3"/>
      <c r="O354" s="3"/>
      <c r="P354" s="3"/>
      <c r="Q354" s="3"/>
      <c r="R354" s="3"/>
      <c r="S354" s="3"/>
      <c r="T354" s="106"/>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6"/>
      <c r="BC354" s="37"/>
    </row>
    <row r="355" ht="15" customHeight="1" spans="1:55">
      <c r="A355" s="3"/>
      <c r="B355" s="3"/>
      <c r="C355" s="3"/>
      <c r="D355" s="31"/>
      <c r="E355" s="31"/>
      <c r="F355" s="3"/>
      <c r="G355" s="3"/>
      <c r="H355" s="3"/>
      <c r="I355" s="3"/>
      <c r="J355" s="3"/>
      <c r="K355" s="3"/>
      <c r="L355" s="3"/>
      <c r="M355" s="3"/>
      <c r="N355" s="3"/>
      <c r="O355" s="3"/>
      <c r="P355" s="3"/>
      <c r="Q355" s="3"/>
      <c r="R355" s="3"/>
      <c r="S355" s="3"/>
      <c r="T355" s="106"/>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6"/>
      <c r="BC355" s="37"/>
    </row>
    <row r="356" ht="15" customHeight="1" spans="1:55">
      <c r="A356" s="3"/>
      <c r="B356" s="3"/>
      <c r="C356" s="3"/>
      <c r="D356" s="31"/>
      <c r="E356" s="31"/>
      <c r="F356" s="3"/>
      <c r="G356" s="3"/>
      <c r="H356" s="3"/>
      <c r="I356" s="3"/>
      <c r="J356" s="3"/>
      <c r="K356" s="3"/>
      <c r="L356" s="3"/>
      <c r="M356" s="3"/>
      <c r="N356" s="3"/>
      <c r="O356" s="3"/>
      <c r="P356" s="3"/>
      <c r="Q356" s="3"/>
      <c r="R356" s="3"/>
      <c r="S356" s="3"/>
      <c r="T356" s="106"/>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6"/>
      <c r="BC356" s="37"/>
    </row>
    <row r="357" ht="15" customHeight="1" spans="1:55">
      <c r="A357" s="3"/>
      <c r="B357" s="3"/>
      <c r="C357" s="3"/>
      <c r="D357" s="31"/>
      <c r="E357" s="31"/>
      <c r="F357" s="3"/>
      <c r="G357" s="3"/>
      <c r="H357" s="3"/>
      <c r="I357" s="3"/>
      <c r="J357" s="3"/>
      <c r="K357" s="3"/>
      <c r="L357" s="3"/>
      <c r="M357" s="3"/>
      <c r="N357" s="3"/>
      <c r="O357" s="3"/>
      <c r="P357" s="3"/>
      <c r="Q357" s="3"/>
      <c r="R357" s="3"/>
      <c r="S357" s="3"/>
      <c r="T357" s="106"/>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6"/>
      <c r="BC357" s="37"/>
    </row>
    <row r="358" ht="15" customHeight="1" spans="1:55">
      <c r="A358" s="3"/>
      <c r="B358" s="3"/>
      <c r="C358" s="3"/>
      <c r="D358" s="31"/>
      <c r="E358" s="31"/>
      <c r="F358" s="3"/>
      <c r="G358" s="3"/>
      <c r="H358" s="3"/>
      <c r="I358" s="3"/>
      <c r="J358" s="3"/>
      <c r="K358" s="3"/>
      <c r="L358" s="3"/>
      <c r="M358" s="3"/>
      <c r="N358" s="3"/>
      <c r="O358" s="3"/>
      <c r="P358" s="3"/>
      <c r="Q358" s="3"/>
      <c r="R358" s="3"/>
      <c r="S358" s="3"/>
      <c r="T358" s="106"/>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6"/>
      <c r="BC358" s="37"/>
    </row>
    <row r="359" ht="15" customHeight="1" spans="1:55">
      <c r="A359" s="3"/>
      <c r="B359" s="3"/>
      <c r="C359" s="3"/>
      <c r="D359" s="31"/>
      <c r="E359" s="31"/>
      <c r="F359" s="3"/>
      <c r="G359" s="3"/>
      <c r="H359" s="3"/>
      <c r="I359" s="3"/>
      <c r="J359" s="3"/>
      <c r="K359" s="3"/>
      <c r="L359" s="3"/>
      <c r="M359" s="3"/>
      <c r="N359" s="3"/>
      <c r="O359" s="3"/>
      <c r="P359" s="3"/>
      <c r="Q359" s="3"/>
      <c r="R359" s="3"/>
      <c r="S359" s="3"/>
      <c r="T359" s="106"/>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6"/>
      <c r="BC359" s="37"/>
    </row>
    <row r="360" ht="15" customHeight="1" spans="1:55">
      <c r="A360" s="3"/>
      <c r="B360" s="3"/>
      <c r="C360" s="3"/>
      <c r="D360" s="31"/>
      <c r="E360" s="31"/>
      <c r="F360" s="3"/>
      <c r="G360" s="3"/>
      <c r="H360" s="3"/>
      <c r="I360" s="3"/>
      <c r="J360" s="3"/>
      <c r="K360" s="3"/>
      <c r="L360" s="3"/>
      <c r="M360" s="3"/>
      <c r="N360" s="3"/>
      <c r="O360" s="3"/>
      <c r="P360" s="3"/>
      <c r="Q360" s="3"/>
      <c r="R360" s="3"/>
      <c r="S360" s="3"/>
      <c r="T360" s="106"/>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6"/>
      <c r="BC360" s="37"/>
    </row>
    <row r="361" ht="15" customHeight="1" spans="1:55">
      <c r="A361" s="3"/>
      <c r="B361" s="3"/>
      <c r="C361" s="3"/>
      <c r="D361" s="31"/>
      <c r="E361" s="31"/>
      <c r="F361" s="3"/>
      <c r="G361" s="3"/>
      <c r="H361" s="3"/>
      <c r="I361" s="3"/>
      <c r="J361" s="3"/>
      <c r="K361" s="3"/>
      <c r="L361" s="3"/>
      <c r="M361" s="3"/>
      <c r="N361" s="3"/>
      <c r="O361" s="3"/>
      <c r="P361" s="3"/>
      <c r="Q361" s="3"/>
      <c r="R361" s="3"/>
      <c r="S361" s="3"/>
      <c r="T361" s="106"/>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6"/>
      <c r="BC361" s="37"/>
    </row>
    <row r="362" ht="15" customHeight="1" spans="1:55">
      <c r="A362" s="3"/>
      <c r="B362" s="3"/>
      <c r="C362" s="3"/>
      <c r="D362" s="31"/>
      <c r="E362" s="31"/>
      <c r="F362" s="3"/>
      <c r="G362" s="3"/>
      <c r="H362" s="3"/>
      <c r="I362" s="3"/>
      <c r="J362" s="3"/>
      <c r="K362" s="3"/>
      <c r="L362" s="3"/>
      <c r="M362" s="3"/>
      <c r="N362" s="3"/>
      <c r="O362" s="3"/>
      <c r="P362" s="3"/>
      <c r="Q362" s="3"/>
      <c r="R362" s="3"/>
      <c r="S362" s="3"/>
      <c r="T362" s="106"/>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6"/>
      <c r="BC362" s="37"/>
    </row>
    <row r="363" ht="15" customHeight="1" spans="1:55">
      <c r="A363" s="3"/>
      <c r="B363" s="3"/>
      <c r="C363" s="3"/>
      <c r="D363" s="31"/>
      <c r="E363" s="31"/>
      <c r="F363" s="3"/>
      <c r="G363" s="3"/>
      <c r="H363" s="3"/>
      <c r="I363" s="3"/>
      <c r="J363" s="3"/>
      <c r="K363" s="3"/>
      <c r="L363" s="3"/>
      <c r="M363" s="3"/>
      <c r="N363" s="3"/>
      <c r="O363" s="3"/>
      <c r="P363" s="3"/>
      <c r="Q363" s="3"/>
      <c r="R363" s="3"/>
      <c r="S363" s="3"/>
      <c r="T363" s="106"/>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6"/>
      <c r="BC363" s="37"/>
    </row>
    <row r="364" ht="15" customHeight="1" spans="1:55">
      <c r="A364" s="3"/>
      <c r="B364" s="3"/>
      <c r="C364" s="3"/>
      <c r="D364" s="31"/>
      <c r="E364" s="31"/>
      <c r="F364" s="3"/>
      <c r="G364" s="3"/>
      <c r="H364" s="3"/>
      <c r="I364" s="3"/>
      <c r="J364" s="3"/>
      <c r="K364" s="3"/>
      <c r="L364" s="3"/>
      <c r="M364" s="3"/>
      <c r="N364" s="3"/>
      <c r="O364" s="3"/>
      <c r="P364" s="3"/>
      <c r="Q364" s="3"/>
      <c r="R364" s="3"/>
      <c r="S364" s="3"/>
      <c r="T364" s="106"/>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6"/>
      <c r="BC364" s="37"/>
    </row>
    <row r="365" ht="15" customHeight="1" spans="1:55">
      <c r="A365" s="3"/>
      <c r="B365" s="3"/>
      <c r="C365" s="3"/>
      <c r="D365" s="31"/>
      <c r="E365" s="31"/>
      <c r="F365" s="3"/>
      <c r="G365" s="3"/>
      <c r="H365" s="3"/>
      <c r="I365" s="3"/>
      <c r="J365" s="3"/>
      <c r="K365" s="3"/>
      <c r="L365" s="3"/>
      <c r="M365" s="3"/>
      <c r="N365" s="3"/>
      <c r="O365" s="3"/>
      <c r="P365" s="3"/>
      <c r="Q365" s="3"/>
      <c r="R365" s="3"/>
      <c r="S365" s="3"/>
      <c r="T365" s="106"/>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6"/>
      <c r="BC365" s="37"/>
    </row>
    <row r="366" ht="15" customHeight="1" spans="1:55">
      <c r="A366" s="3"/>
      <c r="B366" s="3"/>
      <c r="C366" s="3"/>
      <c r="D366" s="31"/>
      <c r="E366" s="31"/>
      <c r="F366" s="3"/>
      <c r="G366" s="3"/>
      <c r="H366" s="3"/>
      <c r="I366" s="3"/>
      <c r="J366" s="3"/>
      <c r="K366" s="3"/>
      <c r="L366" s="3"/>
      <c r="M366" s="3"/>
      <c r="N366" s="3"/>
      <c r="O366" s="3"/>
      <c r="P366" s="3"/>
      <c r="Q366" s="3"/>
      <c r="R366" s="3"/>
      <c r="S366" s="3"/>
      <c r="T366" s="106"/>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6"/>
      <c r="BC366" s="37"/>
    </row>
    <row r="367" ht="15" customHeight="1" spans="1:55">
      <c r="A367" s="3"/>
      <c r="B367" s="3"/>
      <c r="C367" s="3"/>
      <c r="D367" s="31"/>
      <c r="E367" s="31"/>
      <c r="F367" s="3"/>
      <c r="G367" s="3"/>
      <c r="H367" s="3"/>
      <c r="I367" s="3"/>
      <c r="J367" s="3"/>
      <c r="K367" s="3"/>
      <c r="L367" s="3"/>
      <c r="M367" s="3"/>
      <c r="N367" s="3"/>
      <c r="O367" s="3"/>
      <c r="P367" s="3"/>
      <c r="Q367" s="3"/>
      <c r="R367" s="3"/>
      <c r="S367" s="3"/>
      <c r="T367" s="106"/>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6"/>
      <c r="BC367" s="37"/>
    </row>
    <row r="368" ht="15" customHeight="1" spans="1:55">
      <c r="A368" s="3"/>
      <c r="B368" s="3"/>
      <c r="C368" s="3"/>
      <c r="D368" s="31"/>
      <c r="E368" s="31"/>
      <c r="F368" s="3"/>
      <c r="G368" s="3"/>
      <c r="H368" s="3"/>
      <c r="I368" s="3"/>
      <c r="J368" s="3"/>
      <c r="K368" s="3"/>
      <c r="L368" s="3"/>
      <c r="M368" s="3"/>
      <c r="N368" s="3"/>
      <c r="O368" s="3"/>
      <c r="P368" s="3"/>
      <c r="Q368" s="3"/>
      <c r="R368" s="3"/>
      <c r="S368" s="3"/>
      <c r="T368" s="106"/>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6"/>
      <c r="BC368" s="37"/>
    </row>
    <row r="369" ht="15" customHeight="1" spans="1:55">
      <c r="A369" s="3"/>
      <c r="B369" s="3"/>
      <c r="C369" s="3"/>
      <c r="D369" s="31"/>
      <c r="E369" s="31"/>
      <c r="F369" s="3"/>
      <c r="G369" s="3"/>
      <c r="H369" s="3"/>
      <c r="I369" s="3"/>
      <c r="J369" s="3"/>
      <c r="K369" s="3"/>
      <c r="L369" s="3"/>
      <c r="M369" s="3"/>
      <c r="N369" s="3"/>
      <c r="O369" s="3"/>
      <c r="P369" s="3"/>
      <c r="Q369" s="3"/>
      <c r="R369" s="3"/>
      <c r="S369" s="3"/>
      <c r="T369" s="106"/>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6"/>
      <c r="BC369" s="37"/>
    </row>
    <row r="370" ht="15" customHeight="1" spans="1:55">
      <c r="A370" s="3"/>
      <c r="B370" s="3"/>
      <c r="C370" s="3"/>
      <c r="D370" s="31"/>
      <c r="E370" s="31"/>
      <c r="F370" s="3"/>
      <c r="G370" s="3"/>
      <c r="H370" s="3"/>
      <c r="I370" s="3"/>
      <c r="J370" s="3"/>
      <c r="K370" s="3"/>
      <c r="L370" s="3"/>
      <c r="M370" s="3"/>
      <c r="N370" s="3"/>
      <c r="O370" s="3"/>
      <c r="P370" s="3"/>
      <c r="Q370" s="3"/>
      <c r="R370" s="3"/>
      <c r="S370" s="3"/>
      <c r="T370" s="106"/>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6"/>
      <c r="BC370" s="37"/>
    </row>
    <row r="371" ht="15" customHeight="1" spans="1:55">
      <c r="A371" s="3"/>
      <c r="B371" s="3"/>
      <c r="C371" s="3"/>
      <c r="D371" s="31"/>
      <c r="E371" s="31"/>
      <c r="F371" s="3"/>
      <c r="G371" s="3"/>
      <c r="H371" s="3"/>
      <c r="I371" s="3"/>
      <c r="J371" s="3"/>
      <c r="K371" s="3"/>
      <c r="L371" s="3"/>
      <c r="M371" s="3"/>
      <c r="N371" s="3"/>
      <c r="O371" s="3"/>
      <c r="P371" s="3"/>
      <c r="Q371" s="3"/>
      <c r="R371" s="3"/>
      <c r="S371" s="3"/>
      <c r="T371" s="106"/>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6"/>
      <c r="BC371" s="37"/>
    </row>
    <row r="372" ht="15" customHeight="1" spans="1:55">
      <c r="A372" s="3"/>
      <c r="B372" s="3"/>
      <c r="C372" s="3"/>
      <c r="D372" s="31"/>
      <c r="E372" s="31"/>
      <c r="F372" s="3"/>
      <c r="G372" s="3"/>
      <c r="H372" s="3"/>
      <c r="I372" s="3"/>
      <c r="J372" s="3"/>
      <c r="K372" s="3"/>
      <c r="L372" s="3"/>
      <c r="M372" s="3"/>
      <c r="N372" s="3"/>
      <c r="O372" s="3"/>
      <c r="P372" s="3"/>
      <c r="Q372" s="3"/>
      <c r="R372" s="3"/>
      <c r="S372" s="3"/>
      <c r="T372" s="106"/>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6"/>
      <c r="BC372" s="37"/>
    </row>
    <row r="373" ht="15" customHeight="1" spans="1:55">
      <c r="A373" s="3"/>
      <c r="B373" s="3"/>
      <c r="C373" s="3"/>
      <c r="D373" s="31"/>
      <c r="E373" s="31"/>
      <c r="F373" s="3"/>
      <c r="G373" s="3"/>
      <c r="H373" s="3"/>
      <c r="I373" s="3"/>
      <c r="J373" s="3"/>
      <c r="K373" s="3"/>
      <c r="L373" s="3"/>
      <c r="M373" s="3"/>
      <c r="N373" s="3"/>
      <c r="O373" s="3"/>
      <c r="P373" s="3"/>
      <c r="Q373" s="3"/>
      <c r="R373" s="3"/>
      <c r="S373" s="3"/>
      <c r="T373" s="106"/>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6"/>
      <c r="BC373" s="37"/>
    </row>
    <row r="374" ht="15" customHeight="1" spans="1:55">
      <c r="A374" s="3"/>
      <c r="B374" s="3"/>
      <c r="C374" s="3"/>
      <c r="D374" s="31"/>
      <c r="E374" s="31"/>
      <c r="F374" s="3"/>
      <c r="G374" s="3"/>
      <c r="H374" s="3"/>
      <c r="I374" s="3"/>
      <c r="J374" s="3"/>
      <c r="K374" s="3"/>
      <c r="L374" s="3"/>
      <c r="M374" s="3"/>
      <c r="N374" s="3"/>
      <c r="O374" s="3"/>
      <c r="P374" s="3"/>
      <c r="Q374" s="3"/>
      <c r="R374" s="3"/>
      <c r="S374" s="3"/>
      <c r="T374" s="106"/>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6"/>
      <c r="BC374" s="37"/>
    </row>
    <row r="375" ht="15" customHeight="1" spans="1:55">
      <c r="A375" s="3"/>
      <c r="B375" s="3"/>
      <c r="C375" s="3"/>
      <c r="D375" s="31"/>
      <c r="E375" s="31"/>
      <c r="F375" s="3"/>
      <c r="G375" s="3"/>
      <c r="H375" s="3"/>
      <c r="I375" s="3"/>
      <c r="J375" s="3"/>
      <c r="K375" s="3"/>
      <c r="L375" s="3"/>
      <c r="M375" s="3"/>
      <c r="N375" s="3"/>
      <c r="O375" s="3"/>
      <c r="P375" s="3"/>
      <c r="Q375" s="3"/>
      <c r="R375" s="3"/>
      <c r="S375" s="3"/>
      <c r="T375" s="106"/>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6"/>
      <c r="BC375" s="37"/>
    </row>
    <row r="376" ht="15" customHeight="1" spans="1:55">
      <c r="A376" s="3"/>
      <c r="B376" s="3"/>
      <c r="C376" s="3"/>
      <c r="D376" s="31"/>
      <c r="E376" s="31"/>
      <c r="F376" s="3"/>
      <c r="G376" s="3"/>
      <c r="H376" s="3"/>
      <c r="I376" s="3"/>
      <c r="J376" s="3"/>
      <c r="K376" s="3"/>
      <c r="L376" s="3"/>
      <c r="M376" s="3"/>
      <c r="N376" s="3"/>
      <c r="O376" s="3"/>
      <c r="P376" s="3"/>
      <c r="Q376" s="3"/>
      <c r="R376" s="3"/>
      <c r="S376" s="3"/>
      <c r="T376" s="106"/>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6"/>
      <c r="BC376" s="37"/>
    </row>
    <row r="377" ht="15" customHeight="1" spans="1:55">
      <c r="A377" s="3"/>
      <c r="B377" s="3"/>
      <c r="C377" s="3"/>
      <c r="D377" s="31"/>
      <c r="E377" s="31"/>
      <c r="F377" s="3"/>
      <c r="G377" s="3"/>
      <c r="H377" s="3"/>
      <c r="I377" s="3"/>
      <c r="J377" s="3"/>
      <c r="K377" s="3"/>
      <c r="L377" s="3"/>
      <c r="M377" s="3"/>
      <c r="N377" s="3"/>
      <c r="O377" s="3"/>
      <c r="P377" s="3"/>
      <c r="Q377" s="3"/>
      <c r="R377" s="3"/>
      <c r="S377" s="3"/>
      <c r="T377" s="106"/>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6"/>
      <c r="BC377" s="37"/>
    </row>
    <row r="378" ht="15" customHeight="1" spans="1:55">
      <c r="A378" s="3"/>
      <c r="B378" s="3"/>
      <c r="C378" s="3"/>
      <c r="D378" s="31"/>
      <c r="E378" s="31"/>
      <c r="F378" s="3"/>
      <c r="G378" s="3"/>
      <c r="H378" s="3"/>
      <c r="I378" s="3"/>
      <c r="J378" s="3"/>
      <c r="K378" s="3"/>
      <c r="L378" s="3"/>
      <c r="M378" s="3"/>
      <c r="N378" s="3"/>
      <c r="O378" s="3"/>
      <c r="P378" s="3"/>
      <c r="Q378" s="3"/>
      <c r="R378" s="3"/>
      <c r="S378" s="3"/>
      <c r="T378" s="106"/>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6"/>
      <c r="BC378" s="37"/>
    </row>
    <row r="379" ht="15" customHeight="1" spans="1:55">
      <c r="A379" s="3"/>
      <c r="B379" s="3"/>
      <c r="C379" s="3"/>
      <c r="D379" s="31"/>
      <c r="E379" s="31"/>
      <c r="F379" s="3"/>
      <c r="G379" s="3"/>
      <c r="H379" s="3"/>
      <c r="I379" s="3"/>
      <c r="J379" s="3"/>
      <c r="K379" s="3"/>
      <c r="L379" s="3"/>
      <c r="M379" s="3"/>
      <c r="N379" s="3"/>
      <c r="O379" s="3"/>
      <c r="P379" s="3"/>
      <c r="Q379" s="3"/>
      <c r="R379" s="3"/>
      <c r="S379" s="3"/>
      <c r="T379" s="106"/>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6"/>
      <c r="BC379" s="37"/>
    </row>
    <row r="380" ht="15" customHeight="1" spans="1:55">
      <c r="A380" s="3"/>
      <c r="B380" s="3"/>
      <c r="C380" s="3"/>
      <c r="D380" s="31"/>
      <c r="E380" s="31"/>
      <c r="F380" s="3"/>
      <c r="G380" s="3"/>
      <c r="H380" s="3"/>
      <c r="I380" s="3"/>
      <c r="J380" s="3"/>
      <c r="K380" s="3"/>
      <c r="L380" s="3"/>
      <c r="M380" s="3"/>
      <c r="N380" s="3"/>
      <c r="O380" s="3"/>
      <c r="P380" s="3"/>
      <c r="Q380" s="3"/>
      <c r="R380" s="3"/>
      <c r="S380" s="3"/>
      <c r="T380" s="106"/>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6"/>
      <c r="BC380" s="37"/>
    </row>
    <row r="381" ht="15" customHeight="1" spans="1:55">
      <c r="A381" s="3"/>
      <c r="B381" s="3"/>
      <c r="C381" s="3"/>
      <c r="D381" s="31"/>
      <c r="E381" s="31"/>
      <c r="F381" s="3"/>
      <c r="G381" s="3"/>
      <c r="H381" s="3"/>
      <c r="I381" s="3"/>
      <c r="J381" s="3"/>
      <c r="K381" s="3"/>
      <c r="L381" s="3"/>
      <c r="M381" s="3"/>
      <c r="N381" s="3"/>
      <c r="O381" s="3"/>
      <c r="P381" s="3"/>
      <c r="Q381" s="3"/>
      <c r="R381" s="3"/>
      <c r="S381" s="3"/>
      <c r="T381" s="106"/>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6"/>
      <c r="BC381" s="37"/>
    </row>
    <row r="382" ht="15" customHeight="1" spans="1:55">
      <c r="A382" s="3"/>
      <c r="B382" s="3"/>
      <c r="C382" s="3"/>
      <c r="D382" s="31"/>
      <c r="E382" s="31"/>
      <c r="F382" s="3"/>
      <c r="G382" s="3"/>
      <c r="H382" s="3"/>
      <c r="I382" s="3"/>
      <c r="J382" s="3"/>
      <c r="K382" s="3"/>
      <c r="L382" s="3"/>
      <c r="M382" s="3"/>
      <c r="N382" s="3"/>
      <c r="O382" s="3"/>
      <c r="P382" s="3"/>
      <c r="Q382" s="3"/>
      <c r="R382" s="3"/>
      <c r="S382" s="3"/>
      <c r="T382" s="106"/>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6"/>
      <c r="BC382" s="37"/>
    </row>
    <row r="383" ht="15" customHeight="1" spans="1:55">
      <c r="A383" s="3"/>
      <c r="B383" s="3"/>
      <c r="C383" s="3"/>
      <c r="D383" s="31"/>
      <c r="E383" s="31"/>
      <c r="F383" s="3"/>
      <c r="G383" s="3"/>
      <c r="H383" s="3"/>
      <c r="I383" s="3"/>
      <c r="J383" s="3"/>
      <c r="K383" s="3"/>
      <c r="L383" s="3"/>
      <c r="M383" s="3"/>
      <c r="N383" s="3"/>
      <c r="O383" s="3"/>
      <c r="P383" s="3"/>
      <c r="Q383" s="3"/>
      <c r="R383" s="3"/>
      <c r="S383" s="3"/>
      <c r="T383" s="106"/>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6"/>
      <c r="BC383" s="37"/>
    </row>
    <row r="384" ht="15" customHeight="1" spans="1:55">
      <c r="A384" s="3"/>
      <c r="B384" s="3"/>
      <c r="C384" s="3"/>
      <c r="D384" s="31"/>
      <c r="E384" s="31"/>
      <c r="F384" s="3"/>
      <c r="G384" s="3"/>
      <c r="H384" s="3"/>
      <c r="I384" s="3"/>
      <c r="J384" s="3"/>
      <c r="K384" s="3"/>
      <c r="L384" s="3"/>
      <c r="M384" s="3"/>
      <c r="N384" s="3"/>
      <c r="O384" s="3"/>
      <c r="P384" s="3"/>
      <c r="Q384" s="3"/>
      <c r="R384" s="3"/>
      <c r="S384" s="3"/>
      <c r="T384" s="106"/>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6"/>
      <c r="BC384" s="37"/>
    </row>
    <row r="385" ht="15" customHeight="1" spans="1:55">
      <c r="A385" s="3"/>
      <c r="B385" s="3"/>
      <c r="C385" s="3"/>
      <c r="D385" s="31"/>
      <c r="E385" s="31"/>
      <c r="F385" s="3"/>
      <c r="G385" s="3"/>
      <c r="H385" s="3"/>
      <c r="I385" s="3"/>
      <c r="J385" s="3"/>
      <c r="K385" s="3"/>
      <c r="L385" s="3"/>
      <c r="M385" s="3"/>
      <c r="N385" s="3"/>
      <c r="O385" s="3"/>
      <c r="P385" s="3"/>
      <c r="Q385" s="3"/>
      <c r="R385" s="3"/>
      <c r="S385" s="3"/>
      <c r="T385" s="106"/>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6"/>
      <c r="BC385" s="37"/>
    </row>
    <row r="386" ht="15" customHeight="1" spans="1:55">
      <c r="A386" s="3"/>
      <c r="B386" s="3"/>
      <c r="C386" s="3"/>
      <c r="D386" s="31"/>
      <c r="E386" s="31"/>
      <c r="F386" s="3"/>
      <c r="G386" s="3"/>
      <c r="H386" s="3"/>
      <c r="I386" s="3"/>
      <c r="J386" s="3"/>
      <c r="K386" s="3"/>
      <c r="L386" s="3"/>
      <c r="M386" s="3"/>
      <c r="N386" s="3"/>
      <c r="O386" s="3"/>
      <c r="P386" s="3"/>
      <c r="Q386" s="3"/>
      <c r="R386" s="3"/>
      <c r="S386" s="3"/>
      <c r="T386" s="106"/>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6"/>
      <c r="BC386" s="37"/>
    </row>
    <row r="387" ht="15" customHeight="1" spans="1:55">
      <c r="A387" s="3"/>
      <c r="B387" s="3"/>
      <c r="C387" s="3"/>
      <c r="D387" s="31"/>
      <c r="E387" s="31"/>
      <c r="F387" s="3"/>
      <c r="G387" s="3"/>
      <c r="H387" s="3"/>
      <c r="I387" s="3"/>
      <c r="J387" s="3"/>
      <c r="K387" s="3"/>
      <c r="L387" s="3"/>
      <c r="M387" s="3"/>
      <c r="N387" s="3"/>
      <c r="O387" s="3"/>
      <c r="P387" s="3"/>
      <c r="Q387" s="3"/>
      <c r="R387" s="3"/>
      <c r="S387" s="3"/>
      <c r="T387" s="106"/>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6"/>
      <c r="BC387" s="37"/>
    </row>
    <row r="388" ht="15" customHeight="1" spans="1:55">
      <c r="A388" s="3"/>
      <c r="B388" s="3"/>
      <c r="C388" s="3"/>
      <c r="D388" s="31"/>
      <c r="E388" s="31"/>
      <c r="F388" s="3"/>
      <c r="G388" s="3"/>
      <c r="H388" s="3"/>
      <c r="I388" s="3"/>
      <c r="J388" s="3"/>
      <c r="K388" s="3"/>
      <c r="L388" s="3"/>
      <c r="M388" s="3"/>
      <c r="N388" s="3"/>
      <c r="O388" s="3"/>
      <c r="P388" s="3"/>
      <c r="Q388" s="3"/>
      <c r="R388" s="3"/>
      <c r="S388" s="3"/>
      <c r="T388" s="106"/>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6"/>
      <c r="BC388" s="37"/>
    </row>
    <row r="389" ht="15" customHeight="1" spans="1:55">
      <c r="A389" s="3"/>
      <c r="B389" s="3"/>
      <c r="C389" s="3"/>
      <c r="D389" s="31"/>
      <c r="E389" s="31"/>
      <c r="F389" s="3"/>
      <c r="G389" s="3"/>
      <c r="H389" s="3"/>
      <c r="I389" s="3"/>
      <c r="J389" s="3"/>
      <c r="K389" s="3"/>
      <c r="L389" s="3"/>
      <c r="M389" s="3"/>
      <c r="N389" s="3"/>
      <c r="O389" s="3"/>
      <c r="P389" s="3"/>
      <c r="Q389" s="3"/>
      <c r="R389" s="3"/>
      <c r="S389" s="3"/>
      <c r="T389" s="106"/>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6"/>
      <c r="BC389" s="37"/>
    </row>
    <row r="390" ht="15" customHeight="1" spans="1:55">
      <c r="A390" s="3"/>
      <c r="B390" s="3"/>
      <c r="C390" s="3"/>
      <c r="D390" s="31"/>
      <c r="E390" s="31"/>
      <c r="F390" s="3"/>
      <c r="G390" s="3"/>
      <c r="H390" s="3"/>
      <c r="I390" s="3"/>
      <c r="J390" s="3"/>
      <c r="K390" s="3"/>
      <c r="L390" s="3"/>
      <c r="M390" s="3"/>
      <c r="N390" s="3"/>
      <c r="O390" s="3"/>
      <c r="P390" s="3"/>
      <c r="Q390" s="3"/>
      <c r="R390" s="3"/>
      <c r="S390" s="3"/>
      <c r="T390" s="106"/>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6"/>
      <c r="BC390" s="37"/>
    </row>
    <row r="391" ht="15" customHeight="1" spans="1:55">
      <c r="A391" s="3"/>
      <c r="B391" s="3"/>
      <c r="C391" s="3"/>
      <c r="D391" s="31"/>
      <c r="E391" s="31"/>
      <c r="F391" s="3"/>
      <c r="G391" s="3"/>
      <c r="H391" s="3"/>
      <c r="I391" s="3"/>
      <c r="J391" s="3"/>
      <c r="K391" s="3"/>
      <c r="L391" s="3"/>
      <c r="M391" s="3"/>
      <c r="N391" s="3"/>
      <c r="O391" s="3"/>
      <c r="P391" s="3"/>
      <c r="Q391" s="3"/>
      <c r="R391" s="3"/>
      <c r="S391" s="3"/>
      <c r="T391" s="106"/>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6"/>
      <c r="BC391" s="37"/>
    </row>
    <row r="392" ht="15" customHeight="1" spans="1:55">
      <c r="A392" s="3"/>
      <c r="B392" s="3"/>
      <c r="C392" s="3"/>
      <c r="D392" s="31"/>
      <c r="E392" s="31"/>
      <c r="F392" s="3"/>
      <c r="G392" s="3"/>
      <c r="H392" s="3"/>
      <c r="I392" s="3"/>
      <c r="J392" s="3"/>
      <c r="K392" s="3"/>
      <c r="L392" s="3"/>
      <c r="M392" s="3"/>
      <c r="N392" s="3"/>
      <c r="O392" s="3"/>
      <c r="P392" s="3"/>
      <c r="Q392" s="3"/>
      <c r="R392" s="3"/>
      <c r="S392" s="3"/>
      <c r="T392" s="106"/>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6"/>
      <c r="BC392" s="37"/>
    </row>
    <row r="393" ht="15" customHeight="1" spans="1:55">
      <c r="A393" s="3"/>
      <c r="B393" s="3"/>
      <c r="C393" s="3"/>
      <c r="D393" s="31"/>
      <c r="E393" s="31"/>
      <c r="F393" s="3"/>
      <c r="G393" s="3"/>
      <c r="H393" s="3"/>
      <c r="I393" s="3"/>
      <c r="J393" s="3"/>
      <c r="K393" s="3"/>
      <c r="L393" s="3"/>
      <c r="M393" s="3"/>
      <c r="N393" s="3"/>
      <c r="O393" s="3"/>
      <c r="P393" s="3"/>
      <c r="Q393" s="3"/>
      <c r="R393" s="3"/>
      <c r="S393" s="3"/>
      <c r="T393" s="106"/>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6"/>
      <c r="BC393" s="37"/>
    </row>
    <row r="394" ht="15" customHeight="1" spans="1:55">
      <c r="A394" s="3"/>
      <c r="B394" s="3"/>
      <c r="C394" s="3"/>
      <c r="D394" s="31"/>
      <c r="E394" s="31"/>
      <c r="F394" s="3"/>
      <c r="G394" s="3"/>
      <c r="H394" s="3"/>
      <c r="I394" s="3"/>
      <c r="J394" s="3"/>
      <c r="K394" s="3"/>
      <c r="L394" s="3"/>
      <c r="M394" s="3"/>
      <c r="N394" s="3"/>
      <c r="O394" s="3"/>
      <c r="P394" s="3"/>
      <c r="Q394" s="3"/>
      <c r="R394" s="3"/>
      <c r="S394" s="3"/>
      <c r="T394" s="106"/>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6"/>
      <c r="BC394" s="37"/>
    </row>
    <row r="395" ht="15" customHeight="1" spans="1:55">
      <c r="A395" s="3"/>
      <c r="B395" s="3"/>
      <c r="C395" s="3"/>
      <c r="D395" s="31"/>
      <c r="E395" s="31"/>
      <c r="F395" s="3"/>
      <c r="G395" s="3"/>
      <c r="H395" s="3"/>
      <c r="I395" s="3"/>
      <c r="J395" s="3"/>
      <c r="K395" s="3"/>
      <c r="L395" s="3"/>
      <c r="M395" s="3"/>
      <c r="N395" s="3"/>
      <c r="O395" s="3"/>
      <c r="P395" s="3"/>
      <c r="Q395" s="3"/>
      <c r="R395" s="3"/>
      <c r="S395" s="3"/>
      <c r="T395" s="106"/>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6"/>
      <c r="BC395" s="37"/>
    </row>
    <row r="396" ht="15" customHeight="1" spans="1:55">
      <c r="A396" s="3"/>
      <c r="B396" s="3"/>
      <c r="C396" s="3"/>
      <c r="D396" s="31"/>
      <c r="E396" s="31"/>
      <c r="F396" s="3"/>
      <c r="G396" s="3"/>
      <c r="H396" s="3"/>
      <c r="I396" s="3"/>
      <c r="J396" s="3"/>
      <c r="K396" s="3"/>
      <c r="L396" s="3"/>
      <c r="M396" s="3"/>
      <c r="N396" s="3"/>
      <c r="O396" s="3"/>
      <c r="P396" s="3"/>
      <c r="Q396" s="3"/>
      <c r="R396" s="3"/>
      <c r="S396" s="3"/>
      <c r="T396" s="106"/>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6"/>
      <c r="BC396" s="37"/>
    </row>
    <row r="397" ht="15" customHeight="1" spans="1:55">
      <c r="A397" s="3"/>
      <c r="B397" s="3"/>
      <c r="C397" s="3"/>
      <c r="D397" s="31"/>
      <c r="E397" s="31"/>
      <c r="F397" s="3"/>
      <c r="G397" s="3"/>
      <c r="H397" s="3"/>
      <c r="I397" s="3"/>
      <c r="J397" s="3"/>
      <c r="K397" s="3"/>
      <c r="L397" s="3"/>
      <c r="M397" s="3"/>
      <c r="N397" s="3"/>
      <c r="O397" s="3"/>
      <c r="P397" s="3"/>
      <c r="Q397" s="3"/>
      <c r="R397" s="3"/>
      <c r="S397" s="3"/>
      <c r="T397" s="106"/>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6"/>
      <c r="BC397" s="37"/>
    </row>
    <row r="398" ht="15" customHeight="1" spans="1:55">
      <c r="A398" s="3"/>
      <c r="B398" s="3"/>
      <c r="C398" s="3"/>
      <c r="D398" s="31"/>
      <c r="E398" s="31"/>
      <c r="F398" s="3"/>
      <c r="G398" s="3"/>
      <c r="H398" s="3"/>
      <c r="I398" s="3"/>
      <c r="J398" s="3"/>
      <c r="K398" s="3"/>
      <c r="L398" s="3"/>
      <c r="M398" s="3"/>
      <c r="N398" s="3"/>
      <c r="O398" s="3"/>
      <c r="P398" s="3"/>
      <c r="Q398" s="3"/>
      <c r="R398" s="3"/>
      <c r="S398" s="3"/>
      <c r="T398" s="106"/>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6"/>
      <c r="BC398" s="37"/>
    </row>
    <row r="399" ht="15" customHeight="1" spans="1:55">
      <c r="A399" s="3"/>
      <c r="B399" s="3"/>
      <c r="C399" s="3"/>
      <c r="D399" s="31"/>
      <c r="E399" s="31"/>
      <c r="F399" s="3"/>
      <c r="G399" s="3"/>
      <c r="H399" s="3"/>
      <c r="I399" s="3"/>
      <c r="J399" s="3"/>
      <c r="K399" s="3"/>
      <c r="L399" s="3"/>
      <c r="M399" s="3"/>
      <c r="N399" s="3"/>
      <c r="O399" s="3"/>
      <c r="P399" s="3"/>
      <c r="Q399" s="3"/>
      <c r="R399" s="3"/>
      <c r="S399" s="3"/>
      <c r="T399" s="106"/>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6"/>
      <c r="BC399" s="37"/>
    </row>
    <row r="400" ht="15" customHeight="1" spans="1:55">
      <c r="A400" s="3"/>
      <c r="B400" s="3"/>
      <c r="C400" s="3"/>
      <c r="D400" s="31"/>
      <c r="E400" s="31"/>
      <c r="F400" s="3"/>
      <c r="G400" s="3"/>
      <c r="H400" s="3"/>
      <c r="I400" s="3"/>
      <c r="J400" s="3"/>
      <c r="K400" s="3"/>
      <c r="L400" s="3"/>
      <c r="M400" s="3"/>
      <c r="N400" s="3"/>
      <c r="O400" s="3"/>
      <c r="P400" s="3"/>
      <c r="Q400" s="3"/>
      <c r="R400" s="3"/>
      <c r="S400" s="3"/>
      <c r="T400" s="106"/>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6"/>
      <c r="BC400" s="37"/>
    </row>
    <row r="401" ht="15" customHeight="1" spans="1:55">
      <c r="A401" s="3"/>
      <c r="B401" s="3"/>
      <c r="C401" s="3"/>
      <c r="D401" s="31"/>
      <c r="E401" s="31"/>
      <c r="F401" s="3"/>
      <c r="G401" s="3"/>
      <c r="H401" s="3"/>
      <c r="I401" s="3"/>
      <c r="J401" s="3"/>
      <c r="K401" s="3"/>
      <c r="L401" s="3"/>
      <c r="M401" s="3"/>
      <c r="N401" s="3"/>
      <c r="O401" s="3"/>
      <c r="P401" s="3"/>
      <c r="Q401" s="3"/>
      <c r="R401" s="3"/>
      <c r="S401" s="3"/>
      <c r="T401" s="106"/>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6"/>
      <c r="BC401" s="37"/>
    </row>
    <row r="402" ht="15" customHeight="1" spans="1:55">
      <c r="A402" s="3"/>
      <c r="B402" s="3"/>
      <c r="C402" s="3"/>
      <c r="D402" s="31"/>
      <c r="E402" s="31"/>
      <c r="F402" s="3"/>
      <c r="G402" s="3"/>
      <c r="H402" s="3"/>
      <c r="I402" s="3"/>
      <c r="J402" s="3"/>
      <c r="K402" s="3"/>
      <c r="L402" s="3"/>
      <c r="M402" s="3"/>
      <c r="N402" s="3"/>
      <c r="O402" s="3"/>
      <c r="P402" s="3"/>
      <c r="Q402" s="3"/>
      <c r="R402" s="3"/>
      <c r="S402" s="3"/>
      <c r="T402" s="106"/>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6"/>
      <c r="BC402" s="37"/>
    </row>
    <row r="403" ht="15" customHeight="1" spans="1:55">
      <c r="A403" s="3"/>
      <c r="B403" s="3"/>
      <c r="C403" s="3"/>
      <c r="D403" s="31"/>
      <c r="E403" s="31"/>
      <c r="F403" s="3"/>
      <c r="G403" s="3"/>
      <c r="H403" s="3"/>
      <c r="I403" s="3"/>
      <c r="J403" s="3"/>
      <c r="K403" s="3"/>
      <c r="L403" s="3"/>
      <c r="M403" s="3"/>
      <c r="N403" s="3"/>
      <c r="O403" s="3"/>
      <c r="P403" s="3"/>
      <c r="Q403" s="3"/>
      <c r="R403" s="3"/>
      <c r="S403" s="3"/>
      <c r="T403" s="106"/>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6"/>
      <c r="BC403" s="37"/>
    </row>
    <row r="404" ht="15" customHeight="1" spans="1:55">
      <c r="A404" s="3"/>
      <c r="B404" s="3"/>
      <c r="C404" s="3"/>
      <c r="D404" s="31"/>
      <c r="E404" s="31"/>
      <c r="F404" s="3"/>
      <c r="G404" s="3"/>
      <c r="H404" s="3"/>
      <c r="I404" s="3"/>
      <c r="J404" s="3"/>
      <c r="K404" s="3"/>
      <c r="L404" s="3"/>
      <c r="M404" s="3"/>
      <c r="N404" s="3"/>
      <c r="O404" s="3"/>
      <c r="P404" s="3"/>
      <c r="Q404" s="3"/>
      <c r="R404" s="3"/>
      <c r="S404" s="3"/>
      <c r="T404" s="106"/>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6"/>
      <c r="BC404" s="37"/>
    </row>
    <row r="405" ht="15" customHeight="1" spans="1:55">
      <c r="A405" s="3"/>
      <c r="B405" s="3"/>
      <c r="C405" s="3"/>
      <c r="D405" s="31"/>
      <c r="E405" s="31"/>
      <c r="F405" s="3"/>
      <c r="G405" s="3"/>
      <c r="H405" s="3"/>
      <c r="I405" s="3"/>
      <c r="J405" s="3"/>
      <c r="K405" s="3"/>
      <c r="L405" s="3"/>
      <c r="M405" s="3"/>
      <c r="N405" s="3"/>
      <c r="O405" s="3"/>
      <c r="P405" s="3"/>
      <c r="Q405" s="3"/>
      <c r="R405" s="3"/>
      <c r="S405" s="3"/>
      <c r="T405" s="106"/>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6"/>
      <c r="BC405" s="37"/>
    </row>
    <row r="406" ht="15" customHeight="1" spans="1:55">
      <c r="A406" s="3"/>
      <c r="B406" s="3"/>
      <c r="C406" s="3"/>
      <c r="D406" s="31"/>
      <c r="E406" s="31"/>
      <c r="F406" s="3"/>
      <c r="G406" s="3"/>
      <c r="H406" s="3"/>
      <c r="I406" s="3"/>
      <c r="J406" s="3"/>
      <c r="K406" s="3"/>
      <c r="L406" s="3"/>
      <c r="M406" s="3"/>
      <c r="N406" s="3"/>
      <c r="O406" s="3"/>
      <c r="P406" s="3"/>
      <c r="Q406" s="3"/>
      <c r="R406" s="3"/>
      <c r="S406" s="3"/>
      <c r="T406" s="106"/>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6"/>
      <c r="BC406" s="37"/>
    </row>
    <row r="407" ht="15" customHeight="1" spans="1:55">
      <c r="A407" s="3"/>
      <c r="B407" s="3"/>
      <c r="C407" s="3"/>
      <c r="D407" s="31"/>
      <c r="E407" s="31"/>
      <c r="F407" s="3"/>
      <c r="G407" s="3"/>
      <c r="H407" s="3"/>
      <c r="I407" s="3"/>
      <c r="J407" s="3"/>
      <c r="K407" s="3"/>
      <c r="L407" s="3"/>
      <c r="M407" s="3"/>
      <c r="N407" s="3"/>
      <c r="O407" s="3"/>
      <c r="P407" s="3"/>
      <c r="Q407" s="3"/>
      <c r="R407" s="3"/>
      <c r="S407" s="3"/>
      <c r="T407" s="106"/>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6"/>
      <c r="BC407" s="37"/>
    </row>
    <row r="408" ht="15" customHeight="1" spans="1:55">
      <c r="A408" s="3"/>
      <c r="B408" s="3"/>
      <c r="C408" s="3"/>
      <c r="D408" s="31"/>
      <c r="E408" s="31"/>
      <c r="F408" s="3"/>
      <c r="G408" s="3"/>
      <c r="H408" s="3"/>
      <c r="I408" s="3"/>
      <c r="J408" s="3"/>
      <c r="K408" s="3"/>
      <c r="L408" s="3"/>
      <c r="M408" s="3"/>
      <c r="N408" s="3"/>
      <c r="O408" s="3"/>
      <c r="P408" s="3"/>
      <c r="Q408" s="3"/>
      <c r="R408" s="3"/>
      <c r="S408" s="3"/>
      <c r="T408" s="106"/>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6"/>
      <c r="BC408" s="37"/>
    </row>
    <row r="409" ht="15" customHeight="1" spans="1:55">
      <c r="A409" s="3"/>
      <c r="B409" s="3"/>
      <c r="C409" s="3"/>
      <c r="D409" s="31"/>
      <c r="E409" s="31"/>
      <c r="F409" s="3"/>
      <c r="G409" s="3"/>
      <c r="H409" s="3"/>
      <c r="I409" s="3"/>
      <c r="J409" s="3"/>
      <c r="K409" s="3"/>
      <c r="L409" s="3"/>
      <c r="M409" s="3"/>
      <c r="N409" s="3"/>
      <c r="O409" s="3"/>
      <c r="P409" s="3"/>
      <c r="Q409" s="3"/>
      <c r="R409" s="3"/>
      <c r="S409" s="3"/>
      <c r="T409" s="106"/>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6"/>
      <c r="BC409" s="37"/>
    </row>
    <row r="410" ht="15" customHeight="1" spans="1:55">
      <c r="A410" s="3"/>
      <c r="B410" s="3"/>
      <c r="C410" s="3"/>
      <c r="D410" s="31"/>
      <c r="E410" s="31"/>
      <c r="F410" s="3"/>
      <c r="G410" s="3"/>
      <c r="H410" s="3"/>
      <c r="I410" s="3"/>
      <c r="J410" s="3"/>
      <c r="K410" s="3"/>
      <c r="L410" s="3"/>
      <c r="M410" s="3"/>
      <c r="N410" s="3"/>
      <c r="O410" s="3"/>
      <c r="P410" s="3"/>
      <c r="Q410" s="3"/>
      <c r="R410" s="3"/>
      <c r="S410" s="3"/>
      <c r="T410" s="106"/>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6"/>
      <c r="BC410" s="37"/>
    </row>
    <row r="411" ht="15" customHeight="1" spans="1:55">
      <c r="A411" s="3"/>
      <c r="B411" s="3"/>
      <c r="C411" s="3"/>
      <c r="D411" s="31"/>
      <c r="E411" s="31"/>
      <c r="F411" s="3"/>
      <c r="G411" s="3"/>
      <c r="H411" s="3"/>
      <c r="I411" s="3"/>
      <c r="J411" s="3"/>
      <c r="K411" s="3"/>
      <c r="L411" s="3"/>
      <c r="M411" s="3"/>
      <c r="N411" s="3"/>
      <c r="O411" s="3"/>
      <c r="P411" s="3"/>
      <c r="Q411" s="3"/>
      <c r="R411" s="3"/>
      <c r="S411" s="3"/>
      <c r="T411" s="106"/>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6"/>
      <c r="BC411" s="37"/>
    </row>
    <row r="412" ht="15" customHeight="1" spans="1:55">
      <c r="A412" s="3"/>
      <c r="B412" s="3"/>
      <c r="C412" s="3"/>
      <c r="D412" s="31"/>
      <c r="E412" s="31"/>
      <c r="F412" s="3"/>
      <c r="G412" s="3"/>
      <c r="H412" s="3"/>
      <c r="I412" s="3"/>
      <c r="J412" s="3"/>
      <c r="K412" s="3"/>
      <c r="L412" s="3"/>
      <c r="M412" s="3"/>
      <c r="N412" s="3"/>
      <c r="O412" s="3"/>
      <c r="P412" s="3"/>
      <c r="Q412" s="3"/>
      <c r="R412" s="3"/>
      <c r="S412" s="3"/>
      <c r="T412" s="106"/>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6"/>
      <c r="BC412" s="37"/>
    </row>
    <row r="413" ht="15" customHeight="1" spans="1:55">
      <c r="A413" s="3"/>
      <c r="B413" s="3"/>
      <c r="C413" s="3"/>
      <c r="D413" s="31"/>
      <c r="E413" s="31"/>
      <c r="F413" s="3"/>
      <c r="G413" s="3"/>
      <c r="H413" s="3"/>
      <c r="I413" s="3"/>
      <c r="J413" s="3"/>
      <c r="K413" s="3"/>
      <c r="L413" s="3"/>
      <c r="M413" s="3"/>
      <c r="N413" s="3"/>
      <c r="O413" s="3"/>
      <c r="P413" s="3"/>
      <c r="Q413" s="3"/>
      <c r="R413" s="3"/>
      <c r="S413" s="3"/>
      <c r="T413" s="106"/>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6"/>
      <c r="BC413" s="37"/>
    </row>
    <row r="414" ht="15" customHeight="1" spans="1:55">
      <c r="A414" s="3"/>
      <c r="B414" s="3"/>
      <c r="C414" s="3"/>
      <c r="D414" s="31"/>
      <c r="E414" s="31"/>
      <c r="F414" s="3"/>
      <c r="G414" s="3"/>
      <c r="H414" s="3"/>
      <c r="I414" s="3"/>
      <c r="J414" s="3"/>
      <c r="K414" s="3"/>
      <c r="L414" s="3"/>
      <c r="M414" s="3"/>
      <c r="N414" s="3"/>
      <c r="O414" s="3"/>
      <c r="P414" s="3"/>
      <c r="Q414" s="3"/>
      <c r="R414" s="3"/>
      <c r="S414" s="3"/>
      <c r="T414" s="106"/>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6"/>
      <c r="BC414" s="37"/>
    </row>
    <row r="415" ht="15" customHeight="1" spans="1:55">
      <c r="A415" s="3"/>
      <c r="B415" s="3"/>
      <c r="C415" s="3"/>
      <c r="D415" s="31"/>
      <c r="E415" s="31"/>
      <c r="F415" s="3"/>
      <c r="G415" s="3"/>
      <c r="H415" s="3"/>
      <c r="I415" s="3"/>
      <c r="J415" s="3"/>
      <c r="K415" s="3"/>
      <c r="L415" s="3"/>
      <c r="M415" s="3"/>
      <c r="N415" s="3"/>
      <c r="O415" s="3"/>
      <c r="P415" s="3"/>
      <c r="Q415" s="3"/>
      <c r="R415" s="3"/>
      <c r="S415" s="3"/>
      <c r="T415" s="106"/>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6"/>
      <c r="BC415" s="37"/>
    </row>
    <row r="416" ht="15" customHeight="1" spans="1:55">
      <c r="A416" s="3"/>
      <c r="B416" s="3"/>
      <c r="C416" s="3"/>
      <c r="D416" s="31"/>
      <c r="E416" s="31"/>
      <c r="F416" s="3"/>
      <c r="G416" s="3"/>
      <c r="H416" s="3"/>
      <c r="I416" s="3"/>
      <c r="J416" s="3"/>
      <c r="K416" s="3"/>
      <c r="L416" s="3"/>
      <c r="M416" s="3"/>
      <c r="N416" s="3"/>
      <c r="O416" s="3"/>
      <c r="P416" s="3"/>
      <c r="Q416" s="3"/>
      <c r="R416" s="3"/>
      <c r="S416" s="3"/>
      <c r="T416" s="106"/>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6"/>
      <c r="BC416" s="37"/>
    </row>
    <row r="417" ht="15" customHeight="1" spans="1:55">
      <c r="A417" s="3"/>
      <c r="B417" s="3"/>
      <c r="C417" s="3"/>
      <c r="D417" s="31"/>
      <c r="E417" s="31"/>
      <c r="F417" s="3"/>
      <c r="G417" s="3"/>
      <c r="H417" s="3"/>
      <c r="I417" s="3"/>
      <c r="J417" s="3"/>
      <c r="K417" s="3"/>
      <c r="L417" s="3"/>
      <c r="M417" s="3"/>
      <c r="N417" s="3"/>
      <c r="O417" s="3"/>
      <c r="P417" s="3"/>
      <c r="Q417" s="3"/>
      <c r="R417" s="3"/>
      <c r="S417" s="3"/>
      <c r="T417" s="106"/>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6"/>
      <c r="BC417" s="37"/>
    </row>
    <row r="418" ht="15" customHeight="1" spans="1:55">
      <c r="A418" s="3"/>
      <c r="B418" s="3"/>
      <c r="C418" s="3"/>
      <c r="D418" s="31"/>
      <c r="E418" s="31"/>
      <c r="F418" s="3"/>
      <c r="G418" s="3"/>
      <c r="H418" s="3"/>
      <c r="I418" s="3"/>
      <c r="J418" s="3"/>
      <c r="K418" s="3"/>
      <c r="L418" s="3"/>
      <c r="M418" s="3"/>
      <c r="N418" s="3"/>
      <c r="O418" s="3"/>
      <c r="P418" s="3"/>
      <c r="Q418" s="3"/>
      <c r="R418" s="3"/>
      <c r="S418" s="3"/>
      <c r="T418" s="106"/>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6"/>
      <c r="BC418" s="37"/>
    </row>
    <row r="419" ht="15" customHeight="1" spans="1:55">
      <c r="A419" s="3"/>
      <c r="B419" s="3"/>
      <c r="C419" s="3"/>
      <c r="D419" s="31"/>
      <c r="E419" s="31"/>
      <c r="F419" s="3"/>
      <c r="G419" s="3"/>
      <c r="H419" s="3"/>
      <c r="I419" s="3"/>
      <c r="J419" s="3"/>
      <c r="K419" s="3"/>
      <c r="L419" s="3"/>
      <c r="M419" s="3"/>
      <c r="N419" s="3"/>
      <c r="O419" s="3"/>
      <c r="P419" s="3"/>
      <c r="Q419" s="3"/>
      <c r="R419" s="3"/>
      <c r="S419" s="3"/>
      <c r="T419" s="106"/>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6"/>
      <c r="BC419" s="37"/>
    </row>
    <row r="420" ht="15" customHeight="1" spans="1:55">
      <c r="A420" s="3"/>
      <c r="B420" s="3"/>
      <c r="C420" s="3"/>
      <c r="D420" s="31"/>
      <c r="E420" s="31"/>
      <c r="F420" s="3"/>
      <c r="G420" s="3"/>
      <c r="H420" s="3"/>
      <c r="I420" s="3"/>
      <c r="J420" s="3"/>
      <c r="K420" s="3"/>
      <c r="L420" s="3"/>
      <c r="M420" s="3"/>
      <c r="N420" s="3"/>
      <c r="O420" s="3"/>
      <c r="P420" s="3"/>
      <c r="Q420" s="3"/>
      <c r="R420" s="3"/>
      <c r="S420" s="3"/>
      <c r="T420" s="106"/>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6"/>
      <c r="BC420" s="37"/>
    </row>
    <row r="421" ht="15" customHeight="1" spans="1:55">
      <c r="A421" s="3"/>
      <c r="B421" s="3"/>
      <c r="C421" s="3"/>
      <c r="D421" s="31"/>
      <c r="E421" s="31"/>
      <c r="F421" s="3"/>
      <c r="G421" s="3"/>
      <c r="H421" s="3"/>
      <c r="I421" s="3"/>
      <c r="J421" s="3"/>
      <c r="K421" s="3"/>
      <c r="L421" s="3"/>
      <c r="M421" s="3"/>
      <c r="N421" s="3"/>
      <c r="O421" s="3"/>
      <c r="P421" s="3"/>
      <c r="Q421" s="3"/>
      <c r="R421" s="3"/>
      <c r="S421" s="3"/>
      <c r="T421" s="106"/>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6"/>
      <c r="BC421" s="37"/>
    </row>
    <row r="422" ht="15" customHeight="1" spans="1:55">
      <c r="A422" s="3"/>
      <c r="B422" s="3"/>
      <c r="C422" s="3"/>
      <c r="D422" s="31"/>
      <c r="E422" s="31"/>
      <c r="F422" s="3"/>
      <c r="G422" s="3"/>
      <c r="H422" s="3"/>
      <c r="I422" s="3"/>
      <c r="J422" s="3"/>
      <c r="K422" s="3"/>
      <c r="L422" s="3"/>
      <c r="M422" s="3"/>
      <c r="N422" s="3"/>
      <c r="O422" s="3"/>
      <c r="P422" s="3"/>
      <c r="Q422" s="3"/>
      <c r="R422" s="3"/>
      <c r="S422" s="3"/>
      <c r="T422" s="106"/>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6"/>
      <c r="BC422" s="37"/>
    </row>
    <row r="423" ht="15" customHeight="1" spans="1:55">
      <c r="A423" s="3"/>
      <c r="B423" s="3"/>
      <c r="C423" s="3"/>
      <c r="D423" s="31"/>
      <c r="E423" s="31"/>
      <c r="F423" s="3"/>
      <c r="G423" s="3"/>
      <c r="H423" s="3"/>
      <c r="I423" s="3"/>
      <c r="J423" s="3"/>
      <c r="K423" s="3"/>
      <c r="L423" s="3"/>
      <c r="M423" s="3"/>
      <c r="N423" s="3"/>
      <c r="O423" s="3"/>
      <c r="P423" s="3"/>
      <c r="Q423" s="3"/>
      <c r="R423" s="3"/>
      <c r="S423" s="3"/>
      <c r="T423" s="106"/>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6"/>
      <c r="BC423" s="37"/>
    </row>
    <row r="424" ht="15" customHeight="1" spans="1:55">
      <c r="A424" s="3"/>
      <c r="B424" s="3"/>
      <c r="C424" s="3"/>
      <c r="D424" s="31"/>
      <c r="E424" s="31"/>
      <c r="F424" s="3"/>
      <c r="G424" s="3"/>
      <c r="H424" s="3"/>
      <c r="I424" s="3"/>
      <c r="J424" s="3"/>
      <c r="K424" s="3"/>
      <c r="L424" s="3"/>
      <c r="M424" s="3"/>
      <c r="N424" s="3"/>
      <c r="O424" s="3"/>
      <c r="P424" s="3"/>
      <c r="Q424" s="3"/>
      <c r="R424" s="3"/>
      <c r="S424" s="3"/>
      <c r="T424" s="106"/>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6"/>
      <c r="BC424" s="37"/>
    </row>
    <row r="425" ht="15" customHeight="1" spans="1:55">
      <c r="A425" s="3"/>
      <c r="B425" s="3"/>
      <c r="C425" s="3"/>
      <c r="D425" s="31"/>
      <c r="E425" s="31"/>
      <c r="F425" s="3"/>
      <c r="G425" s="3"/>
      <c r="H425" s="3"/>
      <c r="I425" s="3"/>
      <c r="J425" s="3"/>
      <c r="K425" s="3"/>
      <c r="L425" s="3"/>
      <c r="M425" s="3"/>
      <c r="N425" s="3"/>
      <c r="O425" s="3"/>
      <c r="P425" s="3"/>
      <c r="Q425" s="3"/>
      <c r="R425" s="3"/>
      <c r="S425" s="3"/>
      <c r="T425" s="106"/>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6"/>
      <c r="BC425" s="37"/>
    </row>
    <row r="426" ht="15" customHeight="1" spans="1:55">
      <c r="A426" s="3"/>
      <c r="B426" s="3"/>
      <c r="C426" s="3"/>
      <c r="D426" s="31"/>
      <c r="E426" s="31"/>
      <c r="F426" s="3"/>
      <c r="G426" s="3"/>
      <c r="H426" s="3"/>
      <c r="I426" s="3"/>
      <c r="J426" s="3"/>
      <c r="K426" s="3"/>
      <c r="L426" s="3"/>
      <c r="M426" s="3"/>
      <c r="N426" s="3"/>
      <c r="O426" s="3"/>
      <c r="P426" s="3"/>
      <c r="Q426" s="3"/>
      <c r="R426" s="3"/>
      <c r="S426" s="3"/>
      <c r="T426" s="106"/>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6"/>
      <c r="BC426" s="37"/>
    </row>
    <row r="427" ht="15" customHeight="1" spans="1:55">
      <c r="A427" s="3"/>
      <c r="B427" s="3"/>
      <c r="C427" s="3"/>
      <c r="D427" s="31"/>
      <c r="E427" s="31"/>
      <c r="F427" s="3"/>
      <c r="G427" s="3"/>
      <c r="H427" s="3"/>
      <c r="I427" s="3"/>
      <c r="J427" s="3"/>
      <c r="K427" s="3"/>
      <c r="L427" s="3"/>
      <c r="M427" s="3"/>
      <c r="N427" s="3"/>
      <c r="O427" s="3"/>
      <c r="P427" s="3"/>
      <c r="Q427" s="3"/>
      <c r="R427" s="3"/>
      <c r="S427" s="3"/>
      <c r="T427" s="106"/>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6"/>
      <c r="BC427" s="37"/>
    </row>
    <row r="428" ht="15" customHeight="1" spans="1:55">
      <c r="A428" s="3"/>
      <c r="B428" s="3"/>
      <c r="C428" s="3"/>
      <c r="D428" s="31"/>
      <c r="E428" s="31"/>
      <c r="F428" s="3"/>
      <c r="G428" s="3"/>
      <c r="H428" s="3"/>
      <c r="I428" s="3"/>
      <c r="J428" s="3"/>
      <c r="K428" s="3"/>
      <c r="L428" s="3"/>
      <c r="M428" s="3"/>
      <c r="N428" s="3"/>
      <c r="O428" s="3"/>
      <c r="P428" s="3"/>
      <c r="Q428" s="3"/>
      <c r="R428" s="3"/>
      <c r="S428" s="3"/>
      <c r="T428" s="106"/>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6"/>
      <c r="BC428" s="37"/>
    </row>
    <row r="429" ht="15" customHeight="1" spans="1:55">
      <c r="A429" s="3"/>
      <c r="B429" s="3"/>
      <c r="C429" s="3"/>
      <c r="D429" s="31"/>
      <c r="E429" s="31"/>
      <c r="F429" s="3"/>
      <c r="G429" s="3"/>
      <c r="H429" s="3"/>
      <c r="I429" s="3"/>
      <c r="J429" s="3"/>
      <c r="K429" s="3"/>
      <c r="L429" s="3"/>
      <c r="M429" s="3"/>
      <c r="N429" s="3"/>
      <c r="O429" s="3"/>
      <c r="P429" s="3"/>
      <c r="Q429" s="3"/>
      <c r="R429" s="3"/>
      <c r="S429" s="3"/>
      <c r="T429" s="106"/>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6"/>
      <c r="BC429" s="37"/>
    </row>
    <row r="430" ht="15" customHeight="1" spans="1:55">
      <c r="A430" s="3"/>
      <c r="B430" s="3"/>
      <c r="C430" s="3"/>
      <c r="D430" s="31"/>
      <c r="E430" s="31"/>
      <c r="F430" s="3"/>
      <c r="G430" s="3"/>
      <c r="H430" s="3"/>
      <c r="I430" s="3"/>
      <c r="J430" s="3"/>
      <c r="K430" s="3"/>
      <c r="L430" s="3"/>
      <c r="M430" s="3"/>
      <c r="N430" s="3"/>
      <c r="O430" s="3"/>
      <c r="P430" s="3"/>
      <c r="Q430" s="3"/>
      <c r="R430" s="3"/>
      <c r="S430" s="3"/>
      <c r="T430" s="106"/>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6"/>
      <c r="BC430" s="37"/>
    </row>
    <row r="431" ht="15" customHeight="1" spans="1:55">
      <c r="A431" s="3"/>
      <c r="B431" s="3"/>
      <c r="C431" s="3"/>
      <c r="D431" s="31"/>
      <c r="E431" s="31"/>
      <c r="F431" s="3"/>
      <c r="G431" s="3"/>
      <c r="H431" s="3"/>
      <c r="I431" s="3"/>
      <c r="J431" s="3"/>
      <c r="K431" s="3"/>
      <c r="L431" s="3"/>
      <c r="M431" s="3"/>
      <c r="N431" s="3"/>
      <c r="O431" s="3"/>
      <c r="P431" s="3"/>
      <c r="Q431" s="3"/>
      <c r="R431" s="3"/>
      <c r="S431" s="3"/>
      <c r="T431" s="106"/>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6"/>
      <c r="BC431" s="37"/>
    </row>
    <row r="432" ht="15" customHeight="1" spans="1:55">
      <c r="A432" s="3"/>
      <c r="B432" s="3"/>
      <c r="C432" s="3"/>
      <c r="D432" s="31"/>
      <c r="E432" s="31"/>
      <c r="F432" s="3"/>
      <c r="G432" s="3"/>
      <c r="H432" s="3"/>
      <c r="I432" s="3"/>
      <c r="J432" s="3"/>
      <c r="K432" s="3"/>
      <c r="L432" s="3"/>
      <c r="M432" s="3"/>
      <c r="N432" s="3"/>
      <c r="O432" s="3"/>
      <c r="P432" s="3"/>
      <c r="Q432" s="3"/>
      <c r="R432" s="3"/>
      <c r="S432" s="3"/>
      <c r="T432" s="106"/>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6"/>
      <c r="BC432" s="37"/>
    </row>
    <row r="433" ht="15" customHeight="1" spans="1:55">
      <c r="A433" s="3"/>
      <c r="B433" s="3"/>
      <c r="C433" s="3"/>
      <c r="D433" s="31"/>
      <c r="E433" s="31"/>
      <c r="F433" s="3"/>
      <c r="G433" s="3"/>
      <c r="H433" s="3"/>
      <c r="I433" s="3"/>
      <c r="J433" s="3"/>
      <c r="K433" s="3"/>
      <c r="L433" s="3"/>
      <c r="M433" s="3"/>
      <c r="N433" s="3"/>
      <c r="O433" s="3"/>
      <c r="P433" s="3"/>
      <c r="Q433" s="3"/>
      <c r="R433" s="3"/>
      <c r="S433" s="3"/>
      <c r="T433" s="106"/>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6"/>
      <c r="BC433" s="37"/>
    </row>
    <row r="434" ht="15" customHeight="1" spans="1:55">
      <c r="A434" s="3"/>
      <c r="B434" s="3"/>
      <c r="C434" s="3"/>
      <c r="D434" s="31"/>
      <c r="E434" s="31"/>
      <c r="F434" s="3"/>
      <c r="G434" s="3"/>
      <c r="H434" s="3"/>
      <c r="I434" s="3"/>
      <c r="J434" s="3"/>
      <c r="K434" s="3"/>
      <c r="L434" s="3"/>
      <c r="M434" s="3"/>
      <c r="N434" s="3"/>
      <c r="O434" s="3"/>
      <c r="P434" s="3"/>
      <c r="Q434" s="3"/>
      <c r="R434" s="3"/>
      <c r="S434" s="3"/>
      <c r="T434" s="106"/>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6"/>
      <c r="BC434" s="37"/>
    </row>
    <row r="435" ht="15" customHeight="1" spans="1:55">
      <c r="A435" s="3"/>
      <c r="B435" s="3"/>
      <c r="C435" s="3"/>
      <c r="D435" s="31"/>
      <c r="E435" s="31"/>
      <c r="F435" s="3"/>
      <c r="G435" s="3"/>
      <c r="H435" s="3"/>
      <c r="I435" s="3"/>
      <c r="J435" s="3"/>
      <c r="K435" s="3"/>
      <c r="L435" s="3"/>
      <c r="M435" s="3"/>
      <c r="N435" s="3"/>
      <c r="O435" s="3"/>
      <c r="P435" s="3"/>
      <c r="Q435" s="3"/>
      <c r="R435" s="3"/>
      <c r="S435" s="3"/>
      <c r="T435" s="106"/>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6"/>
      <c r="BC435" s="37"/>
    </row>
    <row r="436" ht="15" customHeight="1" spans="1:55">
      <c r="A436" s="3"/>
      <c r="B436" s="3"/>
      <c r="C436" s="3"/>
      <c r="D436" s="31"/>
      <c r="E436" s="31"/>
      <c r="F436" s="3"/>
      <c r="G436" s="3"/>
      <c r="H436" s="3"/>
      <c r="I436" s="3"/>
      <c r="J436" s="3"/>
      <c r="K436" s="3"/>
      <c r="L436" s="3"/>
      <c r="M436" s="3"/>
      <c r="N436" s="3"/>
      <c r="O436" s="3"/>
      <c r="P436" s="3"/>
      <c r="Q436" s="3"/>
      <c r="R436" s="3"/>
      <c r="S436" s="3"/>
      <c r="T436" s="106"/>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6"/>
      <c r="BC436" s="37"/>
    </row>
    <row r="437" ht="15" customHeight="1" spans="1:55">
      <c r="A437" s="3"/>
      <c r="B437" s="3"/>
      <c r="C437" s="3"/>
      <c r="D437" s="31"/>
      <c r="E437" s="31"/>
      <c r="F437" s="3"/>
      <c r="G437" s="3"/>
      <c r="H437" s="3"/>
      <c r="I437" s="3"/>
      <c r="J437" s="3"/>
      <c r="K437" s="3"/>
      <c r="L437" s="3"/>
      <c r="M437" s="3"/>
      <c r="N437" s="3"/>
      <c r="O437" s="3"/>
      <c r="P437" s="3"/>
      <c r="Q437" s="3"/>
      <c r="R437" s="3"/>
      <c r="S437" s="3"/>
      <c r="T437" s="106"/>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6"/>
      <c r="BC437" s="37"/>
    </row>
    <row r="438" ht="15" customHeight="1" spans="1:55">
      <c r="A438" s="3"/>
      <c r="B438" s="3"/>
      <c r="C438" s="3"/>
      <c r="D438" s="31"/>
      <c r="E438" s="31"/>
      <c r="F438" s="3"/>
      <c r="G438" s="3"/>
      <c r="H438" s="3"/>
      <c r="I438" s="3"/>
      <c r="J438" s="3"/>
      <c r="K438" s="3"/>
      <c r="L438" s="3"/>
      <c r="M438" s="3"/>
      <c r="N438" s="3"/>
      <c r="O438" s="3"/>
      <c r="P438" s="3"/>
      <c r="Q438" s="3"/>
      <c r="R438" s="3"/>
      <c r="S438" s="3"/>
      <c r="T438" s="106"/>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6"/>
      <c r="BC438" s="37"/>
    </row>
    <row r="439" ht="15" customHeight="1" spans="1:55">
      <c r="A439" s="3"/>
      <c r="B439" s="3"/>
      <c r="C439" s="3"/>
      <c r="D439" s="31"/>
      <c r="E439" s="31"/>
      <c r="F439" s="3"/>
      <c r="G439" s="3"/>
      <c r="H439" s="3"/>
      <c r="I439" s="3"/>
      <c r="J439" s="3"/>
      <c r="K439" s="3"/>
      <c r="L439" s="3"/>
      <c r="M439" s="3"/>
      <c r="N439" s="3"/>
      <c r="O439" s="3"/>
      <c r="P439" s="3"/>
      <c r="Q439" s="3"/>
      <c r="R439" s="3"/>
      <c r="S439" s="3"/>
      <c r="T439" s="106"/>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6"/>
      <c r="BC439" s="37"/>
    </row>
    <row r="440" ht="15" customHeight="1" spans="1:55">
      <c r="A440" s="3"/>
      <c r="B440" s="3"/>
      <c r="C440" s="3"/>
      <c r="D440" s="31"/>
      <c r="E440" s="31"/>
      <c r="F440" s="3"/>
      <c r="G440" s="3"/>
      <c r="H440" s="3"/>
      <c r="I440" s="3"/>
      <c r="J440" s="3"/>
      <c r="K440" s="3"/>
      <c r="L440" s="3"/>
      <c r="M440" s="3"/>
      <c r="N440" s="3"/>
      <c r="O440" s="3"/>
      <c r="P440" s="3"/>
      <c r="Q440" s="3"/>
      <c r="R440" s="3"/>
      <c r="S440" s="3"/>
      <c r="T440" s="106"/>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6"/>
      <c r="BC440" s="37"/>
    </row>
    <row r="441" ht="15" customHeight="1" spans="1:55">
      <c r="A441" s="3"/>
      <c r="B441" s="3"/>
      <c r="C441" s="3"/>
      <c r="D441" s="31"/>
      <c r="E441" s="31"/>
      <c r="F441" s="3"/>
      <c r="G441" s="3"/>
      <c r="H441" s="3"/>
      <c r="I441" s="3"/>
      <c r="J441" s="3"/>
      <c r="K441" s="3"/>
      <c r="L441" s="3"/>
      <c r="M441" s="3"/>
      <c r="N441" s="3"/>
      <c r="O441" s="3"/>
      <c r="P441" s="3"/>
      <c r="Q441" s="3"/>
      <c r="R441" s="3"/>
      <c r="S441" s="3"/>
      <c r="T441" s="106"/>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6"/>
      <c r="BC441" s="37"/>
    </row>
    <row r="442" ht="15" customHeight="1" spans="1:55">
      <c r="A442" s="3"/>
      <c r="B442" s="3"/>
      <c r="C442" s="3"/>
      <c r="D442" s="31"/>
      <c r="E442" s="31"/>
      <c r="F442" s="3"/>
      <c r="G442" s="3"/>
      <c r="H442" s="3"/>
      <c r="I442" s="3"/>
      <c r="J442" s="3"/>
      <c r="K442" s="3"/>
      <c r="L442" s="3"/>
      <c r="M442" s="3"/>
      <c r="N442" s="3"/>
      <c r="O442" s="3"/>
      <c r="P442" s="3"/>
      <c r="Q442" s="3"/>
      <c r="R442" s="3"/>
      <c r="S442" s="3"/>
      <c r="T442" s="106"/>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6"/>
      <c r="BC442" s="37"/>
    </row>
    <row r="443" ht="15" customHeight="1" spans="1:55">
      <c r="A443" s="3"/>
      <c r="B443" s="3"/>
      <c r="C443" s="3"/>
      <c r="D443" s="31"/>
      <c r="E443" s="31"/>
      <c r="F443" s="3"/>
      <c r="G443" s="3"/>
      <c r="H443" s="3"/>
      <c r="I443" s="3"/>
      <c r="J443" s="3"/>
      <c r="K443" s="3"/>
      <c r="L443" s="3"/>
      <c r="M443" s="3"/>
      <c r="N443" s="3"/>
      <c r="O443" s="3"/>
      <c r="P443" s="3"/>
      <c r="Q443" s="3"/>
      <c r="R443" s="3"/>
      <c r="S443" s="3"/>
      <c r="T443" s="106"/>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6"/>
      <c r="BC443" s="37"/>
    </row>
    <row r="444" ht="15" customHeight="1" spans="1:55">
      <c r="A444" s="3"/>
      <c r="B444" s="3"/>
      <c r="C444" s="3"/>
      <c r="D444" s="31"/>
      <c r="E444" s="31"/>
      <c r="F444" s="3"/>
      <c r="G444" s="3"/>
      <c r="H444" s="3"/>
      <c r="I444" s="3"/>
      <c r="J444" s="3"/>
      <c r="K444" s="3"/>
      <c r="L444" s="3"/>
      <c r="M444" s="3"/>
      <c r="N444" s="3"/>
      <c r="O444" s="3"/>
      <c r="P444" s="3"/>
      <c r="Q444" s="3"/>
      <c r="R444" s="3"/>
      <c r="S444" s="3"/>
      <c r="T444" s="106"/>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6"/>
      <c r="BC444" s="37"/>
    </row>
    <row r="445" ht="15" customHeight="1" spans="1:55">
      <c r="A445" s="3"/>
      <c r="B445" s="3"/>
      <c r="C445" s="3"/>
      <c r="D445" s="31"/>
      <c r="E445" s="31"/>
      <c r="F445" s="3"/>
      <c r="G445" s="3"/>
      <c r="H445" s="3"/>
      <c r="I445" s="3"/>
      <c r="J445" s="3"/>
      <c r="K445" s="3"/>
      <c r="L445" s="3"/>
      <c r="M445" s="3"/>
      <c r="N445" s="3"/>
      <c r="O445" s="3"/>
      <c r="P445" s="3"/>
      <c r="Q445" s="3"/>
      <c r="R445" s="3"/>
      <c r="S445" s="3"/>
      <c r="T445" s="106"/>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6"/>
      <c r="BC445" s="37"/>
    </row>
    <row r="446" ht="15" customHeight="1" spans="1:55">
      <c r="A446" s="3"/>
      <c r="B446" s="3"/>
      <c r="C446" s="3"/>
      <c r="D446" s="31"/>
      <c r="E446" s="31"/>
      <c r="F446" s="3"/>
      <c r="G446" s="3"/>
      <c r="H446" s="3"/>
      <c r="I446" s="3"/>
      <c r="J446" s="3"/>
      <c r="K446" s="3"/>
      <c r="L446" s="3"/>
      <c r="M446" s="3"/>
      <c r="N446" s="3"/>
      <c r="O446" s="3"/>
      <c r="P446" s="3"/>
      <c r="Q446" s="3"/>
      <c r="R446" s="3"/>
      <c r="S446" s="3"/>
      <c r="T446" s="106"/>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6"/>
      <c r="BC446" s="37"/>
    </row>
    <row r="447" ht="15" customHeight="1" spans="1:55">
      <c r="A447" s="3"/>
      <c r="B447" s="3"/>
      <c r="C447" s="3"/>
      <c r="D447" s="31"/>
      <c r="E447" s="31"/>
      <c r="F447" s="3"/>
      <c r="G447" s="3"/>
      <c r="H447" s="3"/>
      <c r="I447" s="3"/>
      <c r="J447" s="3"/>
      <c r="K447" s="3"/>
      <c r="L447" s="3"/>
      <c r="M447" s="3"/>
      <c r="N447" s="3"/>
      <c r="O447" s="3"/>
      <c r="P447" s="3"/>
      <c r="Q447" s="3"/>
      <c r="R447" s="3"/>
      <c r="S447" s="3"/>
      <c r="T447" s="106"/>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6"/>
      <c r="BC447" s="37"/>
    </row>
    <row r="448" ht="15" customHeight="1" spans="1:55">
      <c r="A448" s="3"/>
      <c r="B448" s="3"/>
      <c r="C448" s="3"/>
      <c r="D448" s="31"/>
      <c r="E448" s="31"/>
      <c r="F448" s="3"/>
      <c r="G448" s="3"/>
      <c r="H448" s="3"/>
      <c r="I448" s="3"/>
      <c r="J448" s="3"/>
      <c r="K448" s="3"/>
      <c r="L448" s="3"/>
      <c r="M448" s="3"/>
      <c r="N448" s="3"/>
      <c r="O448" s="3"/>
      <c r="P448" s="3"/>
      <c r="Q448" s="3"/>
      <c r="R448" s="3"/>
      <c r="S448" s="3"/>
      <c r="T448" s="106"/>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6"/>
      <c r="BC448" s="37"/>
    </row>
    <row r="449" ht="15" customHeight="1" spans="1:55">
      <c r="A449" s="3"/>
      <c r="B449" s="3"/>
      <c r="C449" s="3"/>
      <c r="D449" s="31"/>
      <c r="E449" s="31"/>
      <c r="F449" s="3"/>
      <c r="G449" s="3"/>
      <c r="H449" s="3"/>
      <c r="I449" s="3"/>
      <c r="J449" s="3"/>
      <c r="K449" s="3"/>
      <c r="L449" s="3"/>
      <c r="M449" s="3"/>
      <c r="N449" s="3"/>
      <c r="O449" s="3"/>
      <c r="P449" s="3"/>
      <c r="Q449" s="3"/>
      <c r="R449" s="3"/>
      <c r="S449" s="3"/>
      <c r="T449" s="106"/>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6"/>
      <c r="BC449" s="37"/>
    </row>
    <row r="450" ht="15" customHeight="1" spans="1:55">
      <c r="A450" s="3"/>
      <c r="B450" s="3"/>
      <c r="C450" s="3"/>
      <c r="D450" s="31"/>
      <c r="E450" s="31"/>
      <c r="F450" s="3"/>
      <c r="G450" s="3"/>
      <c r="H450" s="3"/>
      <c r="I450" s="3"/>
      <c r="J450" s="3"/>
      <c r="K450" s="3"/>
      <c r="L450" s="3"/>
      <c r="M450" s="3"/>
      <c r="N450" s="3"/>
      <c r="O450" s="3"/>
      <c r="P450" s="3"/>
      <c r="Q450" s="3"/>
      <c r="R450" s="3"/>
      <c r="S450" s="3"/>
      <c r="T450" s="106"/>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6"/>
      <c r="BC450" s="37"/>
    </row>
    <row r="451" ht="15" customHeight="1" spans="1:55">
      <c r="A451" s="3"/>
      <c r="B451" s="3"/>
      <c r="C451" s="3"/>
      <c r="D451" s="31"/>
      <c r="E451" s="31"/>
      <c r="F451" s="3"/>
      <c r="G451" s="3"/>
      <c r="H451" s="3"/>
      <c r="I451" s="3"/>
      <c r="J451" s="3"/>
      <c r="K451" s="3"/>
      <c r="L451" s="3"/>
      <c r="M451" s="3"/>
      <c r="N451" s="3"/>
      <c r="O451" s="3"/>
      <c r="P451" s="3"/>
      <c r="Q451" s="3"/>
      <c r="R451" s="3"/>
      <c r="S451" s="3"/>
      <c r="T451" s="106"/>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6"/>
      <c r="BC451" s="37"/>
    </row>
    <row r="452" ht="15" customHeight="1" spans="1:55">
      <c r="A452" s="3"/>
      <c r="B452" s="3"/>
      <c r="C452" s="3"/>
      <c r="D452" s="31"/>
      <c r="E452" s="31"/>
      <c r="F452" s="3"/>
      <c r="G452" s="3"/>
      <c r="H452" s="3"/>
      <c r="I452" s="3"/>
      <c r="J452" s="3"/>
      <c r="K452" s="3"/>
      <c r="L452" s="3"/>
      <c r="M452" s="3"/>
      <c r="N452" s="3"/>
      <c r="O452" s="3"/>
      <c r="P452" s="3"/>
      <c r="Q452" s="3"/>
      <c r="R452" s="3"/>
      <c r="S452" s="3"/>
      <c r="T452" s="106"/>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6"/>
      <c r="BC452" s="37"/>
    </row>
    <row r="453" ht="15" customHeight="1" spans="1:55">
      <c r="A453" s="3"/>
      <c r="B453" s="3"/>
      <c r="C453" s="3"/>
      <c r="D453" s="31"/>
      <c r="E453" s="31"/>
      <c r="F453" s="3"/>
      <c r="G453" s="3"/>
      <c r="H453" s="3"/>
      <c r="I453" s="3"/>
      <c r="J453" s="3"/>
      <c r="K453" s="3"/>
      <c r="L453" s="3"/>
      <c r="M453" s="3"/>
      <c r="N453" s="3"/>
      <c r="O453" s="3"/>
      <c r="P453" s="3"/>
      <c r="Q453" s="3"/>
      <c r="R453" s="3"/>
      <c r="S453" s="3"/>
      <c r="T453" s="106"/>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6"/>
      <c r="BC453" s="37"/>
    </row>
    <row r="454" ht="15" customHeight="1" spans="1:55">
      <c r="A454" s="3"/>
      <c r="B454" s="3"/>
      <c r="C454" s="3"/>
      <c r="D454" s="31"/>
      <c r="E454" s="31"/>
      <c r="F454" s="3"/>
      <c r="G454" s="3"/>
      <c r="H454" s="3"/>
      <c r="I454" s="3"/>
      <c r="J454" s="3"/>
      <c r="K454" s="3"/>
      <c r="L454" s="3"/>
      <c r="M454" s="3"/>
      <c r="N454" s="3"/>
      <c r="O454" s="3"/>
      <c r="P454" s="3"/>
      <c r="Q454" s="3"/>
      <c r="R454" s="3"/>
      <c r="S454" s="3"/>
      <c r="T454" s="106"/>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6"/>
      <c r="BC454" s="37"/>
    </row>
    <row r="455" ht="15" customHeight="1" spans="1:55">
      <c r="A455" s="3"/>
      <c r="B455" s="3"/>
      <c r="C455" s="3"/>
      <c r="D455" s="31"/>
      <c r="E455" s="31"/>
      <c r="F455" s="3"/>
      <c r="G455" s="3"/>
      <c r="H455" s="3"/>
      <c r="I455" s="3"/>
      <c r="J455" s="3"/>
      <c r="K455" s="3"/>
      <c r="L455" s="3"/>
      <c r="M455" s="3"/>
      <c r="N455" s="3"/>
      <c r="O455" s="3"/>
      <c r="P455" s="3"/>
      <c r="Q455" s="3"/>
      <c r="R455" s="3"/>
      <c r="S455" s="3"/>
      <c r="T455" s="106"/>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6"/>
      <c r="BC455" s="37"/>
    </row>
    <row r="456" ht="15" customHeight="1" spans="1:55">
      <c r="A456" s="3"/>
      <c r="B456" s="3"/>
      <c r="C456" s="3"/>
      <c r="D456" s="31"/>
      <c r="E456" s="31"/>
      <c r="F456" s="3"/>
      <c r="G456" s="3"/>
      <c r="H456" s="3"/>
      <c r="I456" s="3"/>
      <c r="J456" s="3"/>
      <c r="K456" s="3"/>
      <c r="L456" s="3"/>
      <c r="M456" s="3"/>
      <c r="N456" s="3"/>
      <c r="O456" s="3"/>
      <c r="P456" s="3"/>
      <c r="Q456" s="3"/>
      <c r="R456" s="3"/>
      <c r="S456" s="3"/>
      <c r="T456" s="106"/>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6"/>
      <c r="BC456" s="37"/>
    </row>
    <row r="457" ht="15" customHeight="1" spans="1:55">
      <c r="A457" s="3"/>
      <c r="B457" s="3"/>
      <c r="C457" s="3"/>
      <c r="D457" s="31"/>
      <c r="E457" s="31"/>
      <c r="F457" s="3"/>
      <c r="G457" s="3"/>
      <c r="H457" s="3"/>
      <c r="I457" s="3"/>
      <c r="J457" s="3"/>
      <c r="K457" s="3"/>
      <c r="L457" s="3"/>
      <c r="M457" s="3"/>
      <c r="N457" s="3"/>
      <c r="O457" s="3"/>
      <c r="P457" s="3"/>
      <c r="Q457" s="3"/>
      <c r="R457" s="3"/>
      <c r="S457" s="3"/>
      <c r="T457" s="106"/>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6"/>
      <c r="BC457" s="37"/>
    </row>
    <row r="458" ht="15" customHeight="1" spans="1:55">
      <c r="A458" s="3"/>
      <c r="B458" s="3"/>
      <c r="C458" s="3"/>
      <c r="D458" s="31"/>
      <c r="E458" s="31"/>
      <c r="F458" s="3"/>
      <c r="G458" s="3"/>
      <c r="H458" s="3"/>
      <c r="I458" s="3"/>
      <c r="J458" s="3"/>
      <c r="K458" s="3"/>
      <c r="L458" s="3"/>
      <c r="M458" s="3"/>
      <c r="N458" s="3"/>
      <c r="O458" s="3"/>
      <c r="P458" s="3"/>
      <c r="Q458" s="3"/>
      <c r="R458" s="3"/>
      <c r="S458" s="3"/>
      <c r="T458" s="106"/>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6"/>
      <c r="BC458" s="37"/>
    </row>
    <row r="459" ht="15" customHeight="1" spans="1:55">
      <c r="A459" s="3"/>
      <c r="B459" s="3"/>
      <c r="C459" s="3"/>
      <c r="D459" s="31"/>
      <c r="E459" s="31"/>
      <c r="F459" s="3"/>
      <c r="G459" s="3"/>
      <c r="H459" s="3"/>
      <c r="I459" s="3"/>
      <c r="J459" s="3"/>
      <c r="K459" s="3"/>
      <c r="L459" s="3"/>
      <c r="M459" s="3"/>
      <c r="N459" s="3"/>
      <c r="O459" s="3"/>
      <c r="P459" s="3"/>
      <c r="Q459" s="3"/>
      <c r="R459" s="3"/>
      <c r="S459" s="3"/>
      <c r="T459" s="106"/>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6"/>
      <c r="BC459" s="37"/>
    </row>
    <row r="460" ht="15" customHeight="1" spans="1:55">
      <c r="A460" s="3"/>
      <c r="B460" s="3"/>
      <c r="C460" s="3"/>
      <c r="D460" s="31"/>
      <c r="E460" s="31"/>
      <c r="F460" s="3"/>
      <c r="G460" s="3"/>
      <c r="H460" s="3"/>
      <c r="I460" s="3"/>
      <c r="J460" s="3"/>
      <c r="K460" s="3"/>
      <c r="L460" s="3"/>
      <c r="M460" s="3"/>
      <c r="N460" s="3"/>
      <c r="O460" s="3"/>
      <c r="P460" s="3"/>
      <c r="Q460" s="3"/>
      <c r="R460" s="3"/>
      <c r="S460" s="3"/>
      <c r="T460" s="106"/>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6"/>
      <c r="BC460" s="37"/>
    </row>
    <row r="461" ht="15" customHeight="1" spans="1:55">
      <c r="A461" s="3"/>
      <c r="B461" s="3"/>
      <c r="C461" s="3"/>
      <c r="D461" s="31"/>
      <c r="E461" s="31"/>
      <c r="F461" s="3"/>
      <c r="G461" s="3"/>
      <c r="H461" s="3"/>
      <c r="I461" s="3"/>
      <c r="J461" s="3"/>
      <c r="K461" s="3"/>
      <c r="L461" s="3"/>
      <c r="M461" s="3"/>
      <c r="N461" s="3"/>
      <c r="O461" s="3"/>
      <c r="P461" s="3"/>
      <c r="Q461" s="3"/>
      <c r="R461" s="3"/>
      <c r="S461" s="3"/>
      <c r="T461" s="106"/>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6"/>
      <c r="BC461" s="37"/>
    </row>
    <row r="462" ht="15" customHeight="1" spans="1:55">
      <c r="A462" s="3"/>
      <c r="B462" s="3"/>
      <c r="C462" s="3"/>
      <c r="D462" s="31"/>
      <c r="E462" s="31"/>
      <c r="F462" s="3"/>
      <c r="G462" s="3"/>
      <c r="H462" s="3"/>
      <c r="I462" s="3"/>
      <c r="J462" s="3"/>
      <c r="K462" s="3"/>
      <c r="L462" s="3"/>
      <c r="M462" s="3"/>
      <c r="N462" s="3"/>
      <c r="O462" s="3"/>
      <c r="P462" s="3"/>
      <c r="Q462" s="3"/>
      <c r="R462" s="3"/>
      <c r="S462" s="3"/>
      <c r="T462" s="106"/>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6"/>
      <c r="BC462" s="37"/>
    </row>
    <row r="463" ht="15" customHeight="1" spans="1:55">
      <c r="A463" s="3"/>
      <c r="B463" s="3"/>
      <c r="C463" s="3"/>
      <c r="D463" s="31"/>
      <c r="E463" s="31"/>
      <c r="F463" s="3"/>
      <c r="G463" s="3"/>
      <c r="H463" s="3"/>
      <c r="I463" s="3"/>
      <c r="J463" s="3"/>
      <c r="K463" s="3"/>
      <c r="L463" s="3"/>
      <c r="M463" s="3"/>
      <c r="N463" s="3"/>
      <c r="O463" s="3"/>
      <c r="P463" s="3"/>
      <c r="Q463" s="3"/>
      <c r="R463" s="3"/>
      <c r="S463" s="3"/>
      <c r="T463" s="106"/>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6"/>
      <c r="BC463" s="37"/>
    </row>
    <row r="464" ht="15" customHeight="1" spans="1:55">
      <c r="A464" s="3"/>
      <c r="B464" s="3"/>
      <c r="C464" s="3"/>
      <c r="D464" s="31"/>
      <c r="E464" s="31"/>
      <c r="F464" s="3"/>
      <c r="G464" s="3"/>
      <c r="H464" s="3"/>
      <c r="I464" s="3"/>
      <c r="J464" s="3"/>
      <c r="K464" s="3"/>
      <c r="L464" s="3"/>
      <c r="M464" s="3"/>
      <c r="N464" s="3"/>
      <c r="O464" s="3"/>
      <c r="P464" s="3"/>
      <c r="Q464" s="3"/>
      <c r="R464" s="3"/>
      <c r="S464" s="3"/>
      <c r="T464" s="106"/>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6"/>
      <c r="BC464" s="37"/>
    </row>
    <row r="465" ht="15" customHeight="1" spans="1:55">
      <c r="A465" s="3"/>
      <c r="B465" s="3"/>
      <c r="C465" s="3"/>
      <c r="D465" s="31"/>
      <c r="E465" s="31"/>
      <c r="F465" s="3"/>
      <c r="G465" s="3"/>
      <c r="H465" s="3"/>
      <c r="I465" s="3"/>
      <c r="J465" s="3"/>
      <c r="K465" s="3"/>
      <c r="L465" s="3"/>
      <c r="M465" s="3"/>
      <c r="N465" s="3"/>
      <c r="O465" s="3"/>
      <c r="P465" s="3"/>
      <c r="Q465" s="3"/>
      <c r="R465" s="3"/>
      <c r="S465" s="3"/>
      <c r="T465" s="106"/>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6"/>
      <c r="BC465" s="37"/>
    </row>
    <row r="466" ht="15" customHeight="1" spans="1:55">
      <c r="A466" s="3"/>
      <c r="B466" s="3"/>
      <c r="C466" s="3"/>
      <c r="D466" s="31"/>
      <c r="E466" s="31"/>
      <c r="F466" s="3"/>
      <c r="G466" s="3"/>
      <c r="H466" s="3"/>
      <c r="I466" s="3"/>
      <c r="J466" s="3"/>
      <c r="K466" s="3"/>
      <c r="L466" s="3"/>
      <c r="M466" s="3"/>
      <c r="N466" s="3"/>
      <c r="O466" s="3"/>
      <c r="P466" s="3"/>
      <c r="Q466" s="3"/>
      <c r="R466" s="3"/>
      <c r="S466" s="3"/>
      <c r="T466" s="106"/>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6"/>
      <c r="BC466" s="37"/>
    </row>
    <row r="467" ht="15" customHeight="1" spans="1:55">
      <c r="A467" s="3"/>
      <c r="B467" s="3"/>
      <c r="C467" s="3"/>
      <c r="D467" s="31"/>
      <c r="E467" s="31"/>
      <c r="F467" s="3"/>
      <c r="G467" s="3"/>
      <c r="H467" s="3"/>
      <c r="I467" s="3"/>
      <c r="J467" s="3"/>
      <c r="K467" s="3"/>
      <c r="L467" s="3"/>
      <c r="M467" s="3"/>
      <c r="N467" s="3"/>
      <c r="O467" s="3"/>
      <c r="P467" s="3"/>
      <c r="Q467" s="3"/>
      <c r="R467" s="3"/>
      <c r="S467" s="3"/>
      <c r="T467" s="106"/>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6"/>
      <c r="BC467" s="37"/>
    </row>
    <row r="468" ht="15" customHeight="1" spans="1:55">
      <c r="A468" s="3"/>
      <c r="B468" s="3"/>
      <c r="C468" s="3"/>
      <c r="D468" s="31"/>
      <c r="E468" s="31"/>
      <c r="F468" s="3"/>
      <c r="G468" s="3"/>
      <c r="H468" s="3"/>
      <c r="I468" s="3"/>
      <c r="J468" s="3"/>
      <c r="K468" s="3"/>
      <c r="L468" s="3"/>
      <c r="M468" s="3"/>
      <c r="N468" s="3"/>
      <c r="O468" s="3"/>
      <c r="P468" s="3"/>
      <c r="Q468" s="3"/>
      <c r="R468" s="3"/>
      <c r="S468" s="3"/>
      <c r="T468" s="106"/>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6"/>
      <c r="BC468" s="37"/>
    </row>
    <row r="469" ht="15" customHeight="1" spans="1:55">
      <c r="A469" s="3"/>
      <c r="B469" s="3"/>
      <c r="C469" s="3"/>
      <c r="D469" s="31"/>
      <c r="E469" s="31"/>
      <c r="F469" s="3"/>
      <c r="G469" s="3"/>
      <c r="H469" s="3"/>
      <c r="I469" s="3"/>
      <c r="J469" s="3"/>
      <c r="K469" s="3"/>
      <c r="L469" s="3"/>
      <c r="M469" s="3"/>
      <c r="N469" s="3"/>
      <c r="O469" s="3"/>
      <c r="P469" s="3"/>
      <c r="Q469" s="3"/>
      <c r="R469" s="3"/>
      <c r="S469" s="3"/>
      <c r="T469" s="106"/>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6"/>
      <c r="BC469" s="37"/>
    </row>
    <row r="470" ht="15" customHeight="1" spans="1:55">
      <c r="A470" s="3"/>
      <c r="B470" s="3"/>
      <c r="C470" s="3"/>
      <c r="D470" s="31"/>
      <c r="E470" s="31"/>
      <c r="F470" s="3"/>
      <c r="G470" s="3"/>
      <c r="H470" s="3"/>
      <c r="I470" s="3"/>
      <c r="J470" s="3"/>
      <c r="K470" s="3"/>
      <c r="L470" s="3"/>
      <c r="M470" s="3"/>
      <c r="N470" s="3"/>
      <c r="O470" s="3"/>
      <c r="P470" s="3"/>
      <c r="Q470" s="3"/>
      <c r="R470" s="3"/>
      <c r="S470" s="3"/>
      <c r="T470" s="106"/>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6"/>
      <c r="BC470" s="37"/>
    </row>
    <row r="471" ht="15" customHeight="1" spans="1:55">
      <c r="A471" s="3"/>
      <c r="B471" s="3"/>
      <c r="C471" s="3"/>
      <c r="D471" s="31"/>
      <c r="E471" s="31"/>
      <c r="F471" s="3"/>
      <c r="G471" s="3"/>
      <c r="H471" s="3"/>
      <c r="I471" s="3"/>
      <c r="J471" s="3"/>
      <c r="K471" s="3"/>
      <c r="L471" s="3"/>
      <c r="M471" s="3"/>
      <c r="N471" s="3"/>
      <c r="O471" s="3"/>
      <c r="P471" s="3"/>
      <c r="Q471" s="3"/>
      <c r="R471" s="3"/>
      <c r="S471" s="3"/>
      <c r="T471" s="106"/>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6"/>
      <c r="BC471" s="37"/>
    </row>
    <row r="472" ht="15" customHeight="1" spans="1:55">
      <c r="A472" s="3"/>
      <c r="B472" s="3"/>
      <c r="C472" s="3"/>
      <c r="D472" s="31"/>
      <c r="E472" s="31"/>
      <c r="F472" s="3"/>
      <c r="G472" s="3"/>
      <c r="H472" s="3"/>
      <c r="I472" s="3"/>
      <c r="J472" s="3"/>
      <c r="K472" s="3"/>
      <c r="L472" s="3"/>
      <c r="M472" s="3"/>
      <c r="N472" s="3"/>
      <c r="O472" s="3"/>
      <c r="P472" s="3"/>
      <c r="Q472" s="3"/>
      <c r="R472" s="3"/>
      <c r="S472" s="3"/>
      <c r="T472" s="106"/>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6"/>
      <c r="BC472" s="37"/>
    </row>
    <row r="473" ht="15" customHeight="1" spans="1:55">
      <c r="A473" s="3"/>
      <c r="B473" s="3"/>
      <c r="C473" s="3"/>
      <c r="D473" s="31"/>
      <c r="E473" s="31"/>
      <c r="F473" s="3"/>
      <c r="G473" s="3"/>
      <c r="H473" s="3"/>
      <c r="I473" s="3"/>
      <c r="J473" s="3"/>
      <c r="K473" s="3"/>
      <c r="L473" s="3"/>
      <c r="M473" s="3"/>
      <c r="N473" s="3"/>
      <c r="O473" s="3"/>
      <c r="P473" s="3"/>
      <c r="Q473" s="3"/>
      <c r="R473" s="3"/>
      <c r="S473" s="3"/>
      <c r="T473" s="106"/>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6"/>
      <c r="BC473" s="37"/>
    </row>
    <row r="474" ht="15" customHeight="1" spans="1:55">
      <c r="A474" s="3"/>
      <c r="B474" s="3"/>
      <c r="C474" s="3"/>
      <c r="D474" s="31"/>
      <c r="E474" s="31"/>
      <c r="F474" s="3"/>
      <c r="G474" s="3"/>
      <c r="H474" s="3"/>
      <c r="I474" s="3"/>
      <c r="J474" s="3"/>
      <c r="K474" s="3"/>
      <c r="L474" s="3"/>
      <c r="M474" s="3"/>
      <c r="N474" s="3"/>
      <c r="O474" s="3"/>
      <c r="P474" s="3"/>
      <c r="Q474" s="3"/>
      <c r="R474" s="3"/>
      <c r="S474" s="3"/>
      <c r="T474" s="106"/>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6"/>
      <c r="BC474" s="37"/>
    </row>
    <row r="475" ht="15" customHeight="1" spans="1:55">
      <c r="A475" s="3"/>
      <c r="B475" s="3"/>
      <c r="C475" s="3"/>
      <c r="D475" s="31"/>
      <c r="E475" s="31"/>
      <c r="F475" s="3"/>
      <c r="G475" s="3"/>
      <c r="H475" s="3"/>
      <c r="I475" s="3"/>
      <c r="J475" s="3"/>
      <c r="K475" s="3"/>
      <c r="L475" s="3"/>
      <c r="M475" s="3"/>
      <c r="N475" s="3"/>
      <c r="O475" s="3"/>
      <c r="P475" s="3"/>
      <c r="Q475" s="3"/>
      <c r="R475" s="3"/>
      <c r="S475" s="3"/>
      <c r="T475" s="106"/>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6"/>
      <c r="BC475" s="37"/>
    </row>
    <row r="476" ht="15" customHeight="1" spans="1:55">
      <c r="A476" s="3"/>
      <c r="B476" s="3"/>
      <c r="C476" s="3"/>
      <c r="D476" s="31"/>
      <c r="E476" s="31"/>
      <c r="F476" s="3"/>
      <c r="G476" s="3"/>
      <c r="H476" s="3"/>
      <c r="I476" s="3"/>
      <c r="J476" s="3"/>
      <c r="K476" s="3"/>
      <c r="L476" s="3"/>
      <c r="M476" s="3"/>
      <c r="N476" s="3"/>
      <c r="O476" s="3"/>
      <c r="P476" s="3"/>
      <c r="Q476" s="3"/>
      <c r="R476" s="3"/>
      <c r="S476" s="3"/>
      <c r="T476" s="106"/>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6"/>
      <c r="BC476" s="37"/>
    </row>
    <row r="477" ht="15" customHeight="1" spans="1:55">
      <c r="A477" s="3"/>
      <c r="B477" s="3"/>
      <c r="C477" s="3"/>
      <c r="D477" s="31"/>
      <c r="E477" s="31"/>
      <c r="F477" s="3"/>
      <c r="G477" s="3"/>
      <c r="H477" s="3"/>
      <c r="I477" s="3"/>
      <c r="J477" s="3"/>
      <c r="K477" s="3"/>
      <c r="L477" s="3"/>
      <c r="M477" s="3"/>
      <c r="N477" s="3"/>
      <c r="O477" s="3"/>
      <c r="P477" s="3"/>
      <c r="Q477" s="3"/>
      <c r="R477" s="3"/>
      <c r="S477" s="3"/>
      <c r="T477" s="106"/>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6"/>
      <c r="BC477" s="37"/>
    </row>
    <row r="478" ht="15" customHeight="1" spans="1:55">
      <c r="A478" s="3"/>
      <c r="B478" s="3"/>
      <c r="C478" s="3"/>
      <c r="D478" s="31"/>
      <c r="E478" s="31"/>
      <c r="F478" s="3"/>
      <c r="G478" s="3"/>
      <c r="H478" s="3"/>
      <c r="I478" s="3"/>
      <c r="J478" s="3"/>
      <c r="K478" s="3"/>
      <c r="L478" s="3"/>
      <c r="M478" s="3"/>
      <c r="N478" s="3"/>
      <c r="O478" s="3"/>
      <c r="P478" s="3"/>
      <c r="Q478" s="3"/>
      <c r="R478" s="3"/>
      <c r="S478" s="3"/>
      <c r="T478" s="106"/>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6"/>
      <c r="BC478" s="37"/>
    </row>
    <row r="479" ht="15" customHeight="1" spans="1:55">
      <c r="A479" s="3"/>
      <c r="B479" s="3"/>
      <c r="C479" s="3"/>
      <c r="D479" s="31"/>
      <c r="E479" s="31"/>
      <c r="F479" s="3"/>
      <c r="G479" s="3"/>
      <c r="H479" s="3"/>
      <c r="I479" s="3"/>
      <c r="J479" s="3"/>
      <c r="K479" s="3"/>
      <c r="L479" s="3"/>
      <c r="M479" s="3"/>
      <c r="N479" s="3"/>
      <c r="O479" s="3"/>
      <c r="P479" s="3"/>
      <c r="Q479" s="3"/>
      <c r="R479" s="3"/>
      <c r="S479" s="3"/>
      <c r="T479" s="106"/>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6"/>
      <c r="BC479" s="37"/>
    </row>
    <row r="480" ht="15" customHeight="1" spans="1:55">
      <c r="A480" s="3"/>
      <c r="B480" s="3"/>
      <c r="C480" s="3"/>
      <c r="D480" s="31"/>
      <c r="E480" s="31"/>
      <c r="F480" s="3"/>
      <c r="G480" s="3"/>
      <c r="H480" s="3"/>
      <c r="I480" s="3"/>
      <c r="J480" s="3"/>
      <c r="K480" s="3"/>
      <c r="L480" s="3"/>
      <c r="M480" s="3"/>
      <c r="N480" s="3"/>
      <c r="O480" s="3"/>
      <c r="P480" s="3"/>
      <c r="Q480" s="3"/>
      <c r="R480" s="3"/>
      <c r="S480" s="3"/>
      <c r="T480" s="106"/>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6"/>
      <c r="BC480" s="37"/>
    </row>
    <row r="481" ht="15" customHeight="1" spans="1:55">
      <c r="A481" s="3"/>
      <c r="B481" s="3"/>
      <c r="C481" s="3"/>
      <c r="D481" s="31"/>
      <c r="E481" s="31"/>
      <c r="F481" s="3"/>
      <c r="G481" s="3"/>
      <c r="H481" s="3"/>
      <c r="I481" s="3"/>
      <c r="J481" s="3"/>
      <c r="K481" s="3"/>
      <c r="L481" s="3"/>
      <c r="M481" s="3"/>
      <c r="N481" s="3"/>
      <c r="O481" s="3"/>
      <c r="P481" s="3"/>
      <c r="Q481" s="3"/>
      <c r="R481" s="3"/>
      <c r="S481" s="3"/>
      <c r="T481" s="106"/>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6"/>
      <c r="BC481" s="37"/>
    </row>
    <row r="482" ht="15" customHeight="1" spans="1:55">
      <c r="A482" s="3"/>
      <c r="B482" s="3"/>
      <c r="C482" s="3"/>
      <c r="D482" s="31"/>
      <c r="E482" s="31"/>
      <c r="F482" s="3"/>
      <c r="G482" s="3"/>
      <c r="H482" s="3"/>
      <c r="I482" s="3"/>
      <c r="J482" s="3"/>
      <c r="K482" s="3"/>
      <c r="L482" s="3"/>
      <c r="M482" s="3"/>
      <c r="N482" s="3"/>
      <c r="O482" s="3"/>
      <c r="P482" s="3"/>
      <c r="Q482" s="3"/>
      <c r="R482" s="3"/>
      <c r="S482" s="3"/>
      <c r="T482" s="106"/>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6"/>
      <c r="BC482" s="37"/>
    </row>
    <row r="483" ht="15" customHeight="1" spans="1:55">
      <c r="A483" s="3"/>
      <c r="B483" s="3"/>
      <c r="C483" s="3"/>
      <c r="D483" s="31"/>
      <c r="E483" s="31"/>
      <c r="F483" s="3"/>
      <c r="G483" s="3"/>
      <c r="H483" s="3"/>
      <c r="I483" s="3"/>
      <c r="J483" s="3"/>
      <c r="K483" s="3"/>
      <c r="L483" s="3"/>
      <c r="M483" s="3"/>
      <c r="N483" s="3"/>
      <c r="O483" s="3"/>
      <c r="P483" s="3"/>
      <c r="Q483" s="3"/>
      <c r="R483" s="3"/>
      <c r="S483" s="3"/>
      <c r="T483" s="106"/>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6"/>
      <c r="BC483" s="37"/>
    </row>
    <row r="484" ht="15" customHeight="1" spans="1:55">
      <c r="A484" s="3"/>
      <c r="B484" s="3"/>
      <c r="C484" s="3"/>
      <c r="D484" s="31"/>
      <c r="E484" s="31"/>
      <c r="F484" s="3"/>
      <c r="G484" s="3"/>
      <c r="H484" s="3"/>
      <c r="I484" s="3"/>
      <c r="J484" s="3"/>
      <c r="K484" s="3"/>
      <c r="L484" s="3"/>
      <c r="M484" s="3"/>
      <c r="N484" s="3"/>
      <c r="O484" s="3"/>
      <c r="P484" s="3"/>
      <c r="Q484" s="3"/>
      <c r="R484" s="3"/>
      <c r="S484" s="3"/>
      <c r="T484" s="106"/>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6"/>
      <c r="BC484" s="37"/>
    </row>
    <row r="485" ht="15" customHeight="1" spans="1:55">
      <c r="A485" s="3"/>
      <c r="B485" s="3"/>
      <c r="C485" s="3"/>
      <c r="D485" s="31"/>
      <c r="E485" s="31"/>
      <c r="F485" s="3"/>
      <c r="G485" s="3"/>
      <c r="H485" s="3"/>
      <c r="I485" s="3"/>
      <c r="J485" s="3"/>
      <c r="K485" s="3"/>
      <c r="L485" s="3"/>
      <c r="M485" s="3"/>
      <c r="N485" s="3"/>
      <c r="O485" s="3"/>
      <c r="P485" s="3"/>
      <c r="Q485" s="3"/>
      <c r="R485" s="3"/>
      <c r="S485" s="3"/>
      <c r="T485" s="106"/>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6"/>
      <c r="BC485" s="37"/>
    </row>
    <row r="486" ht="15" customHeight="1" spans="1:55">
      <c r="A486" s="3"/>
      <c r="B486" s="3"/>
      <c r="C486" s="3"/>
      <c r="D486" s="31"/>
      <c r="E486" s="31"/>
      <c r="F486" s="3"/>
      <c r="G486" s="3"/>
      <c r="H486" s="3"/>
      <c r="I486" s="3"/>
      <c r="J486" s="3"/>
      <c r="K486" s="3"/>
      <c r="L486" s="3"/>
      <c r="M486" s="3"/>
      <c r="N486" s="3"/>
      <c r="O486" s="3"/>
      <c r="P486" s="3"/>
      <c r="Q486" s="3"/>
      <c r="R486" s="3"/>
      <c r="S486" s="3"/>
      <c r="T486" s="106"/>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6"/>
      <c r="BC486" s="37"/>
    </row>
    <row r="487" ht="15" customHeight="1" spans="1:55">
      <c r="A487" s="3"/>
      <c r="B487" s="3"/>
      <c r="C487" s="3"/>
      <c r="D487" s="31"/>
      <c r="E487" s="31"/>
      <c r="F487" s="3"/>
      <c r="G487" s="3"/>
      <c r="H487" s="3"/>
      <c r="I487" s="3"/>
      <c r="J487" s="3"/>
      <c r="K487" s="3"/>
      <c r="L487" s="3"/>
      <c r="M487" s="3"/>
      <c r="N487" s="3"/>
      <c r="O487" s="3"/>
      <c r="P487" s="3"/>
      <c r="Q487" s="3"/>
      <c r="R487" s="3"/>
      <c r="S487" s="3"/>
      <c r="T487" s="106"/>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6"/>
      <c r="BC487" s="37"/>
    </row>
    <row r="488" ht="15" customHeight="1" spans="1:55">
      <c r="A488" s="3"/>
      <c r="B488" s="3"/>
      <c r="C488" s="3"/>
      <c r="D488" s="31"/>
      <c r="E488" s="31"/>
      <c r="F488" s="3"/>
      <c r="G488" s="3"/>
      <c r="H488" s="3"/>
      <c r="I488" s="3"/>
      <c r="J488" s="3"/>
      <c r="K488" s="3"/>
      <c r="L488" s="3"/>
      <c r="M488" s="3"/>
      <c r="N488" s="3"/>
      <c r="O488" s="3"/>
      <c r="P488" s="3"/>
      <c r="Q488" s="3"/>
      <c r="R488" s="3"/>
      <c r="S488" s="3"/>
      <c r="T488" s="106"/>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6"/>
      <c r="BC488" s="37"/>
    </row>
    <row r="489" ht="15" customHeight="1" spans="1:55">
      <c r="A489" s="3"/>
      <c r="B489" s="3"/>
      <c r="C489" s="3"/>
      <c r="D489" s="31"/>
      <c r="E489" s="31"/>
      <c r="F489" s="3"/>
      <c r="G489" s="3"/>
      <c r="H489" s="3"/>
      <c r="I489" s="3"/>
      <c r="J489" s="3"/>
      <c r="K489" s="3"/>
      <c r="L489" s="3"/>
      <c r="M489" s="3"/>
      <c r="N489" s="3"/>
      <c r="O489" s="3"/>
      <c r="P489" s="3"/>
      <c r="Q489" s="3"/>
      <c r="R489" s="3"/>
      <c r="S489" s="3"/>
      <c r="T489" s="106"/>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6"/>
      <c r="BC489" s="37"/>
    </row>
    <row r="490" ht="15" customHeight="1" spans="1:55">
      <c r="A490" s="3"/>
      <c r="B490" s="3"/>
      <c r="C490" s="3"/>
      <c r="D490" s="31"/>
      <c r="E490" s="31"/>
      <c r="F490" s="3"/>
      <c r="G490" s="3"/>
      <c r="H490" s="3"/>
      <c r="I490" s="3"/>
      <c r="J490" s="3"/>
      <c r="K490" s="3"/>
      <c r="L490" s="3"/>
      <c r="M490" s="3"/>
      <c r="N490" s="3"/>
      <c r="O490" s="3"/>
      <c r="P490" s="3"/>
      <c r="Q490" s="3"/>
      <c r="R490" s="3"/>
      <c r="S490" s="3"/>
      <c r="T490" s="106"/>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6"/>
      <c r="BC490" s="37"/>
    </row>
    <row r="491" ht="15" customHeight="1" spans="1:55">
      <c r="A491" s="3"/>
      <c r="B491" s="3"/>
      <c r="C491" s="3"/>
      <c r="D491" s="31"/>
      <c r="E491" s="31"/>
      <c r="F491" s="3"/>
      <c r="G491" s="3"/>
      <c r="H491" s="3"/>
      <c r="I491" s="3"/>
      <c r="J491" s="3"/>
      <c r="K491" s="3"/>
      <c r="L491" s="3"/>
      <c r="M491" s="3"/>
      <c r="N491" s="3"/>
      <c r="O491" s="3"/>
      <c r="P491" s="3"/>
      <c r="Q491" s="3"/>
      <c r="R491" s="3"/>
      <c r="S491" s="3"/>
      <c r="T491" s="106"/>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6"/>
      <c r="BC491" s="37"/>
    </row>
    <row r="492" ht="15" customHeight="1" spans="1:55">
      <c r="A492" s="3"/>
      <c r="B492" s="3"/>
      <c r="C492" s="3"/>
      <c r="D492" s="31"/>
      <c r="E492" s="31"/>
      <c r="F492" s="3"/>
      <c r="G492" s="3"/>
      <c r="H492" s="3"/>
      <c r="I492" s="3"/>
      <c r="J492" s="3"/>
      <c r="K492" s="3"/>
      <c r="L492" s="3"/>
      <c r="M492" s="3"/>
      <c r="N492" s="3"/>
      <c r="O492" s="3"/>
      <c r="P492" s="3"/>
      <c r="Q492" s="3"/>
      <c r="R492" s="3"/>
      <c r="S492" s="3"/>
      <c r="T492" s="106"/>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6"/>
      <c r="BC492" s="37"/>
    </row>
    <row r="493" ht="15" customHeight="1" spans="1:55">
      <c r="A493" s="3"/>
      <c r="B493" s="3"/>
      <c r="C493" s="3"/>
      <c r="D493" s="31"/>
      <c r="E493" s="31"/>
      <c r="F493" s="3"/>
      <c r="G493" s="3"/>
      <c r="H493" s="3"/>
      <c r="I493" s="3"/>
      <c r="J493" s="3"/>
      <c r="K493" s="3"/>
      <c r="L493" s="3"/>
      <c r="M493" s="3"/>
      <c r="N493" s="3"/>
      <c r="O493" s="3"/>
      <c r="P493" s="3"/>
      <c r="Q493" s="3"/>
      <c r="R493" s="3"/>
      <c r="S493" s="3"/>
      <c r="T493" s="106"/>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6"/>
      <c r="BC493" s="37"/>
    </row>
    <row r="494" ht="15" customHeight="1" spans="1:55">
      <c r="A494" s="3"/>
      <c r="B494" s="3"/>
      <c r="C494" s="3"/>
      <c r="D494" s="31"/>
      <c r="E494" s="31"/>
      <c r="F494" s="3"/>
      <c r="G494" s="3"/>
      <c r="H494" s="3"/>
      <c r="I494" s="3"/>
      <c r="J494" s="3"/>
      <c r="K494" s="3"/>
      <c r="L494" s="3"/>
      <c r="M494" s="3"/>
      <c r="N494" s="3"/>
      <c r="O494" s="3"/>
      <c r="P494" s="3"/>
      <c r="Q494" s="3"/>
      <c r="R494" s="3"/>
      <c r="S494" s="3"/>
      <c r="T494" s="106"/>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6"/>
      <c r="BC494" s="37"/>
    </row>
    <row r="495" ht="15" customHeight="1" spans="1:55">
      <c r="A495" s="3"/>
      <c r="B495" s="3"/>
      <c r="C495" s="3"/>
      <c r="D495" s="31"/>
      <c r="E495" s="31"/>
      <c r="F495" s="3"/>
      <c r="G495" s="3"/>
      <c r="H495" s="3"/>
      <c r="I495" s="3"/>
      <c r="J495" s="3"/>
      <c r="K495" s="3"/>
      <c r="L495" s="3"/>
      <c r="M495" s="3"/>
      <c r="N495" s="3"/>
      <c r="O495" s="3"/>
      <c r="P495" s="3"/>
      <c r="Q495" s="3"/>
      <c r="R495" s="3"/>
      <c r="S495" s="3"/>
      <c r="T495" s="106"/>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6"/>
      <c r="BC495" s="37"/>
    </row>
    <row r="496" ht="15" customHeight="1" spans="1:55">
      <c r="A496" s="3"/>
      <c r="B496" s="3"/>
      <c r="C496" s="3"/>
      <c r="D496" s="31"/>
      <c r="E496" s="31"/>
      <c r="F496" s="3"/>
      <c r="G496" s="3"/>
      <c r="H496" s="3"/>
      <c r="I496" s="3"/>
      <c r="J496" s="3"/>
      <c r="K496" s="3"/>
      <c r="L496" s="3"/>
      <c r="M496" s="3"/>
      <c r="N496" s="3"/>
      <c r="O496" s="3"/>
      <c r="P496" s="3"/>
      <c r="Q496" s="3"/>
      <c r="R496" s="3"/>
      <c r="S496" s="3"/>
      <c r="T496" s="106"/>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6"/>
      <c r="BC496" s="37"/>
    </row>
    <row r="497" ht="15" customHeight="1" spans="1:55">
      <c r="A497" s="3"/>
      <c r="B497" s="3"/>
      <c r="C497" s="3"/>
      <c r="D497" s="31"/>
      <c r="E497" s="31"/>
      <c r="F497" s="3"/>
      <c r="G497" s="3"/>
      <c r="H497" s="3"/>
      <c r="I497" s="3"/>
      <c r="J497" s="3"/>
      <c r="K497" s="3"/>
      <c r="L497" s="3"/>
      <c r="M497" s="3"/>
      <c r="N497" s="3"/>
      <c r="O497" s="3"/>
      <c r="P497" s="3"/>
      <c r="Q497" s="3"/>
      <c r="R497" s="3"/>
      <c r="S497" s="3"/>
      <c r="T497" s="106"/>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6"/>
      <c r="BC497" s="37"/>
    </row>
    <row r="498" ht="15" customHeight="1" spans="1:55">
      <c r="A498" s="3"/>
      <c r="B498" s="3"/>
      <c r="C498" s="3"/>
      <c r="D498" s="31"/>
      <c r="E498" s="31"/>
      <c r="F498" s="3"/>
      <c r="G498" s="3"/>
      <c r="H498" s="3"/>
      <c r="I498" s="3"/>
      <c r="J498" s="3"/>
      <c r="K498" s="3"/>
      <c r="L498" s="3"/>
      <c r="M498" s="3"/>
      <c r="N498" s="3"/>
      <c r="O498" s="3"/>
      <c r="P498" s="3"/>
      <c r="Q498" s="3"/>
      <c r="R498" s="3"/>
      <c r="S498" s="3"/>
      <c r="T498" s="106"/>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6"/>
      <c r="BC498" s="37"/>
    </row>
    <row r="499" ht="15" customHeight="1" spans="1:55">
      <c r="A499" s="3"/>
      <c r="B499" s="3"/>
      <c r="C499" s="3"/>
      <c r="D499" s="31"/>
      <c r="E499" s="31"/>
      <c r="F499" s="3"/>
      <c r="G499" s="3"/>
      <c r="H499" s="3"/>
      <c r="I499" s="3"/>
      <c r="J499" s="3"/>
      <c r="K499" s="3"/>
      <c r="L499" s="3"/>
      <c r="M499" s="3"/>
      <c r="N499" s="3"/>
      <c r="O499" s="3"/>
      <c r="P499" s="3"/>
      <c r="Q499" s="3"/>
      <c r="R499" s="3"/>
      <c r="S499" s="3"/>
      <c r="T499" s="106"/>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6"/>
      <c r="BC499" s="37"/>
    </row>
    <row r="500" ht="15" customHeight="1" spans="1:55">
      <c r="A500" s="3"/>
      <c r="B500" s="3"/>
      <c r="C500" s="3"/>
      <c r="D500" s="31"/>
      <c r="E500" s="31"/>
      <c r="F500" s="3"/>
      <c r="G500" s="3"/>
      <c r="H500" s="3"/>
      <c r="I500" s="3"/>
      <c r="J500" s="3"/>
      <c r="K500" s="3"/>
      <c r="L500" s="3"/>
      <c r="M500" s="3"/>
      <c r="N500" s="3"/>
      <c r="O500" s="3"/>
      <c r="P500" s="3"/>
      <c r="Q500" s="3"/>
      <c r="R500" s="3"/>
      <c r="S500" s="3"/>
      <c r="T500" s="106"/>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6"/>
      <c r="BC500" s="37"/>
    </row>
    <row r="501" ht="15" customHeight="1" spans="1:55">
      <c r="A501" s="3"/>
      <c r="B501" s="3"/>
      <c r="C501" s="3"/>
      <c r="D501" s="31"/>
      <c r="E501" s="31"/>
      <c r="F501" s="3"/>
      <c r="G501" s="3"/>
      <c r="H501" s="3"/>
      <c r="I501" s="3"/>
      <c r="J501" s="3"/>
      <c r="K501" s="3"/>
      <c r="L501" s="3"/>
      <c r="M501" s="3"/>
      <c r="N501" s="3"/>
      <c r="O501" s="3"/>
      <c r="P501" s="3"/>
      <c r="Q501" s="3"/>
      <c r="R501" s="3"/>
      <c r="S501" s="3"/>
      <c r="T501" s="106"/>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6"/>
      <c r="BC501" s="37"/>
    </row>
    <row r="502" ht="15" customHeight="1" spans="1:55">
      <c r="A502" s="3"/>
      <c r="B502" s="3"/>
      <c r="C502" s="3"/>
      <c r="D502" s="31"/>
      <c r="E502" s="31"/>
      <c r="F502" s="3"/>
      <c r="G502" s="3"/>
      <c r="H502" s="3"/>
      <c r="I502" s="3"/>
      <c r="J502" s="3"/>
      <c r="K502" s="3"/>
      <c r="L502" s="3"/>
      <c r="M502" s="3"/>
      <c r="N502" s="3"/>
      <c r="O502" s="3"/>
      <c r="P502" s="3"/>
      <c r="Q502" s="3"/>
      <c r="R502" s="3"/>
      <c r="S502" s="3"/>
      <c r="T502" s="106"/>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6"/>
      <c r="BC502" s="37"/>
    </row>
    <row r="503" ht="15" customHeight="1" spans="1:55">
      <c r="A503" s="3"/>
      <c r="B503" s="3"/>
      <c r="C503" s="3"/>
      <c r="D503" s="31"/>
      <c r="E503" s="31"/>
      <c r="F503" s="3"/>
      <c r="G503" s="3"/>
      <c r="H503" s="3"/>
      <c r="I503" s="3"/>
      <c r="J503" s="3"/>
      <c r="K503" s="3"/>
      <c r="L503" s="3"/>
      <c r="M503" s="3"/>
      <c r="N503" s="3"/>
      <c r="O503" s="3"/>
      <c r="P503" s="3"/>
      <c r="Q503" s="3"/>
      <c r="R503" s="3"/>
      <c r="S503" s="3"/>
      <c r="T503" s="106"/>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6"/>
      <c r="BC503" s="37"/>
    </row>
    <row r="504" ht="15" customHeight="1" spans="1:55">
      <c r="A504" s="3"/>
      <c r="B504" s="3"/>
      <c r="C504" s="3"/>
      <c r="D504" s="31"/>
      <c r="E504" s="31"/>
      <c r="F504" s="3"/>
      <c r="G504" s="3"/>
      <c r="H504" s="3"/>
      <c r="I504" s="3"/>
      <c r="J504" s="3"/>
      <c r="K504" s="3"/>
      <c r="L504" s="3"/>
      <c r="M504" s="3"/>
      <c r="N504" s="3"/>
      <c r="O504" s="3"/>
      <c r="P504" s="3"/>
      <c r="Q504" s="3"/>
      <c r="R504" s="3"/>
      <c r="S504" s="3"/>
      <c r="T504" s="106"/>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6"/>
      <c r="BC504" s="37"/>
    </row>
    <row r="505" ht="15" customHeight="1" spans="1:55">
      <c r="A505" s="3"/>
      <c r="B505" s="3"/>
      <c r="C505" s="3"/>
      <c r="D505" s="31"/>
      <c r="E505" s="31"/>
      <c r="F505" s="3"/>
      <c r="G505" s="3"/>
      <c r="H505" s="3"/>
      <c r="I505" s="3"/>
      <c r="J505" s="3"/>
      <c r="K505" s="3"/>
      <c r="L505" s="3"/>
      <c r="M505" s="3"/>
      <c r="N505" s="3"/>
      <c r="O505" s="3"/>
      <c r="P505" s="3"/>
      <c r="Q505" s="3"/>
      <c r="R505" s="3"/>
      <c r="S505" s="3"/>
      <c r="T505" s="106"/>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6"/>
      <c r="BC505" s="37"/>
    </row>
    <row r="506" ht="15" customHeight="1" spans="1:55">
      <c r="A506" s="3"/>
      <c r="B506" s="3"/>
      <c r="C506" s="3"/>
      <c r="D506" s="31"/>
      <c r="E506" s="31"/>
      <c r="F506" s="3"/>
      <c r="G506" s="3"/>
      <c r="H506" s="3"/>
      <c r="I506" s="3"/>
      <c r="J506" s="3"/>
      <c r="K506" s="3"/>
      <c r="L506" s="3"/>
      <c r="M506" s="3"/>
      <c r="N506" s="3"/>
      <c r="O506" s="3"/>
      <c r="P506" s="3"/>
      <c r="Q506" s="3"/>
      <c r="R506" s="3"/>
      <c r="S506" s="3"/>
      <c r="T506" s="106"/>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6"/>
      <c r="BC506" s="37"/>
    </row>
    <row r="507" ht="15" customHeight="1" spans="1:55">
      <c r="A507" s="3"/>
      <c r="B507" s="3"/>
      <c r="C507" s="3"/>
      <c r="D507" s="31"/>
      <c r="E507" s="31"/>
      <c r="F507" s="3"/>
      <c r="G507" s="3"/>
      <c r="H507" s="3"/>
      <c r="I507" s="3"/>
      <c r="J507" s="3"/>
      <c r="K507" s="3"/>
      <c r="L507" s="3"/>
      <c r="M507" s="3"/>
      <c r="N507" s="3"/>
      <c r="O507" s="3"/>
      <c r="P507" s="3"/>
      <c r="Q507" s="3"/>
      <c r="R507" s="3"/>
      <c r="S507" s="3"/>
      <c r="T507" s="106"/>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6"/>
      <c r="BC507" s="37"/>
    </row>
    <row r="508" ht="15" customHeight="1" spans="1:55">
      <c r="A508" s="3"/>
      <c r="B508" s="3"/>
      <c r="C508" s="3"/>
      <c r="D508" s="31"/>
      <c r="E508" s="31"/>
      <c r="F508" s="3"/>
      <c r="G508" s="3"/>
      <c r="H508" s="3"/>
      <c r="I508" s="3"/>
      <c r="J508" s="3"/>
      <c r="K508" s="3"/>
      <c r="L508" s="3"/>
      <c r="M508" s="3"/>
      <c r="N508" s="3"/>
      <c r="O508" s="3"/>
      <c r="P508" s="3"/>
      <c r="Q508" s="3"/>
      <c r="R508" s="3"/>
      <c r="S508" s="3"/>
      <c r="T508" s="106"/>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6"/>
      <c r="BC508" s="37"/>
    </row>
    <row r="509" ht="15" customHeight="1" spans="1:55">
      <c r="A509" s="3"/>
      <c r="B509" s="3"/>
      <c r="C509" s="3"/>
      <c r="D509" s="31"/>
      <c r="E509" s="31"/>
      <c r="F509" s="3"/>
      <c r="G509" s="3"/>
      <c r="H509" s="3"/>
      <c r="I509" s="3"/>
      <c r="J509" s="3"/>
      <c r="K509" s="3"/>
      <c r="L509" s="3"/>
      <c r="M509" s="3"/>
      <c r="N509" s="3"/>
      <c r="O509" s="3"/>
      <c r="P509" s="3"/>
      <c r="Q509" s="3"/>
      <c r="R509" s="3"/>
      <c r="S509" s="3"/>
      <c r="T509" s="106"/>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6"/>
      <c r="BC509" s="37"/>
    </row>
    <row r="510" ht="15" customHeight="1" spans="1:55">
      <c r="A510" s="3"/>
      <c r="B510" s="3"/>
      <c r="C510" s="3"/>
      <c r="D510" s="31"/>
      <c r="E510" s="31"/>
      <c r="F510" s="3"/>
      <c r="G510" s="3"/>
      <c r="H510" s="3"/>
      <c r="I510" s="3"/>
      <c r="J510" s="3"/>
      <c r="K510" s="3"/>
      <c r="L510" s="3"/>
      <c r="M510" s="3"/>
      <c r="N510" s="3"/>
      <c r="O510" s="3"/>
      <c r="P510" s="3"/>
      <c r="Q510" s="3"/>
      <c r="R510" s="3"/>
      <c r="S510" s="3"/>
      <c r="T510" s="106"/>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6"/>
      <c r="BC510" s="37"/>
    </row>
    <row r="511" ht="15" customHeight="1" spans="1:55">
      <c r="A511" s="3"/>
      <c r="B511" s="3"/>
      <c r="C511" s="3"/>
      <c r="D511" s="31"/>
      <c r="E511" s="31"/>
      <c r="F511" s="3"/>
      <c r="G511" s="3"/>
      <c r="H511" s="3"/>
      <c r="I511" s="3"/>
      <c r="J511" s="3"/>
      <c r="K511" s="3"/>
      <c r="L511" s="3"/>
      <c r="M511" s="3"/>
      <c r="N511" s="3"/>
      <c r="O511" s="3"/>
      <c r="P511" s="3"/>
      <c r="Q511" s="3"/>
      <c r="R511" s="3"/>
      <c r="S511" s="3"/>
      <c r="T511" s="106"/>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6"/>
      <c r="BC511" s="37"/>
    </row>
    <row r="512" ht="15" customHeight="1" spans="1:55">
      <c r="A512" s="3"/>
      <c r="B512" s="3"/>
      <c r="C512" s="3"/>
      <c r="D512" s="31"/>
      <c r="E512" s="31"/>
      <c r="F512" s="3"/>
      <c r="G512" s="3"/>
      <c r="H512" s="3"/>
      <c r="I512" s="3"/>
      <c r="J512" s="3"/>
      <c r="K512" s="3"/>
      <c r="L512" s="3"/>
      <c r="M512" s="3"/>
      <c r="N512" s="3"/>
      <c r="O512" s="3"/>
      <c r="P512" s="3"/>
      <c r="Q512" s="3"/>
      <c r="R512" s="3"/>
      <c r="S512" s="3"/>
      <c r="T512" s="106"/>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6"/>
      <c r="BC512" s="37"/>
    </row>
    <row r="513" ht="15" customHeight="1" spans="1:55">
      <c r="A513" s="3"/>
      <c r="B513" s="3"/>
      <c r="C513" s="3"/>
      <c r="D513" s="31"/>
      <c r="E513" s="31"/>
      <c r="F513" s="3"/>
      <c r="G513" s="3"/>
      <c r="H513" s="3"/>
      <c r="I513" s="3"/>
      <c r="J513" s="3"/>
      <c r="K513" s="3"/>
      <c r="L513" s="3"/>
      <c r="M513" s="3"/>
      <c r="N513" s="3"/>
      <c r="O513" s="3"/>
      <c r="P513" s="3"/>
      <c r="Q513" s="3"/>
      <c r="R513" s="3"/>
      <c r="S513" s="3"/>
      <c r="T513" s="106"/>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6"/>
      <c r="BC513" s="37"/>
    </row>
    <row r="514" ht="15" customHeight="1" spans="1:55">
      <c r="A514" s="3"/>
      <c r="B514" s="3"/>
      <c r="C514" s="3"/>
      <c r="D514" s="31"/>
      <c r="E514" s="31"/>
      <c r="F514" s="3"/>
      <c r="G514" s="3"/>
      <c r="H514" s="3"/>
      <c r="I514" s="3"/>
      <c r="J514" s="3"/>
      <c r="K514" s="3"/>
      <c r="L514" s="3"/>
      <c r="M514" s="3"/>
      <c r="N514" s="3"/>
      <c r="O514" s="3"/>
      <c r="P514" s="3"/>
      <c r="Q514" s="3"/>
      <c r="R514" s="3"/>
      <c r="S514" s="3"/>
      <c r="T514" s="106"/>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6"/>
      <c r="BC514" s="37"/>
    </row>
    <row r="515" ht="15" customHeight="1" spans="1:55">
      <c r="A515" s="3"/>
      <c r="B515" s="3"/>
      <c r="C515" s="3"/>
      <c r="D515" s="31"/>
      <c r="E515" s="31"/>
      <c r="F515" s="3"/>
      <c r="G515" s="3"/>
      <c r="H515" s="3"/>
      <c r="I515" s="3"/>
      <c r="J515" s="3"/>
      <c r="K515" s="3"/>
      <c r="L515" s="3"/>
      <c r="M515" s="3"/>
      <c r="N515" s="3"/>
      <c r="O515" s="3"/>
      <c r="P515" s="3"/>
      <c r="Q515" s="3"/>
      <c r="R515" s="3"/>
      <c r="S515" s="3"/>
      <c r="T515" s="106"/>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6"/>
      <c r="BC515" s="37"/>
    </row>
    <row r="516" ht="15" customHeight="1" spans="1:55">
      <c r="A516" s="3"/>
      <c r="B516" s="3"/>
      <c r="C516" s="3"/>
      <c r="D516" s="31"/>
      <c r="E516" s="31"/>
      <c r="F516" s="3"/>
      <c r="G516" s="3"/>
      <c r="H516" s="3"/>
      <c r="I516" s="3"/>
      <c r="J516" s="3"/>
      <c r="K516" s="3"/>
      <c r="L516" s="3"/>
      <c r="M516" s="3"/>
      <c r="N516" s="3"/>
      <c r="O516" s="3"/>
      <c r="P516" s="3"/>
      <c r="Q516" s="3"/>
      <c r="R516" s="3"/>
      <c r="S516" s="3"/>
      <c r="T516" s="106"/>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6"/>
      <c r="BC516" s="37"/>
    </row>
    <row r="517" ht="15" customHeight="1" spans="1:55">
      <c r="A517" s="3"/>
      <c r="B517" s="3"/>
      <c r="C517" s="3"/>
      <c r="D517" s="31"/>
      <c r="E517" s="31"/>
      <c r="F517" s="3"/>
      <c r="G517" s="3"/>
      <c r="H517" s="3"/>
      <c r="I517" s="3"/>
      <c r="J517" s="3"/>
      <c r="K517" s="3"/>
      <c r="L517" s="3"/>
      <c r="M517" s="3"/>
      <c r="N517" s="3"/>
      <c r="O517" s="3"/>
      <c r="P517" s="3"/>
      <c r="Q517" s="3"/>
      <c r="R517" s="3"/>
      <c r="S517" s="3"/>
      <c r="T517" s="106"/>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6"/>
      <c r="BC517" s="37"/>
    </row>
    <row r="518" ht="15" customHeight="1" spans="1:55">
      <c r="A518" s="3"/>
      <c r="B518" s="3"/>
      <c r="C518" s="3"/>
      <c r="D518" s="31"/>
      <c r="E518" s="31"/>
      <c r="F518" s="3"/>
      <c r="G518" s="3"/>
      <c r="H518" s="3"/>
      <c r="I518" s="3"/>
      <c r="J518" s="3"/>
      <c r="K518" s="3"/>
      <c r="L518" s="3"/>
      <c r="M518" s="3"/>
      <c r="N518" s="3"/>
      <c r="O518" s="3"/>
      <c r="P518" s="3"/>
      <c r="Q518" s="3"/>
      <c r="R518" s="3"/>
      <c r="S518" s="3"/>
      <c r="T518" s="106"/>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6"/>
      <c r="BC518" s="37"/>
    </row>
    <row r="519" ht="15" customHeight="1" spans="1:55">
      <c r="A519" s="3"/>
      <c r="B519" s="3"/>
      <c r="C519" s="3"/>
      <c r="D519" s="31"/>
      <c r="E519" s="31"/>
      <c r="F519" s="3"/>
      <c r="G519" s="3"/>
      <c r="H519" s="3"/>
      <c r="I519" s="3"/>
      <c r="J519" s="3"/>
      <c r="K519" s="3"/>
      <c r="L519" s="3"/>
      <c r="M519" s="3"/>
      <c r="N519" s="3"/>
      <c r="O519" s="3"/>
      <c r="P519" s="3"/>
      <c r="Q519" s="3"/>
      <c r="R519" s="3"/>
      <c r="S519" s="3"/>
      <c r="T519" s="106"/>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6"/>
      <c r="BC519" s="37"/>
    </row>
    <row r="520" ht="15" customHeight="1" spans="1:55">
      <c r="A520" s="3"/>
      <c r="B520" s="3"/>
      <c r="C520" s="3"/>
      <c r="D520" s="31"/>
      <c r="E520" s="31"/>
      <c r="F520" s="3"/>
      <c r="G520" s="3"/>
      <c r="H520" s="3"/>
      <c r="I520" s="3"/>
      <c r="J520" s="3"/>
      <c r="K520" s="3"/>
      <c r="L520" s="3"/>
      <c r="M520" s="3"/>
      <c r="N520" s="3"/>
      <c r="O520" s="3"/>
      <c r="P520" s="3"/>
      <c r="Q520" s="3"/>
      <c r="R520" s="3"/>
      <c r="S520" s="3"/>
      <c r="T520" s="106"/>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6"/>
      <c r="BC520" s="37"/>
    </row>
    <row r="521" ht="15" customHeight="1" spans="1:55">
      <c r="A521" s="3"/>
      <c r="B521" s="3"/>
      <c r="C521" s="3"/>
      <c r="D521" s="31"/>
      <c r="E521" s="31"/>
      <c r="F521" s="3"/>
      <c r="G521" s="3"/>
      <c r="H521" s="3"/>
      <c r="I521" s="3"/>
      <c r="J521" s="3"/>
      <c r="K521" s="3"/>
      <c r="L521" s="3"/>
      <c r="M521" s="3"/>
      <c r="N521" s="3"/>
      <c r="O521" s="3"/>
      <c r="P521" s="3"/>
      <c r="Q521" s="3"/>
      <c r="R521" s="3"/>
      <c r="S521" s="3"/>
      <c r="T521" s="106"/>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6"/>
      <c r="BC521" s="37"/>
    </row>
    <row r="522" ht="15" customHeight="1" spans="1:55">
      <c r="A522" s="3"/>
      <c r="B522" s="3"/>
      <c r="C522" s="3"/>
      <c r="D522" s="31"/>
      <c r="E522" s="31"/>
      <c r="F522" s="3"/>
      <c r="G522" s="3"/>
      <c r="H522" s="3"/>
      <c r="I522" s="3"/>
      <c r="J522" s="3"/>
      <c r="K522" s="3"/>
      <c r="L522" s="3"/>
      <c r="M522" s="3"/>
      <c r="N522" s="3"/>
      <c r="O522" s="3"/>
      <c r="P522" s="3"/>
      <c r="Q522" s="3"/>
      <c r="R522" s="3"/>
      <c r="S522" s="3"/>
      <c r="T522" s="106"/>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6"/>
      <c r="BC522" s="37"/>
    </row>
    <row r="523" ht="15" customHeight="1" spans="1:55">
      <c r="A523" s="3"/>
      <c r="B523" s="3"/>
      <c r="C523" s="3"/>
      <c r="D523" s="31"/>
      <c r="E523" s="31"/>
      <c r="F523" s="3"/>
      <c r="G523" s="3"/>
      <c r="H523" s="3"/>
      <c r="I523" s="3"/>
      <c r="J523" s="3"/>
      <c r="K523" s="3"/>
      <c r="L523" s="3"/>
      <c r="M523" s="3"/>
      <c r="N523" s="3"/>
      <c r="O523" s="3"/>
      <c r="P523" s="3"/>
      <c r="Q523" s="3"/>
      <c r="R523" s="3"/>
      <c r="S523" s="3"/>
      <c r="T523" s="106"/>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6"/>
      <c r="BC523" s="37"/>
    </row>
    <row r="524" ht="15" customHeight="1" spans="1:55">
      <c r="A524" s="3"/>
      <c r="B524" s="3"/>
      <c r="C524" s="3"/>
      <c r="D524" s="31"/>
      <c r="E524" s="31"/>
      <c r="F524" s="3"/>
      <c r="G524" s="3"/>
      <c r="H524" s="3"/>
      <c r="I524" s="3"/>
      <c r="J524" s="3"/>
      <c r="K524" s="3"/>
      <c r="L524" s="3"/>
      <c r="M524" s="3"/>
      <c r="N524" s="3"/>
      <c r="O524" s="3"/>
      <c r="P524" s="3"/>
      <c r="Q524" s="3"/>
      <c r="R524" s="3"/>
      <c r="S524" s="3"/>
      <c r="T524" s="106"/>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6"/>
      <c r="BC524" s="37"/>
    </row>
    <row r="525" ht="15" customHeight="1" spans="1:55">
      <c r="A525" s="3"/>
      <c r="B525" s="3"/>
      <c r="C525" s="3"/>
      <c r="D525" s="31"/>
      <c r="E525" s="31"/>
      <c r="F525" s="3"/>
      <c r="G525" s="3"/>
      <c r="H525" s="3"/>
      <c r="I525" s="3"/>
      <c r="J525" s="3"/>
      <c r="K525" s="3"/>
      <c r="L525" s="3"/>
      <c r="M525" s="3"/>
      <c r="N525" s="3"/>
      <c r="O525" s="3"/>
      <c r="P525" s="3"/>
      <c r="Q525" s="3"/>
      <c r="R525" s="3"/>
      <c r="S525" s="3"/>
      <c r="T525" s="106"/>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6"/>
      <c r="BC525" s="37"/>
    </row>
    <row r="526" ht="15" customHeight="1" spans="1:55">
      <c r="A526" s="3"/>
      <c r="B526" s="3"/>
      <c r="C526" s="3"/>
      <c r="D526" s="31"/>
      <c r="E526" s="31"/>
      <c r="F526" s="3"/>
      <c r="G526" s="3"/>
      <c r="H526" s="3"/>
      <c r="I526" s="3"/>
      <c r="J526" s="3"/>
      <c r="K526" s="3"/>
      <c r="L526" s="3"/>
      <c r="M526" s="3"/>
      <c r="N526" s="3"/>
      <c r="O526" s="3"/>
      <c r="P526" s="3"/>
      <c r="Q526" s="3"/>
      <c r="R526" s="3"/>
      <c r="S526" s="3"/>
      <c r="T526" s="106"/>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6"/>
      <c r="BC526" s="37"/>
    </row>
    <row r="527" ht="15" customHeight="1" spans="1:55">
      <c r="A527" s="3"/>
      <c r="B527" s="3"/>
      <c r="C527" s="3"/>
      <c r="D527" s="31"/>
      <c r="E527" s="31"/>
      <c r="F527" s="3"/>
      <c r="G527" s="3"/>
      <c r="H527" s="3"/>
      <c r="I527" s="3"/>
      <c r="J527" s="3"/>
      <c r="K527" s="3"/>
      <c r="L527" s="3"/>
      <c r="M527" s="3"/>
      <c r="N527" s="3"/>
      <c r="O527" s="3"/>
      <c r="P527" s="3"/>
      <c r="Q527" s="3"/>
      <c r="R527" s="3"/>
      <c r="S527" s="3"/>
      <c r="T527" s="106"/>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6"/>
      <c r="BC527" s="37"/>
    </row>
    <row r="528" ht="15" customHeight="1" spans="1:55">
      <c r="A528" s="3"/>
      <c r="B528" s="3"/>
      <c r="C528" s="3"/>
      <c r="D528" s="31"/>
      <c r="E528" s="31"/>
      <c r="F528" s="3"/>
      <c r="G528" s="3"/>
      <c r="H528" s="3"/>
      <c r="I528" s="3"/>
      <c r="J528" s="3"/>
      <c r="K528" s="3"/>
      <c r="L528" s="3"/>
      <c r="M528" s="3"/>
      <c r="N528" s="3"/>
      <c r="O528" s="3"/>
      <c r="P528" s="3"/>
      <c r="Q528" s="3"/>
      <c r="R528" s="3"/>
      <c r="S528" s="3"/>
      <c r="T528" s="106"/>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6"/>
      <c r="BC528" s="37"/>
    </row>
    <row r="529" ht="15" customHeight="1" spans="1:55">
      <c r="A529" s="3"/>
      <c r="B529" s="3"/>
      <c r="C529" s="3"/>
      <c r="D529" s="31"/>
      <c r="E529" s="31"/>
      <c r="F529" s="3"/>
      <c r="G529" s="3"/>
      <c r="H529" s="3"/>
      <c r="I529" s="3"/>
      <c r="J529" s="3"/>
      <c r="K529" s="3"/>
      <c r="L529" s="3"/>
      <c r="M529" s="3"/>
      <c r="N529" s="3"/>
      <c r="O529" s="3"/>
      <c r="P529" s="3"/>
      <c r="Q529" s="3"/>
      <c r="R529" s="3"/>
      <c r="S529" s="3"/>
      <c r="T529" s="106"/>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6"/>
      <c r="BC529" s="37"/>
    </row>
    <row r="530" ht="15" customHeight="1" spans="1:55">
      <c r="A530" s="3"/>
      <c r="B530" s="3"/>
      <c r="C530" s="3"/>
      <c r="D530" s="31"/>
      <c r="E530" s="31"/>
      <c r="F530" s="3"/>
      <c r="G530" s="3"/>
      <c r="H530" s="3"/>
      <c r="I530" s="3"/>
      <c r="J530" s="3"/>
      <c r="K530" s="3"/>
      <c r="L530" s="3"/>
      <c r="M530" s="3"/>
      <c r="N530" s="3"/>
      <c r="O530" s="3"/>
      <c r="P530" s="3"/>
      <c r="Q530" s="3"/>
      <c r="R530" s="3"/>
      <c r="S530" s="3"/>
      <c r="T530" s="106"/>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6"/>
      <c r="BC530" s="37"/>
    </row>
    <row r="531" ht="15" customHeight="1" spans="1:55">
      <c r="A531" s="3"/>
      <c r="B531" s="3"/>
      <c r="C531" s="3"/>
      <c r="D531" s="31"/>
      <c r="E531" s="31"/>
      <c r="F531" s="3"/>
      <c r="G531" s="3"/>
      <c r="H531" s="3"/>
      <c r="I531" s="3"/>
      <c r="J531" s="3"/>
      <c r="K531" s="3"/>
      <c r="L531" s="3"/>
      <c r="M531" s="3"/>
      <c r="N531" s="3"/>
      <c r="O531" s="3"/>
      <c r="P531" s="3"/>
      <c r="Q531" s="3"/>
      <c r="R531" s="3"/>
      <c r="S531" s="3"/>
      <c r="T531" s="106"/>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6"/>
      <c r="BC531" s="37"/>
    </row>
    <row r="532" ht="15" customHeight="1" spans="1:55">
      <c r="A532" s="3"/>
      <c r="B532" s="3"/>
      <c r="C532" s="3"/>
      <c r="D532" s="31"/>
      <c r="E532" s="31"/>
      <c r="F532" s="3"/>
      <c r="G532" s="3"/>
      <c r="H532" s="3"/>
      <c r="I532" s="3"/>
      <c r="J532" s="3"/>
      <c r="K532" s="3"/>
      <c r="L532" s="3"/>
      <c r="M532" s="3"/>
      <c r="N532" s="3"/>
      <c r="O532" s="3"/>
      <c r="P532" s="3"/>
      <c r="Q532" s="3"/>
      <c r="R532" s="3"/>
      <c r="S532" s="3"/>
      <c r="T532" s="106"/>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6"/>
      <c r="BC532" s="37"/>
    </row>
    <row r="533" ht="15" customHeight="1" spans="1:55">
      <c r="A533" s="3"/>
      <c r="B533" s="3"/>
      <c r="C533" s="3"/>
      <c r="D533" s="31"/>
      <c r="E533" s="31"/>
      <c r="F533" s="3"/>
      <c r="G533" s="3"/>
      <c r="H533" s="3"/>
      <c r="I533" s="3"/>
      <c r="J533" s="3"/>
      <c r="K533" s="3"/>
      <c r="L533" s="3"/>
      <c r="M533" s="3"/>
      <c r="N533" s="3"/>
      <c r="O533" s="3"/>
      <c r="P533" s="3"/>
      <c r="Q533" s="3"/>
      <c r="R533" s="3"/>
      <c r="S533" s="3"/>
      <c r="T533" s="106"/>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6"/>
      <c r="BC533" s="37"/>
    </row>
    <row r="534" ht="15" customHeight="1" spans="1:55">
      <c r="A534" s="3"/>
      <c r="B534" s="3"/>
      <c r="C534" s="3"/>
      <c r="D534" s="31"/>
      <c r="E534" s="31"/>
      <c r="F534" s="3"/>
      <c r="G534" s="3"/>
      <c r="H534" s="3"/>
      <c r="I534" s="3"/>
      <c r="J534" s="3"/>
      <c r="K534" s="3"/>
      <c r="L534" s="3"/>
      <c r="M534" s="3"/>
      <c r="N534" s="3"/>
      <c r="O534" s="3"/>
      <c r="P534" s="3"/>
      <c r="Q534" s="3"/>
      <c r="R534" s="3"/>
      <c r="S534" s="3"/>
      <c r="T534" s="106"/>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6"/>
      <c r="BC534" s="37"/>
    </row>
    <row r="535" ht="15" customHeight="1" spans="1:55">
      <c r="A535" s="3"/>
      <c r="B535" s="3"/>
      <c r="C535" s="3"/>
      <c r="D535" s="31"/>
      <c r="E535" s="31"/>
      <c r="F535" s="3"/>
      <c r="G535" s="3"/>
      <c r="H535" s="3"/>
      <c r="I535" s="3"/>
      <c r="J535" s="3"/>
      <c r="K535" s="3"/>
      <c r="L535" s="3"/>
      <c r="M535" s="3"/>
      <c r="N535" s="3"/>
      <c r="O535" s="3"/>
      <c r="P535" s="3"/>
      <c r="Q535" s="3"/>
      <c r="R535" s="3"/>
      <c r="S535" s="3"/>
      <c r="T535" s="106"/>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6"/>
      <c r="BC535" s="37"/>
    </row>
    <row r="536" ht="15" customHeight="1" spans="1:55">
      <c r="A536" s="3"/>
      <c r="B536" s="3"/>
      <c r="C536" s="3"/>
      <c r="D536" s="31"/>
      <c r="E536" s="31"/>
      <c r="F536" s="3"/>
      <c r="G536" s="3"/>
      <c r="H536" s="3"/>
      <c r="I536" s="3"/>
      <c r="J536" s="3"/>
      <c r="K536" s="3"/>
      <c r="L536" s="3"/>
      <c r="M536" s="3"/>
      <c r="N536" s="3"/>
      <c r="O536" s="3"/>
      <c r="P536" s="3"/>
      <c r="Q536" s="3"/>
      <c r="R536" s="3"/>
      <c r="S536" s="3"/>
      <c r="T536" s="106"/>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6"/>
      <c r="BC536" s="37"/>
    </row>
    <row r="537" ht="15" customHeight="1" spans="1:55">
      <c r="A537" s="3"/>
      <c r="B537" s="3"/>
      <c r="C537" s="3"/>
      <c r="D537" s="31"/>
      <c r="E537" s="31"/>
      <c r="F537" s="3"/>
      <c r="G537" s="3"/>
      <c r="H537" s="3"/>
      <c r="I537" s="3"/>
      <c r="J537" s="3"/>
      <c r="K537" s="3"/>
      <c r="L537" s="3"/>
      <c r="M537" s="3"/>
      <c r="N537" s="3"/>
      <c r="O537" s="3"/>
      <c r="P537" s="3"/>
      <c r="Q537" s="3"/>
      <c r="R537" s="3"/>
      <c r="S537" s="3"/>
      <c r="T537" s="106"/>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6"/>
      <c r="BC537" s="37"/>
    </row>
    <row r="538" ht="15" customHeight="1" spans="1:55">
      <c r="A538" s="3"/>
      <c r="B538" s="3"/>
      <c r="C538" s="3"/>
      <c r="D538" s="31"/>
      <c r="E538" s="31"/>
      <c r="F538" s="3"/>
      <c r="G538" s="3"/>
      <c r="H538" s="3"/>
      <c r="I538" s="3"/>
      <c r="J538" s="3"/>
      <c r="K538" s="3"/>
      <c r="L538" s="3"/>
      <c r="M538" s="3"/>
      <c r="N538" s="3"/>
      <c r="O538" s="3"/>
      <c r="P538" s="3"/>
      <c r="Q538" s="3"/>
      <c r="R538" s="3"/>
      <c r="S538" s="3"/>
      <c r="T538" s="106"/>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6"/>
      <c r="BC538" s="37"/>
    </row>
    <row r="539" ht="15" customHeight="1" spans="1:55">
      <c r="A539" s="3"/>
      <c r="B539" s="3"/>
      <c r="C539" s="3"/>
      <c r="D539" s="31"/>
      <c r="E539" s="31"/>
      <c r="F539" s="3"/>
      <c r="G539" s="3"/>
      <c r="H539" s="3"/>
      <c r="I539" s="3"/>
      <c r="J539" s="3"/>
      <c r="K539" s="3"/>
      <c r="L539" s="3"/>
      <c r="M539" s="3"/>
      <c r="N539" s="3"/>
      <c r="O539" s="3"/>
      <c r="P539" s="3"/>
      <c r="Q539" s="3"/>
      <c r="R539" s="3"/>
      <c r="S539" s="3"/>
      <c r="T539" s="106"/>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6"/>
      <c r="BC539" s="37"/>
    </row>
    <row r="540" ht="15" customHeight="1" spans="1:55">
      <c r="A540" s="3"/>
      <c r="B540" s="3"/>
      <c r="C540" s="3"/>
      <c r="D540" s="31"/>
      <c r="E540" s="31"/>
      <c r="F540" s="3"/>
      <c r="G540" s="3"/>
      <c r="H540" s="3"/>
      <c r="I540" s="3"/>
      <c r="J540" s="3"/>
      <c r="K540" s="3"/>
      <c r="L540" s="3"/>
      <c r="M540" s="3"/>
      <c r="N540" s="3"/>
      <c r="O540" s="3"/>
      <c r="P540" s="3"/>
      <c r="Q540" s="3"/>
      <c r="R540" s="3"/>
      <c r="S540" s="3"/>
      <c r="T540" s="106"/>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6"/>
      <c r="BC540" s="37"/>
    </row>
    <row r="541" ht="15" customHeight="1" spans="1:55">
      <c r="A541" s="3"/>
      <c r="B541" s="3"/>
      <c r="C541" s="3"/>
      <c r="D541" s="31"/>
      <c r="E541" s="31"/>
      <c r="F541" s="3"/>
      <c r="G541" s="3"/>
      <c r="H541" s="3"/>
      <c r="I541" s="3"/>
      <c r="J541" s="3"/>
      <c r="K541" s="3"/>
      <c r="L541" s="3"/>
      <c r="M541" s="3"/>
      <c r="N541" s="3"/>
      <c r="O541" s="3"/>
      <c r="P541" s="3"/>
      <c r="Q541" s="3"/>
      <c r="R541" s="3"/>
      <c r="S541" s="3"/>
      <c r="T541" s="106"/>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6"/>
      <c r="BC541" s="37"/>
    </row>
    <row r="542" ht="15" customHeight="1" spans="1:55">
      <c r="A542" s="3"/>
      <c r="B542" s="3"/>
      <c r="C542" s="3"/>
      <c r="D542" s="31"/>
      <c r="E542" s="31"/>
      <c r="F542" s="3"/>
      <c r="G542" s="3"/>
      <c r="H542" s="3"/>
      <c r="I542" s="3"/>
      <c r="J542" s="3"/>
      <c r="K542" s="3"/>
      <c r="L542" s="3"/>
      <c r="M542" s="3"/>
      <c r="N542" s="3"/>
      <c r="O542" s="3"/>
      <c r="P542" s="3"/>
      <c r="Q542" s="3"/>
      <c r="R542" s="3"/>
      <c r="S542" s="3"/>
      <c r="T542" s="106"/>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6"/>
      <c r="BC542" s="37"/>
    </row>
    <row r="543" ht="15" customHeight="1" spans="1:55">
      <c r="A543" s="3"/>
      <c r="B543" s="3"/>
      <c r="C543" s="3"/>
      <c r="D543" s="31"/>
      <c r="E543" s="31"/>
      <c r="F543" s="3"/>
      <c r="G543" s="3"/>
      <c r="H543" s="3"/>
      <c r="I543" s="3"/>
      <c r="J543" s="3"/>
      <c r="K543" s="3"/>
      <c r="L543" s="3"/>
      <c r="M543" s="3"/>
      <c r="N543" s="3"/>
      <c r="O543" s="3"/>
      <c r="P543" s="3"/>
      <c r="Q543" s="3"/>
      <c r="R543" s="3"/>
      <c r="S543" s="3"/>
      <c r="T543" s="106"/>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6"/>
      <c r="BC543" s="37"/>
    </row>
    <row r="544" ht="15" customHeight="1" spans="1:55">
      <c r="A544" s="3"/>
      <c r="B544" s="3"/>
      <c r="C544" s="3"/>
      <c r="D544" s="31"/>
      <c r="E544" s="31"/>
      <c r="F544" s="3"/>
      <c r="G544" s="3"/>
      <c r="H544" s="3"/>
      <c r="I544" s="3"/>
      <c r="J544" s="3"/>
      <c r="K544" s="3"/>
      <c r="L544" s="3"/>
      <c r="M544" s="3"/>
      <c r="N544" s="3"/>
      <c r="O544" s="3"/>
      <c r="P544" s="3"/>
      <c r="Q544" s="3"/>
      <c r="R544" s="3"/>
      <c r="S544" s="3"/>
      <c r="T544" s="106"/>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6"/>
      <c r="BC544" s="37"/>
    </row>
    <row r="545" ht="15" customHeight="1" spans="1:55">
      <c r="A545" s="3"/>
      <c r="B545" s="3"/>
      <c r="C545" s="3"/>
      <c r="D545" s="31"/>
      <c r="E545" s="31"/>
      <c r="F545" s="3"/>
      <c r="G545" s="3"/>
      <c r="H545" s="3"/>
      <c r="I545" s="3"/>
      <c r="J545" s="3"/>
      <c r="K545" s="3"/>
      <c r="L545" s="3"/>
      <c r="M545" s="3"/>
      <c r="N545" s="3"/>
      <c r="O545" s="3"/>
      <c r="P545" s="3"/>
      <c r="Q545" s="3"/>
      <c r="R545" s="3"/>
      <c r="S545" s="3"/>
      <c r="T545" s="106"/>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6"/>
      <c r="BC545" s="37"/>
    </row>
    <row r="546" ht="15" customHeight="1" spans="1:55">
      <c r="A546" s="3"/>
      <c r="B546" s="3"/>
      <c r="C546" s="3"/>
      <c r="D546" s="31"/>
      <c r="E546" s="31"/>
      <c r="F546" s="3"/>
      <c r="G546" s="3"/>
      <c r="H546" s="3"/>
      <c r="I546" s="3"/>
      <c r="J546" s="3"/>
      <c r="K546" s="3"/>
      <c r="L546" s="3"/>
      <c r="M546" s="3"/>
      <c r="N546" s="3"/>
      <c r="O546" s="3"/>
      <c r="P546" s="3"/>
      <c r="Q546" s="3"/>
      <c r="R546" s="3"/>
      <c r="S546" s="3"/>
      <c r="T546" s="106"/>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6"/>
      <c r="BC546" s="37"/>
    </row>
    <row r="547" ht="15" customHeight="1" spans="1:55">
      <c r="A547" s="3"/>
      <c r="B547" s="3"/>
      <c r="C547" s="3"/>
      <c r="D547" s="31"/>
      <c r="E547" s="31"/>
      <c r="F547" s="3"/>
      <c r="G547" s="3"/>
      <c r="H547" s="3"/>
      <c r="I547" s="3"/>
      <c r="J547" s="3"/>
      <c r="K547" s="3"/>
      <c r="L547" s="3"/>
      <c r="M547" s="3"/>
      <c r="N547" s="3"/>
      <c r="O547" s="3"/>
      <c r="P547" s="3"/>
      <c r="Q547" s="3"/>
      <c r="R547" s="3"/>
      <c r="S547" s="3"/>
      <c r="T547" s="106"/>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6"/>
      <c r="BC547" s="37"/>
    </row>
    <row r="548" ht="15" customHeight="1" spans="1:55">
      <c r="A548" s="3"/>
      <c r="B548" s="3"/>
      <c r="C548" s="3"/>
      <c r="D548" s="31"/>
      <c r="E548" s="31"/>
      <c r="F548" s="3"/>
      <c r="G548" s="3"/>
      <c r="H548" s="3"/>
      <c r="I548" s="3"/>
      <c r="J548" s="3"/>
      <c r="K548" s="3"/>
      <c r="L548" s="3"/>
      <c r="M548" s="3"/>
      <c r="N548" s="3"/>
      <c r="O548" s="3"/>
      <c r="P548" s="3"/>
      <c r="Q548" s="3"/>
      <c r="R548" s="3"/>
      <c r="S548" s="3"/>
      <c r="T548" s="106"/>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6"/>
      <c r="BC548" s="37"/>
    </row>
    <row r="549" ht="15" customHeight="1" spans="1:55">
      <c r="A549" s="3"/>
      <c r="B549" s="3"/>
      <c r="C549" s="3"/>
      <c r="D549" s="31"/>
      <c r="E549" s="31"/>
      <c r="F549" s="3"/>
      <c r="G549" s="3"/>
      <c r="H549" s="3"/>
      <c r="I549" s="3"/>
      <c r="J549" s="3"/>
      <c r="K549" s="3"/>
      <c r="L549" s="3"/>
      <c r="M549" s="3"/>
      <c r="N549" s="3"/>
      <c r="O549" s="3"/>
      <c r="P549" s="3"/>
      <c r="Q549" s="3"/>
      <c r="R549" s="3"/>
      <c r="S549" s="3"/>
      <c r="T549" s="106"/>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6"/>
      <c r="BC549" s="37"/>
    </row>
    <row r="550" ht="15" customHeight="1" spans="1:55">
      <c r="A550" s="3"/>
      <c r="B550" s="3"/>
      <c r="C550" s="3"/>
      <c r="D550" s="31"/>
      <c r="E550" s="31"/>
      <c r="F550" s="3"/>
      <c r="G550" s="3"/>
      <c r="H550" s="3"/>
      <c r="I550" s="3"/>
      <c r="J550" s="3"/>
      <c r="K550" s="3"/>
      <c r="L550" s="3"/>
      <c r="M550" s="3"/>
      <c r="N550" s="3"/>
      <c r="O550" s="3"/>
      <c r="P550" s="3"/>
      <c r="Q550" s="3"/>
      <c r="R550" s="3"/>
      <c r="S550" s="3"/>
      <c r="T550" s="106"/>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6"/>
      <c r="BC550" s="37"/>
    </row>
    <row r="551" ht="15" customHeight="1" spans="1:55">
      <c r="A551" s="3"/>
      <c r="B551" s="3"/>
      <c r="C551" s="3"/>
      <c r="D551" s="31"/>
      <c r="E551" s="31"/>
      <c r="F551" s="3"/>
      <c r="G551" s="3"/>
      <c r="H551" s="3"/>
      <c r="I551" s="3"/>
      <c r="J551" s="3"/>
      <c r="K551" s="3"/>
      <c r="L551" s="3"/>
      <c r="M551" s="3"/>
      <c r="N551" s="3"/>
      <c r="O551" s="3"/>
      <c r="P551" s="3"/>
      <c r="Q551" s="3"/>
      <c r="R551" s="3"/>
      <c r="S551" s="3"/>
      <c r="T551" s="106"/>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6"/>
      <c r="BC551" s="37"/>
    </row>
    <row r="552" ht="15" customHeight="1" spans="1:55">
      <c r="A552" s="3"/>
      <c r="B552" s="3"/>
      <c r="C552" s="3"/>
      <c r="D552" s="31"/>
      <c r="E552" s="31"/>
      <c r="F552" s="3"/>
      <c r="G552" s="3"/>
      <c r="H552" s="3"/>
      <c r="I552" s="3"/>
      <c r="J552" s="3"/>
      <c r="K552" s="3"/>
      <c r="L552" s="3"/>
      <c r="M552" s="3"/>
      <c r="N552" s="3"/>
      <c r="O552" s="3"/>
      <c r="P552" s="3"/>
      <c r="Q552" s="3"/>
      <c r="R552" s="3"/>
      <c r="S552" s="3"/>
      <c r="T552" s="106"/>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6"/>
      <c r="BC552" s="37"/>
    </row>
    <row r="553" ht="15" customHeight="1" spans="1:55">
      <c r="A553" s="3"/>
      <c r="B553" s="3"/>
      <c r="C553" s="3"/>
      <c r="D553" s="31"/>
      <c r="E553" s="31"/>
      <c r="F553" s="3"/>
      <c r="G553" s="3"/>
      <c r="H553" s="3"/>
      <c r="I553" s="3"/>
      <c r="J553" s="3"/>
      <c r="K553" s="3"/>
      <c r="L553" s="3"/>
      <c r="M553" s="3"/>
      <c r="N553" s="3"/>
      <c r="O553" s="3"/>
      <c r="P553" s="3"/>
      <c r="Q553" s="3"/>
      <c r="R553" s="3"/>
      <c r="S553" s="3"/>
      <c r="T553" s="106"/>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6"/>
      <c r="BC553" s="37"/>
    </row>
    <row r="554" ht="15" customHeight="1" spans="1:55">
      <c r="A554" s="3"/>
      <c r="B554" s="3"/>
      <c r="C554" s="3"/>
      <c r="D554" s="31"/>
      <c r="E554" s="31"/>
      <c r="F554" s="3"/>
      <c r="G554" s="3"/>
      <c r="H554" s="3"/>
      <c r="I554" s="3"/>
      <c r="J554" s="3"/>
      <c r="K554" s="3"/>
      <c r="L554" s="3"/>
      <c r="M554" s="3"/>
      <c r="N554" s="3"/>
      <c r="O554" s="3"/>
      <c r="P554" s="3"/>
      <c r="Q554" s="3"/>
      <c r="R554" s="3"/>
      <c r="S554" s="3"/>
      <c r="T554" s="106"/>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6"/>
      <c r="BC554" s="37"/>
    </row>
    <row r="555" ht="15" customHeight="1" spans="1:55">
      <c r="A555" s="3"/>
      <c r="B555" s="3"/>
      <c r="C555" s="3"/>
      <c r="D555" s="31"/>
      <c r="E555" s="31"/>
      <c r="F555" s="3"/>
      <c r="G555" s="3"/>
      <c r="H555" s="3"/>
      <c r="I555" s="3"/>
      <c r="J555" s="3"/>
      <c r="K555" s="3"/>
      <c r="L555" s="3"/>
      <c r="M555" s="3"/>
      <c r="N555" s="3"/>
      <c r="O555" s="3"/>
      <c r="P555" s="3"/>
      <c r="Q555" s="3"/>
      <c r="R555" s="3"/>
      <c r="S555" s="3"/>
      <c r="T555" s="106"/>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6"/>
      <c r="BC555" s="37"/>
    </row>
    <row r="556" ht="15" customHeight="1" spans="1:55">
      <c r="A556" s="3"/>
      <c r="B556" s="3"/>
      <c r="C556" s="3"/>
      <c r="D556" s="31"/>
      <c r="E556" s="31"/>
      <c r="F556" s="3"/>
      <c r="G556" s="3"/>
      <c r="H556" s="3"/>
      <c r="I556" s="3"/>
      <c r="J556" s="3"/>
      <c r="K556" s="3"/>
      <c r="L556" s="3"/>
      <c r="M556" s="3"/>
      <c r="N556" s="3"/>
      <c r="O556" s="3"/>
      <c r="P556" s="3"/>
      <c r="Q556" s="3"/>
      <c r="R556" s="3"/>
      <c r="S556" s="3"/>
      <c r="T556" s="106"/>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6"/>
      <c r="BC556" s="37"/>
    </row>
    <row r="557" ht="15" customHeight="1" spans="1:55">
      <c r="A557" s="3"/>
      <c r="B557" s="3"/>
      <c r="C557" s="3"/>
      <c r="D557" s="31"/>
      <c r="E557" s="31"/>
      <c r="F557" s="3"/>
      <c r="G557" s="3"/>
      <c r="H557" s="3"/>
      <c r="I557" s="3"/>
      <c r="J557" s="3"/>
      <c r="K557" s="3"/>
      <c r="L557" s="3"/>
      <c r="M557" s="3"/>
      <c r="N557" s="3"/>
      <c r="O557" s="3"/>
      <c r="P557" s="3"/>
      <c r="Q557" s="3"/>
      <c r="R557" s="3"/>
      <c r="S557" s="3"/>
      <c r="T557" s="106"/>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6"/>
      <c r="BC557" s="37"/>
    </row>
    <row r="558" ht="15" customHeight="1" spans="1:55">
      <c r="A558" s="3"/>
      <c r="B558" s="3"/>
      <c r="C558" s="3"/>
      <c r="D558" s="31"/>
      <c r="E558" s="31"/>
      <c r="F558" s="3"/>
      <c r="G558" s="3"/>
      <c r="H558" s="3"/>
      <c r="I558" s="3"/>
      <c r="J558" s="3"/>
      <c r="K558" s="3"/>
      <c r="L558" s="3"/>
      <c r="M558" s="3"/>
      <c r="N558" s="3"/>
      <c r="O558" s="3"/>
      <c r="P558" s="3"/>
      <c r="Q558" s="3"/>
      <c r="R558" s="3"/>
      <c r="S558" s="3"/>
      <c r="T558" s="106"/>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6"/>
      <c r="BC558" s="37"/>
    </row>
    <row r="559" ht="15" customHeight="1" spans="1:55">
      <c r="A559" s="3"/>
      <c r="B559" s="3"/>
      <c r="C559" s="3"/>
      <c r="D559" s="31"/>
      <c r="E559" s="31"/>
      <c r="F559" s="3"/>
      <c r="G559" s="3"/>
      <c r="H559" s="3"/>
      <c r="I559" s="3"/>
      <c r="J559" s="3"/>
      <c r="K559" s="3"/>
      <c r="L559" s="3"/>
      <c r="M559" s="3"/>
      <c r="N559" s="3"/>
      <c r="O559" s="3"/>
      <c r="P559" s="3"/>
      <c r="Q559" s="3"/>
      <c r="R559" s="3"/>
      <c r="S559" s="3"/>
      <c r="T559" s="106"/>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6"/>
      <c r="BC559" s="37"/>
    </row>
    <row r="560" ht="15" customHeight="1" spans="1:55">
      <c r="A560" s="3"/>
      <c r="B560" s="3"/>
      <c r="C560" s="3"/>
      <c r="D560" s="31"/>
      <c r="E560" s="31"/>
      <c r="F560" s="3"/>
      <c r="G560" s="3"/>
      <c r="H560" s="3"/>
      <c r="I560" s="3"/>
      <c r="J560" s="3"/>
      <c r="K560" s="3"/>
      <c r="L560" s="3"/>
      <c r="M560" s="3"/>
      <c r="N560" s="3"/>
      <c r="O560" s="3"/>
      <c r="P560" s="3"/>
      <c r="Q560" s="3"/>
      <c r="R560" s="3"/>
      <c r="S560" s="3"/>
      <c r="T560" s="106"/>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6"/>
      <c r="BC560" s="37"/>
    </row>
    <row r="561" ht="15" customHeight="1" spans="1:55">
      <c r="A561" s="3"/>
      <c r="B561" s="3"/>
      <c r="C561" s="3"/>
      <c r="D561" s="31"/>
      <c r="E561" s="31"/>
      <c r="F561" s="3"/>
      <c r="G561" s="3"/>
      <c r="H561" s="3"/>
      <c r="I561" s="3"/>
      <c r="J561" s="3"/>
      <c r="K561" s="3"/>
      <c r="L561" s="3"/>
      <c r="M561" s="3"/>
      <c r="N561" s="3"/>
      <c r="O561" s="3"/>
      <c r="P561" s="3"/>
      <c r="Q561" s="3"/>
      <c r="R561" s="3"/>
      <c r="S561" s="3"/>
      <c r="T561" s="106"/>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6"/>
      <c r="BC561" s="37"/>
    </row>
    <row r="562" ht="15" customHeight="1" spans="1:55">
      <c r="A562" s="3"/>
      <c r="B562" s="3"/>
      <c r="C562" s="3"/>
      <c r="D562" s="31"/>
      <c r="E562" s="31"/>
      <c r="F562" s="3"/>
      <c r="G562" s="3"/>
      <c r="H562" s="3"/>
      <c r="I562" s="3"/>
      <c r="J562" s="3"/>
      <c r="K562" s="3"/>
      <c r="L562" s="3"/>
      <c r="M562" s="3"/>
      <c r="N562" s="3"/>
      <c r="O562" s="3"/>
      <c r="P562" s="3"/>
      <c r="Q562" s="3"/>
      <c r="R562" s="3"/>
      <c r="S562" s="3"/>
      <c r="T562" s="106"/>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6"/>
      <c r="BC562" s="37"/>
    </row>
    <row r="563" ht="15" customHeight="1" spans="1:55">
      <c r="A563" s="3"/>
      <c r="B563" s="3"/>
      <c r="C563" s="3"/>
      <c r="D563" s="31"/>
      <c r="E563" s="31"/>
      <c r="F563" s="3"/>
      <c r="G563" s="3"/>
      <c r="H563" s="3"/>
      <c r="I563" s="3"/>
      <c r="J563" s="3"/>
      <c r="K563" s="3"/>
      <c r="L563" s="3"/>
      <c r="M563" s="3"/>
      <c r="N563" s="3"/>
      <c r="O563" s="3"/>
      <c r="P563" s="3"/>
      <c r="Q563" s="3"/>
      <c r="R563" s="3"/>
      <c r="S563" s="3"/>
      <c r="T563" s="106"/>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6"/>
      <c r="BC563" s="37"/>
    </row>
    <row r="564" ht="15" customHeight="1" spans="1:55">
      <c r="A564" s="3"/>
      <c r="B564" s="3"/>
      <c r="C564" s="3"/>
      <c r="D564" s="31"/>
      <c r="E564" s="31"/>
      <c r="F564" s="3"/>
      <c r="G564" s="3"/>
      <c r="H564" s="3"/>
      <c r="I564" s="3"/>
      <c r="J564" s="3"/>
      <c r="K564" s="3"/>
      <c r="L564" s="3"/>
      <c r="M564" s="3"/>
      <c r="N564" s="3"/>
      <c r="O564" s="3"/>
      <c r="P564" s="3"/>
      <c r="Q564" s="3"/>
      <c r="R564" s="3"/>
      <c r="S564" s="3"/>
      <c r="T564" s="106"/>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6"/>
      <c r="BC564" s="37"/>
    </row>
    <row r="565" ht="15" customHeight="1" spans="1:55">
      <c r="A565" s="3"/>
      <c r="B565" s="3"/>
      <c r="C565" s="3"/>
      <c r="D565" s="31"/>
      <c r="E565" s="31"/>
      <c r="F565" s="3"/>
      <c r="G565" s="3"/>
      <c r="H565" s="3"/>
      <c r="I565" s="3"/>
      <c r="J565" s="3"/>
      <c r="K565" s="3"/>
      <c r="L565" s="3"/>
      <c r="M565" s="3"/>
      <c r="N565" s="3"/>
      <c r="O565" s="3"/>
      <c r="P565" s="3"/>
      <c r="Q565" s="3"/>
      <c r="R565" s="3"/>
      <c r="S565" s="3"/>
      <c r="T565" s="106"/>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6"/>
      <c r="BC565" s="37"/>
    </row>
    <row r="566" ht="15" customHeight="1" spans="1:55">
      <c r="A566" s="3"/>
      <c r="B566" s="3"/>
      <c r="C566" s="3"/>
      <c r="D566" s="31"/>
      <c r="E566" s="31"/>
      <c r="F566" s="3"/>
      <c r="G566" s="3"/>
      <c r="H566" s="3"/>
      <c r="I566" s="3"/>
      <c r="J566" s="3"/>
      <c r="K566" s="3"/>
      <c r="L566" s="3"/>
      <c r="M566" s="3"/>
      <c r="N566" s="3"/>
      <c r="O566" s="3"/>
      <c r="P566" s="3"/>
      <c r="Q566" s="3"/>
      <c r="R566" s="3"/>
      <c r="S566" s="3"/>
      <c r="T566" s="106"/>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6"/>
      <c r="BC566" s="37"/>
    </row>
    <row r="567" ht="15" customHeight="1" spans="1:55">
      <c r="A567" s="3"/>
      <c r="B567" s="3"/>
      <c r="C567" s="3"/>
      <c r="D567" s="31"/>
      <c r="E567" s="31"/>
      <c r="F567" s="3"/>
      <c r="G567" s="3"/>
      <c r="H567" s="3"/>
      <c r="I567" s="3"/>
      <c r="J567" s="3"/>
      <c r="K567" s="3"/>
      <c r="L567" s="3"/>
      <c r="M567" s="3"/>
      <c r="N567" s="3"/>
      <c r="O567" s="3"/>
      <c r="P567" s="3"/>
      <c r="Q567" s="3"/>
      <c r="R567" s="3"/>
      <c r="S567" s="3"/>
      <c r="T567" s="106"/>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6"/>
      <c r="BC567" s="37"/>
    </row>
    <row r="568" ht="15" customHeight="1" spans="1:55">
      <c r="A568" s="3"/>
      <c r="B568" s="3"/>
      <c r="C568" s="3"/>
      <c r="D568" s="31"/>
      <c r="E568" s="31"/>
      <c r="F568" s="3"/>
      <c r="G568" s="3"/>
      <c r="H568" s="3"/>
      <c r="I568" s="3"/>
      <c r="J568" s="3"/>
      <c r="K568" s="3"/>
      <c r="L568" s="3"/>
      <c r="M568" s="3"/>
      <c r="N568" s="3"/>
      <c r="O568" s="3"/>
      <c r="P568" s="3"/>
      <c r="Q568" s="3"/>
      <c r="R568" s="3"/>
      <c r="S568" s="3"/>
      <c r="T568" s="106"/>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6"/>
      <c r="BC568" s="37"/>
    </row>
    <row r="569" ht="15" customHeight="1" spans="1:55">
      <c r="A569" s="3"/>
      <c r="B569" s="3"/>
      <c r="C569" s="3"/>
      <c r="D569" s="31"/>
      <c r="E569" s="31"/>
      <c r="F569" s="3"/>
      <c r="G569" s="3"/>
      <c r="H569" s="3"/>
      <c r="I569" s="3"/>
      <c r="J569" s="3"/>
      <c r="K569" s="3"/>
      <c r="L569" s="3"/>
      <c r="M569" s="3"/>
      <c r="N569" s="3"/>
      <c r="O569" s="3"/>
      <c r="P569" s="3"/>
      <c r="Q569" s="3"/>
      <c r="R569" s="3"/>
      <c r="S569" s="3"/>
      <c r="T569" s="106"/>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6"/>
      <c r="BC569" s="37"/>
    </row>
    <row r="570" ht="15" customHeight="1" spans="1:55">
      <c r="A570" s="3"/>
      <c r="B570" s="3"/>
      <c r="C570" s="3"/>
      <c r="D570" s="31"/>
      <c r="E570" s="31"/>
      <c r="F570" s="3"/>
      <c r="G570" s="3"/>
      <c r="H570" s="3"/>
      <c r="I570" s="3"/>
      <c r="J570" s="3"/>
      <c r="K570" s="3"/>
      <c r="L570" s="3"/>
      <c r="M570" s="3"/>
      <c r="N570" s="3"/>
      <c r="O570" s="3"/>
      <c r="P570" s="3"/>
      <c r="Q570" s="3"/>
      <c r="R570" s="3"/>
      <c r="S570" s="3"/>
      <c r="T570" s="106"/>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6"/>
      <c r="BC570" s="37"/>
    </row>
    <row r="571" ht="15" customHeight="1" spans="1:55">
      <c r="A571" s="3"/>
      <c r="B571" s="3"/>
      <c r="C571" s="3"/>
      <c r="D571" s="31"/>
      <c r="E571" s="31"/>
      <c r="F571" s="3"/>
      <c r="G571" s="3"/>
      <c r="H571" s="3"/>
      <c r="I571" s="3"/>
      <c r="J571" s="3"/>
      <c r="K571" s="3"/>
      <c r="L571" s="3"/>
      <c r="M571" s="3"/>
      <c r="N571" s="3"/>
      <c r="O571" s="3"/>
      <c r="P571" s="3"/>
      <c r="Q571" s="3"/>
      <c r="R571" s="3"/>
      <c r="S571" s="3"/>
      <c r="T571" s="106"/>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6"/>
      <c r="BC571" s="37"/>
    </row>
    <row r="572" ht="15" customHeight="1" spans="1:55">
      <c r="A572" s="3"/>
      <c r="B572" s="3"/>
      <c r="C572" s="3"/>
      <c r="D572" s="31"/>
      <c r="E572" s="31"/>
      <c r="F572" s="3"/>
      <c r="G572" s="3"/>
      <c r="H572" s="3"/>
      <c r="I572" s="3"/>
      <c r="J572" s="3"/>
      <c r="K572" s="3"/>
      <c r="L572" s="3"/>
      <c r="M572" s="3"/>
      <c r="N572" s="3"/>
      <c r="O572" s="3"/>
      <c r="P572" s="3"/>
      <c r="Q572" s="3"/>
      <c r="R572" s="3"/>
      <c r="S572" s="3"/>
      <c r="T572" s="106"/>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6"/>
      <c r="BC572" s="37"/>
    </row>
    <row r="573" ht="15" customHeight="1" spans="1:55">
      <c r="A573" s="3"/>
      <c r="B573" s="3"/>
      <c r="C573" s="3"/>
      <c r="D573" s="31"/>
      <c r="E573" s="31"/>
      <c r="F573" s="3"/>
      <c r="G573" s="3"/>
      <c r="H573" s="3"/>
      <c r="I573" s="3"/>
      <c r="J573" s="3"/>
      <c r="K573" s="3"/>
      <c r="L573" s="3"/>
      <c r="M573" s="3"/>
      <c r="N573" s="3"/>
      <c r="O573" s="3"/>
      <c r="P573" s="3"/>
      <c r="Q573" s="3"/>
      <c r="R573" s="3"/>
      <c r="S573" s="3"/>
      <c r="T573" s="106"/>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6"/>
      <c r="BC573" s="37"/>
    </row>
    <row r="574" ht="15" customHeight="1" spans="1:55">
      <c r="A574" s="3"/>
      <c r="B574" s="3"/>
      <c r="C574" s="3"/>
      <c r="D574" s="31"/>
      <c r="E574" s="31"/>
      <c r="F574" s="3"/>
      <c r="G574" s="3"/>
      <c r="H574" s="3"/>
      <c r="I574" s="3"/>
      <c r="J574" s="3"/>
      <c r="K574" s="3"/>
      <c r="L574" s="3"/>
      <c r="M574" s="3"/>
      <c r="N574" s="3"/>
      <c r="O574" s="3"/>
      <c r="P574" s="3"/>
      <c r="Q574" s="3"/>
      <c r="R574" s="3"/>
      <c r="S574" s="3"/>
      <c r="T574" s="106"/>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6"/>
      <c r="BC574" s="37"/>
    </row>
    <row r="575" ht="15" customHeight="1" spans="1:55">
      <c r="A575" s="3"/>
      <c r="B575" s="3"/>
      <c r="C575" s="3"/>
      <c r="D575" s="31"/>
      <c r="E575" s="31"/>
      <c r="F575" s="3"/>
      <c r="G575" s="3"/>
      <c r="H575" s="3"/>
      <c r="I575" s="3"/>
      <c r="J575" s="3"/>
      <c r="K575" s="3"/>
      <c r="L575" s="3"/>
      <c r="M575" s="3"/>
      <c r="N575" s="3"/>
      <c r="O575" s="3"/>
      <c r="P575" s="3"/>
      <c r="Q575" s="3"/>
      <c r="R575" s="3"/>
      <c r="S575" s="3"/>
      <c r="T575" s="106"/>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6"/>
      <c r="BC575" s="37"/>
    </row>
    <row r="576" ht="15" customHeight="1" spans="1:55">
      <c r="A576" s="3"/>
      <c r="B576" s="3"/>
      <c r="C576" s="3"/>
      <c r="D576" s="31"/>
      <c r="E576" s="31"/>
      <c r="F576" s="3"/>
      <c r="G576" s="3"/>
      <c r="H576" s="3"/>
      <c r="I576" s="3"/>
      <c r="J576" s="3"/>
      <c r="K576" s="3"/>
      <c r="L576" s="3"/>
      <c r="M576" s="3"/>
      <c r="N576" s="3"/>
      <c r="O576" s="3"/>
      <c r="P576" s="3"/>
      <c r="Q576" s="3"/>
      <c r="R576" s="3"/>
      <c r="S576" s="3"/>
      <c r="T576" s="106"/>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6"/>
      <c r="BC576" s="37"/>
    </row>
    <row r="577" ht="15" customHeight="1" spans="1:55">
      <c r="A577" s="3"/>
      <c r="B577" s="3"/>
      <c r="C577" s="3"/>
      <c r="D577" s="31"/>
      <c r="E577" s="31"/>
      <c r="F577" s="3"/>
      <c r="G577" s="3"/>
      <c r="H577" s="3"/>
      <c r="I577" s="3"/>
      <c r="J577" s="3"/>
      <c r="K577" s="3"/>
      <c r="L577" s="3"/>
      <c r="M577" s="3"/>
      <c r="N577" s="3"/>
      <c r="O577" s="3"/>
      <c r="P577" s="3"/>
      <c r="Q577" s="3"/>
      <c r="R577" s="3"/>
      <c r="S577" s="3"/>
      <c r="T577" s="106"/>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6"/>
      <c r="BC577" s="37"/>
    </row>
    <row r="578" ht="15" customHeight="1" spans="1:55">
      <c r="A578" s="3"/>
      <c r="B578" s="3"/>
      <c r="C578" s="3"/>
      <c r="D578" s="31"/>
      <c r="E578" s="31"/>
      <c r="F578" s="3"/>
      <c r="G578" s="3"/>
      <c r="H578" s="3"/>
      <c r="I578" s="3"/>
      <c r="J578" s="3"/>
      <c r="K578" s="3"/>
      <c r="L578" s="3"/>
      <c r="M578" s="3"/>
      <c r="N578" s="3"/>
      <c r="O578" s="3"/>
      <c r="P578" s="3"/>
      <c r="Q578" s="3"/>
      <c r="R578" s="3"/>
      <c r="S578" s="3"/>
      <c r="T578" s="106"/>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6"/>
      <c r="BC578" s="37"/>
    </row>
    <row r="579" ht="15" customHeight="1" spans="1:55">
      <c r="A579" s="3"/>
      <c r="B579" s="3"/>
      <c r="C579" s="3"/>
      <c r="D579" s="31"/>
      <c r="E579" s="31"/>
      <c r="F579" s="3"/>
      <c r="G579" s="3"/>
      <c r="H579" s="3"/>
      <c r="I579" s="3"/>
      <c r="J579" s="3"/>
      <c r="K579" s="3"/>
      <c r="L579" s="3"/>
      <c r="M579" s="3"/>
      <c r="N579" s="3"/>
      <c r="O579" s="3"/>
      <c r="P579" s="3"/>
      <c r="Q579" s="3"/>
      <c r="R579" s="3"/>
      <c r="S579" s="3"/>
      <c r="T579" s="106"/>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6"/>
      <c r="BC579" s="37"/>
    </row>
    <row r="580" ht="15" customHeight="1" spans="1:55">
      <c r="A580" s="3"/>
      <c r="B580" s="3"/>
      <c r="C580" s="3"/>
      <c r="D580" s="31"/>
      <c r="E580" s="31"/>
      <c r="F580" s="3"/>
      <c r="G580" s="3"/>
      <c r="H580" s="3"/>
      <c r="I580" s="3"/>
      <c r="J580" s="3"/>
      <c r="K580" s="3"/>
      <c r="L580" s="3"/>
      <c r="M580" s="3"/>
      <c r="N580" s="3"/>
      <c r="O580" s="3"/>
      <c r="P580" s="3"/>
      <c r="Q580" s="3"/>
      <c r="R580" s="3"/>
      <c r="S580" s="3"/>
      <c r="T580" s="106"/>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6"/>
      <c r="BC580" s="37"/>
    </row>
    <row r="581" ht="15" customHeight="1" spans="1:55">
      <c r="A581" s="3"/>
      <c r="B581" s="3"/>
      <c r="C581" s="3"/>
      <c r="D581" s="31"/>
      <c r="E581" s="31"/>
      <c r="F581" s="3"/>
      <c r="G581" s="3"/>
      <c r="H581" s="3"/>
      <c r="I581" s="3"/>
      <c r="J581" s="3"/>
      <c r="K581" s="3"/>
      <c r="L581" s="3"/>
      <c r="M581" s="3"/>
      <c r="N581" s="3"/>
      <c r="O581" s="3"/>
      <c r="P581" s="3"/>
      <c r="Q581" s="3"/>
      <c r="R581" s="3"/>
      <c r="S581" s="3"/>
      <c r="T581" s="106"/>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6"/>
      <c r="BC581" s="37"/>
    </row>
    <row r="582" ht="15" customHeight="1" spans="1:55">
      <c r="A582" s="3"/>
      <c r="B582" s="3"/>
      <c r="C582" s="3"/>
      <c r="D582" s="31"/>
      <c r="E582" s="31"/>
      <c r="F582" s="3"/>
      <c r="G582" s="3"/>
      <c r="H582" s="3"/>
      <c r="I582" s="3"/>
      <c r="J582" s="3"/>
      <c r="K582" s="3"/>
      <c r="L582" s="3"/>
      <c r="M582" s="3"/>
      <c r="N582" s="3"/>
      <c r="O582" s="3"/>
      <c r="P582" s="3"/>
      <c r="Q582" s="3"/>
      <c r="R582" s="3"/>
      <c r="S582" s="3"/>
      <c r="T582" s="106"/>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6"/>
      <c r="BC582" s="37"/>
    </row>
    <row r="583" ht="15" customHeight="1" spans="1:55">
      <c r="A583" s="3"/>
      <c r="B583" s="3"/>
      <c r="C583" s="3"/>
      <c r="D583" s="31"/>
      <c r="E583" s="31"/>
      <c r="F583" s="3"/>
      <c r="G583" s="3"/>
      <c r="H583" s="3"/>
      <c r="I583" s="3"/>
      <c r="J583" s="3"/>
      <c r="K583" s="3"/>
      <c r="L583" s="3"/>
      <c r="M583" s="3"/>
      <c r="N583" s="3"/>
      <c r="O583" s="3"/>
      <c r="P583" s="3"/>
      <c r="Q583" s="3"/>
      <c r="R583" s="3"/>
      <c r="S583" s="3"/>
      <c r="T583" s="106"/>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6"/>
      <c r="BC583" s="37"/>
    </row>
    <row r="584" ht="15" customHeight="1" spans="1:55">
      <c r="A584" s="3"/>
      <c r="B584" s="3"/>
      <c r="C584" s="3"/>
      <c r="D584" s="31"/>
      <c r="E584" s="31"/>
      <c r="F584" s="3"/>
      <c r="G584" s="3"/>
      <c r="H584" s="3"/>
      <c r="I584" s="3"/>
      <c r="J584" s="3"/>
      <c r="K584" s="3"/>
      <c r="L584" s="3"/>
      <c r="M584" s="3"/>
      <c r="N584" s="3"/>
      <c r="O584" s="3"/>
      <c r="P584" s="3"/>
      <c r="Q584" s="3"/>
      <c r="R584" s="3"/>
      <c r="S584" s="3"/>
      <c r="T584" s="106"/>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6"/>
      <c r="BC584" s="37"/>
    </row>
    <row r="585" ht="15" customHeight="1" spans="1:55">
      <c r="A585" s="3"/>
      <c r="B585" s="3"/>
      <c r="C585" s="3"/>
      <c r="D585" s="31"/>
      <c r="E585" s="31"/>
      <c r="F585" s="3"/>
      <c r="G585" s="3"/>
      <c r="H585" s="3"/>
      <c r="I585" s="3"/>
      <c r="J585" s="3"/>
      <c r="K585" s="3"/>
      <c r="L585" s="3"/>
      <c r="M585" s="3"/>
      <c r="N585" s="3"/>
      <c r="O585" s="3"/>
      <c r="P585" s="3"/>
      <c r="Q585" s="3"/>
      <c r="R585" s="3"/>
      <c r="S585" s="3"/>
      <c r="T585" s="106"/>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6"/>
      <c r="BC585" s="37"/>
    </row>
    <row r="586" ht="15" customHeight="1" spans="1:55">
      <c r="A586" s="3"/>
      <c r="B586" s="3"/>
      <c r="C586" s="3"/>
      <c r="D586" s="31"/>
      <c r="E586" s="31"/>
      <c r="F586" s="3"/>
      <c r="G586" s="3"/>
      <c r="H586" s="3"/>
      <c r="I586" s="3"/>
      <c r="J586" s="3"/>
      <c r="K586" s="3"/>
      <c r="L586" s="3"/>
      <c r="M586" s="3"/>
      <c r="N586" s="3"/>
      <c r="O586" s="3"/>
      <c r="P586" s="3"/>
      <c r="Q586" s="3"/>
      <c r="R586" s="3"/>
      <c r="S586" s="3"/>
      <c r="T586" s="106"/>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6"/>
      <c r="BC586" s="37"/>
    </row>
    <row r="587" ht="15" customHeight="1" spans="1:55">
      <c r="A587" s="3"/>
      <c r="B587" s="3"/>
      <c r="C587" s="3"/>
      <c r="D587" s="31"/>
      <c r="E587" s="31"/>
      <c r="F587" s="3"/>
      <c r="G587" s="3"/>
      <c r="H587" s="3"/>
      <c r="I587" s="3"/>
      <c r="J587" s="3"/>
      <c r="K587" s="3"/>
      <c r="L587" s="3"/>
      <c r="M587" s="3"/>
      <c r="N587" s="3"/>
      <c r="O587" s="3"/>
      <c r="P587" s="3"/>
      <c r="Q587" s="3"/>
      <c r="R587" s="3"/>
      <c r="S587" s="3"/>
      <c r="T587" s="106"/>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6"/>
      <c r="BC587" s="37"/>
    </row>
    <row r="588" ht="15" customHeight="1" spans="1:55">
      <c r="A588" s="3"/>
      <c r="B588" s="3"/>
      <c r="C588" s="3"/>
      <c r="D588" s="31"/>
      <c r="E588" s="31"/>
      <c r="F588" s="3"/>
      <c r="G588" s="3"/>
      <c r="H588" s="3"/>
      <c r="I588" s="3"/>
      <c r="J588" s="3"/>
      <c r="K588" s="3"/>
      <c r="L588" s="3"/>
      <c r="M588" s="3"/>
      <c r="N588" s="3"/>
      <c r="O588" s="3"/>
      <c r="P588" s="3"/>
      <c r="Q588" s="3"/>
      <c r="R588" s="3"/>
      <c r="S588" s="3"/>
      <c r="T588" s="106"/>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6"/>
      <c r="BC588" s="37"/>
    </row>
    <row r="589" ht="15" customHeight="1" spans="1:55">
      <c r="A589" s="3"/>
      <c r="B589" s="3"/>
      <c r="C589" s="3"/>
      <c r="D589" s="31"/>
      <c r="E589" s="31"/>
      <c r="F589" s="3"/>
      <c r="G589" s="3"/>
      <c r="H589" s="3"/>
      <c r="I589" s="3"/>
      <c r="J589" s="3"/>
      <c r="K589" s="3"/>
      <c r="L589" s="3"/>
      <c r="M589" s="3"/>
      <c r="N589" s="3"/>
      <c r="O589" s="3"/>
      <c r="P589" s="3"/>
      <c r="Q589" s="3"/>
      <c r="R589" s="3"/>
      <c r="S589" s="3"/>
      <c r="T589" s="106"/>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6"/>
      <c r="BC589" s="37"/>
    </row>
    <row r="590" ht="15" customHeight="1" spans="1:55">
      <c r="A590" s="3"/>
      <c r="B590" s="3"/>
      <c r="C590" s="3"/>
      <c r="D590" s="31"/>
      <c r="E590" s="31"/>
      <c r="F590" s="3"/>
      <c r="G590" s="3"/>
      <c r="H590" s="3"/>
      <c r="I590" s="3"/>
      <c r="J590" s="3"/>
      <c r="K590" s="3"/>
      <c r="L590" s="3"/>
      <c r="M590" s="3"/>
      <c r="N590" s="3"/>
      <c r="O590" s="3"/>
      <c r="P590" s="3"/>
      <c r="Q590" s="3"/>
      <c r="R590" s="3"/>
      <c r="S590" s="3"/>
      <c r="T590" s="106"/>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6"/>
      <c r="BC590" s="37"/>
    </row>
    <row r="591" ht="15" customHeight="1" spans="1:55">
      <c r="A591" s="3"/>
      <c r="B591" s="3"/>
      <c r="C591" s="3"/>
      <c r="D591" s="31"/>
      <c r="E591" s="31"/>
      <c r="F591" s="3"/>
      <c r="G591" s="3"/>
      <c r="H591" s="3"/>
      <c r="I591" s="3"/>
      <c r="J591" s="3"/>
      <c r="K591" s="3"/>
      <c r="L591" s="3"/>
      <c r="M591" s="3"/>
      <c r="N591" s="3"/>
      <c r="O591" s="3"/>
      <c r="P591" s="3"/>
      <c r="Q591" s="3"/>
      <c r="R591" s="3"/>
      <c r="S591" s="3"/>
      <c r="T591" s="106"/>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6"/>
      <c r="BC591" s="37"/>
    </row>
    <row r="592" ht="15" customHeight="1" spans="1:55">
      <c r="A592" s="3"/>
      <c r="B592" s="3"/>
      <c r="C592" s="3"/>
      <c r="D592" s="31"/>
      <c r="E592" s="31"/>
      <c r="F592" s="3"/>
      <c r="G592" s="3"/>
      <c r="H592" s="3"/>
      <c r="I592" s="3"/>
      <c r="J592" s="3"/>
      <c r="K592" s="3"/>
      <c r="L592" s="3"/>
      <c r="M592" s="3"/>
      <c r="N592" s="3"/>
      <c r="O592" s="3"/>
      <c r="P592" s="3"/>
      <c r="Q592" s="3"/>
      <c r="R592" s="3"/>
      <c r="S592" s="3"/>
      <c r="T592" s="106"/>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6"/>
      <c r="BC592" s="37"/>
    </row>
    <row r="593" ht="15" customHeight="1" spans="1:55">
      <c r="A593" s="3"/>
      <c r="B593" s="3"/>
      <c r="C593" s="3"/>
      <c r="D593" s="31"/>
      <c r="E593" s="31"/>
      <c r="F593" s="3"/>
      <c r="G593" s="3"/>
      <c r="H593" s="3"/>
      <c r="I593" s="3"/>
      <c r="J593" s="3"/>
      <c r="K593" s="3"/>
      <c r="L593" s="3"/>
      <c r="M593" s="3"/>
      <c r="N593" s="3"/>
      <c r="O593" s="3"/>
      <c r="P593" s="3"/>
      <c r="Q593" s="3"/>
      <c r="R593" s="3"/>
      <c r="S593" s="3"/>
      <c r="T593" s="106"/>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6"/>
      <c r="BC593" s="37"/>
    </row>
    <row r="594" ht="15" customHeight="1" spans="1:55">
      <c r="A594" s="3"/>
      <c r="B594" s="3"/>
      <c r="C594" s="3"/>
      <c r="D594" s="31"/>
      <c r="E594" s="31"/>
      <c r="F594" s="3"/>
      <c r="G594" s="3"/>
      <c r="H594" s="3"/>
      <c r="I594" s="3"/>
      <c r="J594" s="3"/>
      <c r="K594" s="3"/>
      <c r="L594" s="3"/>
      <c r="M594" s="3"/>
      <c r="N594" s="3"/>
      <c r="O594" s="3"/>
      <c r="P594" s="3"/>
      <c r="Q594" s="3"/>
      <c r="R594" s="3"/>
      <c r="S594" s="3"/>
      <c r="T594" s="106"/>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6"/>
      <c r="BC594" s="37"/>
    </row>
    <row r="595" ht="15" customHeight="1" spans="1:55">
      <c r="A595" s="3"/>
      <c r="B595" s="3"/>
      <c r="C595" s="3"/>
      <c r="D595" s="31"/>
      <c r="E595" s="31"/>
      <c r="F595" s="3"/>
      <c r="G595" s="3"/>
      <c r="H595" s="3"/>
      <c r="I595" s="3"/>
      <c r="J595" s="3"/>
      <c r="K595" s="3"/>
      <c r="L595" s="3"/>
      <c r="M595" s="3"/>
      <c r="N595" s="3"/>
      <c r="O595" s="3"/>
      <c r="P595" s="3"/>
      <c r="Q595" s="3"/>
      <c r="R595" s="3"/>
      <c r="S595" s="3"/>
      <c r="T595" s="106"/>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6"/>
      <c r="BC595" s="37"/>
    </row>
    <row r="596" ht="15" customHeight="1" spans="1:55">
      <c r="A596" s="3"/>
      <c r="B596" s="3"/>
      <c r="C596" s="3"/>
      <c r="D596" s="31"/>
      <c r="E596" s="31"/>
      <c r="F596" s="3"/>
      <c r="G596" s="3"/>
      <c r="H596" s="3"/>
      <c r="I596" s="3"/>
      <c r="J596" s="3"/>
      <c r="K596" s="3"/>
      <c r="L596" s="3"/>
      <c r="M596" s="3"/>
      <c r="N596" s="3"/>
      <c r="O596" s="3"/>
      <c r="P596" s="3"/>
      <c r="Q596" s="3"/>
      <c r="R596" s="3"/>
      <c r="S596" s="3"/>
      <c r="T596" s="106"/>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6"/>
      <c r="BC596" s="37"/>
    </row>
    <row r="597" ht="15" customHeight="1" spans="1:55">
      <c r="A597" s="3"/>
      <c r="B597" s="3"/>
      <c r="C597" s="3"/>
      <c r="D597" s="31"/>
      <c r="E597" s="31"/>
      <c r="F597" s="3"/>
      <c r="G597" s="3"/>
      <c r="H597" s="3"/>
      <c r="I597" s="3"/>
      <c r="J597" s="3"/>
      <c r="K597" s="3"/>
      <c r="L597" s="3"/>
      <c r="M597" s="3"/>
      <c r="N597" s="3"/>
      <c r="O597" s="3"/>
      <c r="P597" s="3"/>
      <c r="Q597" s="3"/>
      <c r="R597" s="3"/>
      <c r="S597" s="3"/>
      <c r="T597" s="106"/>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6"/>
      <c r="BC597" s="37"/>
    </row>
    <row r="598" ht="15" customHeight="1" spans="1:55">
      <c r="A598" s="3"/>
      <c r="B598" s="3"/>
      <c r="C598" s="3"/>
      <c r="D598" s="31"/>
      <c r="E598" s="31"/>
      <c r="F598" s="3"/>
      <c r="G598" s="3"/>
      <c r="H598" s="3"/>
      <c r="I598" s="3"/>
      <c r="J598" s="3"/>
      <c r="K598" s="3"/>
      <c r="L598" s="3"/>
      <c r="M598" s="3"/>
      <c r="N598" s="3"/>
      <c r="O598" s="3"/>
      <c r="P598" s="3"/>
      <c r="Q598" s="3"/>
      <c r="R598" s="3"/>
      <c r="S598" s="3"/>
      <c r="T598" s="106"/>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6"/>
      <c r="BC598" s="37"/>
    </row>
    <row r="599" ht="15" customHeight="1" spans="1:55">
      <c r="A599" s="3"/>
      <c r="B599" s="3"/>
      <c r="C599" s="3"/>
      <c r="D599" s="31"/>
      <c r="E599" s="31"/>
      <c r="F599" s="3"/>
      <c r="G599" s="3"/>
      <c r="H599" s="3"/>
      <c r="I599" s="3"/>
      <c r="J599" s="3"/>
      <c r="K599" s="3"/>
      <c r="L599" s="3"/>
      <c r="M599" s="3"/>
      <c r="N599" s="3"/>
      <c r="O599" s="3"/>
      <c r="P599" s="3"/>
      <c r="Q599" s="3"/>
      <c r="R599" s="3"/>
      <c r="S599" s="3"/>
      <c r="T599" s="106"/>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6"/>
      <c r="BC599" s="37"/>
    </row>
    <row r="600" ht="15" customHeight="1" spans="1:55">
      <c r="A600" s="3"/>
      <c r="B600" s="3"/>
      <c r="C600" s="3"/>
      <c r="D600" s="31"/>
      <c r="E600" s="31"/>
      <c r="F600" s="3"/>
      <c r="G600" s="3"/>
      <c r="H600" s="3"/>
      <c r="I600" s="3"/>
      <c r="J600" s="3"/>
      <c r="K600" s="3"/>
      <c r="L600" s="3"/>
      <c r="M600" s="3"/>
      <c r="N600" s="3"/>
      <c r="O600" s="3"/>
      <c r="P600" s="3"/>
      <c r="Q600" s="3"/>
      <c r="R600" s="3"/>
      <c r="S600" s="3"/>
      <c r="T600" s="106"/>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6"/>
      <c r="BC600" s="37"/>
    </row>
    <row r="601" ht="15" customHeight="1" spans="1:55">
      <c r="A601" s="3"/>
      <c r="B601" s="3"/>
      <c r="C601" s="3"/>
      <c r="D601" s="31"/>
      <c r="E601" s="31"/>
      <c r="F601" s="3"/>
      <c r="G601" s="3"/>
      <c r="H601" s="3"/>
      <c r="I601" s="3"/>
      <c r="J601" s="3"/>
      <c r="K601" s="3"/>
      <c r="L601" s="3"/>
      <c r="M601" s="3"/>
      <c r="N601" s="3"/>
      <c r="O601" s="3"/>
      <c r="P601" s="3"/>
      <c r="Q601" s="3"/>
      <c r="R601" s="3"/>
      <c r="S601" s="3"/>
      <c r="T601" s="106"/>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6"/>
      <c r="BC601" s="37"/>
    </row>
    <row r="602" ht="15" customHeight="1" spans="1:55">
      <c r="A602" s="3"/>
      <c r="B602" s="3"/>
      <c r="C602" s="3"/>
      <c r="D602" s="31"/>
      <c r="E602" s="31"/>
      <c r="F602" s="3"/>
      <c r="G602" s="3"/>
      <c r="H602" s="3"/>
      <c r="I602" s="3"/>
      <c r="J602" s="3"/>
      <c r="K602" s="3"/>
      <c r="L602" s="3"/>
      <c r="M602" s="3"/>
      <c r="N602" s="3"/>
      <c r="O602" s="3"/>
      <c r="P602" s="3"/>
      <c r="Q602" s="3"/>
      <c r="R602" s="3"/>
      <c r="S602" s="3"/>
      <c r="T602" s="106"/>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6"/>
      <c r="BC602" s="37"/>
    </row>
    <row r="603" ht="15" customHeight="1" spans="1:55">
      <c r="A603" s="3"/>
      <c r="B603" s="3"/>
      <c r="C603" s="3"/>
      <c r="D603" s="31"/>
      <c r="E603" s="31"/>
      <c r="F603" s="3"/>
      <c r="G603" s="3"/>
      <c r="H603" s="3"/>
      <c r="I603" s="3"/>
      <c r="J603" s="3"/>
      <c r="K603" s="3"/>
      <c r="L603" s="3"/>
      <c r="M603" s="3"/>
      <c r="N603" s="3"/>
      <c r="O603" s="3"/>
      <c r="P603" s="3"/>
      <c r="Q603" s="3"/>
      <c r="R603" s="3"/>
      <c r="S603" s="3"/>
      <c r="T603" s="106"/>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6"/>
      <c r="BC603" s="37"/>
    </row>
    <row r="604" ht="15" customHeight="1" spans="1:55">
      <c r="A604" s="3"/>
      <c r="B604" s="3"/>
      <c r="C604" s="3"/>
      <c r="D604" s="31"/>
      <c r="E604" s="31"/>
      <c r="F604" s="3"/>
      <c r="G604" s="3"/>
      <c r="H604" s="3"/>
      <c r="I604" s="3"/>
      <c r="J604" s="3"/>
      <c r="K604" s="3"/>
      <c r="L604" s="3"/>
      <c r="M604" s="3"/>
      <c r="N604" s="3"/>
      <c r="O604" s="3"/>
      <c r="P604" s="3"/>
      <c r="Q604" s="3"/>
      <c r="R604" s="3"/>
      <c r="S604" s="3"/>
      <c r="T604" s="106"/>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6"/>
      <c r="BC604" s="37"/>
    </row>
    <row r="605" ht="15" customHeight="1" spans="1:55">
      <c r="A605" s="3"/>
      <c r="B605" s="3"/>
      <c r="C605" s="3"/>
      <c r="D605" s="31"/>
      <c r="E605" s="31"/>
      <c r="F605" s="3"/>
      <c r="G605" s="3"/>
      <c r="H605" s="3"/>
      <c r="I605" s="3"/>
      <c r="J605" s="3"/>
      <c r="K605" s="3"/>
      <c r="L605" s="3"/>
      <c r="M605" s="3"/>
      <c r="N605" s="3"/>
      <c r="O605" s="3"/>
      <c r="P605" s="3"/>
      <c r="Q605" s="3"/>
      <c r="R605" s="3"/>
      <c r="S605" s="3"/>
      <c r="T605" s="106"/>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6"/>
      <c r="BC605" s="37"/>
    </row>
    <row r="606" ht="15" customHeight="1" spans="1:55">
      <c r="A606" s="3"/>
      <c r="B606" s="3"/>
      <c r="C606" s="3"/>
      <c r="D606" s="31"/>
      <c r="E606" s="31"/>
      <c r="F606" s="3"/>
      <c r="G606" s="3"/>
      <c r="H606" s="3"/>
      <c r="I606" s="3"/>
      <c r="J606" s="3"/>
      <c r="K606" s="3"/>
      <c r="L606" s="3"/>
      <c r="M606" s="3"/>
      <c r="N606" s="3"/>
      <c r="O606" s="3"/>
      <c r="P606" s="3"/>
      <c r="Q606" s="3"/>
      <c r="R606" s="3"/>
      <c r="S606" s="3"/>
      <c r="T606" s="106"/>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6"/>
      <c r="BC606" s="37"/>
    </row>
    <row r="607" ht="15" customHeight="1" spans="1:55">
      <c r="A607" s="3"/>
      <c r="B607" s="3"/>
      <c r="C607" s="3"/>
      <c r="D607" s="31"/>
      <c r="E607" s="31"/>
      <c r="F607" s="3"/>
      <c r="G607" s="3"/>
      <c r="H607" s="3"/>
      <c r="I607" s="3"/>
      <c r="J607" s="3"/>
      <c r="K607" s="3"/>
      <c r="L607" s="3"/>
      <c r="M607" s="3"/>
      <c r="N607" s="3"/>
      <c r="O607" s="3"/>
      <c r="P607" s="3"/>
      <c r="Q607" s="3"/>
      <c r="R607" s="3"/>
      <c r="S607" s="3"/>
      <c r="T607" s="106"/>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6"/>
      <c r="BC607" s="37"/>
    </row>
    <row r="608" ht="15" customHeight="1" spans="1:55">
      <c r="A608" s="3"/>
      <c r="B608" s="3"/>
      <c r="C608" s="3"/>
      <c r="D608" s="31"/>
      <c r="E608" s="31"/>
      <c r="F608" s="3"/>
      <c r="G608" s="3"/>
      <c r="H608" s="3"/>
      <c r="I608" s="3"/>
      <c r="J608" s="3"/>
      <c r="K608" s="3"/>
      <c r="L608" s="3"/>
      <c r="M608" s="3"/>
      <c r="N608" s="3"/>
      <c r="O608" s="3"/>
      <c r="P608" s="3"/>
      <c r="Q608" s="3"/>
      <c r="R608" s="3"/>
      <c r="S608" s="3"/>
      <c r="T608" s="106"/>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6"/>
      <c r="BC608" s="37"/>
    </row>
    <row r="609" ht="15" customHeight="1" spans="1:55">
      <c r="A609" s="3"/>
      <c r="B609" s="3"/>
      <c r="C609" s="3"/>
      <c r="D609" s="31"/>
      <c r="E609" s="31"/>
      <c r="F609" s="3"/>
      <c r="G609" s="3"/>
      <c r="H609" s="3"/>
      <c r="I609" s="3"/>
      <c r="J609" s="3"/>
      <c r="K609" s="3"/>
      <c r="L609" s="3"/>
      <c r="M609" s="3"/>
      <c r="N609" s="3"/>
      <c r="O609" s="3"/>
      <c r="P609" s="3"/>
      <c r="Q609" s="3"/>
      <c r="R609" s="3"/>
      <c r="S609" s="3"/>
      <c r="T609" s="106"/>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6"/>
      <c r="BC609" s="37"/>
    </row>
    <row r="610" ht="15" customHeight="1" spans="1:55">
      <c r="A610" s="3"/>
      <c r="B610" s="3"/>
      <c r="C610" s="3"/>
      <c r="D610" s="31"/>
      <c r="E610" s="31"/>
      <c r="F610" s="3"/>
      <c r="G610" s="3"/>
      <c r="H610" s="3"/>
      <c r="I610" s="3"/>
      <c r="J610" s="3"/>
      <c r="K610" s="3"/>
      <c r="L610" s="3"/>
      <c r="M610" s="3"/>
      <c r="N610" s="3"/>
      <c r="O610" s="3"/>
      <c r="P610" s="3"/>
      <c r="Q610" s="3"/>
      <c r="R610" s="3"/>
      <c r="S610" s="3"/>
      <c r="T610" s="106"/>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6"/>
      <c r="BC610" s="37"/>
    </row>
    <row r="611" ht="15" customHeight="1" spans="1:55">
      <c r="A611" s="3"/>
      <c r="B611" s="3"/>
      <c r="C611" s="3"/>
      <c r="D611" s="31"/>
      <c r="E611" s="31"/>
      <c r="F611" s="3"/>
      <c r="G611" s="3"/>
      <c r="H611" s="3"/>
      <c r="I611" s="3"/>
      <c r="J611" s="3"/>
      <c r="K611" s="3"/>
      <c r="L611" s="3"/>
      <c r="M611" s="3"/>
      <c r="N611" s="3"/>
      <c r="O611" s="3"/>
      <c r="P611" s="3"/>
      <c r="Q611" s="3"/>
      <c r="R611" s="3"/>
      <c r="S611" s="3"/>
      <c r="T611" s="106"/>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6"/>
      <c r="BC611" s="37"/>
    </row>
    <row r="612" ht="15" customHeight="1" spans="1:55">
      <c r="A612" s="3"/>
      <c r="B612" s="3"/>
      <c r="C612" s="3"/>
      <c r="D612" s="31"/>
      <c r="E612" s="31"/>
      <c r="F612" s="3"/>
      <c r="G612" s="3"/>
      <c r="H612" s="3"/>
      <c r="I612" s="3"/>
      <c r="J612" s="3"/>
      <c r="K612" s="3"/>
      <c r="L612" s="3"/>
      <c r="M612" s="3"/>
      <c r="N612" s="3"/>
      <c r="O612" s="3"/>
      <c r="P612" s="3"/>
      <c r="Q612" s="3"/>
      <c r="R612" s="3"/>
      <c r="S612" s="3"/>
      <c r="T612" s="106"/>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6"/>
      <c r="BC612" s="37"/>
    </row>
    <row r="613" ht="15" customHeight="1" spans="1:55">
      <c r="A613" s="3"/>
      <c r="B613" s="3"/>
      <c r="C613" s="3"/>
      <c r="D613" s="31"/>
      <c r="E613" s="31"/>
      <c r="F613" s="3"/>
      <c r="G613" s="3"/>
      <c r="H613" s="3"/>
      <c r="I613" s="3"/>
      <c r="J613" s="3"/>
      <c r="K613" s="3"/>
      <c r="L613" s="3"/>
      <c r="M613" s="3"/>
      <c r="N613" s="3"/>
      <c r="O613" s="3"/>
      <c r="P613" s="3"/>
      <c r="Q613" s="3"/>
      <c r="R613" s="3"/>
      <c r="S613" s="3"/>
      <c r="T613" s="106"/>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6"/>
      <c r="BC613" s="37"/>
    </row>
    <row r="614" ht="15" customHeight="1" spans="1:55">
      <c r="A614" s="3"/>
      <c r="B614" s="3"/>
      <c r="C614" s="3"/>
      <c r="D614" s="31"/>
      <c r="E614" s="31"/>
      <c r="F614" s="3"/>
      <c r="G614" s="3"/>
      <c r="H614" s="3"/>
      <c r="I614" s="3"/>
      <c r="J614" s="3"/>
      <c r="K614" s="3"/>
      <c r="L614" s="3"/>
      <c r="M614" s="3"/>
      <c r="N614" s="3"/>
      <c r="O614" s="3"/>
      <c r="P614" s="3"/>
      <c r="Q614" s="3"/>
      <c r="R614" s="3"/>
      <c r="S614" s="3"/>
      <c r="T614" s="106"/>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6"/>
      <c r="BC614" s="37"/>
    </row>
    <row r="615" ht="15" customHeight="1" spans="1:55">
      <c r="A615" s="3"/>
      <c r="B615" s="3"/>
      <c r="C615" s="3"/>
      <c r="D615" s="31"/>
      <c r="E615" s="31"/>
      <c r="F615" s="3"/>
      <c r="G615" s="3"/>
      <c r="H615" s="3"/>
      <c r="I615" s="3"/>
      <c r="J615" s="3"/>
      <c r="K615" s="3"/>
      <c r="L615" s="3"/>
      <c r="M615" s="3"/>
      <c r="N615" s="3"/>
      <c r="O615" s="3"/>
      <c r="P615" s="3"/>
      <c r="Q615" s="3"/>
      <c r="R615" s="3"/>
      <c r="S615" s="3"/>
      <c r="T615" s="106"/>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6"/>
      <c r="BC615" s="37"/>
    </row>
    <row r="616" ht="15" customHeight="1" spans="1:55">
      <c r="A616" s="3"/>
      <c r="B616" s="3"/>
      <c r="C616" s="3"/>
      <c r="D616" s="31"/>
      <c r="E616" s="31"/>
      <c r="F616" s="3"/>
      <c r="G616" s="3"/>
      <c r="H616" s="3"/>
      <c r="I616" s="3"/>
      <c r="J616" s="3"/>
      <c r="K616" s="3"/>
      <c r="L616" s="3"/>
      <c r="M616" s="3"/>
      <c r="N616" s="3"/>
      <c r="O616" s="3"/>
      <c r="P616" s="3"/>
      <c r="Q616" s="3"/>
      <c r="R616" s="3"/>
      <c r="S616" s="3"/>
      <c r="T616" s="106"/>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6"/>
      <c r="BC616" s="37"/>
    </row>
    <row r="617" ht="15" customHeight="1" spans="1:55">
      <c r="A617" s="3"/>
      <c r="B617" s="3"/>
      <c r="C617" s="3"/>
      <c r="D617" s="31"/>
      <c r="E617" s="31"/>
      <c r="F617" s="3"/>
      <c r="G617" s="3"/>
      <c r="H617" s="3"/>
      <c r="I617" s="3"/>
      <c r="J617" s="3"/>
      <c r="K617" s="3"/>
      <c r="L617" s="3"/>
      <c r="M617" s="3"/>
      <c r="N617" s="3"/>
      <c r="O617" s="3"/>
      <c r="P617" s="3"/>
      <c r="Q617" s="3"/>
      <c r="R617" s="3"/>
      <c r="S617" s="3"/>
      <c r="T617" s="106"/>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6"/>
      <c r="BC617" s="37"/>
    </row>
    <row r="618" ht="15" customHeight="1" spans="1:55">
      <c r="A618" s="3"/>
      <c r="B618" s="3"/>
      <c r="C618" s="3"/>
      <c r="D618" s="31"/>
      <c r="E618" s="31"/>
      <c r="F618" s="3"/>
      <c r="G618" s="3"/>
      <c r="H618" s="3"/>
      <c r="I618" s="3"/>
      <c r="J618" s="3"/>
      <c r="K618" s="3"/>
      <c r="L618" s="3"/>
      <c r="M618" s="3"/>
      <c r="N618" s="3"/>
      <c r="O618" s="3"/>
      <c r="P618" s="3"/>
      <c r="Q618" s="3"/>
      <c r="R618" s="3"/>
      <c r="S618" s="3"/>
      <c r="T618" s="106"/>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6"/>
      <c r="BC618" s="37"/>
    </row>
    <row r="619" ht="15" customHeight="1" spans="1:55">
      <c r="A619" s="3"/>
      <c r="B619" s="3"/>
      <c r="C619" s="3"/>
      <c r="D619" s="31"/>
      <c r="E619" s="31"/>
      <c r="F619" s="3"/>
      <c r="G619" s="3"/>
      <c r="H619" s="3"/>
      <c r="I619" s="3"/>
      <c r="J619" s="3"/>
      <c r="K619" s="3"/>
      <c r="L619" s="3"/>
      <c r="M619" s="3"/>
      <c r="N619" s="3"/>
      <c r="O619" s="3"/>
      <c r="P619" s="3"/>
      <c r="Q619" s="3"/>
      <c r="R619" s="3"/>
      <c r="S619" s="3"/>
      <c r="T619" s="106"/>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6"/>
      <c r="BC619" s="37"/>
    </row>
    <row r="620" ht="15" customHeight="1" spans="1:55">
      <c r="A620" s="3"/>
      <c r="B620" s="3"/>
      <c r="C620" s="3"/>
      <c r="D620" s="31"/>
      <c r="E620" s="31"/>
      <c r="F620" s="3"/>
      <c r="G620" s="3"/>
      <c r="H620" s="3"/>
      <c r="I620" s="3"/>
      <c r="J620" s="3"/>
      <c r="K620" s="3"/>
      <c r="L620" s="3"/>
      <c r="M620" s="3"/>
      <c r="N620" s="3"/>
      <c r="O620" s="3"/>
      <c r="P620" s="3"/>
      <c r="Q620" s="3"/>
      <c r="R620" s="3"/>
      <c r="S620" s="3"/>
      <c r="T620" s="106"/>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6"/>
      <c r="BC620" s="37"/>
    </row>
    <row r="621" ht="15" customHeight="1" spans="1:55">
      <c r="A621" s="3"/>
      <c r="B621" s="3"/>
      <c r="C621" s="3"/>
      <c r="D621" s="31"/>
      <c r="E621" s="31"/>
      <c r="F621" s="3"/>
      <c r="G621" s="3"/>
      <c r="H621" s="3"/>
      <c r="I621" s="3"/>
      <c r="J621" s="3"/>
      <c r="K621" s="3"/>
      <c r="L621" s="3"/>
      <c r="M621" s="3"/>
      <c r="N621" s="3"/>
      <c r="O621" s="3"/>
      <c r="P621" s="3"/>
      <c r="Q621" s="3"/>
      <c r="R621" s="3"/>
      <c r="S621" s="3"/>
      <c r="T621" s="106"/>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6"/>
      <c r="BC621" s="37"/>
    </row>
    <row r="622" ht="15" customHeight="1" spans="1:55">
      <c r="A622" s="3"/>
      <c r="B622" s="3"/>
      <c r="C622" s="3"/>
      <c r="D622" s="31"/>
      <c r="E622" s="31"/>
      <c r="F622" s="3"/>
      <c r="G622" s="3"/>
      <c r="H622" s="3"/>
      <c r="I622" s="3"/>
      <c r="J622" s="3"/>
      <c r="K622" s="3"/>
      <c r="L622" s="3"/>
      <c r="M622" s="3"/>
      <c r="N622" s="3"/>
      <c r="O622" s="3"/>
      <c r="P622" s="3"/>
      <c r="Q622" s="3"/>
      <c r="R622" s="3"/>
      <c r="S622" s="3"/>
      <c r="T622" s="106"/>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6"/>
      <c r="BC622" s="37"/>
    </row>
    <row r="623" ht="15" customHeight="1" spans="1:55">
      <c r="A623" s="3"/>
      <c r="B623" s="3"/>
      <c r="C623" s="3"/>
      <c r="D623" s="31"/>
      <c r="E623" s="31"/>
      <c r="F623" s="3"/>
      <c r="G623" s="3"/>
      <c r="H623" s="3"/>
      <c r="I623" s="3"/>
      <c r="J623" s="3"/>
      <c r="K623" s="3"/>
      <c r="L623" s="3"/>
      <c r="M623" s="3"/>
      <c r="N623" s="3"/>
      <c r="O623" s="3"/>
      <c r="P623" s="3"/>
      <c r="Q623" s="3"/>
      <c r="R623" s="3"/>
      <c r="S623" s="3"/>
      <c r="T623" s="106"/>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6"/>
      <c r="BC623" s="37"/>
    </row>
    <row r="624" ht="15" customHeight="1" spans="1:55">
      <c r="A624" s="3"/>
      <c r="B624" s="3"/>
      <c r="C624" s="3"/>
      <c r="D624" s="31"/>
      <c r="E624" s="31"/>
      <c r="F624" s="3"/>
      <c r="G624" s="3"/>
      <c r="H624" s="3"/>
      <c r="I624" s="3"/>
      <c r="J624" s="3"/>
      <c r="K624" s="3"/>
      <c r="L624" s="3"/>
      <c r="M624" s="3"/>
      <c r="N624" s="3"/>
      <c r="O624" s="3"/>
      <c r="P624" s="3"/>
      <c r="Q624" s="3"/>
      <c r="R624" s="3"/>
      <c r="S624" s="3"/>
      <c r="T624" s="106"/>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6"/>
      <c r="BC624" s="37"/>
    </row>
    <row r="625" ht="15" customHeight="1" spans="1:55">
      <c r="A625" s="3"/>
      <c r="B625" s="3"/>
      <c r="C625" s="3"/>
      <c r="D625" s="31"/>
      <c r="E625" s="31"/>
      <c r="F625" s="3"/>
      <c r="G625" s="3"/>
      <c r="H625" s="3"/>
      <c r="I625" s="3"/>
      <c r="J625" s="3"/>
      <c r="K625" s="3"/>
      <c r="L625" s="3"/>
      <c r="M625" s="3"/>
      <c r="N625" s="3"/>
      <c r="O625" s="3"/>
      <c r="P625" s="3"/>
      <c r="Q625" s="3"/>
      <c r="R625" s="3"/>
      <c r="S625" s="3"/>
      <c r="T625" s="106"/>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6"/>
      <c r="BC625" s="37"/>
    </row>
    <row r="626" ht="15" customHeight="1" spans="1:55">
      <c r="A626" s="3"/>
      <c r="B626" s="3"/>
      <c r="C626" s="3"/>
      <c r="D626" s="31"/>
      <c r="E626" s="31"/>
      <c r="F626" s="3"/>
      <c r="G626" s="3"/>
      <c r="H626" s="3"/>
      <c r="I626" s="3"/>
      <c r="J626" s="3"/>
      <c r="K626" s="3"/>
      <c r="L626" s="3"/>
      <c r="M626" s="3"/>
      <c r="N626" s="3"/>
      <c r="O626" s="3"/>
      <c r="P626" s="3"/>
      <c r="Q626" s="3"/>
      <c r="R626" s="3"/>
      <c r="S626" s="3"/>
      <c r="T626" s="106"/>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6"/>
      <c r="BC626" s="37"/>
    </row>
    <row r="627" ht="15" customHeight="1" spans="1:55">
      <c r="A627" s="3"/>
      <c r="B627" s="3"/>
      <c r="C627" s="3"/>
      <c r="D627" s="31"/>
      <c r="E627" s="31"/>
      <c r="F627" s="3"/>
      <c r="G627" s="3"/>
      <c r="H627" s="3"/>
      <c r="I627" s="3"/>
      <c r="J627" s="3"/>
      <c r="K627" s="3"/>
      <c r="L627" s="3"/>
      <c r="M627" s="3"/>
      <c r="N627" s="3"/>
      <c r="O627" s="3"/>
      <c r="P627" s="3"/>
      <c r="Q627" s="3"/>
      <c r="R627" s="3"/>
      <c r="S627" s="3"/>
      <c r="T627" s="106"/>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6"/>
      <c r="BC627" s="37"/>
    </row>
    <row r="628" ht="15" customHeight="1" spans="1:55">
      <c r="A628" s="3"/>
      <c r="B628" s="3"/>
      <c r="C628" s="3"/>
      <c r="D628" s="31"/>
      <c r="E628" s="31"/>
      <c r="F628" s="3"/>
      <c r="G628" s="3"/>
      <c r="H628" s="3"/>
      <c r="I628" s="3"/>
      <c r="J628" s="3"/>
      <c r="K628" s="3"/>
      <c r="L628" s="3"/>
      <c r="M628" s="3"/>
      <c r="N628" s="3"/>
      <c r="O628" s="3"/>
      <c r="P628" s="3"/>
      <c r="Q628" s="3"/>
      <c r="R628" s="3"/>
      <c r="S628" s="3"/>
      <c r="T628" s="106"/>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6"/>
      <c r="BC628" s="37"/>
    </row>
    <row r="629" ht="15" customHeight="1" spans="1:55">
      <c r="A629" s="3"/>
      <c r="B629" s="3"/>
      <c r="C629" s="3"/>
      <c r="D629" s="31"/>
      <c r="E629" s="31"/>
      <c r="F629" s="3"/>
      <c r="G629" s="3"/>
      <c r="H629" s="3"/>
      <c r="I629" s="3"/>
      <c r="J629" s="3"/>
      <c r="K629" s="3"/>
      <c r="L629" s="3"/>
      <c r="M629" s="3"/>
      <c r="N629" s="3"/>
      <c r="O629" s="3"/>
      <c r="P629" s="3"/>
      <c r="Q629" s="3"/>
      <c r="R629" s="3"/>
      <c r="S629" s="3"/>
      <c r="T629" s="106"/>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6"/>
      <c r="BC629" s="37"/>
    </row>
    <row r="630" ht="15" customHeight="1" spans="1:55">
      <c r="A630" s="3"/>
      <c r="B630" s="3"/>
      <c r="C630" s="3"/>
      <c r="D630" s="31"/>
      <c r="E630" s="31"/>
      <c r="F630" s="3"/>
      <c r="G630" s="3"/>
      <c r="H630" s="3"/>
      <c r="I630" s="3"/>
      <c r="J630" s="3"/>
      <c r="K630" s="3"/>
      <c r="L630" s="3"/>
      <c r="M630" s="3"/>
      <c r="N630" s="3"/>
      <c r="O630" s="3"/>
      <c r="P630" s="3"/>
      <c r="Q630" s="3"/>
      <c r="R630" s="3"/>
      <c r="S630" s="3"/>
      <c r="T630" s="106"/>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6"/>
      <c r="BC630" s="37"/>
    </row>
    <row r="631" ht="15" customHeight="1" spans="1:55">
      <c r="A631" s="3"/>
      <c r="B631" s="3"/>
      <c r="C631" s="3"/>
      <c r="D631" s="31"/>
      <c r="E631" s="31"/>
      <c r="F631" s="3"/>
      <c r="G631" s="3"/>
      <c r="H631" s="3"/>
      <c r="I631" s="3"/>
      <c r="J631" s="3"/>
      <c r="K631" s="3"/>
      <c r="L631" s="3"/>
      <c r="M631" s="3"/>
      <c r="N631" s="3"/>
      <c r="O631" s="3"/>
      <c r="P631" s="3"/>
      <c r="Q631" s="3"/>
      <c r="R631" s="3"/>
      <c r="S631" s="3"/>
      <c r="T631" s="106"/>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6"/>
      <c r="BC631" s="37"/>
    </row>
    <row r="632" ht="15" customHeight="1" spans="1:55">
      <c r="A632" s="3"/>
      <c r="B632" s="3"/>
      <c r="C632" s="3"/>
      <c r="D632" s="31"/>
      <c r="E632" s="31"/>
      <c r="F632" s="3"/>
      <c r="G632" s="3"/>
      <c r="H632" s="3"/>
      <c r="I632" s="3"/>
      <c r="J632" s="3"/>
      <c r="K632" s="3"/>
      <c r="L632" s="3"/>
      <c r="M632" s="3"/>
      <c r="N632" s="3"/>
      <c r="O632" s="3"/>
      <c r="P632" s="3"/>
      <c r="Q632" s="3"/>
      <c r="R632" s="3"/>
      <c r="S632" s="3"/>
      <c r="T632" s="106"/>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6"/>
      <c r="BC632" s="37"/>
    </row>
    <row r="633" ht="15" customHeight="1" spans="1:55">
      <c r="A633" s="3"/>
      <c r="B633" s="3"/>
      <c r="C633" s="3"/>
      <c r="D633" s="31"/>
      <c r="E633" s="31"/>
      <c r="F633" s="3"/>
      <c r="G633" s="3"/>
      <c r="H633" s="3"/>
      <c r="I633" s="3"/>
      <c r="J633" s="3"/>
      <c r="K633" s="3"/>
      <c r="L633" s="3"/>
      <c r="M633" s="3"/>
      <c r="N633" s="3"/>
      <c r="O633" s="3"/>
      <c r="P633" s="3"/>
      <c r="Q633" s="3"/>
      <c r="R633" s="3"/>
      <c r="S633" s="3"/>
      <c r="T633" s="106"/>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6"/>
      <c r="BC633" s="37"/>
    </row>
    <row r="634" ht="15" customHeight="1" spans="1:55">
      <c r="A634" s="3"/>
      <c r="B634" s="3"/>
      <c r="C634" s="3"/>
      <c r="D634" s="31"/>
      <c r="E634" s="31"/>
      <c r="F634" s="3"/>
      <c r="G634" s="3"/>
      <c r="H634" s="3"/>
      <c r="I634" s="3"/>
      <c r="J634" s="3"/>
      <c r="K634" s="3"/>
      <c r="L634" s="3"/>
      <c r="M634" s="3"/>
      <c r="N634" s="3"/>
      <c r="O634" s="3"/>
      <c r="P634" s="3"/>
      <c r="Q634" s="3"/>
      <c r="R634" s="3"/>
      <c r="S634" s="3"/>
      <c r="T634" s="106"/>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6"/>
      <c r="BC634" s="37"/>
    </row>
    <row r="635" ht="15" customHeight="1" spans="1:55">
      <c r="A635" s="3"/>
      <c r="B635" s="3"/>
      <c r="C635" s="3"/>
      <c r="D635" s="31"/>
      <c r="E635" s="31"/>
      <c r="F635" s="3"/>
      <c r="G635" s="3"/>
      <c r="H635" s="3"/>
      <c r="I635" s="3"/>
      <c r="J635" s="3"/>
      <c r="K635" s="3"/>
      <c r="L635" s="3"/>
      <c r="M635" s="3"/>
      <c r="N635" s="3"/>
      <c r="O635" s="3"/>
      <c r="P635" s="3"/>
      <c r="Q635" s="3"/>
      <c r="R635" s="3"/>
      <c r="S635" s="3"/>
      <c r="T635" s="106"/>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6"/>
      <c r="BC635" s="37"/>
    </row>
    <row r="636" ht="15" customHeight="1" spans="1:55">
      <c r="A636" s="3"/>
      <c r="B636" s="3"/>
      <c r="C636" s="3"/>
      <c r="D636" s="31"/>
      <c r="E636" s="31"/>
      <c r="F636" s="3"/>
      <c r="G636" s="3"/>
      <c r="H636" s="3"/>
      <c r="I636" s="3"/>
      <c r="J636" s="3"/>
      <c r="K636" s="3"/>
      <c r="L636" s="3"/>
      <c r="M636" s="3"/>
      <c r="N636" s="3"/>
      <c r="O636" s="3"/>
      <c r="P636" s="3"/>
      <c r="Q636" s="3"/>
      <c r="R636" s="3"/>
      <c r="S636" s="3"/>
      <c r="T636" s="106"/>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6"/>
      <c r="BC636" s="37"/>
    </row>
    <row r="637" ht="15" customHeight="1" spans="1:55">
      <c r="A637" s="3"/>
      <c r="B637" s="3"/>
      <c r="C637" s="3"/>
      <c r="D637" s="31"/>
      <c r="E637" s="31"/>
      <c r="F637" s="3"/>
      <c r="G637" s="3"/>
      <c r="H637" s="3"/>
      <c r="I637" s="3"/>
      <c r="J637" s="3"/>
      <c r="K637" s="3"/>
      <c r="L637" s="3"/>
      <c r="M637" s="3"/>
      <c r="N637" s="3"/>
      <c r="O637" s="3"/>
      <c r="P637" s="3"/>
      <c r="Q637" s="3"/>
      <c r="R637" s="3"/>
      <c r="S637" s="3"/>
      <c r="T637" s="106"/>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6"/>
      <c r="BC637" s="37"/>
    </row>
    <row r="638" ht="15" customHeight="1" spans="1:55">
      <c r="A638" s="3"/>
      <c r="B638" s="3"/>
      <c r="C638" s="3"/>
      <c r="D638" s="31"/>
      <c r="E638" s="31"/>
      <c r="F638" s="3"/>
      <c r="G638" s="3"/>
      <c r="H638" s="3"/>
      <c r="I638" s="3"/>
      <c r="J638" s="3"/>
      <c r="K638" s="3"/>
      <c r="L638" s="3"/>
      <c r="M638" s="3"/>
      <c r="N638" s="3"/>
      <c r="O638" s="3"/>
      <c r="P638" s="3"/>
      <c r="Q638" s="3"/>
      <c r="R638" s="3"/>
      <c r="S638" s="3"/>
      <c r="T638" s="106"/>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6"/>
      <c r="BC638" s="37"/>
    </row>
    <row r="639" ht="15" customHeight="1" spans="1:55">
      <c r="A639" s="3"/>
      <c r="B639" s="3"/>
      <c r="C639" s="3"/>
      <c r="D639" s="31"/>
      <c r="E639" s="31"/>
      <c r="F639" s="3"/>
      <c r="G639" s="3"/>
      <c r="H639" s="3"/>
      <c r="I639" s="3"/>
      <c r="J639" s="3"/>
      <c r="K639" s="3"/>
      <c r="L639" s="3"/>
      <c r="M639" s="3"/>
      <c r="N639" s="3"/>
      <c r="O639" s="3"/>
      <c r="P639" s="3"/>
      <c r="Q639" s="3"/>
      <c r="R639" s="3"/>
      <c r="S639" s="3"/>
      <c r="T639" s="106"/>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6"/>
      <c r="BC639" s="37"/>
    </row>
    <row r="640" ht="15" customHeight="1" spans="1:55">
      <c r="A640" s="3"/>
      <c r="B640" s="3"/>
      <c r="C640" s="3"/>
      <c r="D640" s="31"/>
      <c r="E640" s="31"/>
      <c r="F640" s="3"/>
      <c r="G640" s="3"/>
      <c r="H640" s="3"/>
      <c r="I640" s="3"/>
      <c r="J640" s="3"/>
      <c r="K640" s="3"/>
      <c r="L640" s="3"/>
      <c r="M640" s="3"/>
      <c r="N640" s="3"/>
      <c r="O640" s="3"/>
      <c r="P640" s="3"/>
      <c r="Q640" s="3"/>
      <c r="R640" s="3"/>
      <c r="S640" s="3"/>
      <c r="T640" s="106"/>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6"/>
      <c r="BC640" s="37"/>
    </row>
    <row r="641" ht="15" customHeight="1" spans="1:55">
      <c r="A641" s="3"/>
      <c r="B641" s="3"/>
      <c r="C641" s="3"/>
      <c r="D641" s="31"/>
      <c r="E641" s="31"/>
      <c r="F641" s="3"/>
      <c r="G641" s="3"/>
      <c r="H641" s="3"/>
      <c r="I641" s="3"/>
      <c r="J641" s="3"/>
      <c r="K641" s="3"/>
      <c r="L641" s="3"/>
      <c r="M641" s="3"/>
      <c r="N641" s="3"/>
      <c r="O641" s="3"/>
      <c r="P641" s="3"/>
      <c r="Q641" s="3"/>
      <c r="R641" s="3"/>
      <c r="S641" s="3"/>
      <c r="T641" s="106"/>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6"/>
      <c r="BC641" s="37"/>
    </row>
    <row r="642" ht="15" customHeight="1" spans="1:55">
      <c r="A642" s="3"/>
      <c r="B642" s="3"/>
      <c r="C642" s="3"/>
      <c r="D642" s="31"/>
      <c r="E642" s="31"/>
      <c r="F642" s="3"/>
      <c r="G642" s="3"/>
      <c r="H642" s="3"/>
      <c r="I642" s="3"/>
      <c r="J642" s="3"/>
      <c r="K642" s="3"/>
      <c r="L642" s="3"/>
      <c r="M642" s="3"/>
      <c r="N642" s="3"/>
      <c r="O642" s="3"/>
      <c r="P642" s="3"/>
      <c r="Q642" s="3"/>
      <c r="R642" s="3"/>
      <c r="S642" s="3"/>
      <c r="T642" s="106"/>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6"/>
      <c r="BC642" s="37"/>
    </row>
    <row r="643" ht="15" customHeight="1" spans="1:55">
      <c r="A643" s="3"/>
      <c r="B643" s="3"/>
      <c r="C643" s="3"/>
      <c r="D643" s="31"/>
      <c r="E643" s="31"/>
      <c r="F643" s="3"/>
      <c r="G643" s="3"/>
      <c r="H643" s="3"/>
      <c r="I643" s="3"/>
      <c r="J643" s="3"/>
      <c r="K643" s="3"/>
      <c r="L643" s="3"/>
      <c r="M643" s="3"/>
      <c r="N643" s="3"/>
      <c r="O643" s="3"/>
      <c r="P643" s="3"/>
      <c r="Q643" s="3"/>
      <c r="R643" s="3"/>
      <c r="S643" s="3"/>
      <c r="T643" s="106"/>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6"/>
      <c r="BC643" s="37"/>
    </row>
    <row r="644" ht="15" customHeight="1" spans="1:55">
      <c r="A644" s="3"/>
      <c r="B644" s="3"/>
      <c r="C644" s="3"/>
      <c r="D644" s="31"/>
      <c r="E644" s="31"/>
      <c r="F644" s="3"/>
      <c r="G644" s="3"/>
      <c r="H644" s="3"/>
      <c r="I644" s="3"/>
      <c r="J644" s="3"/>
      <c r="K644" s="3"/>
      <c r="L644" s="3"/>
      <c r="M644" s="3"/>
      <c r="N644" s="3"/>
      <c r="O644" s="3"/>
      <c r="P644" s="3"/>
      <c r="Q644" s="3"/>
      <c r="R644" s="3"/>
      <c r="S644" s="3"/>
      <c r="T644" s="106"/>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6"/>
      <c r="BC644" s="37"/>
    </row>
    <row r="645" ht="15" customHeight="1" spans="1:55">
      <c r="A645" s="3"/>
      <c r="B645" s="3"/>
      <c r="C645" s="3"/>
      <c r="D645" s="31"/>
      <c r="E645" s="31"/>
      <c r="F645" s="3"/>
      <c r="G645" s="3"/>
      <c r="H645" s="3"/>
      <c r="I645" s="3"/>
      <c r="J645" s="3"/>
      <c r="K645" s="3"/>
      <c r="L645" s="3"/>
      <c r="M645" s="3"/>
      <c r="N645" s="3"/>
      <c r="O645" s="3"/>
      <c r="P645" s="3"/>
      <c r="Q645" s="3"/>
      <c r="R645" s="3"/>
      <c r="S645" s="3"/>
      <c r="T645" s="106"/>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6"/>
      <c r="BC645" s="37"/>
    </row>
    <row r="646" ht="15" customHeight="1" spans="1:55">
      <c r="A646" s="3"/>
      <c r="B646" s="3"/>
      <c r="C646" s="3"/>
      <c r="D646" s="31"/>
      <c r="E646" s="31"/>
      <c r="F646" s="3"/>
      <c r="G646" s="3"/>
      <c r="H646" s="3"/>
      <c r="I646" s="3"/>
      <c r="J646" s="3"/>
      <c r="K646" s="3"/>
      <c r="L646" s="3"/>
      <c r="M646" s="3"/>
      <c r="N646" s="3"/>
      <c r="O646" s="3"/>
      <c r="P646" s="3"/>
      <c r="Q646" s="3"/>
      <c r="R646" s="3"/>
      <c r="S646" s="3"/>
      <c r="T646" s="106"/>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6"/>
      <c r="BC646" s="37"/>
    </row>
    <row r="647" ht="15" customHeight="1" spans="1:55">
      <c r="A647" s="3"/>
      <c r="B647" s="3"/>
      <c r="C647" s="3"/>
      <c r="D647" s="31"/>
      <c r="E647" s="31"/>
      <c r="F647" s="3"/>
      <c r="G647" s="3"/>
      <c r="H647" s="3"/>
      <c r="I647" s="3"/>
      <c r="J647" s="3"/>
      <c r="K647" s="3"/>
      <c r="L647" s="3"/>
      <c r="M647" s="3"/>
      <c r="N647" s="3"/>
      <c r="O647" s="3"/>
      <c r="P647" s="3"/>
      <c r="Q647" s="3"/>
      <c r="R647" s="3"/>
      <c r="S647" s="3"/>
      <c r="T647" s="106"/>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6"/>
      <c r="BC647" s="37"/>
    </row>
    <row r="648" ht="15" customHeight="1" spans="1:55">
      <c r="A648" s="3"/>
      <c r="B648" s="3"/>
      <c r="C648" s="3"/>
      <c r="D648" s="31"/>
      <c r="E648" s="31"/>
      <c r="F648" s="3"/>
      <c r="G648" s="3"/>
      <c r="H648" s="3"/>
      <c r="I648" s="3"/>
      <c r="J648" s="3"/>
      <c r="K648" s="3"/>
      <c r="L648" s="3"/>
      <c r="M648" s="3"/>
      <c r="N648" s="3"/>
      <c r="O648" s="3"/>
      <c r="P648" s="3"/>
      <c r="Q648" s="3"/>
      <c r="R648" s="3"/>
      <c r="S648" s="3"/>
      <c r="T648" s="106"/>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6"/>
      <c r="BC648" s="37"/>
    </row>
    <row r="649" ht="15" customHeight="1" spans="1:55">
      <c r="A649" s="3"/>
      <c r="B649" s="3"/>
      <c r="C649" s="3"/>
      <c r="D649" s="31"/>
      <c r="E649" s="31"/>
      <c r="F649" s="3"/>
      <c r="G649" s="3"/>
      <c r="H649" s="3"/>
      <c r="I649" s="3"/>
      <c r="J649" s="3"/>
      <c r="K649" s="3"/>
      <c r="L649" s="3"/>
      <c r="M649" s="3"/>
      <c r="N649" s="3"/>
      <c r="O649" s="3"/>
      <c r="P649" s="3"/>
      <c r="Q649" s="3"/>
      <c r="R649" s="3"/>
      <c r="S649" s="3"/>
      <c r="T649" s="106"/>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6"/>
      <c r="BC649" s="37"/>
    </row>
    <row r="650" ht="15" customHeight="1" spans="1:55">
      <c r="A650" s="3"/>
      <c r="B650" s="3"/>
      <c r="C650" s="3"/>
      <c r="D650" s="31"/>
      <c r="E650" s="31"/>
      <c r="F650" s="3"/>
      <c r="G650" s="3"/>
      <c r="H650" s="3"/>
      <c r="I650" s="3"/>
      <c r="J650" s="3"/>
      <c r="K650" s="3"/>
      <c r="L650" s="3"/>
      <c r="M650" s="3"/>
      <c r="N650" s="3"/>
      <c r="O650" s="3"/>
      <c r="P650" s="3"/>
      <c r="Q650" s="3"/>
      <c r="R650" s="3"/>
      <c r="S650" s="3"/>
      <c r="T650" s="106"/>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6"/>
      <c r="BC650" s="37"/>
    </row>
    <row r="651" ht="15" customHeight="1" spans="1:55">
      <c r="A651" s="3"/>
      <c r="B651" s="3"/>
      <c r="C651" s="3"/>
      <c r="D651" s="31"/>
      <c r="E651" s="31"/>
      <c r="F651" s="3"/>
      <c r="G651" s="3"/>
      <c r="H651" s="3"/>
      <c r="I651" s="3"/>
      <c r="J651" s="3"/>
      <c r="K651" s="3"/>
      <c r="L651" s="3"/>
      <c r="M651" s="3"/>
      <c r="N651" s="3"/>
      <c r="O651" s="3"/>
      <c r="P651" s="3"/>
      <c r="Q651" s="3"/>
      <c r="R651" s="3"/>
      <c r="S651" s="3"/>
      <c r="T651" s="106"/>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6"/>
      <c r="BC651" s="37"/>
    </row>
    <row r="652" ht="15" customHeight="1" spans="1:55">
      <c r="A652" s="3"/>
      <c r="B652" s="3"/>
      <c r="C652" s="3"/>
      <c r="D652" s="31"/>
      <c r="E652" s="31"/>
      <c r="F652" s="3"/>
      <c r="G652" s="3"/>
      <c r="H652" s="3"/>
      <c r="I652" s="3"/>
      <c r="J652" s="3"/>
      <c r="K652" s="3"/>
      <c r="L652" s="3"/>
      <c r="M652" s="3"/>
      <c r="N652" s="3"/>
      <c r="O652" s="3"/>
      <c r="P652" s="3"/>
      <c r="Q652" s="3"/>
      <c r="R652" s="3"/>
      <c r="S652" s="3"/>
      <c r="T652" s="106"/>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6"/>
      <c r="BC652" s="37"/>
    </row>
    <row r="653" ht="15" customHeight="1" spans="1:55">
      <c r="A653" s="3"/>
      <c r="B653" s="3"/>
      <c r="C653" s="3"/>
      <c r="D653" s="31"/>
      <c r="E653" s="31"/>
      <c r="F653" s="3"/>
      <c r="G653" s="3"/>
      <c r="H653" s="3"/>
      <c r="I653" s="3"/>
      <c r="J653" s="3"/>
      <c r="K653" s="3"/>
      <c r="L653" s="3"/>
      <c r="M653" s="3"/>
      <c r="N653" s="3"/>
      <c r="O653" s="3"/>
      <c r="P653" s="3"/>
      <c r="Q653" s="3"/>
      <c r="R653" s="3"/>
      <c r="S653" s="3"/>
      <c r="T653" s="106"/>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6"/>
      <c r="BC653" s="37"/>
    </row>
    <row r="654" ht="15" customHeight="1" spans="1:55">
      <c r="A654" s="3"/>
      <c r="B654" s="3"/>
      <c r="C654" s="3"/>
      <c r="D654" s="31"/>
      <c r="E654" s="31"/>
      <c r="F654" s="3"/>
      <c r="G654" s="3"/>
      <c r="H654" s="3"/>
      <c r="I654" s="3"/>
      <c r="J654" s="3"/>
      <c r="K654" s="3"/>
      <c r="L654" s="3"/>
      <c r="M654" s="3"/>
      <c r="N654" s="3"/>
      <c r="O654" s="3"/>
      <c r="P654" s="3"/>
      <c r="Q654" s="3"/>
      <c r="R654" s="3"/>
      <c r="S654" s="3"/>
      <c r="T654" s="106"/>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6"/>
      <c r="BC654" s="37"/>
    </row>
    <row r="655" ht="15" customHeight="1" spans="1:55">
      <c r="A655" s="3"/>
      <c r="B655" s="3"/>
      <c r="C655" s="3"/>
      <c r="D655" s="31"/>
      <c r="E655" s="31"/>
      <c r="F655" s="3"/>
      <c r="G655" s="3"/>
      <c r="H655" s="3"/>
      <c r="I655" s="3"/>
      <c r="J655" s="3"/>
      <c r="K655" s="3"/>
      <c r="L655" s="3"/>
      <c r="M655" s="3"/>
      <c r="N655" s="3"/>
      <c r="O655" s="3"/>
      <c r="P655" s="3"/>
      <c r="Q655" s="3"/>
      <c r="R655" s="3"/>
      <c r="S655" s="3"/>
      <c r="T655" s="106"/>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6"/>
      <c r="BC655" s="37"/>
    </row>
    <row r="656" ht="15" customHeight="1" spans="1:55">
      <c r="A656" s="3"/>
      <c r="B656" s="3"/>
      <c r="C656" s="3"/>
      <c r="D656" s="31"/>
      <c r="E656" s="31"/>
      <c r="F656" s="3"/>
      <c r="G656" s="3"/>
      <c r="H656" s="3"/>
      <c r="I656" s="3"/>
      <c r="J656" s="3"/>
      <c r="K656" s="3"/>
      <c r="L656" s="3"/>
      <c r="M656" s="3"/>
      <c r="N656" s="3"/>
      <c r="O656" s="3"/>
      <c r="P656" s="3"/>
      <c r="Q656" s="3"/>
      <c r="R656" s="3"/>
      <c r="S656" s="3"/>
      <c r="T656" s="106"/>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6"/>
      <c r="BC656" s="37"/>
    </row>
    <row r="657" ht="15" customHeight="1" spans="1:55">
      <c r="A657" s="3"/>
      <c r="B657" s="3"/>
      <c r="C657" s="3"/>
      <c r="D657" s="31"/>
      <c r="E657" s="31"/>
      <c r="F657" s="3"/>
      <c r="G657" s="3"/>
      <c r="H657" s="3"/>
      <c r="I657" s="3"/>
      <c r="J657" s="3"/>
      <c r="K657" s="3"/>
      <c r="L657" s="3"/>
      <c r="M657" s="3"/>
      <c r="N657" s="3"/>
      <c r="O657" s="3"/>
      <c r="P657" s="3"/>
      <c r="Q657" s="3"/>
      <c r="R657" s="3"/>
      <c r="S657" s="3"/>
      <c r="T657" s="106"/>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6"/>
      <c r="BC657" s="37"/>
    </row>
    <row r="658" ht="15" customHeight="1" spans="1:55">
      <c r="A658" s="3"/>
      <c r="B658" s="3"/>
      <c r="C658" s="3"/>
      <c r="D658" s="31"/>
      <c r="E658" s="31"/>
      <c r="F658" s="3"/>
      <c r="G658" s="3"/>
      <c r="H658" s="3"/>
      <c r="I658" s="3"/>
      <c r="J658" s="3"/>
      <c r="K658" s="3"/>
      <c r="L658" s="3"/>
      <c r="M658" s="3"/>
      <c r="N658" s="3"/>
      <c r="O658" s="3"/>
      <c r="P658" s="3"/>
      <c r="Q658" s="3"/>
      <c r="R658" s="3"/>
      <c r="S658" s="3"/>
      <c r="T658" s="106"/>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6"/>
      <c r="BC658" s="37"/>
    </row>
    <row r="659" ht="15" customHeight="1" spans="1:55">
      <c r="A659" s="3"/>
      <c r="B659" s="3"/>
      <c r="C659" s="3"/>
      <c r="D659" s="31"/>
      <c r="E659" s="31"/>
      <c r="F659" s="3"/>
      <c r="G659" s="3"/>
      <c r="H659" s="3"/>
      <c r="I659" s="3"/>
      <c r="J659" s="3"/>
      <c r="K659" s="3"/>
      <c r="L659" s="3"/>
      <c r="M659" s="3"/>
      <c r="N659" s="3"/>
      <c r="O659" s="3"/>
      <c r="P659" s="3"/>
      <c r="Q659" s="3"/>
      <c r="R659" s="3"/>
      <c r="S659" s="3"/>
      <c r="T659" s="106"/>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6"/>
      <c r="BC659" s="37"/>
    </row>
    <row r="660" ht="15" customHeight="1" spans="1:55">
      <c r="A660" s="3"/>
      <c r="B660" s="3"/>
      <c r="C660" s="3"/>
      <c r="D660" s="31"/>
      <c r="E660" s="31"/>
      <c r="F660" s="3"/>
      <c r="G660" s="3"/>
      <c r="H660" s="3"/>
      <c r="I660" s="3"/>
      <c r="J660" s="3"/>
      <c r="K660" s="3"/>
      <c r="L660" s="3"/>
      <c r="M660" s="3"/>
      <c r="N660" s="3"/>
      <c r="O660" s="3"/>
      <c r="P660" s="3"/>
      <c r="Q660" s="3"/>
      <c r="R660" s="3"/>
      <c r="S660" s="3"/>
      <c r="T660" s="106"/>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6"/>
      <c r="BC660" s="37"/>
    </row>
    <row r="661" ht="15" customHeight="1" spans="1:55">
      <c r="A661" s="3"/>
      <c r="B661" s="3"/>
      <c r="C661" s="3"/>
      <c r="D661" s="31"/>
      <c r="E661" s="31"/>
      <c r="F661" s="3"/>
      <c r="G661" s="3"/>
      <c r="H661" s="3"/>
      <c r="I661" s="3"/>
      <c r="J661" s="3"/>
      <c r="K661" s="3"/>
      <c r="L661" s="3"/>
      <c r="M661" s="3"/>
      <c r="N661" s="3"/>
      <c r="O661" s="3"/>
      <c r="P661" s="3"/>
      <c r="Q661" s="3"/>
      <c r="R661" s="3"/>
      <c r="S661" s="3"/>
      <c r="T661" s="106"/>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6"/>
      <c r="BC661" s="37"/>
    </row>
    <row r="662" ht="15" customHeight="1" spans="1:55">
      <c r="A662" s="3"/>
      <c r="B662" s="3"/>
      <c r="C662" s="3"/>
      <c r="D662" s="31"/>
      <c r="E662" s="31"/>
      <c r="F662" s="3"/>
      <c r="G662" s="3"/>
      <c r="H662" s="3"/>
      <c r="I662" s="3"/>
      <c r="J662" s="3"/>
      <c r="K662" s="3"/>
      <c r="L662" s="3"/>
      <c r="M662" s="3"/>
      <c r="N662" s="3"/>
      <c r="O662" s="3"/>
      <c r="P662" s="3"/>
      <c r="Q662" s="3"/>
      <c r="R662" s="3"/>
      <c r="S662" s="3"/>
      <c r="T662" s="106"/>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6"/>
      <c r="BC662" s="37"/>
    </row>
    <row r="663" ht="15" customHeight="1" spans="1:55">
      <c r="A663" s="3"/>
      <c r="B663" s="3"/>
      <c r="C663" s="3"/>
      <c r="D663" s="31"/>
      <c r="E663" s="31"/>
      <c r="F663" s="3"/>
      <c r="G663" s="3"/>
      <c r="H663" s="3"/>
      <c r="I663" s="3"/>
      <c r="J663" s="3"/>
      <c r="K663" s="3"/>
      <c r="L663" s="3"/>
      <c r="M663" s="3"/>
      <c r="N663" s="3"/>
      <c r="O663" s="3"/>
      <c r="P663" s="3"/>
      <c r="Q663" s="3"/>
      <c r="R663" s="3"/>
      <c r="S663" s="3"/>
      <c r="T663" s="106"/>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6"/>
      <c r="BC663" s="37"/>
    </row>
    <row r="664" ht="15" customHeight="1" spans="1:55">
      <c r="A664" s="3"/>
      <c r="B664" s="3"/>
      <c r="C664" s="3"/>
      <c r="D664" s="31"/>
      <c r="E664" s="31"/>
      <c r="F664" s="3"/>
      <c r="G664" s="3"/>
      <c r="H664" s="3"/>
      <c r="I664" s="3"/>
      <c r="J664" s="3"/>
      <c r="K664" s="3"/>
      <c r="L664" s="3"/>
      <c r="M664" s="3"/>
      <c r="N664" s="3"/>
      <c r="O664" s="3"/>
      <c r="P664" s="3"/>
      <c r="Q664" s="3"/>
      <c r="R664" s="3"/>
      <c r="S664" s="3"/>
      <c r="T664" s="106"/>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6"/>
      <c r="BC664" s="37"/>
    </row>
    <row r="665" ht="15" customHeight="1" spans="1:55">
      <c r="A665" s="3"/>
      <c r="B665" s="3"/>
      <c r="C665" s="3"/>
      <c r="D665" s="31"/>
      <c r="E665" s="31"/>
      <c r="F665" s="3"/>
      <c r="G665" s="3"/>
      <c r="H665" s="3"/>
      <c r="I665" s="3"/>
      <c r="J665" s="3"/>
      <c r="K665" s="3"/>
      <c r="L665" s="3"/>
      <c r="M665" s="3"/>
      <c r="N665" s="3"/>
      <c r="O665" s="3"/>
      <c r="P665" s="3"/>
      <c r="Q665" s="3"/>
      <c r="R665" s="3"/>
      <c r="S665" s="3"/>
      <c r="T665" s="106"/>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6"/>
      <c r="BC665" s="37"/>
    </row>
    <row r="666" ht="15" customHeight="1" spans="1:55">
      <c r="A666" s="3"/>
      <c r="B666" s="3"/>
      <c r="C666" s="3"/>
      <c r="D666" s="31"/>
      <c r="E666" s="31"/>
      <c r="F666" s="3"/>
      <c r="G666" s="3"/>
      <c r="H666" s="3"/>
      <c r="I666" s="3"/>
      <c r="J666" s="3"/>
      <c r="K666" s="3"/>
      <c r="L666" s="3"/>
      <c r="M666" s="3"/>
      <c r="N666" s="3"/>
      <c r="O666" s="3"/>
      <c r="P666" s="3"/>
      <c r="Q666" s="3"/>
      <c r="R666" s="3"/>
      <c r="S666" s="3"/>
      <c r="T666" s="106"/>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6"/>
      <c r="BC666" s="37"/>
    </row>
    <row r="667" ht="15" customHeight="1" spans="1:55">
      <c r="A667" s="3"/>
      <c r="B667" s="3"/>
      <c r="C667" s="3"/>
      <c r="D667" s="31"/>
      <c r="E667" s="31"/>
      <c r="F667" s="3"/>
      <c r="G667" s="3"/>
      <c r="H667" s="3"/>
      <c r="I667" s="3"/>
      <c r="J667" s="3"/>
      <c r="K667" s="3"/>
      <c r="L667" s="3"/>
      <c r="M667" s="3"/>
      <c r="N667" s="3"/>
      <c r="O667" s="3"/>
      <c r="P667" s="3"/>
      <c r="Q667" s="3"/>
      <c r="R667" s="3"/>
      <c r="S667" s="3"/>
      <c r="T667" s="106"/>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6"/>
      <c r="BC667" s="37"/>
    </row>
    <row r="668" ht="15" customHeight="1" spans="1:55">
      <c r="A668" s="3"/>
      <c r="B668" s="3"/>
      <c r="C668" s="3"/>
      <c r="D668" s="31"/>
      <c r="E668" s="31"/>
      <c r="F668" s="3"/>
      <c r="G668" s="3"/>
      <c r="H668" s="3"/>
      <c r="I668" s="3"/>
      <c r="J668" s="3"/>
      <c r="K668" s="3"/>
      <c r="L668" s="3"/>
      <c r="M668" s="3"/>
      <c r="N668" s="3"/>
      <c r="O668" s="3"/>
      <c r="P668" s="3"/>
      <c r="Q668" s="3"/>
      <c r="R668" s="3"/>
      <c r="S668" s="3"/>
      <c r="T668" s="106"/>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6"/>
      <c r="BC668" s="37"/>
    </row>
    <row r="669" ht="15" customHeight="1" spans="1:55">
      <c r="A669" s="3"/>
      <c r="B669" s="3"/>
      <c r="C669" s="3"/>
      <c r="D669" s="31"/>
      <c r="E669" s="31"/>
      <c r="F669" s="3"/>
      <c r="G669" s="3"/>
      <c r="H669" s="3"/>
      <c r="I669" s="3"/>
      <c r="J669" s="3"/>
      <c r="K669" s="3"/>
      <c r="L669" s="3"/>
      <c r="M669" s="3"/>
      <c r="N669" s="3"/>
      <c r="O669" s="3"/>
      <c r="P669" s="3"/>
      <c r="Q669" s="3"/>
      <c r="R669" s="3"/>
      <c r="S669" s="3"/>
      <c r="T669" s="106"/>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6"/>
      <c r="BC669" s="37"/>
    </row>
    <row r="670" ht="15" customHeight="1" spans="1:55">
      <c r="A670" s="3"/>
      <c r="B670" s="3"/>
      <c r="C670" s="3"/>
      <c r="D670" s="31"/>
      <c r="E670" s="31"/>
      <c r="F670" s="3"/>
      <c r="G670" s="3"/>
      <c r="H670" s="3"/>
      <c r="I670" s="3"/>
      <c r="J670" s="3"/>
      <c r="K670" s="3"/>
      <c r="L670" s="3"/>
      <c r="M670" s="3"/>
      <c r="N670" s="3"/>
      <c r="O670" s="3"/>
      <c r="P670" s="3"/>
      <c r="Q670" s="3"/>
      <c r="R670" s="3"/>
      <c r="S670" s="3"/>
      <c r="T670" s="106"/>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6"/>
      <c r="BC670" s="37"/>
    </row>
    <row r="671" ht="15" customHeight="1" spans="1:55">
      <c r="A671" s="3"/>
      <c r="B671" s="3"/>
      <c r="C671" s="3"/>
      <c r="D671" s="31"/>
      <c r="E671" s="31"/>
      <c r="F671" s="3"/>
      <c r="G671" s="3"/>
      <c r="H671" s="3"/>
      <c r="I671" s="3"/>
      <c r="J671" s="3"/>
      <c r="K671" s="3"/>
      <c r="L671" s="3"/>
      <c r="M671" s="3"/>
      <c r="N671" s="3"/>
      <c r="O671" s="3"/>
      <c r="P671" s="3"/>
      <c r="Q671" s="3"/>
      <c r="R671" s="3"/>
      <c r="S671" s="3"/>
      <c r="T671" s="106"/>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6"/>
      <c r="BC671" s="37"/>
    </row>
    <row r="672" ht="15" customHeight="1" spans="1:55">
      <c r="A672" s="3"/>
      <c r="B672" s="3"/>
      <c r="C672" s="3"/>
      <c r="D672" s="31"/>
      <c r="E672" s="31"/>
      <c r="F672" s="3"/>
      <c r="G672" s="3"/>
      <c r="H672" s="3"/>
      <c r="I672" s="3"/>
      <c r="J672" s="3"/>
      <c r="K672" s="3"/>
      <c r="L672" s="3"/>
      <c r="M672" s="3"/>
      <c r="N672" s="3"/>
      <c r="O672" s="3"/>
      <c r="P672" s="3"/>
      <c r="Q672" s="3"/>
      <c r="R672" s="3"/>
      <c r="S672" s="3"/>
      <c r="T672" s="106"/>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6"/>
      <c r="BC672" s="37"/>
    </row>
    <row r="673" ht="15" customHeight="1" spans="1:55">
      <c r="A673" s="3"/>
      <c r="B673" s="3"/>
      <c r="C673" s="3"/>
      <c r="D673" s="31"/>
      <c r="E673" s="31"/>
      <c r="F673" s="3"/>
      <c r="G673" s="3"/>
      <c r="H673" s="3"/>
      <c r="I673" s="3"/>
      <c r="J673" s="3"/>
      <c r="K673" s="3"/>
      <c r="L673" s="3"/>
      <c r="M673" s="3"/>
      <c r="N673" s="3"/>
      <c r="O673" s="3"/>
      <c r="P673" s="3"/>
      <c r="Q673" s="3"/>
      <c r="R673" s="3"/>
      <c r="S673" s="3"/>
      <c r="T673" s="106"/>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6"/>
      <c r="BC673" s="37"/>
    </row>
    <row r="674" ht="15" customHeight="1" spans="1:55">
      <c r="A674" s="3"/>
      <c r="B674" s="3"/>
      <c r="C674" s="3"/>
      <c r="D674" s="31"/>
      <c r="E674" s="31"/>
      <c r="F674" s="3"/>
      <c r="G674" s="3"/>
      <c r="H674" s="3"/>
      <c r="I674" s="3"/>
      <c r="J674" s="3"/>
      <c r="K674" s="3"/>
      <c r="L674" s="3"/>
      <c r="M674" s="3"/>
      <c r="N674" s="3"/>
      <c r="O674" s="3"/>
      <c r="P674" s="3"/>
      <c r="Q674" s="3"/>
      <c r="R674" s="3"/>
      <c r="S674" s="3"/>
      <c r="T674" s="106"/>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6"/>
      <c r="BC674" s="37"/>
    </row>
    <row r="675" ht="15" customHeight="1" spans="1:55">
      <c r="A675" s="3"/>
      <c r="B675" s="3"/>
      <c r="C675" s="3"/>
      <c r="D675" s="31"/>
      <c r="E675" s="31"/>
      <c r="F675" s="3"/>
      <c r="G675" s="3"/>
      <c r="H675" s="3"/>
      <c r="I675" s="3"/>
      <c r="J675" s="3"/>
      <c r="K675" s="3"/>
      <c r="L675" s="3"/>
      <c r="M675" s="3"/>
      <c r="N675" s="3"/>
      <c r="O675" s="3"/>
      <c r="P675" s="3"/>
      <c r="Q675" s="3"/>
      <c r="R675" s="3"/>
      <c r="S675" s="3"/>
      <c r="T675" s="106"/>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6"/>
      <c r="BC675" s="37"/>
    </row>
    <row r="676" ht="15" customHeight="1" spans="1:55">
      <c r="A676" s="3"/>
      <c r="B676" s="3"/>
      <c r="C676" s="3"/>
      <c r="D676" s="31"/>
      <c r="E676" s="31"/>
      <c r="F676" s="3"/>
      <c r="G676" s="3"/>
      <c r="H676" s="3"/>
      <c r="I676" s="3"/>
      <c r="J676" s="3"/>
      <c r="K676" s="3"/>
      <c r="L676" s="3"/>
      <c r="M676" s="3"/>
      <c r="N676" s="3"/>
      <c r="O676" s="3"/>
      <c r="P676" s="3"/>
      <c r="Q676" s="3"/>
      <c r="R676" s="3"/>
      <c r="S676" s="3"/>
      <c r="T676" s="106"/>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6"/>
      <c r="BC676" s="37"/>
    </row>
    <row r="677" ht="15" customHeight="1" spans="1:55">
      <c r="A677" s="3"/>
      <c r="B677" s="3"/>
      <c r="C677" s="3"/>
      <c r="D677" s="31"/>
      <c r="E677" s="31"/>
      <c r="F677" s="3"/>
      <c r="G677" s="3"/>
      <c r="H677" s="3"/>
      <c r="I677" s="3"/>
      <c r="J677" s="3"/>
      <c r="K677" s="3"/>
      <c r="L677" s="3"/>
      <c r="M677" s="3"/>
      <c r="N677" s="3"/>
      <c r="O677" s="3"/>
      <c r="P677" s="3"/>
      <c r="Q677" s="3"/>
      <c r="R677" s="3"/>
      <c r="S677" s="3"/>
      <c r="T677" s="106"/>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6"/>
      <c r="BC677" s="37"/>
    </row>
    <row r="678" ht="15" customHeight="1" spans="1:55">
      <c r="A678" s="3"/>
      <c r="B678" s="3"/>
      <c r="C678" s="3"/>
      <c r="D678" s="31"/>
      <c r="E678" s="31"/>
      <c r="F678" s="3"/>
      <c r="G678" s="3"/>
      <c r="H678" s="3"/>
      <c r="I678" s="3"/>
      <c r="J678" s="3"/>
      <c r="K678" s="3"/>
      <c r="L678" s="3"/>
      <c r="M678" s="3"/>
      <c r="N678" s="3"/>
      <c r="O678" s="3"/>
      <c r="P678" s="3"/>
      <c r="Q678" s="3"/>
      <c r="R678" s="3"/>
      <c r="S678" s="3"/>
      <c r="T678" s="106"/>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6"/>
      <c r="BC678" s="37"/>
    </row>
    <row r="679" ht="15" customHeight="1" spans="1:55">
      <c r="A679" s="3"/>
      <c r="B679" s="3"/>
      <c r="C679" s="3"/>
      <c r="D679" s="31"/>
      <c r="E679" s="31"/>
      <c r="F679" s="3"/>
      <c r="G679" s="3"/>
      <c r="H679" s="3"/>
      <c r="I679" s="3"/>
      <c r="J679" s="3"/>
      <c r="K679" s="3"/>
      <c r="L679" s="3"/>
      <c r="M679" s="3"/>
      <c r="N679" s="3"/>
      <c r="O679" s="3"/>
      <c r="P679" s="3"/>
      <c r="Q679" s="3"/>
      <c r="R679" s="3"/>
      <c r="S679" s="3"/>
      <c r="T679" s="106"/>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6"/>
      <c r="BC679" s="37"/>
    </row>
    <row r="680" ht="15" customHeight="1" spans="1:55">
      <c r="A680" s="3"/>
      <c r="B680" s="3"/>
      <c r="C680" s="3"/>
      <c r="D680" s="31"/>
      <c r="E680" s="31"/>
      <c r="F680" s="3"/>
      <c r="G680" s="3"/>
      <c r="H680" s="3"/>
      <c r="I680" s="3"/>
      <c r="J680" s="3"/>
      <c r="K680" s="3"/>
      <c r="L680" s="3"/>
      <c r="M680" s="3"/>
      <c r="N680" s="3"/>
      <c r="O680" s="3"/>
      <c r="P680" s="3"/>
      <c r="Q680" s="3"/>
      <c r="R680" s="3"/>
      <c r="S680" s="3"/>
      <c r="T680" s="106"/>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6"/>
      <c r="BC680" s="37"/>
    </row>
    <row r="681" ht="15" customHeight="1" spans="1:55">
      <c r="A681" s="3"/>
      <c r="B681" s="3"/>
      <c r="C681" s="3"/>
      <c r="D681" s="31"/>
      <c r="E681" s="31"/>
      <c r="F681" s="3"/>
      <c r="G681" s="3"/>
      <c r="H681" s="3"/>
      <c r="I681" s="3"/>
      <c r="J681" s="3"/>
      <c r="K681" s="3"/>
      <c r="L681" s="3"/>
      <c r="M681" s="3"/>
      <c r="N681" s="3"/>
      <c r="O681" s="3"/>
      <c r="P681" s="3"/>
      <c r="Q681" s="3"/>
      <c r="R681" s="3"/>
      <c r="S681" s="3"/>
      <c r="T681" s="106"/>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6"/>
      <c r="BC681" s="37"/>
    </row>
    <row r="682" ht="15" customHeight="1" spans="1:55">
      <c r="A682" s="3"/>
      <c r="B682" s="3"/>
      <c r="C682" s="3"/>
      <c r="D682" s="31"/>
      <c r="E682" s="31"/>
      <c r="F682" s="3"/>
      <c r="G682" s="3"/>
      <c r="H682" s="3"/>
      <c r="I682" s="3"/>
      <c r="J682" s="3"/>
      <c r="K682" s="3"/>
      <c r="L682" s="3"/>
      <c r="M682" s="3"/>
      <c r="N682" s="3"/>
      <c r="O682" s="3"/>
      <c r="P682" s="3"/>
      <c r="Q682" s="3"/>
      <c r="R682" s="3"/>
      <c r="S682" s="3"/>
      <c r="T682" s="106"/>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6"/>
      <c r="BC682" s="37"/>
    </row>
    <row r="683" ht="15" customHeight="1" spans="1:55">
      <c r="A683" s="3"/>
      <c r="B683" s="3"/>
      <c r="C683" s="3"/>
      <c r="D683" s="31"/>
      <c r="E683" s="31"/>
      <c r="F683" s="3"/>
      <c r="G683" s="3"/>
      <c r="H683" s="3"/>
      <c r="I683" s="3"/>
      <c r="J683" s="3"/>
      <c r="K683" s="3"/>
      <c r="L683" s="3"/>
      <c r="M683" s="3"/>
      <c r="N683" s="3"/>
      <c r="O683" s="3"/>
      <c r="P683" s="3"/>
      <c r="Q683" s="3"/>
      <c r="R683" s="3"/>
      <c r="S683" s="3"/>
      <c r="T683" s="106"/>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6"/>
      <c r="BC683" s="37"/>
    </row>
    <row r="684" ht="15" customHeight="1" spans="1:55">
      <c r="A684" s="3"/>
      <c r="B684" s="3"/>
      <c r="C684" s="3"/>
      <c r="D684" s="31"/>
      <c r="E684" s="31"/>
      <c r="F684" s="3"/>
      <c r="G684" s="3"/>
      <c r="H684" s="3"/>
      <c r="I684" s="3"/>
      <c r="J684" s="3"/>
      <c r="K684" s="3"/>
      <c r="L684" s="3"/>
      <c r="M684" s="3"/>
      <c r="N684" s="3"/>
      <c r="O684" s="3"/>
      <c r="P684" s="3"/>
      <c r="Q684" s="3"/>
      <c r="R684" s="3"/>
      <c r="S684" s="3"/>
      <c r="T684" s="106"/>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6"/>
      <c r="BC684" s="37"/>
    </row>
    <row r="685" ht="15" customHeight="1" spans="1:55">
      <c r="A685" s="3"/>
      <c r="B685" s="3"/>
      <c r="C685" s="3"/>
      <c r="D685" s="31"/>
      <c r="E685" s="31"/>
      <c r="F685" s="3"/>
      <c r="G685" s="3"/>
      <c r="H685" s="3"/>
      <c r="I685" s="3"/>
      <c r="J685" s="3"/>
      <c r="K685" s="3"/>
      <c r="L685" s="3"/>
      <c r="M685" s="3"/>
      <c r="N685" s="3"/>
      <c r="O685" s="3"/>
      <c r="P685" s="3"/>
      <c r="Q685" s="3"/>
      <c r="R685" s="3"/>
      <c r="S685" s="3"/>
      <c r="T685" s="106"/>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6"/>
      <c r="BC685" s="37"/>
    </row>
    <row r="686" ht="15" customHeight="1" spans="1:55">
      <c r="A686" s="3"/>
      <c r="B686" s="3"/>
      <c r="C686" s="3"/>
      <c r="D686" s="31"/>
      <c r="E686" s="31"/>
      <c r="F686" s="3"/>
      <c r="G686" s="3"/>
      <c r="H686" s="3"/>
      <c r="I686" s="3"/>
      <c r="J686" s="3"/>
      <c r="K686" s="3"/>
      <c r="L686" s="3"/>
      <c r="M686" s="3"/>
      <c r="N686" s="3"/>
      <c r="O686" s="3"/>
      <c r="P686" s="3"/>
      <c r="Q686" s="3"/>
      <c r="R686" s="3"/>
      <c r="S686" s="3"/>
      <c r="T686" s="106"/>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6"/>
      <c r="BC686" s="37"/>
    </row>
    <row r="687" ht="15" customHeight="1" spans="1:55">
      <c r="A687" s="3"/>
      <c r="B687" s="3"/>
      <c r="C687" s="3"/>
      <c r="D687" s="31"/>
      <c r="E687" s="31"/>
      <c r="F687" s="3"/>
      <c r="G687" s="3"/>
      <c r="H687" s="3"/>
      <c r="I687" s="3"/>
      <c r="J687" s="3"/>
      <c r="K687" s="3"/>
      <c r="L687" s="3"/>
      <c r="M687" s="3"/>
      <c r="N687" s="3"/>
      <c r="O687" s="3"/>
      <c r="P687" s="3"/>
      <c r="Q687" s="3"/>
      <c r="R687" s="3"/>
      <c r="S687" s="3"/>
      <c r="T687" s="106"/>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6"/>
      <c r="BC687" s="37"/>
    </row>
    <row r="688" ht="15" customHeight="1" spans="1:55">
      <c r="A688" s="3"/>
      <c r="B688" s="3"/>
      <c r="C688" s="3"/>
      <c r="D688" s="31"/>
      <c r="E688" s="31"/>
      <c r="F688" s="3"/>
      <c r="G688" s="3"/>
      <c r="H688" s="3"/>
      <c r="I688" s="3"/>
      <c r="J688" s="3"/>
      <c r="K688" s="3"/>
      <c r="L688" s="3"/>
      <c r="M688" s="3"/>
      <c r="N688" s="3"/>
      <c r="O688" s="3"/>
      <c r="P688" s="3"/>
      <c r="Q688" s="3"/>
      <c r="R688" s="3"/>
      <c r="S688" s="3"/>
      <c r="T688" s="106"/>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6"/>
      <c r="BC688" s="37"/>
    </row>
    <row r="689" ht="15" customHeight="1" spans="1:55">
      <c r="A689" s="3"/>
      <c r="B689" s="3"/>
      <c r="C689" s="3"/>
      <c r="D689" s="31"/>
      <c r="E689" s="31"/>
      <c r="F689" s="3"/>
      <c r="G689" s="3"/>
      <c r="H689" s="3"/>
      <c r="I689" s="3"/>
      <c r="J689" s="3"/>
      <c r="K689" s="3"/>
      <c r="L689" s="3"/>
      <c r="M689" s="3"/>
      <c r="N689" s="3"/>
      <c r="O689" s="3"/>
      <c r="P689" s="3"/>
      <c r="Q689" s="3"/>
      <c r="R689" s="3"/>
      <c r="S689" s="3"/>
      <c r="T689" s="106"/>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6"/>
      <c r="BC689" s="37"/>
    </row>
    <row r="690" ht="15" customHeight="1" spans="1:55">
      <c r="A690" s="3"/>
      <c r="B690" s="3"/>
      <c r="C690" s="3"/>
      <c r="D690" s="31"/>
      <c r="E690" s="31"/>
      <c r="F690" s="3"/>
      <c r="G690" s="3"/>
      <c r="H690" s="3"/>
      <c r="I690" s="3"/>
      <c r="J690" s="3"/>
      <c r="K690" s="3"/>
      <c r="L690" s="3"/>
      <c r="M690" s="3"/>
      <c r="N690" s="3"/>
      <c r="O690" s="3"/>
      <c r="P690" s="3"/>
      <c r="Q690" s="3"/>
      <c r="R690" s="3"/>
      <c r="S690" s="3"/>
      <c r="T690" s="106"/>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6"/>
      <c r="BC690" s="37"/>
    </row>
    <row r="691" ht="15" customHeight="1" spans="1:55">
      <c r="A691" s="3"/>
      <c r="B691" s="3"/>
      <c r="C691" s="3"/>
      <c r="D691" s="31"/>
      <c r="E691" s="31"/>
      <c r="F691" s="3"/>
      <c r="G691" s="3"/>
      <c r="H691" s="3"/>
      <c r="I691" s="3"/>
      <c r="J691" s="3"/>
      <c r="K691" s="3"/>
      <c r="L691" s="3"/>
      <c r="M691" s="3"/>
      <c r="N691" s="3"/>
      <c r="O691" s="3"/>
      <c r="P691" s="3"/>
      <c r="Q691" s="3"/>
      <c r="R691" s="3"/>
      <c r="S691" s="3"/>
      <c r="T691" s="106"/>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6"/>
      <c r="BC691" s="37"/>
    </row>
    <row r="692" ht="15" customHeight="1" spans="1:55">
      <c r="A692" s="3"/>
      <c r="B692" s="3"/>
      <c r="C692" s="3"/>
      <c r="D692" s="31"/>
      <c r="E692" s="31"/>
      <c r="F692" s="3"/>
      <c r="G692" s="3"/>
      <c r="H692" s="3"/>
      <c r="I692" s="3"/>
      <c r="J692" s="3"/>
      <c r="K692" s="3"/>
      <c r="L692" s="3"/>
      <c r="M692" s="3"/>
      <c r="N692" s="3"/>
      <c r="O692" s="3"/>
      <c r="P692" s="3"/>
      <c r="Q692" s="3"/>
      <c r="R692" s="3"/>
      <c r="S692" s="3"/>
      <c r="T692" s="106"/>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6"/>
      <c r="BC692" s="37"/>
    </row>
    <row r="693" ht="15" customHeight="1" spans="1:55">
      <c r="A693" s="3"/>
      <c r="B693" s="3"/>
      <c r="C693" s="3"/>
      <c r="D693" s="31"/>
      <c r="E693" s="31"/>
      <c r="F693" s="3"/>
      <c r="G693" s="3"/>
      <c r="H693" s="3"/>
      <c r="I693" s="3"/>
      <c r="J693" s="3"/>
      <c r="K693" s="3"/>
      <c r="L693" s="3"/>
      <c r="M693" s="3"/>
      <c r="N693" s="3"/>
      <c r="O693" s="3"/>
      <c r="P693" s="3"/>
      <c r="Q693" s="3"/>
      <c r="R693" s="3"/>
      <c r="S693" s="3"/>
      <c r="T693" s="106"/>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6"/>
      <c r="BC693" s="37"/>
    </row>
    <row r="694" ht="15" customHeight="1" spans="1:55">
      <c r="A694" s="3"/>
      <c r="B694" s="3"/>
      <c r="C694" s="3"/>
      <c r="D694" s="31"/>
      <c r="E694" s="31"/>
      <c r="F694" s="3"/>
      <c r="G694" s="3"/>
      <c r="H694" s="3"/>
      <c r="I694" s="3"/>
      <c r="J694" s="3"/>
      <c r="K694" s="3"/>
      <c r="L694" s="3"/>
      <c r="M694" s="3"/>
      <c r="N694" s="3"/>
      <c r="O694" s="3"/>
      <c r="P694" s="3"/>
      <c r="Q694" s="3"/>
      <c r="R694" s="3"/>
      <c r="S694" s="3"/>
      <c r="T694" s="106"/>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6"/>
      <c r="BC694" s="37"/>
    </row>
    <row r="695" ht="15" customHeight="1" spans="1:55">
      <c r="A695" s="3"/>
      <c r="B695" s="3"/>
      <c r="C695" s="3"/>
      <c r="D695" s="31"/>
      <c r="E695" s="31"/>
      <c r="F695" s="3"/>
      <c r="G695" s="3"/>
      <c r="H695" s="3"/>
      <c r="I695" s="3"/>
      <c r="J695" s="3"/>
      <c r="K695" s="3"/>
      <c r="L695" s="3"/>
      <c r="M695" s="3"/>
      <c r="N695" s="3"/>
      <c r="O695" s="3"/>
      <c r="P695" s="3"/>
      <c r="Q695" s="3"/>
      <c r="R695" s="3"/>
      <c r="S695" s="3"/>
      <c r="T695" s="106"/>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6"/>
      <c r="BC695" s="37"/>
    </row>
    <row r="696" ht="15" customHeight="1" spans="1:55">
      <c r="A696" s="3"/>
      <c r="B696" s="3"/>
      <c r="C696" s="3"/>
      <c r="D696" s="31"/>
      <c r="E696" s="31"/>
      <c r="F696" s="3"/>
      <c r="G696" s="3"/>
      <c r="H696" s="3"/>
      <c r="I696" s="3"/>
      <c r="J696" s="3"/>
      <c r="K696" s="3"/>
      <c r="L696" s="3"/>
      <c r="M696" s="3"/>
      <c r="N696" s="3"/>
      <c r="O696" s="3"/>
      <c r="P696" s="3"/>
      <c r="Q696" s="3"/>
      <c r="R696" s="3"/>
      <c r="S696" s="3"/>
      <c r="T696" s="106"/>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6"/>
      <c r="BC696" s="37"/>
    </row>
    <row r="697" ht="15" customHeight="1" spans="1:55">
      <c r="A697" s="3"/>
      <c r="B697" s="3"/>
      <c r="C697" s="3"/>
      <c r="D697" s="31"/>
      <c r="E697" s="31"/>
      <c r="F697" s="3"/>
      <c r="G697" s="3"/>
      <c r="H697" s="3"/>
      <c r="I697" s="3"/>
      <c r="J697" s="3"/>
      <c r="K697" s="3"/>
      <c r="L697" s="3"/>
      <c r="M697" s="3"/>
      <c r="N697" s="3"/>
      <c r="O697" s="3"/>
      <c r="P697" s="3"/>
      <c r="Q697" s="3"/>
      <c r="R697" s="3"/>
      <c r="S697" s="3"/>
      <c r="T697" s="106"/>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6"/>
      <c r="BC697" s="37"/>
    </row>
    <row r="698" ht="15" customHeight="1" spans="1:55">
      <c r="A698" s="3"/>
      <c r="B698" s="3"/>
      <c r="C698" s="3"/>
      <c r="D698" s="31"/>
      <c r="E698" s="31"/>
      <c r="F698" s="3"/>
      <c r="G698" s="3"/>
      <c r="H698" s="3"/>
      <c r="I698" s="3"/>
      <c r="J698" s="3"/>
      <c r="K698" s="3"/>
      <c r="L698" s="3"/>
      <c r="M698" s="3"/>
      <c r="N698" s="3"/>
      <c r="O698" s="3"/>
      <c r="P698" s="3"/>
      <c r="Q698" s="3"/>
      <c r="R698" s="3"/>
      <c r="S698" s="3"/>
      <c r="T698" s="106"/>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6"/>
      <c r="BC698" s="37"/>
    </row>
    <row r="699" ht="15" customHeight="1" spans="1:55">
      <c r="A699" s="3"/>
      <c r="B699" s="3"/>
      <c r="C699" s="3"/>
      <c r="D699" s="31"/>
      <c r="E699" s="31"/>
      <c r="F699" s="3"/>
      <c r="G699" s="3"/>
      <c r="H699" s="3"/>
      <c r="I699" s="3"/>
      <c r="J699" s="3"/>
      <c r="K699" s="3"/>
      <c r="L699" s="3"/>
      <c r="M699" s="3"/>
      <c r="N699" s="3"/>
      <c r="O699" s="3"/>
      <c r="P699" s="3"/>
      <c r="Q699" s="3"/>
      <c r="R699" s="3"/>
      <c r="S699" s="3"/>
      <c r="T699" s="106"/>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6"/>
      <c r="BC699" s="37"/>
    </row>
    <row r="700" ht="15" customHeight="1" spans="1:55">
      <c r="A700" s="3"/>
      <c r="B700" s="3"/>
      <c r="C700" s="3"/>
      <c r="D700" s="31"/>
      <c r="E700" s="31"/>
      <c r="F700" s="3"/>
      <c r="G700" s="3"/>
      <c r="H700" s="3"/>
      <c r="I700" s="3"/>
      <c r="J700" s="3"/>
      <c r="K700" s="3"/>
      <c r="L700" s="3"/>
      <c r="M700" s="3"/>
      <c r="N700" s="3"/>
      <c r="O700" s="3"/>
      <c r="P700" s="3"/>
      <c r="Q700" s="3"/>
      <c r="R700" s="3"/>
      <c r="S700" s="3"/>
      <c r="T700" s="106"/>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6"/>
      <c r="BC700" s="37"/>
    </row>
    <row r="701" ht="15" customHeight="1" spans="1:55">
      <c r="A701" s="3"/>
      <c r="B701" s="3"/>
      <c r="C701" s="3"/>
      <c r="D701" s="31"/>
      <c r="E701" s="31"/>
      <c r="F701" s="3"/>
      <c r="G701" s="3"/>
      <c r="H701" s="3"/>
      <c r="I701" s="3"/>
      <c r="J701" s="3"/>
      <c r="K701" s="3"/>
      <c r="L701" s="3"/>
      <c r="M701" s="3"/>
      <c r="N701" s="3"/>
      <c r="O701" s="3"/>
      <c r="P701" s="3"/>
      <c r="Q701" s="3"/>
      <c r="R701" s="3"/>
      <c r="S701" s="3"/>
      <c r="T701" s="106"/>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6"/>
      <c r="BC701" s="37"/>
    </row>
    <row r="702" ht="15" customHeight="1" spans="1:55">
      <c r="A702" s="3"/>
      <c r="B702" s="3"/>
      <c r="C702" s="3"/>
      <c r="D702" s="31"/>
      <c r="E702" s="31"/>
      <c r="F702" s="3"/>
      <c r="G702" s="3"/>
      <c r="H702" s="3"/>
      <c r="I702" s="3"/>
      <c r="J702" s="3"/>
      <c r="K702" s="3"/>
      <c r="L702" s="3"/>
      <c r="M702" s="3"/>
      <c r="N702" s="3"/>
      <c r="O702" s="3"/>
      <c r="P702" s="3"/>
      <c r="Q702" s="3"/>
      <c r="R702" s="3"/>
      <c r="S702" s="3"/>
      <c r="T702" s="106"/>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6"/>
      <c r="BC702" s="37"/>
    </row>
    <row r="703" ht="15" customHeight="1" spans="1:55">
      <c r="A703" s="3"/>
      <c r="B703" s="3"/>
      <c r="C703" s="3"/>
      <c r="D703" s="31"/>
      <c r="E703" s="31"/>
      <c r="F703" s="3"/>
      <c r="G703" s="3"/>
      <c r="H703" s="3"/>
      <c r="I703" s="3"/>
      <c r="J703" s="3"/>
      <c r="K703" s="3"/>
      <c r="L703" s="3"/>
      <c r="M703" s="3"/>
      <c r="N703" s="3"/>
      <c r="O703" s="3"/>
      <c r="P703" s="3"/>
      <c r="Q703" s="3"/>
      <c r="R703" s="3"/>
      <c r="S703" s="3"/>
      <c r="T703" s="106"/>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6"/>
      <c r="BC703" s="37"/>
    </row>
    <row r="704" ht="15" customHeight="1" spans="1:55">
      <c r="A704" s="3"/>
      <c r="B704" s="3"/>
      <c r="C704" s="3"/>
      <c r="D704" s="31"/>
      <c r="E704" s="31"/>
      <c r="F704" s="3"/>
      <c r="G704" s="3"/>
      <c r="H704" s="3"/>
      <c r="I704" s="3"/>
      <c r="J704" s="3"/>
      <c r="K704" s="3"/>
      <c r="L704" s="3"/>
      <c r="M704" s="3"/>
      <c r="N704" s="3"/>
      <c r="O704" s="3"/>
      <c r="P704" s="3"/>
      <c r="Q704" s="3"/>
      <c r="R704" s="3"/>
      <c r="S704" s="3"/>
      <c r="T704" s="106"/>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6"/>
      <c r="BC704" s="37"/>
    </row>
    <row r="705" ht="15" customHeight="1" spans="1:55">
      <c r="A705" s="3"/>
      <c r="B705" s="3"/>
      <c r="C705" s="3"/>
      <c r="D705" s="31"/>
      <c r="E705" s="31"/>
      <c r="F705" s="3"/>
      <c r="G705" s="3"/>
      <c r="H705" s="3"/>
      <c r="I705" s="3"/>
      <c r="J705" s="3"/>
      <c r="K705" s="3"/>
      <c r="L705" s="3"/>
      <c r="M705" s="3"/>
      <c r="N705" s="3"/>
      <c r="O705" s="3"/>
      <c r="P705" s="3"/>
      <c r="Q705" s="3"/>
      <c r="R705" s="3"/>
      <c r="S705" s="3"/>
      <c r="T705" s="106"/>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6"/>
      <c r="BC705" s="37"/>
    </row>
    <row r="706" ht="15" customHeight="1" spans="1:55">
      <c r="A706" s="3"/>
      <c r="B706" s="3"/>
      <c r="C706" s="3"/>
      <c r="D706" s="31"/>
      <c r="E706" s="31"/>
      <c r="F706" s="3"/>
      <c r="G706" s="3"/>
      <c r="H706" s="3"/>
      <c r="I706" s="3"/>
      <c r="J706" s="3"/>
      <c r="K706" s="3"/>
      <c r="L706" s="3"/>
      <c r="M706" s="3"/>
      <c r="N706" s="3"/>
      <c r="O706" s="3"/>
      <c r="P706" s="3"/>
      <c r="Q706" s="3"/>
      <c r="R706" s="3"/>
      <c r="S706" s="3"/>
      <c r="T706" s="106"/>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6"/>
      <c r="BC706" s="37"/>
    </row>
    <row r="707" ht="15" customHeight="1" spans="1:55">
      <c r="A707" s="3"/>
      <c r="B707" s="3"/>
      <c r="C707" s="3"/>
      <c r="D707" s="31"/>
      <c r="E707" s="31"/>
      <c r="F707" s="3"/>
      <c r="G707" s="3"/>
      <c r="H707" s="3"/>
      <c r="I707" s="3"/>
      <c r="J707" s="3"/>
      <c r="K707" s="3"/>
      <c r="L707" s="3"/>
      <c r="M707" s="3"/>
      <c r="N707" s="3"/>
      <c r="O707" s="3"/>
      <c r="P707" s="3"/>
      <c r="Q707" s="3"/>
      <c r="R707" s="3"/>
      <c r="S707" s="3"/>
      <c r="T707" s="106"/>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6"/>
      <c r="BC707" s="37"/>
    </row>
    <row r="708" ht="15" customHeight="1" spans="1:55">
      <c r="A708" s="3"/>
      <c r="B708" s="3"/>
      <c r="C708" s="3"/>
      <c r="D708" s="31"/>
      <c r="E708" s="31"/>
      <c r="F708" s="3"/>
      <c r="G708" s="3"/>
      <c r="H708" s="3"/>
      <c r="I708" s="3"/>
      <c r="J708" s="3"/>
      <c r="K708" s="3"/>
      <c r="L708" s="3"/>
      <c r="M708" s="3"/>
      <c r="N708" s="3"/>
      <c r="O708" s="3"/>
      <c r="P708" s="3"/>
      <c r="Q708" s="3"/>
      <c r="R708" s="3"/>
      <c r="S708" s="3"/>
      <c r="T708" s="106"/>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6"/>
      <c r="BC708" s="37"/>
    </row>
    <row r="709" ht="15" customHeight="1" spans="1:55">
      <c r="A709" s="3"/>
      <c r="B709" s="3"/>
      <c r="C709" s="3"/>
      <c r="D709" s="31"/>
      <c r="E709" s="31"/>
      <c r="F709" s="3"/>
      <c r="G709" s="3"/>
      <c r="H709" s="3"/>
      <c r="I709" s="3"/>
      <c r="J709" s="3"/>
      <c r="K709" s="3"/>
      <c r="L709" s="3"/>
      <c r="M709" s="3"/>
      <c r="N709" s="3"/>
      <c r="O709" s="3"/>
      <c r="P709" s="3"/>
      <c r="Q709" s="3"/>
      <c r="R709" s="3"/>
      <c r="S709" s="3"/>
      <c r="T709" s="106"/>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6"/>
      <c r="BC709" s="37"/>
    </row>
    <row r="710" ht="15" customHeight="1" spans="1:55">
      <c r="A710" s="3"/>
      <c r="B710" s="3"/>
      <c r="C710" s="3"/>
      <c r="D710" s="31"/>
      <c r="E710" s="31"/>
      <c r="F710" s="3"/>
      <c r="G710" s="3"/>
      <c r="H710" s="3"/>
      <c r="I710" s="3"/>
      <c r="J710" s="3"/>
      <c r="K710" s="3"/>
      <c r="L710" s="3"/>
      <c r="M710" s="3"/>
      <c r="N710" s="3"/>
      <c r="O710" s="3"/>
      <c r="P710" s="3"/>
      <c r="Q710" s="3"/>
      <c r="R710" s="3"/>
      <c r="S710" s="3"/>
      <c r="T710" s="106"/>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6"/>
      <c r="BC710" s="37"/>
    </row>
    <row r="711" ht="15" customHeight="1" spans="1:55">
      <c r="A711" s="3"/>
      <c r="B711" s="3"/>
      <c r="C711" s="3"/>
      <c r="D711" s="31"/>
      <c r="E711" s="31"/>
      <c r="F711" s="3"/>
      <c r="G711" s="3"/>
      <c r="H711" s="3"/>
      <c r="I711" s="3"/>
      <c r="J711" s="3"/>
      <c r="K711" s="3"/>
      <c r="L711" s="3"/>
      <c r="M711" s="3"/>
      <c r="N711" s="3"/>
      <c r="O711" s="3"/>
      <c r="P711" s="3"/>
      <c r="Q711" s="3"/>
      <c r="R711" s="3"/>
      <c r="S711" s="3"/>
      <c r="T711" s="106"/>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6"/>
      <c r="BC711" s="37"/>
    </row>
    <row r="712" ht="15" customHeight="1" spans="1:55">
      <c r="A712" s="3"/>
      <c r="B712" s="3"/>
      <c r="C712" s="3"/>
      <c r="D712" s="31"/>
      <c r="E712" s="31"/>
      <c r="F712" s="3"/>
      <c r="G712" s="3"/>
      <c r="H712" s="3"/>
      <c r="I712" s="3"/>
      <c r="J712" s="3"/>
      <c r="K712" s="3"/>
      <c r="L712" s="3"/>
      <c r="M712" s="3"/>
      <c r="N712" s="3"/>
      <c r="O712" s="3"/>
      <c r="P712" s="3"/>
      <c r="Q712" s="3"/>
      <c r="R712" s="3"/>
      <c r="S712" s="3"/>
      <c r="T712" s="106"/>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6"/>
      <c r="BC712" s="37"/>
    </row>
    <row r="713" ht="15" customHeight="1" spans="1:55">
      <c r="A713" s="3"/>
      <c r="B713" s="3"/>
      <c r="C713" s="3"/>
      <c r="D713" s="31"/>
      <c r="E713" s="31"/>
      <c r="F713" s="3"/>
      <c r="G713" s="3"/>
      <c r="H713" s="3"/>
      <c r="I713" s="3"/>
      <c r="J713" s="3"/>
      <c r="K713" s="3"/>
      <c r="L713" s="3"/>
      <c r="M713" s="3"/>
      <c r="N713" s="3"/>
      <c r="O713" s="3"/>
      <c r="P713" s="3"/>
      <c r="Q713" s="3"/>
      <c r="R713" s="3"/>
      <c r="S713" s="3"/>
      <c r="T713" s="106"/>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6"/>
      <c r="BC713" s="37"/>
    </row>
    <row r="714" ht="15" customHeight="1" spans="1:55">
      <c r="A714" s="3"/>
      <c r="B714" s="3"/>
      <c r="C714" s="3"/>
      <c r="D714" s="31"/>
      <c r="E714" s="31"/>
      <c r="F714" s="3"/>
      <c r="G714" s="3"/>
      <c r="H714" s="3"/>
      <c r="I714" s="3"/>
      <c r="J714" s="3"/>
      <c r="K714" s="3"/>
      <c r="L714" s="3"/>
      <c r="M714" s="3"/>
      <c r="N714" s="3"/>
      <c r="O714" s="3"/>
      <c r="P714" s="3"/>
      <c r="Q714" s="3"/>
      <c r="R714" s="3"/>
      <c r="S714" s="3"/>
      <c r="T714" s="106"/>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6"/>
      <c r="BC714" s="37"/>
    </row>
    <row r="715" ht="15" customHeight="1" spans="1:55">
      <c r="A715" s="3"/>
      <c r="B715" s="3"/>
      <c r="C715" s="3"/>
      <c r="D715" s="31"/>
      <c r="E715" s="31"/>
      <c r="F715" s="3"/>
      <c r="G715" s="3"/>
      <c r="H715" s="3"/>
      <c r="I715" s="3"/>
      <c r="J715" s="3"/>
      <c r="K715" s="3"/>
      <c r="L715" s="3"/>
      <c r="M715" s="3"/>
      <c r="N715" s="3"/>
      <c r="O715" s="3"/>
      <c r="P715" s="3"/>
      <c r="Q715" s="3"/>
      <c r="R715" s="3"/>
      <c r="S715" s="3"/>
      <c r="T715" s="106"/>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6"/>
      <c r="BC715" s="37"/>
    </row>
    <row r="716" ht="15" customHeight="1" spans="1:55">
      <c r="A716" s="3"/>
      <c r="B716" s="3"/>
      <c r="C716" s="3"/>
      <c r="D716" s="31"/>
      <c r="E716" s="31"/>
      <c r="F716" s="3"/>
      <c r="G716" s="3"/>
      <c r="H716" s="3"/>
      <c r="I716" s="3"/>
      <c r="J716" s="3"/>
      <c r="K716" s="3"/>
      <c r="L716" s="3"/>
      <c r="M716" s="3"/>
      <c r="N716" s="3"/>
      <c r="O716" s="3"/>
      <c r="P716" s="3"/>
      <c r="Q716" s="3"/>
      <c r="R716" s="3"/>
      <c r="S716" s="3"/>
      <c r="T716" s="106"/>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6"/>
      <c r="BC716" s="37"/>
    </row>
    <row r="717" ht="15" customHeight="1" spans="1:55">
      <c r="A717" s="3"/>
      <c r="B717" s="3"/>
      <c r="C717" s="3"/>
      <c r="D717" s="31"/>
      <c r="E717" s="31"/>
      <c r="F717" s="3"/>
      <c r="G717" s="3"/>
      <c r="H717" s="3"/>
      <c r="I717" s="3"/>
      <c r="J717" s="3"/>
      <c r="K717" s="3"/>
      <c r="L717" s="3"/>
      <c r="M717" s="3"/>
      <c r="N717" s="3"/>
      <c r="O717" s="3"/>
      <c r="P717" s="3"/>
      <c r="Q717" s="3"/>
      <c r="R717" s="3"/>
      <c r="S717" s="3"/>
      <c r="T717" s="106"/>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6"/>
      <c r="BC717" s="37"/>
    </row>
    <row r="718" ht="15" customHeight="1" spans="1:55">
      <c r="A718" s="3"/>
      <c r="B718" s="3"/>
      <c r="C718" s="3"/>
      <c r="D718" s="31"/>
      <c r="E718" s="31"/>
      <c r="F718" s="3"/>
      <c r="G718" s="3"/>
      <c r="H718" s="3"/>
      <c r="I718" s="3"/>
      <c r="J718" s="3"/>
      <c r="K718" s="3"/>
      <c r="L718" s="3"/>
      <c r="M718" s="3"/>
      <c r="N718" s="3"/>
      <c r="O718" s="3"/>
      <c r="P718" s="3"/>
      <c r="Q718" s="3"/>
      <c r="R718" s="3"/>
      <c r="S718" s="3"/>
      <c r="T718" s="106"/>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6"/>
      <c r="BC718" s="37"/>
    </row>
    <row r="719" ht="15" customHeight="1" spans="1:55">
      <c r="A719" s="3"/>
      <c r="B719" s="3"/>
      <c r="C719" s="3"/>
      <c r="D719" s="31"/>
      <c r="E719" s="31"/>
      <c r="F719" s="3"/>
      <c r="G719" s="3"/>
      <c r="H719" s="3"/>
      <c r="I719" s="3"/>
      <c r="J719" s="3"/>
      <c r="K719" s="3"/>
      <c r="L719" s="3"/>
      <c r="M719" s="3"/>
      <c r="N719" s="3"/>
      <c r="O719" s="3"/>
      <c r="P719" s="3"/>
      <c r="Q719" s="3"/>
      <c r="R719" s="3"/>
      <c r="S719" s="3"/>
      <c r="T719" s="106"/>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6"/>
      <c r="BC719" s="37"/>
    </row>
    <row r="720" ht="15" customHeight="1" spans="1:55">
      <c r="A720" s="3"/>
      <c r="B720" s="3"/>
      <c r="C720" s="3"/>
      <c r="D720" s="31"/>
      <c r="E720" s="31"/>
      <c r="F720" s="3"/>
      <c r="G720" s="3"/>
      <c r="H720" s="3"/>
      <c r="I720" s="3"/>
      <c r="J720" s="3"/>
      <c r="K720" s="3"/>
      <c r="L720" s="3"/>
      <c r="M720" s="3"/>
      <c r="N720" s="3"/>
      <c r="O720" s="3"/>
      <c r="P720" s="3"/>
      <c r="Q720" s="3"/>
      <c r="R720" s="3"/>
      <c r="S720" s="3"/>
      <c r="T720" s="106"/>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6"/>
      <c r="BC720" s="37"/>
    </row>
    <row r="721" ht="15" customHeight="1" spans="1:55">
      <c r="A721" s="3"/>
      <c r="B721" s="3"/>
      <c r="C721" s="3"/>
      <c r="D721" s="31"/>
      <c r="E721" s="31"/>
      <c r="F721" s="3"/>
      <c r="G721" s="3"/>
      <c r="H721" s="3"/>
      <c r="I721" s="3"/>
      <c r="J721" s="3"/>
      <c r="K721" s="3"/>
      <c r="L721" s="3"/>
      <c r="M721" s="3"/>
      <c r="N721" s="3"/>
      <c r="O721" s="3"/>
      <c r="P721" s="3"/>
      <c r="Q721" s="3"/>
      <c r="R721" s="3"/>
      <c r="S721" s="3"/>
      <c r="T721" s="106"/>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6"/>
      <c r="BC721" s="37"/>
    </row>
    <row r="722" ht="15" customHeight="1" spans="1:55">
      <c r="A722" s="3"/>
      <c r="B722" s="3"/>
      <c r="C722" s="3"/>
      <c r="D722" s="31"/>
      <c r="E722" s="31"/>
      <c r="F722" s="3"/>
      <c r="G722" s="3"/>
      <c r="H722" s="3"/>
      <c r="I722" s="3"/>
      <c r="J722" s="3"/>
      <c r="K722" s="3"/>
      <c r="L722" s="3"/>
      <c r="M722" s="3"/>
      <c r="N722" s="3"/>
      <c r="O722" s="3"/>
      <c r="P722" s="3"/>
      <c r="Q722" s="3"/>
      <c r="R722" s="3"/>
      <c r="S722" s="3"/>
      <c r="T722" s="106"/>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6"/>
      <c r="BC722" s="37"/>
    </row>
    <row r="723" ht="15" customHeight="1" spans="1:55">
      <c r="A723" s="3"/>
      <c r="B723" s="3"/>
      <c r="C723" s="3"/>
      <c r="D723" s="31"/>
      <c r="E723" s="31"/>
      <c r="F723" s="3"/>
      <c r="G723" s="3"/>
      <c r="H723" s="3"/>
      <c r="I723" s="3"/>
      <c r="J723" s="3"/>
      <c r="K723" s="3"/>
      <c r="L723" s="3"/>
      <c r="M723" s="3"/>
      <c r="N723" s="3"/>
      <c r="O723" s="3"/>
      <c r="P723" s="3"/>
      <c r="Q723" s="3"/>
      <c r="R723" s="3"/>
      <c r="S723" s="3"/>
      <c r="T723" s="106"/>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6"/>
      <c r="BC723" s="37"/>
    </row>
    <row r="724" ht="15" customHeight="1" spans="1:55">
      <c r="A724" s="3"/>
      <c r="B724" s="3"/>
      <c r="C724" s="3"/>
      <c r="D724" s="31"/>
      <c r="E724" s="31"/>
      <c r="F724" s="3"/>
      <c r="G724" s="3"/>
      <c r="H724" s="3"/>
      <c r="I724" s="3"/>
      <c r="J724" s="3"/>
      <c r="K724" s="3"/>
      <c r="L724" s="3"/>
      <c r="M724" s="3"/>
      <c r="N724" s="3"/>
      <c r="O724" s="3"/>
      <c r="P724" s="3"/>
      <c r="Q724" s="3"/>
      <c r="R724" s="3"/>
      <c r="S724" s="3"/>
      <c r="T724" s="106"/>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6"/>
      <c r="BC724" s="37"/>
    </row>
    <row r="725" ht="15" customHeight="1" spans="1:55">
      <c r="A725" s="3"/>
      <c r="B725" s="3"/>
      <c r="C725" s="3"/>
      <c r="D725" s="31"/>
      <c r="E725" s="31"/>
      <c r="F725" s="3"/>
      <c r="G725" s="3"/>
      <c r="H725" s="3"/>
      <c r="I725" s="3"/>
      <c r="J725" s="3"/>
      <c r="K725" s="3"/>
      <c r="L725" s="3"/>
      <c r="M725" s="3"/>
      <c r="N725" s="3"/>
      <c r="O725" s="3"/>
      <c r="P725" s="3"/>
      <c r="Q725" s="3"/>
      <c r="R725" s="3"/>
      <c r="S725" s="3"/>
      <c r="T725" s="106"/>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6"/>
      <c r="BC725" s="37"/>
    </row>
    <row r="726" ht="15" customHeight="1" spans="1:55">
      <c r="A726" s="3"/>
      <c r="B726" s="3"/>
      <c r="C726" s="3"/>
      <c r="D726" s="31"/>
      <c r="E726" s="31"/>
      <c r="F726" s="3"/>
      <c r="G726" s="3"/>
      <c r="H726" s="3"/>
      <c r="I726" s="3"/>
      <c r="J726" s="3"/>
      <c r="K726" s="3"/>
      <c r="L726" s="3"/>
      <c r="M726" s="3"/>
      <c r="N726" s="3"/>
      <c r="O726" s="3"/>
      <c r="P726" s="3"/>
      <c r="Q726" s="3"/>
      <c r="R726" s="3"/>
      <c r="S726" s="3"/>
      <c r="T726" s="106"/>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6"/>
      <c r="BC726" s="37"/>
    </row>
    <row r="727" ht="15" customHeight="1" spans="1:55">
      <c r="A727" s="3"/>
      <c r="B727" s="3"/>
      <c r="C727" s="3"/>
      <c r="D727" s="31"/>
      <c r="E727" s="31"/>
      <c r="F727" s="3"/>
      <c r="G727" s="3"/>
      <c r="H727" s="3"/>
      <c r="I727" s="3"/>
      <c r="J727" s="3"/>
      <c r="K727" s="3"/>
      <c r="L727" s="3"/>
      <c r="M727" s="3"/>
      <c r="N727" s="3"/>
      <c r="O727" s="3"/>
      <c r="P727" s="3"/>
      <c r="Q727" s="3"/>
      <c r="R727" s="3"/>
      <c r="S727" s="3"/>
      <c r="T727" s="106"/>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6"/>
      <c r="BC727" s="37"/>
    </row>
    <row r="728" ht="15" customHeight="1" spans="1:55">
      <c r="A728" s="3"/>
      <c r="B728" s="3"/>
      <c r="C728" s="3"/>
      <c r="D728" s="31"/>
      <c r="E728" s="31"/>
      <c r="F728" s="3"/>
      <c r="G728" s="3"/>
      <c r="H728" s="3"/>
      <c r="I728" s="3"/>
      <c r="J728" s="3"/>
      <c r="K728" s="3"/>
      <c r="L728" s="3"/>
      <c r="M728" s="3"/>
      <c r="N728" s="3"/>
      <c r="O728" s="3"/>
      <c r="P728" s="3"/>
      <c r="Q728" s="3"/>
      <c r="R728" s="3"/>
      <c r="S728" s="3"/>
      <c r="T728" s="106"/>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6"/>
      <c r="BC728" s="37"/>
    </row>
    <row r="729" ht="15" customHeight="1" spans="1:55">
      <c r="A729" s="3"/>
      <c r="B729" s="3"/>
      <c r="C729" s="3"/>
      <c r="D729" s="31"/>
      <c r="E729" s="31"/>
      <c r="F729" s="3"/>
      <c r="G729" s="3"/>
      <c r="H729" s="3"/>
      <c r="I729" s="3"/>
      <c r="J729" s="3"/>
      <c r="K729" s="3"/>
      <c r="L729" s="3"/>
      <c r="M729" s="3"/>
      <c r="N729" s="3"/>
      <c r="O729" s="3"/>
      <c r="P729" s="3"/>
      <c r="Q729" s="3"/>
      <c r="R729" s="3"/>
      <c r="S729" s="3"/>
      <c r="T729" s="106"/>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6"/>
      <c r="BC729" s="37"/>
    </row>
    <row r="730" ht="15" customHeight="1" spans="1:55">
      <c r="A730" s="3"/>
      <c r="B730" s="3"/>
      <c r="C730" s="3"/>
      <c r="D730" s="31"/>
      <c r="E730" s="31"/>
      <c r="F730" s="3"/>
      <c r="G730" s="3"/>
      <c r="H730" s="3"/>
      <c r="I730" s="3"/>
      <c r="J730" s="3"/>
      <c r="K730" s="3"/>
      <c r="L730" s="3"/>
      <c r="M730" s="3"/>
      <c r="N730" s="3"/>
      <c r="O730" s="3"/>
      <c r="P730" s="3"/>
      <c r="Q730" s="3"/>
      <c r="R730" s="3"/>
      <c r="S730" s="3"/>
      <c r="T730" s="106"/>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6"/>
      <c r="BC730" s="37"/>
    </row>
    <row r="731" ht="15" customHeight="1" spans="1:55">
      <c r="A731" s="3"/>
      <c r="B731" s="3"/>
      <c r="C731" s="3"/>
      <c r="D731" s="31"/>
      <c r="E731" s="31"/>
      <c r="F731" s="3"/>
      <c r="G731" s="3"/>
      <c r="H731" s="3"/>
      <c r="I731" s="3"/>
      <c r="J731" s="3"/>
      <c r="K731" s="3"/>
      <c r="L731" s="3"/>
      <c r="M731" s="3"/>
      <c r="N731" s="3"/>
      <c r="O731" s="3"/>
      <c r="P731" s="3"/>
      <c r="Q731" s="3"/>
      <c r="R731" s="3"/>
      <c r="S731" s="3"/>
      <c r="T731" s="106"/>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6"/>
      <c r="BC731" s="37"/>
    </row>
    <row r="732" ht="15" customHeight="1" spans="1:55">
      <c r="A732" s="3"/>
      <c r="B732" s="3"/>
      <c r="C732" s="3"/>
      <c r="D732" s="31"/>
      <c r="E732" s="31"/>
      <c r="F732" s="3"/>
      <c r="G732" s="3"/>
      <c r="H732" s="3"/>
      <c r="I732" s="3"/>
      <c r="J732" s="3"/>
      <c r="K732" s="3"/>
      <c r="L732" s="3"/>
      <c r="M732" s="3"/>
      <c r="N732" s="3"/>
      <c r="O732" s="3"/>
      <c r="P732" s="3"/>
      <c r="Q732" s="3"/>
      <c r="R732" s="3"/>
      <c r="S732" s="3"/>
      <c r="T732" s="106"/>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6"/>
      <c r="BC732" s="37"/>
    </row>
    <row r="733" ht="15" customHeight="1" spans="1:55">
      <c r="A733" s="3"/>
      <c r="B733" s="3"/>
      <c r="C733" s="3"/>
      <c r="D733" s="31"/>
      <c r="E733" s="31"/>
      <c r="F733" s="3"/>
      <c r="G733" s="3"/>
      <c r="H733" s="3"/>
      <c r="I733" s="3"/>
      <c r="J733" s="3"/>
      <c r="K733" s="3"/>
      <c r="L733" s="3"/>
      <c r="M733" s="3"/>
      <c r="N733" s="3"/>
      <c r="O733" s="3"/>
      <c r="P733" s="3"/>
      <c r="Q733" s="3"/>
      <c r="R733" s="3"/>
      <c r="S733" s="3"/>
      <c r="T733" s="106"/>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6"/>
      <c r="BC733" s="37"/>
    </row>
    <row r="734" ht="15" customHeight="1" spans="1:55">
      <c r="A734" s="3"/>
      <c r="B734" s="3"/>
      <c r="C734" s="3"/>
      <c r="D734" s="31"/>
      <c r="E734" s="31"/>
      <c r="F734" s="3"/>
      <c r="G734" s="3"/>
      <c r="H734" s="3"/>
      <c r="I734" s="3"/>
      <c r="J734" s="3"/>
      <c r="K734" s="3"/>
      <c r="L734" s="3"/>
      <c r="M734" s="3"/>
      <c r="N734" s="3"/>
      <c r="O734" s="3"/>
      <c r="P734" s="3"/>
      <c r="Q734" s="3"/>
      <c r="R734" s="3"/>
      <c r="S734" s="3"/>
      <c r="T734" s="106"/>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6"/>
      <c r="BC734" s="37"/>
    </row>
    <row r="735" ht="15" customHeight="1" spans="1:55">
      <c r="A735" s="3"/>
      <c r="B735" s="3"/>
      <c r="C735" s="3"/>
      <c r="D735" s="31"/>
      <c r="E735" s="31"/>
      <c r="F735" s="3"/>
      <c r="G735" s="3"/>
      <c r="H735" s="3"/>
      <c r="I735" s="3"/>
      <c r="J735" s="3"/>
      <c r="K735" s="3"/>
      <c r="L735" s="3"/>
      <c r="M735" s="3"/>
      <c r="N735" s="3"/>
      <c r="O735" s="3"/>
      <c r="P735" s="3"/>
      <c r="Q735" s="3"/>
      <c r="R735" s="3"/>
      <c r="S735" s="3"/>
      <c r="T735" s="106"/>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6"/>
      <c r="BC735" s="37"/>
    </row>
    <row r="736" ht="15" customHeight="1" spans="1:55">
      <c r="A736" s="3"/>
      <c r="B736" s="3"/>
      <c r="C736" s="3"/>
      <c r="D736" s="31"/>
      <c r="E736" s="31"/>
      <c r="F736" s="3"/>
      <c r="G736" s="3"/>
      <c r="H736" s="3"/>
      <c r="I736" s="3"/>
      <c r="J736" s="3"/>
      <c r="K736" s="3"/>
      <c r="L736" s="3"/>
      <c r="M736" s="3"/>
      <c r="N736" s="3"/>
      <c r="O736" s="3"/>
      <c r="P736" s="3"/>
      <c r="Q736" s="3"/>
      <c r="R736" s="3"/>
      <c r="S736" s="3"/>
      <c r="T736" s="106"/>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6"/>
      <c r="BC736" s="37"/>
    </row>
    <row r="737" ht="15" customHeight="1" spans="1:55">
      <c r="A737" s="3"/>
      <c r="B737" s="3"/>
      <c r="C737" s="3"/>
      <c r="D737" s="31"/>
      <c r="E737" s="31"/>
      <c r="F737" s="3"/>
      <c r="G737" s="3"/>
      <c r="H737" s="3"/>
      <c r="I737" s="3"/>
      <c r="J737" s="3"/>
      <c r="K737" s="3"/>
      <c r="L737" s="3"/>
      <c r="M737" s="3"/>
      <c r="N737" s="3"/>
      <c r="O737" s="3"/>
      <c r="P737" s="3"/>
      <c r="Q737" s="3"/>
      <c r="R737" s="3"/>
      <c r="S737" s="3"/>
      <c r="T737" s="106"/>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6"/>
      <c r="BC737" s="37"/>
    </row>
    <row r="738" ht="15" customHeight="1" spans="1:55">
      <c r="A738" s="3"/>
      <c r="B738" s="3"/>
      <c r="C738" s="3"/>
      <c r="D738" s="31"/>
      <c r="E738" s="31"/>
      <c r="F738" s="3"/>
      <c r="G738" s="3"/>
      <c r="H738" s="3"/>
      <c r="I738" s="3"/>
      <c r="J738" s="3"/>
      <c r="K738" s="3"/>
      <c r="L738" s="3"/>
      <c r="M738" s="3"/>
      <c r="N738" s="3"/>
      <c r="O738" s="3"/>
      <c r="P738" s="3"/>
      <c r="Q738" s="3"/>
      <c r="R738" s="3"/>
      <c r="S738" s="3"/>
      <c r="T738" s="106"/>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6"/>
      <c r="BC738" s="37"/>
    </row>
    <row r="739" ht="15" customHeight="1" spans="1:55">
      <c r="A739" s="3"/>
      <c r="B739" s="3"/>
      <c r="C739" s="3"/>
      <c r="D739" s="31"/>
      <c r="E739" s="31"/>
      <c r="F739" s="3"/>
      <c r="G739" s="3"/>
      <c r="H739" s="3"/>
      <c r="I739" s="3"/>
      <c r="J739" s="3"/>
      <c r="K739" s="3"/>
      <c r="L739" s="3"/>
      <c r="M739" s="3"/>
      <c r="N739" s="3"/>
      <c r="O739" s="3"/>
      <c r="P739" s="3"/>
      <c r="Q739" s="3"/>
      <c r="R739" s="3"/>
      <c r="S739" s="3"/>
      <c r="T739" s="106"/>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6"/>
      <c r="BC739" s="37"/>
    </row>
    <row r="740" ht="15" customHeight="1" spans="1:55">
      <c r="A740" s="3"/>
      <c r="B740" s="3"/>
      <c r="C740" s="3"/>
      <c r="D740" s="31"/>
      <c r="E740" s="31"/>
      <c r="F740" s="3"/>
      <c r="G740" s="3"/>
      <c r="H740" s="3"/>
      <c r="I740" s="3"/>
      <c r="J740" s="3"/>
      <c r="K740" s="3"/>
      <c r="L740" s="3"/>
      <c r="M740" s="3"/>
      <c r="N740" s="3"/>
      <c r="O740" s="3"/>
      <c r="P740" s="3"/>
      <c r="Q740" s="3"/>
      <c r="R740" s="3"/>
      <c r="S740" s="3"/>
      <c r="T740" s="106"/>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6"/>
      <c r="BC740" s="37"/>
    </row>
    <row r="741" ht="15" customHeight="1" spans="1:55">
      <c r="A741" s="3"/>
      <c r="B741" s="3"/>
      <c r="C741" s="3"/>
      <c r="D741" s="31"/>
      <c r="E741" s="31"/>
      <c r="F741" s="3"/>
      <c r="G741" s="3"/>
      <c r="H741" s="3"/>
      <c r="I741" s="3"/>
      <c r="J741" s="3"/>
      <c r="K741" s="3"/>
      <c r="L741" s="3"/>
      <c r="M741" s="3"/>
      <c r="N741" s="3"/>
      <c r="O741" s="3"/>
      <c r="P741" s="3"/>
      <c r="Q741" s="3"/>
      <c r="R741" s="3"/>
      <c r="S741" s="3"/>
      <c r="T741" s="106"/>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6"/>
      <c r="BC741" s="37"/>
    </row>
    <row r="742" ht="15" customHeight="1" spans="1:55">
      <c r="A742" s="3"/>
      <c r="B742" s="3"/>
      <c r="C742" s="3"/>
      <c r="D742" s="31"/>
      <c r="E742" s="31"/>
      <c r="F742" s="3"/>
      <c r="G742" s="3"/>
      <c r="H742" s="3"/>
      <c r="I742" s="3"/>
      <c r="J742" s="3"/>
      <c r="K742" s="3"/>
      <c r="L742" s="3"/>
      <c r="M742" s="3"/>
      <c r="N742" s="3"/>
      <c r="O742" s="3"/>
      <c r="P742" s="3"/>
      <c r="Q742" s="3"/>
      <c r="R742" s="3"/>
      <c r="S742" s="3"/>
      <c r="T742" s="106"/>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6"/>
      <c r="BC742" s="37"/>
    </row>
    <row r="743" ht="15" customHeight="1" spans="1:55">
      <c r="A743" s="3"/>
      <c r="B743" s="3"/>
      <c r="C743" s="3"/>
      <c r="D743" s="31"/>
      <c r="E743" s="31"/>
      <c r="F743" s="3"/>
      <c r="G743" s="3"/>
      <c r="H743" s="3"/>
      <c r="I743" s="3"/>
      <c r="J743" s="3"/>
      <c r="K743" s="3"/>
      <c r="L743" s="3"/>
      <c r="M743" s="3"/>
      <c r="N743" s="3"/>
      <c r="O743" s="3"/>
      <c r="P743" s="3"/>
      <c r="Q743" s="3"/>
      <c r="R743" s="3"/>
      <c r="S743" s="3"/>
      <c r="T743" s="106"/>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6"/>
      <c r="BC743" s="37"/>
    </row>
    <row r="744" ht="15" customHeight="1" spans="1:55">
      <c r="A744" s="3"/>
      <c r="B744" s="3"/>
      <c r="C744" s="3"/>
      <c r="D744" s="31"/>
      <c r="E744" s="31"/>
      <c r="F744" s="3"/>
      <c r="G744" s="3"/>
      <c r="H744" s="3"/>
      <c r="I744" s="3"/>
      <c r="J744" s="3"/>
      <c r="K744" s="3"/>
      <c r="L744" s="3"/>
      <c r="M744" s="3"/>
      <c r="N744" s="3"/>
      <c r="O744" s="3"/>
      <c r="P744" s="3"/>
      <c r="Q744" s="3"/>
      <c r="R744" s="3"/>
      <c r="S744" s="3"/>
      <c r="T744" s="106"/>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6"/>
      <c r="BC744" s="37"/>
    </row>
    <row r="745" ht="15" customHeight="1" spans="1:55">
      <c r="A745" s="3"/>
      <c r="B745" s="3"/>
      <c r="C745" s="3"/>
      <c r="D745" s="31"/>
      <c r="E745" s="31"/>
      <c r="F745" s="3"/>
      <c r="G745" s="3"/>
      <c r="H745" s="3"/>
      <c r="I745" s="3"/>
      <c r="J745" s="3"/>
      <c r="K745" s="3"/>
      <c r="L745" s="3"/>
      <c r="M745" s="3"/>
      <c r="N745" s="3"/>
      <c r="O745" s="3"/>
      <c r="P745" s="3"/>
      <c r="Q745" s="3"/>
      <c r="R745" s="3"/>
      <c r="S745" s="3"/>
      <c r="T745" s="106"/>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6"/>
      <c r="BC745" s="37"/>
    </row>
    <row r="746" ht="15" customHeight="1" spans="1:55">
      <c r="A746" s="3"/>
      <c r="B746" s="3"/>
      <c r="C746" s="3"/>
      <c r="D746" s="31"/>
      <c r="E746" s="31"/>
      <c r="F746" s="3"/>
      <c r="G746" s="3"/>
      <c r="H746" s="3"/>
      <c r="I746" s="3"/>
      <c r="J746" s="3"/>
      <c r="K746" s="3"/>
      <c r="L746" s="3"/>
      <c r="M746" s="3"/>
      <c r="N746" s="3"/>
      <c r="O746" s="3"/>
      <c r="P746" s="3"/>
      <c r="Q746" s="3"/>
      <c r="R746" s="3"/>
      <c r="S746" s="3"/>
      <c r="T746" s="106"/>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6"/>
      <c r="BC746" s="37"/>
    </row>
    <row r="747" ht="15" customHeight="1" spans="1:55">
      <c r="A747" s="3"/>
      <c r="B747" s="3"/>
      <c r="C747" s="3"/>
      <c r="D747" s="31"/>
      <c r="E747" s="31"/>
      <c r="F747" s="3"/>
      <c r="G747" s="3"/>
      <c r="H747" s="3"/>
      <c r="I747" s="3"/>
      <c r="J747" s="3"/>
      <c r="K747" s="3"/>
      <c r="L747" s="3"/>
      <c r="M747" s="3"/>
      <c r="N747" s="3"/>
      <c r="O747" s="3"/>
      <c r="P747" s="3"/>
      <c r="Q747" s="3"/>
      <c r="R747" s="3"/>
      <c r="S747" s="3"/>
      <c r="T747" s="106"/>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6"/>
      <c r="BC747" s="37"/>
    </row>
    <row r="748" ht="15" customHeight="1" spans="1:55">
      <c r="A748" s="3"/>
      <c r="B748" s="3"/>
      <c r="C748" s="3"/>
      <c r="D748" s="31"/>
      <c r="E748" s="31"/>
      <c r="F748" s="3"/>
      <c r="G748" s="3"/>
      <c r="H748" s="3"/>
      <c r="I748" s="3"/>
      <c r="J748" s="3"/>
      <c r="K748" s="3"/>
      <c r="L748" s="3"/>
      <c r="M748" s="3"/>
      <c r="N748" s="3"/>
      <c r="O748" s="3"/>
      <c r="P748" s="3"/>
      <c r="Q748" s="3"/>
      <c r="R748" s="3"/>
      <c r="S748" s="3"/>
      <c r="T748" s="106"/>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6"/>
      <c r="BC748" s="37"/>
    </row>
    <row r="749" ht="15" customHeight="1" spans="1:55">
      <c r="A749" s="3"/>
      <c r="B749" s="3"/>
      <c r="C749" s="3"/>
      <c r="D749" s="31"/>
      <c r="E749" s="31"/>
      <c r="F749" s="3"/>
      <c r="G749" s="3"/>
      <c r="H749" s="3"/>
      <c r="I749" s="3"/>
      <c r="J749" s="3"/>
      <c r="K749" s="3"/>
      <c r="L749" s="3"/>
      <c r="M749" s="3"/>
      <c r="N749" s="3"/>
      <c r="O749" s="3"/>
      <c r="P749" s="3"/>
      <c r="Q749" s="3"/>
      <c r="R749" s="3"/>
      <c r="S749" s="3"/>
      <c r="T749" s="106"/>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6"/>
      <c r="BC749" s="37"/>
    </row>
    <row r="750" ht="15" customHeight="1" spans="1:55">
      <c r="A750" s="3"/>
      <c r="B750" s="3"/>
      <c r="C750" s="3"/>
      <c r="D750" s="31"/>
      <c r="E750" s="31"/>
      <c r="F750" s="3"/>
      <c r="G750" s="3"/>
      <c r="H750" s="3"/>
      <c r="I750" s="3"/>
      <c r="J750" s="3"/>
      <c r="K750" s="3"/>
      <c r="L750" s="3"/>
      <c r="M750" s="3"/>
      <c r="N750" s="3"/>
      <c r="O750" s="3"/>
      <c r="P750" s="3"/>
      <c r="Q750" s="3"/>
      <c r="R750" s="3"/>
      <c r="S750" s="3"/>
      <c r="T750" s="106"/>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6"/>
      <c r="BC750" s="37"/>
    </row>
    <row r="751" ht="15" customHeight="1" spans="1:55">
      <c r="A751" s="3"/>
      <c r="B751" s="3"/>
      <c r="C751" s="3"/>
      <c r="D751" s="31"/>
      <c r="E751" s="31"/>
      <c r="F751" s="3"/>
      <c r="G751" s="3"/>
      <c r="H751" s="3"/>
      <c r="I751" s="3"/>
      <c r="J751" s="3"/>
      <c r="K751" s="3"/>
      <c r="L751" s="3"/>
      <c r="M751" s="3"/>
      <c r="N751" s="3"/>
      <c r="O751" s="3"/>
      <c r="P751" s="3"/>
      <c r="Q751" s="3"/>
      <c r="R751" s="3"/>
      <c r="S751" s="3"/>
      <c r="T751" s="106"/>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6"/>
      <c r="BC751" s="37"/>
    </row>
    <row r="752" ht="15" customHeight="1" spans="1:55">
      <c r="A752" s="3"/>
      <c r="B752" s="3"/>
      <c r="C752" s="3"/>
      <c r="D752" s="31"/>
      <c r="E752" s="31"/>
      <c r="F752" s="3"/>
      <c r="G752" s="3"/>
      <c r="H752" s="3"/>
      <c r="I752" s="3"/>
      <c r="J752" s="3"/>
      <c r="K752" s="3"/>
      <c r="L752" s="3"/>
      <c r="M752" s="3"/>
      <c r="N752" s="3"/>
      <c r="O752" s="3"/>
      <c r="P752" s="3"/>
      <c r="Q752" s="3"/>
      <c r="R752" s="3"/>
      <c r="S752" s="3"/>
      <c r="T752" s="106"/>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6"/>
      <c r="BC752" s="37"/>
    </row>
    <row r="753" ht="15" customHeight="1" spans="1:55">
      <c r="A753" s="3"/>
      <c r="B753" s="3"/>
      <c r="C753" s="3"/>
      <c r="D753" s="31"/>
      <c r="E753" s="31"/>
      <c r="F753" s="3"/>
      <c r="G753" s="3"/>
      <c r="H753" s="3"/>
      <c r="I753" s="3"/>
      <c r="J753" s="3"/>
      <c r="K753" s="3"/>
      <c r="L753" s="3"/>
      <c r="M753" s="3"/>
      <c r="N753" s="3"/>
      <c r="O753" s="3"/>
      <c r="P753" s="3"/>
      <c r="Q753" s="3"/>
      <c r="R753" s="3"/>
      <c r="S753" s="3"/>
      <c r="T753" s="106"/>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6"/>
      <c r="BC753" s="37"/>
    </row>
    <row r="754" ht="15" customHeight="1" spans="1:55">
      <c r="A754" s="3"/>
      <c r="B754" s="3"/>
      <c r="C754" s="3"/>
      <c r="D754" s="31"/>
      <c r="E754" s="31"/>
      <c r="F754" s="3"/>
      <c r="G754" s="3"/>
      <c r="H754" s="3"/>
      <c r="I754" s="3"/>
      <c r="J754" s="3"/>
      <c r="K754" s="3"/>
      <c r="L754" s="3"/>
      <c r="M754" s="3"/>
      <c r="N754" s="3"/>
      <c r="O754" s="3"/>
      <c r="P754" s="3"/>
      <c r="Q754" s="3"/>
      <c r="R754" s="3"/>
      <c r="S754" s="3"/>
      <c r="T754" s="106"/>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6"/>
      <c r="BC754" s="37"/>
    </row>
    <row r="755" ht="15" customHeight="1" spans="1:55">
      <c r="A755" s="3"/>
      <c r="B755" s="3"/>
      <c r="C755" s="3"/>
      <c r="D755" s="31"/>
      <c r="E755" s="31"/>
      <c r="F755" s="3"/>
      <c r="G755" s="3"/>
      <c r="H755" s="3"/>
      <c r="I755" s="3"/>
      <c r="J755" s="3"/>
      <c r="K755" s="3"/>
      <c r="L755" s="3"/>
      <c r="M755" s="3"/>
      <c r="N755" s="3"/>
      <c r="O755" s="3"/>
      <c r="P755" s="3"/>
      <c r="Q755" s="3"/>
      <c r="R755" s="3"/>
      <c r="S755" s="3"/>
      <c r="T755" s="106"/>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6"/>
      <c r="BC755" s="37"/>
    </row>
    <row r="756" ht="15" customHeight="1" spans="1:55">
      <c r="A756" s="3"/>
      <c r="B756" s="3"/>
      <c r="C756" s="3"/>
      <c r="D756" s="31"/>
      <c r="E756" s="31"/>
      <c r="F756" s="3"/>
      <c r="G756" s="3"/>
      <c r="H756" s="3"/>
      <c r="I756" s="3"/>
      <c r="J756" s="3"/>
      <c r="K756" s="3"/>
      <c r="L756" s="3"/>
      <c r="M756" s="3"/>
      <c r="N756" s="3"/>
      <c r="O756" s="3"/>
      <c r="P756" s="3"/>
      <c r="Q756" s="3"/>
      <c r="R756" s="3"/>
      <c r="S756" s="3"/>
      <c r="T756" s="106"/>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6"/>
      <c r="BC756" s="37"/>
    </row>
    <row r="757" ht="15" customHeight="1" spans="1:55">
      <c r="A757" s="3"/>
      <c r="B757" s="3"/>
      <c r="C757" s="3"/>
      <c r="D757" s="31"/>
      <c r="E757" s="31"/>
      <c r="F757" s="3"/>
      <c r="G757" s="3"/>
      <c r="H757" s="3"/>
      <c r="I757" s="3"/>
      <c r="J757" s="3"/>
      <c r="K757" s="3"/>
      <c r="L757" s="3"/>
      <c r="M757" s="3"/>
      <c r="N757" s="3"/>
      <c r="O757" s="3"/>
      <c r="P757" s="3"/>
      <c r="Q757" s="3"/>
      <c r="R757" s="3"/>
      <c r="S757" s="3"/>
      <c r="T757" s="106"/>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6"/>
      <c r="BC757" s="37"/>
    </row>
    <row r="758" ht="15" customHeight="1" spans="1:55">
      <c r="A758" s="3"/>
      <c r="B758" s="3"/>
      <c r="C758" s="3"/>
      <c r="D758" s="31"/>
      <c r="E758" s="31"/>
      <c r="F758" s="3"/>
      <c r="G758" s="3"/>
      <c r="H758" s="3"/>
      <c r="I758" s="3"/>
      <c r="J758" s="3"/>
      <c r="K758" s="3"/>
      <c r="L758" s="3"/>
      <c r="M758" s="3"/>
      <c r="N758" s="3"/>
      <c r="O758" s="3"/>
      <c r="P758" s="3"/>
      <c r="Q758" s="3"/>
      <c r="R758" s="3"/>
      <c r="S758" s="3"/>
      <c r="T758" s="106"/>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6"/>
      <c r="BC758" s="37"/>
    </row>
    <row r="759" ht="15" customHeight="1" spans="1:55">
      <c r="A759" s="3"/>
      <c r="B759" s="3"/>
      <c r="C759" s="3"/>
      <c r="D759" s="31"/>
      <c r="E759" s="31"/>
      <c r="F759" s="3"/>
      <c r="G759" s="3"/>
      <c r="H759" s="3"/>
      <c r="I759" s="3"/>
      <c r="J759" s="3"/>
      <c r="K759" s="3"/>
      <c r="L759" s="3"/>
      <c r="M759" s="3"/>
      <c r="N759" s="3"/>
      <c r="O759" s="3"/>
      <c r="P759" s="3"/>
      <c r="Q759" s="3"/>
      <c r="R759" s="3"/>
      <c r="S759" s="3"/>
      <c r="T759" s="106"/>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6"/>
      <c r="BC759" s="37"/>
    </row>
    <row r="760" ht="15" customHeight="1" spans="1:55">
      <c r="A760" s="3"/>
      <c r="B760" s="3"/>
      <c r="C760" s="3"/>
      <c r="D760" s="31"/>
      <c r="E760" s="31"/>
      <c r="F760" s="3"/>
      <c r="G760" s="3"/>
      <c r="H760" s="3"/>
      <c r="I760" s="3"/>
      <c r="J760" s="3"/>
      <c r="K760" s="3"/>
      <c r="L760" s="3"/>
      <c r="M760" s="3"/>
      <c r="N760" s="3"/>
      <c r="O760" s="3"/>
      <c r="P760" s="3"/>
      <c r="Q760" s="3"/>
      <c r="R760" s="3"/>
      <c r="S760" s="3"/>
      <c r="T760" s="106"/>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6"/>
      <c r="BC760" s="37"/>
    </row>
    <row r="761" ht="15" customHeight="1" spans="1:55">
      <c r="A761" s="3"/>
      <c r="B761" s="3"/>
      <c r="C761" s="3"/>
      <c r="D761" s="31"/>
      <c r="E761" s="31"/>
      <c r="F761" s="3"/>
      <c r="G761" s="3"/>
      <c r="H761" s="3"/>
      <c r="I761" s="3"/>
      <c r="J761" s="3"/>
      <c r="K761" s="3"/>
      <c r="L761" s="3"/>
      <c r="M761" s="3"/>
      <c r="N761" s="3"/>
      <c r="O761" s="3"/>
      <c r="P761" s="3"/>
      <c r="Q761" s="3"/>
      <c r="R761" s="3"/>
      <c r="S761" s="3"/>
      <c r="T761" s="106"/>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6"/>
      <c r="BC761" s="37"/>
    </row>
    <row r="762" ht="15" customHeight="1" spans="1:55">
      <c r="A762" s="3"/>
      <c r="B762" s="3"/>
      <c r="C762" s="3"/>
      <c r="D762" s="31"/>
      <c r="E762" s="31"/>
      <c r="F762" s="3"/>
      <c r="G762" s="3"/>
      <c r="H762" s="3"/>
      <c r="I762" s="3"/>
      <c r="J762" s="3"/>
      <c r="K762" s="3"/>
      <c r="L762" s="3"/>
      <c r="M762" s="3"/>
      <c r="N762" s="3"/>
      <c r="O762" s="3"/>
      <c r="P762" s="3"/>
      <c r="Q762" s="3"/>
      <c r="R762" s="3"/>
      <c r="S762" s="3"/>
      <c r="T762" s="106"/>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6"/>
      <c r="BC762" s="37"/>
    </row>
    <row r="763" ht="15" customHeight="1" spans="1:55">
      <c r="A763" s="3"/>
      <c r="B763" s="3"/>
      <c r="C763" s="3"/>
      <c r="D763" s="31"/>
      <c r="E763" s="31"/>
      <c r="F763" s="3"/>
      <c r="G763" s="3"/>
      <c r="H763" s="3"/>
      <c r="I763" s="3"/>
      <c r="J763" s="3"/>
      <c r="K763" s="3"/>
      <c r="L763" s="3"/>
      <c r="M763" s="3"/>
      <c r="N763" s="3"/>
      <c r="O763" s="3"/>
      <c r="P763" s="3"/>
      <c r="Q763" s="3"/>
      <c r="R763" s="3"/>
      <c r="S763" s="3"/>
      <c r="T763" s="106"/>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6"/>
      <c r="BC763" s="37"/>
    </row>
    <row r="764" ht="15" customHeight="1" spans="1:55">
      <c r="A764" s="3"/>
      <c r="B764" s="3"/>
      <c r="C764" s="3"/>
      <c r="D764" s="31"/>
      <c r="E764" s="31"/>
      <c r="F764" s="3"/>
      <c r="G764" s="3"/>
      <c r="H764" s="3"/>
      <c r="I764" s="3"/>
      <c r="J764" s="3"/>
      <c r="K764" s="3"/>
      <c r="L764" s="3"/>
      <c r="M764" s="3"/>
      <c r="N764" s="3"/>
      <c r="O764" s="3"/>
      <c r="P764" s="3"/>
      <c r="Q764" s="3"/>
      <c r="R764" s="3"/>
      <c r="S764" s="3"/>
      <c r="T764" s="106"/>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6"/>
      <c r="BC764" s="37"/>
    </row>
    <row r="765" ht="15" customHeight="1" spans="1:55">
      <c r="A765" s="3"/>
      <c r="B765" s="3"/>
      <c r="C765" s="3"/>
      <c r="D765" s="31"/>
      <c r="E765" s="31"/>
      <c r="F765" s="3"/>
      <c r="G765" s="3"/>
      <c r="H765" s="3"/>
      <c r="I765" s="3"/>
      <c r="J765" s="3"/>
      <c r="K765" s="3"/>
      <c r="L765" s="3"/>
      <c r="M765" s="3"/>
      <c r="N765" s="3"/>
      <c r="O765" s="3"/>
      <c r="P765" s="3"/>
      <c r="Q765" s="3"/>
      <c r="R765" s="3"/>
      <c r="S765" s="3"/>
      <c r="T765" s="106"/>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6"/>
      <c r="BC765" s="37"/>
    </row>
    <row r="766" ht="15" customHeight="1" spans="1:55">
      <c r="A766" s="3"/>
      <c r="B766" s="3"/>
      <c r="C766" s="3"/>
      <c r="D766" s="31"/>
      <c r="E766" s="31"/>
      <c r="F766" s="3"/>
      <c r="G766" s="3"/>
      <c r="H766" s="3"/>
      <c r="I766" s="3"/>
      <c r="J766" s="3"/>
      <c r="K766" s="3"/>
      <c r="L766" s="3"/>
      <c r="M766" s="3"/>
      <c r="N766" s="3"/>
      <c r="O766" s="3"/>
      <c r="P766" s="3"/>
      <c r="Q766" s="3"/>
      <c r="R766" s="3"/>
      <c r="S766" s="3"/>
      <c r="T766" s="106"/>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6"/>
      <c r="BC766" s="37"/>
    </row>
    <row r="767" ht="15" customHeight="1" spans="1:55">
      <c r="A767" s="3"/>
      <c r="B767" s="3"/>
      <c r="C767" s="3"/>
      <c r="D767" s="31"/>
      <c r="E767" s="31"/>
      <c r="F767" s="3"/>
      <c r="G767" s="3"/>
      <c r="H767" s="3"/>
      <c r="I767" s="3"/>
      <c r="J767" s="3"/>
      <c r="K767" s="3"/>
      <c r="L767" s="3"/>
      <c r="M767" s="3"/>
      <c r="N767" s="3"/>
      <c r="O767" s="3"/>
      <c r="P767" s="3"/>
      <c r="Q767" s="3"/>
      <c r="R767" s="3"/>
      <c r="S767" s="3"/>
      <c r="T767" s="106"/>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6"/>
      <c r="BC767" s="37"/>
    </row>
    <row r="768" ht="15" customHeight="1" spans="1:55">
      <c r="A768" s="3"/>
      <c r="B768" s="60"/>
      <c r="C768" s="60"/>
      <c r="D768" s="61"/>
      <c r="E768" s="61"/>
      <c r="F768" s="3"/>
      <c r="G768" s="62"/>
      <c r="H768" s="62"/>
      <c r="I768" s="62"/>
      <c r="J768" s="3"/>
      <c r="K768" s="62"/>
      <c r="L768" s="62"/>
      <c r="M768" s="62"/>
      <c r="N768" s="62"/>
      <c r="O768" s="62"/>
      <c r="P768" s="62"/>
      <c r="Q768" s="62"/>
      <c r="R768" s="62"/>
      <c r="S768" s="62"/>
      <c r="T768" s="123"/>
      <c r="U768" s="62"/>
      <c r="V768" s="62"/>
      <c r="W768" s="62"/>
      <c r="X768" s="62"/>
      <c r="Y768" s="60"/>
      <c r="Z768" s="60"/>
      <c r="AA768" s="3"/>
      <c r="AB768" s="3"/>
      <c r="AC768" s="62"/>
      <c r="AD768" s="62"/>
      <c r="AE768" s="62"/>
      <c r="AF768" s="62"/>
      <c r="AG768" s="62"/>
      <c r="AH768" s="62"/>
      <c r="AI768" s="62"/>
      <c r="AJ768" s="62"/>
      <c r="AK768" s="62"/>
      <c r="AL768" s="62"/>
      <c r="AM768" s="62"/>
      <c r="AN768" s="60"/>
      <c r="AO768" s="62"/>
      <c r="AP768" s="62"/>
      <c r="AQ768" s="62"/>
      <c r="AR768" s="60"/>
      <c r="AS768" s="60"/>
      <c r="AT768" s="62"/>
      <c r="AU768" s="62"/>
      <c r="AV768" s="62"/>
      <c r="AW768" s="60"/>
      <c r="BC768" s="37"/>
    </row>
    <row r="769" ht="15" customHeight="1" spans="1:55">
      <c r="A769" s="3"/>
      <c r="B769" s="60"/>
      <c r="C769" s="60"/>
      <c r="D769" s="61"/>
      <c r="E769" s="61"/>
      <c r="F769" s="3"/>
      <c r="G769" s="62"/>
      <c r="H769" s="62"/>
      <c r="I769" s="62"/>
      <c r="J769" s="3"/>
      <c r="K769" s="62"/>
      <c r="L769" s="62"/>
      <c r="M769" s="62"/>
      <c r="N769" s="62"/>
      <c r="O769" s="62"/>
      <c r="P769" s="62"/>
      <c r="Q769" s="62"/>
      <c r="R769" s="62"/>
      <c r="S769" s="62"/>
      <c r="T769" s="123"/>
      <c r="U769" s="62"/>
      <c r="V769" s="62"/>
      <c r="W769" s="62"/>
      <c r="X769" s="62"/>
      <c r="Y769" s="60"/>
      <c r="Z769" s="60"/>
      <c r="AA769" s="3"/>
      <c r="AB769" s="3"/>
      <c r="AC769" s="62"/>
      <c r="AD769" s="62"/>
      <c r="AE769" s="62"/>
      <c r="AF769" s="62"/>
      <c r="AG769" s="62"/>
      <c r="AH769" s="62"/>
      <c r="AI769" s="62"/>
      <c r="AJ769" s="62"/>
      <c r="AK769" s="62"/>
      <c r="AL769" s="62"/>
      <c r="AM769" s="62"/>
      <c r="AN769" s="60"/>
      <c r="AO769" s="62"/>
      <c r="AP769" s="62"/>
      <c r="AQ769" s="62"/>
      <c r="AR769" s="60"/>
      <c r="AS769" s="60"/>
      <c r="AT769" s="62"/>
      <c r="AU769" s="62"/>
      <c r="AV769" s="62"/>
      <c r="AW769" s="60"/>
      <c r="BC769" s="37"/>
    </row>
    <row r="770" ht="15" customHeight="1" spans="1:55">
      <c r="A770" s="3"/>
      <c r="B770" s="60"/>
      <c r="C770" s="60"/>
      <c r="D770" s="61"/>
      <c r="E770" s="61"/>
      <c r="F770" s="3"/>
      <c r="G770" s="62"/>
      <c r="H770" s="62"/>
      <c r="I770" s="62"/>
      <c r="J770" s="3"/>
      <c r="K770" s="62"/>
      <c r="L770" s="62"/>
      <c r="M770" s="62"/>
      <c r="N770" s="62"/>
      <c r="O770" s="62"/>
      <c r="P770" s="62"/>
      <c r="Q770" s="62"/>
      <c r="R770" s="62"/>
      <c r="S770" s="62"/>
      <c r="T770" s="123"/>
      <c r="U770" s="62"/>
      <c r="V770" s="62"/>
      <c r="W770" s="62"/>
      <c r="X770" s="62"/>
      <c r="Y770" s="60"/>
      <c r="Z770" s="60"/>
      <c r="AA770" s="3"/>
      <c r="AB770" s="3"/>
      <c r="AC770" s="62"/>
      <c r="AD770" s="62"/>
      <c r="AE770" s="62"/>
      <c r="AF770" s="62"/>
      <c r="AG770" s="62"/>
      <c r="AH770" s="62"/>
      <c r="AI770" s="62"/>
      <c r="AJ770" s="62"/>
      <c r="AK770" s="62"/>
      <c r="AL770" s="62"/>
      <c r="AM770" s="62"/>
      <c r="AN770" s="60"/>
      <c r="AO770" s="62"/>
      <c r="AP770" s="62"/>
      <c r="AQ770" s="62"/>
      <c r="AR770" s="60"/>
      <c r="AS770" s="60"/>
      <c r="AT770" s="62"/>
      <c r="AU770" s="62"/>
      <c r="AV770" s="62"/>
      <c r="AW770" s="60"/>
      <c r="BC770" s="37"/>
    </row>
    <row r="771" ht="15" customHeight="1" spans="1:55">
      <c r="A771" s="3"/>
      <c r="B771" s="60"/>
      <c r="C771" s="60"/>
      <c r="D771" s="61"/>
      <c r="E771" s="61"/>
      <c r="F771" s="3"/>
      <c r="G771" s="62"/>
      <c r="H771" s="62"/>
      <c r="I771" s="62"/>
      <c r="J771" s="3"/>
      <c r="K771" s="62"/>
      <c r="L771" s="62"/>
      <c r="M771" s="62"/>
      <c r="N771" s="62"/>
      <c r="O771" s="62"/>
      <c r="P771" s="62"/>
      <c r="Q771" s="62"/>
      <c r="R771" s="62"/>
      <c r="S771" s="62"/>
      <c r="T771" s="123"/>
      <c r="U771" s="62"/>
      <c r="V771" s="62"/>
      <c r="W771" s="62"/>
      <c r="X771" s="62"/>
      <c r="Y771" s="60"/>
      <c r="Z771" s="60"/>
      <c r="AA771" s="3"/>
      <c r="AB771" s="3"/>
      <c r="AC771" s="62"/>
      <c r="AD771" s="62"/>
      <c r="AE771" s="62"/>
      <c r="AF771" s="62"/>
      <c r="AG771" s="62"/>
      <c r="AH771" s="62"/>
      <c r="AI771" s="62"/>
      <c r="AJ771" s="62"/>
      <c r="AK771" s="62"/>
      <c r="AL771" s="62"/>
      <c r="AM771" s="62"/>
      <c r="AN771" s="60"/>
      <c r="AO771" s="62"/>
      <c r="AP771" s="62"/>
      <c r="AQ771" s="62"/>
      <c r="AR771" s="60"/>
      <c r="AS771" s="60"/>
      <c r="AT771" s="62"/>
      <c r="AU771" s="62"/>
      <c r="AV771" s="62"/>
      <c r="AW771" s="60"/>
      <c r="BC771" s="37"/>
    </row>
    <row r="772" ht="15" customHeight="1" spans="1:55">
      <c r="A772" s="3"/>
      <c r="B772" s="60"/>
      <c r="C772" s="60"/>
      <c r="D772" s="61"/>
      <c r="E772" s="61"/>
      <c r="F772" s="3"/>
      <c r="G772" s="62"/>
      <c r="H772" s="62"/>
      <c r="I772" s="62"/>
      <c r="J772" s="3"/>
      <c r="K772" s="62"/>
      <c r="L772" s="62"/>
      <c r="M772" s="62"/>
      <c r="N772" s="62"/>
      <c r="O772" s="62"/>
      <c r="P772" s="62"/>
      <c r="Q772" s="62"/>
      <c r="R772" s="62"/>
      <c r="S772" s="62"/>
      <c r="T772" s="123"/>
      <c r="U772" s="62"/>
      <c r="V772" s="62"/>
      <c r="W772" s="62"/>
      <c r="X772" s="62"/>
      <c r="Y772" s="60"/>
      <c r="Z772" s="60"/>
      <c r="AA772" s="3"/>
      <c r="AB772" s="3"/>
      <c r="AC772" s="62"/>
      <c r="AD772" s="62"/>
      <c r="AE772" s="62"/>
      <c r="AF772" s="62"/>
      <c r="AG772" s="62"/>
      <c r="AH772" s="62"/>
      <c r="AI772" s="62"/>
      <c r="AJ772" s="62"/>
      <c r="AK772" s="62"/>
      <c r="AL772" s="62"/>
      <c r="AM772" s="62"/>
      <c r="AN772" s="60"/>
      <c r="AO772" s="62"/>
      <c r="AP772" s="62"/>
      <c r="AQ772" s="62"/>
      <c r="AR772" s="60"/>
      <c r="AS772" s="60"/>
      <c r="AT772" s="62"/>
      <c r="AU772" s="62"/>
      <c r="AV772" s="62"/>
      <c r="AW772" s="60"/>
      <c r="BC772" s="37"/>
    </row>
  </sheetData>
  <conditionalFormatting sqref="Z102">
    <cfRule type="cellIs" dxfId="0" priority="1" operator="lessThan">
      <formula>0</formula>
    </cfRule>
  </conditionalFormatting>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4"/>
  <dimension ref="A1:AG13"/>
  <sheetViews>
    <sheetView zoomScale="80" zoomScaleNormal="80" workbookViewId="0">
      <selection activeCell="A4" sqref="A4"/>
    </sheetView>
  </sheetViews>
  <sheetFormatPr defaultColWidth="9" defaultRowHeight="12.75"/>
  <cols>
    <col min="1" max="1" width="20.8571428571429" style="3" customWidth="1"/>
    <col min="2" max="2" width="18.7142857142857" style="3" customWidth="1"/>
    <col min="3" max="3" width="17.8571428571429" style="3" customWidth="1"/>
    <col min="4" max="4" width="19" style="3" customWidth="1"/>
    <col min="5" max="5" width="20" style="3" customWidth="1"/>
    <col min="6" max="6" width="17.2857142857143" style="3" customWidth="1"/>
    <col min="7" max="7" width="19" style="3" customWidth="1"/>
    <col min="8" max="8" width="18.5714285714286" style="3" customWidth="1"/>
    <col min="9" max="9" width="18.1428571428571" style="3" customWidth="1"/>
    <col min="10" max="10" width="19.2857142857143" style="3" customWidth="1"/>
    <col min="11" max="11" width="17.8571428571429" style="3" customWidth="1"/>
    <col min="12" max="12" width="14" style="3" customWidth="1"/>
    <col min="13" max="13" width="19.4285714285714" style="3" customWidth="1"/>
    <col min="15" max="15" width="16.2857142857143" style="4" customWidth="1"/>
    <col min="16" max="16" width="25.7142857142857" style="4" customWidth="1"/>
    <col min="17" max="17" width="30.7142857142857" customWidth="1"/>
    <col min="18" max="18" width="28" customWidth="1"/>
    <col min="19" max="19" width="22.4285714285714" customWidth="1"/>
    <col min="20" max="30" width="12.5714285714286" customWidth="1"/>
    <col min="31" max="31" width="15" customWidth="1"/>
    <col min="32" max="32" width="36.7142857142857" customWidth="1"/>
    <col min="33" max="33" width="50.5714285714286" customWidth="1"/>
  </cols>
  <sheetData>
    <row r="1" ht="33.75" customHeight="1" spans="1:33">
      <c r="A1" s="5" t="s">
        <v>11627</v>
      </c>
      <c r="B1" s="5" t="s">
        <v>11469</v>
      </c>
      <c r="C1" s="5" t="s">
        <v>11795</v>
      </c>
      <c r="D1" s="5" t="s">
        <v>11468</v>
      </c>
      <c r="E1" s="5" t="s">
        <v>11796</v>
      </c>
      <c r="F1" s="5" t="s">
        <v>11797</v>
      </c>
      <c r="G1" s="5" t="s">
        <v>11798</v>
      </c>
      <c r="H1" s="5" t="s">
        <v>11799</v>
      </c>
      <c r="I1" s="5" t="s">
        <v>11800</v>
      </c>
      <c r="J1" s="5" t="s">
        <v>11496</v>
      </c>
      <c r="K1" s="5" t="s">
        <v>11801</v>
      </c>
      <c r="L1" s="5" t="s">
        <v>11802</v>
      </c>
      <c r="M1" s="5" t="s">
        <v>11803</v>
      </c>
      <c r="N1" s="9" t="s">
        <v>11504</v>
      </c>
      <c r="Q1" s="109"/>
      <c r="R1" s="109" t="s">
        <v>11505</v>
      </c>
      <c r="S1" s="109">
        <f>+COUNTA(A:A)-3</f>
        <v>0</v>
      </c>
      <c r="T1" s="110"/>
      <c r="U1" s="110"/>
      <c r="V1" s="110"/>
      <c r="W1" s="110"/>
      <c r="X1" s="110"/>
      <c r="Y1" s="110"/>
      <c r="Z1" s="110"/>
      <c r="AA1" s="110"/>
      <c r="AB1" s="110"/>
      <c r="AC1" s="110"/>
      <c r="AD1" s="110"/>
      <c r="AE1" s="114"/>
      <c r="AF1" s="48" t="s">
        <v>11804</v>
      </c>
      <c r="AG1" s="48" t="str">
        <f>+IF(SUM(O:O)=0,"OK","Codice opera non presente nel foglio principale")</f>
        <v>Codice opera non presente nel foglio principale</v>
      </c>
    </row>
    <row r="2" ht="33.75" customHeight="1" spans="1:33">
      <c r="A2" s="6" t="s">
        <v>11631</v>
      </c>
      <c r="B2" s="6" t="s">
        <v>11526</v>
      </c>
      <c r="C2" s="6" t="s">
        <v>11805</v>
      </c>
      <c r="D2" s="6" t="s">
        <v>11525</v>
      </c>
      <c r="E2" s="6" t="s">
        <v>11806</v>
      </c>
      <c r="F2" s="6" t="s">
        <v>11807</v>
      </c>
      <c r="G2" s="6" t="s">
        <v>11808</v>
      </c>
      <c r="H2" s="6" t="s">
        <v>11809</v>
      </c>
      <c r="I2" s="6" t="s">
        <v>11810</v>
      </c>
      <c r="J2" s="6" t="s">
        <v>11553</v>
      </c>
      <c r="K2" s="6" t="s">
        <v>11811</v>
      </c>
      <c r="L2" s="6" t="s">
        <v>11812</v>
      </c>
      <c r="M2" s="6" t="s">
        <v>11813</v>
      </c>
      <c r="N2" s="11"/>
      <c r="P2" s="108"/>
      <c r="Q2" s="109"/>
      <c r="R2" s="109" t="s">
        <v>11561</v>
      </c>
      <c r="S2" s="109">
        <f>+COUNTA([2]Pozzi_pompe!$A:$A)-3</f>
        <v>1</v>
      </c>
      <c r="T2" s="110"/>
      <c r="U2" s="110"/>
      <c r="V2" s="110"/>
      <c r="W2" s="110"/>
      <c r="X2" s="110"/>
      <c r="Y2" s="110"/>
      <c r="Z2" s="110"/>
      <c r="AA2" s="110"/>
      <c r="AB2" s="110"/>
      <c r="AC2" s="110"/>
      <c r="AD2" s="110"/>
      <c r="AE2" s="114"/>
      <c r="AF2" s="48" t="s">
        <v>11814</v>
      </c>
      <c r="AG2" s="48" t="e">
        <f>+IF(SUM(P:P)=0,"OK","Stato opera non congruente")</f>
        <v>#N/A</v>
      </c>
    </row>
    <row r="3" ht="51" customHeight="1" spans="1:33">
      <c r="A3" s="7" t="s">
        <v>11815</v>
      </c>
      <c r="B3" s="7" t="s">
        <v>11816</v>
      </c>
      <c r="C3" s="7" t="s">
        <v>11817</v>
      </c>
      <c r="D3" s="7" t="s">
        <v>11818</v>
      </c>
      <c r="E3" s="7" t="s">
        <v>11819</v>
      </c>
      <c r="F3" s="7" t="s">
        <v>11820</v>
      </c>
      <c r="G3" s="7" t="s">
        <v>11821</v>
      </c>
      <c r="H3" s="7" t="s">
        <v>11822</v>
      </c>
      <c r="I3" s="7" t="s">
        <v>11823</v>
      </c>
      <c r="J3" s="7" t="s">
        <v>11824</v>
      </c>
      <c r="K3" s="7" t="s">
        <v>11825</v>
      </c>
      <c r="L3" s="7" t="s">
        <v>11826</v>
      </c>
      <c r="M3" s="7" t="s">
        <v>11827</v>
      </c>
      <c r="N3" s="13"/>
      <c r="O3" s="10" t="s">
        <v>11828</v>
      </c>
      <c r="P3" s="10" t="s">
        <v>11829</v>
      </c>
      <c r="Q3" s="109" t="s">
        <v>11619</v>
      </c>
      <c r="R3" s="109" t="str">
        <f t="shared" ref="R3:AD3" si="0">+A1</f>
        <v>codice opera [idt]
o
codice origine [idt]</v>
      </c>
      <c r="S3" s="109" t="str">
        <f t="shared" si="0"/>
        <v>conservazione [idn]</v>
      </c>
      <c r="T3" s="109" t="str">
        <f t="shared" si="0"/>
        <v>anno installazione [anno]</v>
      </c>
      <c r="U3" s="109" t="str">
        <f t="shared" si="0"/>
        <v>anno ristrutturazione [anno]</v>
      </c>
      <c r="V3" s="109" t="str">
        <f t="shared" si="0"/>
        <v>potenza [Kw]</v>
      </c>
      <c r="W3" s="109" t="str">
        <f t="shared" si="0"/>
        <v>portata [l/s]</v>
      </c>
      <c r="X3" s="109" t="str">
        <f t="shared" si="0"/>
        <v>prevalenza [M.C.A.]</v>
      </c>
      <c r="Y3" s="109" t="str">
        <f t="shared" si="0"/>
        <v>funziona riserva [sn]</v>
      </c>
      <c r="Z3" s="109" t="str">
        <f t="shared" si="0"/>
        <v>ind.conf. anno installazione [idt]</v>
      </c>
      <c r="AA3" s="109" t="str">
        <f t="shared" si="0"/>
        <v>ind.conf. anno ristrutturazione [idt]</v>
      </c>
      <c r="AB3" s="109" t="str">
        <f t="shared" si="0"/>
        <v>ind.conf. potenza [idt]</v>
      </c>
      <c r="AC3" s="109" t="str">
        <f t="shared" si="0"/>
        <v>ind.conf. portata [idt]</v>
      </c>
      <c r="AD3" s="109" t="str">
        <f t="shared" si="0"/>
        <v>ind.conf. prevalenza [idt]</v>
      </c>
      <c r="AE3" s="20" t="s">
        <v>11620</v>
      </c>
      <c r="AF3" s="48" t="s">
        <v>11624</v>
      </c>
      <c r="AG3" s="48" t="e">
        <f>+IF(MIN(R8:AD8)=0%,"OK","Grado di compilazione inferiore a quello del DBI A-1")</f>
        <v>#DIV/0!</v>
      </c>
    </row>
    <row r="4" spans="15:31">
      <c r="O4" s="4">
        <f>+IF(COUNTIF(Pozzi!B:B,A4)=1,0,1)</f>
        <v>1</v>
      </c>
      <c r="P4" s="4" t="e">
        <f>+IF(VLOOKUP(A4,Pozzi!B:AO,40,FALSE)&lt;3,0,1)</f>
        <v>#N/A</v>
      </c>
      <c r="Q4" s="110"/>
      <c r="R4" s="110">
        <f t="shared" ref="R4:AD4" si="1">+COUNTA(A:A)-3</f>
        <v>0</v>
      </c>
      <c r="S4" s="110">
        <f t="shared" si="1"/>
        <v>0</v>
      </c>
      <c r="T4" s="110">
        <f t="shared" si="1"/>
        <v>0</v>
      </c>
      <c r="U4" s="110">
        <f t="shared" si="1"/>
        <v>0</v>
      </c>
      <c r="V4" s="110">
        <f t="shared" si="1"/>
        <v>0</v>
      </c>
      <c r="W4" s="110">
        <f t="shared" si="1"/>
        <v>0</v>
      </c>
      <c r="X4" s="110">
        <f t="shared" si="1"/>
        <v>0</v>
      </c>
      <c r="Y4" s="110">
        <f t="shared" si="1"/>
        <v>0</v>
      </c>
      <c r="Z4" s="110">
        <f t="shared" si="1"/>
        <v>0</v>
      </c>
      <c r="AA4" s="110">
        <f t="shared" si="1"/>
        <v>0</v>
      </c>
      <c r="AB4" s="110">
        <f t="shared" si="1"/>
        <v>0</v>
      </c>
      <c r="AC4" s="110">
        <f t="shared" si="1"/>
        <v>0</v>
      </c>
      <c r="AD4" s="110">
        <f t="shared" si="1"/>
        <v>0</v>
      </c>
      <c r="AE4" s="21">
        <f>SUM(R4:AD4)</f>
        <v>0</v>
      </c>
    </row>
    <row r="5" spans="17:31">
      <c r="Q5" s="111" t="s">
        <v>11623</v>
      </c>
      <c r="R5" s="112" t="e">
        <f t="shared" ref="R5:AD5" si="2">+R4/$S$1</f>
        <v>#DIV/0!</v>
      </c>
      <c r="S5" s="112" t="e">
        <f t="shared" si="2"/>
        <v>#DIV/0!</v>
      </c>
      <c r="T5" s="112" t="e">
        <f t="shared" si="2"/>
        <v>#DIV/0!</v>
      </c>
      <c r="U5" s="112" t="e">
        <f t="shared" si="2"/>
        <v>#DIV/0!</v>
      </c>
      <c r="V5" s="112" t="e">
        <f t="shared" si="2"/>
        <v>#DIV/0!</v>
      </c>
      <c r="W5" s="112" t="e">
        <f t="shared" si="2"/>
        <v>#DIV/0!</v>
      </c>
      <c r="X5" s="112" t="e">
        <f t="shared" si="2"/>
        <v>#DIV/0!</v>
      </c>
      <c r="Y5" s="112" t="e">
        <f t="shared" si="2"/>
        <v>#DIV/0!</v>
      </c>
      <c r="Z5" s="112" t="e">
        <f t="shared" si="2"/>
        <v>#DIV/0!</v>
      </c>
      <c r="AA5" s="112" t="e">
        <f t="shared" si="2"/>
        <v>#DIV/0!</v>
      </c>
      <c r="AB5" s="112" t="e">
        <f t="shared" si="2"/>
        <v>#DIV/0!</v>
      </c>
      <c r="AC5" s="112" t="e">
        <f t="shared" si="2"/>
        <v>#DIV/0!</v>
      </c>
      <c r="AD5" s="112" t="e">
        <f t="shared" si="2"/>
        <v>#DIV/0!</v>
      </c>
      <c r="AE5" s="21"/>
    </row>
    <row r="6" spans="17:31">
      <c r="Q6" s="111"/>
      <c r="R6" s="110">
        <f>+COUNTA([2]Pozzi_pompe!A:A)-3</f>
        <v>1</v>
      </c>
      <c r="S6" s="110">
        <f>+COUNTA([2]Pozzi_pompe!B:B)-3</f>
        <v>0</v>
      </c>
      <c r="T6" s="110">
        <f>+COUNTA([2]Pozzi_pompe!C:C)-3</f>
        <v>0</v>
      </c>
      <c r="U6" s="110">
        <f>+COUNTA([2]Pozzi_pompe!D:D)-3</f>
        <v>0</v>
      </c>
      <c r="V6" s="110">
        <f>+COUNTA([2]Pozzi_pompe!E:E)-3</f>
        <v>0</v>
      </c>
      <c r="W6" s="110">
        <f>+COUNTA([2]Pozzi_pompe!F:F)-3</f>
        <v>0</v>
      </c>
      <c r="X6" s="110">
        <f>+COUNTA([2]Pozzi_pompe!G:G)-3</f>
        <v>0</v>
      </c>
      <c r="Y6" s="110">
        <f>+COUNTA([2]Pozzi_pompe!H:H)-3</f>
        <v>0</v>
      </c>
      <c r="Z6" s="110">
        <f>+COUNTA([2]Pozzi_pompe!I:I)-3</f>
        <v>0</v>
      </c>
      <c r="AA6" s="110">
        <f>+COUNTA([2]Pozzi_pompe!J:J)-3</f>
        <v>0</v>
      </c>
      <c r="AB6" s="110">
        <f>+COUNTA([2]Pozzi_pompe!K:K)-3</f>
        <v>0</v>
      </c>
      <c r="AC6" s="110">
        <f>+COUNTA([2]Pozzi_pompe!L:L)-3</f>
        <v>0</v>
      </c>
      <c r="AD6" s="110">
        <f>+COUNTA([2]Pozzi_pompe!M:M)-3</f>
        <v>0</v>
      </c>
      <c r="AE6" s="21">
        <f>SUM(R6:AD6)</f>
        <v>1</v>
      </c>
    </row>
    <row r="7" spans="17:31">
      <c r="Q7" s="111" t="s">
        <v>11625</v>
      </c>
      <c r="R7" s="112">
        <f t="shared" ref="R7:AD7" si="3">+R6/$S$2</f>
        <v>1</v>
      </c>
      <c r="S7" s="112">
        <f t="shared" si="3"/>
        <v>0</v>
      </c>
      <c r="T7" s="112">
        <f t="shared" si="3"/>
        <v>0</v>
      </c>
      <c r="U7" s="112">
        <f t="shared" si="3"/>
        <v>0</v>
      </c>
      <c r="V7" s="112">
        <f t="shared" si="3"/>
        <v>0</v>
      </c>
      <c r="W7" s="112">
        <f t="shared" si="3"/>
        <v>0</v>
      </c>
      <c r="X7" s="112">
        <f t="shared" si="3"/>
        <v>0</v>
      </c>
      <c r="Y7" s="112">
        <f t="shared" si="3"/>
        <v>0</v>
      </c>
      <c r="Z7" s="112">
        <f t="shared" si="3"/>
        <v>0</v>
      </c>
      <c r="AA7" s="112">
        <f t="shared" si="3"/>
        <v>0</v>
      </c>
      <c r="AB7" s="112">
        <f t="shared" si="3"/>
        <v>0</v>
      </c>
      <c r="AC7" s="112">
        <f t="shared" si="3"/>
        <v>0</v>
      </c>
      <c r="AD7" s="112">
        <f t="shared" si="3"/>
        <v>0</v>
      </c>
      <c r="AE7" s="21"/>
    </row>
    <row r="8" spans="17:31">
      <c r="Q8" s="111" t="s">
        <v>11626</v>
      </c>
      <c r="R8" s="113" t="e">
        <f t="shared" ref="R8:AD8" si="4">+R5-R7</f>
        <v>#DIV/0!</v>
      </c>
      <c r="S8" s="113" t="e">
        <f t="shared" si="4"/>
        <v>#DIV/0!</v>
      </c>
      <c r="T8" s="113" t="e">
        <f t="shared" si="4"/>
        <v>#DIV/0!</v>
      </c>
      <c r="U8" s="113" t="e">
        <f t="shared" si="4"/>
        <v>#DIV/0!</v>
      </c>
      <c r="V8" s="113" t="e">
        <f t="shared" si="4"/>
        <v>#DIV/0!</v>
      </c>
      <c r="W8" s="113" t="e">
        <f t="shared" si="4"/>
        <v>#DIV/0!</v>
      </c>
      <c r="X8" s="113" t="e">
        <f t="shared" si="4"/>
        <v>#DIV/0!</v>
      </c>
      <c r="Y8" s="113" t="e">
        <f t="shared" si="4"/>
        <v>#DIV/0!</v>
      </c>
      <c r="Z8" s="113" t="e">
        <f t="shared" si="4"/>
        <v>#DIV/0!</v>
      </c>
      <c r="AA8" s="113" t="e">
        <f t="shared" si="4"/>
        <v>#DIV/0!</v>
      </c>
      <c r="AB8" s="113" t="e">
        <f t="shared" si="4"/>
        <v>#DIV/0!</v>
      </c>
      <c r="AC8" s="113" t="e">
        <f t="shared" si="4"/>
        <v>#DIV/0!</v>
      </c>
      <c r="AD8" s="113" t="e">
        <f t="shared" si="4"/>
        <v>#DIV/0!</v>
      </c>
      <c r="AE8" s="21">
        <f>+AE4-AE6</f>
        <v>-1</v>
      </c>
    </row>
    <row r="9" spans="23:31">
      <c r="W9" s="54"/>
      <c r="X9" s="54"/>
      <c r="Y9" s="54"/>
      <c r="AE9" s="82">
        <f>+AE8/AE6</f>
        <v>-1</v>
      </c>
    </row>
    <row r="11" ht="27" customHeight="1"/>
    <row r="12" ht="42.75" customHeight="1"/>
    <row r="13" spans="18:18">
      <c r="R13" s="28"/>
    </row>
  </sheetData>
  <pageMargins left="0.75" right="0.75" top="1" bottom="1" header="0.5" footer="0.5"/>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5"/>
  <dimension ref="A1:H319"/>
  <sheetViews>
    <sheetView workbookViewId="0">
      <selection activeCell="A4" sqref="A4"/>
    </sheetView>
  </sheetViews>
  <sheetFormatPr defaultColWidth="9" defaultRowHeight="12.75" outlineLevelCol="7"/>
  <cols>
    <col min="1" max="1" width="20.5714285714286" style="3" customWidth="1"/>
    <col min="2" max="3" width="16.4285714285714" style="3" customWidth="1"/>
    <col min="4" max="4" width="9.14285714285714" style="107" customWidth="1"/>
    <col min="5" max="5" width="23.7142857142857" style="67" customWidth="1"/>
    <col min="6" max="6" width="9.14285714285714" style="107" customWidth="1"/>
    <col min="7" max="7" width="19.5714285714286" style="107" customWidth="1"/>
    <col min="8" max="8" width="9.85714285714286" style="107" customWidth="1"/>
    <col min="9" max="16384" width="9.14285714285714" style="107" customWidth="1"/>
  </cols>
  <sheetData>
    <row r="1" ht="33.75" customHeight="1" spans="1:8">
      <c r="A1" s="5" t="s">
        <v>11627</v>
      </c>
      <c r="B1" s="5" t="s">
        <v>11628</v>
      </c>
      <c r="C1" s="5" t="s">
        <v>11710</v>
      </c>
      <c r="D1" s="25" t="s">
        <v>11504</v>
      </c>
      <c r="E1" s="10"/>
      <c r="G1" s="39" t="s">
        <v>11630</v>
      </c>
      <c r="H1" s="39" t="e">
        <f>+IF(SUM(E:E)=0,"OK","Codici stato opera non accettabili")</f>
        <v>#N/A</v>
      </c>
    </row>
    <row r="2" ht="33.75" customHeight="1" spans="1:8">
      <c r="A2" s="6" t="s">
        <v>11631</v>
      </c>
      <c r="B2" s="6" t="s">
        <v>11632</v>
      </c>
      <c r="C2" s="6" t="s">
        <v>11633</v>
      </c>
      <c r="D2" s="26"/>
      <c r="G2" s="20" t="s">
        <v>11634</v>
      </c>
      <c r="H2" s="20">
        <f>+COUNTA(A:A)+COUNTA(B:B)+COUNTA(C:C)-9</f>
        <v>0</v>
      </c>
    </row>
    <row r="3" ht="29.25" customHeight="1" spans="1:5">
      <c r="A3" s="7" t="s">
        <v>11830</v>
      </c>
      <c r="B3" s="7" t="s">
        <v>11831</v>
      </c>
      <c r="C3" s="7" t="s">
        <v>11832</v>
      </c>
      <c r="D3" s="27"/>
      <c r="E3" s="10" t="s">
        <v>11638</v>
      </c>
    </row>
    <row r="4" spans="2:5">
      <c r="B4" s="90"/>
      <c r="E4" s="67" t="e">
        <f>+IF(VLOOKUP(A4,Pozzi!B:AA,26,FALSE)&lt;3,0,1)</f>
        <v>#N/A</v>
      </c>
    </row>
    <row r="5" ht="15" customHeight="1" spans="1:2">
      <c r="A5" s="105"/>
      <c r="B5" s="90"/>
    </row>
    <row r="6" ht="15" customHeight="1" spans="1:2">
      <c r="A6" s="105"/>
      <c r="B6" s="90"/>
    </row>
    <row r="7" ht="15" customHeight="1" spans="1:2">
      <c r="A7" s="105"/>
      <c r="B7" s="90"/>
    </row>
    <row r="8" ht="15" customHeight="1" spans="1:2">
      <c r="A8" s="105"/>
      <c r="B8" s="90"/>
    </row>
    <row r="9" ht="15" customHeight="1" spans="1:2">
      <c r="A9" s="105"/>
      <c r="B9" s="90"/>
    </row>
    <row r="10" ht="15" customHeight="1" spans="1:2">
      <c r="A10" s="105"/>
      <c r="B10" s="90"/>
    </row>
    <row r="11" ht="15" customHeight="1" spans="1:2">
      <c r="A11" s="105"/>
      <c r="B11" s="90"/>
    </row>
    <row r="12" ht="15" customHeight="1" spans="1:2">
      <c r="A12" s="105"/>
      <c r="B12" s="90"/>
    </row>
    <row r="13" ht="15" customHeight="1" spans="1:2">
      <c r="A13" s="105"/>
      <c r="B13" s="90"/>
    </row>
    <row r="14" ht="15" customHeight="1" spans="1:2">
      <c r="A14" s="105"/>
      <c r="B14" s="90"/>
    </row>
    <row r="15" ht="15" customHeight="1" spans="1:2">
      <c r="A15" s="105"/>
      <c r="B15" s="90"/>
    </row>
    <row r="16" ht="15" customHeight="1" spans="1:2">
      <c r="A16" s="105"/>
      <c r="B16" s="90"/>
    </row>
    <row r="17" ht="15" customHeight="1" spans="1:2">
      <c r="A17" s="105"/>
      <c r="B17" s="90"/>
    </row>
    <row r="18" ht="15" customHeight="1" spans="1:2">
      <c r="A18" s="105"/>
      <c r="B18" s="90"/>
    </row>
    <row r="19" ht="15" customHeight="1" spans="1:2">
      <c r="A19" s="105"/>
      <c r="B19" s="90"/>
    </row>
    <row r="20" ht="15" customHeight="1" spans="1:2">
      <c r="A20" s="105"/>
      <c r="B20" s="90"/>
    </row>
    <row r="21" ht="15" customHeight="1" spans="1:2">
      <c r="A21" s="105"/>
      <c r="B21" s="90"/>
    </row>
    <row r="22" ht="15" customHeight="1" spans="1:2">
      <c r="A22" s="105"/>
      <c r="B22" s="90"/>
    </row>
    <row r="23" ht="15" customHeight="1" spans="1:2">
      <c r="A23" s="105"/>
      <c r="B23" s="90"/>
    </row>
    <row r="24" ht="15" customHeight="1" spans="1:2">
      <c r="A24" s="105"/>
      <c r="B24" s="90"/>
    </row>
    <row r="25" ht="15" customHeight="1" spans="1:2">
      <c r="A25" s="105"/>
      <c r="B25" s="90"/>
    </row>
    <row r="26" ht="15" customHeight="1" spans="1:2">
      <c r="A26" s="105"/>
      <c r="B26" s="90"/>
    </row>
    <row r="27" ht="15" customHeight="1" spans="1:2">
      <c r="A27" s="105"/>
      <c r="B27" s="90"/>
    </row>
    <row r="28" ht="15" customHeight="1" spans="1:2">
      <c r="A28" s="105"/>
      <c r="B28" s="90"/>
    </row>
    <row r="29" ht="15" customHeight="1" spans="1:2">
      <c r="A29" s="105"/>
      <c r="B29" s="90"/>
    </row>
    <row r="30" ht="15" customHeight="1" spans="1:2">
      <c r="A30" s="105"/>
      <c r="B30" s="90"/>
    </row>
    <row r="31" ht="15" customHeight="1" spans="1:2">
      <c r="A31" s="105"/>
      <c r="B31" s="90"/>
    </row>
    <row r="32" ht="15" customHeight="1" spans="1:2">
      <c r="A32" s="105"/>
      <c r="B32" s="90"/>
    </row>
    <row r="33" ht="15" customHeight="1" spans="1:2">
      <c r="A33" s="105"/>
      <c r="B33" s="90"/>
    </row>
    <row r="34" ht="15" customHeight="1" spans="1:2">
      <c r="A34" s="105"/>
      <c r="B34" s="90"/>
    </row>
    <row r="35" ht="15" customHeight="1" spans="1:2">
      <c r="A35" s="105"/>
      <c r="B35" s="90"/>
    </row>
    <row r="36" ht="15" customHeight="1" spans="1:2">
      <c r="A36" s="105"/>
      <c r="B36" s="90"/>
    </row>
    <row r="37" ht="15" customHeight="1" spans="1:2">
      <c r="A37" s="105"/>
      <c r="B37" s="90"/>
    </row>
    <row r="38" ht="15" customHeight="1" spans="1:2">
      <c r="A38" s="105"/>
      <c r="B38" s="90"/>
    </row>
    <row r="39" ht="15" customHeight="1" spans="1:2">
      <c r="A39" s="105"/>
      <c r="B39" s="90"/>
    </row>
    <row r="40" ht="15" customHeight="1" spans="1:2">
      <c r="A40" s="105"/>
      <c r="B40" s="90"/>
    </row>
    <row r="41" ht="15" customHeight="1" spans="1:2">
      <c r="A41" s="105"/>
      <c r="B41" s="90"/>
    </row>
    <row r="42" ht="15" customHeight="1" spans="1:2">
      <c r="A42" s="105"/>
      <c r="B42" s="90"/>
    </row>
    <row r="43" ht="15" customHeight="1" spans="1:2">
      <c r="A43" s="105"/>
      <c r="B43" s="90"/>
    </row>
    <row r="44" ht="15" customHeight="1" spans="1:2">
      <c r="A44" s="105"/>
      <c r="B44" s="90"/>
    </row>
    <row r="45" ht="15" customHeight="1" spans="1:2">
      <c r="A45" s="105"/>
      <c r="B45" s="90"/>
    </row>
    <row r="46" ht="15" customHeight="1" spans="1:2">
      <c r="A46" s="105"/>
      <c r="B46" s="90"/>
    </row>
    <row r="47" ht="15" customHeight="1" spans="1:2">
      <c r="A47" s="105"/>
      <c r="B47" s="90"/>
    </row>
    <row r="48" ht="15" customHeight="1" spans="1:2">
      <c r="A48" s="105"/>
      <c r="B48" s="90"/>
    </row>
    <row r="49" ht="15" customHeight="1" spans="1:2">
      <c r="A49" s="105"/>
      <c r="B49" s="90"/>
    </row>
    <row r="50" ht="15" customHeight="1" spans="1:2">
      <c r="A50" s="105"/>
      <c r="B50" s="90"/>
    </row>
    <row r="51" ht="15" customHeight="1" spans="1:2">
      <c r="A51" s="105"/>
      <c r="B51" s="90"/>
    </row>
    <row r="52" ht="15" customHeight="1" spans="1:2">
      <c r="A52" s="105"/>
      <c r="B52" s="90"/>
    </row>
    <row r="53" ht="15" customHeight="1" spans="1:2">
      <c r="A53" s="105"/>
      <c r="B53" s="90"/>
    </row>
    <row r="54" ht="15" customHeight="1" spans="1:2">
      <c r="A54" s="105"/>
      <c r="B54" s="90"/>
    </row>
    <row r="55" ht="15" customHeight="1" spans="1:2">
      <c r="A55" s="105"/>
      <c r="B55" s="90"/>
    </row>
    <row r="56" ht="15" customHeight="1" spans="1:2">
      <c r="A56" s="105"/>
      <c r="B56" s="90"/>
    </row>
    <row r="57" ht="15" customHeight="1" spans="1:2">
      <c r="A57" s="105"/>
      <c r="B57" s="90"/>
    </row>
    <row r="58" ht="15" customHeight="1" spans="1:2">
      <c r="A58" s="105"/>
      <c r="B58" s="90"/>
    </row>
    <row r="59" ht="15" customHeight="1" spans="1:2">
      <c r="A59" s="105"/>
      <c r="B59" s="90"/>
    </row>
    <row r="60" ht="15" customHeight="1" spans="1:2">
      <c r="A60" s="105"/>
      <c r="B60" s="90"/>
    </row>
    <row r="61" ht="15" customHeight="1" spans="1:2">
      <c r="A61" s="105"/>
      <c r="B61" s="90"/>
    </row>
    <row r="62" ht="15" customHeight="1" spans="1:2">
      <c r="A62" s="105"/>
      <c r="B62" s="90"/>
    </row>
    <row r="63" ht="15" customHeight="1" spans="1:2">
      <c r="A63" s="105"/>
      <c r="B63" s="90"/>
    </row>
    <row r="64" ht="15" customHeight="1" spans="1:2">
      <c r="A64" s="105"/>
      <c r="B64" s="90"/>
    </row>
    <row r="65" ht="15" customHeight="1" spans="1:2">
      <c r="A65" s="105"/>
      <c r="B65" s="90"/>
    </row>
    <row r="66" ht="15" customHeight="1" spans="1:2">
      <c r="A66" s="105"/>
      <c r="B66" s="90"/>
    </row>
    <row r="67" ht="15" customHeight="1" spans="1:2">
      <c r="A67" s="105"/>
      <c r="B67" s="90"/>
    </row>
    <row r="68" ht="15" customHeight="1" spans="1:2">
      <c r="A68" s="105"/>
      <c r="B68" s="90"/>
    </row>
    <row r="69" ht="15" customHeight="1" spans="1:2">
      <c r="A69" s="105"/>
      <c r="B69" s="90"/>
    </row>
    <row r="70" ht="15" customHeight="1" spans="1:2">
      <c r="A70" s="105"/>
      <c r="B70" s="90"/>
    </row>
    <row r="71" ht="15" customHeight="1" spans="1:2">
      <c r="A71" s="105"/>
      <c r="B71" s="90"/>
    </row>
    <row r="72" ht="15" customHeight="1" spans="1:2">
      <c r="A72" s="105"/>
      <c r="B72" s="90"/>
    </row>
    <row r="73" ht="15" customHeight="1" spans="1:2">
      <c r="A73" s="105"/>
      <c r="B73" s="90"/>
    </row>
    <row r="74" ht="15" customHeight="1" spans="1:2">
      <c r="A74" s="105"/>
      <c r="B74" s="90"/>
    </row>
    <row r="75" ht="15" customHeight="1" spans="1:2">
      <c r="A75" s="105"/>
      <c r="B75" s="90"/>
    </row>
    <row r="76" ht="15" customHeight="1" spans="1:2">
      <c r="A76" s="105"/>
      <c r="B76" s="90"/>
    </row>
    <row r="77" ht="15" customHeight="1" spans="1:2">
      <c r="A77" s="105"/>
      <c r="B77" s="90"/>
    </row>
    <row r="78" ht="15" customHeight="1" spans="1:2">
      <c r="A78" s="105"/>
      <c r="B78" s="90"/>
    </row>
    <row r="79" ht="15" customHeight="1" spans="1:2">
      <c r="A79" s="105"/>
      <c r="B79" s="90"/>
    </row>
    <row r="80" ht="15" customHeight="1" spans="1:2">
      <c r="A80" s="105"/>
      <c r="B80" s="90"/>
    </row>
    <row r="81" ht="15" customHeight="1" spans="1:2">
      <c r="A81" s="105"/>
      <c r="B81" s="90"/>
    </row>
    <row r="82" ht="15" customHeight="1" spans="1:2">
      <c r="A82" s="105"/>
      <c r="B82" s="90"/>
    </row>
    <row r="83" ht="15" customHeight="1" spans="1:2">
      <c r="A83" s="105"/>
      <c r="B83" s="90"/>
    </row>
    <row r="84" ht="15" customHeight="1" spans="1:2">
      <c r="A84" s="105"/>
      <c r="B84" s="90"/>
    </row>
    <row r="85" ht="15" customHeight="1" spans="1:2">
      <c r="A85" s="105"/>
      <c r="B85" s="90"/>
    </row>
    <row r="86" ht="15" customHeight="1" spans="1:2">
      <c r="A86" s="105"/>
      <c r="B86" s="90"/>
    </row>
    <row r="87" ht="15" customHeight="1" spans="1:2">
      <c r="A87" s="105"/>
      <c r="B87" s="90"/>
    </row>
    <row r="88" ht="15" customHeight="1" spans="1:2">
      <c r="A88" s="105"/>
      <c r="B88" s="90"/>
    </row>
    <row r="89" ht="15" customHeight="1" spans="1:2">
      <c r="A89" s="105"/>
      <c r="B89" s="90"/>
    </row>
    <row r="90" ht="15" customHeight="1" spans="1:2">
      <c r="A90" s="105"/>
      <c r="B90" s="90"/>
    </row>
    <row r="91" ht="15" customHeight="1" spans="1:2">
      <c r="A91" s="105"/>
      <c r="B91" s="90"/>
    </row>
    <row r="92" ht="15" customHeight="1" spans="1:2">
      <c r="A92" s="105"/>
      <c r="B92" s="90"/>
    </row>
    <row r="93" ht="15" customHeight="1" spans="1:2">
      <c r="A93" s="105"/>
      <c r="B93" s="90"/>
    </row>
    <row r="94" ht="15" customHeight="1" spans="1:2">
      <c r="A94" s="105"/>
      <c r="B94" s="90"/>
    </row>
    <row r="95" ht="15" customHeight="1" spans="1:2">
      <c r="A95" s="105"/>
      <c r="B95" s="90"/>
    </row>
    <row r="96" ht="15" customHeight="1" spans="1:2">
      <c r="A96" s="105"/>
      <c r="B96" s="90"/>
    </row>
    <row r="97" ht="15" customHeight="1" spans="1:2">
      <c r="A97" s="105"/>
      <c r="B97" s="90"/>
    </row>
    <row r="98" ht="15" customHeight="1" spans="1:2">
      <c r="A98" s="105"/>
      <c r="B98" s="90"/>
    </row>
    <row r="99" ht="15" customHeight="1" spans="1:2">
      <c r="A99" s="105"/>
      <c r="B99" s="90"/>
    </row>
    <row r="100" ht="15" customHeight="1" spans="1:2">
      <c r="A100" s="105"/>
      <c r="B100" s="90"/>
    </row>
    <row r="101" ht="15" customHeight="1" spans="1:2">
      <c r="A101" s="105"/>
      <c r="B101" s="90"/>
    </row>
    <row r="102" ht="15" customHeight="1" spans="1:2">
      <c r="A102" s="105"/>
      <c r="B102" s="90"/>
    </row>
    <row r="103" ht="15" customHeight="1" spans="1:2">
      <c r="A103" s="105"/>
      <c r="B103" s="90"/>
    </row>
    <row r="104" ht="15" customHeight="1" spans="1:2">
      <c r="A104" s="105"/>
      <c r="B104" s="90"/>
    </row>
    <row r="105" ht="15" customHeight="1" spans="1:2">
      <c r="A105" s="105"/>
      <c r="B105" s="90"/>
    </row>
    <row r="106" ht="15" customHeight="1" spans="1:2">
      <c r="A106" s="105"/>
      <c r="B106" s="90"/>
    </row>
    <row r="107" ht="15" customHeight="1" spans="1:2">
      <c r="A107" s="105"/>
      <c r="B107" s="90"/>
    </row>
    <row r="108" ht="15" customHeight="1" spans="1:2">
      <c r="A108" s="105"/>
      <c r="B108" s="90"/>
    </row>
    <row r="109" ht="15" customHeight="1" spans="1:2">
      <c r="A109" s="105"/>
      <c r="B109" s="90"/>
    </row>
    <row r="110" ht="15" customHeight="1" spans="1:2">
      <c r="A110" s="105"/>
      <c r="B110" s="90"/>
    </row>
    <row r="111" ht="15" customHeight="1" spans="1:2">
      <c r="A111" s="105"/>
      <c r="B111" s="90"/>
    </row>
    <row r="112" ht="15" customHeight="1" spans="1:2">
      <c r="A112" s="105"/>
      <c r="B112" s="90"/>
    </row>
    <row r="113" ht="15" customHeight="1" spans="1:2">
      <c r="A113" s="105"/>
      <c r="B113" s="90"/>
    </row>
    <row r="114" ht="15" customHeight="1" spans="1:2">
      <c r="A114" s="105"/>
      <c r="B114" s="90"/>
    </row>
    <row r="115" ht="15" customHeight="1" spans="1:2">
      <c r="A115" s="105"/>
      <c r="B115" s="90"/>
    </row>
    <row r="116" ht="15" customHeight="1" spans="1:2">
      <c r="A116" s="105"/>
      <c r="B116" s="90"/>
    </row>
    <row r="117" ht="15" customHeight="1" spans="1:2">
      <c r="A117" s="105"/>
      <c r="B117" s="90"/>
    </row>
    <row r="118" ht="15" customHeight="1" spans="1:2">
      <c r="A118" s="105"/>
      <c r="B118" s="90"/>
    </row>
    <row r="119" ht="15" customHeight="1" spans="1:2">
      <c r="A119" s="105"/>
      <c r="B119" s="90"/>
    </row>
    <row r="120" ht="15" customHeight="1" spans="1:2">
      <c r="A120" s="105"/>
      <c r="B120" s="90"/>
    </row>
    <row r="121" ht="15" customHeight="1" spans="1:2">
      <c r="A121" s="105"/>
      <c r="B121" s="90"/>
    </row>
    <row r="122" ht="15" customHeight="1" spans="1:2">
      <c r="A122" s="105"/>
      <c r="B122" s="90"/>
    </row>
    <row r="123" ht="15" customHeight="1" spans="1:2">
      <c r="A123" s="105"/>
      <c r="B123" s="90"/>
    </row>
    <row r="124" ht="15" customHeight="1" spans="1:2">
      <c r="A124" s="105"/>
      <c r="B124" s="90"/>
    </row>
    <row r="125" ht="15" customHeight="1" spans="1:2">
      <c r="A125" s="105"/>
      <c r="B125" s="90"/>
    </row>
    <row r="126" ht="15" customHeight="1" spans="1:2">
      <c r="A126" s="105"/>
      <c r="B126" s="90"/>
    </row>
    <row r="127" ht="15" customHeight="1" spans="1:2">
      <c r="A127" s="105"/>
      <c r="B127" s="90"/>
    </row>
    <row r="128" ht="15" customHeight="1" spans="1:2">
      <c r="A128" s="105"/>
      <c r="B128" s="90"/>
    </row>
    <row r="129" ht="15" customHeight="1" spans="1:2">
      <c r="A129" s="105"/>
      <c r="B129" s="90"/>
    </row>
    <row r="130" ht="15" customHeight="1" spans="1:2">
      <c r="A130" s="105"/>
      <c r="B130" s="90"/>
    </row>
    <row r="131" ht="15" customHeight="1" spans="1:2">
      <c r="A131" s="105"/>
      <c r="B131" s="90"/>
    </row>
    <row r="132" ht="15" customHeight="1" spans="1:2">
      <c r="A132" s="105"/>
      <c r="B132" s="90"/>
    </row>
    <row r="133" ht="15" customHeight="1" spans="1:2">
      <c r="A133" s="105"/>
      <c r="B133" s="90"/>
    </row>
    <row r="134" ht="15" customHeight="1" spans="1:2">
      <c r="A134" s="105"/>
      <c r="B134" s="90"/>
    </row>
    <row r="135" ht="15" customHeight="1" spans="1:2">
      <c r="A135" s="105"/>
      <c r="B135" s="90"/>
    </row>
    <row r="136" ht="15" customHeight="1" spans="1:2">
      <c r="A136" s="105"/>
      <c r="B136" s="90"/>
    </row>
    <row r="137" ht="15" customHeight="1" spans="1:2">
      <c r="A137" s="105"/>
      <c r="B137" s="90"/>
    </row>
    <row r="138" ht="15" customHeight="1" spans="1:2">
      <c r="A138" s="105"/>
      <c r="B138" s="90"/>
    </row>
    <row r="139" ht="15" customHeight="1" spans="1:2">
      <c r="A139" s="105"/>
      <c r="B139" s="90"/>
    </row>
    <row r="140" ht="15" customHeight="1" spans="1:2">
      <c r="A140" s="105"/>
      <c r="B140" s="90"/>
    </row>
    <row r="141" ht="15" customHeight="1" spans="1:2">
      <c r="A141" s="105"/>
      <c r="B141" s="90"/>
    </row>
    <row r="142" ht="15" customHeight="1" spans="1:2">
      <c r="A142" s="105"/>
      <c r="B142" s="90"/>
    </row>
    <row r="143" ht="15" customHeight="1" spans="1:2">
      <c r="A143" s="105"/>
      <c r="B143" s="90"/>
    </row>
    <row r="144" ht="15" customHeight="1" spans="1:2">
      <c r="A144" s="105"/>
      <c r="B144" s="90"/>
    </row>
    <row r="145" ht="15" customHeight="1" spans="1:2">
      <c r="A145" s="105"/>
      <c r="B145" s="90"/>
    </row>
    <row r="146" ht="15" customHeight="1" spans="1:2">
      <c r="A146" s="105"/>
      <c r="B146" s="90"/>
    </row>
    <row r="147" ht="15" customHeight="1" spans="1:2">
      <c r="A147" s="105"/>
      <c r="B147" s="90"/>
    </row>
    <row r="148" ht="15" customHeight="1" spans="1:2">
      <c r="A148" s="105"/>
      <c r="B148" s="90"/>
    </row>
    <row r="149" ht="15" customHeight="1" spans="1:2">
      <c r="A149" s="105"/>
      <c r="B149" s="90"/>
    </row>
    <row r="150" ht="15" customHeight="1" spans="1:2">
      <c r="A150" s="105"/>
      <c r="B150" s="90"/>
    </row>
    <row r="151" ht="15" customHeight="1" spans="1:2">
      <c r="A151" s="105"/>
      <c r="B151" s="90"/>
    </row>
    <row r="152" ht="15" customHeight="1" spans="1:2">
      <c r="A152" s="105"/>
      <c r="B152" s="90"/>
    </row>
    <row r="153" ht="15" customHeight="1" spans="1:2">
      <c r="A153" s="105"/>
      <c r="B153" s="90"/>
    </row>
    <row r="154" ht="15" customHeight="1" spans="1:2">
      <c r="A154" s="105"/>
      <c r="B154" s="90"/>
    </row>
    <row r="155" ht="15" customHeight="1" spans="1:2">
      <c r="A155" s="105"/>
      <c r="B155" s="90"/>
    </row>
    <row r="156" ht="15" customHeight="1" spans="1:2">
      <c r="A156" s="105"/>
      <c r="B156" s="90"/>
    </row>
    <row r="157" ht="15" customHeight="1" spans="1:2">
      <c r="A157" s="105"/>
      <c r="B157" s="90"/>
    </row>
    <row r="158" ht="15" customHeight="1" spans="1:2">
      <c r="A158" s="105"/>
      <c r="B158" s="90"/>
    </row>
    <row r="159" ht="15" customHeight="1" spans="1:2">
      <c r="A159" s="105"/>
      <c r="B159" s="90"/>
    </row>
    <row r="160" ht="15" customHeight="1" spans="1:2">
      <c r="A160" s="105"/>
      <c r="B160" s="90"/>
    </row>
    <row r="161" ht="15" customHeight="1" spans="1:2">
      <c r="A161" s="105"/>
      <c r="B161" s="90"/>
    </row>
    <row r="162" ht="15" customHeight="1" spans="1:2">
      <c r="A162" s="105"/>
      <c r="B162" s="90"/>
    </row>
    <row r="163" ht="15" customHeight="1" spans="1:2">
      <c r="A163" s="105"/>
      <c r="B163" s="90"/>
    </row>
    <row r="164" ht="15" customHeight="1" spans="1:2">
      <c r="A164" s="105"/>
      <c r="B164" s="90"/>
    </row>
    <row r="165" ht="15" customHeight="1" spans="1:2">
      <c r="A165" s="105"/>
      <c r="B165" s="90"/>
    </row>
    <row r="166" ht="15" customHeight="1" spans="1:2">
      <c r="A166" s="105"/>
      <c r="B166" s="90"/>
    </row>
    <row r="167" ht="15" customHeight="1" spans="1:2">
      <c r="A167" s="105"/>
      <c r="B167" s="90"/>
    </row>
    <row r="168" ht="15" customHeight="1" spans="1:2">
      <c r="A168" s="105"/>
      <c r="B168" s="90"/>
    </row>
    <row r="169" ht="15" customHeight="1" spans="1:2">
      <c r="A169" s="105"/>
      <c r="B169" s="90"/>
    </row>
    <row r="170" ht="15" customHeight="1" spans="1:2">
      <c r="A170" s="105"/>
      <c r="B170" s="90"/>
    </row>
    <row r="171" ht="15" customHeight="1" spans="1:2">
      <c r="A171" s="105"/>
      <c r="B171" s="90"/>
    </row>
    <row r="172" ht="15" customHeight="1" spans="1:2">
      <c r="A172" s="105"/>
      <c r="B172" s="90"/>
    </row>
    <row r="173" ht="15" customHeight="1" spans="1:2">
      <c r="A173" s="105"/>
      <c r="B173" s="90"/>
    </row>
    <row r="174" ht="15" customHeight="1" spans="1:2">
      <c r="A174" s="105"/>
      <c r="B174" s="90"/>
    </row>
    <row r="175" ht="15" customHeight="1" spans="1:2">
      <c r="A175" s="105"/>
      <c r="B175" s="90"/>
    </row>
    <row r="176" ht="15" customHeight="1" spans="1:2">
      <c r="A176" s="105"/>
      <c r="B176" s="90"/>
    </row>
    <row r="177" ht="15" customHeight="1" spans="1:2">
      <c r="A177" s="105"/>
      <c r="B177" s="90"/>
    </row>
    <row r="178" ht="15" customHeight="1" spans="1:2">
      <c r="A178" s="105"/>
      <c r="B178" s="90"/>
    </row>
    <row r="179" ht="15" customHeight="1" spans="1:2">
      <c r="A179" s="105"/>
      <c r="B179" s="90"/>
    </row>
    <row r="180" ht="15" customHeight="1" spans="1:2">
      <c r="A180" s="105"/>
      <c r="B180" s="90"/>
    </row>
    <row r="181" ht="15" customHeight="1" spans="1:2">
      <c r="A181" s="105"/>
      <c r="B181" s="90"/>
    </row>
    <row r="182" ht="15" customHeight="1" spans="1:2">
      <c r="A182" s="105"/>
      <c r="B182" s="90"/>
    </row>
    <row r="183" ht="15" customHeight="1" spans="1:2">
      <c r="A183" s="105"/>
      <c r="B183" s="90"/>
    </row>
    <row r="184" ht="15" customHeight="1" spans="1:2">
      <c r="A184" s="105"/>
      <c r="B184" s="90"/>
    </row>
    <row r="185" ht="15" customHeight="1" spans="1:2">
      <c r="A185" s="105"/>
      <c r="B185" s="90"/>
    </row>
    <row r="186" ht="15" customHeight="1" spans="1:2">
      <c r="A186" s="105"/>
      <c r="B186" s="90"/>
    </row>
    <row r="187" ht="15" customHeight="1" spans="1:2">
      <c r="A187" s="105"/>
      <c r="B187" s="90"/>
    </row>
    <row r="188" ht="15" customHeight="1" spans="1:2">
      <c r="A188" s="105"/>
      <c r="B188" s="90"/>
    </row>
    <row r="189" ht="15" customHeight="1" spans="1:2">
      <c r="A189" s="105"/>
      <c r="B189" s="90"/>
    </row>
    <row r="190" ht="15" customHeight="1" spans="1:2">
      <c r="A190" s="105"/>
      <c r="B190" s="90"/>
    </row>
    <row r="191" ht="15" customHeight="1" spans="1:2">
      <c r="A191" s="105"/>
      <c r="B191" s="90"/>
    </row>
    <row r="192" ht="15" customHeight="1" spans="1:2">
      <c r="A192" s="105"/>
      <c r="B192" s="90"/>
    </row>
    <row r="193" ht="15" customHeight="1" spans="1:2">
      <c r="A193" s="105"/>
      <c r="B193" s="90"/>
    </row>
    <row r="194" ht="15" customHeight="1" spans="1:2">
      <c r="A194" s="105"/>
      <c r="B194" s="90"/>
    </row>
    <row r="195" ht="15" customHeight="1" spans="1:2">
      <c r="A195" s="105"/>
      <c r="B195" s="90"/>
    </row>
    <row r="196" ht="15" customHeight="1" spans="1:2">
      <c r="A196" s="105"/>
      <c r="B196" s="90"/>
    </row>
    <row r="197" ht="15" customHeight="1" spans="1:2">
      <c r="A197" s="105"/>
      <c r="B197" s="90"/>
    </row>
    <row r="198" ht="15" customHeight="1" spans="1:2">
      <c r="A198" s="105"/>
      <c r="B198" s="90"/>
    </row>
    <row r="199" ht="15" customHeight="1" spans="1:2">
      <c r="A199" s="105"/>
      <c r="B199" s="90"/>
    </row>
    <row r="200" ht="15" customHeight="1" spans="1:2">
      <c r="A200" s="105"/>
      <c r="B200" s="90"/>
    </row>
    <row r="201" ht="15" customHeight="1" spans="1:2">
      <c r="A201" s="105"/>
      <c r="B201" s="90"/>
    </row>
    <row r="202" ht="15" customHeight="1" spans="1:2">
      <c r="A202" s="105"/>
      <c r="B202" s="90"/>
    </row>
    <row r="203" ht="15" customHeight="1" spans="1:2">
      <c r="A203" s="105"/>
      <c r="B203" s="90"/>
    </row>
    <row r="204" ht="15" customHeight="1" spans="1:2">
      <c r="A204" s="105"/>
      <c r="B204" s="90"/>
    </row>
    <row r="205" ht="15" customHeight="1" spans="1:2">
      <c r="A205" s="105"/>
      <c r="B205" s="90"/>
    </row>
    <row r="206" ht="15" customHeight="1" spans="1:2">
      <c r="A206" s="105"/>
      <c r="B206" s="90"/>
    </row>
    <row r="207" ht="15" customHeight="1" spans="1:2">
      <c r="A207" s="105"/>
      <c r="B207" s="90"/>
    </row>
    <row r="208" ht="15" customHeight="1" spans="1:2">
      <c r="A208" s="105"/>
      <c r="B208" s="90"/>
    </row>
    <row r="209" ht="15" customHeight="1" spans="1:2">
      <c r="A209" s="105"/>
      <c r="B209" s="90"/>
    </row>
    <row r="210" ht="15" customHeight="1" spans="1:2">
      <c r="A210" s="105"/>
      <c r="B210" s="90"/>
    </row>
    <row r="211" ht="15" customHeight="1" spans="1:2">
      <c r="A211" s="105"/>
      <c r="B211" s="90"/>
    </row>
    <row r="212" ht="15" customHeight="1" spans="1:2">
      <c r="A212" s="105"/>
      <c r="B212" s="90"/>
    </row>
    <row r="213" ht="15" customHeight="1" spans="1:2">
      <c r="A213" s="105"/>
      <c r="B213" s="90"/>
    </row>
    <row r="214" ht="15" customHeight="1" spans="1:2">
      <c r="A214" s="105"/>
      <c r="B214" s="90"/>
    </row>
    <row r="215" ht="15" customHeight="1" spans="1:2">
      <c r="A215" s="105"/>
      <c r="B215" s="90"/>
    </row>
    <row r="216" ht="15" customHeight="1" spans="1:2">
      <c r="A216" s="105"/>
      <c r="B216" s="90"/>
    </row>
    <row r="217" ht="15" customHeight="1" spans="1:2">
      <c r="A217" s="105"/>
      <c r="B217" s="90"/>
    </row>
    <row r="218" ht="15" customHeight="1" spans="1:2">
      <c r="A218" s="105"/>
      <c r="B218" s="90"/>
    </row>
    <row r="219" ht="15" customHeight="1" spans="1:2">
      <c r="A219" s="105"/>
      <c r="B219" s="90"/>
    </row>
    <row r="220" ht="15" customHeight="1" spans="1:2">
      <c r="A220" s="105"/>
      <c r="B220" s="90"/>
    </row>
    <row r="221" ht="15" customHeight="1" spans="1:2">
      <c r="A221" s="105"/>
      <c r="B221" s="90"/>
    </row>
    <row r="222" ht="15" customHeight="1" spans="1:2">
      <c r="A222" s="105"/>
      <c r="B222" s="90"/>
    </row>
    <row r="223" ht="15" customHeight="1" spans="1:2">
      <c r="A223" s="105"/>
      <c r="B223" s="90"/>
    </row>
    <row r="224" ht="15" customHeight="1" spans="1:2">
      <c r="A224" s="105"/>
      <c r="B224" s="90"/>
    </row>
    <row r="225" ht="15" customHeight="1" spans="1:2">
      <c r="A225" s="105"/>
      <c r="B225" s="90"/>
    </row>
    <row r="226" ht="15" customHeight="1" spans="1:2">
      <c r="A226" s="105"/>
      <c r="B226" s="90"/>
    </row>
    <row r="227" ht="15" customHeight="1" spans="1:2">
      <c r="A227" s="105"/>
      <c r="B227" s="90"/>
    </row>
    <row r="228" ht="15" customHeight="1" spans="1:2">
      <c r="A228" s="105"/>
      <c r="B228" s="90"/>
    </row>
    <row r="229" ht="15" customHeight="1" spans="1:2">
      <c r="A229" s="105"/>
      <c r="B229" s="90"/>
    </row>
    <row r="230" ht="15" customHeight="1" spans="1:2">
      <c r="A230" s="105"/>
      <c r="B230" s="90"/>
    </row>
    <row r="231" ht="15" customHeight="1" spans="1:2">
      <c r="A231" s="105"/>
      <c r="B231" s="90"/>
    </row>
    <row r="232" ht="15" customHeight="1" spans="1:2">
      <c r="A232" s="105"/>
      <c r="B232" s="90"/>
    </row>
    <row r="233" ht="15" customHeight="1" spans="1:2">
      <c r="A233" s="105"/>
      <c r="B233" s="90"/>
    </row>
    <row r="234" ht="15" customHeight="1" spans="1:2">
      <c r="A234" s="105"/>
      <c r="B234" s="90"/>
    </row>
    <row r="235" ht="15" customHeight="1" spans="1:2">
      <c r="A235" s="105"/>
      <c r="B235" s="90"/>
    </row>
    <row r="236" ht="15" customHeight="1" spans="1:2">
      <c r="A236" s="105"/>
      <c r="B236" s="90"/>
    </row>
    <row r="237" ht="15" customHeight="1" spans="1:2">
      <c r="A237" s="105"/>
      <c r="B237" s="90"/>
    </row>
    <row r="238" ht="15" customHeight="1" spans="1:2">
      <c r="A238" s="105"/>
      <c r="B238" s="90"/>
    </row>
    <row r="239" ht="15" customHeight="1" spans="1:2">
      <c r="A239" s="105"/>
      <c r="B239" s="90"/>
    </row>
    <row r="240" ht="15" customHeight="1" spans="1:2">
      <c r="A240" s="105"/>
      <c r="B240" s="90"/>
    </row>
    <row r="241" ht="15" customHeight="1" spans="1:2">
      <c r="A241" s="105"/>
      <c r="B241" s="90"/>
    </row>
    <row r="242" ht="15" customHeight="1" spans="1:2">
      <c r="A242" s="105"/>
      <c r="B242" s="90"/>
    </row>
    <row r="243" ht="15" customHeight="1" spans="1:2">
      <c r="A243" s="105"/>
      <c r="B243" s="90"/>
    </row>
    <row r="244" ht="15" customHeight="1" spans="1:2">
      <c r="A244" s="105"/>
      <c r="B244" s="90"/>
    </row>
    <row r="245" ht="15" customHeight="1" spans="1:2">
      <c r="A245" s="105"/>
      <c r="B245" s="90"/>
    </row>
    <row r="246" ht="15" customHeight="1" spans="1:2">
      <c r="A246" s="105"/>
      <c r="B246" s="90"/>
    </row>
    <row r="247" ht="15" customHeight="1" spans="1:2">
      <c r="A247" s="105"/>
      <c r="B247" s="90"/>
    </row>
    <row r="248" ht="15" customHeight="1" spans="1:2">
      <c r="A248" s="105"/>
      <c r="B248" s="90"/>
    </row>
    <row r="249" ht="15" customHeight="1" spans="1:2">
      <c r="A249" s="105"/>
      <c r="B249" s="90"/>
    </row>
    <row r="250" ht="15" customHeight="1" spans="1:2">
      <c r="A250" s="105"/>
      <c r="B250" s="90"/>
    </row>
    <row r="251" ht="15" customHeight="1" spans="1:2">
      <c r="A251" s="105"/>
      <c r="B251" s="90"/>
    </row>
    <row r="252" ht="15" customHeight="1" spans="1:2">
      <c r="A252" s="105"/>
      <c r="B252" s="90"/>
    </row>
    <row r="253" ht="15" customHeight="1" spans="1:2">
      <c r="A253" s="105"/>
      <c r="B253" s="90"/>
    </row>
    <row r="254" ht="15" customHeight="1" spans="1:2">
      <c r="A254" s="105"/>
      <c r="B254" s="90"/>
    </row>
    <row r="255" ht="15" customHeight="1" spans="1:2">
      <c r="A255" s="105"/>
      <c r="B255" s="90"/>
    </row>
    <row r="256" ht="15" customHeight="1" spans="1:2">
      <c r="A256" s="105"/>
      <c r="B256" s="90"/>
    </row>
    <row r="257" ht="15" customHeight="1" spans="1:2">
      <c r="A257" s="105"/>
      <c r="B257" s="90"/>
    </row>
    <row r="258" ht="15" customHeight="1" spans="1:2">
      <c r="A258" s="105"/>
      <c r="B258" s="90"/>
    </row>
    <row r="259" ht="15" customHeight="1" spans="1:2">
      <c r="A259" s="105"/>
      <c r="B259" s="90"/>
    </row>
    <row r="260" ht="15" customHeight="1" spans="1:2">
      <c r="A260" s="105"/>
      <c r="B260" s="90"/>
    </row>
    <row r="261" ht="15" customHeight="1" spans="1:2">
      <c r="A261" s="105"/>
      <c r="B261" s="90"/>
    </row>
    <row r="262" ht="15" customHeight="1" spans="1:2">
      <c r="A262" s="105"/>
      <c r="B262" s="90"/>
    </row>
    <row r="263" ht="15" customHeight="1" spans="1:2">
      <c r="A263" s="105"/>
      <c r="B263" s="90"/>
    </row>
    <row r="264" ht="15" customHeight="1" spans="1:2">
      <c r="A264" s="105"/>
      <c r="B264" s="90"/>
    </row>
    <row r="265" ht="15" customHeight="1" spans="1:2">
      <c r="A265" s="105"/>
      <c r="B265" s="90"/>
    </row>
    <row r="266" ht="15" customHeight="1" spans="1:2">
      <c r="A266" s="105"/>
      <c r="B266" s="90"/>
    </row>
    <row r="267" ht="15" customHeight="1" spans="1:2">
      <c r="A267" s="105"/>
      <c r="B267" s="90"/>
    </row>
    <row r="268" ht="15" customHeight="1" spans="1:2">
      <c r="A268" s="105"/>
      <c r="B268" s="90"/>
    </row>
    <row r="269" ht="15" customHeight="1" spans="1:2">
      <c r="A269" s="105"/>
      <c r="B269" s="90"/>
    </row>
    <row r="270" ht="15" customHeight="1" spans="1:2">
      <c r="A270" s="105"/>
      <c r="B270" s="90"/>
    </row>
    <row r="271" ht="15" customHeight="1" spans="1:2">
      <c r="A271" s="105"/>
      <c r="B271" s="90"/>
    </row>
    <row r="272" ht="15" customHeight="1" spans="1:2">
      <c r="A272" s="105"/>
      <c r="B272" s="90"/>
    </row>
    <row r="273" ht="15" customHeight="1" spans="1:2">
      <c r="A273" s="105"/>
      <c r="B273" s="90"/>
    </row>
    <row r="274" ht="15" customHeight="1" spans="1:2">
      <c r="A274" s="105"/>
      <c r="B274" s="90"/>
    </row>
    <row r="275" ht="15" customHeight="1" spans="1:2">
      <c r="A275" s="105"/>
      <c r="B275" s="90"/>
    </row>
    <row r="276" ht="15" customHeight="1" spans="1:2">
      <c r="A276" s="105"/>
      <c r="B276" s="90"/>
    </row>
    <row r="277" ht="15" customHeight="1" spans="1:2">
      <c r="A277" s="105"/>
      <c r="B277" s="90"/>
    </row>
    <row r="278" ht="15" customHeight="1" spans="1:2">
      <c r="A278" s="105"/>
      <c r="B278" s="90"/>
    </row>
    <row r="279" ht="15" customHeight="1" spans="1:2">
      <c r="A279" s="105"/>
      <c r="B279" s="90"/>
    </row>
    <row r="280" ht="15" customHeight="1" spans="1:2">
      <c r="A280" s="105"/>
      <c r="B280" s="90"/>
    </row>
    <row r="281" ht="15" customHeight="1" spans="1:2">
      <c r="A281" s="105"/>
      <c r="B281" s="90"/>
    </row>
    <row r="282" ht="15" customHeight="1" spans="1:2">
      <c r="A282" s="105"/>
      <c r="B282" s="90"/>
    </row>
    <row r="283" ht="15" customHeight="1" spans="1:2">
      <c r="A283" s="105"/>
      <c r="B283" s="90"/>
    </row>
    <row r="284" ht="15" customHeight="1" spans="1:2">
      <c r="A284" s="105"/>
      <c r="B284" s="90"/>
    </row>
    <row r="285" ht="15" customHeight="1" spans="1:2">
      <c r="A285" s="105"/>
      <c r="B285" s="90"/>
    </row>
    <row r="286" ht="15" customHeight="1" spans="1:2">
      <c r="A286" s="105"/>
      <c r="B286" s="90"/>
    </row>
    <row r="287" ht="15" customHeight="1" spans="1:2">
      <c r="A287" s="105"/>
      <c r="B287" s="90"/>
    </row>
    <row r="288" ht="15" customHeight="1" spans="1:2">
      <c r="A288" s="105"/>
      <c r="B288" s="90"/>
    </row>
    <row r="289" ht="15" customHeight="1" spans="1:2">
      <c r="A289" s="105"/>
      <c r="B289" s="90"/>
    </row>
    <row r="290" ht="15" customHeight="1" spans="1:2">
      <c r="A290" s="105"/>
      <c r="B290" s="90"/>
    </row>
    <row r="291" ht="15" customHeight="1" spans="1:2">
      <c r="A291" s="105"/>
      <c r="B291" s="90"/>
    </row>
    <row r="292" ht="15" customHeight="1" spans="1:2">
      <c r="A292" s="105"/>
      <c r="B292" s="90"/>
    </row>
    <row r="293" ht="15" customHeight="1" spans="1:2">
      <c r="A293" s="105"/>
      <c r="B293" s="90"/>
    </row>
    <row r="294" ht="15" customHeight="1" spans="1:2">
      <c r="A294" s="105"/>
      <c r="B294" s="90"/>
    </row>
    <row r="295" ht="15" customHeight="1" spans="1:2">
      <c r="A295" s="105"/>
      <c r="B295" s="90"/>
    </row>
    <row r="296" ht="15" customHeight="1" spans="1:2">
      <c r="A296" s="105"/>
      <c r="B296" s="90"/>
    </row>
    <row r="297" ht="15" customHeight="1" spans="1:2">
      <c r="A297" s="105"/>
      <c r="B297" s="90"/>
    </row>
    <row r="298" ht="15" customHeight="1" spans="1:2">
      <c r="A298" s="105"/>
      <c r="B298" s="90"/>
    </row>
    <row r="299" ht="15" customHeight="1" spans="1:2">
      <c r="A299" s="105"/>
      <c r="B299" s="90"/>
    </row>
    <row r="300" ht="15" customHeight="1" spans="1:2">
      <c r="A300" s="105"/>
      <c r="B300" s="90"/>
    </row>
    <row r="301" ht="15" customHeight="1" spans="1:2">
      <c r="A301" s="105"/>
      <c r="B301" s="90"/>
    </row>
    <row r="302" ht="15" customHeight="1" spans="1:2">
      <c r="A302" s="105"/>
      <c r="B302" s="90"/>
    </row>
    <row r="303" ht="15" customHeight="1" spans="1:2">
      <c r="A303" s="105"/>
      <c r="B303" s="90"/>
    </row>
    <row r="304" ht="15" customHeight="1" spans="1:2">
      <c r="A304" s="105"/>
      <c r="B304" s="90"/>
    </row>
    <row r="305" ht="15" customHeight="1" spans="1:2">
      <c r="A305" s="105"/>
      <c r="B305" s="90"/>
    </row>
    <row r="306" ht="15" customHeight="1" spans="1:2">
      <c r="A306" s="105"/>
      <c r="B306" s="90"/>
    </row>
    <row r="307" ht="15" customHeight="1" spans="1:2">
      <c r="A307" s="105"/>
      <c r="B307" s="90"/>
    </row>
    <row r="308" ht="15" customHeight="1" spans="1:2">
      <c r="A308" s="105"/>
      <c r="B308" s="90"/>
    </row>
    <row r="309" ht="15" customHeight="1" spans="1:2">
      <c r="A309" s="105"/>
      <c r="B309" s="90"/>
    </row>
    <row r="310" ht="15" customHeight="1" spans="1:2">
      <c r="A310" s="105"/>
      <c r="B310" s="90"/>
    </row>
    <row r="311" ht="15" customHeight="1" spans="1:2">
      <c r="A311" s="105"/>
      <c r="B311" s="90"/>
    </row>
    <row r="312" ht="15" customHeight="1" spans="1:2">
      <c r="A312" s="105"/>
      <c r="B312" s="90"/>
    </row>
    <row r="313" ht="15" customHeight="1" spans="1:2">
      <c r="A313" s="105"/>
      <c r="B313" s="90"/>
    </row>
    <row r="314" ht="15" customHeight="1" spans="1:2">
      <c r="A314" s="105"/>
      <c r="B314" s="90"/>
    </row>
    <row r="315" ht="15" customHeight="1" spans="1:2">
      <c r="A315" s="105"/>
      <c r="B315" s="90"/>
    </row>
    <row r="316" ht="15" customHeight="1" spans="1:2">
      <c r="A316" s="105"/>
      <c r="B316" s="90"/>
    </row>
    <row r="317" ht="15" customHeight="1" spans="1:2">
      <c r="A317" s="105"/>
      <c r="B317" s="90"/>
    </row>
    <row r="318" ht="15" customHeight="1" spans="1:2">
      <c r="A318" s="105"/>
      <c r="B318" s="90"/>
    </row>
    <row r="319" ht="15" customHeight="1" spans="1:2">
      <c r="A319" s="105"/>
      <c r="B319" s="90"/>
    </row>
  </sheetData>
  <pageMargins left="0.75" right="0.75" top="1" bottom="1" header="0.5" footer="0.5"/>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6"/>
  <dimension ref="A1:H574"/>
  <sheetViews>
    <sheetView zoomScale="80" zoomScaleNormal="80" workbookViewId="0">
      <selection activeCell="A4" sqref="A4"/>
    </sheetView>
  </sheetViews>
  <sheetFormatPr defaultColWidth="9" defaultRowHeight="12.75" outlineLevelCol="7"/>
  <cols>
    <col min="1" max="1" width="20.2857142857143" customWidth="1"/>
    <col min="2" max="2" width="15.4285714285714" customWidth="1"/>
    <col min="3" max="3" width="19" customWidth="1"/>
    <col min="4" max="4" width="17.8571428571429" customWidth="1"/>
    <col min="5" max="5" width="26.1428571428571" style="4" customWidth="1"/>
    <col min="6" max="6" width="16.1428571428571" customWidth="1"/>
    <col min="7" max="7" width="27.7142857142857" customWidth="1"/>
    <col min="8" max="8" width="15" customWidth="1"/>
  </cols>
  <sheetData>
    <row r="1" ht="33.75" customHeight="1" spans="1:8">
      <c r="A1" s="5" t="s">
        <v>11627</v>
      </c>
      <c r="B1" s="5" t="s">
        <v>11639</v>
      </c>
      <c r="C1" s="5" t="s">
        <v>11640</v>
      </c>
      <c r="D1" s="25" t="s">
        <v>11504</v>
      </c>
      <c r="G1" s="39" t="s">
        <v>11630</v>
      </c>
      <c r="H1" s="58" t="e">
        <f>+IF(SUM(E:E)=0,"OK","Stato opera non congruente")</f>
        <v>#N/A</v>
      </c>
    </row>
    <row r="2" ht="33.75" customHeight="1" spans="1:8">
      <c r="A2" s="6" t="s">
        <v>11631</v>
      </c>
      <c r="B2" s="6" t="s">
        <v>11641</v>
      </c>
      <c r="C2" s="6" t="s">
        <v>11642</v>
      </c>
      <c r="D2" s="26"/>
      <c r="G2" s="20" t="s">
        <v>11634</v>
      </c>
      <c r="H2" s="20">
        <f>+COUNTA(A:A)+COUNTA(B:B)+COUNTA(C:C)-9</f>
        <v>0</v>
      </c>
    </row>
    <row r="3" ht="33.75" customHeight="1" spans="1:5">
      <c r="A3" s="7" t="s">
        <v>11833</v>
      </c>
      <c r="B3" s="7" t="s">
        <v>11834</v>
      </c>
      <c r="C3" s="7" t="s">
        <v>11835</v>
      </c>
      <c r="D3" s="27"/>
      <c r="E3" s="10" t="s">
        <v>11638</v>
      </c>
    </row>
    <row r="4" spans="1:5">
      <c r="A4" s="3"/>
      <c r="B4" s="103"/>
      <c r="C4" s="3"/>
      <c r="E4" s="29" t="e">
        <f>+IF(VLOOKUP(Pozzi_inreti!A4,Pozzi!B:AO,40,FALSE)&lt;3,0,1)</f>
        <v>#N/A</v>
      </c>
    </row>
    <row r="5" spans="1:5">
      <c r="A5" s="104"/>
      <c r="B5" s="104"/>
      <c r="C5" s="3"/>
      <c r="E5" s="29"/>
    </row>
    <row r="6" spans="1:5">
      <c r="A6" s="104"/>
      <c r="B6" s="104"/>
      <c r="C6" s="3"/>
      <c r="E6" s="29"/>
    </row>
    <row r="7" spans="1:5">
      <c r="A7" s="104"/>
      <c r="B7" s="104"/>
      <c r="C7" s="3"/>
      <c r="E7" s="29"/>
    </row>
    <row r="8" spans="1:5">
      <c r="A8" s="104"/>
      <c r="B8" s="104"/>
      <c r="C8" s="3"/>
      <c r="E8" s="29"/>
    </row>
    <row r="9" spans="1:5">
      <c r="A9" s="104"/>
      <c r="B9" s="104"/>
      <c r="C9" s="3"/>
      <c r="E9" s="29"/>
    </row>
    <row r="10" spans="1:5">
      <c r="A10" s="104"/>
      <c r="B10" s="104"/>
      <c r="C10" s="3"/>
      <c r="E10" s="29"/>
    </row>
    <row r="11" spans="1:5">
      <c r="A11" s="104"/>
      <c r="B11" s="104"/>
      <c r="C11" s="3"/>
      <c r="E11" s="29"/>
    </row>
    <row r="12" spans="1:5">
      <c r="A12" s="104"/>
      <c r="B12" s="104"/>
      <c r="C12" s="3"/>
      <c r="E12" s="29"/>
    </row>
    <row r="13" spans="1:5">
      <c r="A13" s="104"/>
      <c r="B13" s="104"/>
      <c r="C13" s="3"/>
      <c r="E13" s="29"/>
    </row>
    <row r="14" spans="1:5">
      <c r="A14" s="104"/>
      <c r="B14" s="104"/>
      <c r="C14" s="3"/>
      <c r="E14" s="29"/>
    </row>
    <row r="15" spans="1:5">
      <c r="A15" s="104"/>
      <c r="B15" s="104"/>
      <c r="C15" s="3"/>
      <c r="E15" s="29"/>
    </row>
    <row r="16" spans="1:5">
      <c r="A16" s="104"/>
      <c r="B16" s="104"/>
      <c r="C16" s="3"/>
      <c r="E16" s="29"/>
    </row>
    <row r="17" spans="1:5">
      <c r="A17" s="104"/>
      <c r="B17" s="104"/>
      <c r="C17" s="3"/>
      <c r="E17" s="29"/>
    </row>
    <row r="18" spans="1:5">
      <c r="A18" s="104"/>
      <c r="B18" s="104"/>
      <c r="C18" s="3"/>
      <c r="E18" s="29"/>
    </row>
    <row r="19" spans="1:5">
      <c r="A19" s="104"/>
      <c r="B19" s="104"/>
      <c r="C19" s="3"/>
      <c r="E19" s="29"/>
    </row>
    <row r="20" spans="1:5">
      <c r="A20" s="104"/>
      <c r="B20" s="104"/>
      <c r="C20" s="3"/>
      <c r="E20" s="29"/>
    </row>
    <row r="21" spans="1:5">
      <c r="A21" s="104"/>
      <c r="B21" s="104"/>
      <c r="C21" s="3"/>
      <c r="E21" s="29"/>
    </row>
    <row r="22" spans="1:5">
      <c r="A22" s="104"/>
      <c r="B22" s="104"/>
      <c r="C22" s="3"/>
      <c r="E22" s="29"/>
    </row>
    <row r="23" spans="1:5">
      <c r="A23" s="104"/>
      <c r="B23" s="104"/>
      <c r="C23" s="3"/>
      <c r="E23" s="29"/>
    </row>
    <row r="24" spans="1:5">
      <c r="A24" s="104"/>
      <c r="B24" s="104"/>
      <c r="C24" s="3"/>
      <c r="E24" s="29"/>
    </row>
    <row r="25" spans="1:5">
      <c r="A25" s="104"/>
      <c r="B25" s="104"/>
      <c r="C25" s="3"/>
      <c r="E25" s="29"/>
    </row>
    <row r="26" spans="1:5">
      <c r="A26" s="104"/>
      <c r="B26" s="104"/>
      <c r="C26" s="3"/>
      <c r="E26" s="29"/>
    </row>
    <row r="27" spans="1:5">
      <c r="A27" s="104"/>
      <c r="B27" s="104"/>
      <c r="C27" s="3"/>
      <c r="E27" s="29"/>
    </row>
    <row r="28" spans="1:5">
      <c r="A28" s="104"/>
      <c r="B28" s="104"/>
      <c r="C28" s="3"/>
      <c r="E28" s="29"/>
    </row>
    <row r="29" spans="1:5">
      <c r="A29" s="104"/>
      <c r="B29" s="104"/>
      <c r="C29" s="3"/>
      <c r="E29" s="29"/>
    </row>
    <row r="30" spans="1:5">
      <c r="A30" s="104"/>
      <c r="B30" s="104"/>
      <c r="C30" s="3"/>
      <c r="E30" s="29"/>
    </row>
    <row r="31" spans="1:5">
      <c r="A31" s="104"/>
      <c r="B31" s="104"/>
      <c r="C31" s="3"/>
      <c r="E31" s="29"/>
    </row>
    <row r="32" spans="1:5">
      <c r="A32" s="104"/>
      <c r="B32" s="104"/>
      <c r="C32" s="3"/>
      <c r="E32" s="29"/>
    </row>
    <row r="33" spans="1:5">
      <c r="A33" s="104"/>
      <c r="B33" s="104"/>
      <c r="C33" s="3"/>
      <c r="E33" s="29"/>
    </row>
    <row r="34" spans="1:5">
      <c r="A34" s="104"/>
      <c r="B34" s="104"/>
      <c r="C34" s="3"/>
      <c r="E34" s="29"/>
    </row>
    <row r="35" spans="1:5">
      <c r="A35" s="104"/>
      <c r="B35" s="104"/>
      <c r="C35" s="3"/>
      <c r="E35" s="29"/>
    </row>
    <row r="36" spans="1:5">
      <c r="A36" s="104"/>
      <c r="B36" s="104"/>
      <c r="C36" s="3"/>
      <c r="E36" s="29"/>
    </row>
    <row r="37" spans="1:5">
      <c r="A37" s="104"/>
      <c r="B37" s="104"/>
      <c r="C37" s="3"/>
      <c r="E37" s="29"/>
    </row>
    <row r="38" spans="1:5">
      <c r="A38" s="104"/>
      <c r="B38" s="104"/>
      <c r="C38" s="3"/>
      <c r="E38" s="29"/>
    </row>
    <row r="39" spans="1:5">
      <c r="A39" s="104"/>
      <c r="B39" s="104"/>
      <c r="C39" s="3"/>
      <c r="E39" s="29"/>
    </row>
    <row r="40" spans="1:5">
      <c r="A40" s="104"/>
      <c r="B40" s="104"/>
      <c r="C40" s="3"/>
      <c r="E40" s="29"/>
    </row>
    <row r="41" spans="1:5">
      <c r="A41" s="104"/>
      <c r="B41" s="104"/>
      <c r="C41" s="3"/>
      <c r="E41" s="29"/>
    </row>
    <row r="42" spans="1:5">
      <c r="A42" s="104"/>
      <c r="B42" s="104"/>
      <c r="C42" s="3"/>
      <c r="E42" s="29"/>
    </row>
    <row r="43" spans="1:5">
      <c r="A43" s="104"/>
      <c r="B43" s="104"/>
      <c r="C43" s="3"/>
      <c r="E43" s="29"/>
    </row>
    <row r="44" spans="1:5">
      <c r="A44" s="104"/>
      <c r="B44" s="104"/>
      <c r="C44" s="3"/>
      <c r="E44" s="29"/>
    </row>
    <row r="45" spans="1:5">
      <c r="A45" s="104"/>
      <c r="B45" s="104"/>
      <c r="C45" s="3"/>
      <c r="E45" s="29"/>
    </row>
    <row r="46" spans="1:5">
      <c r="A46" s="104"/>
      <c r="B46" s="104"/>
      <c r="C46" s="3"/>
      <c r="E46" s="29"/>
    </row>
    <row r="47" spans="1:5">
      <c r="A47" s="104"/>
      <c r="B47" s="104"/>
      <c r="C47" s="3"/>
      <c r="E47" s="29"/>
    </row>
    <row r="48" spans="1:5">
      <c r="A48" s="104"/>
      <c r="B48" s="104"/>
      <c r="C48" s="3"/>
      <c r="E48" s="29"/>
    </row>
    <row r="49" spans="1:5">
      <c r="A49" s="104"/>
      <c r="B49" s="104"/>
      <c r="C49" s="3"/>
      <c r="E49" s="29"/>
    </row>
    <row r="50" spans="1:5">
      <c r="A50" s="104"/>
      <c r="B50" s="104"/>
      <c r="C50" s="3"/>
      <c r="E50" s="29"/>
    </row>
    <row r="51" spans="1:5">
      <c r="A51" s="104"/>
      <c r="B51" s="104"/>
      <c r="C51" s="3"/>
      <c r="E51" s="29"/>
    </row>
    <row r="52" spans="1:5">
      <c r="A52" s="104"/>
      <c r="B52" s="104"/>
      <c r="C52" s="3"/>
      <c r="E52" s="29"/>
    </row>
    <row r="53" spans="1:5">
      <c r="A53" s="104"/>
      <c r="B53" s="104"/>
      <c r="C53" s="3"/>
      <c r="E53" s="29"/>
    </row>
    <row r="54" spans="1:5">
      <c r="A54" s="104"/>
      <c r="B54" s="104"/>
      <c r="C54" s="3"/>
      <c r="E54" s="29"/>
    </row>
    <row r="55" spans="1:5">
      <c r="A55" s="104"/>
      <c r="B55" s="104"/>
      <c r="C55" s="3"/>
      <c r="E55" s="29"/>
    </row>
    <row r="56" spans="1:5">
      <c r="A56" s="104"/>
      <c r="B56" s="104"/>
      <c r="C56" s="3"/>
      <c r="E56" s="29"/>
    </row>
    <row r="57" spans="1:5">
      <c r="A57" s="104"/>
      <c r="B57" s="104"/>
      <c r="C57" s="3"/>
      <c r="E57" s="29"/>
    </row>
    <row r="58" spans="1:5">
      <c r="A58" s="104"/>
      <c r="B58" s="104"/>
      <c r="C58" s="3"/>
      <c r="E58" s="29"/>
    </row>
    <row r="59" spans="1:5">
      <c r="A59" s="104"/>
      <c r="B59" s="104"/>
      <c r="C59" s="3"/>
      <c r="E59" s="29"/>
    </row>
    <row r="60" spans="1:5">
      <c r="A60" s="104"/>
      <c r="B60" s="104"/>
      <c r="C60" s="3"/>
      <c r="E60" s="29"/>
    </row>
    <row r="61" spans="1:5">
      <c r="A61" s="104"/>
      <c r="B61" s="104"/>
      <c r="C61" s="3"/>
      <c r="E61" s="29"/>
    </row>
    <row r="62" spans="1:5">
      <c r="A62" s="104"/>
      <c r="B62" s="104"/>
      <c r="C62" s="3"/>
      <c r="E62" s="29"/>
    </row>
    <row r="63" spans="1:5">
      <c r="A63" s="104"/>
      <c r="B63" s="104"/>
      <c r="C63" s="3"/>
      <c r="E63" s="29"/>
    </row>
    <row r="64" spans="1:5">
      <c r="A64" s="104"/>
      <c r="B64" s="104"/>
      <c r="C64" s="3"/>
      <c r="E64" s="29"/>
    </row>
    <row r="65" spans="1:5">
      <c r="A65" s="104"/>
      <c r="B65" s="104"/>
      <c r="C65" s="3"/>
      <c r="E65" s="29"/>
    </row>
    <row r="66" spans="1:5">
      <c r="A66" s="104"/>
      <c r="B66" s="104"/>
      <c r="C66" s="3"/>
      <c r="E66" s="29"/>
    </row>
    <row r="67" spans="1:5">
      <c r="A67" s="104"/>
      <c r="B67" s="104"/>
      <c r="C67" s="3"/>
      <c r="E67" s="29"/>
    </row>
    <row r="68" spans="1:5">
      <c r="A68" s="104"/>
      <c r="B68" s="104"/>
      <c r="C68" s="3"/>
      <c r="E68" s="29"/>
    </row>
    <row r="69" spans="1:5">
      <c r="A69" s="104"/>
      <c r="B69" s="104"/>
      <c r="C69" s="3"/>
      <c r="E69" s="29"/>
    </row>
    <row r="70" spans="1:5">
      <c r="A70" s="104"/>
      <c r="B70" s="104"/>
      <c r="C70" s="3"/>
      <c r="E70" s="29"/>
    </row>
    <row r="71" spans="1:5">
      <c r="A71" s="104"/>
      <c r="B71" s="104"/>
      <c r="C71" s="3"/>
      <c r="E71" s="29"/>
    </row>
    <row r="72" spans="1:5">
      <c r="A72" s="104"/>
      <c r="B72" s="104"/>
      <c r="C72" s="3"/>
      <c r="E72" s="29"/>
    </row>
    <row r="73" spans="1:5">
      <c r="A73" s="104"/>
      <c r="B73" s="104"/>
      <c r="C73" s="3"/>
      <c r="E73" s="29"/>
    </row>
    <row r="74" spans="1:5">
      <c r="A74" s="104"/>
      <c r="B74" s="104"/>
      <c r="C74" s="3"/>
      <c r="E74" s="29"/>
    </row>
    <row r="75" spans="1:5">
      <c r="A75" s="104"/>
      <c r="B75" s="104"/>
      <c r="C75" s="3"/>
      <c r="E75" s="29"/>
    </row>
    <row r="76" spans="1:5">
      <c r="A76" s="104"/>
      <c r="B76" s="104"/>
      <c r="C76" s="3"/>
      <c r="E76" s="29"/>
    </row>
    <row r="77" spans="1:5">
      <c r="A77" s="104"/>
      <c r="B77" s="104"/>
      <c r="C77" s="3"/>
      <c r="E77" s="29"/>
    </row>
    <row r="78" spans="1:5">
      <c r="A78" s="104"/>
      <c r="B78" s="104"/>
      <c r="C78" s="3"/>
      <c r="E78" s="29"/>
    </row>
    <row r="79" spans="1:5">
      <c r="A79" s="104"/>
      <c r="B79" s="104"/>
      <c r="C79" s="3"/>
      <c r="E79" s="29"/>
    </row>
    <row r="80" spans="1:5">
      <c r="A80" s="104"/>
      <c r="B80" s="104"/>
      <c r="C80" s="3"/>
      <c r="E80" s="29"/>
    </row>
    <row r="81" spans="1:5">
      <c r="A81" s="104"/>
      <c r="B81" s="104"/>
      <c r="C81" s="3"/>
      <c r="E81" s="29"/>
    </row>
    <row r="82" spans="1:5">
      <c r="A82" s="104"/>
      <c r="B82" s="104"/>
      <c r="C82" s="3"/>
      <c r="E82" s="29"/>
    </row>
    <row r="83" spans="1:5">
      <c r="A83" s="104"/>
      <c r="B83" s="104"/>
      <c r="C83" s="3"/>
      <c r="E83" s="29"/>
    </row>
    <row r="84" spans="1:5">
      <c r="A84" s="104"/>
      <c r="B84" s="104"/>
      <c r="C84" s="3"/>
      <c r="E84" s="29"/>
    </row>
    <row r="85" spans="1:5">
      <c r="A85" s="104"/>
      <c r="B85" s="104"/>
      <c r="C85" s="3"/>
      <c r="E85" s="29"/>
    </row>
    <row r="86" spans="1:5">
      <c r="A86" s="104"/>
      <c r="B86" s="104"/>
      <c r="C86" s="3"/>
      <c r="E86" s="29"/>
    </row>
    <row r="87" spans="1:5">
      <c r="A87" s="104"/>
      <c r="B87" s="104"/>
      <c r="C87" s="3"/>
      <c r="E87" s="29"/>
    </row>
    <row r="88" spans="1:5">
      <c r="A88" s="104"/>
      <c r="B88" s="104"/>
      <c r="C88" s="3"/>
      <c r="E88" s="29"/>
    </row>
    <row r="89" spans="1:5">
      <c r="A89" s="104"/>
      <c r="B89" s="104"/>
      <c r="C89" s="3"/>
      <c r="E89" s="29"/>
    </row>
    <row r="90" spans="1:5">
      <c r="A90" s="104"/>
      <c r="B90" s="104"/>
      <c r="C90" s="3"/>
      <c r="E90" s="29"/>
    </row>
    <row r="91" spans="1:5">
      <c r="A91" s="104"/>
      <c r="B91" s="104"/>
      <c r="C91" s="3"/>
      <c r="E91" s="29"/>
    </row>
    <row r="92" spans="1:5">
      <c r="A92" s="104"/>
      <c r="B92" s="104"/>
      <c r="C92" s="3"/>
      <c r="E92" s="29"/>
    </row>
    <row r="93" spans="1:5">
      <c r="A93" s="104"/>
      <c r="B93" s="104"/>
      <c r="C93" s="3"/>
      <c r="E93" s="29"/>
    </row>
    <row r="94" spans="1:5">
      <c r="A94" s="104"/>
      <c r="B94" s="104"/>
      <c r="C94" s="3"/>
      <c r="E94" s="29"/>
    </row>
    <row r="95" spans="1:5">
      <c r="A95" s="104"/>
      <c r="B95" s="104"/>
      <c r="C95" s="3"/>
      <c r="E95" s="29"/>
    </row>
    <row r="96" spans="1:5">
      <c r="A96" s="104"/>
      <c r="B96" s="104"/>
      <c r="C96" s="3"/>
      <c r="E96" s="29"/>
    </row>
    <row r="97" spans="1:5">
      <c r="A97" s="104"/>
      <c r="B97" s="104"/>
      <c r="C97" s="3"/>
      <c r="E97" s="29"/>
    </row>
    <row r="98" spans="1:5">
      <c r="A98" s="104"/>
      <c r="B98" s="104"/>
      <c r="C98" s="3"/>
      <c r="E98" s="29"/>
    </row>
    <row r="99" spans="1:5">
      <c r="A99" s="104"/>
      <c r="B99" s="104"/>
      <c r="C99" s="3"/>
      <c r="E99" s="29"/>
    </row>
    <row r="100" spans="1:5">
      <c r="A100" s="104"/>
      <c r="B100" s="104"/>
      <c r="C100" s="3"/>
      <c r="E100" s="29"/>
    </row>
    <row r="101" spans="1:5">
      <c r="A101" s="104"/>
      <c r="B101" s="104"/>
      <c r="C101" s="3"/>
      <c r="E101" s="29"/>
    </row>
    <row r="102" spans="1:5">
      <c r="A102" s="104"/>
      <c r="B102" s="104"/>
      <c r="C102" s="3"/>
      <c r="E102" s="29"/>
    </row>
    <row r="103" spans="1:5">
      <c r="A103" s="104"/>
      <c r="B103" s="104"/>
      <c r="C103" s="3"/>
      <c r="E103" s="29"/>
    </row>
    <row r="104" spans="1:5">
      <c r="A104" s="104"/>
      <c r="B104" s="104"/>
      <c r="C104" s="3"/>
      <c r="E104" s="29"/>
    </row>
    <row r="105" spans="1:5">
      <c r="A105" s="104"/>
      <c r="B105" s="104"/>
      <c r="C105" s="3"/>
      <c r="E105" s="29"/>
    </row>
    <row r="106" spans="1:5">
      <c r="A106" s="104"/>
      <c r="B106" s="104"/>
      <c r="C106" s="3"/>
      <c r="E106" s="29"/>
    </row>
    <row r="107" spans="1:5">
      <c r="A107" s="104"/>
      <c r="B107" s="104"/>
      <c r="C107" s="3"/>
      <c r="E107" s="29"/>
    </row>
    <row r="108" spans="1:5">
      <c r="A108" s="104"/>
      <c r="B108" s="104"/>
      <c r="C108" s="3"/>
      <c r="E108" s="29"/>
    </row>
    <row r="109" spans="1:5">
      <c r="A109" s="104"/>
      <c r="B109" s="104"/>
      <c r="C109" s="3"/>
      <c r="E109" s="29"/>
    </row>
    <row r="110" spans="1:5">
      <c r="A110" s="104"/>
      <c r="B110" s="104"/>
      <c r="C110" s="3"/>
      <c r="E110" s="29"/>
    </row>
    <row r="111" spans="1:5">
      <c r="A111" s="104"/>
      <c r="B111" s="104"/>
      <c r="C111" s="3"/>
      <c r="E111" s="29"/>
    </row>
    <row r="112" spans="1:5">
      <c r="A112" s="104"/>
      <c r="B112" s="104"/>
      <c r="C112" s="3"/>
      <c r="E112" s="29"/>
    </row>
    <row r="113" spans="1:5">
      <c r="A113" s="104"/>
      <c r="B113" s="104"/>
      <c r="C113" s="3"/>
      <c r="E113" s="29"/>
    </row>
    <row r="114" spans="1:5">
      <c r="A114" s="104"/>
      <c r="B114" s="104"/>
      <c r="C114" s="3"/>
      <c r="E114" s="29"/>
    </row>
    <row r="115" spans="1:5">
      <c r="A115" s="104"/>
      <c r="B115" s="104"/>
      <c r="C115" s="3"/>
      <c r="E115" s="29"/>
    </row>
    <row r="116" spans="1:5">
      <c r="A116" s="104"/>
      <c r="B116" s="104"/>
      <c r="C116" s="3"/>
      <c r="E116" s="29"/>
    </row>
    <row r="117" spans="1:5">
      <c r="A117" s="104"/>
      <c r="B117" s="104"/>
      <c r="C117" s="3"/>
      <c r="E117" s="29"/>
    </row>
    <row r="118" spans="1:5">
      <c r="A118" s="104"/>
      <c r="B118" s="104"/>
      <c r="C118" s="3"/>
      <c r="E118" s="29"/>
    </row>
    <row r="119" spans="1:5">
      <c r="A119" s="104"/>
      <c r="B119" s="104"/>
      <c r="C119" s="3"/>
      <c r="E119" s="29"/>
    </row>
    <row r="120" spans="1:5">
      <c r="A120" s="104"/>
      <c r="B120" s="104"/>
      <c r="C120" s="3"/>
      <c r="E120" s="29"/>
    </row>
    <row r="121" spans="1:5">
      <c r="A121" s="104"/>
      <c r="B121" s="104"/>
      <c r="C121" s="3"/>
      <c r="E121" s="29"/>
    </row>
    <row r="122" spans="1:5">
      <c r="A122" s="104"/>
      <c r="B122" s="104"/>
      <c r="C122" s="3"/>
      <c r="E122" s="29"/>
    </row>
    <row r="123" spans="1:5">
      <c r="A123" s="104"/>
      <c r="B123" s="104"/>
      <c r="C123" s="3"/>
      <c r="E123" s="29"/>
    </row>
    <row r="124" spans="1:5">
      <c r="A124" s="104"/>
      <c r="B124" s="104"/>
      <c r="C124" s="3"/>
      <c r="E124" s="29"/>
    </row>
    <row r="125" spans="1:5">
      <c r="A125" s="104"/>
      <c r="B125" s="104"/>
      <c r="C125" s="3"/>
      <c r="E125" s="29"/>
    </row>
    <row r="126" spans="1:5">
      <c r="A126" s="104"/>
      <c r="B126" s="104"/>
      <c r="C126" s="3"/>
      <c r="E126" s="29"/>
    </row>
    <row r="127" spans="1:5">
      <c r="A127" s="104"/>
      <c r="B127" s="104"/>
      <c r="C127" s="3"/>
      <c r="E127" s="29"/>
    </row>
    <row r="128" spans="1:5">
      <c r="A128" s="104"/>
      <c r="B128" s="104"/>
      <c r="C128" s="3"/>
      <c r="E128" s="29"/>
    </row>
    <row r="129" spans="1:5">
      <c r="A129" s="104"/>
      <c r="B129" s="104"/>
      <c r="C129" s="3"/>
      <c r="E129" s="29"/>
    </row>
    <row r="130" spans="1:5">
      <c r="A130" s="104"/>
      <c r="B130" s="104"/>
      <c r="C130" s="3"/>
      <c r="E130" s="29"/>
    </row>
    <row r="131" spans="1:5">
      <c r="A131" s="104"/>
      <c r="B131" s="104"/>
      <c r="C131" s="3"/>
      <c r="E131" s="29"/>
    </row>
    <row r="132" spans="1:5">
      <c r="A132" s="104"/>
      <c r="B132" s="104"/>
      <c r="C132" s="3"/>
      <c r="E132" s="29"/>
    </row>
    <row r="133" spans="1:5">
      <c r="A133" s="104"/>
      <c r="B133" s="104"/>
      <c r="C133" s="3"/>
      <c r="E133" s="29"/>
    </row>
    <row r="134" spans="1:5">
      <c r="A134" s="104"/>
      <c r="B134" s="104"/>
      <c r="C134" s="3"/>
      <c r="E134" s="29"/>
    </row>
    <row r="135" spans="1:5">
      <c r="A135" s="104"/>
      <c r="B135" s="104"/>
      <c r="C135" s="3"/>
      <c r="E135" s="29"/>
    </row>
    <row r="136" spans="1:5">
      <c r="A136" s="104"/>
      <c r="B136" s="104"/>
      <c r="C136" s="3"/>
      <c r="E136" s="29"/>
    </row>
    <row r="137" spans="1:5">
      <c r="A137" s="104"/>
      <c r="B137" s="104"/>
      <c r="C137" s="3"/>
      <c r="E137" s="29"/>
    </row>
    <row r="138" spans="1:5">
      <c r="A138" s="104"/>
      <c r="B138" s="104"/>
      <c r="C138" s="3"/>
      <c r="E138" s="29"/>
    </row>
    <row r="139" spans="1:5">
      <c r="A139" s="104"/>
      <c r="B139" s="104"/>
      <c r="C139" s="3"/>
      <c r="E139" s="29"/>
    </row>
    <row r="140" spans="1:5">
      <c r="A140" s="104"/>
      <c r="B140" s="104"/>
      <c r="C140" s="3"/>
      <c r="E140" s="29"/>
    </row>
    <row r="141" spans="1:5">
      <c r="A141" s="104"/>
      <c r="B141" s="104"/>
      <c r="C141" s="3"/>
      <c r="E141" s="29"/>
    </row>
    <row r="142" spans="1:5">
      <c r="A142" s="104"/>
      <c r="B142" s="104"/>
      <c r="C142" s="3"/>
      <c r="E142" s="29"/>
    </row>
    <row r="143" spans="1:5">
      <c r="A143" s="104"/>
      <c r="B143" s="104"/>
      <c r="C143" s="3"/>
      <c r="E143" s="29"/>
    </row>
    <row r="144" spans="1:5">
      <c r="A144" s="104"/>
      <c r="B144" s="104"/>
      <c r="C144" s="3"/>
      <c r="E144" s="29"/>
    </row>
    <row r="145" spans="1:5">
      <c r="A145" s="104"/>
      <c r="B145" s="104"/>
      <c r="C145" s="3"/>
      <c r="E145" s="29"/>
    </row>
    <row r="146" spans="1:5">
      <c r="A146" s="104"/>
      <c r="B146" s="104"/>
      <c r="C146" s="3"/>
      <c r="E146" s="29"/>
    </row>
    <row r="147" spans="1:5">
      <c r="A147" s="104"/>
      <c r="B147" s="104"/>
      <c r="C147" s="3"/>
      <c r="E147" s="29"/>
    </row>
    <row r="148" spans="1:5">
      <c r="A148" s="104"/>
      <c r="B148" s="104"/>
      <c r="C148" s="3"/>
      <c r="E148" s="29"/>
    </row>
    <row r="149" spans="1:5">
      <c r="A149" s="104"/>
      <c r="B149" s="104"/>
      <c r="C149" s="3"/>
      <c r="E149" s="29"/>
    </row>
    <row r="150" spans="1:5">
      <c r="A150" s="104"/>
      <c r="B150" s="104"/>
      <c r="C150" s="3"/>
      <c r="E150" s="29"/>
    </row>
    <row r="151" spans="1:5">
      <c r="A151" s="104"/>
      <c r="B151" s="104"/>
      <c r="C151" s="3"/>
      <c r="E151" s="29"/>
    </row>
    <row r="152" spans="1:5">
      <c r="A152" s="104"/>
      <c r="B152" s="104"/>
      <c r="C152" s="3"/>
      <c r="E152" s="29"/>
    </row>
    <row r="153" spans="1:5">
      <c r="A153" s="104"/>
      <c r="B153" s="104"/>
      <c r="C153" s="3"/>
      <c r="E153" s="29"/>
    </row>
    <row r="154" spans="1:5">
      <c r="A154" s="104"/>
      <c r="B154" s="104"/>
      <c r="C154" s="3"/>
      <c r="E154" s="29"/>
    </row>
    <row r="155" spans="1:5">
      <c r="A155" s="104"/>
      <c r="B155" s="104"/>
      <c r="C155" s="3"/>
      <c r="E155" s="29"/>
    </row>
    <row r="156" spans="1:5">
      <c r="A156" s="104"/>
      <c r="B156" s="104"/>
      <c r="C156" s="3"/>
      <c r="E156" s="29"/>
    </row>
    <row r="157" spans="1:5">
      <c r="A157" s="104"/>
      <c r="B157" s="104"/>
      <c r="C157" s="3"/>
      <c r="E157" s="29"/>
    </row>
    <row r="158" spans="1:5">
      <c r="A158" s="104"/>
      <c r="B158" s="104"/>
      <c r="C158" s="3"/>
      <c r="E158" s="29"/>
    </row>
    <row r="159" spans="1:5">
      <c r="A159" s="104"/>
      <c r="B159" s="104"/>
      <c r="C159" s="3"/>
      <c r="E159" s="29"/>
    </row>
    <row r="160" spans="1:5">
      <c r="A160" s="104"/>
      <c r="B160" s="104"/>
      <c r="C160" s="3"/>
      <c r="E160" s="29"/>
    </row>
    <row r="161" spans="1:5">
      <c r="A161" s="104"/>
      <c r="B161" s="104"/>
      <c r="C161" s="3"/>
      <c r="E161" s="29"/>
    </row>
    <row r="162" spans="1:5">
      <c r="A162" s="104"/>
      <c r="B162" s="104"/>
      <c r="C162" s="3"/>
      <c r="E162" s="29"/>
    </row>
    <row r="163" spans="1:5">
      <c r="A163" s="104"/>
      <c r="B163" s="104"/>
      <c r="C163" s="3"/>
      <c r="E163" s="29"/>
    </row>
    <row r="164" spans="1:5">
      <c r="A164" s="104"/>
      <c r="B164" s="104"/>
      <c r="C164" s="3"/>
      <c r="E164" s="29"/>
    </row>
    <row r="165" spans="1:5">
      <c r="A165" s="104"/>
      <c r="B165" s="104"/>
      <c r="C165" s="3"/>
      <c r="E165" s="29"/>
    </row>
    <row r="166" spans="1:5">
      <c r="A166" s="104"/>
      <c r="B166" s="104"/>
      <c r="C166" s="3"/>
      <c r="E166" s="29"/>
    </row>
    <row r="167" spans="1:5">
      <c r="A167" s="104"/>
      <c r="B167" s="104"/>
      <c r="C167" s="3"/>
      <c r="E167" s="29"/>
    </row>
    <row r="168" spans="1:5">
      <c r="A168" s="104"/>
      <c r="B168" s="104"/>
      <c r="C168" s="3"/>
      <c r="E168" s="29"/>
    </row>
    <row r="169" spans="1:5">
      <c r="A169" s="104"/>
      <c r="B169" s="104"/>
      <c r="C169" s="3"/>
      <c r="E169" s="29"/>
    </row>
    <row r="170" spans="1:5">
      <c r="A170" s="104"/>
      <c r="B170" s="104"/>
      <c r="C170" s="3"/>
      <c r="E170" s="29"/>
    </row>
    <row r="171" spans="1:5">
      <c r="A171" s="104"/>
      <c r="B171" s="104"/>
      <c r="C171" s="3"/>
      <c r="E171" s="29"/>
    </row>
    <row r="172" spans="1:5">
      <c r="A172" s="104"/>
      <c r="B172" s="104"/>
      <c r="C172" s="3"/>
      <c r="E172" s="29"/>
    </row>
    <row r="173" spans="1:5">
      <c r="A173" s="104"/>
      <c r="B173" s="104"/>
      <c r="C173" s="3"/>
      <c r="E173" s="29"/>
    </row>
    <row r="174" spans="1:5">
      <c r="A174" s="104"/>
      <c r="B174" s="104"/>
      <c r="C174" s="3"/>
      <c r="E174" s="29"/>
    </row>
    <row r="175" spans="1:5">
      <c r="A175" s="104"/>
      <c r="B175" s="104"/>
      <c r="C175" s="3"/>
      <c r="E175" s="29"/>
    </row>
    <row r="176" spans="1:5">
      <c r="A176" s="104"/>
      <c r="B176" s="104"/>
      <c r="C176" s="3"/>
      <c r="E176" s="29"/>
    </row>
    <row r="177" spans="1:5">
      <c r="A177" s="104"/>
      <c r="B177" s="104"/>
      <c r="C177" s="3"/>
      <c r="E177" s="29"/>
    </row>
    <row r="178" spans="1:5">
      <c r="A178" s="104"/>
      <c r="B178" s="104"/>
      <c r="C178" s="3"/>
      <c r="E178" s="29"/>
    </row>
    <row r="179" spans="1:5">
      <c r="A179" s="104"/>
      <c r="B179" s="104"/>
      <c r="C179" s="3"/>
      <c r="E179" s="29"/>
    </row>
    <row r="180" spans="1:5">
      <c r="A180" s="104"/>
      <c r="B180" s="104"/>
      <c r="C180" s="3"/>
      <c r="E180" s="29"/>
    </row>
    <row r="181" spans="1:5">
      <c r="A181" s="104"/>
      <c r="B181" s="104"/>
      <c r="C181" s="3"/>
      <c r="E181" s="29"/>
    </row>
    <row r="182" spans="1:5">
      <c r="A182" s="104"/>
      <c r="B182" s="104"/>
      <c r="C182" s="3"/>
      <c r="E182" s="29"/>
    </row>
    <row r="183" spans="1:5">
      <c r="A183" s="104"/>
      <c r="B183" s="104"/>
      <c r="C183" s="3"/>
      <c r="E183" s="29"/>
    </row>
    <row r="184" spans="1:5">
      <c r="A184" s="104"/>
      <c r="B184" s="104"/>
      <c r="C184" s="3"/>
      <c r="E184" s="29"/>
    </row>
    <row r="185" spans="1:5">
      <c r="A185" s="104"/>
      <c r="B185" s="104"/>
      <c r="C185" s="3"/>
      <c r="E185" s="29"/>
    </row>
    <row r="186" spans="1:5">
      <c r="A186" s="104"/>
      <c r="B186" s="104"/>
      <c r="C186" s="3"/>
      <c r="E186" s="29"/>
    </row>
    <row r="187" spans="1:5">
      <c r="A187" s="104"/>
      <c r="B187" s="104"/>
      <c r="C187" s="3"/>
      <c r="E187" s="29"/>
    </row>
    <row r="188" spans="1:5">
      <c r="A188" s="104"/>
      <c r="B188" s="104"/>
      <c r="C188" s="3"/>
      <c r="E188" s="29"/>
    </row>
    <row r="189" spans="1:5">
      <c r="A189" s="104"/>
      <c r="B189" s="104"/>
      <c r="C189" s="3"/>
      <c r="E189" s="29"/>
    </row>
    <row r="190" spans="1:5">
      <c r="A190" s="104"/>
      <c r="B190" s="104"/>
      <c r="C190" s="3"/>
      <c r="E190" s="29"/>
    </row>
    <row r="191" spans="1:5">
      <c r="A191" s="104"/>
      <c r="B191" s="104"/>
      <c r="C191" s="3"/>
      <c r="E191" s="29"/>
    </row>
    <row r="192" spans="1:5">
      <c r="A192" s="104"/>
      <c r="B192" s="104"/>
      <c r="C192" s="3"/>
      <c r="E192" s="29"/>
    </row>
    <row r="193" spans="1:5">
      <c r="A193" s="104"/>
      <c r="B193" s="104"/>
      <c r="C193" s="3"/>
      <c r="E193" s="29"/>
    </row>
    <row r="194" spans="1:5">
      <c r="A194" s="104"/>
      <c r="B194" s="104"/>
      <c r="C194" s="3"/>
      <c r="E194" s="29"/>
    </row>
    <row r="195" spans="1:5">
      <c r="A195" s="104"/>
      <c r="B195" s="104"/>
      <c r="C195" s="3"/>
      <c r="E195" s="29"/>
    </row>
    <row r="196" spans="1:5">
      <c r="A196" s="104"/>
      <c r="B196" s="104"/>
      <c r="C196" s="3"/>
      <c r="E196" s="29"/>
    </row>
    <row r="197" spans="1:5">
      <c r="A197" s="104"/>
      <c r="B197" s="104"/>
      <c r="C197" s="3"/>
      <c r="E197" s="29"/>
    </row>
    <row r="198" spans="1:5">
      <c r="A198" s="104"/>
      <c r="B198" s="104"/>
      <c r="C198" s="3"/>
      <c r="E198" s="29"/>
    </row>
    <row r="199" spans="1:5">
      <c r="A199" s="104"/>
      <c r="B199" s="104"/>
      <c r="C199" s="3"/>
      <c r="E199" s="29"/>
    </row>
    <row r="200" spans="1:5">
      <c r="A200" s="104"/>
      <c r="B200" s="104"/>
      <c r="C200" s="3"/>
      <c r="E200" s="29"/>
    </row>
    <row r="201" spans="1:5">
      <c r="A201" s="104"/>
      <c r="B201" s="104"/>
      <c r="C201" s="3"/>
      <c r="E201" s="29"/>
    </row>
    <row r="202" spans="1:5">
      <c r="A202" s="104"/>
      <c r="B202" s="104"/>
      <c r="C202" s="3"/>
      <c r="E202" s="29"/>
    </row>
    <row r="203" spans="1:5">
      <c r="A203" s="104"/>
      <c r="B203" s="104"/>
      <c r="C203" s="3"/>
      <c r="E203" s="29"/>
    </row>
    <row r="204" spans="1:5">
      <c r="A204" s="104"/>
      <c r="B204" s="104"/>
      <c r="C204" s="3"/>
      <c r="E204" s="29"/>
    </row>
    <row r="205" spans="1:5">
      <c r="A205" s="104"/>
      <c r="B205" s="104"/>
      <c r="C205" s="3"/>
      <c r="E205" s="29"/>
    </row>
    <row r="206" spans="1:5">
      <c r="A206" s="104"/>
      <c r="B206" s="104"/>
      <c r="C206" s="3"/>
      <c r="E206" s="29"/>
    </row>
    <row r="207" spans="1:5">
      <c r="A207" s="104"/>
      <c r="B207" s="104"/>
      <c r="C207" s="3"/>
      <c r="E207" s="29"/>
    </row>
    <row r="208" spans="1:5">
      <c r="A208" s="104"/>
      <c r="B208" s="104"/>
      <c r="C208" s="3"/>
      <c r="E208" s="29"/>
    </row>
    <row r="209" spans="1:5">
      <c r="A209" s="104"/>
      <c r="B209" s="104"/>
      <c r="C209" s="3"/>
      <c r="E209" s="29"/>
    </row>
    <row r="210" spans="1:5">
      <c r="A210" s="104"/>
      <c r="B210" s="104"/>
      <c r="C210" s="3"/>
      <c r="E210" s="29"/>
    </row>
    <row r="211" spans="1:5">
      <c r="A211" s="104"/>
      <c r="B211" s="104"/>
      <c r="C211" s="3"/>
      <c r="E211" s="29"/>
    </row>
    <row r="212" spans="1:5">
      <c r="A212" s="104"/>
      <c r="B212" s="104"/>
      <c r="C212" s="3"/>
      <c r="E212" s="29"/>
    </row>
    <row r="213" spans="1:5">
      <c r="A213" s="104"/>
      <c r="B213" s="104"/>
      <c r="C213" s="3"/>
      <c r="E213" s="29"/>
    </row>
    <row r="214" spans="1:5">
      <c r="A214" s="104"/>
      <c r="B214" s="104"/>
      <c r="C214" s="3"/>
      <c r="E214" s="29"/>
    </row>
    <row r="215" spans="1:5">
      <c r="A215" s="104"/>
      <c r="B215" s="104"/>
      <c r="C215" s="3"/>
      <c r="E215" s="29"/>
    </row>
    <row r="216" spans="1:5">
      <c r="A216" s="104"/>
      <c r="B216" s="104"/>
      <c r="C216" s="3"/>
      <c r="E216" s="29"/>
    </row>
    <row r="217" spans="1:5">
      <c r="A217" s="104"/>
      <c r="B217" s="104"/>
      <c r="C217" s="3"/>
      <c r="E217" s="29"/>
    </row>
    <row r="218" spans="1:5">
      <c r="A218" s="104"/>
      <c r="B218" s="104"/>
      <c r="C218" s="3"/>
      <c r="E218" s="29"/>
    </row>
    <row r="219" spans="1:5">
      <c r="A219" s="104"/>
      <c r="B219" s="104"/>
      <c r="C219" s="3"/>
      <c r="E219" s="29"/>
    </row>
    <row r="220" spans="1:5">
      <c r="A220" s="104"/>
      <c r="B220" s="104"/>
      <c r="C220" s="3"/>
      <c r="E220" s="29"/>
    </row>
    <row r="221" spans="1:5">
      <c r="A221" s="104"/>
      <c r="B221" s="104"/>
      <c r="C221" s="3"/>
      <c r="E221" s="29"/>
    </row>
    <row r="222" spans="1:5">
      <c r="A222" s="104"/>
      <c r="B222" s="104"/>
      <c r="C222" s="3"/>
      <c r="E222" s="29"/>
    </row>
    <row r="223" spans="1:5">
      <c r="A223" s="104"/>
      <c r="B223" s="104"/>
      <c r="C223" s="3"/>
      <c r="E223" s="29"/>
    </row>
    <row r="224" spans="1:5">
      <c r="A224" s="104"/>
      <c r="B224" s="104"/>
      <c r="C224" s="3"/>
      <c r="E224" s="29"/>
    </row>
    <row r="225" spans="1:5">
      <c r="A225" s="104"/>
      <c r="B225" s="104"/>
      <c r="C225" s="3"/>
      <c r="E225" s="29"/>
    </row>
    <row r="226" spans="1:5">
      <c r="A226" s="104"/>
      <c r="B226" s="104"/>
      <c r="C226" s="3"/>
      <c r="E226" s="29"/>
    </row>
    <row r="227" spans="1:5">
      <c r="A227" s="104"/>
      <c r="B227" s="104"/>
      <c r="C227" s="3"/>
      <c r="E227" s="29"/>
    </row>
    <row r="228" spans="1:5">
      <c r="A228" s="104"/>
      <c r="B228" s="104"/>
      <c r="C228" s="3"/>
      <c r="E228" s="29"/>
    </row>
    <row r="229" spans="1:5">
      <c r="A229" s="104"/>
      <c r="B229" s="104"/>
      <c r="C229" s="3"/>
      <c r="E229" s="29"/>
    </row>
    <row r="230" spans="1:5">
      <c r="A230" s="104"/>
      <c r="B230" s="104"/>
      <c r="C230" s="3"/>
      <c r="E230" s="29"/>
    </row>
    <row r="231" spans="1:5">
      <c r="A231" s="104"/>
      <c r="B231" s="104"/>
      <c r="C231" s="3"/>
      <c r="E231" s="29"/>
    </row>
    <row r="232" spans="1:5">
      <c r="A232" s="104"/>
      <c r="B232" s="104"/>
      <c r="C232" s="3"/>
      <c r="E232" s="29"/>
    </row>
    <row r="233" spans="1:5">
      <c r="A233" s="104"/>
      <c r="B233" s="104"/>
      <c r="C233" s="3"/>
      <c r="E233" s="29"/>
    </row>
    <row r="234" spans="1:5">
      <c r="A234" s="104"/>
      <c r="B234" s="104"/>
      <c r="C234" s="3"/>
      <c r="E234" s="29"/>
    </row>
    <row r="235" spans="1:5">
      <c r="A235" s="104"/>
      <c r="B235" s="104"/>
      <c r="C235" s="3"/>
      <c r="E235" s="29"/>
    </row>
    <row r="236" spans="1:5">
      <c r="A236" s="104"/>
      <c r="B236" s="104"/>
      <c r="C236" s="3"/>
      <c r="E236" s="29"/>
    </row>
    <row r="237" spans="1:5">
      <c r="A237" s="104"/>
      <c r="B237" s="104"/>
      <c r="C237" s="3"/>
      <c r="E237" s="29"/>
    </row>
    <row r="238" spans="1:5">
      <c r="A238" s="104"/>
      <c r="B238" s="104"/>
      <c r="C238" s="3"/>
      <c r="E238" s="29"/>
    </row>
    <row r="239" spans="1:5">
      <c r="A239" s="104"/>
      <c r="B239" s="104"/>
      <c r="C239" s="3"/>
      <c r="E239" s="29"/>
    </row>
    <row r="240" spans="1:5">
      <c r="A240" s="104"/>
      <c r="B240" s="104"/>
      <c r="C240" s="3"/>
      <c r="E240" s="29"/>
    </row>
    <row r="241" spans="1:5">
      <c r="A241" s="104"/>
      <c r="B241" s="104"/>
      <c r="C241" s="3"/>
      <c r="E241" s="29"/>
    </row>
    <row r="242" spans="1:5">
      <c r="A242" s="104"/>
      <c r="B242" s="104"/>
      <c r="C242" s="3"/>
      <c r="E242" s="29"/>
    </row>
    <row r="243" spans="1:5">
      <c r="A243" s="104"/>
      <c r="B243" s="104"/>
      <c r="C243" s="3"/>
      <c r="E243" s="29"/>
    </row>
    <row r="244" spans="1:5">
      <c r="A244" s="104"/>
      <c r="B244" s="104"/>
      <c r="C244" s="3"/>
      <c r="E244" s="29"/>
    </row>
    <row r="245" spans="1:5">
      <c r="A245" s="104"/>
      <c r="B245" s="104"/>
      <c r="C245" s="3"/>
      <c r="E245" s="29"/>
    </row>
    <row r="246" spans="1:5">
      <c r="A246" s="104"/>
      <c r="B246" s="104"/>
      <c r="C246" s="3"/>
      <c r="E246" s="29"/>
    </row>
    <row r="247" spans="1:5">
      <c r="A247" s="104"/>
      <c r="B247" s="104"/>
      <c r="C247" s="3"/>
      <c r="E247" s="29"/>
    </row>
    <row r="248" spans="1:5">
      <c r="A248" s="104"/>
      <c r="B248" s="104"/>
      <c r="C248" s="3"/>
      <c r="E248" s="29"/>
    </row>
    <row r="249" spans="1:5">
      <c r="A249" s="104"/>
      <c r="B249" s="104"/>
      <c r="C249" s="3"/>
      <c r="E249" s="29"/>
    </row>
    <row r="250" spans="1:5">
      <c r="A250" s="104"/>
      <c r="B250" s="104"/>
      <c r="C250" s="3"/>
      <c r="E250" s="29"/>
    </row>
    <row r="251" spans="1:5">
      <c r="A251" s="104"/>
      <c r="B251" s="104"/>
      <c r="C251" s="3"/>
      <c r="E251" s="29"/>
    </row>
    <row r="252" spans="1:5">
      <c r="A252" s="104"/>
      <c r="B252" s="104"/>
      <c r="C252" s="3"/>
      <c r="E252" s="29"/>
    </row>
    <row r="253" spans="1:5">
      <c r="A253" s="104"/>
      <c r="B253" s="104"/>
      <c r="C253" s="3"/>
      <c r="E253" s="29"/>
    </row>
    <row r="254" spans="1:5">
      <c r="A254" s="104"/>
      <c r="B254" s="104"/>
      <c r="C254" s="3"/>
      <c r="E254" s="29"/>
    </row>
    <row r="255" spans="1:5">
      <c r="A255" s="104"/>
      <c r="B255" s="104"/>
      <c r="C255" s="3"/>
      <c r="E255" s="29"/>
    </row>
    <row r="256" spans="1:5">
      <c r="A256" s="104"/>
      <c r="B256" s="104"/>
      <c r="C256" s="3"/>
      <c r="E256" s="29"/>
    </row>
    <row r="257" spans="1:5">
      <c r="A257" s="104"/>
      <c r="B257" s="104"/>
      <c r="C257" s="3"/>
      <c r="E257" s="29"/>
    </row>
    <row r="258" spans="1:5">
      <c r="A258" s="104"/>
      <c r="B258" s="104"/>
      <c r="C258" s="3"/>
      <c r="E258" s="29"/>
    </row>
    <row r="259" spans="1:5">
      <c r="A259" s="104"/>
      <c r="B259" s="104"/>
      <c r="C259" s="3"/>
      <c r="E259" s="29"/>
    </row>
    <row r="260" spans="1:5">
      <c r="A260" s="104"/>
      <c r="B260" s="104"/>
      <c r="C260" s="3"/>
      <c r="E260" s="29"/>
    </row>
    <row r="261" spans="1:5">
      <c r="A261" s="104"/>
      <c r="B261" s="104"/>
      <c r="C261" s="3"/>
      <c r="E261" s="29"/>
    </row>
    <row r="262" spans="1:5">
      <c r="A262" s="104"/>
      <c r="B262" s="104"/>
      <c r="C262" s="3"/>
      <c r="E262" s="29"/>
    </row>
    <row r="263" spans="1:5">
      <c r="A263" s="104"/>
      <c r="B263" s="104"/>
      <c r="C263" s="3"/>
      <c r="E263" s="29"/>
    </row>
    <row r="264" spans="1:5">
      <c r="A264" s="104"/>
      <c r="B264" s="104"/>
      <c r="C264" s="3"/>
      <c r="E264" s="29"/>
    </row>
    <row r="265" spans="1:5">
      <c r="A265" s="104"/>
      <c r="B265" s="104"/>
      <c r="C265" s="3"/>
      <c r="E265" s="29"/>
    </row>
    <row r="266" spans="1:5">
      <c r="A266" s="104"/>
      <c r="B266" s="104"/>
      <c r="C266" s="3"/>
      <c r="E266" s="29"/>
    </row>
    <row r="267" spans="1:5">
      <c r="A267" s="104"/>
      <c r="B267" s="104"/>
      <c r="C267" s="3"/>
      <c r="E267" s="29"/>
    </row>
    <row r="268" spans="1:5">
      <c r="A268" s="104"/>
      <c r="B268" s="104"/>
      <c r="C268" s="3"/>
      <c r="E268" s="29"/>
    </row>
    <row r="269" spans="1:5">
      <c r="A269" s="104"/>
      <c r="B269" s="104"/>
      <c r="C269" s="3"/>
      <c r="E269" s="29"/>
    </row>
    <row r="270" spans="1:5">
      <c r="A270" s="104"/>
      <c r="B270" s="104"/>
      <c r="C270" s="3"/>
      <c r="E270" s="29"/>
    </row>
    <row r="271" spans="1:5">
      <c r="A271" s="104"/>
      <c r="B271" s="104"/>
      <c r="C271" s="3"/>
      <c r="E271" s="29"/>
    </row>
    <row r="272" spans="1:5">
      <c r="A272" s="104"/>
      <c r="B272" s="104"/>
      <c r="C272" s="3"/>
      <c r="E272" s="29"/>
    </row>
    <row r="273" spans="1:5">
      <c r="A273" s="104"/>
      <c r="B273" s="104"/>
      <c r="C273" s="3"/>
      <c r="E273" s="29"/>
    </row>
    <row r="274" spans="1:5">
      <c r="A274" s="104"/>
      <c r="B274" s="104"/>
      <c r="C274" s="3"/>
      <c r="E274" s="29"/>
    </row>
    <row r="275" spans="1:5">
      <c r="A275" s="104"/>
      <c r="B275" s="104"/>
      <c r="C275" s="3"/>
      <c r="E275" s="29"/>
    </row>
    <row r="276" spans="1:5">
      <c r="A276" s="104"/>
      <c r="B276" s="104"/>
      <c r="C276" s="3"/>
      <c r="E276" s="29"/>
    </row>
    <row r="277" spans="1:5">
      <c r="A277" s="104"/>
      <c r="B277" s="104"/>
      <c r="C277" s="3"/>
      <c r="E277" s="29"/>
    </row>
    <row r="278" spans="1:5">
      <c r="A278" s="104"/>
      <c r="B278" s="104"/>
      <c r="C278" s="3"/>
      <c r="E278" s="29"/>
    </row>
    <row r="279" spans="1:5">
      <c r="A279" s="104"/>
      <c r="B279" s="104"/>
      <c r="C279" s="3"/>
      <c r="E279" s="29"/>
    </row>
    <row r="280" spans="1:5">
      <c r="A280" s="104"/>
      <c r="B280" s="104"/>
      <c r="C280" s="3"/>
      <c r="E280" s="29"/>
    </row>
    <row r="281" spans="1:5">
      <c r="A281" s="104"/>
      <c r="B281" s="104"/>
      <c r="C281" s="3"/>
      <c r="E281" s="29"/>
    </row>
    <row r="282" spans="1:5">
      <c r="A282" s="104"/>
      <c r="B282" s="104"/>
      <c r="C282" s="3"/>
      <c r="E282" s="29"/>
    </row>
    <row r="283" spans="1:5">
      <c r="A283" s="104"/>
      <c r="B283" s="104"/>
      <c r="C283" s="3"/>
      <c r="E283" s="29"/>
    </row>
    <row r="284" spans="1:5">
      <c r="A284" s="104"/>
      <c r="B284" s="104"/>
      <c r="C284" s="3"/>
      <c r="E284" s="29"/>
    </row>
    <row r="285" spans="1:5">
      <c r="A285" s="104"/>
      <c r="B285" s="104"/>
      <c r="C285" s="3"/>
      <c r="E285" s="29"/>
    </row>
    <row r="286" spans="1:5">
      <c r="A286" s="104"/>
      <c r="B286" s="104"/>
      <c r="C286" s="3"/>
      <c r="E286" s="29"/>
    </row>
    <row r="287" spans="1:5">
      <c r="A287" s="104"/>
      <c r="B287" s="104"/>
      <c r="C287" s="3"/>
      <c r="E287" s="29"/>
    </row>
    <row r="288" spans="1:5">
      <c r="A288" s="104"/>
      <c r="B288" s="104"/>
      <c r="C288" s="3"/>
      <c r="E288" s="29"/>
    </row>
    <row r="289" spans="1:5">
      <c r="A289" s="104"/>
      <c r="B289" s="104"/>
      <c r="C289" s="3"/>
      <c r="E289" s="29"/>
    </row>
    <row r="290" spans="1:5">
      <c r="A290" s="104"/>
      <c r="B290" s="104"/>
      <c r="C290" s="3"/>
      <c r="E290" s="29"/>
    </row>
    <row r="291" spans="1:5">
      <c r="A291" s="104"/>
      <c r="B291" s="104"/>
      <c r="C291" s="3"/>
      <c r="E291" s="29"/>
    </row>
    <row r="292" spans="1:5">
      <c r="A292" s="104"/>
      <c r="B292" s="104"/>
      <c r="C292" s="3"/>
      <c r="E292" s="29"/>
    </row>
    <row r="293" spans="1:5">
      <c r="A293" s="104"/>
      <c r="B293" s="104"/>
      <c r="C293" s="3"/>
      <c r="E293" s="29"/>
    </row>
    <row r="294" spans="1:5">
      <c r="A294" s="104"/>
      <c r="B294" s="104"/>
      <c r="C294" s="3"/>
      <c r="E294" s="29"/>
    </row>
    <row r="295" spans="1:5">
      <c r="A295" s="104"/>
      <c r="B295" s="104"/>
      <c r="C295" s="3"/>
      <c r="E295" s="29"/>
    </row>
    <row r="296" spans="1:5">
      <c r="A296" s="104"/>
      <c r="B296" s="104"/>
      <c r="C296" s="3"/>
      <c r="E296" s="29"/>
    </row>
    <row r="297" spans="1:5">
      <c r="A297" s="104"/>
      <c r="B297" s="104"/>
      <c r="C297" s="3"/>
      <c r="E297" s="29"/>
    </row>
    <row r="298" spans="1:5">
      <c r="A298" s="104"/>
      <c r="B298" s="104"/>
      <c r="C298" s="3"/>
      <c r="E298" s="29"/>
    </row>
    <row r="299" spans="1:5">
      <c r="A299" s="104"/>
      <c r="B299" s="104"/>
      <c r="C299" s="3"/>
      <c r="E299" s="29"/>
    </row>
    <row r="300" spans="1:5">
      <c r="A300" s="104"/>
      <c r="B300" s="104"/>
      <c r="C300" s="3"/>
      <c r="E300" s="29"/>
    </row>
    <row r="301" spans="1:5">
      <c r="A301" s="104"/>
      <c r="B301" s="104"/>
      <c r="C301" s="3"/>
      <c r="E301" s="29"/>
    </row>
    <row r="302" spans="1:5">
      <c r="A302" s="104"/>
      <c r="B302" s="104"/>
      <c r="C302" s="3"/>
      <c r="E302" s="29"/>
    </row>
    <row r="303" spans="1:5">
      <c r="A303" s="104"/>
      <c r="B303" s="104"/>
      <c r="C303" s="3"/>
      <c r="E303" s="29"/>
    </row>
    <row r="304" spans="1:5">
      <c r="A304" s="104"/>
      <c r="B304" s="104"/>
      <c r="C304" s="3"/>
      <c r="E304" s="29"/>
    </row>
    <row r="305" spans="1:5">
      <c r="A305" s="104"/>
      <c r="B305" s="104"/>
      <c r="C305" s="3"/>
      <c r="E305" s="29"/>
    </row>
    <row r="306" spans="1:5">
      <c r="A306" s="104"/>
      <c r="B306" s="104"/>
      <c r="C306" s="3"/>
      <c r="E306" s="29"/>
    </row>
    <row r="307" spans="1:5">
      <c r="A307" s="104"/>
      <c r="B307" s="104"/>
      <c r="C307" s="3"/>
      <c r="E307" s="29"/>
    </row>
    <row r="308" spans="1:5">
      <c r="A308" s="104"/>
      <c r="B308" s="104"/>
      <c r="C308" s="3"/>
      <c r="E308" s="29"/>
    </row>
    <row r="309" spans="1:5">
      <c r="A309" s="104"/>
      <c r="B309" s="104"/>
      <c r="C309" s="3"/>
      <c r="E309" s="29"/>
    </row>
    <row r="310" spans="1:5">
      <c r="A310" s="104"/>
      <c r="B310" s="104"/>
      <c r="C310" s="3"/>
      <c r="E310" s="29"/>
    </row>
    <row r="311" spans="1:5">
      <c r="A311" s="104"/>
      <c r="B311" s="104"/>
      <c r="C311" s="3"/>
      <c r="E311" s="29"/>
    </row>
    <row r="312" spans="1:5">
      <c r="A312" s="104"/>
      <c r="B312" s="104"/>
      <c r="C312" s="3"/>
      <c r="E312" s="29"/>
    </row>
    <row r="313" spans="1:5">
      <c r="A313" s="104"/>
      <c r="B313" s="104"/>
      <c r="C313" s="3"/>
      <c r="E313" s="29"/>
    </row>
    <row r="314" spans="1:5">
      <c r="A314" s="104"/>
      <c r="B314" s="104"/>
      <c r="C314" s="3"/>
      <c r="E314" s="29"/>
    </row>
    <row r="315" spans="1:5">
      <c r="A315" s="104"/>
      <c r="B315" s="104"/>
      <c r="C315" s="3"/>
      <c r="E315" s="29"/>
    </row>
    <row r="316" spans="1:5">
      <c r="A316" s="104"/>
      <c r="B316" s="104"/>
      <c r="C316" s="3"/>
      <c r="E316" s="29"/>
    </row>
    <row r="317" spans="1:5">
      <c r="A317" s="104"/>
      <c r="B317" s="104"/>
      <c r="C317" s="3"/>
      <c r="E317" s="29"/>
    </row>
    <row r="318" spans="1:5">
      <c r="A318" s="104"/>
      <c r="B318" s="104"/>
      <c r="C318" s="3"/>
      <c r="E318" s="29"/>
    </row>
    <row r="319" spans="1:5">
      <c r="A319" s="104"/>
      <c r="B319" s="104"/>
      <c r="C319" s="3"/>
      <c r="E319" s="29"/>
    </row>
    <row r="320" spans="1:5">
      <c r="A320" s="104"/>
      <c r="B320" s="104"/>
      <c r="C320" s="3"/>
      <c r="E320" s="29"/>
    </row>
    <row r="321" spans="1:5">
      <c r="A321" s="104"/>
      <c r="B321" s="104"/>
      <c r="C321" s="3"/>
      <c r="E321" s="29"/>
    </row>
    <row r="322" spans="1:5">
      <c r="A322" s="104"/>
      <c r="B322" s="104"/>
      <c r="C322" s="3"/>
      <c r="E322" s="29"/>
    </row>
    <row r="323" spans="1:5">
      <c r="A323" s="104"/>
      <c r="B323" s="104"/>
      <c r="C323" s="3"/>
      <c r="E323" s="29"/>
    </row>
    <row r="324" spans="1:5">
      <c r="A324" s="104"/>
      <c r="B324" s="104"/>
      <c r="C324" s="3"/>
      <c r="E324" s="29"/>
    </row>
    <row r="325" spans="1:5">
      <c r="A325" s="104"/>
      <c r="B325" s="104"/>
      <c r="C325" s="3"/>
      <c r="E325" s="29"/>
    </row>
    <row r="326" spans="1:5">
      <c r="A326" s="104"/>
      <c r="B326" s="104"/>
      <c r="C326" s="3"/>
      <c r="E326" s="29"/>
    </row>
    <row r="327" spans="1:5">
      <c r="A327" s="104"/>
      <c r="B327" s="104"/>
      <c r="C327" s="3"/>
      <c r="E327" s="29"/>
    </row>
    <row r="328" spans="1:5">
      <c r="A328" s="104"/>
      <c r="B328" s="104"/>
      <c r="C328" s="3"/>
      <c r="E328" s="29"/>
    </row>
    <row r="329" spans="1:5">
      <c r="A329" s="104"/>
      <c r="B329" s="104"/>
      <c r="C329" s="3"/>
      <c r="E329" s="29"/>
    </row>
    <row r="330" spans="1:5">
      <c r="A330" s="104"/>
      <c r="B330" s="104"/>
      <c r="C330" s="3"/>
      <c r="E330" s="29"/>
    </row>
    <row r="331" spans="1:5">
      <c r="A331" s="104"/>
      <c r="B331" s="104"/>
      <c r="C331" s="3"/>
      <c r="E331" s="29"/>
    </row>
    <row r="332" spans="1:5">
      <c r="A332" s="104"/>
      <c r="B332" s="104"/>
      <c r="C332" s="3"/>
      <c r="E332" s="29"/>
    </row>
    <row r="333" spans="1:5">
      <c r="A333" s="104"/>
      <c r="B333" s="104"/>
      <c r="C333" s="3"/>
      <c r="E333" s="29"/>
    </row>
    <row r="334" spans="1:5">
      <c r="A334" s="104"/>
      <c r="B334" s="104"/>
      <c r="C334" s="3"/>
      <c r="E334" s="29"/>
    </row>
    <row r="335" spans="1:5">
      <c r="A335" s="104"/>
      <c r="B335" s="104"/>
      <c r="C335" s="3"/>
      <c r="E335" s="29"/>
    </row>
    <row r="336" spans="1:5">
      <c r="A336" s="104"/>
      <c r="B336" s="104"/>
      <c r="C336" s="3"/>
      <c r="E336" s="29"/>
    </row>
    <row r="337" spans="1:5">
      <c r="A337" s="104"/>
      <c r="B337" s="104"/>
      <c r="C337" s="3"/>
      <c r="E337" s="29"/>
    </row>
    <row r="338" spans="1:5">
      <c r="A338" s="104"/>
      <c r="B338" s="104"/>
      <c r="C338" s="3"/>
      <c r="E338" s="29"/>
    </row>
    <row r="339" spans="1:5">
      <c r="A339" s="104"/>
      <c r="B339" s="104"/>
      <c r="C339" s="3"/>
      <c r="E339" s="29"/>
    </row>
    <row r="340" spans="1:5">
      <c r="A340" s="104"/>
      <c r="B340" s="104"/>
      <c r="C340" s="3"/>
      <c r="E340" s="29"/>
    </row>
    <row r="341" spans="1:5">
      <c r="A341" s="104"/>
      <c r="B341" s="104"/>
      <c r="C341" s="3"/>
      <c r="E341" s="29"/>
    </row>
    <row r="342" spans="1:5">
      <c r="A342" s="104"/>
      <c r="B342" s="104"/>
      <c r="C342" s="3"/>
      <c r="E342" s="29"/>
    </row>
    <row r="343" spans="1:5">
      <c r="A343" s="104"/>
      <c r="B343" s="104"/>
      <c r="C343" s="3"/>
      <c r="E343" s="29"/>
    </row>
    <row r="344" spans="1:5">
      <c r="A344" s="104"/>
      <c r="B344" s="104"/>
      <c r="C344" s="3"/>
      <c r="E344" s="29"/>
    </row>
    <row r="345" spans="1:5">
      <c r="A345" s="104"/>
      <c r="B345" s="104"/>
      <c r="C345" s="3"/>
      <c r="E345" s="29"/>
    </row>
    <row r="346" spans="1:5">
      <c r="A346" s="104"/>
      <c r="B346" s="104"/>
      <c r="C346" s="3"/>
      <c r="E346" s="29"/>
    </row>
    <row r="347" spans="1:5">
      <c r="A347" s="104"/>
      <c r="B347" s="104"/>
      <c r="C347" s="3"/>
      <c r="E347" s="29"/>
    </row>
    <row r="348" spans="1:5">
      <c r="A348" s="104"/>
      <c r="B348" s="104"/>
      <c r="C348" s="3"/>
      <c r="E348" s="29"/>
    </row>
    <row r="349" spans="1:5">
      <c r="A349" s="104"/>
      <c r="B349" s="104"/>
      <c r="C349" s="3"/>
      <c r="E349" s="29"/>
    </row>
    <row r="350" spans="1:5">
      <c r="A350" s="104"/>
      <c r="B350" s="104"/>
      <c r="C350" s="3"/>
      <c r="E350" s="29"/>
    </row>
    <row r="351" spans="1:5">
      <c r="A351" s="104"/>
      <c r="B351" s="104"/>
      <c r="C351" s="3"/>
      <c r="E351" s="29"/>
    </row>
    <row r="352" spans="1:5">
      <c r="A352" s="104"/>
      <c r="B352" s="104"/>
      <c r="C352" s="3"/>
      <c r="E352" s="29"/>
    </row>
    <row r="353" spans="1:5">
      <c r="A353" s="104"/>
      <c r="B353" s="104"/>
      <c r="C353" s="3"/>
      <c r="E353" s="29"/>
    </row>
    <row r="354" spans="1:5">
      <c r="A354" s="104"/>
      <c r="B354" s="104"/>
      <c r="C354" s="3"/>
      <c r="E354" s="29"/>
    </row>
    <row r="355" spans="1:5">
      <c r="A355" s="104"/>
      <c r="B355" s="104"/>
      <c r="C355" s="3"/>
      <c r="E355" s="29"/>
    </row>
    <row r="356" spans="1:5">
      <c r="A356" s="104"/>
      <c r="B356" s="104"/>
      <c r="C356" s="3"/>
      <c r="E356" s="29"/>
    </row>
    <row r="357" spans="1:5">
      <c r="A357" s="104"/>
      <c r="B357" s="104"/>
      <c r="C357" s="3"/>
      <c r="E357" s="29"/>
    </row>
    <row r="358" spans="1:5">
      <c r="A358" s="104"/>
      <c r="B358" s="104"/>
      <c r="C358" s="3"/>
      <c r="E358" s="29"/>
    </row>
    <row r="359" spans="1:5">
      <c r="A359" s="104"/>
      <c r="B359" s="104"/>
      <c r="C359" s="3"/>
      <c r="E359" s="29"/>
    </row>
    <row r="360" spans="1:5">
      <c r="A360" s="104"/>
      <c r="B360" s="104"/>
      <c r="C360" s="3"/>
      <c r="E360" s="29"/>
    </row>
    <row r="361" spans="1:5">
      <c r="A361" s="104"/>
      <c r="B361" s="104"/>
      <c r="C361" s="3"/>
      <c r="E361" s="29"/>
    </row>
    <row r="362" spans="1:5">
      <c r="A362" s="104"/>
      <c r="B362" s="104"/>
      <c r="C362" s="3"/>
      <c r="E362" s="29"/>
    </row>
    <row r="363" spans="1:5">
      <c r="A363" s="104"/>
      <c r="B363" s="104"/>
      <c r="C363" s="3"/>
      <c r="E363" s="29"/>
    </row>
    <row r="364" spans="1:5">
      <c r="A364" s="104"/>
      <c r="B364" s="104"/>
      <c r="C364" s="3"/>
      <c r="E364" s="29"/>
    </row>
    <row r="365" spans="1:5">
      <c r="A365" s="104"/>
      <c r="B365" s="104"/>
      <c r="C365" s="3"/>
      <c r="E365" s="29"/>
    </row>
    <row r="366" spans="1:5">
      <c r="A366" s="104"/>
      <c r="B366" s="104"/>
      <c r="C366" s="3"/>
      <c r="E366" s="29"/>
    </row>
    <row r="367" spans="1:5">
      <c r="A367" s="104"/>
      <c r="B367" s="104"/>
      <c r="C367" s="3"/>
      <c r="E367" s="29"/>
    </row>
    <row r="368" spans="1:5">
      <c r="A368" s="104"/>
      <c r="B368" s="104"/>
      <c r="C368" s="3"/>
      <c r="E368" s="29"/>
    </row>
    <row r="369" spans="1:5">
      <c r="A369" s="104"/>
      <c r="B369" s="104"/>
      <c r="C369" s="3"/>
      <c r="E369" s="29"/>
    </row>
    <row r="370" spans="1:5">
      <c r="A370" s="104"/>
      <c r="B370" s="104"/>
      <c r="C370" s="3"/>
      <c r="E370" s="29"/>
    </row>
    <row r="371" spans="1:5">
      <c r="A371" s="104"/>
      <c r="B371" s="104"/>
      <c r="C371" s="3"/>
      <c r="E371" s="29"/>
    </row>
    <row r="372" spans="1:5">
      <c r="A372" s="104"/>
      <c r="B372" s="104"/>
      <c r="C372" s="3"/>
      <c r="E372" s="29"/>
    </row>
    <row r="373" spans="1:5">
      <c r="A373" s="104"/>
      <c r="B373" s="104"/>
      <c r="C373" s="3"/>
      <c r="E373" s="29"/>
    </row>
    <row r="374" spans="1:5">
      <c r="A374" s="104"/>
      <c r="B374" s="104"/>
      <c r="C374" s="3"/>
      <c r="E374" s="29"/>
    </row>
    <row r="375" spans="1:5">
      <c r="A375" s="104"/>
      <c r="B375" s="104"/>
      <c r="C375" s="3"/>
      <c r="E375" s="29"/>
    </row>
    <row r="376" spans="1:5">
      <c r="A376" s="104"/>
      <c r="B376" s="104"/>
      <c r="C376" s="3"/>
      <c r="E376" s="29"/>
    </row>
    <row r="377" spans="1:5">
      <c r="A377" s="104"/>
      <c r="B377" s="104"/>
      <c r="C377" s="3"/>
      <c r="E377" s="29"/>
    </row>
    <row r="378" spans="1:5">
      <c r="A378" s="104"/>
      <c r="B378" s="104"/>
      <c r="C378" s="3"/>
      <c r="E378" s="29"/>
    </row>
    <row r="379" spans="1:5">
      <c r="A379" s="104"/>
      <c r="B379" s="104"/>
      <c r="C379" s="3"/>
      <c r="E379" s="29"/>
    </row>
    <row r="380" spans="1:5">
      <c r="A380" s="104"/>
      <c r="B380" s="104"/>
      <c r="C380" s="3"/>
      <c r="E380" s="29"/>
    </row>
    <row r="381" spans="1:5">
      <c r="A381" s="104"/>
      <c r="B381" s="104"/>
      <c r="C381" s="3"/>
      <c r="E381" s="29"/>
    </row>
    <row r="382" spans="1:5">
      <c r="A382" s="104"/>
      <c r="B382" s="104"/>
      <c r="C382" s="3"/>
      <c r="E382" s="29"/>
    </row>
    <row r="383" spans="1:5">
      <c r="A383" s="104"/>
      <c r="B383" s="104"/>
      <c r="C383" s="3"/>
      <c r="E383" s="29"/>
    </row>
    <row r="384" spans="1:5">
      <c r="A384" s="104"/>
      <c r="B384" s="104"/>
      <c r="C384" s="3"/>
      <c r="E384" s="29"/>
    </row>
    <row r="385" spans="1:5">
      <c r="A385" s="104"/>
      <c r="B385" s="104"/>
      <c r="C385" s="3"/>
      <c r="E385" s="29"/>
    </row>
    <row r="386" spans="1:5">
      <c r="A386" s="104"/>
      <c r="B386" s="104"/>
      <c r="C386" s="3"/>
      <c r="E386" s="29"/>
    </row>
    <row r="387" spans="1:5">
      <c r="A387" s="104"/>
      <c r="B387" s="104"/>
      <c r="C387" s="3"/>
      <c r="E387" s="29"/>
    </row>
    <row r="388" spans="1:5">
      <c r="A388" s="104"/>
      <c r="B388" s="104"/>
      <c r="C388" s="3"/>
      <c r="E388" s="29"/>
    </row>
    <row r="389" spans="1:5">
      <c r="A389" s="104"/>
      <c r="B389" s="104"/>
      <c r="C389" s="3"/>
      <c r="E389" s="29"/>
    </row>
    <row r="390" spans="1:5">
      <c r="A390" s="104"/>
      <c r="B390" s="104"/>
      <c r="C390" s="3"/>
      <c r="E390" s="29"/>
    </row>
    <row r="391" spans="1:5">
      <c r="A391" s="104"/>
      <c r="B391" s="104"/>
      <c r="C391" s="3"/>
      <c r="E391" s="29"/>
    </row>
    <row r="392" spans="1:5">
      <c r="A392" s="104"/>
      <c r="B392" s="104"/>
      <c r="C392" s="3"/>
      <c r="E392" s="29"/>
    </row>
    <row r="393" spans="1:5">
      <c r="A393" s="104"/>
      <c r="B393" s="104"/>
      <c r="C393" s="3"/>
      <c r="E393" s="29"/>
    </row>
    <row r="394" spans="1:5">
      <c r="A394" s="104"/>
      <c r="B394" s="104"/>
      <c r="C394" s="3"/>
      <c r="E394" s="29"/>
    </row>
    <row r="395" spans="1:5">
      <c r="A395" s="104"/>
      <c r="B395" s="104"/>
      <c r="C395" s="3"/>
      <c r="E395" s="29"/>
    </row>
    <row r="396" spans="1:5">
      <c r="A396" s="104"/>
      <c r="B396" s="104"/>
      <c r="C396" s="3"/>
      <c r="E396" s="29"/>
    </row>
    <row r="397" spans="1:5">
      <c r="A397" s="104"/>
      <c r="B397" s="104"/>
      <c r="C397" s="3"/>
      <c r="E397" s="29"/>
    </row>
    <row r="398" spans="1:5">
      <c r="A398" s="104"/>
      <c r="B398" s="104"/>
      <c r="C398" s="3"/>
      <c r="E398" s="29"/>
    </row>
    <row r="399" spans="1:5">
      <c r="A399" s="104"/>
      <c r="B399" s="104"/>
      <c r="C399" s="3"/>
      <c r="E399" s="29"/>
    </row>
    <row r="400" spans="1:5">
      <c r="A400" s="104"/>
      <c r="B400" s="104"/>
      <c r="C400" s="3"/>
      <c r="E400" s="29"/>
    </row>
    <row r="401" spans="1:5">
      <c r="A401" s="104"/>
      <c r="B401" s="104"/>
      <c r="C401" s="3"/>
      <c r="E401" s="29"/>
    </row>
    <row r="402" spans="1:5">
      <c r="A402" s="104"/>
      <c r="B402" s="104"/>
      <c r="C402" s="3"/>
      <c r="E402" s="29"/>
    </row>
    <row r="403" spans="1:5">
      <c r="A403" s="104"/>
      <c r="B403" s="104"/>
      <c r="C403" s="3"/>
      <c r="E403" s="29"/>
    </row>
    <row r="404" spans="1:5">
      <c r="A404" s="104"/>
      <c r="B404" s="104"/>
      <c r="C404" s="3"/>
      <c r="E404" s="29"/>
    </row>
    <row r="405" spans="1:5">
      <c r="A405" s="104"/>
      <c r="B405" s="104"/>
      <c r="C405" s="3"/>
      <c r="E405" s="29"/>
    </row>
    <row r="406" spans="1:5">
      <c r="A406" s="104"/>
      <c r="B406" s="104"/>
      <c r="C406" s="3"/>
      <c r="E406" s="29"/>
    </row>
    <row r="407" spans="1:5">
      <c r="A407" s="104"/>
      <c r="B407" s="104"/>
      <c r="C407" s="3"/>
      <c r="E407" s="29"/>
    </row>
    <row r="408" spans="1:5">
      <c r="A408" s="104"/>
      <c r="B408" s="104"/>
      <c r="C408" s="3"/>
      <c r="E408" s="29"/>
    </row>
    <row r="409" spans="1:5">
      <c r="A409" s="104"/>
      <c r="B409" s="104"/>
      <c r="C409" s="3"/>
      <c r="E409" s="29"/>
    </row>
    <row r="410" spans="1:5">
      <c r="A410" s="104"/>
      <c r="B410" s="104"/>
      <c r="C410" s="3"/>
      <c r="E410" s="29"/>
    </row>
    <row r="411" spans="1:5">
      <c r="A411" s="104"/>
      <c r="B411" s="104"/>
      <c r="C411" s="3"/>
      <c r="E411" s="29"/>
    </row>
    <row r="412" spans="1:5">
      <c r="A412" s="104"/>
      <c r="B412" s="104"/>
      <c r="C412" s="3"/>
      <c r="E412" s="29"/>
    </row>
    <row r="413" spans="1:5">
      <c r="A413" s="104"/>
      <c r="B413" s="104"/>
      <c r="C413" s="3"/>
      <c r="E413" s="29"/>
    </row>
    <row r="414" spans="1:5">
      <c r="A414" s="104"/>
      <c r="B414" s="104"/>
      <c r="C414" s="3"/>
      <c r="E414" s="29"/>
    </row>
    <row r="415" spans="1:5">
      <c r="A415" s="104"/>
      <c r="B415" s="104"/>
      <c r="C415" s="3"/>
      <c r="E415" s="29"/>
    </row>
    <row r="416" spans="1:5">
      <c r="A416" s="104"/>
      <c r="B416" s="104"/>
      <c r="C416" s="3"/>
      <c r="E416" s="29"/>
    </row>
    <row r="417" spans="1:5">
      <c r="A417" s="104"/>
      <c r="B417" s="104"/>
      <c r="C417" s="3"/>
      <c r="E417" s="29"/>
    </row>
    <row r="418" spans="1:5">
      <c r="A418" s="104"/>
      <c r="B418" s="104"/>
      <c r="C418" s="3"/>
      <c r="E418" s="29"/>
    </row>
    <row r="419" spans="1:5">
      <c r="A419" s="104"/>
      <c r="B419" s="104"/>
      <c r="C419" s="3"/>
      <c r="E419" s="29"/>
    </row>
    <row r="420" spans="1:5">
      <c r="A420" s="104"/>
      <c r="B420" s="104"/>
      <c r="C420" s="3"/>
      <c r="E420" s="29"/>
    </row>
    <row r="421" spans="1:5">
      <c r="A421" s="104"/>
      <c r="B421" s="104"/>
      <c r="C421" s="3"/>
      <c r="E421" s="29"/>
    </row>
    <row r="422" spans="1:5">
      <c r="A422" s="104"/>
      <c r="B422" s="104"/>
      <c r="C422" s="3"/>
      <c r="E422" s="29"/>
    </row>
    <row r="423" spans="1:5">
      <c r="A423" s="104"/>
      <c r="B423" s="104"/>
      <c r="C423" s="3"/>
      <c r="E423" s="29"/>
    </row>
    <row r="424" spans="1:5">
      <c r="A424" s="104"/>
      <c r="B424" s="104"/>
      <c r="C424" s="3"/>
      <c r="E424" s="29"/>
    </row>
    <row r="425" spans="1:5">
      <c r="A425" s="104"/>
      <c r="B425" s="104"/>
      <c r="C425" s="3"/>
      <c r="E425" s="29"/>
    </row>
    <row r="426" spans="1:5">
      <c r="A426" s="104"/>
      <c r="B426" s="104"/>
      <c r="C426" s="3"/>
      <c r="E426" s="29"/>
    </row>
    <row r="427" spans="1:5">
      <c r="A427" s="104"/>
      <c r="B427" s="104"/>
      <c r="C427" s="3"/>
      <c r="E427" s="29"/>
    </row>
    <row r="428" spans="1:5">
      <c r="A428" s="104"/>
      <c r="B428" s="104"/>
      <c r="C428" s="3"/>
      <c r="E428" s="29"/>
    </row>
    <row r="429" spans="1:5">
      <c r="A429" s="104"/>
      <c r="B429" s="104"/>
      <c r="C429" s="3"/>
      <c r="E429" s="29"/>
    </row>
    <row r="430" spans="1:5">
      <c r="A430" s="104"/>
      <c r="B430" s="104"/>
      <c r="C430" s="3"/>
      <c r="E430" s="29"/>
    </row>
    <row r="431" spans="1:5">
      <c r="A431" s="104"/>
      <c r="B431" s="104"/>
      <c r="C431" s="3"/>
      <c r="E431" s="29"/>
    </row>
    <row r="432" spans="1:5">
      <c r="A432" s="104"/>
      <c r="B432" s="104"/>
      <c r="C432" s="3"/>
      <c r="E432" s="29"/>
    </row>
    <row r="433" spans="1:5">
      <c r="A433" s="104"/>
      <c r="B433" s="104"/>
      <c r="C433" s="3"/>
      <c r="E433" s="29"/>
    </row>
    <row r="434" spans="1:5">
      <c r="A434" s="104"/>
      <c r="B434" s="104"/>
      <c r="C434" s="3"/>
      <c r="E434" s="29"/>
    </row>
    <row r="435" spans="1:5">
      <c r="A435" s="104"/>
      <c r="B435" s="104"/>
      <c r="C435" s="3"/>
      <c r="E435" s="29"/>
    </row>
    <row r="436" spans="1:5">
      <c r="A436" s="104"/>
      <c r="B436" s="104"/>
      <c r="C436" s="3"/>
      <c r="E436" s="29"/>
    </row>
    <row r="437" spans="1:5">
      <c r="A437" s="104"/>
      <c r="B437" s="104"/>
      <c r="C437" s="3"/>
      <c r="E437" s="29"/>
    </row>
    <row r="438" spans="1:5">
      <c r="A438" s="104"/>
      <c r="B438" s="104"/>
      <c r="C438" s="3"/>
      <c r="E438" s="29"/>
    </row>
    <row r="439" spans="1:5">
      <c r="A439" s="104"/>
      <c r="B439" s="104"/>
      <c r="C439" s="3"/>
      <c r="E439" s="29"/>
    </row>
    <row r="440" spans="1:5">
      <c r="A440" s="104"/>
      <c r="B440" s="104"/>
      <c r="C440" s="3"/>
      <c r="E440" s="29"/>
    </row>
    <row r="441" spans="1:5">
      <c r="A441" s="104"/>
      <c r="B441" s="104"/>
      <c r="C441" s="3"/>
      <c r="E441" s="29"/>
    </row>
    <row r="442" spans="1:5">
      <c r="A442" s="104"/>
      <c r="B442" s="104"/>
      <c r="C442" s="3"/>
      <c r="E442" s="29"/>
    </row>
    <row r="443" spans="1:5">
      <c r="A443" s="104"/>
      <c r="B443" s="104"/>
      <c r="C443" s="3"/>
      <c r="E443" s="29"/>
    </row>
    <row r="444" spans="1:5">
      <c r="A444" s="104"/>
      <c r="B444" s="104"/>
      <c r="C444" s="3"/>
      <c r="E444" s="29"/>
    </row>
    <row r="445" spans="1:5">
      <c r="A445" s="104"/>
      <c r="B445" s="104"/>
      <c r="C445" s="3"/>
      <c r="E445" s="29"/>
    </row>
    <row r="446" spans="1:5">
      <c r="A446" s="104"/>
      <c r="B446" s="104"/>
      <c r="C446" s="3"/>
      <c r="E446" s="29"/>
    </row>
    <row r="447" spans="1:5">
      <c r="A447" s="104"/>
      <c r="B447" s="104"/>
      <c r="C447" s="3"/>
      <c r="E447" s="29"/>
    </row>
    <row r="448" spans="1:5">
      <c r="A448" s="104"/>
      <c r="B448" s="104"/>
      <c r="C448" s="3"/>
      <c r="E448" s="29"/>
    </row>
    <row r="449" spans="1:5">
      <c r="A449" s="104"/>
      <c r="B449" s="104"/>
      <c r="C449" s="3"/>
      <c r="E449" s="29"/>
    </row>
    <row r="450" spans="1:5">
      <c r="A450" s="104"/>
      <c r="B450" s="104"/>
      <c r="C450" s="3"/>
      <c r="E450" s="29"/>
    </row>
    <row r="451" spans="1:5">
      <c r="A451" s="104"/>
      <c r="B451" s="104"/>
      <c r="C451" s="3"/>
      <c r="E451" s="29"/>
    </row>
    <row r="452" spans="1:5">
      <c r="A452" s="104"/>
      <c r="B452" s="104"/>
      <c r="C452" s="3"/>
      <c r="E452" s="29"/>
    </row>
    <row r="453" spans="1:5">
      <c r="A453" s="104"/>
      <c r="B453" s="104"/>
      <c r="C453" s="3"/>
      <c r="E453" s="29"/>
    </row>
    <row r="454" spans="1:5">
      <c r="A454" s="104"/>
      <c r="B454" s="104"/>
      <c r="C454" s="3"/>
      <c r="E454" s="29"/>
    </row>
    <row r="455" spans="1:5">
      <c r="A455" s="104"/>
      <c r="B455" s="104"/>
      <c r="C455" s="3"/>
      <c r="E455" s="29"/>
    </row>
    <row r="456" spans="1:5">
      <c r="A456" s="104"/>
      <c r="B456" s="104"/>
      <c r="C456" s="3"/>
      <c r="E456" s="29"/>
    </row>
    <row r="457" spans="1:5">
      <c r="A457" s="104"/>
      <c r="B457" s="104"/>
      <c r="C457" s="3"/>
      <c r="E457" s="29"/>
    </row>
    <row r="458" spans="1:5">
      <c r="A458" s="104"/>
      <c r="B458" s="104"/>
      <c r="C458" s="3"/>
      <c r="E458" s="29"/>
    </row>
    <row r="459" spans="1:5">
      <c r="A459" s="104"/>
      <c r="B459" s="104"/>
      <c r="C459" s="3"/>
      <c r="E459" s="29"/>
    </row>
    <row r="460" spans="1:5">
      <c r="A460" s="104"/>
      <c r="B460" s="104"/>
      <c r="C460" s="3"/>
      <c r="E460" s="29"/>
    </row>
    <row r="461" spans="1:5">
      <c r="A461" s="104"/>
      <c r="B461" s="104"/>
      <c r="C461" s="3"/>
      <c r="E461" s="29"/>
    </row>
    <row r="462" spans="1:5">
      <c r="A462" s="104"/>
      <c r="B462" s="104"/>
      <c r="C462" s="3"/>
      <c r="E462" s="29"/>
    </row>
    <row r="463" spans="1:5">
      <c r="A463" s="104"/>
      <c r="B463" s="104"/>
      <c r="C463" s="3"/>
      <c r="E463" s="29"/>
    </row>
    <row r="464" spans="1:5">
      <c r="A464" s="104"/>
      <c r="B464" s="104"/>
      <c r="C464" s="3"/>
      <c r="E464" s="29"/>
    </row>
    <row r="465" spans="1:5">
      <c r="A465" s="104"/>
      <c r="B465" s="104"/>
      <c r="C465" s="3"/>
      <c r="E465" s="29"/>
    </row>
    <row r="466" spans="1:5">
      <c r="A466" s="104"/>
      <c r="B466" s="104"/>
      <c r="C466" s="3"/>
      <c r="E466" s="29"/>
    </row>
    <row r="467" spans="1:5">
      <c r="A467" s="104"/>
      <c r="B467" s="104"/>
      <c r="C467" s="3"/>
      <c r="E467" s="29"/>
    </row>
    <row r="468" spans="1:5">
      <c r="A468" s="104"/>
      <c r="B468" s="104"/>
      <c r="C468" s="3"/>
      <c r="E468" s="29"/>
    </row>
    <row r="469" spans="1:5">
      <c r="A469" s="104"/>
      <c r="B469" s="104"/>
      <c r="C469" s="3"/>
      <c r="E469" s="29"/>
    </row>
    <row r="470" spans="1:5">
      <c r="A470" s="104"/>
      <c r="B470" s="104"/>
      <c r="C470" s="3"/>
      <c r="E470" s="29"/>
    </row>
    <row r="471" spans="1:5">
      <c r="A471" s="104"/>
      <c r="B471" s="104"/>
      <c r="C471" s="3"/>
      <c r="E471" s="29"/>
    </row>
    <row r="472" spans="1:5">
      <c r="A472" s="104"/>
      <c r="B472" s="104"/>
      <c r="C472" s="3"/>
      <c r="E472" s="29"/>
    </row>
    <row r="473" spans="1:5">
      <c r="A473" s="104"/>
      <c r="B473" s="104"/>
      <c r="C473" s="3"/>
      <c r="E473" s="29"/>
    </row>
    <row r="474" spans="1:5">
      <c r="A474" s="104"/>
      <c r="B474" s="104"/>
      <c r="C474" s="3"/>
      <c r="E474" s="29"/>
    </row>
    <row r="475" spans="1:5">
      <c r="A475" s="104"/>
      <c r="B475" s="104"/>
      <c r="C475" s="3"/>
      <c r="E475" s="29"/>
    </row>
    <row r="476" spans="1:5">
      <c r="A476" s="104"/>
      <c r="B476" s="104"/>
      <c r="C476" s="3"/>
      <c r="E476" s="29"/>
    </row>
    <row r="477" spans="1:5">
      <c r="A477" s="104"/>
      <c r="B477" s="104"/>
      <c r="C477" s="3"/>
      <c r="E477" s="29"/>
    </row>
    <row r="478" spans="1:5">
      <c r="A478" s="104"/>
      <c r="B478" s="104"/>
      <c r="C478" s="3"/>
      <c r="E478" s="29"/>
    </row>
    <row r="479" spans="1:5">
      <c r="A479" s="104"/>
      <c r="B479" s="104"/>
      <c r="C479" s="3"/>
      <c r="E479" s="29"/>
    </row>
    <row r="480" spans="1:5">
      <c r="A480" s="104"/>
      <c r="B480" s="104"/>
      <c r="C480" s="3"/>
      <c r="E480" s="29"/>
    </row>
    <row r="481" spans="1:5">
      <c r="A481" s="104"/>
      <c r="B481" s="104"/>
      <c r="C481" s="3"/>
      <c r="E481" s="29"/>
    </row>
    <row r="482" spans="1:5">
      <c r="A482" s="104"/>
      <c r="B482" s="104"/>
      <c r="C482" s="3"/>
      <c r="E482" s="29"/>
    </row>
    <row r="483" spans="1:5">
      <c r="A483" s="104"/>
      <c r="B483" s="104"/>
      <c r="C483" s="3"/>
      <c r="E483" s="29"/>
    </row>
    <row r="484" spans="1:5">
      <c r="A484" s="104"/>
      <c r="B484" s="104"/>
      <c r="C484" s="3"/>
      <c r="E484" s="29"/>
    </row>
    <row r="485" spans="1:5">
      <c r="A485" s="104"/>
      <c r="B485" s="104"/>
      <c r="C485" s="3"/>
      <c r="E485" s="29"/>
    </row>
    <row r="486" spans="1:5">
      <c r="A486" s="104"/>
      <c r="B486" s="104"/>
      <c r="C486" s="3"/>
      <c r="E486" s="29"/>
    </row>
    <row r="487" spans="1:5">
      <c r="A487" s="104"/>
      <c r="B487" s="104"/>
      <c r="C487" s="3"/>
      <c r="E487" s="29"/>
    </row>
    <row r="488" spans="1:5">
      <c r="A488" s="104"/>
      <c r="B488" s="104"/>
      <c r="C488" s="3"/>
      <c r="E488" s="29"/>
    </row>
    <row r="489" spans="1:5">
      <c r="A489" s="104"/>
      <c r="B489" s="104"/>
      <c r="C489" s="3"/>
      <c r="E489" s="29"/>
    </row>
    <row r="490" spans="1:5">
      <c r="A490" s="104"/>
      <c r="B490" s="104"/>
      <c r="C490" s="3"/>
      <c r="E490" s="29"/>
    </row>
    <row r="491" spans="1:5">
      <c r="A491" s="104"/>
      <c r="B491" s="104"/>
      <c r="C491" s="3"/>
      <c r="E491" s="29"/>
    </row>
    <row r="492" spans="1:5">
      <c r="A492" s="104"/>
      <c r="B492" s="104"/>
      <c r="C492" s="3"/>
      <c r="E492" s="29"/>
    </row>
    <row r="493" spans="1:5">
      <c r="A493" s="104"/>
      <c r="B493" s="104"/>
      <c r="C493" s="3"/>
      <c r="E493" s="29"/>
    </row>
    <row r="494" spans="1:5">
      <c r="A494" s="104"/>
      <c r="B494" s="104"/>
      <c r="C494" s="3"/>
      <c r="E494" s="29"/>
    </row>
    <row r="495" spans="1:5">
      <c r="A495" s="104"/>
      <c r="B495" s="104"/>
      <c r="C495" s="3"/>
      <c r="E495" s="29"/>
    </row>
    <row r="496" spans="1:5">
      <c r="A496" s="104"/>
      <c r="B496" s="104"/>
      <c r="C496" s="3"/>
      <c r="E496" s="29"/>
    </row>
    <row r="497" spans="1:5">
      <c r="A497" s="104"/>
      <c r="B497" s="104"/>
      <c r="C497" s="3"/>
      <c r="E497" s="29"/>
    </row>
    <row r="498" spans="1:5">
      <c r="A498" s="104"/>
      <c r="B498" s="104"/>
      <c r="C498" s="3"/>
      <c r="E498" s="29"/>
    </row>
    <row r="499" spans="1:5">
      <c r="A499" s="104"/>
      <c r="B499" s="104"/>
      <c r="C499" s="3"/>
      <c r="E499" s="29"/>
    </row>
    <row r="500" spans="1:5">
      <c r="A500" s="104"/>
      <c r="B500" s="104"/>
      <c r="C500" s="3"/>
      <c r="E500" s="29"/>
    </row>
    <row r="501" spans="1:5">
      <c r="A501" s="104"/>
      <c r="B501" s="104"/>
      <c r="C501" s="3"/>
      <c r="E501" s="29"/>
    </row>
    <row r="502" spans="1:5">
      <c r="A502" s="104"/>
      <c r="B502" s="104"/>
      <c r="C502" s="3"/>
      <c r="E502" s="29"/>
    </row>
    <row r="503" spans="1:5">
      <c r="A503" s="104"/>
      <c r="B503" s="104"/>
      <c r="C503" s="3"/>
      <c r="E503" s="29"/>
    </row>
    <row r="504" spans="1:5">
      <c r="A504" s="104"/>
      <c r="B504" s="104"/>
      <c r="C504" s="3"/>
      <c r="E504" s="29"/>
    </row>
    <row r="505" spans="1:5">
      <c r="A505" s="104"/>
      <c r="B505" s="104"/>
      <c r="C505" s="3"/>
      <c r="E505" s="29"/>
    </row>
    <row r="506" spans="1:5">
      <c r="A506" s="104"/>
      <c r="B506" s="104"/>
      <c r="C506" s="3"/>
      <c r="E506" s="29"/>
    </row>
    <row r="507" spans="1:5">
      <c r="A507" s="104"/>
      <c r="B507" s="104"/>
      <c r="C507" s="3"/>
      <c r="E507" s="29"/>
    </row>
    <row r="508" spans="1:5">
      <c r="A508" s="104"/>
      <c r="B508" s="104"/>
      <c r="C508" s="3"/>
      <c r="E508" s="29"/>
    </row>
    <row r="509" spans="1:5">
      <c r="A509" s="104"/>
      <c r="B509" s="104"/>
      <c r="C509" s="3"/>
      <c r="E509" s="29"/>
    </row>
    <row r="510" spans="1:5">
      <c r="A510" s="104"/>
      <c r="B510" s="104"/>
      <c r="C510" s="3"/>
      <c r="E510" s="29"/>
    </row>
    <row r="511" spans="1:5">
      <c r="A511" s="104"/>
      <c r="B511" s="104"/>
      <c r="C511" s="3"/>
      <c r="E511" s="29"/>
    </row>
    <row r="512" spans="1:5">
      <c r="A512" s="104"/>
      <c r="B512" s="104"/>
      <c r="C512" s="3"/>
      <c r="E512" s="29"/>
    </row>
    <row r="513" spans="1:5">
      <c r="A513" s="104"/>
      <c r="B513" s="104"/>
      <c r="C513" s="3"/>
      <c r="E513" s="29"/>
    </row>
    <row r="514" spans="1:5">
      <c r="A514" s="104"/>
      <c r="B514" s="104"/>
      <c r="C514" s="3"/>
      <c r="E514" s="29"/>
    </row>
    <row r="515" spans="1:5">
      <c r="A515" s="104"/>
      <c r="B515" s="104"/>
      <c r="C515" s="3"/>
      <c r="E515" s="29"/>
    </row>
    <row r="516" spans="1:5">
      <c r="A516" s="104"/>
      <c r="B516" s="104"/>
      <c r="C516" s="3"/>
      <c r="E516" s="29"/>
    </row>
    <row r="517" spans="1:5">
      <c r="A517" s="104"/>
      <c r="B517" s="104"/>
      <c r="C517" s="3"/>
      <c r="E517" s="29"/>
    </row>
    <row r="518" spans="1:5">
      <c r="A518" s="104"/>
      <c r="B518" s="104"/>
      <c r="C518" s="3"/>
      <c r="E518" s="29"/>
    </row>
    <row r="519" spans="1:5">
      <c r="A519" s="104"/>
      <c r="B519" s="104"/>
      <c r="C519" s="3"/>
      <c r="E519" s="29"/>
    </row>
    <row r="520" spans="1:5">
      <c r="A520" s="104"/>
      <c r="B520" s="104"/>
      <c r="C520" s="3"/>
      <c r="E520" s="29"/>
    </row>
    <row r="521" spans="1:5">
      <c r="A521" s="104"/>
      <c r="B521" s="104"/>
      <c r="C521" s="3"/>
      <c r="E521" s="29"/>
    </row>
    <row r="522" spans="1:5">
      <c r="A522" s="104"/>
      <c r="B522" s="104"/>
      <c r="C522" s="3"/>
      <c r="E522" s="29"/>
    </row>
    <row r="523" spans="1:5">
      <c r="A523" s="104"/>
      <c r="B523" s="104"/>
      <c r="C523" s="3"/>
      <c r="E523" s="29"/>
    </row>
    <row r="524" spans="1:5">
      <c r="A524" s="104"/>
      <c r="B524" s="104"/>
      <c r="C524" s="3"/>
      <c r="E524" s="29"/>
    </row>
    <row r="525" spans="1:5">
      <c r="A525" s="104"/>
      <c r="B525" s="104"/>
      <c r="C525" s="3"/>
      <c r="E525" s="29"/>
    </row>
    <row r="526" spans="1:5">
      <c r="A526" s="104"/>
      <c r="B526" s="104"/>
      <c r="C526" s="3"/>
      <c r="E526" s="29"/>
    </row>
    <row r="527" spans="1:5">
      <c r="A527" s="104"/>
      <c r="B527" s="104"/>
      <c r="C527" s="3"/>
      <c r="E527" s="29"/>
    </row>
    <row r="528" spans="1:5">
      <c r="A528" s="104"/>
      <c r="B528" s="104"/>
      <c r="C528" s="3"/>
      <c r="E528" s="29"/>
    </row>
    <row r="529" spans="1:5">
      <c r="A529" s="104"/>
      <c r="B529" s="104"/>
      <c r="C529" s="3"/>
      <c r="E529" s="29"/>
    </row>
    <row r="530" spans="1:5">
      <c r="A530" s="104"/>
      <c r="B530" s="104"/>
      <c r="C530" s="3"/>
      <c r="E530" s="29"/>
    </row>
    <row r="531" spans="1:5">
      <c r="A531" s="104"/>
      <c r="B531" s="104"/>
      <c r="C531" s="3"/>
      <c r="E531" s="29"/>
    </row>
    <row r="532" spans="1:5">
      <c r="A532" s="104"/>
      <c r="B532" s="104"/>
      <c r="C532" s="3"/>
      <c r="E532" s="29"/>
    </row>
    <row r="533" spans="1:5">
      <c r="A533" s="104"/>
      <c r="B533" s="104"/>
      <c r="C533" s="3"/>
      <c r="E533" s="29"/>
    </row>
    <row r="534" spans="1:5">
      <c r="A534" s="104"/>
      <c r="B534" s="104"/>
      <c r="C534" s="3"/>
      <c r="E534" s="29"/>
    </row>
    <row r="535" spans="1:5">
      <c r="A535" s="104"/>
      <c r="B535" s="104"/>
      <c r="C535" s="3"/>
      <c r="E535" s="29"/>
    </row>
    <row r="536" spans="1:5">
      <c r="A536" s="104"/>
      <c r="B536" s="104"/>
      <c r="C536" s="3"/>
      <c r="E536" s="29"/>
    </row>
    <row r="537" spans="1:5">
      <c r="A537" s="104"/>
      <c r="B537" s="104"/>
      <c r="C537" s="3"/>
      <c r="E537" s="29"/>
    </row>
    <row r="538" spans="1:5">
      <c r="A538" s="104"/>
      <c r="B538" s="104"/>
      <c r="C538" s="3"/>
      <c r="E538" s="29"/>
    </row>
    <row r="539" spans="1:5">
      <c r="A539" s="104"/>
      <c r="B539" s="104"/>
      <c r="C539" s="3"/>
      <c r="E539" s="29"/>
    </row>
    <row r="540" spans="1:5">
      <c r="A540" s="104"/>
      <c r="B540" s="104"/>
      <c r="C540" s="3"/>
      <c r="E540" s="29"/>
    </row>
    <row r="541" spans="1:5">
      <c r="A541" s="104"/>
      <c r="B541" s="104"/>
      <c r="C541" s="3"/>
      <c r="E541" s="29"/>
    </row>
    <row r="542" spans="1:5">
      <c r="A542" s="104"/>
      <c r="B542" s="104"/>
      <c r="C542" s="3"/>
      <c r="E542" s="29"/>
    </row>
    <row r="543" spans="1:5">
      <c r="A543" s="104"/>
      <c r="B543" s="104"/>
      <c r="C543" s="3"/>
      <c r="E543" s="29"/>
    </row>
    <row r="544" spans="1:5">
      <c r="A544" s="104"/>
      <c r="B544" s="104"/>
      <c r="C544" s="3"/>
      <c r="E544" s="29"/>
    </row>
    <row r="545" spans="1:5">
      <c r="A545" s="104"/>
      <c r="B545" s="104"/>
      <c r="C545" s="3"/>
      <c r="E545" s="29"/>
    </row>
    <row r="546" spans="1:5">
      <c r="A546" s="104"/>
      <c r="B546" s="104"/>
      <c r="C546" s="3"/>
      <c r="E546" s="29"/>
    </row>
    <row r="547" spans="1:5">
      <c r="A547" s="104"/>
      <c r="B547" s="104"/>
      <c r="C547" s="3"/>
      <c r="E547" s="29"/>
    </row>
    <row r="548" spans="1:5">
      <c r="A548" s="104"/>
      <c r="B548" s="104"/>
      <c r="C548" s="3"/>
      <c r="E548" s="29"/>
    </row>
    <row r="549" spans="1:5">
      <c r="A549" s="104"/>
      <c r="B549" s="104"/>
      <c r="C549" s="3"/>
      <c r="E549" s="29"/>
    </row>
    <row r="550" spans="1:5">
      <c r="A550" s="104"/>
      <c r="B550" s="104"/>
      <c r="C550" s="3"/>
      <c r="E550" s="29"/>
    </row>
    <row r="551" spans="1:5">
      <c r="A551" s="104"/>
      <c r="B551" s="104"/>
      <c r="C551" s="3"/>
      <c r="E551" s="29"/>
    </row>
    <row r="552" spans="1:5">
      <c r="A552" s="104"/>
      <c r="B552" s="104"/>
      <c r="C552" s="3"/>
      <c r="E552" s="29"/>
    </row>
    <row r="553" spans="1:5">
      <c r="A553" s="104"/>
      <c r="B553" s="104"/>
      <c r="C553" s="3"/>
      <c r="E553" s="29"/>
    </row>
    <row r="554" spans="1:5">
      <c r="A554" s="104"/>
      <c r="B554" s="104"/>
      <c r="C554" s="3"/>
      <c r="E554" s="29"/>
    </row>
    <row r="555" spans="1:5">
      <c r="A555" s="104"/>
      <c r="B555" s="104"/>
      <c r="C555" s="3"/>
      <c r="E555" s="29"/>
    </row>
    <row r="556" spans="1:5">
      <c r="A556" s="104"/>
      <c r="B556" s="104"/>
      <c r="C556" s="3"/>
      <c r="E556" s="29"/>
    </row>
    <row r="557" spans="1:5">
      <c r="A557" s="104"/>
      <c r="B557" s="104"/>
      <c r="C557" s="3"/>
      <c r="E557" s="29"/>
    </row>
    <row r="558" spans="1:5">
      <c r="A558" s="104"/>
      <c r="B558" s="104"/>
      <c r="C558" s="3"/>
      <c r="E558" s="29"/>
    </row>
    <row r="559" spans="1:5">
      <c r="A559" s="104"/>
      <c r="B559" s="104"/>
      <c r="C559" s="3"/>
      <c r="E559" s="29"/>
    </row>
    <row r="560" spans="1:5">
      <c r="A560" s="104"/>
      <c r="B560" s="104"/>
      <c r="C560" s="3"/>
      <c r="E560" s="29"/>
    </row>
    <row r="561" spans="1:5">
      <c r="A561" s="104"/>
      <c r="B561" s="104"/>
      <c r="C561" s="3"/>
      <c r="E561" s="29"/>
    </row>
    <row r="562" spans="1:5">
      <c r="A562" s="104"/>
      <c r="B562" s="104"/>
      <c r="C562" s="3"/>
      <c r="E562" s="29"/>
    </row>
    <row r="563" spans="1:5">
      <c r="A563" s="104"/>
      <c r="B563" s="104"/>
      <c r="C563" s="3"/>
      <c r="E563" s="29"/>
    </row>
    <row r="564" spans="1:5">
      <c r="A564" s="104"/>
      <c r="B564" s="104"/>
      <c r="C564" s="3"/>
      <c r="E564" s="29"/>
    </row>
    <row r="565" spans="1:5">
      <c r="A565" s="104"/>
      <c r="B565" s="104"/>
      <c r="C565" s="3"/>
      <c r="E565" s="29"/>
    </row>
    <row r="566" spans="1:5">
      <c r="A566" s="104"/>
      <c r="B566" s="104"/>
      <c r="C566" s="3"/>
      <c r="E566" s="29"/>
    </row>
    <row r="567" spans="1:5">
      <c r="A567" s="104"/>
      <c r="B567" s="104"/>
      <c r="C567" s="3"/>
      <c r="E567" s="29"/>
    </row>
    <row r="568" spans="1:5">
      <c r="A568" s="104"/>
      <c r="B568" s="104"/>
      <c r="C568" s="3"/>
      <c r="E568" s="29"/>
    </row>
    <row r="569" spans="1:5">
      <c r="A569" s="104"/>
      <c r="B569" s="104"/>
      <c r="C569" s="3"/>
      <c r="E569" s="29"/>
    </row>
    <row r="570" spans="1:5">
      <c r="A570" s="104"/>
      <c r="B570" s="104"/>
      <c r="C570" s="3"/>
      <c r="E570" s="29"/>
    </row>
    <row r="571" spans="1:5">
      <c r="A571" s="104"/>
      <c r="B571" s="104"/>
      <c r="C571" s="3"/>
      <c r="E571" s="29"/>
    </row>
    <row r="572" spans="1:5">
      <c r="A572" s="104"/>
      <c r="B572" s="104"/>
      <c r="C572" s="3"/>
      <c r="E572" s="29"/>
    </row>
    <row r="573" spans="5:5">
      <c r="E573" s="29"/>
    </row>
    <row r="574" spans="5:5">
      <c r="E574" s="29"/>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A937"/>
  <sheetViews>
    <sheetView workbookViewId="0">
      <selection activeCell="A4" sqref="A4:AW4"/>
    </sheetView>
  </sheetViews>
  <sheetFormatPr defaultColWidth="9.14285714285714" defaultRowHeight="12.75"/>
  <cols>
    <col min="1" max="1" width="12.4285714285714" customWidth="1"/>
    <col min="2" max="2" width="9" customWidth="1"/>
    <col min="3" max="3" width="40.7142857142857" customWidth="1"/>
    <col min="4" max="5" width="13.8571428571429" customWidth="1"/>
    <col min="6" max="7" width="9" customWidth="1"/>
    <col min="8" max="8" width="19.7142857142857" customWidth="1"/>
    <col min="9" max="9" width="9" customWidth="1"/>
    <col min="10" max="10" width="63.1428571428571" customWidth="1"/>
    <col min="11" max="11" width="12" customWidth="1"/>
    <col min="12" max="18" width="9" customWidth="1"/>
    <col min="19" max="19" width="11.2857142857143" customWidth="1"/>
    <col min="20" max="24" width="9" customWidth="1"/>
    <col min="25" max="27" width="12" customWidth="1"/>
    <col min="28" max="46" width="9" customWidth="1"/>
    <col min="47" max="47" width="15.7142857142857" customWidth="1"/>
    <col min="48" max="49" width="5" customWidth="1"/>
    <col min="50" max="50" width="15.4285714285714" style="4" customWidth="1"/>
    <col min="51" max="51" width="16.1428571428571" customWidth="1"/>
    <col min="52" max="52" width="21.1428571428571" style="4" customWidth="1"/>
    <col min="53" max="53" width="31.8571428571429" style="29" customWidth="1"/>
    <col min="54" max="54" width="18.1428571428571" style="4" customWidth="1"/>
    <col min="55" max="55" width="14.7142857142857" style="4" customWidth="1"/>
    <col min="56" max="56" width="18.4285714285714" style="4" customWidth="1"/>
    <col min="57" max="72" width="9.14285714285714" style="4" customWidth="1"/>
    <col min="73" max="101" width="9.14285714285714" style="29" customWidth="1"/>
    <col min="102" max="102" width="15.2857142857143" style="29" customWidth="1"/>
    <col min="103" max="103" width="9.14285714285714" style="3" customWidth="1"/>
    <col min="104" max="104" width="38.4285714285714" style="3" customWidth="1"/>
    <col min="105" max="105" width="35.7142857142857" style="3" customWidth="1"/>
    <col min="106" max="16384" width="9.14285714285714" style="3" customWidth="1"/>
  </cols>
  <sheetData>
    <row r="1" s="1" customFormat="1" ht="56.25" customHeight="1" spans="1:105">
      <c r="A1" s="5" t="s">
        <v>11450</v>
      </c>
      <c r="B1" s="5" t="s">
        <v>11451</v>
      </c>
      <c r="C1" s="5" t="s">
        <v>11452</v>
      </c>
      <c r="D1" s="5" t="s">
        <v>11453</v>
      </c>
      <c r="E1" s="5" t="s">
        <v>11454</v>
      </c>
      <c r="F1" s="5" t="s">
        <v>11455</v>
      </c>
      <c r="G1" s="33" t="s">
        <v>11836</v>
      </c>
      <c r="H1" s="33" t="s">
        <v>11837</v>
      </c>
      <c r="I1" s="33" t="s">
        <v>11456</v>
      </c>
      <c r="J1" s="33" t="s">
        <v>11457</v>
      </c>
      <c r="K1" s="5" t="s">
        <v>11458</v>
      </c>
      <c r="L1" s="5" t="s">
        <v>11459</v>
      </c>
      <c r="M1" s="5" t="s">
        <v>11460</v>
      </c>
      <c r="N1" s="5" t="s">
        <v>11464</v>
      </c>
      <c r="O1" s="5" t="s">
        <v>11465</v>
      </c>
      <c r="P1" s="33" t="s">
        <v>11466</v>
      </c>
      <c r="Q1" s="5" t="s">
        <v>11467</v>
      </c>
      <c r="R1" s="5" t="s">
        <v>11468</v>
      </c>
      <c r="S1" s="5" t="s">
        <v>11469</v>
      </c>
      <c r="T1" s="5" t="s">
        <v>11470</v>
      </c>
      <c r="U1" s="5" t="s">
        <v>11471</v>
      </c>
      <c r="V1" s="5" t="s">
        <v>11838</v>
      </c>
      <c r="W1" s="5" t="s">
        <v>11839</v>
      </c>
      <c r="X1" s="5" t="s">
        <v>11840</v>
      </c>
      <c r="Y1" s="5" t="s">
        <v>11841</v>
      </c>
      <c r="Z1" s="5" t="s">
        <v>11473</v>
      </c>
      <c r="AA1" s="5" t="s">
        <v>11474</v>
      </c>
      <c r="AB1" s="5" t="s">
        <v>11842</v>
      </c>
      <c r="AC1" s="5" t="s">
        <v>11725</v>
      </c>
      <c r="AD1" s="5" t="s">
        <v>11726</v>
      </c>
      <c r="AE1" s="5" t="s">
        <v>11485</v>
      </c>
      <c r="AF1" s="5" t="s">
        <v>11486</v>
      </c>
      <c r="AG1" s="5" t="s">
        <v>11487</v>
      </c>
      <c r="AH1" s="5" t="s">
        <v>11650</v>
      </c>
      <c r="AI1" s="5" t="s">
        <v>11651</v>
      </c>
      <c r="AJ1" s="5" t="s">
        <v>11490</v>
      </c>
      <c r="AK1" s="5" t="s">
        <v>11491</v>
      </c>
      <c r="AL1" s="5" t="s">
        <v>11492</v>
      </c>
      <c r="AM1" s="5" t="s">
        <v>11728</v>
      </c>
      <c r="AN1" s="5" t="s">
        <v>11493</v>
      </c>
      <c r="AO1" s="5" t="s">
        <v>11495</v>
      </c>
      <c r="AP1" s="5" t="s">
        <v>11496</v>
      </c>
      <c r="AQ1" s="5" t="s">
        <v>11497</v>
      </c>
      <c r="AR1" s="5" t="s">
        <v>11498</v>
      </c>
      <c r="AS1" s="5" t="s">
        <v>11843</v>
      </c>
      <c r="AT1" s="5" t="s">
        <v>11731</v>
      </c>
      <c r="AU1" s="5" t="s">
        <v>11732</v>
      </c>
      <c r="AV1" s="5" t="s">
        <v>11503</v>
      </c>
      <c r="AW1" s="25" t="s">
        <v>11504</v>
      </c>
      <c r="AX1" s="10"/>
      <c r="AZ1" s="10"/>
      <c r="BA1" s="10"/>
      <c r="BB1" s="15"/>
      <c r="BC1" s="15" t="s">
        <v>11505</v>
      </c>
      <c r="BD1" s="15">
        <f>+COUNTA(B:B)-3</f>
        <v>0</v>
      </c>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0"/>
      <c r="CZ1" s="23" t="s">
        <v>11506</v>
      </c>
      <c r="DA1" s="23" t="str">
        <f>IF(SUM(AX:AX)=SUM(AY:AY),"OK","Errore: ripetizione codice origine")</f>
        <v>OK</v>
      </c>
    </row>
    <row r="2" s="2" customFormat="1" ht="67.5" customHeight="1" spans="1:105">
      <c r="A2" s="6" t="s">
        <v>11844</v>
      </c>
      <c r="B2" s="6" t="s">
        <v>11508</v>
      </c>
      <c r="C2" s="6" t="s">
        <v>11509</v>
      </c>
      <c r="D2" s="6" t="s">
        <v>11510</v>
      </c>
      <c r="E2" s="6" t="s">
        <v>11511</v>
      </c>
      <c r="F2" s="6" t="s">
        <v>11512</v>
      </c>
      <c r="G2" s="35" t="s">
        <v>11734</v>
      </c>
      <c r="H2" s="35" t="s">
        <v>11735</v>
      </c>
      <c r="I2" s="35" t="s">
        <v>11513</v>
      </c>
      <c r="J2" s="35" t="s">
        <v>11514</v>
      </c>
      <c r="K2" s="6" t="s">
        <v>11515</v>
      </c>
      <c r="L2" s="6" t="s">
        <v>11516</v>
      </c>
      <c r="M2" s="6" t="s">
        <v>11517</v>
      </c>
      <c r="N2" s="6" t="s">
        <v>11521</v>
      </c>
      <c r="O2" s="6" t="s">
        <v>11522</v>
      </c>
      <c r="P2" s="35" t="s">
        <v>11523</v>
      </c>
      <c r="Q2" s="6" t="s">
        <v>11524</v>
      </c>
      <c r="R2" s="6" t="s">
        <v>11525</v>
      </c>
      <c r="S2" s="6" t="s">
        <v>11526</v>
      </c>
      <c r="T2" s="6" t="s">
        <v>11527</v>
      </c>
      <c r="U2" s="6" t="s">
        <v>11528</v>
      </c>
      <c r="V2" s="6" t="s">
        <v>11845</v>
      </c>
      <c r="W2" s="6" t="s">
        <v>11846</v>
      </c>
      <c r="X2" s="6" t="s">
        <v>11847</v>
      </c>
      <c r="Y2" s="6" t="s">
        <v>11848</v>
      </c>
      <c r="Z2" s="6" t="s">
        <v>11530</v>
      </c>
      <c r="AA2" s="6" t="s">
        <v>11531</v>
      </c>
      <c r="AB2" s="6" t="s">
        <v>11849</v>
      </c>
      <c r="AC2" s="6" t="s">
        <v>11741</v>
      </c>
      <c r="AD2" s="6" t="s">
        <v>11742</v>
      </c>
      <c r="AE2" s="6" t="s">
        <v>11542</v>
      </c>
      <c r="AF2" s="6" t="s">
        <v>11543</v>
      </c>
      <c r="AG2" s="6" t="s">
        <v>11544</v>
      </c>
      <c r="AH2" s="6" t="s">
        <v>11545</v>
      </c>
      <c r="AI2" s="6" t="s">
        <v>11546</v>
      </c>
      <c r="AJ2" s="6" t="s">
        <v>11547</v>
      </c>
      <c r="AK2" s="6" t="s">
        <v>11548</v>
      </c>
      <c r="AL2" s="6" t="s">
        <v>11549</v>
      </c>
      <c r="AM2" s="6" t="s">
        <v>11744</v>
      </c>
      <c r="AN2" s="6" t="s">
        <v>11550</v>
      </c>
      <c r="AO2" s="6" t="s">
        <v>11552</v>
      </c>
      <c r="AP2" s="6" t="s">
        <v>11553</v>
      </c>
      <c r="AQ2" s="6" t="s">
        <v>11554</v>
      </c>
      <c r="AR2" s="6" t="s">
        <v>11555</v>
      </c>
      <c r="AS2" s="6" t="s">
        <v>11850</v>
      </c>
      <c r="AT2" s="6" t="s">
        <v>11747</v>
      </c>
      <c r="AU2" s="6" t="s">
        <v>11748</v>
      </c>
      <c r="AV2" s="6" t="s">
        <v>11560</v>
      </c>
      <c r="AW2" s="26"/>
      <c r="AX2" s="10"/>
      <c r="AY2" s="12"/>
      <c r="AZ2" s="10"/>
      <c r="BA2" s="10"/>
      <c r="BB2" s="15"/>
      <c r="BC2" s="15" t="s">
        <v>11561</v>
      </c>
      <c r="BD2" s="15">
        <f>+COUNTA([2]Sorgenti!B:B)-3</f>
        <v>1</v>
      </c>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0"/>
      <c r="CY2" s="1"/>
      <c r="CZ2" s="24" t="s">
        <v>11659</v>
      </c>
      <c r="DA2" s="24" t="str">
        <f>+IF(SUM(AZ:AZ)=0,"OK","NO, stato nuove opere non congruente")</f>
        <v>OK</v>
      </c>
    </row>
    <row r="3" s="1" customFormat="1" ht="69" customHeight="1" spans="1:105">
      <c r="A3" s="7" t="s">
        <v>11851</v>
      </c>
      <c r="B3" s="7" t="s">
        <v>11852</v>
      </c>
      <c r="C3" s="7" t="s">
        <v>11853</v>
      </c>
      <c r="D3" s="7" t="s">
        <v>11854</v>
      </c>
      <c r="E3" s="7" t="s">
        <v>11855</v>
      </c>
      <c r="F3" s="7" t="s">
        <v>11856</v>
      </c>
      <c r="G3" s="7">
        <v>111800</v>
      </c>
      <c r="H3" s="7">
        <v>111900</v>
      </c>
      <c r="I3" s="7">
        <v>112000</v>
      </c>
      <c r="J3" s="7">
        <v>112100</v>
      </c>
      <c r="K3" s="7" t="s">
        <v>11857</v>
      </c>
      <c r="L3" s="7" t="s">
        <v>11858</v>
      </c>
      <c r="M3" s="7" t="s">
        <v>11859</v>
      </c>
      <c r="N3" s="7" t="s">
        <v>11860</v>
      </c>
      <c r="O3" s="7" t="s">
        <v>11861</v>
      </c>
      <c r="P3" s="7">
        <v>112200</v>
      </c>
      <c r="Q3" s="7" t="s">
        <v>11862</v>
      </c>
      <c r="R3" s="7" t="s">
        <v>11863</v>
      </c>
      <c r="S3" s="7" t="s">
        <v>11864</v>
      </c>
      <c r="T3" s="7" t="s">
        <v>11865</v>
      </c>
      <c r="U3" s="7" t="s">
        <v>11866</v>
      </c>
      <c r="V3" s="7" t="s">
        <v>11867</v>
      </c>
      <c r="W3" s="7" t="s">
        <v>11868</v>
      </c>
      <c r="X3" s="7" t="s">
        <v>11869</v>
      </c>
      <c r="Y3" s="7" t="s">
        <v>11870</v>
      </c>
      <c r="Z3" s="7" t="s">
        <v>11871</v>
      </c>
      <c r="AA3" s="7" t="s">
        <v>11872</v>
      </c>
      <c r="AB3" s="7" t="s">
        <v>11873</v>
      </c>
      <c r="AC3" s="7" t="s">
        <v>11874</v>
      </c>
      <c r="AD3" s="7" t="s">
        <v>11875</v>
      </c>
      <c r="AE3" s="7" t="s">
        <v>11876</v>
      </c>
      <c r="AF3" s="7" t="s">
        <v>11877</v>
      </c>
      <c r="AG3" s="7" t="s">
        <v>11878</v>
      </c>
      <c r="AH3" s="7" t="s">
        <v>11879</v>
      </c>
      <c r="AI3" s="7" t="s">
        <v>11880</v>
      </c>
      <c r="AJ3" s="7" t="s">
        <v>11881</v>
      </c>
      <c r="AK3" s="7" t="s">
        <v>11882</v>
      </c>
      <c r="AL3" s="7" t="s">
        <v>11883</v>
      </c>
      <c r="AM3" s="7" t="s">
        <v>11884</v>
      </c>
      <c r="AN3" s="7" t="s">
        <v>11885</v>
      </c>
      <c r="AO3" s="7" t="s">
        <v>11886</v>
      </c>
      <c r="AP3" s="7" t="s">
        <v>11887</v>
      </c>
      <c r="AQ3" s="7" t="s">
        <v>11888</v>
      </c>
      <c r="AR3" s="7" t="s">
        <v>11889</v>
      </c>
      <c r="AS3" s="7" t="s">
        <v>11890</v>
      </c>
      <c r="AT3" s="7" t="s">
        <v>11891</v>
      </c>
      <c r="AU3" s="7" t="s">
        <v>11892</v>
      </c>
      <c r="AV3" s="7" t="s">
        <v>11893</v>
      </c>
      <c r="AW3" s="27"/>
      <c r="AX3" s="10" t="s">
        <v>11614</v>
      </c>
      <c r="AY3" s="14" t="s">
        <v>11615</v>
      </c>
      <c r="AZ3" s="10" t="s">
        <v>11616</v>
      </c>
      <c r="BA3" s="10" t="s">
        <v>11894</v>
      </c>
      <c r="BB3" s="15" t="s">
        <v>11619</v>
      </c>
      <c r="BC3" s="15" t="str">
        <f t="shared" ref="BC3:CW3" si="0">+A1</f>
        <v>codice opera [idt]</v>
      </c>
      <c r="BD3" s="15" t="str">
        <f t="shared" si="0"/>
        <v>codice origine [testo]</v>
      </c>
      <c r="BE3" s="15" t="str">
        <f t="shared" si="0"/>
        <v>descrizione impianto [testo]</v>
      </c>
      <c r="BF3" s="15" t="str">
        <f t="shared" si="0"/>
        <v>g.boaga NORD [m]</v>
      </c>
      <c r="BG3" s="15" t="str">
        <f t="shared" si="0"/>
        <v>g.boaga EST [m]</v>
      </c>
      <c r="BH3" s="15" t="str">
        <f t="shared" si="0"/>
        <v>fuso RIF. [nr]</v>
      </c>
      <c r="BI3" s="38" t="str">
        <f t="shared" si="0"/>
        <v>codice campo sorgenti [idt]</v>
      </c>
      <c r="BJ3" s="38" t="str">
        <f t="shared" si="0"/>
        <v>denominazione campo sorgenti [testo]</v>
      </c>
      <c r="BK3" s="38" t="str">
        <f t="shared" si="0"/>
        <v>codice schema acquedottistico [idt]</v>
      </c>
      <c r="BL3" s="38" t="str">
        <f t="shared" si="0"/>
        <v>descrizione schema acquedottistico [testo]</v>
      </c>
      <c r="BM3" s="15" t="str">
        <f t="shared" si="0"/>
        <v>quota s.l.m [m]</v>
      </c>
      <c r="BN3" s="15" t="str">
        <f t="shared" si="0"/>
        <v>località [testo]</v>
      </c>
      <c r="BO3" s="15" t="str">
        <f t="shared" si="0"/>
        <v>comune [istat]</v>
      </c>
      <c r="BP3" s="15" t="str">
        <f t="shared" si="0"/>
        <v>estremi della concessione [testo]</v>
      </c>
      <c r="BQ3" s="15" t="str">
        <f t="shared" si="0"/>
        <v>portata concessa uso potabile [l/s]</v>
      </c>
      <c r="BR3" s="38" t="str">
        <f t="shared" si="0"/>
        <v>uso plurimo [sn]</v>
      </c>
      <c r="BS3" s="15" t="str">
        <f t="shared" si="0"/>
        <v>anno costruzione [anno]</v>
      </c>
      <c r="BT3" s="15" t="str">
        <f t="shared" si="0"/>
        <v>anno ristrutturazione [anno]</v>
      </c>
      <c r="BU3" s="15" t="str">
        <f t="shared" si="0"/>
        <v>conservazione [idn]</v>
      </c>
      <c r="BV3" s="15" t="str">
        <f t="shared" si="0"/>
        <v>utilizzo (continuo,occasionale,periodico) [testo]</v>
      </c>
      <c r="BW3" s="15" t="str">
        <f t="shared" si="0"/>
        <v>utilizzo annuo (0 - 100) [%]</v>
      </c>
      <c r="BX3" s="15" t="str">
        <f t="shared" si="0"/>
        <v>cunicolo di presa [sn]</v>
      </c>
      <c r="BY3" s="15" t="str">
        <f t="shared" si="0"/>
        <v>vasca captazione [sn]</v>
      </c>
      <c r="BZ3" s="15" t="str">
        <f t="shared" si="0"/>
        <v>vasca misura [sn]</v>
      </c>
      <c r="CA3" s="15" t="str">
        <f t="shared" si="0"/>
        <v>vasca carico [sn]</v>
      </c>
      <c r="CB3" s="15" t="str">
        <f t="shared" si="0"/>
        <v>volume prelevato [mc/anno]</v>
      </c>
      <c r="CC3" s="15" t="str">
        <f t="shared" si="0"/>
        <v>volume immesso in rete [mc/anno]</v>
      </c>
      <c r="CD3" s="15" t="str">
        <f t="shared" si="0"/>
        <v>portata di utilizzo [l/s]</v>
      </c>
      <c r="CE3" s="15" t="str">
        <f t="shared" si="0"/>
        <v>portata di utilizzo massima [l/s]</v>
      </c>
      <c r="CF3" s="15" t="str">
        <f t="shared" si="0"/>
        <v>portata di utilizzo minima [l/s]</v>
      </c>
      <c r="CG3" s="15" t="str">
        <f t="shared" si="0"/>
        <v>tipo telecontrollo [idn]</v>
      </c>
      <c r="CH3" s="15" t="str">
        <f t="shared" si="0"/>
        <v>misura portata [sn]</v>
      </c>
      <c r="CI3" s="15" t="str">
        <f t="shared" si="0"/>
        <v>zona tutela assoluta [sn]</v>
      </c>
      <c r="CJ3" s="15" t="str">
        <f t="shared" si="0"/>
        <v>zona rispetto [sn]</v>
      </c>
      <c r="CK3" s="15" t="str">
        <f t="shared" si="0"/>
        <v>zona protezione [sn]</v>
      </c>
      <c r="CL3" s="15" t="str">
        <f t="shared" si="0"/>
        <v>tipo di clorazione [idn]</v>
      </c>
      <c r="CM3" s="15" t="str">
        <f t="shared" si="0"/>
        <v>anno istallazione cloratore [anno]</v>
      </c>
      <c r="CN3" s="15" t="str">
        <f t="shared" si="0"/>
        <v>anno ristrutturazione cloratore [anno]</v>
      </c>
      <c r="CO3" s="15" t="str">
        <f t="shared" si="0"/>
        <v>episodi inquinamento 5anni [sn]</v>
      </c>
      <c r="CP3" s="15" t="str">
        <f t="shared" si="0"/>
        <v>opera stato [idn]</v>
      </c>
      <c r="CQ3" s="15" t="str">
        <f t="shared" si="0"/>
        <v>ind.conf. anno costruzione [idt]</v>
      </c>
      <c r="CR3" s="15" t="str">
        <f t="shared" si="0"/>
        <v>ind.conf. anno ristrutturazione [idt]</v>
      </c>
      <c r="CS3" s="15" t="str">
        <f t="shared" si="0"/>
        <v>ind.conf. volume prelevato [idt]</v>
      </c>
      <c r="CT3" s="15" t="str">
        <f t="shared" si="0"/>
        <v>ind.conf. volume immesso [idt]</v>
      </c>
      <c r="CU3" s="15" t="str">
        <f t="shared" si="0"/>
        <v>ind.conf. portata utilizzo [idt]</v>
      </c>
      <c r="CV3" s="15" t="str">
        <f t="shared" si="0"/>
        <v>ind.conf. portata utilizzo max [idt]</v>
      </c>
      <c r="CW3" s="15" t="str">
        <f t="shared" si="0"/>
        <v>ind.conf. portata utilizzo min [idt]</v>
      </c>
      <c r="CX3" s="20" t="s">
        <v>11620</v>
      </c>
      <c r="CY3" s="2"/>
      <c r="CZ3" s="24" t="s">
        <v>11621</v>
      </c>
      <c r="DA3" s="24" t="str">
        <f>+IF(SUM(BA:BA)=0,"OK","Dati non completi")</f>
        <v>Dati non completi</v>
      </c>
    </row>
    <row r="4" ht="25.5" customHeight="1" spans="1:105">
      <c r="A4" s="3"/>
      <c r="B4" s="3"/>
      <c r="C4" s="3"/>
      <c r="D4" s="3"/>
      <c r="E4" s="3"/>
      <c r="F4" s="3"/>
      <c r="G4" s="3"/>
      <c r="H4" s="3"/>
      <c r="I4" s="3"/>
      <c r="J4" s="3"/>
      <c r="K4" s="3"/>
      <c r="L4" s="3"/>
      <c r="M4" s="3"/>
      <c r="N4" s="3"/>
      <c r="O4" s="3"/>
      <c r="P4" s="3"/>
      <c r="Q4" s="3"/>
      <c r="R4" s="3"/>
      <c r="S4" s="3"/>
      <c r="U4" s="3"/>
      <c r="V4" s="3"/>
      <c r="W4" s="3"/>
      <c r="X4" s="3"/>
      <c r="Y4" s="3"/>
      <c r="Z4" s="3"/>
      <c r="AA4" s="3"/>
      <c r="AB4" s="3"/>
      <c r="AC4" s="3"/>
      <c r="AD4" s="3"/>
      <c r="AE4" s="3"/>
      <c r="AF4" s="3"/>
      <c r="AG4" s="3"/>
      <c r="AH4" s="3"/>
      <c r="AI4" s="3"/>
      <c r="AJ4" s="3"/>
      <c r="AK4" s="3"/>
      <c r="AL4" s="3"/>
      <c r="AM4" s="3"/>
      <c r="AN4" s="3"/>
      <c r="AO4" s="3"/>
      <c r="AP4" s="3"/>
      <c r="AQ4" s="3"/>
      <c r="AR4" s="3"/>
      <c r="AS4" s="3"/>
      <c r="AT4" s="3"/>
      <c r="AU4" s="36"/>
      <c r="AX4" s="4">
        <f>+IF(B4&gt;0,1,0)</f>
        <v>0</v>
      </c>
      <c r="AY4" s="10">
        <f>COUNTIF(B:B,B4)</f>
        <v>0</v>
      </c>
      <c r="AZ4" s="4">
        <f>+IF(Q4=9999,0,IF(Q4&lt;'[3]Input anno'!$A$1,0,IF(AN4&lt;4,0,1)))</f>
        <v>0</v>
      </c>
      <c r="BA4" s="37">
        <f>+IF(AN4&gt;=3,0,IF(COUNTIF(Sorgenti_inreti!A:A,B4)&gt;0,0,1))</f>
        <v>1</v>
      </c>
      <c r="BB4" s="16"/>
      <c r="BC4" s="16">
        <f t="shared" ref="BC4:CW4" si="1">+COUNTA(A:A)-3</f>
        <v>0</v>
      </c>
      <c r="BD4" s="16">
        <f t="shared" si="1"/>
        <v>0</v>
      </c>
      <c r="BE4" s="16">
        <f t="shared" si="1"/>
        <v>0</v>
      </c>
      <c r="BF4" s="16">
        <f t="shared" si="1"/>
        <v>0</v>
      </c>
      <c r="BG4" s="16">
        <f t="shared" si="1"/>
        <v>0</v>
      </c>
      <c r="BH4" s="16">
        <f t="shared" si="1"/>
        <v>0</v>
      </c>
      <c r="BI4" s="16">
        <f t="shared" si="1"/>
        <v>0</v>
      </c>
      <c r="BJ4" s="16">
        <f t="shared" si="1"/>
        <v>0</v>
      </c>
      <c r="BK4" s="16">
        <f t="shared" si="1"/>
        <v>0</v>
      </c>
      <c r="BL4" s="16">
        <f t="shared" si="1"/>
        <v>0</v>
      </c>
      <c r="BM4" s="16">
        <f t="shared" si="1"/>
        <v>0</v>
      </c>
      <c r="BN4" s="16">
        <f t="shared" si="1"/>
        <v>0</v>
      </c>
      <c r="BO4" s="16">
        <f t="shared" si="1"/>
        <v>0</v>
      </c>
      <c r="BP4" s="16">
        <f t="shared" si="1"/>
        <v>0</v>
      </c>
      <c r="BQ4" s="16">
        <f t="shared" si="1"/>
        <v>0</v>
      </c>
      <c r="BR4" s="16">
        <f t="shared" si="1"/>
        <v>0</v>
      </c>
      <c r="BS4" s="16">
        <f t="shared" si="1"/>
        <v>0</v>
      </c>
      <c r="BT4" s="16">
        <f t="shared" si="1"/>
        <v>0</v>
      </c>
      <c r="BU4" s="16">
        <f t="shared" si="1"/>
        <v>0</v>
      </c>
      <c r="BV4" s="16">
        <f t="shared" si="1"/>
        <v>0</v>
      </c>
      <c r="BW4" s="16">
        <f t="shared" si="1"/>
        <v>0</v>
      </c>
      <c r="BX4" s="16">
        <f t="shared" si="1"/>
        <v>0</v>
      </c>
      <c r="BY4" s="16">
        <f t="shared" si="1"/>
        <v>0</v>
      </c>
      <c r="BZ4" s="16">
        <f t="shared" si="1"/>
        <v>0</v>
      </c>
      <c r="CA4" s="16">
        <f t="shared" si="1"/>
        <v>0</v>
      </c>
      <c r="CB4" s="16">
        <f t="shared" si="1"/>
        <v>0</v>
      </c>
      <c r="CC4" s="16">
        <f t="shared" si="1"/>
        <v>0</v>
      </c>
      <c r="CD4" s="16">
        <f t="shared" si="1"/>
        <v>0</v>
      </c>
      <c r="CE4" s="16">
        <f t="shared" si="1"/>
        <v>0</v>
      </c>
      <c r="CF4" s="16">
        <f t="shared" si="1"/>
        <v>0</v>
      </c>
      <c r="CG4" s="16">
        <f t="shared" si="1"/>
        <v>0</v>
      </c>
      <c r="CH4" s="16">
        <f t="shared" si="1"/>
        <v>0</v>
      </c>
      <c r="CI4" s="16">
        <f t="shared" si="1"/>
        <v>0</v>
      </c>
      <c r="CJ4" s="16">
        <f t="shared" si="1"/>
        <v>0</v>
      </c>
      <c r="CK4" s="16">
        <f t="shared" si="1"/>
        <v>0</v>
      </c>
      <c r="CL4" s="16">
        <f t="shared" si="1"/>
        <v>0</v>
      </c>
      <c r="CM4" s="16">
        <f t="shared" si="1"/>
        <v>0</v>
      </c>
      <c r="CN4" s="16">
        <f t="shared" si="1"/>
        <v>0</v>
      </c>
      <c r="CO4" s="16">
        <f t="shared" si="1"/>
        <v>0</v>
      </c>
      <c r="CP4" s="16">
        <f t="shared" si="1"/>
        <v>0</v>
      </c>
      <c r="CQ4" s="16">
        <f t="shared" si="1"/>
        <v>0</v>
      </c>
      <c r="CR4" s="16">
        <f t="shared" si="1"/>
        <v>0</v>
      </c>
      <c r="CS4" s="16">
        <f t="shared" si="1"/>
        <v>0</v>
      </c>
      <c r="CT4" s="16">
        <f t="shared" si="1"/>
        <v>0</v>
      </c>
      <c r="CU4" s="16">
        <f t="shared" si="1"/>
        <v>0</v>
      </c>
      <c r="CV4" s="16">
        <f t="shared" si="1"/>
        <v>0</v>
      </c>
      <c r="CW4" s="16">
        <f t="shared" si="1"/>
        <v>0</v>
      </c>
      <c r="CX4" s="21">
        <f>SUM(BC4:CV4)</f>
        <v>0</v>
      </c>
      <c r="CZ4" s="24" t="s">
        <v>11624</v>
      </c>
      <c r="DA4" s="24" t="e">
        <f>+IF(MIN(BC8:CV8)=0%,"OK","Grado di compilazione inferiore a quello del DBI A-1")</f>
        <v>#DIV/0!</v>
      </c>
    </row>
    <row r="5" ht="15" customHeight="1" spans="1:102">
      <c r="A5" s="3"/>
      <c r="B5" s="3"/>
      <c r="C5" s="3"/>
      <c r="D5" s="31"/>
      <c r="E5" s="31"/>
      <c r="F5" s="3"/>
      <c r="G5" s="3"/>
      <c r="H5" s="3"/>
      <c r="I5" s="3"/>
      <c r="J5" s="3"/>
      <c r="K5" s="3"/>
      <c r="L5" s="3"/>
      <c r="M5" s="3"/>
      <c r="N5" s="3"/>
      <c r="O5" s="3"/>
      <c r="P5" s="3"/>
      <c r="Q5" s="3"/>
      <c r="R5" s="3"/>
      <c r="S5" s="3"/>
      <c r="T5" s="106"/>
      <c r="U5" s="3"/>
      <c r="V5" s="3"/>
      <c r="W5" s="3"/>
      <c r="X5" s="3"/>
      <c r="Y5" s="3"/>
      <c r="Z5" s="3"/>
      <c r="AA5" s="3"/>
      <c r="AB5" s="3"/>
      <c r="AC5" s="3"/>
      <c r="AD5" s="3"/>
      <c r="AE5" s="3"/>
      <c r="AF5" s="3"/>
      <c r="AG5" s="3"/>
      <c r="AH5" s="3"/>
      <c r="AI5" s="3"/>
      <c r="AJ5" s="3"/>
      <c r="AK5" s="3"/>
      <c r="AL5" s="3"/>
      <c r="AM5" s="3"/>
      <c r="AN5" s="3"/>
      <c r="AO5" s="3"/>
      <c r="AP5" s="3"/>
      <c r="AQ5" s="3"/>
      <c r="AR5" s="3"/>
      <c r="AS5" s="3"/>
      <c r="AT5" s="3"/>
      <c r="AU5" s="36"/>
      <c r="AY5" s="4"/>
      <c r="BA5" s="37"/>
      <c r="BB5" s="17" t="s">
        <v>11623</v>
      </c>
      <c r="BC5" s="18" t="e">
        <f t="shared" ref="BC5:CW5" si="2">+BC4/$BD$1</f>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18" t="e">
        <f t="shared" si="2"/>
        <v>#DIV/0!</v>
      </c>
      <c r="BM5" s="18" t="e">
        <f t="shared" si="2"/>
        <v>#DIV/0!</v>
      </c>
      <c r="BN5" s="18" t="e">
        <f t="shared" si="2"/>
        <v>#DIV/0!</v>
      </c>
      <c r="BO5" s="18" t="e">
        <f t="shared" si="2"/>
        <v>#DIV/0!</v>
      </c>
      <c r="BP5" s="18" t="e">
        <f t="shared" si="2"/>
        <v>#DIV/0!</v>
      </c>
      <c r="BQ5" s="18" t="e">
        <f t="shared" si="2"/>
        <v>#DIV/0!</v>
      </c>
      <c r="BR5" s="18" t="e">
        <f t="shared" si="2"/>
        <v>#DIV/0!</v>
      </c>
      <c r="BS5" s="18" t="e">
        <f t="shared" si="2"/>
        <v>#DIV/0!</v>
      </c>
      <c r="BT5" s="18" t="e">
        <f t="shared" si="2"/>
        <v>#DIV/0!</v>
      </c>
      <c r="BU5" s="18" t="e">
        <f t="shared" si="2"/>
        <v>#DIV/0!</v>
      </c>
      <c r="BV5" s="18" t="e">
        <f t="shared" si="2"/>
        <v>#DIV/0!</v>
      </c>
      <c r="BW5" s="18" t="e">
        <f t="shared" si="2"/>
        <v>#DIV/0!</v>
      </c>
      <c r="BX5" s="18" t="e">
        <f t="shared" si="2"/>
        <v>#DIV/0!</v>
      </c>
      <c r="BY5" s="18" t="e">
        <f t="shared" si="2"/>
        <v>#DIV/0!</v>
      </c>
      <c r="BZ5" s="18" t="e">
        <f t="shared" si="2"/>
        <v>#DIV/0!</v>
      </c>
      <c r="CA5" s="18" t="e">
        <f t="shared" si="2"/>
        <v>#DIV/0!</v>
      </c>
      <c r="CB5" s="18" t="e">
        <f t="shared" si="2"/>
        <v>#DIV/0!</v>
      </c>
      <c r="CC5" s="18" t="e">
        <f t="shared" si="2"/>
        <v>#DIV/0!</v>
      </c>
      <c r="CD5" s="18" t="e">
        <f t="shared" si="2"/>
        <v>#DIV/0!</v>
      </c>
      <c r="CE5" s="18" t="e">
        <f t="shared" si="2"/>
        <v>#DIV/0!</v>
      </c>
      <c r="CF5" s="18" t="e">
        <f t="shared" si="2"/>
        <v>#DIV/0!</v>
      </c>
      <c r="CG5" s="18" t="e">
        <f t="shared" si="2"/>
        <v>#DIV/0!</v>
      </c>
      <c r="CH5" s="18" t="e">
        <f t="shared" si="2"/>
        <v>#DIV/0!</v>
      </c>
      <c r="CI5" s="18" t="e">
        <f t="shared" si="2"/>
        <v>#DIV/0!</v>
      </c>
      <c r="CJ5" s="18" t="e">
        <f t="shared" si="2"/>
        <v>#DIV/0!</v>
      </c>
      <c r="CK5" s="18" t="e">
        <f t="shared" si="2"/>
        <v>#DIV/0!</v>
      </c>
      <c r="CL5" s="18" t="e">
        <f t="shared" si="2"/>
        <v>#DIV/0!</v>
      </c>
      <c r="CM5" s="18" t="e">
        <f t="shared" si="2"/>
        <v>#DIV/0!</v>
      </c>
      <c r="CN5" s="18" t="e">
        <f t="shared" si="2"/>
        <v>#DIV/0!</v>
      </c>
      <c r="CO5" s="18" t="e">
        <f t="shared" si="2"/>
        <v>#DIV/0!</v>
      </c>
      <c r="CP5" s="18" t="e">
        <f t="shared" si="2"/>
        <v>#DIV/0!</v>
      </c>
      <c r="CQ5" s="18" t="e">
        <f t="shared" si="2"/>
        <v>#DIV/0!</v>
      </c>
      <c r="CR5" s="18" t="e">
        <f t="shared" si="2"/>
        <v>#DIV/0!</v>
      </c>
      <c r="CS5" s="18" t="e">
        <f t="shared" si="2"/>
        <v>#DIV/0!</v>
      </c>
      <c r="CT5" s="18" t="e">
        <f t="shared" si="2"/>
        <v>#DIV/0!</v>
      </c>
      <c r="CU5" s="18" t="e">
        <f t="shared" si="2"/>
        <v>#DIV/0!</v>
      </c>
      <c r="CV5" s="18" t="e">
        <f t="shared" si="2"/>
        <v>#DIV/0!</v>
      </c>
      <c r="CW5" s="18" t="e">
        <f t="shared" si="2"/>
        <v>#DIV/0!</v>
      </c>
      <c r="CX5" s="21"/>
    </row>
    <row r="6" ht="15" customHeight="1" spans="1:102">
      <c r="A6" s="3"/>
      <c r="B6" s="3"/>
      <c r="C6" s="3"/>
      <c r="D6" s="31"/>
      <c r="E6" s="31"/>
      <c r="F6" s="3"/>
      <c r="G6" s="3"/>
      <c r="H6" s="3"/>
      <c r="I6" s="3"/>
      <c r="J6" s="3"/>
      <c r="K6" s="3"/>
      <c r="L6" s="3"/>
      <c r="M6" s="3"/>
      <c r="N6" s="3"/>
      <c r="O6" s="3"/>
      <c r="P6" s="3"/>
      <c r="Q6" s="3"/>
      <c r="R6" s="3"/>
      <c r="S6" s="3"/>
      <c r="T6" s="106"/>
      <c r="U6" s="3"/>
      <c r="V6" s="3"/>
      <c r="W6" s="3"/>
      <c r="X6" s="3"/>
      <c r="Y6" s="3"/>
      <c r="Z6" s="3"/>
      <c r="AA6" s="3"/>
      <c r="AB6" s="3"/>
      <c r="AC6" s="3"/>
      <c r="AD6" s="3"/>
      <c r="AE6" s="3"/>
      <c r="AF6" s="3"/>
      <c r="AG6" s="3"/>
      <c r="AH6" s="3"/>
      <c r="AI6" s="3"/>
      <c r="AJ6" s="3"/>
      <c r="AK6" s="3"/>
      <c r="AL6" s="3"/>
      <c r="AM6" s="3"/>
      <c r="AN6" s="3"/>
      <c r="AO6" s="3"/>
      <c r="AP6" s="3"/>
      <c r="AQ6" s="3"/>
      <c r="AR6" s="3"/>
      <c r="AS6" s="3"/>
      <c r="AT6" s="3"/>
      <c r="AU6" s="36"/>
      <c r="AY6" s="4"/>
      <c r="BA6" s="37"/>
      <c r="BB6" s="17"/>
      <c r="BC6" s="16">
        <f>+COUNTA([2]Sorgenti!A:A)-3</f>
        <v>0</v>
      </c>
      <c r="BD6" s="16">
        <f>+COUNTA([2]Sorgenti!B:B)-3</f>
        <v>1</v>
      </c>
      <c r="BE6" s="16">
        <f>+COUNTA([2]Sorgenti!C:C)-3</f>
        <v>1</v>
      </c>
      <c r="BF6" s="16">
        <f>+COUNTA([2]Sorgenti!D:D)-3</f>
        <v>1</v>
      </c>
      <c r="BG6" s="16">
        <f>+COUNTA([2]Sorgenti!E:E)-3</f>
        <v>1</v>
      </c>
      <c r="BH6" s="16">
        <f>+COUNTA([2]Sorgenti!F:F)-3</f>
        <v>1</v>
      </c>
      <c r="BI6" s="16">
        <f>+COUNTA([2]Sorgenti!G:G)-3</f>
        <v>1</v>
      </c>
      <c r="BJ6" s="16">
        <f>+COUNTA([2]Sorgenti!H:H)-3</f>
        <v>1</v>
      </c>
      <c r="BK6" s="16">
        <f>+COUNTA([2]Sorgenti!I:I)-3</f>
        <v>1</v>
      </c>
      <c r="BL6" s="16">
        <f>+COUNTA([2]Sorgenti!J:J)-3</f>
        <v>1</v>
      </c>
      <c r="BM6" s="16">
        <f>+COUNTA([2]Sorgenti!K:K)-3</f>
        <v>1</v>
      </c>
      <c r="BN6" s="16">
        <f>+COUNTA([2]Sorgenti!L:L)-3</f>
        <v>1</v>
      </c>
      <c r="BO6" s="16">
        <f>+COUNTA([2]Sorgenti!M:M)-3</f>
        <v>1</v>
      </c>
      <c r="BP6" s="16">
        <f>+COUNTA([2]Sorgenti!N:N)-3</f>
        <v>1</v>
      </c>
      <c r="BQ6" s="16">
        <f>+COUNTA([2]Sorgenti!O:O)-3</f>
        <v>1</v>
      </c>
      <c r="BR6" s="16">
        <f>+COUNTA([2]Sorgenti!P:P)-3</f>
        <v>1</v>
      </c>
      <c r="BS6" s="16">
        <f>+COUNTA([2]Sorgenti!Q:Q)-3</f>
        <v>1</v>
      </c>
      <c r="BT6" s="16">
        <f>+COUNTA([2]Sorgenti!R:R)-3</f>
        <v>1</v>
      </c>
      <c r="BU6" s="16">
        <f>+COUNTA([2]Sorgenti!S:S)-3</f>
        <v>1</v>
      </c>
      <c r="BV6" s="16">
        <f>+COUNTA([2]Sorgenti!T:T)-3</f>
        <v>1</v>
      </c>
      <c r="BW6" s="16">
        <f>+COUNTA([2]Sorgenti!U:U)-3</f>
        <v>1</v>
      </c>
      <c r="BX6" s="16">
        <f>+COUNTA([2]Sorgenti!V:V)-3</f>
        <v>1</v>
      </c>
      <c r="BY6" s="16">
        <f>+COUNTA([2]Sorgenti!W:W)-3</f>
        <v>1</v>
      </c>
      <c r="BZ6" s="16">
        <f>+COUNTA([2]Sorgenti!X:X)-3</f>
        <v>1</v>
      </c>
      <c r="CA6" s="16">
        <f>+COUNTA([2]Sorgenti!Y:Y)-3</f>
        <v>1</v>
      </c>
      <c r="CB6" s="16">
        <f>+COUNTA([2]Sorgenti!Z:Z)-3</f>
        <v>1</v>
      </c>
      <c r="CC6" s="16">
        <f>+COUNTA([2]Sorgenti!AA:AA)-3</f>
        <v>1</v>
      </c>
      <c r="CD6" s="16">
        <f>+COUNTA([2]Sorgenti!AB:AB)-3</f>
        <v>1</v>
      </c>
      <c r="CE6" s="16">
        <f>+COUNTA([2]Sorgenti!AC:AC)-3</f>
        <v>1</v>
      </c>
      <c r="CF6" s="16">
        <f>+COUNTA([2]Sorgenti!AD:AD)-3</f>
        <v>1</v>
      </c>
      <c r="CG6" s="16">
        <f>+COUNTA([2]Sorgenti!AE:AE)-3</f>
        <v>1</v>
      </c>
      <c r="CH6" s="16">
        <f>+COUNTA([2]Sorgenti!AF:AF)-3</f>
        <v>1</v>
      </c>
      <c r="CI6" s="16">
        <f>+COUNTA([2]Sorgenti!AG:AG)-3</f>
        <v>1</v>
      </c>
      <c r="CJ6" s="16">
        <f>+COUNTA([2]Sorgenti!AH:AH)-3</f>
        <v>1</v>
      </c>
      <c r="CK6" s="16">
        <f>+COUNTA([2]Sorgenti!AI:AI)-3</f>
        <v>1</v>
      </c>
      <c r="CL6" s="16">
        <f>+COUNTA([2]Sorgenti!AJ:AJ)-3</f>
        <v>1</v>
      </c>
      <c r="CM6" s="16">
        <f>+COUNTA([2]Sorgenti!AK:AK)-3</f>
        <v>1</v>
      </c>
      <c r="CN6" s="16">
        <f>+COUNTA([2]Sorgenti!AL:AL)-3</f>
        <v>1</v>
      </c>
      <c r="CO6" s="16">
        <f>+COUNTA([2]Sorgenti!AM:AM)-3</f>
        <v>1</v>
      </c>
      <c r="CP6" s="16">
        <f>+COUNTA([2]Sorgenti!AN:AN)-3</f>
        <v>1</v>
      </c>
      <c r="CQ6" s="16">
        <f>+COUNTA([2]Sorgenti!AO:AO)-3</f>
        <v>1</v>
      </c>
      <c r="CR6" s="16">
        <f>+COUNTA([2]Sorgenti!AP:AP)-3</f>
        <v>1</v>
      </c>
      <c r="CS6" s="16">
        <f>+COUNTA([2]Sorgenti!AQ:AQ)-3</f>
        <v>1</v>
      </c>
      <c r="CT6" s="16">
        <f>+COUNTA([2]Sorgenti!AR:AR)-3</f>
        <v>1</v>
      </c>
      <c r="CU6" s="16">
        <f>+COUNTA([2]Sorgenti!AS:AS)-3</f>
        <v>1</v>
      </c>
      <c r="CV6" s="16">
        <f>+COUNTA([2]Sorgenti!AT:AT)-3</f>
        <v>1</v>
      </c>
      <c r="CW6" s="16">
        <f>+COUNTA([2]Sorgenti!AU:AU)-3</f>
        <v>0</v>
      </c>
      <c r="CX6" s="21">
        <f>SUM(BC6:CV6)</f>
        <v>45</v>
      </c>
    </row>
    <row r="7" ht="15" customHeight="1" spans="1:102">
      <c r="A7" s="3"/>
      <c r="B7" s="3"/>
      <c r="C7" s="3"/>
      <c r="D7" s="31"/>
      <c r="E7" s="31"/>
      <c r="F7" s="3"/>
      <c r="G7" s="3"/>
      <c r="H7" s="3"/>
      <c r="I7" s="3"/>
      <c r="J7" s="3"/>
      <c r="K7" s="3"/>
      <c r="L7" s="3"/>
      <c r="M7" s="3"/>
      <c r="N7" s="3"/>
      <c r="O7" s="3"/>
      <c r="P7" s="3"/>
      <c r="Q7" s="3"/>
      <c r="R7" s="3"/>
      <c r="S7" s="3"/>
      <c r="T7" s="106"/>
      <c r="U7" s="3"/>
      <c r="V7" s="3"/>
      <c r="W7" s="3"/>
      <c r="X7" s="3"/>
      <c r="Y7" s="3"/>
      <c r="Z7" s="3"/>
      <c r="AA7" s="3"/>
      <c r="AB7" s="3"/>
      <c r="AC7" s="3"/>
      <c r="AD7" s="3"/>
      <c r="AE7" s="3"/>
      <c r="AF7" s="3"/>
      <c r="AG7" s="3"/>
      <c r="AH7" s="3"/>
      <c r="AI7" s="3"/>
      <c r="AJ7" s="3"/>
      <c r="AK7" s="3"/>
      <c r="AL7" s="3"/>
      <c r="AM7" s="3"/>
      <c r="AN7" s="3"/>
      <c r="AO7" s="3"/>
      <c r="AP7" s="3"/>
      <c r="AQ7" s="3"/>
      <c r="AR7" s="3"/>
      <c r="AS7" s="3"/>
      <c r="AT7" s="3"/>
      <c r="AU7" s="36"/>
      <c r="AY7" s="4"/>
      <c r="BA7" s="37"/>
      <c r="BB7" s="17" t="s">
        <v>11625</v>
      </c>
      <c r="BC7" s="18">
        <f t="shared" ref="BC7:CW7" si="3">+BC6/$BD$2</f>
        <v>0</v>
      </c>
      <c r="BD7" s="18">
        <f t="shared" si="3"/>
        <v>1</v>
      </c>
      <c r="BE7" s="18">
        <f t="shared" si="3"/>
        <v>1</v>
      </c>
      <c r="BF7" s="18">
        <f t="shared" si="3"/>
        <v>1</v>
      </c>
      <c r="BG7" s="18">
        <f t="shared" si="3"/>
        <v>1</v>
      </c>
      <c r="BH7" s="18">
        <f t="shared" si="3"/>
        <v>1</v>
      </c>
      <c r="BI7" s="18">
        <f t="shared" si="3"/>
        <v>1</v>
      </c>
      <c r="BJ7" s="18">
        <f t="shared" si="3"/>
        <v>1</v>
      </c>
      <c r="BK7" s="18">
        <f t="shared" si="3"/>
        <v>1</v>
      </c>
      <c r="BL7" s="18">
        <f t="shared" si="3"/>
        <v>1</v>
      </c>
      <c r="BM7" s="18">
        <f t="shared" si="3"/>
        <v>1</v>
      </c>
      <c r="BN7" s="18">
        <f t="shared" si="3"/>
        <v>1</v>
      </c>
      <c r="BO7" s="18">
        <f t="shared" si="3"/>
        <v>1</v>
      </c>
      <c r="BP7" s="18">
        <f t="shared" si="3"/>
        <v>1</v>
      </c>
      <c r="BQ7" s="18">
        <f t="shared" si="3"/>
        <v>1</v>
      </c>
      <c r="BR7" s="18">
        <f t="shared" si="3"/>
        <v>1</v>
      </c>
      <c r="BS7" s="18">
        <f t="shared" si="3"/>
        <v>1</v>
      </c>
      <c r="BT7" s="18">
        <f t="shared" si="3"/>
        <v>1</v>
      </c>
      <c r="BU7" s="18">
        <f t="shared" si="3"/>
        <v>1</v>
      </c>
      <c r="BV7" s="18">
        <f t="shared" si="3"/>
        <v>1</v>
      </c>
      <c r="BW7" s="18">
        <f t="shared" si="3"/>
        <v>1</v>
      </c>
      <c r="BX7" s="18">
        <f t="shared" si="3"/>
        <v>1</v>
      </c>
      <c r="BY7" s="18">
        <f t="shared" si="3"/>
        <v>1</v>
      </c>
      <c r="BZ7" s="18">
        <f t="shared" si="3"/>
        <v>1</v>
      </c>
      <c r="CA7" s="18">
        <f t="shared" si="3"/>
        <v>1</v>
      </c>
      <c r="CB7" s="18">
        <f t="shared" si="3"/>
        <v>1</v>
      </c>
      <c r="CC7" s="18">
        <f t="shared" si="3"/>
        <v>1</v>
      </c>
      <c r="CD7" s="18">
        <f t="shared" si="3"/>
        <v>1</v>
      </c>
      <c r="CE7" s="18">
        <f t="shared" si="3"/>
        <v>1</v>
      </c>
      <c r="CF7" s="18">
        <f t="shared" si="3"/>
        <v>1</v>
      </c>
      <c r="CG7" s="18">
        <f t="shared" si="3"/>
        <v>1</v>
      </c>
      <c r="CH7" s="18">
        <f t="shared" si="3"/>
        <v>1</v>
      </c>
      <c r="CI7" s="18">
        <f t="shared" si="3"/>
        <v>1</v>
      </c>
      <c r="CJ7" s="18">
        <f t="shared" si="3"/>
        <v>1</v>
      </c>
      <c r="CK7" s="18">
        <f t="shared" si="3"/>
        <v>1</v>
      </c>
      <c r="CL7" s="18">
        <f t="shared" si="3"/>
        <v>1</v>
      </c>
      <c r="CM7" s="18">
        <f t="shared" si="3"/>
        <v>1</v>
      </c>
      <c r="CN7" s="18">
        <f t="shared" si="3"/>
        <v>1</v>
      </c>
      <c r="CO7" s="18">
        <f t="shared" si="3"/>
        <v>1</v>
      </c>
      <c r="CP7" s="18">
        <f t="shared" si="3"/>
        <v>1</v>
      </c>
      <c r="CQ7" s="18">
        <f t="shared" si="3"/>
        <v>1</v>
      </c>
      <c r="CR7" s="18">
        <f t="shared" si="3"/>
        <v>1</v>
      </c>
      <c r="CS7" s="18">
        <f t="shared" si="3"/>
        <v>1</v>
      </c>
      <c r="CT7" s="18">
        <f t="shared" si="3"/>
        <v>1</v>
      </c>
      <c r="CU7" s="18">
        <f t="shared" si="3"/>
        <v>1</v>
      </c>
      <c r="CV7" s="18">
        <f t="shared" si="3"/>
        <v>1</v>
      </c>
      <c r="CW7" s="18">
        <f t="shared" si="3"/>
        <v>0</v>
      </c>
      <c r="CX7" s="21"/>
    </row>
    <row r="8" ht="15" customHeight="1" spans="1:102">
      <c r="A8" s="3"/>
      <c r="B8" s="3"/>
      <c r="C8" s="3"/>
      <c r="D8" s="31"/>
      <c r="E8" s="31"/>
      <c r="F8" s="3"/>
      <c r="G8" s="3"/>
      <c r="H8" s="3"/>
      <c r="I8" s="3"/>
      <c r="J8" s="3"/>
      <c r="K8" s="3"/>
      <c r="L8" s="3"/>
      <c r="M8" s="3"/>
      <c r="N8" s="3"/>
      <c r="O8" s="3"/>
      <c r="P8" s="3"/>
      <c r="Q8" s="3"/>
      <c r="R8" s="3"/>
      <c r="S8" s="3"/>
      <c r="T8" s="106"/>
      <c r="U8" s="3"/>
      <c r="V8" s="3"/>
      <c r="W8" s="3"/>
      <c r="X8" s="3"/>
      <c r="Y8" s="3"/>
      <c r="Z8" s="3"/>
      <c r="AA8" s="3"/>
      <c r="AB8" s="3"/>
      <c r="AC8" s="3"/>
      <c r="AD8" s="3"/>
      <c r="AE8" s="3"/>
      <c r="AF8" s="3"/>
      <c r="AG8" s="3"/>
      <c r="AH8" s="3"/>
      <c r="AI8" s="3"/>
      <c r="AJ8" s="3"/>
      <c r="AK8" s="3"/>
      <c r="AL8" s="3"/>
      <c r="AM8" s="3"/>
      <c r="AN8" s="3"/>
      <c r="AO8" s="3"/>
      <c r="AP8" s="3"/>
      <c r="AQ8" s="3"/>
      <c r="AR8" s="3"/>
      <c r="AS8" s="3"/>
      <c r="AT8" s="3"/>
      <c r="AU8" s="36"/>
      <c r="AY8" s="4"/>
      <c r="BA8" s="37"/>
      <c r="BB8" s="17" t="s">
        <v>11626</v>
      </c>
      <c r="BC8" s="19" t="e">
        <f t="shared" ref="BC8:CW8" si="4">+BC5-BC7</f>
        <v>#DIV/0!</v>
      </c>
      <c r="BD8" s="19" t="e">
        <f t="shared" si="4"/>
        <v>#DIV/0!</v>
      </c>
      <c r="BE8" s="19" t="e">
        <f t="shared" si="4"/>
        <v>#DIV/0!</v>
      </c>
      <c r="BF8" s="19" t="e">
        <f t="shared" si="4"/>
        <v>#DIV/0!</v>
      </c>
      <c r="BG8" s="19" t="e">
        <f t="shared" si="4"/>
        <v>#DIV/0!</v>
      </c>
      <c r="BH8" s="19" t="e">
        <f t="shared" si="4"/>
        <v>#DIV/0!</v>
      </c>
      <c r="BI8" s="19" t="e">
        <f t="shared" si="4"/>
        <v>#DIV/0!</v>
      </c>
      <c r="BJ8" s="19" t="e">
        <f t="shared" si="4"/>
        <v>#DIV/0!</v>
      </c>
      <c r="BK8" s="19" t="e">
        <f t="shared" si="4"/>
        <v>#DIV/0!</v>
      </c>
      <c r="BL8" s="19" t="e">
        <f t="shared" si="4"/>
        <v>#DIV/0!</v>
      </c>
      <c r="BM8" s="19" t="e">
        <f t="shared" si="4"/>
        <v>#DIV/0!</v>
      </c>
      <c r="BN8" s="19" t="e">
        <f t="shared" si="4"/>
        <v>#DIV/0!</v>
      </c>
      <c r="BO8" s="19" t="e">
        <f t="shared" si="4"/>
        <v>#DIV/0!</v>
      </c>
      <c r="BP8" s="19" t="e">
        <f t="shared" si="4"/>
        <v>#DIV/0!</v>
      </c>
      <c r="BQ8" s="19" t="e">
        <f t="shared" si="4"/>
        <v>#DIV/0!</v>
      </c>
      <c r="BR8" s="19" t="e">
        <f t="shared" si="4"/>
        <v>#DIV/0!</v>
      </c>
      <c r="BS8" s="19" t="e">
        <f t="shared" si="4"/>
        <v>#DIV/0!</v>
      </c>
      <c r="BT8" s="19" t="e">
        <f t="shared" si="4"/>
        <v>#DIV/0!</v>
      </c>
      <c r="BU8" s="19" t="e">
        <f t="shared" si="4"/>
        <v>#DIV/0!</v>
      </c>
      <c r="BV8" s="19" t="e">
        <f t="shared" si="4"/>
        <v>#DIV/0!</v>
      </c>
      <c r="BW8" s="19" t="e">
        <f t="shared" si="4"/>
        <v>#DIV/0!</v>
      </c>
      <c r="BX8" s="19" t="e">
        <f t="shared" si="4"/>
        <v>#DIV/0!</v>
      </c>
      <c r="BY8" s="19" t="e">
        <f t="shared" si="4"/>
        <v>#DIV/0!</v>
      </c>
      <c r="BZ8" s="19" t="e">
        <f t="shared" si="4"/>
        <v>#DIV/0!</v>
      </c>
      <c r="CA8" s="19" t="e">
        <f t="shared" si="4"/>
        <v>#DIV/0!</v>
      </c>
      <c r="CB8" s="19" t="e">
        <f t="shared" si="4"/>
        <v>#DIV/0!</v>
      </c>
      <c r="CC8" s="19" t="e">
        <f t="shared" si="4"/>
        <v>#DIV/0!</v>
      </c>
      <c r="CD8" s="19" t="e">
        <f t="shared" si="4"/>
        <v>#DIV/0!</v>
      </c>
      <c r="CE8" s="19" t="e">
        <f t="shared" si="4"/>
        <v>#DIV/0!</v>
      </c>
      <c r="CF8" s="19" t="e">
        <f t="shared" si="4"/>
        <v>#DIV/0!</v>
      </c>
      <c r="CG8" s="19" t="e">
        <f t="shared" si="4"/>
        <v>#DIV/0!</v>
      </c>
      <c r="CH8" s="19" t="e">
        <f t="shared" si="4"/>
        <v>#DIV/0!</v>
      </c>
      <c r="CI8" s="19" t="e">
        <f t="shared" si="4"/>
        <v>#DIV/0!</v>
      </c>
      <c r="CJ8" s="19" t="e">
        <f t="shared" si="4"/>
        <v>#DIV/0!</v>
      </c>
      <c r="CK8" s="19" t="e">
        <f t="shared" si="4"/>
        <v>#DIV/0!</v>
      </c>
      <c r="CL8" s="19" t="e">
        <f t="shared" si="4"/>
        <v>#DIV/0!</v>
      </c>
      <c r="CM8" s="19" t="e">
        <f t="shared" si="4"/>
        <v>#DIV/0!</v>
      </c>
      <c r="CN8" s="19" t="e">
        <f t="shared" si="4"/>
        <v>#DIV/0!</v>
      </c>
      <c r="CO8" s="19" t="e">
        <f t="shared" si="4"/>
        <v>#DIV/0!</v>
      </c>
      <c r="CP8" s="19" t="e">
        <f t="shared" si="4"/>
        <v>#DIV/0!</v>
      </c>
      <c r="CQ8" s="19" t="e">
        <f t="shared" si="4"/>
        <v>#DIV/0!</v>
      </c>
      <c r="CR8" s="19" t="e">
        <f t="shared" si="4"/>
        <v>#DIV/0!</v>
      </c>
      <c r="CS8" s="19" t="e">
        <f t="shared" si="4"/>
        <v>#DIV/0!</v>
      </c>
      <c r="CT8" s="19" t="e">
        <f t="shared" si="4"/>
        <v>#DIV/0!</v>
      </c>
      <c r="CU8" s="19" t="e">
        <f t="shared" si="4"/>
        <v>#DIV/0!</v>
      </c>
      <c r="CV8" s="19" t="e">
        <f t="shared" si="4"/>
        <v>#DIV/0!</v>
      </c>
      <c r="CW8" s="19" t="e">
        <f t="shared" si="4"/>
        <v>#DIV/0!</v>
      </c>
      <c r="CX8" s="21">
        <f>+CX4-CX6</f>
        <v>-45</v>
      </c>
    </row>
    <row r="9" ht="15" customHeight="1" spans="1:102">
      <c r="A9" s="3"/>
      <c r="B9" s="3"/>
      <c r="C9" s="3"/>
      <c r="D9" s="31"/>
      <c r="E9" s="31"/>
      <c r="F9" s="3"/>
      <c r="G9" s="3"/>
      <c r="H9" s="3"/>
      <c r="I9" s="3"/>
      <c r="J9" s="3"/>
      <c r="K9" s="3"/>
      <c r="L9" s="3"/>
      <c r="M9" s="3"/>
      <c r="N9" s="3"/>
      <c r="O9" s="3"/>
      <c r="P9" s="3"/>
      <c r="Q9" s="3"/>
      <c r="R9" s="3"/>
      <c r="S9" s="3"/>
      <c r="T9" s="106"/>
      <c r="U9" s="3"/>
      <c r="V9" s="3"/>
      <c r="W9" s="3"/>
      <c r="X9" s="3"/>
      <c r="Y9" s="3"/>
      <c r="Z9" s="3"/>
      <c r="AA9" s="3"/>
      <c r="AB9" s="3"/>
      <c r="AC9" s="3"/>
      <c r="AD9" s="3"/>
      <c r="AE9" s="3"/>
      <c r="AF9" s="3"/>
      <c r="AG9" s="3"/>
      <c r="AH9" s="3"/>
      <c r="AI9" s="3"/>
      <c r="AJ9" s="3"/>
      <c r="AK9" s="3"/>
      <c r="AL9" s="3"/>
      <c r="AM9" s="3"/>
      <c r="AN9" s="3"/>
      <c r="AO9" s="3"/>
      <c r="AP9" s="3"/>
      <c r="AQ9" s="3"/>
      <c r="AR9" s="3"/>
      <c r="AS9" s="3"/>
      <c r="AT9" s="3"/>
      <c r="AU9" s="36"/>
      <c r="AY9" s="4"/>
      <c r="BA9" s="37"/>
      <c r="CX9" s="82">
        <f>+CX8/CX6</f>
        <v>-1</v>
      </c>
    </row>
    <row r="10" ht="15" customHeight="1" spans="1:102">
      <c r="A10" s="3"/>
      <c r="B10" s="3"/>
      <c r="C10" s="3"/>
      <c r="D10" s="31"/>
      <c r="E10" s="31"/>
      <c r="F10" s="3"/>
      <c r="G10" s="3"/>
      <c r="H10" s="3"/>
      <c r="I10" s="3"/>
      <c r="J10" s="3"/>
      <c r="K10" s="3"/>
      <c r="L10" s="3"/>
      <c r="M10" s="3"/>
      <c r="N10" s="3"/>
      <c r="O10" s="3"/>
      <c r="P10" s="3"/>
      <c r="Q10" s="3"/>
      <c r="R10" s="3"/>
      <c r="S10" s="3"/>
      <c r="T10" s="106"/>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6"/>
      <c r="AY10" s="4"/>
      <c r="BA10" s="37"/>
      <c r="CX10" s="10"/>
    </row>
    <row r="11" ht="15" customHeight="1" spans="1:102">
      <c r="A11" s="3"/>
      <c r="B11" s="3"/>
      <c r="C11" s="3"/>
      <c r="D11" s="31"/>
      <c r="E11" s="31"/>
      <c r="F11" s="3"/>
      <c r="G11" s="3"/>
      <c r="H11" s="3"/>
      <c r="I11" s="3"/>
      <c r="J11" s="3"/>
      <c r="K11" s="3"/>
      <c r="L11" s="3"/>
      <c r="M11" s="3"/>
      <c r="N11" s="3"/>
      <c r="O11" s="3"/>
      <c r="P11" s="3"/>
      <c r="Q11" s="3"/>
      <c r="R11" s="3"/>
      <c r="S11" s="3"/>
      <c r="T11" s="106"/>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6"/>
      <c r="AY11" s="4"/>
      <c r="BA11" s="37"/>
      <c r="CX11" s="10"/>
    </row>
    <row r="12" ht="15" customHeight="1" spans="1:53">
      <c r="A12" s="3"/>
      <c r="B12" s="3"/>
      <c r="C12" s="3"/>
      <c r="D12" s="31"/>
      <c r="E12" s="31"/>
      <c r="F12" s="3"/>
      <c r="G12" s="3"/>
      <c r="H12" s="3"/>
      <c r="I12" s="3"/>
      <c r="J12" s="3"/>
      <c r="K12" s="3"/>
      <c r="L12" s="3"/>
      <c r="M12" s="3"/>
      <c r="N12" s="3"/>
      <c r="O12" s="3"/>
      <c r="P12" s="3"/>
      <c r="Q12" s="3"/>
      <c r="R12" s="3"/>
      <c r="S12" s="3"/>
      <c r="T12" s="106"/>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6"/>
      <c r="AY12" s="4"/>
      <c r="BA12" s="37"/>
    </row>
    <row r="13" ht="15" customHeight="1" spans="1:53">
      <c r="A13" s="3"/>
      <c r="B13" s="3"/>
      <c r="C13" s="3"/>
      <c r="D13" s="31"/>
      <c r="E13" s="31"/>
      <c r="F13" s="3"/>
      <c r="G13" s="3"/>
      <c r="H13" s="3"/>
      <c r="I13" s="3"/>
      <c r="J13" s="3"/>
      <c r="K13" s="3"/>
      <c r="L13" s="3"/>
      <c r="M13" s="3"/>
      <c r="N13" s="3"/>
      <c r="O13" s="3"/>
      <c r="P13" s="3"/>
      <c r="Q13" s="3"/>
      <c r="R13" s="3"/>
      <c r="S13" s="3"/>
      <c r="T13" s="106"/>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6"/>
      <c r="AY13" s="4"/>
      <c r="BA13" s="37"/>
    </row>
    <row r="14" ht="15" customHeight="1" spans="1:53">
      <c r="A14" s="3"/>
      <c r="B14" s="3"/>
      <c r="C14" s="3"/>
      <c r="D14" s="31"/>
      <c r="E14" s="31"/>
      <c r="F14" s="3"/>
      <c r="G14" s="3"/>
      <c r="H14" s="3"/>
      <c r="I14" s="3"/>
      <c r="J14" s="3"/>
      <c r="K14" s="3"/>
      <c r="L14" s="3"/>
      <c r="M14" s="3"/>
      <c r="N14" s="3"/>
      <c r="O14" s="3"/>
      <c r="P14" s="3"/>
      <c r="Q14" s="3"/>
      <c r="R14" s="3"/>
      <c r="S14" s="3"/>
      <c r="T14" s="106"/>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6"/>
      <c r="AY14" s="4"/>
      <c r="BA14" s="37"/>
    </row>
    <row r="15" ht="15" customHeight="1" spans="1:53">
      <c r="A15" s="3"/>
      <c r="B15" s="3"/>
      <c r="C15" s="3"/>
      <c r="D15" s="31"/>
      <c r="E15" s="31"/>
      <c r="F15" s="3"/>
      <c r="G15" s="3"/>
      <c r="H15" s="3"/>
      <c r="I15" s="3"/>
      <c r="J15" s="3"/>
      <c r="K15" s="3"/>
      <c r="L15" s="3"/>
      <c r="M15" s="3"/>
      <c r="N15" s="3"/>
      <c r="O15" s="3"/>
      <c r="P15" s="3"/>
      <c r="Q15" s="3"/>
      <c r="R15" s="3"/>
      <c r="S15" s="3"/>
      <c r="T15" s="106"/>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6"/>
      <c r="AY15" s="4"/>
      <c r="BA15" s="37"/>
    </row>
    <row r="16" ht="15" customHeight="1" spans="1:53">
      <c r="A16" s="3"/>
      <c r="B16" s="3"/>
      <c r="C16" s="3"/>
      <c r="D16" s="31"/>
      <c r="E16" s="31"/>
      <c r="F16" s="3"/>
      <c r="G16" s="3"/>
      <c r="H16" s="3"/>
      <c r="I16" s="3"/>
      <c r="J16" s="3"/>
      <c r="K16" s="3"/>
      <c r="L16" s="3"/>
      <c r="M16" s="3"/>
      <c r="N16" s="3"/>
      <c r="O16" s="3"/>
      <c r="P16" s="3"/>
      <c r="Q16" s="3"/>
      <c r="R16" s="3"/>
      <c r="S16" s="3"/>
      <c r="T16" s="106"/>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6"/>
      <c r="AY16" s="4"/>
      <c r="BA16" s="37"/>
    </row>
    <row r="17" ht="15" customHeight="1" spans="1:53">
      <c r="A17" s="3"/>
      <c r="B17" s="3"/>
      <c r="C17" s="3"/>
      <c r="D17" s="31"/>
      <c r="E17" s="31"/>
      <c r="F17" s="3"/>
      <c r="G17" s="3"/>
      <c r="H17" s="3"/>
      <c r="I17" s="3"/>
      <c r="J17" s="3"/>
      <c r="K17" s="3"/>
      <c r="L17" s="3"/>
      <c r="M17" s="3"/>
      <c r="N17" s="3"/>
      <c r="O17" s="3"/>
      <c r="P17" s="3"/>
      <c r="Q17" s="3"/>
      <c r="R17" s="3"/>
      <c r="S17" s="3"/>
      <c r="T17" s="106"/>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6"/>
      <c r="AY17" s="4"/>
      <c r="BA17" s="37"/>
    </row>
    <row r="18" ht="15" customHeight="1" spans="1:53">
      <c r="A18" s="3"/>
      <c r="B18" s="3"/>
      <c r="C18" s="3"/>
      <c r="D18" s="31"/>
      <c r="E18" s="31"/>
      <c r="F18" s="3"/>
      <c r="G18" s="3"/>
      <c r="H18" s="3"/>
      <c r="I18" s="3"/>
      <c r="J18" s="3"/>
      <c r="K18" s="3"/>
      <c r="L18" s="3"/>
      <c r="M18" s="3"/>
      <c r="N18" s="3"/>
      <c r="O18" s="3"/>
      <c r="P18" s="3"/>
      <c r="Q18" s="3"/>
      <c r="R18" s="3"/>
      <c r="S18" s="3"/>
      <c r="T18" s="106"/>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6"/>
      <c r="AY18" s="4"/>
      <c r="BA18" s="37"/>
    </row>
    <row r="19" ht="15" customHeight="1" spans="1:53">
      <c r="A19" s="3"/>
      <c r="B19" s="3"/>
      <c r="C19" s="3"/>
      <c r="D19" s="31"/>
      <c r="E19" s="31"/>
      <c r="F19" s="3"/>
      <c r="G19" s="3"/>
      <c r="H19" s="3"/>
      <c r="I19" s="3"/>
      <c r="J19" s="3"/>
      <c r="K19" s="3"/>
      <c r="L19" s="3"/>
      <c r="M19" s="3"/>
      <c r="N19" s="3"/>
      <c r="O19" s="3"/>
      <c r="P19" s="3"/>
      <c r="Q19" s="3"/>
      <c r="R19" s="3"/>
      <c r="S19" s="3"/>
      <c r="T19" s="106"/>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6"/>
      <c r="AY19" s="4"/>
      <c r="BA19" s="37"/>
    </row>
    <row r="20" ht="15" customHeight="1" spans="1:53">
      <c r="A20" s="3"/>
      <c r="B20" s="3"/>
      <c r="C20" s="3"/>
      <c r="D20" s="31"/>
      <c r="E20" s="31"/>
      <c r="F20" s="3"/>
      <c r="G20" s="3"/>
      <c r="H20" s="3"/>
      <c r="I20" s="3"/>
      <c r="J20" s="3"/>
      <c r="K20" s="3"/>
      <c r="L20" s="3"/>
      <c r="M20" s="3"/>
      <c r="N20" s="3"/>
      <c r="O20" s="3"/>
      <c r="P20" s="3"/>
      <c r="Q20" s="3"/>
      <c r="R20" s="3"/>
      <c r="S20" s="3"/>
      <c r="T20" s="106"/>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6"/>
      <c r="AY20" s="4"/>
      <c r="BA20" s="37"/>
    </row>
    <row r="21" ht="15" customHeight="1" spans="1:53">
      <c r="A21" s="3"/>
      <c r="B21" s="3"/>
      <c r="C21" s="3"/>
      <c r="D21" s="31"/>
      <c r="E21" s="31"/>
      <c r="F21" s="3"/>
      <c r="G21" s="3"/>
      <c r="H21" s="3"/>
      <c r="I21" s="3"/>
      <c r="J21" s="3"/>
      <c r="K21" s="3"/>
      <c r="L21" s="3"/>
      <c r="M21" s="3"/>
      <c r="N21" s="3"/>
      <c r="O21" s="3"/>
      <c r="P21" s="3"/>
      <c r="Q21" s="3"/>
      <c r="R21" s="3"/>
      <c r="S21" s="3"/>
      <c r="T21" s="106"/>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6"/>
      <c r="AY21" s="4"/>
      <c r="BA21" s="37"/>
    </row>
    <row r="22" ht="15" customHeight="1" spans="1:53">
      <c r="A22" s="3"/>
      <c r="B22" s="3"/>
      <c r="C22" s="3"/>
      <c r="D22" s="31"/>
      <c r="E22" s="31"/>
      <c r="F22" s="3"/>
      <c r="G22" s="3"/>
      <c r="H22" s="3"/>
      <c r="I22" s="3"/>
      <c r="J22" s="3"/>
      <c r="K22" s="3"/>
      <c r="L22" s="3"/>
      <c r="M22" s="3"/>
      <c r="N22" s="3"/>
      <c r="O22" s="3"/>
      <c r="P22" s="3"/>
      <c r="Q22" s="3"/>
      <c r="R22" s="3"/>
      <c r="S22" s="3"/>
      <c r="T22" s="106"/>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6"/>
      <c r="AY22" s="4"/>
      <c r="BA22" s="37"/>
    </row>
    <row r="23" ht="15" customHeight="1" spans="1:53">
      <c r="A23" s="3"/>
      <c r="B23" s="3"/>
      <c r="C23" s="3"/>
      <c r="D23" s="31"/>
      <c r="E23" s="31"/>
      <c r="F23" s="3"/>
      <c r="G23" s="3"/>
      <c r="H23" s="3"/>
      <c r="I23" s="3"/>
      <c r="J23" s="3"/>
      <c r="K23" s="3"/>
      <c r="L23" s="3"/>
      <c r="M23" s="3"/>
      <c r="N23" s="3"/>
      <c r="O23" s="3"/>
      <c r="P23" s="3"/>
      <c r="Q23" s="3"/>
      <c r="R23" s="3"/>
      <c r="S23" s="3"/>
      <c r="T23" s="106"/>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6"/>
      <c r="AY23" s="4"/>
      <c r="BA23" s="37"/>
    </row>
    <row r="24" ht="15" customHeight="1" spans="1:53">
      <c r="A24" s="3"/>
      <c r="B24" s="3"/>
      <c r="C24" s="3"/>
      <c r="D24" s="31"/>
      <c r="E24" s="31"/>
      <c r="F24" s="3"/>
      <c r="G24" s="3"/>
      <c r="H24" s="3"/>
      <c r="I24" s="3"/>
      <c r="J24" s="3"/>
      <c r="K24" s="3"/>
      <c r="L24" s="3"/>
      <c r="M24" s="3"/>
      <c r="N24" s="3"/>
      <c r="O24" s="3"/>
      <c r="P24" s="3"/>
      <c r="Q24" s="3"/>
      <c r="R24" s="3"/>
      <c r="S24" s="3"/>
      <c r="T24" s="106"/>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6"/>
      <c r="AY24" s="4"/>
      <c r="BA24" s="37"/>
    </row>
    <row r="25" ht="15" customHeight="1" spans="1:53">
      <c r="A25" s="3"/>
      <c r="B25" s="3"/>
      <c r="C25" s="3"/>
      <c r="D25" s="31"/>
      <c r="E25" s="31"/>
      <c r="F25" s="3"/>
      <c r="G25" s="3"/>
      <c r="H25" s="3"/>
      <c r="I25" s="3"/>
      <c r="J25" s="3"/>
      <c r="K25" s="3"/>
      <c r="L25" s="3"/>
      <c r="M25" s="3"/>
      <c r="N25" s="3"/>
      <c r="O25" s="3"/>
      <c r="P25" s="3"/>
      <c r="Q25" s="3"/>
      <c r="R25" s="3"/>
      <c r="S25" s="3"/>
      <c r="T25" s="106"/>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6"/>
      <c r="AY25" s="4"/>
      <c r="BA25" s="37"/>
    </row>
    <row r="26" ht="15" customHeight="1" spans="1:53">
      <c r="A26" s="3"/>
      <c r="B26" s="3"/>
      <c r="C26" s="3"/>
      <c r="D26" s="31"/>
      <c r="E26" s="31"/>
      <c r="F26" s="3"/>
      <c r="G26" s="3"/>
      <c r="H26" s="3"/>
      <c r="I26" s="3"/>
      <c r="J26" s="3"/>
      <c r="K26" s="3"/>
      <c r="L26" s="3"/>
      <c r="M26" s="3"/>
      <c r="N26" s="3"/>
      <c r="O26" s="3"/>
      <c r="P26" s="3"/>
      <c r="Q26" s="3"/>
      <c r="R26" s="3"/>
      <c r="S26" s="3"/>
      <c r="T26" s="106"/>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6"/>
      <c r="AY26" s="4"/>
      <c r="BA26" s="37"/>
    </row>
    <row r="27" ht="15" customHeight="1" spans="1:53">
      <c r="A27" s="3"/>
      <c r="B27" s="3"/>
      <c r="C27" s="3"/>
      <c r="D27" s="31"/>
      <c r="E27" s="31"/>
      <c r="F27" s="3"/>
      <c r="G27" s="3"/>
      <c r="H27" s="3"/>
      <c r="I27" s="3"/>
      <c r="J27" s="3"/>
      <c r="K27" s="3"/>
      <c r="L27" s="3"/>
      <c r="M27" s="3"/>
      <c r="N27" s="3"/>
      <c r="O27" s="3"/>
      <c r="P27" s="3"/>
      <c r="Q27" s="3"/>
      <c r="R27" s="3"/>
      <c r="S27" s="3"/>
      <c r="T27" s="106"/>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6"/>
      <c r="AY27" s="4"/>
      <c r="BA27" s="37"/>
    </row>
    <row r="28" ht="15" customHeight="1" spans="1:53">
      <c r="A28" s="3"/>
      <c r="B28" s="3"/>
      <c r="C28" s="3"/>
      <c r="D28" s="31"/>
      <c r="E28" s="31"/>
      <c r="F28" s="3"/>
      <c r="G28" s="3"/>
      <c r="H28" s="3"/>
      <c r="I28" s="3"/>
      <c r="J28" s="3"/>
      <c r="K28" s="3"/>
      <c r="L28" s="3"/>
      <c r="M28" s="3"/>
      <c r="N28" s="3"/>
      <c r="O28" s="3"/>
      <c r="P28" s="3"/>
      <c r="Q28" s="3"/>
      <c r="R28" s="3"/>
      <c r="S28" s="3"/>
      <c r="T28" s="106"/>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6"/>
      <c r="AY28" s="4"/>
      <c r="BA28" s="37"/>
    </row>
    <row r="29" ht="15" customHeight="1" spans="1:53">
      <c r="A29" s="3"/>
      <c r="B29" s="3"/>
      <c r="C29" s="3"/>
      <c r="D29" s="31"/>
      <c r="E29" s="31"/>
      <c r="F29" s="3"/>
      <c r="G29" s="3"/>
      <c r="H29" s="3"/>
      <c r="I29" s="3"/>
      <c r="J29" s="3"/>
      <c r="K29" s="3"/>
      <c r="L29" s="3"/>
      <c r="M29" s="3"/>
      <c r="N29" s="3"/>
      <c r="O29" s="3"/>
      <c r="P29" s="3"/>
      <c r="Q29" s="3"/>
      <c r="R29" s="3"/>
      <c r="S29" s="3"/>
      <c r="T29" s="106"/>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6"/>
      <c r="AY29" s="4"/>
      <c r="BA29" s="37"/>
    </row>
    <row r="30" ht="15" customHeight="1" spans="1:53">
      <c r="A30" s="3"/>
      <c r="B30" s="3"/>
      <c r="C30" s="3"/>
      <c r="D30" s="31"/>
      <c r="E30" s="31"/>
      <c r="F30" s="3"/>
      <c r="G30" s="3"/>
      <c r="H30" s="3"/>
      <c r="I30" s="3"/>
      <c r="J30" s="3"/>
      <c r="K30" s="3"/>
      <c r="L30" s="3"/>
      <c r="M30" s="3"/>
      <c r="N30" s="3"/>
      <c r="O30" s="3"/>
      <c r="P30" s="3"/>
      <c r="Q30" s="3"/>
      <c r="R30" s="3"/>
      <c r="S30" s="3"/>
      <c r="T30" s="106"/>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6"/>
      <c r="AY30" s="4"/>
      <c r="BA30" s="37"/>
    </row>
    <row r="31" ht="15" customHeight="1" spans="1:53">
      <c r="A31" s="3"/>
      <c r="B31" s="3"/>
      <c r="C31" s="3"/>
      <c r="D31" s="31"/>
      <c r="E31" s="31"/>
      <c r="F31" s="3"/>
      <c r="G31" s="3"/>
      <c r="H31" s="3"/>
      <c r="I31" s="3"/>
      <c r="J31" s="3"/>
      <c r="K31" s="3"/>
      <c r="L31" s="3"/>
      <c r="M31" s="3"/>
      <c r="N31" s="3"/>
      <c r="O31" s="3"/>
      <c r="P31" s="3"/>
      <c r="Q31" s="3"/>
      <c r="R31" s="3"/>
      <c r="S31" s="3"/>
      <c r="T31" s="106"/>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6"/>
      <c r="AY31" s="4"/>
      <c r="BA31" s="37"/>
    </row>
    <row r="32" ht="15" customHeight="1" spans="1:53">
      <c r="A32" s="3"/>
      <c r="B32" s="3"/>
      <c r="C32" s="3"/>
      <c r="D32" s="31"/>
      <c r="E32" s="31"/>
      <c r="F32" s="3"/>
      <c r="G32" s="3"/>
      <c r="H32" s="3"/>
      <c r="I32" s="3"/>
      <c r="J32" s="3"/>
      <c r="K32" s="3"/>
      <c r="L32" s="3"/>
      <c r="M32" s="3"/>
      <c r="N32" s="3"/>
      <c r="O32" s="3"/>
      <c r="P32" s="3"/>
      <c r="Q32" s="3"/>
      <c r="R32" s="3"/>
      <c r="S32" s="3"/>
      <c r="T32" s="106"/>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6"/>
      <c r="AY32" s="4"/>
      <c r="BA32" s="37"/>
    </row>
    <row r="33" ht="15" customHeight="1" spans="1:53">
      <c r="A33" s="3"/>
      <c r="B33" s="3"/>
      <c r="C33" s="3"/>
      <c r="D33" s="31"/>
      <c r="E33" s="31"/>
      <c r="F33" s="3"/>
      <c r="G33" s="3"/>
      <c r="H33" s="3"/>
      <c r="I33" s="3"/>
      <c r="J33" s="3"/>
      <c r="K33" s="3"/>
      <c r="L33" s="3"/>
      <c r="M33" s="3"/>
      <c r="N33" s="3"/>
      <c r="O33" s="3"/>
      <c r="P33" s="3"/>
      <c r="Q33" s="3"/>
      <c r="R33" s="3"/>
      <c r="S33" s="3"/>
      <c r="T33" s="106"/>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6"/>
      <c r="AY33" s="4"/>
      <c r="BA33" s="37"/>
    </row>
    <row r="34" ht="15" customHeight="1" spans="1:53">
      <c r="A34" s="3"/>
      <c r="B34" s="3"/>
      <c r="C34" s="3"/>
      <c r="D34" s="31"/>
      <c r="E34" s="31"/>
      <c r="F34" s="3"/>
      <c r="G34" s="3"/>
      <c r="H34" s="3"/>
      <c r="I34" s="3"/>
      <c r="J34" s="3"/>
      <c r="K34" s="3"/>
      <c r="L34" s="3"/>
      <c r="M34" s="3"/>
      <c r="N34" s="3"/>
      <c r="O34" s="3"/>
      <c r="P34" s="3"/>
      <c r="Q34" s="3"/>
      <c r="R34" s="3"/>
      <c r="S34" s="3"/>
      <c r="T34" s="106"/>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6"/>
      <c r="AY34" s="4"/>
      <c r="BA34" s="37"/>
    </row>
    <row r="35" ht="15" customHeight="1" spans="1:53">
      <c r="A35" s="3"/>
      <c r="B35" s="3"/>
      <c r="C35" s="3"/>
      <c r="D35" s="31"/>
      <c r="E35" s="31"/>
      <c r="F35" s="3"/>
      <c r="G35" s="3"/>
      <c r="H35" s="3"/>
      <c r="I35" s="3"/>
      <c r="J35" s="3"/>
      <c r="K35" s="3"/>
      <c r="L35" s="3"/>
      <c r="M35" s="3"/>
      <c r="N35" s="3"/>
      <c r="O35" s="3"/>
      <c r="P35" s="3"/>
      <c r="Q35" s="3"/>
      <c r="R35" s="3"/>
      <c r="S35" s="3"/>
      <c r="T35" s="106"/>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6"/>
      <c r="AY35" s="4"/>
      <c r="BA35" s="37"/>
    </row>
    <row r="36" ht="15" customHeight="1" spans="1:53">
      <c r="A36" s="3"/>
      <c r="B36" s="3"/>
      <c r="C36" s="3"/>
      <c r="D36" s="31"/>
      <c r="E36" s="31"/>
      <c r="F36" s="3"/>
      <c r="G36" s="3"/>
      <c r="H36" s="3"/>
      <c r="I36" s="3"/>
      <c r="J36" s="3"/>
      <c r="K36" s="3"/>
      <c r="L36" s="3"/>
      <c r="M36" s="3"/>
      <c r="N36" s="3"/>
      <c r="O36" s="3"/>
      <c r="P36" s="3"/>
      <c r="Q36" s="3"/>
      <c r="R36" s="3"/>
      <c r="S36" s="3"/>
      <c r="T36" s="106"/>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6"/>
      <c r="AY36" s="4"/>
      <c r="BA36" s="37"/>
    </row>
    <row r="37" ht="15" customHeight="1" spans="1:53">
      <c r="A37" s="3"/>
      <c r="B37" s="3"/>
      <c r="C37" s="3"/>
      <c r="D37" s="31"/>
      <c r="E37" s="31"/>
      <c r="F37" s="3"/>
      <c r="G37" s="3"/>
      <c r="H37" s="3"/>
      <c r="I37" s="3"/>
      <c r="J37" s="3"/>
      <c r="K37" s="3"/>
      <c r="L37" s="3"/>
      <c r="M37" s="3"/>
      <c r="N37" s="3"/>
      <c r="O37" s="3"/>
      <c r="P37" s="3"/>
      <c r="Q37" s="3"/>
      <c r="R37" s="3"/>
      <c r="S37" s="3"/>
      <c r="T37" s="106"/>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6"/>
      <c r="AY37" s="4"/>
      <c r="BA37" s="37"/>
    </row>
    <row r="38" ht="15" customHeight="1" spans="1:53">
      <c r="A38" s="3"/>
      <c r="B38" s="3"/>
      <c r="C38" s="3"/>
      <c r="D38" s="31"/>
      <c r="E38" s="31"/>
      <c r="F38" s="3"/>
      <c r="G38" s="3"/>
      <c r="H38" s="3"/>
      <c r="I38" s="3"/>
      <c r="J38" s="3"/>
      <c r="K38" s="3"/>
      <c r="L38" s="3"/>
      <c r="M38" s="3"/>
      <c r="N38" s="3"/>
      <c r="O38" s="3"/>
      <c r="P38" s="3"/>
      <c r="Q38" s="3"/>
      <c r="R38" s="3"/>
      <c r="S38" s="3"/>
      <c r="T38" s="106"/>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6"/>
      <c r="AY38" s="4"/>
      <c r="BA38" s="37"/>
    </row>
    <row r="39" ht="15" customHeight="1" spans="1:53">
      <c r="A39" s="3"/>
      <c r="B39" s="3"/>
      <c r="C39" s="3"/>
      <c r="D39" s="31"/>
      <c r="E39" s="31"/>
      <c r="F39" s="3"/>
      <c r="G39" s="3"/>
      <c r="H39" s="3"/>
      <c r="I39" s="3"/>
      <c r="J39" s="3"/>
      <c r="K39" s="3"/>
      <c r="L39" s="3"/>
      <c r="M39" s="3"/>
      <c r="N39" s="3"/>
      <c r="O39" s="3"/>
      <c r="P39" s="3"/>
      <c r="Q39" s="3"/>
      <c r="R39" s="3"/>
      <c r="S39" s="3"/>
      <c r="T39" s="106"/>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6"/>
      <c r="AY39" s="4"/>
      <c r="BA39" s="37"/>
    </row>
    <row r="40" ht="15" customHeight="1" spans="1:53">
      <c r="A40" s="3"/>
      <c r="B40" s="3"/>
      <c r="C40" s="3"/>
      <c r="D40" s="31"/>
      <c r="E40" s="31"/>
      <c r="F40" s="3"/>
      <c r="G40" s="3"/>
      <c r="H40" s="3"/>
      <c r="I40" s="3"/>
      <c r="J40" s="3"/>
      <c r="K40" s="3"/>
      <c r="L40" s="3"/>
      <c r="M40" s="3"/>
      <c r="N40" s="3"/>
      <c r="O40" s="3"/>
      <c r="P40" s="3"/>
      <c r="Q40" s="3"/>
      <c r="R40" s="3"/>
      <c r="S40" s="3"/>
      <c r="T40" s="106"/>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6"/>
      <c r="AY40" s="4"/>
      <c r="BA40" s="37"/>
    </row>
    <row r="41" ht="15" customHeight="1" spans="1:53">
      <c r="A41" s="3"/>
      <c r="B41" s="3"/>
      <c r="C41" s="3"/>
      <c r="D41" s="31"/>
      <c r="E41" s="31"/>
      <c r="F41" s="3"/>
      <c r="G41" s="3"/>
      <c r="H41" s="3"/>
      <c r="I41" s="3"/>
      <c r="J41" s="3"/>
      <c r="K41" s="3"/>
      <c r="L41" s="3"/>
      <c r="M41" s="3"/>
      <c r="N41" s="3"/>
      <c r="O41" s="3"/>
      <c r="P41" s="3"/>
      <c r="Q41" s="3"/>
      <c r="R41" s="3"/>
      <c r="S41" s="3"/>
      <c r="T41" s="106"/>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6"/>
      <c r="AY41" s="4"/>
      <c r="BA41" s="37"/>
    </row>
    <row r="42" ht="15" customHeight="1" spans="1:53">
      <c r="A42" s="3"/>
      <c r="B42" s="3"/>
      <c r="C42" s="3"/>
      <c r="D42" s="31"/>
      <c r="E42" s="31"/>
      <c r="F42" s="3"/>
      <c r="G42" s="3"/>
      <c r="H42" s="3"/>
      <c r="I42" s="3"/>
      <c r="J42" s="3"/>
      <c r="K42" s="3"/>
      <c r="L42" s="3"/>
      <c r="M42" s="3"/>
      <c r="N42" s="3"/>
      <c r="O42" s="3"/>
      <c r="P42" s="3"/>
      <c r="Q42" s="3"/>
      <c r="R42" s="3"/>
      <c r="S42" s="3"/>
      <c r="T42" s="106"/>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6"/>
      <c r="AY42" s="4"/>
      <c r="BA42" s="37"/>
    </row>
    <row r="43" ht="15" customHeight="1" spans="1:53">
      <c r="A43" s="3"/>
      <c r="B43" s="3"/>
      <c r="C43" s="3"/>
      <c r="D43" s="31"/>
      <c r="E43" s="31"/>
      <c r="F43" s="3"/>
      <c r="G43" s="3"/>
      <c r="H43" s="3"/>
      <c r="I43" s="3"/>
      <c r="J43" s="3"/>
      <c r="K43" s="3"/>
      <c r="L43" s="3"/>
      <c r="M43" s="3"/>
      <c r="N43" s="3"/>
      <c r="O43" s="3"/>
      <c r="P43" s="3"/>
      <c r="Q43" s="3"/>
      <c r="R43" s="3"/>
      <c r="S43" s="3"/>
      <c r="T43" s="106"/>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6"/>
      <c r="AY43" s="4"/>
      <c r="BA43" s="37"/>
    </row>
    <row r="44" ht="15" customHeight="1" spans="1:53">
      <c r="A44" s="3"/>
      <c r="B44" s="3"/>
      <c r="C44" s="3"/>
      <c r="D44" s="31"/>
      <c r="E44" s="31"/>
      <c r="F44" s="3"/>
      <c r="G44" s="3"/>
      <c r="H44" s="3"/>
      <c r="I44" s="3"/>
      <c r="J44" s="3"/>
      <c r="K44" s="3"/>
      <c r="L44" s="3"/>
      <c r="M44" s="3"/>
      <c r="N44" s="3"/>
      <c r="O44" s="3"/>
      <c r="P44" s="3"/>
      <c r="Q44" s="3"/>
      <c r="R44" s="3"/>
      <c r="S44" s="3"/>
      <c r="T44" s="106"/>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6"/>
      <c r="AY44" s="4"/>
      <c r="BA44" s="37"/>
    </row>
    <row r="45" ht="15" customHeight="1" spans="1:53">
      <c r="A45" s="3"/>
      <c r="B45" s="3"/>
      <c r="C45" s="3"/>
      <c r="D45" s="31"/>
      <c r="E45" s="31"/>
      <c r="F45" s="3"/>
      <c r="G45" s="3"/>
      <c r="H45" s="3"/>
      <c r="I45" s="3"/>
      <c r="J45" s="3"/>
      <c r="K45" s="3"/>
      <c r="L45" s="3"/>
      <c r="M45" s="3"/>
      <c r="N45" s="3"/>
      <c r="O45" s="3"/>
      <c r="P45" s="3"/>
      <c r="Q45" s="3"/>
      <c r="R45" s="3"/>
      <c r="S45" s="3"/>
      <c r="T45" s="106"/>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6"/>
      <c r="AY45" s="4"/>
      <c r="BA45" s="37"/>
    </row>
    <row r="46" ht="15" customHeight="1" spans="1:53">
      <c r="A46" s="3"/>
      <c r="B46" s="3"/>
      <c r="C46" s="3"/>
      <c r="D46" s="31"/>
      <c r="E46" s="31"/>
      <c r="F46" s="3"/>
      <c r="G46" s="3"/>
      <c r="H46" s="3"/>
      <c r="I46" s="3"/>
      <c r="J46" s="3"/>
      <c r="K46" s="3"/>
      <c r="L46" s="3"/>
      <c r="M46" s="3"/>
      <c r="N46" s="3"/>
      <c r="O46" s="3"/>
      <c r="P46" s="3"/>
      <c r="Q46" s="3"/>
      <c r="R46" s="3"/>
      <c r="S46" s="3"/>
      <c r="T46" s="106"/>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6"/>
      <c r="AY46" s="4"/>
      <c r="BA46" s="37"/>
    </row>
    <row r="47" ht="15" customHeight="1" spans="1:53">
      <c r="A47" s="3"/>
      <c r="B47" s="3"/>
      <c r="C47" s="3"/>
      <c r="D47" s="31"/>
      <c r="E47" s="31"/>
      <c r="F47" s="3"/>
      <c r="G47" s="3"/>
      <c r="H47" s="3"/>
      <c r="I47" s="3"/>
      <c r="J47" s="3"/>
      <c r="K47" s="3"/>
      <c r="L47" s="3"/>
      <c r="M47" s="3"/>
      <c r="N47" s="3"/>
      <c r="O47" s="3"/>
      <c r="P47" s="3"/>
      <c r="Q47" s="3"/>
      <c r="R47" s="3"/>
      <c r="S47" s="3"/>
      <c r="T47" s="106"/>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6"/>
      <c r="AY47" s="4"/>
      <c r="BA47" s="37"/>
    </row>
    <row r="48" ht="15" customHeight="1" spans="1:53">
      <c r="A48" s="3"/>
      <c r="B48" s="3"/>
      <c r="C48" s="3"/>
      <c r="D48" s="31"/>
      <c r="E48" s="31"/>
      <c r="F48" s="3"/>
      <c r="G48" s="3"/>
      <c r="H48" s="3"/>
      <c r="I48" s="3"/>
      <c r="J48" s="3"/>
      <c r="K48" s="3"/>
      <c r="L48" s="3"/>
      <c r="M48" s="3"/>
      <c r="N48" s="3"/>
      <c r="O48" s="3"/>
      <c r="P48" s="3"/>
      <c r="Q48" s="3"/>
      <c r="R48" s="3"/>
      <c r="S48" s="3"/>
      <c r="T48" s="106"/>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6"/>
      <c r="AY48" s="4"/>
      <c r="BA48" s="37"/>
    </row>
    <row r="49" ht="15" customHeight="1" spans="1:53">
      <c r="A49" s="3"/>
      <c r="B49" s="3"/>
      <c r="C49" s="3"/>
      <c r="D49" s="31"/>
      <c r="E49" s="31"/>
      <c r="F49" s="3"/>
      <c r="G49" s="3"/>
      <c r="H49" s="3"/>
      <c r="I49" s="3"/>
      <c r="J49" s="3"/>
      <c r="K49" s="3"/>
      <c r="L49" s="3"/>
      <c r="M49" s="3"/>
      <c r="N49" s="3"/>
      <c r="O49" s="3"/>
      <c r="P49" s="3"/>
      <c r="Q49" s="3"/>
      <c r="R49" s="3"/>
      <c r="S49" s="3"/>
      <c r="T49" s="106"/>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6"/>
      <c r="AY49" s="4"/>
      <c r="BA49" s="37"/>
    </row>
    <row r="50" ht="15" customHeight="1" spans="1:53">
      <c r="A50" s="3"/>
      <c r="B50" s="3"/>
      <c r="C50" s="3"/>
      <c r="D50" s="31"/>
      <c r="E50" s="31"/>
      <c r="F50" s="3"/>
      <c r="G50" s="3"/>
      <c r="H50" s="3"/>
      <c r="I50" s="3"/>
      <c r="J50" s="3"/>
      <c r="K50" s="3"/>
      <c r="L50" s="3"/>
      <c r="M50" s="3"/>
      <c r="N50" s="3"/>
      <c r="O50" s="3"/>
      <c r="P50" s="3"/>
      <c r="Q50" s="3"/>
      <c r="R50" s="3"/>
      <c r="S50" s="3"/>
      <c r="T50" s="106"/>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6"/>
      <c r="AY50" s="4"/>
      <c r="BA50" s="37"/>
    </row>
    <row r="51" ht="15" customHeight="1" spans="1:53">
      <c r="A51" s="3"/>
      <c r="B51" s="3"/>
      <c r="C51" s="3"/>
      <c r="D51" s="31"/>
      <c r="E51" s="31"/>
      <c r="F51" s="3"/>
      <c r="G51" s="3"/>
      <c r="H51" s="3"/>
      <c r="I51" s="3"/>
      <c r="J51" s="3"/>
      <c r="K51" s="3"/>
      <c r="L51" s="3"/>
      <c r="M51" s="3"/>
      <c r="N51" s="3"/>
      <c r="O51" s="3"/>
      <c r="P51" s="3"/>
      <c r="Q51" s="3"/>
      <c r="R51" s="3"/>
      <c r="S51" s="3"/>
      <c r="T51" s="106"/>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6"/>
      <c r="AY51" s="4"/>
      <c r="BA51" s="37"/>
    </row>
    <row r="52" ht="15" customHeight="1" spans="1:53">
      <c r="A52" s="3"/>
      <c r="B52" s="3"/>
      <c r="C52" s="3"/>
      <c r="D52" s="31"/>
      <c r="E52" s="31"/>
      <c r="F52" s="3"/>
      <c r="G52" s="3"/>
      <c r="H52" s="3"/>
      <c r="I52" s="3"/>
      <c r="J52" s="3"/>
      <c r="K52" s="3"/>
      <c r="L52" s="3"/>
      <c r="M52" s="3"/>
      <c r="N52" s="3"/>
      <c r="O52" s="3"/>
      <c r="P52" s="3"/>
      <c r="Q52" s="3"/>
      <c r="R52" s="3"/>
      <c r="S52" s="3"/>
      <c r="T52" s="106"/>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6"/>
      <c r="AY52" s="4"/>
      <c r="BA52" s="37"/>
    </row>
    <row r="53" ht="15" customHeight="1" spans="1:53">
      <c r="A53" s="3"/>
      <c r="B53" s="3"/>
      <c r="C53" s="3"/>
      <c r="D53" s="31"/>
      <c r="E53" s="31"/>
      <c r="F53" s="3"/>
      <c r="G53" s="3"/>
      <c r="H53" s="3"/>
      <c r="I53" s="3"/>
      <c r="J53" s="3"/>
      <c r="K53" s="3"/>
      <c r="L53" s="3"/>
      <c r="M53" s="3"/>
      <c r="N53" s="3"/>
      <c r="O53" s="3"/>
      <c r="P53" s="3"/>
      <c r="Q53" s="3"/>
      <c r="R53" s="3"/>
      <c r="S53" s="3"/>
      <c r="T53" s="106"/>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6"/>
      <c r="AY53" s="4"/>
      <c r="BA53" s="37"/>
    </row>
    <row r="54" ht="15" customHeight="1" spans="1:53">
      <c r="A54" s="3"/>
      <c r="B54" s="3"/>
      <c r="C54" s="3"/>
      <c r="D54" s="31"/>
      <c r="E54" s="31"/>
      <c r="F54" s="3"/>
      <c r="G54" s="3"/>
      <c r="H54" s="3"/>
      <c r="I54" s="3"/>
      <c r="J54" s="3"/>
      <c r="K54" s="3"/>
      <c r="L54" s="3"/>
      <c r="M54" s="3"/>
      <c r="N54" s="3"/>
      <c r="O54" s="3"/>
      <c r="P54" s="3"/>
      <c r="Q54" s="3"/>
      <c r="R54" s="3"/>
      <c r="S54" s="3"/>
      <c r="T54" s="106"/>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6"/>
      <c r="AY54" s="4"/>
      <c r="BA54" s="37"/>
    </row>
    <row r="55" ht="15" customHeight="1" spans="1:53">
      <c r="A55" s="3"/>
      <c r="B55" s="3"/>
      <c r="C55" s="3"/>
      <c r="D55" s="31"/>
      <c r="E55" s="31"/>
      <c r="F55" s="3"/>
      <c r="G55" s="3"/>
      <c r="H55" s="3"/>
      <c r="I55" s="3"/>
      <c r="J55" s="3"/>
      <c r="K55" s="3"/>
      <c r="L55" s="3"/>
      <c r="M55" s="3"/>
      <c r="N55" s="3"/>
      <c r="O55" s="3"/>
      <c r="P55" s="3"/>
      <c r="Q55" s="3"/>
      <c r="R55" s="3"/>
      <c r="S55" s="3"/>
      <c r="T55" s="106"/>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6"/>
      <c r="AY55" s="4"/>
      <c r="BA55" s="37"/>
    </row>
    <row r="56" ht="15" customHeight="1" spans="1:53">
      <c r="A56" s="3"/>
      <c r="B56" s="3"/>
      <c r="C56" s="3"/>
      <c r="D56" s="31"/>
      <c r="E56" s="31"/>
      <c r="F56" s="3"/>
      <c r="G56" s="3"/>
      <c r="H56" s="3"/>
      <c r="I56" s="3"/>
      <c r="J56" s="3"/>
      <c r="K56" s="3"/>
      <c r="L56" s="3"/>
      <c r="M56" s="3"/>
      <c r="N56" s="3"/>
      <c r="O56" s="3"/>
      <c r="P56" s="3"/>
      <c r="Q56" s="3"/>
      <c r="R56" s="3"/>
      <c r="S56" s="3"/>
      <c r="T56" s="106"/>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6"/>
      <c r="AY56" s="4"/>
      <c r="BA56" s="37"/>
    </row>
    <row r="57" ht="15" customHeight="1" spans="1:53">
      <c r="A57" s="3"/>
      <c r="B57" s="3"/>
      <c r="C57" s="3"/>
      <c r="D57" s="31"/>
      <c r="E57" s="31"/>
      <c r="F57" s="3"/>
      <c r="G57" s="3"/>
      <c r="H57" s="3"/>
      <c r="I57" s="3"/>
      <c r="J57" s="3"/>
      <c r="K57" s="3"/>
      <c r="L57" s="3"/>
      <c r="M57" s="3"/>
      <c r="N57" s="3"/>
      <c r="O57" s="3"/>
      <c r="P57" s="3"/>
      <c r="Q57" s="3"/>
      <c r="R57" s="3"/>
      <c r="S57" s="3"/>
      <c r="T57" s="106"/>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6"/>
      <c r="AY57" s="4"/>
      <c r="BA57" s="37"/>
    </row>
    <row r="58" ht="15" customHeight="1" spans="1:53">
      <c r="A58" s="3"/>
      <c r="B58" s="3"/>
      <c r="C58" s="3"/>
      <c r="D58" s="31"/>
      <c r="E58" s="31"/>
      <c r="F58" s="3"/>
      <c r="G58" s="3"/>
      <c r="H58" s="3"/>
      <c r="I58" s="3"/>
      <c r="J58" s="3"/>
      <c r="K58" s="3"/>
      <c r="L58" s="3"/>
      <c r="M58" s="3"/>
      <c r="N58" s="3"/>
      <c r="O58" s="3"/>
      <c r="P58" s="3"/>
      <c r="Q58" s="3"/>
      <c r="R58" s="3"/>
      <c r="S58" s="3"/>
      <c r="T58" s="106"/>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6"/>
      <c r="AY58" s="4"/>
      <c r="BA58" s="37"/>
    </row>
    <row r="59" ht="15" customHeight="1" spans="1:53">
      <c r="A59" s="3"/>
      <c r="B59" s="3"/>
      <c r="C59" s="3"/>
      <c r="D59" s="31"/>
      <c r="E59" s="31"/>
      <c r="F59" s="3"/>
      <c r="G59" s="3"/>
      <c r="H59" s="3"/>
      <c r="I59" s="3"/>
      <c r="J59" s="3"/>
      <c r="K59" s="3"/>
      <c r="L59" s="3"/>
      <c r="M59" s="3"/>
      <c r="N59" s="3"/>
      <c r="O59" s="3"/>
      <c r="P59" s="3"/>
      <c r="Q59" s="3"/>
      <c r="R59" s="3"/>
      <c r="S59" s="3"/>
      <c r="T59" s="106"/>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6"/>
      <c r="AY59" s="4"/>
      <c r="BA59" s="37"/>
    </row>
    <row r="60" ht="15" customHeight="1" spans="1:53">
      <c r="A60" s="3"/>
      <c r="B60" s="3"/>
      <c r="C60" s="3"/>
      <c r="D60" s="31"/>
      <c r="E60" s="31"/>
      <c r="F60" s="3"/>
      <c r="G60" s="3"/>
      <c r="H60" s="3"/>
      <c r="I60" s="3"/>
      <c r="J60" s="3"/>
      <c r="K60" s="3"/>
      <c r="L60" s="3"/>
      <c r="M60" s="3"/>
      <c r="N60" s="3"/>
      <c r="O60" s="3"/>
      <c r="P60" s="3"/>
      <c r="Q60" s="3"/>
      <c r="R60" s="3"/>
      <c r="S60" s="3"/>
      <c r="T60" s="106"/>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6"/>
      <c r="AY60" s="4"/>
      <c r="BA60" s="37"/>
    </row>
    <row r="61" ht="15" customHeight="1" spans="1:53">
      <c r="A61" s="3"/>
      <c r="B61" s="3"/>
      <c r="C61" s="3"/>
      <c r="D61" s="31"/>
      <c r="E61" s="31"/>
      <c r="F61" s="3"/>
      <c r="G61" s="3"/>
      <c r="H61" s="3"/>
      <c r="I61" s="3"/>
      <c r="J61" s="3"/>
      <c r="K61" s="3"/>
      <c r="L61" s="3"/>
      <c r="M61" s="3"/>
      <c r="N61" s="3"/>
      <c r="O61" s="3"/>
      <c r="P61" s="3"/>
      <c r="Q61" s="3"/>
      <c r="R61" s="3"/>
      <c r="S61" s="3"/>
      <c r="T61" s="106"/>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6"/>
      <c r="AY61" s="4"/>
      <c r="BA61" s="37"/>
    </row>
    <row r="62" ht="15" customHeight="1" spans="1:53">
      <c r="A62" s="3"/>
      <c r="B62" s="3"/>
      <c r="C62" s="3"/>
      <c r="D62" s="31"/>
      <c r="E62" s="31"/>
      <c r="F62" s="3"/>
      <c r="G62" s="3"/>
      <c r="H62" s="3"/>
      <c r="I62" s="3"/>
      <c r="J62" s="3"/>
      <c r="K62" s="3"/>
      <c r="L62" s="3"/>
      <c r="M62" s="3"/>
      <c r="N62" s="3"/>
      <c r="O62" s="3"/>
      <c r="P62" s="3"/>
      <c r="Q62" s="3"/>
      <c r="R62" s="3"/>
      <c r="S62" s="3"/>
      <c r="T62" s="106"/>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6"/>
      <c r="AY62" s="4"/>
      <c r="BA62" s="37"/>
    </row>
    <row r="63" ht="15" customHeight="1" spans="1:53">
      <c r="A63" s="3"/>
      <c r="B63" s="3"/>
      <c r="C63" s="3"/>
      <c r="D63" s="31"/>
      <c r="E63" s="31"/>
      <c r="F63" s="3"/>
      <c r="G63" s="3"/>
      <c r="H63" s="3"/>
      <c r="I63" s="3"/>
      <c r="J63" s="3"/>
      <c r="K63" s="3"/>
      <c r="L63" s="3"/>
      <c r="M63" s="3"/>
      <c r="N63" s="3"/>
      <c r="O63" s="3"/>
      <c r="P63" s="3"/>
      <c r="Q63" s="3"/>
      <c r="R63" s="3"/>
      <c r="S63" s="3"/>
      <c r="T63" s="106"/>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6"/>
      <c r="AY63" s="4"/>
      <c r="BA63" s="37"/>
    </row>
    <row r="64" ht="15" customHeight="1" spans="1:53">
      <c r="A64" s="3"/>
      <c r="B64" s="3"/>
      <c r="C64" s="3"/>
      <c r="D64" s="31"/>
      <c r="E64" s="31"/>
      <c r="F64" s="3"/>
      <c r="G64" s="3"/>
      <c r="H64" s="3"/>
      <c r="I64" s="3"/>
      <c r="J64" s="3"/>
      <c r="K64" s="3"/>
      <c r="L64" s="3"/>
      <c r="M64" s="3"/>
      <c r="N64" s="3"/>
      <c r="O64" s="3"/>
      <c r="P64" s="3"/>
      <c r="Q64" s="3"/>
      <c r="R64" s="3"/>
      <c r="S64" s="3"/>
      <c r="T64" s="106"/>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6"/>
      <c r="AY64" s="4"/>
      <c r="BA64" s="37"/>
    </row>
    <row r="65" ht="15" customHeight="1" spans="1:53">
      <c r="A65" s="3"/>
      <c r="B65" s="3"/>
      <c r="C65" s="3"/>
      <c r="D65" s="31"/>
      <c r="E65" s="31"/>
      <c r="F65" s="3"/>
      <c r="G65" s="3"/>
      <c r="H65" s="3"/>
      <c r="I65" s="3"/>
      <c r="J65" s="3"/>
      <c r="K65" s="3"/>
      <c r="L65" s="3"/>
      <c r="M65" s="3"/>
      <c r="N65" s="3"/>
      <c r="O65" s="3"/>
      <c r="P65" s="3"/>
      <c r="Q65" s="3"/>
      <c r="R65" s="3"/>
      <c r="S65" s="3"/>
      <c r="T65" s="106"/>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6"/>
      <c r="AY65" s="4"/>
      <c r="BA65" s="37"/>
    </row>
    <row r="66" ht="15" customHeight="1" spans="1:53">
      <c r="A66" s="3"/>
      <c r="B66" s="3"/>
      <c r="C66" s="3"/>
      <c r="D66" s="31"/>
      <c r="E66" s="31"/>
      <c r="F66" s="3"/>
      <c r="G66" s="3"/>
      <c r="H66" s="3"/>
      <c r="I66" s="3"/>
      <c r="J66" s="3"/>
      <c r="K66" s="3"/>
      <c r="L66" s="3"/>
      <c r="M66" s="3"/>
      <c r="N66" s="3"/>
      <c r="O66" s="3"/>
      <c r="P66" s="3"/>
      <c r="Q66" s="3"/>
      <c r="R66" s="3"/>
      <c r="S66" s="3"/>
      <c r="T66" s="106"/>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6"/>
      <c r="AY66" s="4"/>
      <c r="BA66" s="37"/>
    </row>
    <row r="67" ht="15" customHeight="1" spans="1:53">
      <c r="A67" s="3"/>
      <c r="B67" s="3"/>
      <c r="C67" s="3"/>
      <c r="D67" s="31"/>
      <c r="E67" s="31"/>
      <c r="F67" s="3"/>
      <c r="G67" s="3"/>
      <c r="H67" s="3"/>
      <c r="I67" s="3"/>
      <c r="J67" s="3"/>
      <c r="K67" s="3"/>
      <c r="L67" s="3"/>
      <c r="M67" s="3"/>
      <c r="N67" s="3"/>
      <c r="O67" s="3"/>
      <c r="P67" s="3"/>
      <c r="Q67" s="3"/>
      <c r="R67" s="3"/>
      <c r="S67" s="3"/>
      <c r="T67" s="106"/>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6"/>
      <c r="AY67" s="4"/>
      <c r="BA67" s="37"/>
    </row>
    <row r="68" ht="15" customHeight="1" spans="1:53">
      <c r="A68" s="3"/>
      <c r="B68" s="3"/>
      <c r="C68" s="3"/>
      <c r="D68" s="31"/>
      <c r="E68" s="31"/>
      <c r="F68" s="3"/>
      <c r="G68" s="3"/>
      <c r="H68" s="3"/>
      <c r="I68" s="3"/>
      <c r="J68" s="3"/>
      <c r="K68" s="3"/>
      <c r="L68" s="3"/>
      <c r="M68" s="3"/>
      <c r="N68" s="3"/>
      <c r="O68" s="3"/>
      <c r="P68" s="3"/>
      <c r="Q68" s="3"/>
      <c r="R68" s="3"/>
      <c r="S68" s="3"/>
      <c r="T68" s="106"/>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6"/>
      <c r="AY68" s="4"/>
      <c r="BA68" s="37"/>
    </row>
    <row r="69" ht="15" customHeight="1" spans="1:53">
      <c r="A69" s="3"/>
      <c r="B69" s="3"/>
      <c r="C69" s="3"/>
      <c r="D69" s="31"/>
      <c r="E69" s="31"/>
      <c r="F69" s="3"/>
      <c r="G69" s="3"/>
      <c r="H69" s="3"/>
      <c r="I69" s="3"/>
      <c r="J69" s="3"/>
      <c r="K69" s="3"/>
      <c r="L69" s="3"/>
      <c r="M69" s="3"/>
      <c r="N69" s="3"/>
      <c r="O69" s="3"/>
      <c r="P69" s="3"/>
      <c r="Q69" s="3"/>
      <c r="R69" s="3"/>
      <c r="S69" s="3"/>
      <c r="T69" s="106"/>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6"/>
      <c r="AY69" s="4"/>
      <c r="BA69" s="37"/>
    </row>
    <row r="70" ht="15" customHeight="1" spans="1:53">
      <c r="A70" s="3"/>
      <c r="B70" s="3"/>
      <c r="C70" s="3"/>
      <c r="D70" s="31"/>
      <c r="E70" s="31"/>
      <c r="F70" s="3"/>
      <c r="G70" s="3"/>
      <c r="H70" s="3"/>
      <c r="I70" s="3"/>
      <c r="J70" s="3"/>
      <c r="K70" s="3"/>
      <c r="L70" s="3"/>
      <c r="M70" s="3"/>
      <c r="N70" s="3"/>
      <c r="O70" s="3"/>
      <c r="P70" s="3"/>
      <c r="Q70" s="3"/>
      <c r="R70" s="3"/>
      <c r="S70" s="3"/>
      <c r="T70" s="106"/>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6"/>
      <c r="AY70" s="4"/>
      <c r="BA70" s="37"/>
    </row>
    <row r="71" ht="15" customHeight="1" spans="1:53">
      <c r="A71" s="3"/>
      <c r="B71" s="3"/>
      <c r="C71" s="3"/>
      <c r="D71" s="31"/>
      <c r="E71" s="31"/>
      <c r="F71" s="3"/>
      <c r="G71" s="3"/>
      <c r="H71" s="3"/>
      <c r="I71" s="3"/>
      <c r="J71" s="3"/>
      <c r="K71" s="3"/>
      <c r="L71" s="3"/>
      <c r="M71" s="3"/>
      <c r="N71" s="3"/>
      <c r="O71" s="3"/>
      <c r="P71" s="3"/>
      <c r="Q71" s="3"/>
      <c r="R71" s="3"/>
      <c r="S71" s="3"/>
      <c r="T71" s="106"/>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6"/>
      <c r="AY71" s="4"/>
      <c r="BA71" s="37"/>
    </row>
    <row r="72" ht="15" customHeight="1" spans="1:53">
      <c r="A72" s="3"/>
      <c r="B72" s="3"/>
      <c r="C72" s="3"/>
      <c r="D72" s="31"/>
      <c r="E72" s="31"/>
      <c r="F72" s="3"/>
      <c r="G72" s="3"/>
      <c r="H72" s="3"/>
      <c r="I72" s="3"/>
      <c r="J72" s="3"/>
      <c r="K72" s="3"/>
      <c r="L72" s="3"/>
      <c r="M72" s="3"/>
      <c r="N72" s="3"/>
      <c r="O72" s="3"/>
      <c r="P72" s="3"/>
      <c r="Q72" s="3"/>
      <c r="R72" s="3"/>
      <c r="S72" s="3"/>
      <c r="T72" s="106"/>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6"/>
      <c r="AY72" s="4"/>
      <c r="BA72" s="37"/>
    </row>
    <row r="73" ht="15" customHeight="1" spans="1:53">
      <c r="A73" s="3"/>
      <c r="B73" s="3"/>
      <c r="C73" s="3"/>
      <c r="D73" s="31"/>
      <c r="E73" s="31"/>
      <c r="F73" s="3"/>
      <c r="G73" s="3"/>
      <c r="H73" s="3"/>
      <c r="I73" s="3"/>
      <c r="J73" s="3"/>
      <c r="K73" s="3"/>
      <c r="L73" s="3"/>
      <c r="M73" s="3"/>
      <c r="N73" s="3"/>
      <c r="O73" s="3"/>
      <c r="P73" s="3"/>
      <c r="Q73" s="3"/>
      <c r="R73" s="3"/>
      <c r="S73" s="3"/>
      <c r="T73" s="106"/>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6"/>
      <c r="AY73" s="4"/>
      <c r="BA73" s="37"/>
    </row>
    <row r="74" ht="15" customHeight="1" spans="1:53">
      <c r="A74" s="3"/>
      <c r="B74" s="3"/>
      <c r="C74" s="3"/>
      <c r="D74" s="31"/>
      <c r="E74" s="31"/>
      <c r="F74" s="3"/>
      <c r="G74" s="3"/>
      <c r="H74" s="3"/>
      <c r="I74" s="3"/>
      <c r="J74" s="3"/>
      <c r="K74" s="3"/>
      <c r="L74" s="3"/>
      <c r="M74" s="3"/>
      <c r="N74" s="3"/>
      <c r="O74" s="3"/>
      <c r="P74" s="3"/>
      <c r="Q74" s="3"/>
      <c r="R74" s="3"/>
      <c r="S74" s="3"/>
      <c r="T74" s="106"/>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6"/>
      <c r="AY74" s="4"/>
      <c r="BA74" s="37"/>
    </row>
    <row r="75" ht="15" customHeight="1" spans="1:53">
      <c r="A75" s="3"/>
      <c r="B75" s="3"/>
      <c r="C75" s="3"/>
      <c r="D75" s="31"/>
      <c r="E75" s="31"/>
      <c r="F75" s="3"/>
      <c r="G75" s="3"/>
      <c r="H75" s="3"/>
      <c r="I75" s="3"/>
      <c r="J75" s="3"/>
      <c r="K75" s="3"/>
      <c r="L75" s="3"/>
      <c r="M75" s="3"/>
      <c r="N75" s="3"/>
      <c r="O75" s="3"/>
      <c r="P75" s="3"/>
      <c r="Q75" s="3"/>
      <c r="R75" s="3"/>
      <c r="S75" s="3"/>
      <c r="T75" s="106"/>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6"/>
      <c r="AY75" s="4"/>
      <c r="BA75" s="37"/>
    </row>
    <row r="76" ht="15" customHeight="1" spans="1:53">
      <c r="A76" s="3"/>
      <c r="B76" s="3"/>
      <c r="C76" s="3"/>
      <c r="D76" s="31"/>
      <c r="E76" s="31"/>
      <c r="F76" s="3"/>
      <c r="G76" s="3"/>
      <c r="H76" s="3"/>
      <c r="I76" s="3"/>
      <c r="J76" s="3"/>
      <c r="K76" s="3"/>
      <c r="L76" s="3"/>
      <c r="M76" s="3"/>
      <c r="N76" s="3"/>
      <c r="O76" s="3"/>
      <c r="P76" s="3"/>
      <c r="Q76" s="3"/>
      <c r="R76" s="3"/>
      <c r="S76" s="3"/>
      <c r="T76" s="106"/>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6"/>
      <c r="AY76" s="4"/>
      <c r="BA76" s="37"/>
    </row>
    <row r="77" ht="15" customHeight="1" spans="1:53">
      <c r="A77" s="3"/>
      <c r="B77" s="3"/>
      <c r="C77" s="3"/>
      <c r="D77" s="31"/>
      <c r="E77" s="31"/>
      <c r="F77" s="3"/>
      <c r="G77" s="3"/>
      <c r="H77" s="3"/>
      <c r="I77" s="3"/>
      <c r="J77" s="3"/>
      <c r="K77" s="3"/>
      <c r="L77" s="3"/>
      <c r="M77" s="3"/>
      <c r="N77" s="3"/>
      <c r="O77" s="3"/>
      <c r="P77" s="3"/>
      <c r="Q77" s="3"/>
      <c r="R77" s="3"/>
      <c r="S77" s="3"/>
      <c r="T77" s="106"/>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6"/>
      <c r="AY77" s="4"/>
      <c r="BA77" s="37"/>
    </row>
    <row r="78" ht="15" customHeight="1" spans="1:53">
      <c r="A78" s="3"/>
      <c r="B78" s="3"/>
      <c r="C78" s="3"/>
      <c r="D78" s="31"/>
      <c r="E78" s="31"/>
      <c r="F78" s="3"/>
      <c r="G78" s="3"/>
      <c r="H78" s="3"/>
      <c r="I78" s="3"/>
      <c r="J78" s="3"/>
      <c r="K78" s="3"/>
      <c r="L78" s="3"/>
      <c r="M78" s="3"/>
      <c r="N78" s="3"/>
      <c r="O78" s="3"/>
      <c r="P78" s="3"/>
      <c r="Q78" s="3"/>
      <c r="R78" s="3"/>
      <c r="S78" s="3"/>
      <c r="T78" s="106"/>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6"/>
      <c r="BA78" s="37"/>
    </row>
    <row r="79" ht="15" customHeight="1" spans="1:53">
      <c r="A79" s="3"/>
      <c r="B79" s="3"/>
      <c r="C79" s="3"/>
      <c r="D79" s="31"/>
      <c r="E79" s="31"/>
      <c r="F79" s="3"/>
      <c r="G79" s="3"/>
      <c r="H79" s="3"/>
      <c r="I79" s="3"/>
      <c r="J79" s="3"/>
      <c r="K79" s="3"/>
      <c r="L79" s="3"/>
      <c r="M79" s="3"/>
      <c r="N79" s="3"/>
      <c r="O79" s="3"/>
      <c r="P79" s="3"/>
      <c r="Q79" s="3"/>
      <c r="R79" s="3"/>
      <c r="S79" s="3"/>
      <c r="T79" s="106"/>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6"/>
      <c r="BA79" s="37"/>
    </row>
    <row r="80" ht="15" customHeight="1" spans="1:53">
      <c r="A80" s="3"/>
      <c r="B80" s="3"/>
      <c r="C80" s="3"/>
      <c r="D80" s="31"/>
      <c r="E80" s="31"/>
      <c r="F80" s="3"/>
      <c r="G80" s="3"/>
      <c r="H80" s="3"/>
      <c r="I80" s="3"/>
      <c r="J80" s="3"/>
      <c r="K80" s="3"/>
      <c r="L80" s="3"/>
      <c r="M80" s="3"/>
      <c r="N80" s="3"/>
      <c r="O80" s="3"/>
      <c r="P80" s="3"/>
      <c r="Q80" s="3"/>
      <c r="R80" s="3"/>
      <c r="S80" s="3"/>
      <c r="T80" s="106"/>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6"/>
      <c r="BA80" s="37"/>
    </row>
    <row r="81" ht="15" customHeight="1" spans="1:53">
      <c r="A81" s="3"/>
      <c r="B81" s="3"/>
      <c r="C81" s="3"/>
      <c r="D81" s="31"/>
      <c r="E81" s="31"/>
      <c r="F81" s="3"/>
      <c r="G81" s="3"/>
      <c r="H81" s="3"/>
      <c r="I81" s="3"/>
      <c r="J81" s="3"/>
      <c r="K81" s="3"/>
      <c r="L81" s="3"/>
      <c r="M81" s="3"/>
      <c r="N81" s="3"/>
      <c r="O81" s="3"/>
      <c r="P81" s="3"/>
      <c r="Q81" s="3"/>
      <c r="R81" s="3"/>
      <c r="S81" s="3"/>
      <c r="T81" s="106"/>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6"/>
      <c r="BA81" s="37"/>
    </row>
    <row r="82" ht="15" customHeight="1" spans="1:53">
      <c r="A82" s="3"/>
      <c r="B82" s="3"/>
      <c r="C82" s="3"/>
      <c r="D82" s="31"/>
      <c r="E82" s="31"/>
      <c r="F82" s="3"/>
      <c r="G82" s="3"/>
      <c r="H82" s="3"/>
      <c r="I82" s="3"/>
      <c r="J82" s="3"/>
      <c r="K82" s="3"/>
      <c r="L82" s="3"/>
      <c r="M82" s="3"/>
      <c r="N82" s="3"/>
      <c r="O82" s="3"/>
      <c r="P82" s="3"/>
      <c r="Q82" s="3"/>
      <c r="R82" s="3"/>
      <c r="S82" s="3"/>
      <c r="T82" s="106"/>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6"/>
      <c r="BA82" s="37"/>
    </row>
    <row r="83" ht="15" customHeight="1" spans="1:53">
      <c r="A83" s="3"/>
      <c r="B83" s="3"/>
      <c r="C83" s="3"/>
      <c r="D83" s="31"/>
      <c r="E83" s="31"/>
      <c r="F83" s="3"/>
      <c r="G83" s="3"/>
      <c r="H83" s="3"/>
      <c r="I83" s="3"/>
      <c r="J83" s="3"/>
      <c r="K83" s="3"/>
      <c r="L83" s="3"/>
      <c r="M83" s="3"/>
      <c r="N83" s="3"/>
      <c r="O83" s="3"/>
      <c r="P83" s="3"/>
      <c r="Q83" s="3"/>
      <c r="R83" s="3"/>
      <c r="S83" s="3"/>
      <c r="T83" s="106"/>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6"/>
      <c r="BA83" s="37"/>
    </row>
    <row r="84" ht="15" customHeight="1" spans="1:53">
      <c r="A84" s="3"/>
      <c r="B84" s="3"/>
      <c r="C84" s="3"/>
      <c r="D84" s="31"/>
      <c r="E84" s="31"/>
      <c r="F84" s="3"/>
      <c r="G84" s="3"/>
      <c r="H84" s="3"/>
      <c r="I84" s="3"/>
      <c r="J84" s="3"/>
      <c r="K84" s="3"/>
      <c r="L84" s="3"/>
      <c r="M84" s="3"/>
      <c r="N84" s="3"/>
      <c r="O84" s="3"/>
      <c r="P84" s="3"/>
      <c r="Q84" s="3"/>
      <c r="R84" s="3"/>
      <c r="S84" s="3"/>
      <c r="T84" s="106"/>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6"/>
      <c r="BA84" s="37"/>
    </row>
    <row r="85" ht="15" customHeight="1" spans="1:53">
      <c r="A85" s="3"/>
      <c r="B85" s="3"/>
      <c r="C85" s="3"/>
      <c r="D85" s="31"/>
      <c r="E85" s="31"/>
      <c r="F85" s="3"/>
      <c r="G85" s="3"/>
      <c r="H85" s="3"/>
      <c r="I85" s="3"/>
      <c r="J85" s="3"/>
      <c r="K85" s="3"/>
      <c r="L85" s="3"/>
      <c r="M85" s="3"/>
      <c r="N85" s="3"/>
      <c r="O85" s="3"/>
      <c r="P85" s="3"/>
      <c r="Q85" s="3"/>
      <c r="R85" s="3"/>
      <c r="S85" s="3"/>
      <c r="T85" s="106"/>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6"/>
      <c r="BA85" s="37"/>
    </row>
    <row r="86" ht="15" customHeight="1" spans="1:53">
      <c r="A86" s="3"/>
      <c r="B86" s="3"/>
      <c r="C86" s="3"/>
      <c r="D86" s="31"/>
      <c r="E86" s="31"/>
      <c r="F86" s="3"/>
      <c r="G86" s="3"/>
      <c r="H86" s="3"/>
      <c r="I86" s="3"/>
      <c r="J86" s="3"/>
      <c r="K86" s="3"/>
      <c r="L86" s="3"/>
      <c r="M86" s="3"/>
      <c r="N86" s="3"/>
      <c r="O86" s="3"/>
      <c r="P86" s="3"/>
      <c r="Q86" s="3"/>
      <c r="R86" s="3"/>
      <c r="S86" s="3"/>
      <c r="T86" s="106"/>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6"/>
      <c r="BA86" s="37"/>
    </row>
    <row r="87" ht="15" customHeight="1" spans="1:53">
      <c r="A87" s="3"/>
      <c r="B87" s="3"/>
      <c r="C87" s="3"/>
      <c r="D87" s="31"/>
      <c r="E87" s="31"/>
      <c r="F87" s="3"/>
      <c r="G87" s="3"/>
      <c r="H87" s="3"/>
      <c r="I87" s="3"/>
      <c r="J87" s="3"/>
      <c r="K87" s="3"/>
      <c r="L87" s="3"/>
      <c r="M87" s="3"/>
      <c r="N87" s="3"/>
      <c r="O87" s="3"/>
      <c r="P87" s="3"/>
      <c r="Q87" s="3"/>
      <c r="R87" s="3"/>
      <c r="S87" s="3"/>
      <c r="T87" s="106"/>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6"/>
      <c r="BA87" s="37"/>
    </row>
    <row r="88" ht="15" customHeight="1" spans="1:53">
      <c r="A88" s="3"/>
      <c r="B88" s="3"/>
      <c r="C88" s="3"/>
      <c r="D88" s="31"/>
      <c r="E88" s="31"/>
      <c r="F88" s="3"/>
      <c r="G88" s="3"/>
      <c r="H88" s="3"/>
      <c r="I88" s="3"/>
      <c r="J88" s="3"/>
      <c r="K88" s="3"/>
      <c r="L88" s="3"/>
      <c r="M88" s="3"/>
      <c r="N88" s="3"/>
      <c r="O88" s="3"/>
      <c r="P88" s="3"/>
      <c r="Q88" s="3"/>
      <c r="R88" s="3"/>
      <c r="S88" s="3"/>
      <c r="T88" s="106"/>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6"/>
      <c r="BA88" s="37"/>
    </row>
    <row r="89" ht="15" customHeight="1" spans="1:53">
      <c r="A89" s="3"/>
      <c r="B89" s="3"/>
      <c r="C89" s="3"/>
      <c r="D89" s="31"/>
      <c r="E89" s="31"/>
      <c r="F89" s="3"/>
      <c r="G89" s="3"/>
      <c r="H89" s="3"/>
      <c r="I89" s="3"/>
      <c r="J89" s="3"/>
      <c r="K89" s="3"/>
      <c r="L89" s="3"/>
      <c r="M89" s="3"/>
      <c r="N89" s="3"/>
      <c r="O89" s="3"/>
      <c r="P89" s="3"/>
      <c r="Q89" s="3"/>
      <c r="R89" s="3"/>
      <c r="S89" s="3"/>
      <c r="T89" s="106"/>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6"/>
      <c r="BA89" s="37"/>
    </row>
    <row r="90" ht="15" customHeight="1" spans="1:53">
      <c r="A90" s="3"/>
      <c r="B90" s="3"/>
      <c r="C90" s="3"/>
      <c r="D90" s="31"/>
      <c r="E90" s="31"/>
      <c r="F90" s="3"/>
      <c r="G90" s="3"/>
      <c r="H90" s="3"/>
      <c r="I90" s="3"/>
      <c r="J90" s="3"/>
      <c r="K90" s="3"/>
      <c r="L90" s="3"/>
      <c r="M90" s="3"/>
      <c r="N90" s="3"/>
      <c r="O90" s="3"/>
      <c r="P90" s="3"/>
      <c r="Q90" s="3"/>
      <c r="R90" s="3"/>
      <c r="S90" s="3"/>
      <c r="T90" s="106"/>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6"/>
      <c r="BA90" s="37"/>
    </row>
    <row r="91" ht="15" customHeight="1" spans="1:53">
      <c r="A91" s="3"/>
      <c r="B91" s="3"/>
      <c r="C91" s="3"/>
      <c r="D91" s="31"/>
      <c r="E91" s="31"/>
      <c r="F91" s="3"/>
      <c r="G91" s="3"/>
      <c r="H91" s="3"/>
      <c r="I91" s="3"/>
      <c r="J91" s="3"/>
      <c r="K91" s="3"/>
      <c r="L91" s="3"/>
      <c r="M91" s="3"/>
      <c r="N91" s="3"/>
      <c r="O91" s="3"/>
      <c r="P91" s="3"/>
      <c r="Q91" s="3"/>
      <c r="R91" s="3"/>
      <c r="S91" s="3"/>
      <c r="T91" s="106"/>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6"/>
      <c r="BA91" s="37"/>
    </row>
    <row r="92" ht="15" customHeight="1" spans="1:53">
      <c r="A92" s="3"/>
      <c r="B92" s="3"/>
      <c r="C92" s="3"/>
      <c r="D92" s="31"/>
      <c r="E92" s="31"/>
      <c r="F92" s="3"/>
      <c r="G92" s="3"/>
      <c r="H92" s="3"/>
      <c r="I92" s="3"/>
      <c r="J92" s="3"/>
      <c r="K92" s="3"/>
      <c r="L92" s="3"/>
      <c r="M92" s="3"/>
      <c r="N92" s="3"/>
      <c r="O92" s="3"/>
      <c r="P92" s="3"/>
      <c r="Q92" s="3"/>
      <c r="R92" s="3"/>
      <c r="S92" s="3"/>
      <c r="T92" s="106"/>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6"/>
      <c r="BA92" s="37"/>
    </row>
    <row r="93" ht="15" customHeight="1" spans="1:53">
      <c r="A93" s="3"/>
      <c r="B93" s="3"/>
      <c r="C93" s="3"/>
      <c r="D93" s="31"/>
      <c r="E93" s="31"/>
      <c r="F93" s="3"/>
      <c r="G93" s="3"/>
      <c r="H93" s="3"/>
      <c r="I93" s="3"/>
      <c r="J93" s="3"/>
      <c r="K93" s="3"/>
      <c r="L93" s="3"/>
      <c r="M93" s="3"/>
      <c r="N93" s="3"/>
      <c r="O93" s="3"/>
      <c r="P93" s="3"/>
      <c r="Q93" s="3"/>
      <c r="R93" s="3"/>
      <c r="S93" s="3"/>
      <c r="T93" s="106"/>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6"/>
      <c r="BA93" s="37"/>
    </row>
    <row r="94" ht="15" customHeight="1" spans="1:53">
      <c r="A94" s="3"/>
      <c r="B94" s="3"/>
      <c r="C94" s="3"/>
      <c r="D94" s="31"/>
      <c r="E94" s="31"/>
      <c r="F94" s="3"/>
      <c r="G94" s="3"/>
      <c r="H94" s="3"/>
      <c r="I94" s="3"/>
      <c r="J94" s="3"/>
      <c r="K94" s="3"/>
      <c r="L94" s="3"/>
      <c r="M94" s="3"/>
      <c r="N94" s="3"/>
      <c r="O94" s="3"/>
      <c r="P94" s="3"/>
      <c r="Q94" s="3"/>
      <c r="R94" s="3"/>
      <c r="S94" s="3"/>
      <c r="T94" s="106"/>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6"/>
      <c r="BA94" s="37"/>
    </row>
    <row r="95" ht="15" customHeight="1" spans="1:53">
      <c r="A95" s="3"/>
      <c r="B95" s="3"/>
      <c r="C95" s="3"/>
      <c r="D95" s="31"/>
      <c r="E95" s="31"/>
      <c r="F95" s="3"/>
      <c r="G95" s="3"/>
      <c r="H95" s="3"/>
      <c r="I95" s="3"/>
      <c r="J95" s="3"/>
      <c r="K95" s="3"/>
      <c r="L95" s="3"/>
      <c r="M95" s="3"/>
      <c r="N95" s="3"/>
      <c r="O95" s="3"/>
      <c r="P95" s="3"/>
      <c r="Q95" s="3"/>
      <c r="R95" s="3"/>
      <c r="S95" s="3"/>
      <c r="T95" s="106"/>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6"/>
      <c r="BA95" s="37"/>
    </row>
    <row r="96" ht="15" customHeight="1" spans="1:53">
      <c r="A96" s="3"/>
      <c r="B96" s="3"/>
      <c r="C96" s="3"/>
      <c r="D96" s="31"/>
      <c r="E96" s="31"/>
      <c r="F96" s="3"/>
      <c r="G96" s="3"/>
      <c r="H96" s="3"/>
      <c r="I96" s="3"/>
      <c r="J96" s="3"/>
      <c r="K96" s="3"/>
      <c r="L96" s="3"/>
      <c r="M96" s="3"/>
      <c r="N96" s="3"/>
      <c r="O96" s="3"/>
      <c r="P96" s="3"/>
      <c r="Q96" s="3"/>
      <c r="R96" s="3"/>
      <c r="S96" s="3"/>
      <c r="T96" s="106"/>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6"/>
      <c r="BA96" s="37"/>
    </row>
    <row r="97" ht="15" customHeight="1" spans="1:53">
      <c r="A97" s="3"/>
      <c r="B97" s="3"/>
      <c r="C97" s="3"/>
      <c r="D97" s="31"/>
      <c r="E97" s="31"/>
      <c r="F97" s="3"/>
      <c r="G97" s="3"/>
      <c r="H97" s="3"/>
      <c r="I97" s="3"/>
      <c r="J97" s="3"/>
      <c r="K97" s="3"/>
      <c r="L97" s="3"/>
      <c r="M97" s="3"/>
      <c r="N97" s="3"/>
      <c r="O97" s="3"/>
      <c r="P97" s="3"/>
      <c r="Q97" s="3"/>
      <c r="R97" s="3"/>
      <c r="S97" s="3"/>
      <c r="T97" s="106"/>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6"/>
      <c r="BA97" s="37"/>
    </row>
    <row r="98" ht="15" customHeight="1" spans="1:53">
      <c r="A98" s="3"/>
      <c r="B98" s="3"/>
      <c r="C98" s="3"/>
      <c r="D98" s="31"/>
      <c r="E98" s="31"/>
      <c r="F98" s="3"/>
      <c r="G98" s="3"/>
      <c r="H98" s="3"/>
      <c r="I98" s="3"/>
      <c r="J98" s="3"/>
      <c r="K98" s="3"/>
      <c r="L98" s="3"/>
      <c r="M98" s="3"/>
      <c r="N98" s="3"/>
      <c r="O98" s="3"/>
      <c r="P98" s="3"/>
      <c r="Q98" s="3"/>
      <c r="R98" s="3"/>
      <c r="S98" s="3"/>
      <c r="T98" s="106"/>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6"/>
      <c r="BA98" s="37"/>
    </row>
    <row r="99" ht="15" customHeight="1" spans="1:53">
      <c r="A99" s="3"/>
      <c r="B99" s="3"/>
      <c r="C99" s="3"/>
      <c r="D99" s="31"/>
      <c r="E99" s="31"/>
      <c r="F99" s="3"/>
      <c r="G99" s="3"/>
      <c r="H99" s="3"/>
      <c r="I99" s="3"/>
      <c r="J99" s="3"/>
      <c r="K99" s="3"/>
      <c r="L99" s="3"/>
      <c r="M99" s="3"/>
      <c r="N99" s="3"/>
      <c r="O99" s="3"/>
      <c r="P99" s="3"/>
      <c r="Q99" s="3"/>
      <c r="R99" s="3"/>
      <c r="S99" s="3"/>
      <c r="T99" s="106"/>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6"/>
      <c r="BA99" s="37"/>
    </row>
    <row r="100" ht="15" customHeight="1" spans="1:53">
      <c r="A100" s="3"/>
      <c r="B100" s="3"/>
      <c r="C100" s="3"/>
      <c r="D100" s="31"/>
      <c r="E100" s="31"/>
      <c r="F100" s="3"/>
      <c r="G100" s="3"/>
      <c r="H100" s="3"/>
      <c r="I100" s="3"/>
      <c r="J100" s="3"/>
      <c r="K100" s="3"/>
      <c r="L100" s="3"/>
      <c r="M100" s="3"/>
      <c r="N100" s="3"/>
      <c r="O100" s="3"/>
      <c r="P100" s="3"/>
      <c r="Q100" s="3"/>
      <c r="R100" s="3"/>
      <c r="S100" s="3"/>
      <c r="T100" s="106"/>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6"/>
      <c r="BA100" s="37"/>
    </row>
    <row r="101" ht="15" customHeight="1" spans="1:53">
      <c r="A101" s="3"/>
      <c r="B101" s="3"/>
      <c r="C101" s="3"/>
      <c r="D101" s="31"/>
      <c r="E101" s="31"/>
      <c r="F101" s="3"/>
      <c r="G101" s="3"/>
      <c r="H101" s="3"/>
      <c r="I101" s="3"/>
      <c r="J101" s="3"/>
      <c r="K101" s="3"/>
      <c r="L101" s="3"/>
      <c r="M101" s="3"/>
      <c r="N101" s="3"/>
      <c r="O101" s="3"/>
      <c r="P101" s="3"/>
      <c r="Q101" s="3"/>
      <c r="R101" s="3"/>
      <c r="S101" s="3"/>
      <c r="T101" s="106"/>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6"/>
      <c r="BA101" s="37"/>
    </row>
    <row r="102" ht="15" customHeight="1" spans="1:53">
      <c r="A102" s="3"/>
      <c r="B102" s="3"/>
      <c r="C102" s="3"/>
      <c r="D102" s="31"/>
      <c r="E102" s="31"/>
      <c r="F102" s="3"/>
      <c r="G102" s="3"/>
      <c r="H102" s="3"/>
      <c r="I102" s="3"/>
      <c r="J102" s="3"/>
      <c r="K102" s="3"/>
      <c r="L102" s="3"/>
      <c r="M102" s="3"/>
      <c r="N102" s="3"/>
      <c r="O102" s="3"/>
      <c r="P102" s="3"/>
      <c r="Q102" s="3"/>
      <c r="R102" s="3"/>
      <c r="S102" s="3"/>
      <c r="T102" s="106"/>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6"/>
      <c r="BA102" s="37"/>
    </row>
    <row r="103" ht="15" customHeight="1" spans="1:53">
      <c r="A103" s="3"/>
      <c r="B103" s="3"/>
      <c r="C103" s="3"/>
      <c r="D103" s="31"/>
      <c r="E103" s="31"/>
      <c r="F103" s="3"/>
      <c r="G103" s="3"/>
      <c r="H103" s="3"/>
      <c r="I103" s="3"/>
      <c r="J103" s="3"/>
      <c r="K103" s="3"/>
      <c r="L103" s="3"/>
      <c r="M103" s="3"/>
      <c r="N103" s="3"/>
      <c r="O103" s="3"/>
      <c r="P103" s="3"/>
      <c r="Q103" s="3"/>
      <c r="R103" s="3"/>
      <c r="S103" s="3"/>
      <c r="T103" s="106"/>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6"/>
      <c r="BA103" s="37"/>
    </row>
    <row r="104" ht="15" customHeight="1" spans="1:53">
      <c r="A104" s="3"/>
      <c r="B104" s="3"/>
      <c r="C104" s="3"/>
      <c r="D104" s="31"/>
      <c r="E104" s="31"/>
      <c r="F104" s="3"/>
      <c r="G104" s="3"/>
      <c r="H104" s="3"/>
      <c r="I104" s="3"/>
      <c r="J104" s="3"/>
      <c r="K104" s="3"/>
      <c r="L104" s="3"/>
      <c r="M104" s="3"/>
      <c r="N104" s="3"/>
      <c r="O104" s="3"/>
      <c r="P104" s="3"/>
      <c r="Q104" s="3"/>
      <c r="R104" s="3"/>
      <c r="S104" s="3"/>
      <c r="T104" s="106"/>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6"/>
      <c r="BA104" s="37"/>
    </row>
    <row r="105" ht="15" customHeight="1" spans="1:53">
      <c r="A105" s="3"/>
      <c r="B105" s="3"/>
      <c r="C105" s="3"/>
      <c r="D105" s="31"/>
      <c r="E105" s="31"/>
      <c r="F105" s="3"/>
      <c r="G105" s="3"/>
      <c r="H105" s="3"/>
      <c r="I105" s="3"/>
      <c r="J105" s="3"/>
      <c r="K105" s="3"/>
      <c r="L105" s="3"/>
      <c r="M105" s="3"/>
      <c r="N105" s="3"/>
      <c r="O105" s="3"/>
      <c r="P105" s="3"/>
      <c r="Q105" s="3"/>
      <c r="R105" s="3"/>
      <c r="S105" s="3"/>
      <c r="T105" s="106"/>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6"/>
      <c r="BA105" s="37"/>
    </row>
    <row r="106" ht="15" customHeight="1" spans="1:53">
      <c r="A106" s="3"/>
      <c r="B106" s="3"/>
      <c r="C106" s="3"/>
      <c r="D106" s="31"/>
      <c r="E106" s="31"/>
      <c r="F106" s="3"/>
      <c r="G106" s="3"/>
      <c r="H106" s="3"/>
      <c r="I106" s="3"/>
      <c r="J106" s="3"/>
      <c r="K106" s="3"/>
      <c r="L106" s="3"/>
      <c r="M106" s="3"/>
      <c r="N106" s="3"/>
      <c r="O106" s="3"/>
      <c r="P106" s="3"/>
      <c r="Q106" s="3"/>
      <c r="R106" s="3"/>
      <c r="S106" s="3"/>
      <c r="T106" s="106"/>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6"/>
      <c r="BA106" s="37"/>
    </row>
    <row r="107" ht="15" customHeight="1" spans="1:53">
      <c r="A107" s="3"/>
      <c r="B107" s="3"/>
      <c r="C107" s="3"/>
      <c r="D107" s="31"/>
      <c r="E107" s="31"/>
      <c r="F107" s="3"/>
      <c r="G107" s="3"/>
      <c r="H107" s="3"/>
      <c r="I107" s="3"/>
      <c r="J107" s="3"/>
      <c r="K107" s="3"/>
      <c r="L107" s="3"/>
      <c r="M107" s="3"/>
      <c r="N107" s="3"/>
      <c r="O107" s="3"/>
      <c r="P107" s="3"/>
      <c r="Q107" s="3"/>
      <c r="R107" s="3"/>
      <c r="S107" s="3"/>
      <c r="T107" s="106"/>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6"/>
      <c r="BA107" s="37"/>
    </row>
    <row r="108" ht="15" customHeight="1" spans="1:53">
      <c r="A108" s="3"/>
      <c r="B108" s="3"/>
      <c r="C108" s="3"/>
      <c r="D108" s="31"/>
      <c r="E108" s="31"/>
      <c r="F108" s="3"/>
      <c r="G108" s="3"/>
      <c r="H108" s="3"/>
      <c r="I108" s="3"/>
      <c r="J108" s="3"/>
      <c r="K108" s="3"/>
      <c r="L108" s="3"/>
      <c r="M108" s="3"/>
      <c r="N108" s="3"/>
      <c r="O108" s="3"/>
      <c r="P108" s="3"/>
      <c r="Q108" s="3"/>
      <c r="R108" s="3"/>
      <c r="S108" s="3"/>
      <c r="T108" s="106"/>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6"/>
      <c r="BA108" s="37"/>
    </row>
    <row r="109" ht="15" customHeight="1" spans="1:53">
      <c r="A109" s="3"/>
      <c r="B109" s="3"/>
      <c r="C109" s="3"/>
      <c r="D109" s="31"/>
      <c r="E109" s="31"/>
      <c r="F109" s="3"/>
      <c r="G109" s="3"/>
      <c r="H109" s="3"/>
      <c r="I109" s="3"/>
      <c r="J109" s="3"/>
      <c r="K109" s="3"/>
      <c r="L109" s="3"/>
      <c r="M109" s="3"/>
      <c r="N109" s="3"/>
      <c r="O109" s="3"/>
      <c r="P109" s="3"/>
      <c r="Q109" s="3"/>
      <c r="R109" s="3"/>
      <c r="S109" s="3"/>
      <c r="T109" s="106"/>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6"/>
      <c r="BA109" s="37"/>
    </row>
    <row r="110" ht="15" customHeight="1" spans="1:53">
      <c r="A110" s="3"/>
      <c r="B110" s="3"/>
      <c r="C110" s="3"/>
      <c r="D110" s="31"/>
      <c r="E110" s="31"/>
      <c r="F110" s="3"/>
      <c r="G110" s="3"/>
      <c r="H110" s="3"/>
      <c r="I110" s="3"/>
      <c r="J110" s="3"/>
      <c r="K110" s="3"/>
      <c r="L110" s="3"/>
      <c r="M110" s="3"/>
      <c r="N110" s="3"/>
      <c r="O110" s="3"/>
      <c r="P110" s="3"/>
      <c r="Q110" s="3"/>
      <c r="R110" s="3"/>
      <c r="S110" s="3"/>
      <c r="T110" s="106"/>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6"/>
      <c r="BA110" s="37"/>
    </row>
    <row r="111" ht="15" customHeight="1" spans="1:53">
      <c r="A111" s="3"/>
      <c r="B111" s="3"/>
      <c r="C111" s="3"/>
      <c r="D111" s="31"/>
      <c r="E111" s="31"/>
      <c r="F111" s="3"/>
      <c r="G111" s="3"/>
      <c r="H111" s="3"/>
      <c r="I111" s="3"/>
      <c r="J111" s="3"/>
      <c r="K111" s="3"/>
      <c r="L111" s="3"/>
      <c r="M111" s="3"/>
      <c r="N111" s="3"/>
      <c r="O111" s="3"/>
      <c r="P111" s="3"/>
      <c r="Q111" s="3"/>
      <c r="R111" s="3"/>
      <c r="S111" s="3"/>
      <c r="T111" s="106"/>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6"/>
      <c r="BA111" s="37"/>
    </row>
    <row r="112" ht="15" customHeight="1" spans="1:53">
      <c r="A112" s="3"/>
      <c r="B112" s="3"/>
      <c r="C112" s="3"/>
      <c r="D112" s="31"/>
      <c r="E112" s="31"/>
      <c r="F112" s="3"/>
      <c r="G112" s="3"/>
      <c r="H112" s="3"/>
      <c r="I112" s="3"/>
      <c r="J112" s="3"/>
      <c r="K112" s="3"/>
      <c r="L112" s="3"/>
      <c r="M112" s="3"/>
      <c r="N112" s="3"/>
      <c r="O112" s="3"/>
      <c r="P112" s="3"/>
      <c r="Q112" s="3"/>
      <c r="R112" s="3"/>
      <c r="S112" s="3"/>
      <c r="T112" s="106"/>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6"/>
      <c r="BA112" s="37"/>
    </row>
    <row r="113" ht="15" customHeight="1" spans="1:53">
      <c r="A113" s="3"/>
      <c r="B113" s="3"/>
      <c r="C113" s="3"/>
      <c r="D113" s="31"/>
      <c r="E113" s="31"/>
      <c r="F113" s="3"/>
      <c r="G113" s="3"/>
      <c r="H113" s="3"/>
      <c r="I113" s="3"/>
      <c r="J113" s="3"/>
      <c r="K113" s="3"/>
      <c r="L113" s="3"/>
      <c r="M113" s="3"/>
      <c r="N113" s="3"/>
      <c r="O113" s="3"/>
      <c r="P113" s="3"/>
      <c r="Q113" s="3"/>
      <c r="R113" s="3"/>
      <c r="S113" s="3"/>
      <c r="T113" s="106"/>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6"/>
      <c r="BA113" s="37"/>
    </row>
    <row r="114" ht="15" customHeight="1" spans="1:53">
      <c r="A114" s="3"/>
      <c r="B114" s="3"/>
      <c r="C114" s="3"/>
      <c r="D114" s="31"/>
      <c r="E114" s="31"/>
      <c r="F114" s="3"/>
      <c r="G114" s="3"/>
      <c r="H114" s="3"/>
      <c r="I114" s="3"/>
      <c r="J114" s="3"/>
      <c r="K114" s="3"/>
      <c r="L114" s="3"/>
      <c r="M114" s="3"/>
      <c r="N114" s="3"/>
      <c r="O114" s="3"/>
      <c r="P114" s="3"/>
      <c r="Q114" s="3"/>
      <c r="R114" s="3"/>
      <c r="S114" s="3"/>
      <c r="T114" s="106"/>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6"/>
      <c r="BA114" s="37"/>
    </row>
    <row r="115" ht="15" customHeight="1" spans="1:53">
      <c r="A115" s="3"/>
      <c r="B115" s="3"/>
      <c r="C115" s="3"/>
      <c r="D115" s="31"/>
      <c r="E115" s="31"/>
      <c r="F115" s="3"/>
      <c r="G115" s="3"/>
      <c r="H115" s="3"/>
      <c r="I115" s="3"/>
      <c r="J115" s="3"/>
      <c r="K115" s="3"/>
      <c r="L115" s="3"/>
      <c r="M115" s="3"/>
      <c r="N115" s="3"/>
      <c r="O115" s="3"/>
      <c r="P115" s="3"/>
      <c r="Q115" s="3"/>
      <c r="R115" s="3"/>
      <c r="S115" s="3"/>
      <c r="T115" s="106"/>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6"/>
      <c r="BA115" s="37"/>
    </row>
    <row r="116" ht="15" customHeight="1" spans="1:53">
      <c r="A116" s="3"/>
      <c r="B116" s="3"/>
      <c r="C116" s="3"/>
      <c r="D116" s="31"/>
      <c r="E116" s="31"/>
      <c r="F116" s="3"/>
      <c r="G116" s="3"/>
      <c r="H116" s="3"/>
      <c r="I116" s="3"/>
      <c r="J116" s="3"/>
      <c r="K116" s="3"/>
      <c r="L116" s="3"/>
      <c r="M116" s="3"/>
      <c r="N116" s="3"/>
      <c r="O116" s="3"/>
      <c r="P116" s="3"/>
      <c r="Q116" s="3"/>
      <c r="R116" s="3"/>
      <c r="S116" s="3"/>
      <c r="T116" s="106"/>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6"/>
      <c r="BA116" s="37"/>
    </row>
    <row r="117" ht="15" customHeight="1" spans="1:53">
      <c r="A117" s="3"/>
      <c r="B117" s="3"/>
      <c r="C117" s="3"/>
      <c r="D117" s="31"/>
      <c r="E117" s="31"/>
      <c r="F117" s="3"/>
      <c r="G117" s="3"/>
      <c r="H117" s="3"/>
      <c r="I117" s="3"/>
      <c r="J117" s="3"/>
      <c r="K117" s="3"/>
      <c r="L117" s="3"/>
      <c r="M117" s="3"/>
      <c r="N117" s="3"/>
      <c r="O117" s="3"/>
      <c r="P117" s="3"/>
      <c r="Q117" s="3"/>
      <c r="R117" s="3"/>
      <c r="S117" s="3"/>
      <c r="T117" s="106"/>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6"/>
      <c r="BA117" s="37"/>
    </row>
    <row r="118" ht="15" customHeight="1" spans="1:53">
      <c r="A118" s="3"/>
      <c r="B118" s="3"/>
      <c r="C118" s="3"/>
      <c r="D118" s="31"/>
      <c r="E118" s="31"/>
      <c r="F118" s="3"/>
      <c r="G118" s="3"/>
      <c r="H118" s="3"/>
      <c r="I118" s="3"/>
      <c r="J118" s="3"/>
      <c r="K118" s="3"/>
      <c r="L118" s="3"/>
      <c r="M118" s="3"/>
      <c r="N118" s="3"/>
      <c r="O118" s="3"/>
      <c r="P118" s="3"/>
      <c r="Q118" s="3"/>
      <c r="R118" s="3"/>
      <c r="S118" s="3"/>
      <c r="T118" s="106"/>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6"/>
      <c r="BA118" s="37"/>
    </row>
    <row r="119" ht="15" customHeight="1" spans="1:53">
      <c r="A119" s="3"/>
      <c r="B119" s="3"/>
      <c r="C119" s="3"/>
      <c r="D119" s="31"/>
      <c r="E119" s="31"/>
      <c r="F119" s="3"/>
      <c r="G119" s="3"/>
      <c r="H119" s="3"/>
      <c r="I119" s="3"/>
      <c r="J119" s="3"/>
      <c r="K119" s="3"/>
      <c r="L119" s="3"/>
      <c r="M119" s="3"/>
      <c r="N119" s="3"/>
      <c r="O119" s="3"/>
      <c r="P119" s="3"/>
      <c r="Q119" s="3"/>
      <c r="R119" s="3"/>
      <c r="S119" s="3"/>
      <c r="T119" s="106"/>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6"/>
      <c r="BA119" s="37"/>
    </row>
    <row r="120" ht="15" customHeight="1" spans="1:53">
      <c r="A120" s="3"/>
      <c r="B120" s="3"/>
      <c r="C120" s="3"/>
      <c r="D120" s="31"/>
      <c r="E120" s="31"/>
      <c r="F120" s="3"/>
      <c r="G120" s="3"/>
      <c r="H120" s="3"/>
      <c r="I120" s="3"/>
      <c r="J120" s="3"/>
      <c r="K120" s="3"/>
      <c r="L120" s="3"/>
      <c r="M120" s="3"/>
      <c r="N120" s="3"/>
      <c r="O120" s="3"/>
      <c r="P120" s="3"/>
      <c r="Q120" s="3"/>
      <c r="R120" s="3"/>
      <c r="S120" s="3"/>
      <c r="T120" s="106"/>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6"/>
      <c r="BA120" s="37"/>
    </row>
    <row r="121" ht="15" customHeight="1" spans="1:53">
      <c r="A121" s="3"/>
      <c r="B121" s="3"/>
      <c r="C121" s="3"/>
      <c r="D121" s="31"/>
      <c r="E121" s="31"/>
      <c r="F121" s="3"/>
      <c r="G121" s="3"/>
      <c r="H121" s="3"/>
      <c r="I121" s="3"/>
      <c r="J121" s="3"/>
      <c r="K121" s="3"/>
      <c r="L121" s="3"/>
      <c r="M121" s="3"/>
      <c r="N121" s="3"/>
      <c r="O121" s="3"/>
      <c r="P121" s="3"/>
      <c r="Q121" s="3"/>
      <c r="R121" s="3"/>
      <c r="S121" s="3"/>
      <c r="T121" s="106"/>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6"/>
      <c r="BA121" s="37"/>
    </row>
    <row r="122" ht="15" customHeight="1" spans="1:53">
      <c r="A122" s="3"/>
      <c r="B122" s="3"/>
      <c r="C122" s="3"/>
      <c r="D122" s="31"/>
      <c r="E122" s="31"/>
      <c r="F122" s="3"/>
      <c r="G122" s="3"/>
      <c r="H122" s="3"/>
      <c r="I122" s="3"/>
      <c r="J122" s="3"/>
      <c r="K122" s="3"/>
      <c r="L122" s="3"/>
      <c r="M122" s="3"/>
      <c r="N122" s="3"/>
      <c r="O122" s="3"/>
      <c r="P122" s="3"/>
      <c r="Q122" s="3"/>
      <c r="R122" s="3"/>
      <c r="S122" s="3"/>
      <c r="T122" s="106"/>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6"/>
      <c r="BA122" s="37"/>
    </row>
    <row r="123" ht="15" customHeight="1" spans="1:53">
      <c r="A123" s="3"/>
      <c r="B123" s="3"/>
      <c r="C123" s="3"/>
      <c r="D123" s="31"/>
      <c r="E123" s="31"/>
      <c r="F123" s="3"/>
      <c r="G123" s="3"/>
      <c r="H123" s="3"/>
      <c r="I123" s="3"/>
      <c r="J123" s="3"/>
      <c r="K123" s="3"/>
      <c r="L123" s="3"/>
      <c r="M123" s="3"/>
      <c r="N123" s="3"/>
      <c r="O123" s="3"/>
      <c r="P123" s="3"/>
      <c r="Q123" s="3"/>
      <c r="R123" s="3"/>
      <c r="S123" s="3"/>
      <c r="T123" s="106"/>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6"/>
      <c r="BA123" s="37"/>
    </row>
    <row r="124" ht="15" customHeight="1" spans="1:53">
      <c r="A124" s="3"/>
      <c r="B124" s="3"/>
      <c r="C124" s="3"/>
      <c r="D124" s="31"/>
      <c r="E124" s="31"/>
      <c r="F124" s="3"/>
      <c r="G124" s="3"/>
      <c r="H124" s="3"/>
      <c r="I124" s="3"/>
      <c r="J124" s="3"/>
      <c r="K124" s="3"/>
      <c r="L124" s="3"/>
      <c r="M124" s="3"/>
      <c r="N124" s="3"/>
      <c r="O124" s="3"/>
      <c r="P124" s="3"/>
      <c r="Q124" s="3"/>
      <c r="R124" s="3"/>
      <c r="S124" s="3"/>
      <c r="T124" s="106"/>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6"/>
      <c r="BA124" s="37"/>
    </row>
    <row r="125" ht="15" customHeight="1" spans="1:53">
      <c r="A125" s="3"/>
      <c r="B125" s="3"/>
      <c r="C125" s="3"/>
      <c r="D125" s="31"/>
      <c r="E125" s="31"/>
      <c r="F125" s="3"/>
      <c r="G125" s="3"/>
      <c r="H125" s="3"/>
      <c r="I125" s="3"/>
      <c r="J125" s="3"/>
      <c r="K125" s="3"/>
      <c r="L125" s="3"/>
      <c r="M125" s="3"/>
      <c r="N125" s="3"/>
      <c r="O125" s="3"/>
      <c r="P125" s="3"/>
      <c r="Q125" s="3"/>
      <c r="R125" s="3"/>
      <c r="S125" s="3"/>
      <c r="T125" s="106"/>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6"/>
      <c r="BA125" s="37"/>
    </row>
    <row r="126" ht="15" customHeight="1" spans="1:53">
      <c r="A126" s="3"/>
      <c r="B126" s="3"/>
      <c r="C126" s="3"/>
      <c r="D126" s="31"/>
      <c r="E126" s="31"/>
      <c r="F126" s="3"/>
      <c r="G126" s="3"/>
      <c r="H126" s="3"/>
      <c r="I126" s="3"/>
      <c r="J126" s="3"/>
      <c r="K126" s="3"/>
      <c r="L126" s="3"/>
      <c r="M126" s="3"/>
      <c r="N126" s="3"/>
      <c r="O126" s="3"/>
      <c r="P126" s="3"/>
      <c r="Q126" s="3"/>
      <c r="R126" s="3"/>
      <c r="S126" s="3"/>
      <c r="T126" s="106"/>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6"/>
      <c r="BA126" s="37"/>
    </row>
    <row r="127" ht="15" customHeight="1" spans="1:53">
      <c r="A127" s="3"/>
      <c r="B127" s="3"/>
      <c r="C127" s="3"/>
      <c r="D127" s="31"/>
      <c r="E127" s="31"/>
      <c r="F127" s="3"/>
      <c r="G127" s="3"/>
      <c r="H127" s="3"/>
      <c r="I127" s="3"/>
      <c r="J127" s="3"/>
      <c r="K127" s="3"/>
      <c r="L127" s="3"/>
      <c r="M127" s="3"/>
      <c r="N127" s="3"/>
      <c r="O127" s="3"/>
      <c r="P127" s="3"/>
      <c r="Q127" s="3"/>
      <c r="R127" s="3"/>
      <c r="S127" s="3"/>
      <c r="T127" s="106"/>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6"/>
      <c r="BA127" s="37"/>
    </row>
    <row r="128" ht="15" customHeight="1" spans="1:53">
      <c r="A128" s="3"/>
      <c r="B128" s="3"/>
      <c r="C128" s="3"/>
      <c r="D128" s="31"/>
      <c r="E128" s="31"/>
      <c r="F128" s="3"/>
      <c r="G128" s="3"/>
      <c r="H128" s="3"/>
      <c r="I128" s="3"/>
      <c r="J128" s="3"/>
      <c r="K128" s="3"/>
      <c r="L128" s="3"/>
      <c r="M128" s="3"/>
      <c r="N128" s="3"/>
      <c r="O128" s="3"/>
      <c r="P128" s="3"/>
      <c r="Q128" s="3"/>
      <c r="R128" s="3"/>
      <c r="S128" s="3"/>
      <c r="T128" s="106"/>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6"/>
      <c r="BA128" s="37"/>
    </row>
    <row r="129" ht="15" customHeight="1" spans="1:53">
      <c r="A129" s="3"/>
      <c r="B129" s="3"/>
      <c r="C129" s="3"/>
      <c r="D129" s="31"/>
      <c r="E129" s="31"/>
      <c r="F129" s="3"/>
      <c r="G129" s="3"/>
      <c r="H129" s="3"/>
      <c r="I129" s="3"/>
      <c r="J129" s="3"/>
      <c r="K129" s="3"/>
      <c r="L129" s="3"/>
      <c r="M129" s="3"/>
      <c r="N129" s="3"/>
      <c r="O129" s="3"/>
      <c r="P129" s="3"/>
      <c r="Q129" s="3"/>
      <c r="R129" s="3"/>
      <c r="S129" s="3"/>
      <c r="T129" s="106"/>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6"/>
      <c r="BA129" s="37"/>
    </row>
    <row r="130" ht="15" customHeight="1" spans="1:53">
      <c r="A130" s="3"/>
      <c r="B130" s="3"/>
      <c r="C130" s="3"/>
      <c r="D130" s="31"/>
      <c r="E130" s="31"/>
      <c r="F130" s="3"/>
      <c r="G130" s="3"/>
      <c r="H130" s="3"/>
      <c r="I130" s="3"/>
      <c r="J130" s="3"/>
      <c r="K130" s="3"/>
      <c r="L130" s="3"/>
      <c r="M130" s="3"/>
      <c r="N130" s="3"/>
      <c r="O130" s="3"/>
      <c r="P130" s="3"/>
      <c r="Q130" s="3"/>
      <c r="R130" s="3"/>
      <c r="S130" s="3"/>
      <c r="T130" s="106"/>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6"/>
      <c r="BA130" s="37"/>
    </row>
    <row r="131" ht="15" customHeight="1" spans="1:53">
      <c r="A131" s="3"/>
      <c r="B131" s="3"/>
      <c r="C131" s="3"/>
      <c r="D131" s="31"/>
      <c r="E131" s="31"/>
      <c r="F131" s="3"/>
      <c r="G131" s="3"/>
      <c r="H131" s="3"/>
      <c r="I131" s="3"/>
      <c r="J131" s="3"/>
      <c r="K131" s="3"/>
      <c r="L131" s="3"/>
      <c r="M131" s="3"/>
      <c r="N131" s="3"/>
      <c r="O131" s="3"/>
      <c r="P131" s="3"/>
      <c r="Q131" s="3"/>
      <c r="R131" s="3"/>
      <c r="S131" s="3"/>
      <c r="T131" s="106"/>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6"/>
      <c r="BA131" s="37"/>
    </row>
    <row r="132" ht="15" customHeight="1" spans="1:53">
      <c r="A132" s="3"/>
      <c r="B132" s="3"/>
      <c r="C132" s="3"/>
      <c r="D132" s="31"/>
      <c r="E132" s="31"/>
      <c r="F132" s="3"/>
      <c r="G132" s="3"/>
      <c r="H132" s="3"/>
      <c r="I132" s="3"/>
      <c r="J132" s="3"/>
      <c r="K132" s="3"/>
      <c r="L132" s="3"/>
      <c r="M132" s="3"/>
      <c r="N132" s="3"/>
      <c r="O132" s="3"/>
      <c r="P132" s="3"/>
      <c r="Q132" s="3"/>
      <c r="R132" s="3"/>
      <c r="S132" s="3"/>
      <c r="T132" s="106"/>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6"/>
      <c r="BA132" s="37"/>
    </row>
    <row r="133" ht="15" customHeight="1" spans="1:53">
      <c r="A133" s="3"/>
      <c r="B133" s="3"/>
      <c r="C133" s="3"/>
      <c r="D133" s="31"/>
      <c r="E133" s="31"/>
      <c r="F133" s="3"/>
      <c r="G133" s="3"/>
      <c r="H133" s="3"/>
      <c r="I133" s="3"/>
      <c r="J133" s="3"/>
      <c r="K133" s="3"/>
      <c r="L133" s="3"/>
      <c r="M133" s="3"/>
      <c r="N133" s="3"/>
      <c r="O133" s="3"/>
      <c r="P133" s="3"/>
      <c r="Q133" s="3"/>
      <c r="R133" s="3"/>
      <c r="S133" s="3"/>
      <c r="T133" s="106"/>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6"/>
      <c r="BA133" s="37"/>
    </row>
    <row r="134" ht="15" customHeight="1" spans="1:53">
      <c r="A134" s="3"/>
      <c r="B134" s="3"/>
      <c r="C134" s="3"/>
      <c r="D134" s="31"/>
      <c r="E134" s="31"/>
      <c r="F134" s="3"/>
      <c r="G134" s="3"/>
      <c r="H134" s="3"/>
      <c r="I134" s="3"/>
      <c r="J134" s="3"/>
      <c r="K134" s="3"/>
      <c r="L134" s="3"/>
      <c r="M134" s="3"/>
      <c r="N134" s="3"/>
      <c r="O134" s="3"/>
      <c r="P134" s="3"/>
      <c r="Q134" s="3"/>
      <c r="R134" s="3"/>
      <c r="S134" s="3"/>
      <c r="T134" s="106"/>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6"/>
      <c r="BA134" s="37"/>
    </row>
    <row r="135" ht="15" customHeight="1" spans="1:53">
      <c r="A135" s="3"/>
      <c r="B135" s="3"/>
      <c r="C135" s="3"/>
      <c r="D135" s="31"/>
      <c r="E135" s="31"/>
      <c r="F135" s="3"/>
      <c r="G135" s="3"/>
      <c r="H135" s="3"/>
      <c r="I135" s="3"/>
      <c r="J135" s="3"/>
      <c r="K135" s="3"/>
      <c r="L135" s="3"/>
      <c r="M135" s="3"/>
      <c r="N135" s="3"/>
      <c r="O135" s="3"/>
      <c r="P135" s="3"/>
      <c r="Q135" s="3"/>
      <c r="R135" s="3"/>
      <c r="S135" s="3"/>
      <c r="T135" s="106"/>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6"/>
      <c r="BA135" s="37"/>
    </row>
    <row r="136" ht="15" customHeight="1" spans="1:53">
      <c r="A136" s="3"/>
      <c r="B136" s="3"/>
      <c r="C136" s="3"/>
      <c r="D136" s="31"/>
      <c r="E136" s="31"/>
      <c r="F136" s="3"/>
      <c r="G136" s="3"/>
      <c r="H136" s="3"/>
      <c r="I136" s="3"/>
      <c r="J136" s="3"/>
      <c r="K136" s="3"/>
      <c r="L136" s="3"/>
      <c r="M136" s="3"/>
      <c r="N136" s="3"/>
      <c r="O136" s="3"/>
      <c r="P136" s="3"/>
      <c r="Q136" s="3"/>
      <c r="R136" s="3"/>
      <c r="S136" s="3"/>
      <c r="T136" s="106"/>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6"/>
      <c r="BA136" s="37"/>
    </row>
    <row r="137" ht="15" customHeight="1" spans="1:53">
      <c r="A137" s="3"/>
      <c r="B137" s="3"/>
      <c r="C137" s="3"/>
      <c r="D137" s="31"/>
      <c r="E137" s="31"/>
      <c r="F137" s="3"/>
      <c r="G137" s="3"/>
      <c r="H137" s="3"/>
      <c r="I137" s="3"/>
      <c r="J137" s="3"/>
      <c r="K137" s="3"/>
      <c r="L137" s="3"/>
      <c r="M137" s="3"/>
      <c r="N137" s="3"/>
      <c r="O137" s="3"/>
      <c r="P137" s="3"/>
      <c r="Q137" s="3"/>
      <c r="R137" s="3"/>
      <c r="S137" s="3"/>
      <c r="T137" s="106"/>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6"/>
      <c r="BA137" s="37"/>
    </row>
    <row r="138" ht="15" customHeight="1" spans="1:53">
      <c r="A138" s="3"/>
      <c r="B138" s="3"/>
      <c r="C138" s="3"/>
      <c r="D138" s="31"/>
      <c r="E138" s="31"/>
      <c r="F138" s="3"/>
      <c r="G138" s="3"/>
      <c r="H138" s="3"/>
      <c r="I138" s="3"/>
      <c r="J138" s="3"/>
      <c r="K138" s="3"/>
      <c r="L138" s="3"/>
      <c r="M138" s="3"/>
      <c r="N138" s="3"/>
      <c r="O138" s="3"/>
      <c r="P138" s="3"/>
      <c r="Q138" s="3"/>
      <c r="R138" s="3"/>
      <c r="S138" s="3"/>
      <c r="T138" s="106"/>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6"/>
      <c r="BA138" s="37"/>
    </row>
    <row r="139" ht="15" customHeight="1" spans="1:53">
      <c r="A139" s="3"/>
      <c r="B139" s="3"/>
      <c r="C139" s="3"/>
      <c r="D139" s="31"/>
      <c r="E139" s="31"/>
      <c r="F139" s="3"/>
      <c r="G139" s="3"/>
      <c r="H139" s="3"/>
      <c r="I139" s="3"/>
      <c r="J139" s="3"/>
      <c r="K139" s="3"/>
      <c r="L139" s="3"/>
      <c r="M139" s="3"/>
      <c r="N139" s="3"/>
      <c r="O139" s="3"/>
      <c r="P139" s="3"/>
      <c r="Q139" s="3"/>
      <c r="R139" s="3"/>
      <c r="S139" s="3"/>
      <c r="T139" s="106"/>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6"/>
      <c r="BA139" s="37"/>
    </row>
    <row r="140" ht="15" customHeight="1" spans="1:53">
      <c r="A140" s="3"/>
      <c r="B140" s="3"/>
      <c r="C140" s="3"/>
      <c r="D140" s="31"/>
      <c r="E140" s="31"/>
      <c r="F140" s="3"/>
      <c r="G140" s="3"/>
      <c r="H140" s="3"/>
      <c r="I140" s="3"/>
      <c r="J140" s="3"/>
      <c r="K140" s="3"/>
      <c r="L140" s="3"/>
      <c r="M140" s="3"/>
      <c r="N140" s="3"/>
      <c r="O140" s="3"/>
      <c r="P140" s="3"/>
      <c r="Q140" s="3"/>
      <c r="R140" s="3"/>
      <c r="S140" s="3"/>
      <c r="T140" s="106"/>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6"/>
      <c r="BA140" s="37"/>
    </row>
    <row r="141" ht="15" customHeight="1" spans="1:53">
      <c r="A141" s="3"/>
      <c r="B141" s="3"/>
      <c r="C141" s="3"/>
      <c r="D141" s="31"/>
      <c r="E141" s="31"/>
      <c r="F141" s="3"/>
      <c r="G141" s="3"/>
      <c r="H141" s="3"/>
      <c r="I141" s="3"/>
      <c r="J141" s="3"/>
      <c r="K141" s="3"/>
      <c r="L141" s="3"/>
      <c r="M141" s="3"/>
      <c r="N141" s="3"/>
      <c r="O141" s="3"/>
      <c r="P141" s="3"/>
      <c r="Q141" s="3"/>
      <c r="R141" s="3"/>
      <c r="S141" s="3"/>
      <c r="T141" s="106"/>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6"/>
      <c r="BA141" s="37"/>
    </row>
    <row r="142" ht="15" customHeight="1" spans="1:53">
      <c r="A142" s="3"/>
      <c r="B142" s="3"/>
      <c r="C142" s="3"/>
      <c r="D142" s="31"/>
      <c r="E142" s="31"/>
      <c r="F142" s="3"/>
      <c r="G142" s="3"/>
      <c r="H142" s="3"/>
      <c r="I142" s="3"/>
      <c r="J142" s="3"/>
      <c r="K142" s="3"/>
      <c r="L142" s="3"/>
      <c r="M142" s="3"/>
      <c r="N142" s="3"/>
      <c r="O142" s="3"/>
      <c r="P142" s="3"/>
      <c r="Q142" s="3"/>
      <c r="R142" s="3"/>
      <c r="S142" s="3"/>
      <c r="T142" s="106"/>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6"/>
      <c r="BA142" s="37"/>
    </row>
    <row r="143" ht="15" customHeight="1" spans="1:53">
      <c r="A143" s="3"/>
      <c r="B143" s="3"/>
      <c r="C143" s="3"/>
      <c r="D143" s="31"/>
      <c r="E143" s="31"/>
      <c r="F143" s="3"/>
      <c r="G143" s="3"/>
      <c r="H143" s="3"/>
      <c r="I143" s="3"/>
      <c r="J143" s="3"/>
      <c r="K143" s="3"/>
      <c r="L143" s="3"/>
      <c r="M143" s="3"/>
      <c r="N143" s="3"/>
      <c r="O143" s="3"/>
      <c r="P143" s="3"/>
      <c r="Q143" s="3"/>
      <c r="R143" s="3"/>
      <c r="S143" s="3"/>
      <c r="T143" s="106"/>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6"/>
      <c r="BA143" s="37"/>
    </row>
    <row r="144" ht="15" customHeight="1" spans="1:53">
      <c r="A144" s="3"/>
      <c r="B144" s="3"/>
      <c r="C144" s="3"/>
      <c r="D144" s="31"/>
      <c r="E144" s="31"/>
      <c r="F144" s="3"/>
      <c r="G144" s="3"/>
      <c r="H144" s="3"/>
      <c r="I144" s="3"/>
      <c r="J144" s="3"/>
      <c r="K144" s="3"/>
      <c r="L144" s="3"/>
      <c r="M144" s="3"/>
      <c r="N144" s="3"/>
      <c r="O144" s="3"/>
      <c r="P144" s="3"/>
      <c r="Q144" s="3"/>
      <c r="R144" s="3"/>
      <c r="S144" s="3"/>
      <c r="T144" s="106"/>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6"/>
      <c r="BA144" s="37"/>
    </row>
    <row r="145" ht="15" customHeight="1" spans="1:53">
      <c r="A145" s="3"/>
      <c r="B145" s="3"/>
      <c r="C145" s="3"/>
      <c r="D145" s="31"/>
      <c r="E145" s="31"/>
      <c r="F145" s="3"/>
      <c r="G145" s="3"/>
      <c r="H145" s="3"/>
      <c r="I145" s="3"/>
      <c r="J145" s="3"/>
      <c r="K145" s="3"/>
      <c r="L145" s="3"/>
      <c r="M145" s="3"/>
      <c r="N145" s="3"/>
      <c r="O145" s="3"/>
      <c r="P145" s="3"/>
      <c r="Q145" s="3"/>
      <c r="R145" s="3"/>
      <c r="S145" s="3"/>
      <c r="T145" s="106"/>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6"/>
      <c r="BA145" s="37"/>
    </row>
    <row r="146" ht="15" customHeight="1" spans="1:53">
      <c r="A146" s="3"/>
      <c r="B146" s="3"/>
      <c r="C146" s="3"/>
      <c r="D146" s="31"/>
      <c r="E146" s="31"/>
      <c r="F146" s="3"/>
      <c r="G146" s="3"/>
      <c r="H146" s="3"/>
      <c r="I146" s="3"/>
      <c r="J146" s="3"/>
      <c r="K146" s="3"/>
      <c r="L146" s="3"/>
      <c r="M146" s="3"/>
      <c r="N146" s="3"/>
      <c r="O146" s="3"/>
      <c r="P146" s="3"/>
      <c r="Q146" s="3"/>
      <c r="R146" s="3"/>
      <c r="S146" s="3"/>
      <c r="T146" s="106"/>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6"/>
      <c r="BA146" s="37"/>
    </row>
    <row r="147" ht="15" customHeight="1" spans="1:53">
      <c r="A147" s="3"/>
      <c r="B147" s="3"/>
      <c r="C147" s="3"/>
      <c r="D147" s="31"/>
      <c r="E147" s="31"/>
      <c r="F147" s="3"/>
      <c r="G147" s="3"/>
      <c r="H147" s="3"/>
      <c r="I147" s="3"/>
      <c r="J147" s="3"/>
      <c r="K147" s="3"/>
      <c r="L147" s="3"/>
      <c r="M147" s="3"/>
      <c r="N147" s="3"/>
      <c r="O147" s="3"/>
      <c r="P147" s="3"/>
      <c r="Q147" s="3"/>
      <c r="R147" s="3"/>
      <c r="S147" s="3"/>
      <c r="T147" s="106"/>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6"/>
      <c r="BA147" s="37"/>
    </row>
    <row r="148" ht="15" customHeight="1" spans="1:53">
      <c r="A148" s="3"/>
      <c r="B148" s="3"/>
      <c r="C148" s="3"/>
      <c r="D148" s="31"/>
      <c r="E148" s="31"/>
      <c r="F148" s="3"/>
      <c r="G148" s="3"/>
      <c r="H148" s="3"/>
      <c r="I148" s="3"/>
      <c r="J148" s="3"/>
      <c r="K148" s="3"/>
      <c r="L148" s="3"/>
      <c r="M148" s="3"/>
      <c r="N148" s="3"/>
      <c r="O148" s="3"/>
      <c r="P148" s="3"/>
      <c r="Q148" s="3"/>
      <c r="R148" s="3"/>
      <c r="S148" s="3"/>
      <c r="T148" s="106"/>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6"/>
      <c r="BA148" s="37"/>
    </row>
    <row r="149" ht="15" customHeight="1" spans="1:53">
      <c r="A149" s="3"/>
      <c r="B149" s="3"/>
      <c r="C149" s="3"/>
      <c r="D149" s="31"/>
      <c r="E149" s="31"/>
      <c r="F149" s="3"/>
      <c r="G149" s="3"/>
      <c r="H149" s="3"/>
      <c r="I149" s="3"/>
      <c r="J149" s="3"/>
      <c r="K149" s="3"/>
      <c r="L149" s="3"/>
      <c r="M149" s="3"/>
      <c r="N149" s="3"/>
      <c r="O149" s="3"/>
      <c r="P149" s="3"/>
      <c r="Q149" s="3"/>
      <c r="R149" s="3"/>
      <c r="S149" s="3"/>
      <c r="T149" s="106"/>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6"/>
      <c r="BA149" s="37"/>
    </row>
    <row r="150" ht="15" customHeight="1" spans="1:53">
      <c r="A150" s="3"/>
      <c r="B150" s="3"/>
      <c r="C150" s="3"/>
      <c r="D150" s="31"/>
      <c r="E150" s="31"/>
      <c r="F150" s="3"/>
      <c r="G150" s="3"/>
      <c r="H150" s="3"/>
      <c r="I150" s="3"/>
      <c r="J150" s="3"/>
      <c r="K150" s="3"/>
      <c r="L150" s="3"/>
      <c r="M150" s="3"/>
      <c r="N150" s="3"/>
      <c r="O150" s="3"/>
      <c r="P150" s="3"/>
      <c r="Q150" s="3"/>
      <c r="R150" s="3"/>
      <c r="S150" s="3"/>
      <c r="T150" s="106"/>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6"/>
      <c r="BA150" s="37"/>
    </row>
    <row r="151" ht="15" customHeight="1" spans="1:53">
      <c r="A151" s="3"/>
      <c r="B151" s="3"/>
      <c r="C151" s="3"/>
      <c r="D151" s="31"/>
      <c r="E151" s="31"/>
      <c r="F151" s="3"/>
      <c r="G151" s="3"/>
      <c r="H151" s="3"/>
      <c r="I151" s="3"/>
      <c r="J151" s="3"/>
      <c r="K151" s="3"/>
      <c r="L151" s="3"/>
      <c r="M151" s="3"/>
      <c r="N151" s="3"/>
      <c r="O151" s="3"/>
      <c r="P151" s="3"/>
      <c r="Q151" s="3"/>
      <c r="R151" s="3"/>
      <c r="S151" s="3"/>
      <c r="T151" s="106"/>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6"/>
      <c r="BA151" s="37"/>
    </row>
    <row r="152" ht="15" customHeight="1" spans="1:53">
      <c r="A152" s="3"/>
      <c r="B152" s="3"/>
      <c r="C152" s="3"/>
      <c r="D152" s="31"/>
      <c r="E152" s="31"/>
      <c r="F152" s="3"/>
      <c r="G152" s="3"/>
      <c r="H152" s="3"/>
      <c r="I152" s="3"/>
      <c r="J152" s="3"/>
      <c r="K152" s="3"/>
      <c r="L152" s="3"/>
      <c r="M152" s="3"/>
      <c r="N152" s="3"/>
      <c r="O152" s="3"/>
      <c r="P152" s="3"/>
      <c r="Q152" s="3"/>
      <c r="R152" s="3"/>
      <c r="S152" s="3"/>
      <c r="T152" s="106"/>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6"/>
      <c r="BA152" s="37"/>
    </row>
    <row r="153" ht="15" customHeight="1" spans="1:53">
      <c r="A153" s="3"/>
      <c r="B153" s="3"/>
      <c r="C153" s="3"/>
      <c r="D153" s="31"/>
      <c r="E153" s="31"/>
      <c r="F153" s="3"/>
      <c r="G153" s="3"/>
      <c r="H153" s="3"/>
      <c r="I153" s="3"/>
      <c r="J153" s="3"/>
      <c r="K153" s="3"/>
      <c r="L153" s="3"/>
      <c r="M153" s="3"/>
      <c r="N153" s="3"/>
      <c r="O153" s="3"/>
      <c r="P153" s="3"/>
      <c r="Q153" s="3"/>
      <c r="R153" s="3"/>
      <c r="S153" s="3"/>
      <c r="T153" s="106"/>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6"/>
      <c r="BA153" s="37"/>
    </row>
    <row r="154" ht="15" customHeight="1" spans="1:53">
      <c r="A154" s="3"/>
      <c r="B154" s="3"/>
      <c r="C154" s="3"/>
      <c r="D154" s="31"/>
      <c r="E154" s="31"/>
      <c r="F154" s="3"/>
      <c r="G154" s="3"/>
      <c r="H154" s="3"/>
      <c r="I154" s="3"/>
      <c r="J154" s="3"/>
      <c r="K154" s="3"/>
      <c r="L154" s="3"/>
      <c r="M154" s="3"/>
      <c r="N154" s="3"/>
      <c r="O154" s="3"/>
      <c r="P154" s="3"/>
      <c r="Q154" s="3"/>
      <c r="R154" s="3"/>
      <c r="S154" s="3"/>
      <c r="T154" s="106"/>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6"/>
      <c r="BA154" s="37"/>
    </row>
    <row r="155" ht="15" customHeight="1" spans="1:53">
      <c r="A155" s="3"/>
      <c r="B155" s="3"/>
      <c r="C155" s="3"/>
      <c r="D155" s="31"/>
      <c r="E155" s="31"/>
      <c r="F155" s="3"/>
      <c r="G155" s="3"/>
      <c r="H155" s="3"/>
      <c r="I155" s="3"/>
      <c r="J155" s="3"/>
      <c r="K155" s="3"/>
      <c r="L155" s="3"/>
      <c r="M155" s="3"/>
      <c r="N155" s="3"/>
      <c r="O155" s="3"/>
      <c r="P155" s="3"/>
      <c r="Q155" s="3"/>
      <c r="R155" s="3"/>
      <c r="S155" s="3"/>
      <c r="T155" s="106"/>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6"/>
      <c r="BA155" s="37"/>
    </row>
    <row r="156" ht="15" customHeight="1" spans="1:53">
      <c r="A156" s="3"/>
      <c r="B156" s="3"/>
      <c r="C156" s="3"/>
      <c r="D156" s="31"/>
      <c r="E156" s="31"/>
      <c r="F156" s="3"/>
      <c r="G156" s="3"/>
      <c r="H156" s="3"/>
      <c r="I156" s="3"/>
      <c r="J156" s="3"/>
      <c r="K156" s="3"/>
      <c r="L156" s="3"/>
      <c r="M156" s="3"/>
      <c r="N156" s="3"/>
      <c r="O156" s="3"/>
      <c r="P156" s="3"/>
      <c r="Q156" s="3"/>
      <c r="R156" s="3"/>
      <c r="S156" s="3"/>
      <c r="T156" s="106"/>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6"/>
      <c r="BA156" s="37"/>
    </row>
    <row r="157" ht="15" customHeight="1" spans="1:53">
      <c r="A157" s="3"/>
      <c r="B157" s="3"/>
      <c r="C157" s="3"/>
      <c r="D157" s="31"/>
      <c r="E157" s="31"/>
      <c r="F157" s="3"/>
      <c r="G157" s="3"/>
      <c r="H157" s="3"/>
      <c r="I157" s="3"/>
      <c r="J157" s="3"/>
      <c r="K157" s="3"/>
      <c r="L157" s="3"/>
      <c r="M157" s="3"/>
      <c r="N157" s="3"/>
      <c r="O157" s="3"/>
      <c r="P157" s="3"/>
      <c r="Q157" s="3"/>
      <c r="R157" s="3"/>
      <c r="S157" s="3"/>
      <c r="T157" s="106"/>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6"/>
      <c r="BA157" s="37"/>
    </row>
    <row r="158" ht="15" customHeight="1" spans="1:53">
      <c r="A158" s="3"/>
      <c r="B158" s="3"/>
      <c r="C158" s="3"/>
      <c r="D158" s="31"/>
      <c r="E158" s="31"/>
      <c r="F158" s="3"/>
      <c r="G158" s="3"/>
      <c r="H158" s="3"/>
      <c r="I158" s="3"/>
      <c r="J158" s="3"/>
      <c r="K158" s="3"/>
      <c r="L158" s="3"/>
      <c r="M158" s="3"/>
      <c r="N158" s="3"/>
      <c r="O158" s="3"/>
      <c r="P158" s="3"/>
      <c r="Q158" s="3"/>
      <c r="R158" s="3"/>
      <c r="S158" s="3"/>
      <c r="T158" s="106"/>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6"/>
      <c r="BA158" s="37"/>
    </row>
    <row r="159" ht="15" customHeight="1" spans="1:53">
      <c r="A159" s="3"/>
      <c r="B159" s="3"/>
      <c r="C159" s="3"/>
      <c r="D159" s="31"/>
      <c r="E159" s="31"/>
      <c r="F159" s="3"/>
      <c r="G159" s="3"/>
      <c r="H159" s="3"/>
      <c r="I159" s="3"/>
      <c r="J159" s="3"/>
      <c r="K159" s="3"/>
      <c r="L159" s="3"/>
      <c r="M159" s="3"/>
      <c r="N159" s="3"/>
      <c r="O159" s="3"/>
      <c r="P159" s="3"/>
      <c r="Q159" s="3"/>
      <c r="R159" s="3"/>
      <c r="S159" s="3"/>
      <c r="T159" s="106"/>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6"/>
      <c r="BA159" s="37"/>
    </row>
    <row r="160" ht="15" customHeight="1" spans="1:53">
      <c r="A160" s="3"/>
      <c r="B160" s="3"/>
      <c r="C160" s="3"/>
      <c r="D160" s="31"/>
      <c r="E160" s="31"/>
      <c r="F160" s="3"/>
      <c r="G160" s="3"/>
      <c r="H160" s="3"/>
      <c r="I160" s="3"/>
      <c r="J160" s="3"/>
      <c r="K160" s="3"/>
      <c r="L160" s="3"/>
      <c r="M160" s="3"/>
      <c r="N160" s="3"/>
      <c r="O160" s="3"/>
      <c r="P160" s="3"/>
      <c r="Q160" s="3"/>
      <c r="R160" s="3"/>
      <c r="S160" s="3"/>
      <c r="T160" s="106"/>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6"/>
      <c r="BA160" s="37"/>
    </row>
    <row r="161" ht="15" customHeight="1" spans="1:53">
      <c r="A161" s="3"/>
      <c r="B161" s="3"/>
      <c r="C161" s="3"/>
      <c r="D161" s="31"/>
      <c r="E161" s="31"/>
      <c r="F161" s="3"/>
      <c r="G161" s="3"/>
      <c r="H161" s="3"/>
      <c r="I161" s="3"/>
      <c r="J161" s="3"/>
      <c r="K161" s="3"/>
      <c r="L161" s="3"/>
      <c r="M161" s="3"/>
      <c r="N161" s="3"/>
      <c r="O161" s="3"/>
      <c r="P161" s="3"/>
      <c r="Q161" s="3"/>
      <c r="R161" s="3"/>
      <c r="S161" s="3"/>
      <c r="T161" s="106"/>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6"/>
      <c r="BA161" s="37"/>
    </row>
    <row r="162" ht="15" customHeight="1" spans="1:53">
      <c r="A162" s="3"/>
      <c r="B162" s="3"/>
      <c r="C162" s="3"/>
      <c r="D162" s="31"/>
      <c r="E162" s="31"/>
      <c r="F162" s="3"/>
      <c r="G162" s="3"/>
      <c r="H162" s="3"/>
      <c r="I162" s="3"/>
      <c r="J162" s="3"/>
      <c r="K162" s="3"/>
      <c r="L162" s="3"/>
      <c r="M162" s="3"/>
      <c r="N162" s="3"/>
      <c r="O162" s="3"/>
      <c r="P162" s="3"/>
      <c r="Q162" s="3"/>
      <c r="R162" s="3"/>
      <c r="S162" s="3"/>
      <c r="T162" s="106"/>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6"/>
      <c r="BA162" s="37"/>
    </row>
    <row r="163" ht="15" customHeight="1" spans="1:53">
      <c r="A163" s="3"/>
      <c r="B163" s="3"/>
      <c r="C163" s="3"/>
      <c r="D163" s="31"/>
      <c r="E163" s="31"/>
      <c r="F163" s="3"/>
      <c r="G163" s="3"/>
      <c r="H163" s="3"/>
      <c r="I163" s="3"/>
      <c r="J163" s="3"/>
      <c r="K163" s="3"/>
      <c r="L163" s="3"/>
      <c r="M163" s="3"/>
      <c r="N163" s="3"/>
      <c r="O163" s="3"/>
      <c r="P163" s="3"/>
      <c r="Q163" s="3"/>
      <c r="R163" s="3"/>
      <c r="S163" s="3"/>
      <c r="T163" s="106"/>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6"/>
      <c r="BA163" s="37"/>
    </row>
    <row r="164" ht="15" customHeight="1" spans="1:53">
      <c r="A164" s="3"/>
      <c r="B164" s="3"/>
      <c r="C164" s="3"/>
      <c r="D164" s="31"/>
      <c r="E164" s="31"/>
      <c r="F164" s="3"/>
      <c r="G164" s="3"/>
      <c r="H164" s="3"/>
      <c r="I164" s="3"/>
      <c r="J164" s="3"/>
      <c r="K164" s="3"/>
      <c r="L164" s="3"/>
      <c r="M164" s="3"/>
      <c r="N164" s="3"/>
      <c r="O164" s="3"/>
      <c r="P164" s="3"/>
      <c r="Q164" s="3"/>
      <c r="R164" s="3"/>
      <c r="S164" s="3"/>
      <c r="T164" s="106"/>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6"/>
      <c r="BA164" s="37"/>
    </row>
    <row r="165" ht="15" customHeight="1" spans="1:53">
      <c r="A165" s="3"/>
      <c r="B165" s="3"/>
      <c r="C165" s="3"/>
      <c r="D165" s="31"/>
      <c r="E165" s="31"/>
      <c r="F165" s="3"/>
      <c r="G165" s="3"/>
      <c r="H165" s="3"/>
      <c r="I165" s="3"/>
      <c r="J165" s="3"/>
      <c r="K165" s="3"/>
      <c r="L165" s="3"/>
      <c r="M165" s="3"/>
      <c r="N165" s="3"/>
      <c r="O165" s="3"/>
      <c r="P165" s="3"/>
      <c r="Q165" s="3"/>
      <c r="R165" s="3"/>
      <c r="S165" s="3"/>
      <c r="T165" s="106"/>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6"/>
      <c r="BA165" s="37"/>
    </row>
    <row r="166" ht="15" customHeight="1" spans="1:53">
      <c r="A166" s="3"/>
      <c r="B166" s="3"/>
      <c r="C166" s="3"/>
      <c r="D166" s="31"/>
      <c r="E166" s="31"/>
      <c r="F166" s="3"/>
      <c r="G166" s="3"/>
      <c r="H166" s="3"/>
      <c r="I166" s="3"/>
      <c r="J166" s="3"/>
      <c r="K166" s="3"/>
      <c r="L166" s="3"/>
      <c r="M166" s="3"/>
      <c r="N166" s="3"/>
      <c r="O166" s="3"/>
      <c r="P166" s="3"/>
      <c r="Q166" s="3"/>
      <c r="R166" s="3"/>
      <c r="S166" s="3"/>
      <c r="T166" s="106"/>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6"/>
      <c r="BA166" s="37"/>
    </row>
    <row r="167" ht="15" customHeight="1" spans="1:53">
      <c r="A167" s="3"/>
      <c r="B167" s="3"/>
      <c r="C167" s="3"/>
      <c r="D167" s="31"/>
      <c r="E167" s="31"/>
      <c r="F167" s="3"/>
      <c r="G167" s="3"/>
      <c r="H167" s="3"/>
      <c r="I167" s="3"/>
      <c r="J167" s="3"/>
      <c r="K167" s="3"/>
      <c r="L167" s="3"/>
      <c r="M167" s="3"/>
      <c r="N167" s="3"/>
      <c r="O167" s="3"/>
      <c r="P167" s="3"/>
      <c r="Q167" s="3"/>
      <c r="R167" s="3"/>
      <c r="S167" s="3"/>
      <c r="T167" s="106"/>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6"/>
      <c r="BA167" s="37"/>
    </row>
    <row r="168" ht="15" customHeight="1" spans="1:53">
      <c r="A168" s="3"/>
      <c r="B168" s="3"/>
      <c r="C168" s="3"/>
      <c r="D168" s="31"/>
      <c r="E168" s="31"/>
      <c r="F168" s="3"/>
      <c r="G168" s="3"/>
      <c r="H168" s="3"/>
      <c r="I168" s="3"/>
      <c r="J168" s="3"/>
      <c r="K168" s="3"/>
      <c r="L168" s="3"/>
      <c r="M168" s="3"/>
      <c r="N168" s="3"/>
      <c r="O168" s="3"/>
      <c r="P168" s="3"/>
      <c r="Q168" s="3"/>
      <c r="R168" s="3"/>
      <c r="S168" s="3"/>
      <c r="T168" s="106"/>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6"/>
      <c r="BA168" s="37"/>
    </row>
    <row r="169" ht="15" customHeight="1" spans="1:53">
      <c r="A169" s="3"/>
      <c r="B169" s="3"/>
      <c r="C169" s="3"/>
      <c r="D169" s="31"/>
      <c r="E169" s="31"/>
      <c r="F169" s="3"/>
      <c r="G169" s="3"/>
      <c r="H169" s="3"/>
      <c r="I169" s="3"/>
      <c r="J169" s="3"/>
      <c r="K169" s="3"/>
      <c r="L169" s="3"/>
      <c r="M169" s="3"/>
      <c r="N169" s="3"/>
      <c r="O169" s="3"/>
      <c r="P169" s="3"/>
      <c r="Q169" s="3"/>
      <c r="R169" s="3"/>
      <c r="S169" s="3"/>
      <c r="T169" s="106"/>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6"/>
      <c r="BA169" s="37"/>
    </row>
    <row r="170" ht="15" customHeight="1" spans="1:53">
      <c r="A170" s="3"/>
      <c r="B170" s="3"/>
      <c r="C170" s="3"/>
      <c r="D170" s="31"/>
      <c r="E170" s="31"/>
      <c r="F170" s="3"/>
      <c r="G170" s="3"/>
      <c r="H170" s="3"/>
      <c r="I170" s="3"/>
      <c r="J170" s="3"/>
      <c r="K170" s="3"/>
      <c r="L170" s="3"/>
      <c r="M170" s="3"/>
      <c r="N170" s="3"/>
      <c r="O170" s="3"/>
      <c r="P170" s="3"/>
      <c r="Q170" s="3"/>
      <c r="R170" s="3"/>
      <c r="S170" s="3"/>
      <c r="T170" s="106"/>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6"/>
      <c r="BA170" s="37"/>
    </row>
    <row r="171" ht="15" customHeight="1" spans="1:53">
      <c r="A171" s="3"/>
      <c r="B171" s="3"/>
      <c r="C171" s="3"/>
      <c r="D171" s="31"/>
      <c r="E171" s="31"/>
      <c r="F171" s="3"/>
      <c r="G171" s="3"/>
      <c r="H171" s="3"/>
      <c r="I171" s="3"/>
      <c r="J171" s="3"/>
      <c r="K171" s="3"/>
      <c r="L171" s="3"/>
      <c r="M171" s="3"/>
      <c r="N171" s="3"/>
      <c r="O171" s="3"/>
      <c r="P171" s="3"/>
      <c r="Q171" s="3"/>
      <c r="R171" s="3"/>
      <c r="S171" s="3"/>
      <c r="T171" s="106"/>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6"/>
      <c r="BA171" s="37"/>
    </row>
    <row r="172" ht="15" customHeight="1" spans="1:53">
      <c r="A172" s="3"/>
      <c r="B172" s="3"/>
      <c r="C172" s="3"/>
      <c r="D172" s="31"/>
      <c r="E172" s="31"/>
      <c r="F172" s="3"/>
      <c r="G172" s="3"/>
      <c r="H172" s="3"/>
      <c r="I172" s="3"/>
      <c r="J172" s="3"/>
      <c r="K172" s="3"/>
      <c r="L172" s="3"/>
      <c r="M172" s="3"/>
      <c r="N172" s="3"/>
      <c r="O172" s="3"/>
      <c r="P172" s="3"/>
      <c r="Q172" s="3"/>
      <c r="R172" s="3"/>
      <c r="S172" s="3"/>
      <c r="T172" s="106"/>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6"/>
      <c r="BA172" s="37"/>
    </row>
    <row r="173" ht="15" customHeight="1" spans="1:53">
      <c r="A173" s="3"/>
      <c r="B173" s="3"/>
      <c r="C173" s="3"/>
      <c r="D173" s="31"/>
      <c r="E173" s="31"/>
      <c r="F173" s="3"/>
      <c r="G173" s="3"/>
      <c r="H173" s="3"/>
      <c r="I173" s="3"/>
      <c r="J173" s="3"/>
      <c r="K173" s="3"/>
      <c r="L173" s="3"/>
      <c r="M173" s="3"/>
      <c r="N173" s="3"/>
      <c r="O173" s="3"/>
      <c r="P173" s="3"/>
      <c r="Q173" s="3"/>
      <c r="R173" s="3"/>
      <c r="S173" s="3"/>
      <c r="T173" s="106"/>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6"/>
      <c r="BA173" s="37"/>
    </row>
    <row r="174" ht="15" customHeight="1" spans="1:53">
      <c r="A174" s="3"/>
      <c r="B174" s="3"/>
      <c r="C174" s="3"/>
      <c r="D174" s="31"/>
      <c r="E174" s="31"/>
      <c r="F174" s="3"/>
      <c r="G174" s="3"/>
      <c r="H174" s="3"/>
      <c r="I174" s="3"/>
      <c r="J174" s="3"/>
      <c r="K174" s="3"/>
      <c r="L174" s="3"/>
      <c r="M174" s="3"/>
      <c r="N174" s="3"/>
      <c r="O174" s="3"/>
      <c r="P174" s="3"/>
      <c r="Q174" s="3"/>
      <c r="R174" s="3"/>
      <c r="S174" s="3"/>
      <c r="T174" s="106"/>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6"/>
      <c r="BA174" s="37"/>
    </row>
    <row r="175" ht="15" customHeight="1" spans="1:53">
      <c r="A175" s="3"/>
      <c r="B175" s="3"/>
      <c r="C175" s="3"/>
      <c r="D175" s="31"/>
      <c r="E175" s="31"/>
      <c r="F175" s="3"/>
      <c r="G175" s="3"/>
      <c r="H175" s="3"/>
      <c r="I175" s="3"/>
      <c r="J175" s="3"/>
      <c r="K175" s="3"/>
      <c r="L175" s="3"/>
      <c r="M175" s="3"/>
      <c r="N175" s="3"/>
      <c r="O175" s="3"/>
      <c r="P175" s="3"/>
      <c r="Q175" s="3"/>
      <c r="R175" s="3"/>
      <c r="S175" s="3"/>
      <c r="T175" s="106"/>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6"/>
      <c r="BA175" s="37"/>
    </row>
    <row r="176" ht="15" customHeight="1" spans="1:53">
      <c r="A176" s="3"/>
      <c r="B176" s="3"/>
      <c r="C176" s="3"/>
      <c r="D176" s="31"/>
      <c r="E176" s="31"/>
      <c r="F176" s="3"/>
      <c r="G176" s="3"/>
      <c r="H176" s="3"/>
      <c r="I176" s="3"/>
      <c r="J176" s="3"/>
      <c r="K176" s="3"/>
      <c r="L176" s="3"/>
      <c r="M176" s="3"/>
      <c r="N176" s="3"/>
      <c r="O176" s="3"/>
      <c r="P176" s="3"/>
      <c r="Q176" s="3"/>
      <c r="R176" s="3"/>
      <c r="S176" s="3"/>
      <c r="T176" s="106"/>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6"/>
      <c r="BA176" s="37"/>
    </row>
    <row r="177" ht="15" customHeight="1" spans="1:53">
      <c r="A177" s="3"/>
      <c r="B177" s="3"/>
      <c r="C177" s="3"/>
      <c r="D177" s="31"/>
      <c r="E177" s="31"/>
      <c r="F177" s="3"/>
      <c r="G177" s="3"/>
      <c r="H177" s="3"/>
      <c r="I177" s="3"/>
      <c r="J177" s="3"/>
      <c r="K177" s="3"/>
      <c r="L177" s="3"/>
      <c r="M177" s="3"/>
      <c r="N177" s="3"/>
      <c r="O177" s="3"/>
      <c r="P177" s="3"/>
      <c r="Q177" s="3"/>
      <c r="R177" s="3"/>
      <c r="S177" s="3"/>
      <c r="T177" s="106"/>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6"/>
      <c r="BA177" s="37"/>
    </row>
    <row r="178" ht="15" customHeight="1" spans="1:53">
      <c r="A178" s="3"/>
      <c r="B178" s="3"/>
      <c r="C178" s="3"/>
      <c r="D178" s="31"/>
      <c r="E178" s="31"/>
      <c r="F178" s="3"/>
      <c r="G178" s="3"/>
      <c r="H178" s="3"/>
      <c r="I178" s="3"/>
      <c r="J178" s="3"/>
      <c r="K178" s="3"/>
      <c r="L178" s="3"/>
      <c r="M178" s="3"/>
      <c r="N178" s="3"/>
      <c r="O178" s="3"/>
      <c r="P178" s="3"/>
      <c r="Q178" s="3"/>
      <c r="R178" s="3"/>
      <c r="S178" s="3"/>
      <c r="T178" s="106"/>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6"/>
      <c r="BA178" s="37"/>
    </row>
    <row r="179" ht="15" customHeight="1" spans="1:53">
      <c r="A179" s="3"/>
      <c r="B179" s="3"/>
      <c r="C179" s="3"/>
      <c r="D179" s="31"/>
      <c r="E179" s="31"/>
      <c r="F179" s="3"/>
      <c r="G179" s="3"/>
      <c r="H179" s="3"/>
      <c r="I179" s="3"/>
      <c r="J179" s="3"/>
      <c r="K179" s="3"/>
      <c r="L179" s="3"/>
      <c r="M179" s="3"/>
      <c r="N179" s="3"/>
      <c r="O179" s="3"/>
      <c r="P179" s="3"/>
      <c r="Q179" s="3"/>
      <c r="R179" s="3"/>
      <c r="S179" s="3"/>
      <c r="T179" s="106"/>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6"/>
      <c r="BA179" s="37"/>
    </row>
    <row r="180" ht="15" customHeight="1" spans="1:53">
      <c r="A180" s="3"/>
      <c r="B180" s="3"/>
      <c r="C180" s="3"/>
      <c r="D180" s="31"/>
      <c r="E180" s="31"/>
      <c r="F180" s="3"/>
      <c r="G180" s="3"/>
      <c r="H180" s="3"/>
      <c r="I180" s="3"/>
      <c r="J180" s="3"/>
      <c r="K180" s="3"/>
      <c r="L180" s="3"/>
      <c r="M180" s="3"/>
      <c r="N180" s="3"/>
      <c r="O180" s="3"/>
      <c r="P180" s="3"/>
      <c r="Q180" s="3"/>
      <c r="R180" s="3"/>
      <c r="S180" s="3"/>
      <c r="T180" s="106"/>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6"/>
      <c r="BA180" s="37"/>
    </row>
    <row r="181" ht="15" customHeight="1" spans="1:53">
      <c r="A181" s="3"/>
      <c r="B181" s="3"/>
      <c r="C181" s="3"/>
      <c r="D181" s="31"/>
      <c r="E181" s="31"/>
      <c r="F181" s="3"/>
      <c r="G181" s="3"/>
      <c r="H181" s="3"/>
      <c r="I181" s="3"/>
      <c r="J181" s="3"/>
      <c r="K181" s="3"/>
      <c r="L181" s="3"/>
      <c r="M181" s="3"/>
      <c r="N181" s="3"/>
      <c r="O181" s="3"/>
      <c r="P181" s="3"/>
      <c r="Q181" s="3"/>
      <c r="R181" s="3"/>
      <c r="S181" s="3"/>
      <c r="T181" s="106"/>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6"/>
      <c r="BA181" s="37"/>
    </row>
    <row r="182" ht="15" customHeight="1" spans="1:53">
      <c r="A182" s="3"/>
      <c r="B182" s="3"/>
      <c r="C182" s="3"/>
      <c r="D182" s="31"/>
      <c r="E182" s="31"/>
      <c r="F182" s="3"/>
      <c r="G182" s="3"/>
      <c r="H182" s="3"/>
      <c r="I182" s="3"/>
      <c r="J182" s="3"/>
      <c r="K182" s="3"/>
      <c r="L182" s="3"/>
      <c r="M182" s="3"/>
      <c r="N182" s="3"/>
      <c r="O182" s="3"/>
      <c r="P182" s="3"/>
      <c r="Q182" s="3"/>
      <c r="R182" s="3"/>
      <c r="S182" s="3"/>
      <c r="T182" s="106"/>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6"/>
      <c r="BA182" s="37"/>
    </row>
    <row r="183" ht="15" customHeight="1" spans="1:53">
      <c r="A183" s="3"/>
      <c r="B183" s="3"/>
      <c r="C183" s="3"/>
      <c r="D183" s="31"/>
      <c r="E183" s="31"/>
      <c r="F183" s="3"/>
      <c r="G183" s="3"/>
      <c r="H183" s="3"/>
      <c r="I183" s="3"/>
      <c r="J183" s="3"/>
      <c r="K183" s="3"/>
      <c r="L183" s="3"/>
      <c r="M183" s="3"/>
      <c r="N183" s="3"/>
      <c r="O183" s="3"/>
      <c r="P183" s="3"/>
      <c r="Q183" s="3"/>
      <c r="R183" s="3"/>
      <c r="S183" s="3"/>
      <c r="T183" s="106"/>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6"/>
      <c r="BA183" s="37"/>
    </row>
    <row r="184" ht="15" customHeight="1" spans="1:53">
      <c r="A184" s="3"/>
      <c r="B184" s="3"/>
      <c r="C184" s="3"/>
      <c r="D184" s="31"/>
      <c r="E184" s="31"/>
      <c r="F184" s="3"/>
      <c r="G184" s="3"/>
      <c r="H184" s="3"/>
      <c r="I184" s="3"/>
      <c r="J184" s="3"/>
      <c r="K184" s="3"/>
      <c r="L184" s="3"/>
      <c r="M184" s="3"/>
      <c r="N184" s="3"/>
      <c r="O184" s="3"/>
      <c r="P184" s="3"/>
      <c r="Q184" s="3"/>
      <c r="R184" s="3"/>
      <c r="S184" s="3"/>
      <c r="T184" s="106"/>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6"/>
      <c r="BA184" s="37"/>
    </row>
    <row r="185" ht="15" customHeight="1" spans="1:53">
      <c r="A185" s="3"/>
      <c r="B185" s="3"/>
      <c r="C185" s="3"/>
      <c r="D185" s="31"/>
      <c r="E185" s="31"/>
      <c r="F185" s="3"/>
      <c r="G185" s="3"/>
      <c r="H185" s="3"/>
      <c r="I185" s="3"/>
      <c r="J185" s="3"/>
      <c r="K185" s="3"/>
      <c r="L185" s="3"/>
      <c r="M185" s="3"/>
      <c r="N185" s="3"/>
      <c r="O185" s="3"/>
      <c r="P185" s="3"/>
      <c r="Q185" s="3"/>
      <c r="R185" s="3"/>
      <c r="S185" s="3"/>
      <c r="T185" s="106"/>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6"/>
      <c r="BA185" s="37"/>
    </row>
    <row r="186" ht="15" customHeight="1" spans="1:53">
      <c r="A186" s="3"/>
      <c r="B186" s="3"/>
      <c r="C186" s="3"/>
      <c r="D186" s="31"/>
      <c r="E186" s="31"/>
      <c r="F186" s="3"/>
      <c r="G186" s="3"/>
      <c r="H186" s="3"/>
      <c r="I186" s="3"/>
      <c r="J186" s="3"/>
      <c r="K186" s="3"/>
      <c r="L186" s="3"/>
      <c r="M186" s="3"/>
      <c r="N186" s="3"/>
      <c r="O186" s="3"/>
      <c r="P186" s="3"/>
      <c r="Q186" s="3"/>
      <c r="R186" s="3"/>
      <c r="S186" s="3"/>
      <c r="T186" s="106"/>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6"/>
      <c r="BA186" s="37"/>
    </row>
    <row r="187" ht="15" customHeight="1" spans="1:53">
      <c r="A187" s="3"/>
      <c r="B187" s="3"/>
      <c r="C187" s="3"/>
      <c r="D187" s="31"/>
      <c r="E187" s="31"/>
      <c r="F187" s="3"/>
      <c r="G187" s="3"/>
      <c r="H187" s="3"/>
      <c r="I187" s="3"/>
      <c r="J187" s="3"/>
      <c r="K187" s="3"/>
      <c r="L187" s="3"/>
      <c r="M187" s="3"/>
      <c r="N187" s="3"/>
      <c r="O187" s="3"/>
      <c r="P187" s="3"/>
      <c r="Q187" s="3"/>
      <c r="R187" s="3"/>
      <c r="S187" s="3"/>
      <c r="T187" s="106"/>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6"/>
      <c r="BA187" s="37"/>
    </row>
    <row r="188" ht="15" customHeight="1" spans="1:53">
      <c r="A188" s="3"/>
      <c r="B188" s="3"/>
      <c r="C188" s="3"/>
      <c r="D188" s="31"/>
      <c r="E188" s="31"/>
      <c r="F188" s="3"/>
      <c r="G188" s="3"/>
      <c r="H188" s="3"/>
      <c r="I188" s="3"/>
      <c r="J188" s="3"/>
      <c r="K188" s="3"/>
      <c r="L188" s="3"/>
      <c r="M188" s="3"/>
      <c r="N188" s="3"/>
      <c r="O188" s="3"/>
      <c r="P188" s="3"/>
      <c r="Q188" s="3"/>
      <c r="R188" s="3"/>
      <c r="S188" s="3"/>
      <c r="T188" s="106"/>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6"/>
      <c r="BA188" s="37"/>
    </row>
    <row r="189" ht="15" customHeight="1" spans="1:53">
      <c r="A189" s="3"/>
      <c r="B189" s="3"/>
      <c r="C189" s="3"/>
      <c r="D189" s="31"/>
      <c r="E189" s="31"/>
      <c r="F189" s="3"/>
      <c r="G189" s="3"/>
      <c r="H189" s="3"/>
      <c r="I189" s="3"/>
      <c r="J189" s="3"/>
      <c r="K189" s="3"/>
      <c r="L189" s="3"/>
      <c r="M189" s="3"/>
      <c r="N189" s="3"/>
      <c r="O189" s="3"/>
      <c r="P189" s="3"/>
      <c r="Q189" s="3"/>
      <c r="R189" s="3"/>
      <c r="S189" s="3"/>
      <c r="T189" s="106"/>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6"/>
      <c r="BA189" s="37"/>
    </row>
    <row r="190" ht="15" customHeight="1" spans="1:53">
      <c r="A190" s="3"/>
      <c r="B190" s="3"/>
      <c r="C190" s="3"/>
      <c r="D190" s="31"/>
      <c r="E190" s="31"/>
      <c r="F190" s="3"/>
      <c r="G190" s="3"/>
      <c r="H190" s="3"/>
      <c r="I190" s="3"/>
      <c r="J190" s="3"/>
      <c r="K190" s="3"/>
      <c r="L190" s="3"/>
      <c r="M190" s="3"/>
      <c r="N190" s="3"/>
      <c r="O190" s="3"/>
      <c r="P190" s="3"/>
      <c r="Q190" s="3"/>
      <c r="R190" s="3"/>
      <c r="S190" s="3"/>
      <c r="T190" s="106"/>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6"/>
      <c r="BA190" s="37"/>
    </row>
    <row r="191" ht="15" customHeight="1" spans="1:53">
      <c r="A191" s="3"/>
      <c r="B191" s="3"/>
      <c r="C191" s="3"/>
      <c r="D191" s="31"/>
      <c r="E191" s="31"/>
      <c r="F191" s="3"/>
      <c r="G191" s="3"/>
      <c r="H191" s="3"/>
      <c r="I191" s="3"/>
      <c r="J191" s="3"/>
      <c r="K191" s="3"/>
      <c r="L191" s="3"/>
      <c r="M191" s="3"/>
      <c r="N191" s="3"/>
      <c r="O191" s="3"/>
      <c r="P191" s="3"/>
      <c r="Q191" s="3"/>
      <c r="R191" s="3"/>
      <c r="S191" s="3"/>
      <c r="T191" s="106"/>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6"/>
      <c r="BA191" s="37"/>
    </row>
    <row r="192" ht="15" customHeight="1" spans="1:53">
      <c r="A192" s="3"/>
      <c r="B192" s="3"/>
      <c r="C192" s="3"/>
      <c r="D192" s="31"/>
      <c r="E192" s="31"/>
      <c r="F192" s="3"/>
      <c r="G192" s="3"/>
      <c r="H192" s="3"/>
      <c r="I192" s="3"/>
      <c r="J192" s="3"/>
      <c r="K192" s="3"/>
      <c r="L192" s="3"/>
      <c r="M192" s="3"/>
      <c r="N192" s="3"/>
      <c r="O192" s="3"/>
      <c r="P192" s="3"/>
      <c r="Q192" s="3"/>
      <c r="R192" s="3"/>
      <c r="S192" s="3"/>
      <c r="T192" s="106"/>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6"/>
      <c r="BA192" s="37"/>
    </row>
    <row r="193" ht="15" customHeight="1" spans="1:53">
      <c r="A193" s="3"/>
      <c r="B193" s="3"/>
      <c r="C193" s="3"/>
      <c r="D193" s="31"/>
      <c r="E193" s="31"/>
      <c r="F193" s="3"/>
      <c r="G193" s="3"/>
      <c r="H193" s="3"/>
      <c r="I193" s="3"/>
      <c r="J193" s="3"/>
      <c r="K193" s="3"/>
      <c r="L193" s="3"/>
      <c r="M193" s="3"/>
      <c r="N193" s="3"/>
      <c r="O193" s="3"/>
      <c r="P193" s="3"/>
      <c r="Q193" s="3"/>
      <c r="R193" s="3"/>
      <c r="S193" s="3"/>
      <c r="T193" s="106"/>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6"/>
      <c r="BA193" s="37"/>
    </row>
    <row r="194" ht="15" customHeight="1" spans="1:53">
      <c r="A194" s="3"/>
      <c r="B194" s="3"/>
      <c r="C194" s="3"/>
      <c r="D194" s="31"/>
      <c r="E194" s="31"/>
      <c r="F194" s="3"/>
      <c r="G194" s="3"/>
      <c r="H194" s="3"/>
      <c r="I194" s="3"/>
      <c r="J194" s="3"/>
      <c r="K194" s="3"/>
      <c r="L194" s="3"/>
      <c r="M194" s="3"/>
      <c r="N194" s="3"/>
      <c r="O194" s="3"/>
      <c r="P194" s="3"/>
      <c r="Q194" s="3"/>
      <c r="R194" s="3"/>
      <c r="S194" s="3"/>
      <c r="T194" s="106"/>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6"/>
      <c r="BA194" s="37"/>
    </row>
    <row r="195" ht="15" customHeight="1" spans="1:53">
      <c r="A195" s="3"/>
      <c r="B195" s="3"/>
      <c r="C195" s="3"/>
      <c r="D195" s="31"/>
      <c r="E195" s="31"/>
      <c r="F195" s="3"/>
      <c r="G195" s="3"/>
      <c r="H195" s="3"/>
      <c r="I195" s="3"/>
      <c r="J195" s="3"/>
      <c r="K195" s="3"/>
      <c r="L195" s="3"/>
      <c r="M195" s="3"/>
      <c r="N195" s="3"/>
      <c r="O195" s="3"/>
      <c r="P195" s="3"/>
      <c r="Q195" s="3"/>
      <c r="R195" s="3"/>
      <c r="S195" s="3"/>
      <c r="T195" s="106"/>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6"/>
      <c r="BA195" s="37"/>
    </row>
    <row r="196" ht="15" customHeight="1" spans="1:53">
      <c r="A196" s="3"/>
      <c r="B196" s="3"/>
      <c r="C196" s="3"/>
      <c r="D196" s="31"/>
      <c r="E196" s="31"/>
      <c r="F196" s="3"/>
      <c r="G196" s="3"/>
      <c r="H196" s="3"/>
      <c r="I196" s="3"/>
      <c r="J196" s="3"/>
      <c r="K196" s="3"/>
      <c r="L196" s="3"/>
      <c r="M196" s="3"/>
      <c r="N196" s="3"/>
      <c r="O196" s="3"/>
      <c r="P196" s="3"/>
      <c r="Q196" s="3"/>
      <c r="R196" s="3"/>
      <c r="S196" s="3"/>
      <c r="T196" s="106"/>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6"/>
      <c r="BA196" s="37"/>
    </row>
    <row r="197" ht="15" customHeight="1" spans="1:53">
      <c r="A197" s="3"/>
      <c r="B197" s="3"/>
      <c r="C197" s="3"/>
      <c r="D197" s="31"/>
      <c r="E197" s="31"/>
      <c r="F197" s="3"/>
      <c r="G197" s="3"/>
      <c r="H197" s="3"/>
      <c r="I197" s="3"/>
      <c r="J197" s="3"/>
      <c r="K197" s="3"/>
      <c r="L197" s="3"/>
      <c r="M197" s="3"/>
      <c r="N197" s="3"/>
      <c r="O197" s="3"/>
      <c r="P197" s="3"/>
      <c r="Q197" s="3"/>
      <c r="R197" s="3"/>
      <c r="S197" s="3"/>
      <c r="T197" s="106"/>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6"/>
      <c r="BA197" s="37"/>
    </row>
    <row r="198" ht="15" customHeight="1" spans="1:53">
      <c r="A198" s="3"/>
      <c r="B198" s="3"/>
      <c r="C198" s="3"/>
      <c r="D198" s="31"/>
      <c r="E198" s="31"/>
      <c r="F198" s="3"/>
      <c r="G198" s="3"/>
      <c r="H198" s="3"/>
      <c r="I198" s="3"/>
      <c r="J198" s="3"/>
      <c r="K198" s="3"/>
      <c r="L198" s="3"/>
      <c r="M198" s="3"/>
      <c r="N198" s="3"/>
      <c r="O198" s="3"/>
      <c r="P198" s="3"/>
      <c r="Q198" s="3"/>
      <c r="R198" s="3"/>
      <c r="S198" s="3"/>
      <c r="T198" s="106"/>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6"/>
      <c r="BA198" s="37"/>
    </row>
    <row r="199" ht="15" customHeight="1" spans="1:53">
      <c r="A199" s="3"/>
      <c r="B199" s="3"/>
      <c r="C199" s="3"/>
      <c r="D199" s="31"/>
      <c r="E199" s="31"/>
      <c r="F199" s="3"/>
      <c r="G199" s="3"/>
      <c r="H199" s="3"/>
      <c r="I199" s="3"/>
      <c r="J199" s="3"/>
      <c r="K199" s="3"/>
      <c r="L199" s="3"/>
      <c r="M199" s="3"/>
      <c r="N199" s="3"/>
      <c r="O199" s="3"/>
      <c r="P199" s="3"/>
      <c r="Q199" s="3"/>
      <c r="R199" s="3"/>
      <c r="S199" s="3"/>
      <c r="T199" s="106"/>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6"/>
      <c r="BA199" s="37"/>
    </row>
    <row r="200" ht="15" customHeight="1" spans="1:53">
      <c r="A200" s="3"/>
      <c r="B200" s="3"/>
      <c r="C200" s="3"/>
      <c r="D200" s="31"/>
      <c r="E200" s="31"/>
      <c r="F200" s="3"/>
      <c r="G200" s="3"/>
      <c r="H200" s="3"/>
      <c r="I200" s="3"/>
      <c r="J200" s="3"/>
      <c r="K200" s="3"/>
      <c r="L200" s="3"/>
      <c r="M200" s="3"/>
      <c r="N200" s="3"/>
      <c r="O200" s="3"/>
      <c r="P200" s="3"/>
      <c r="Q200" s="3"/>
      <c r="R200" s="3"/>
      <c r="S200" s="3"/>
      <c r="T200" s="106"/>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6"/>
      <c r="BA200" s="37"/>
    </row>
    <row r="201" ht="15" customHeight="1" spans="1:53">
      <c r="A201" s="3"/>
      <c r="B201" s="3"/>
      <c r="C201" s="3"/>
      <c r="D201" s="31"/>
      <c r="E201" s="31"/>
      <c r="F201" s="3"/>
      <c r="G201" s="3"/>
      <c r="H201" s="3"/>
      <c r="I201" s="3"/>
      <c r="J201" s="3"/>
      <c r="K201" s="3"/>
      <c r="L201" s="3"/>
      <c r="M201" s="3"/>
      <c r="N201" s="3"/>
      <c r="O201" s="3"/>
      <c r="P201" s="3"/>
      <c r="Q201" s="3"/>
      <c r="R201" s="3"/>
      <c r="S201" s="3"/>
      <c r="T201" s="106"/>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6"/>
      <c r="BA201" s="37"/>
    </row>
    <row r="202" ht="15" customHeight="1" spans="1:53">
      <c r="A202" s="3"/>
      <c r="B202" s="3"/>
      <c r="C202" s="3"/>
      <c r="D202" s="31"/>
      <c r="E202" s="31"/>
      <c r="F202" s="3"/>
      <c r="G202" s="3"/>
      <c r="H202" s="3"/>
      <c r="I202" s="3"/>
      <c r="J202" s="3"/>
      <c r="K202" s="3"/>
      <c r="L202" s="3"/>
      <c r="M202" s="3"/>
      <c r="N202" s="3"/>
      <c r="O202" s="3"/>
      <c r="P202" s="3"/>
      <c r="Q202" s="3"/>
      <c r="R202" s="3"/>
      <c r="S202" s="3"/>
      <c r="T202" s="106"/>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6"/>
      <c r="BA202" s="37"/>
    </row>
    <row r="203" ht="15" customHeight="1" spans="1:53">
      <c r="A203" s="3"/>
      <c r="B203" s="3"/>
      <c r="C203" s="3"/>
      <c r="D203" s="31"/>
      <c r="E203" s="31"/>
      <c r="F203" s="3"/>
      <c r="G203" s="3"/>
      <c r="H203" s="3"/>
      <c r="I203" s="3"/>
      <c r="J203" s="3"/>
      <c r="K203" s="3"/>
      <c r="L203" s="3"/>
      <c r="M203" s="3"/>
      <c r="N203" s="3"/>
      <c r="O203" s="3"/>
      <c r="P203" s="3"/>
      <c r="Q203" s="3"/>
      <c r="R203" s="3"/>
      <c r="S203" s="3"/>
      <c r="T203" s="106"/>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6"/>
      <c r="BA203" s="37"/>
    </row>
    <row r="204" ht="15" customHeight="1" spans="1:53">
      <c r="A204" s="3"/>
      <c r="B204" s="3"/>
      <c r="C204" s="3"/>
      <c r="D204" s="31"/>
      <c r="E204" s="31"/>
      <c r="F204" s="3"/>
      <c r="G204" s="3"/>
      <c r="H204" s="3"/>
      <c r="I204" s="3"/>
      <c r="J204" s="3"/>
      <c r="K204" s="3"/>
      <c r="L204" s="3"/>
      <c r="M204" s="3"/>
      <c r="N204" s="3"/>
      <c r="O204" s="3"/>
      <c r="P204" s="3"/>
      <c r="Q204" s="3"/>
      <c r="R204" s="3"/>
      <c r="S204" s="3"/>
      <c r="T204" s="106"/>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6"/>
      <c r="BA204" s="37"/>
    </row>
    <row r="205" ht="15" customHeight="1" spans="1:53">
      <c r="A205" s="3"/>
      <c r="B205" s="3"/>
      <c r="C205" s="3"/>
      <c r="D205" s="31"/>
      <c r="E205" s="31"/>
      <c r="F205" s="3"/>
      <c r="G205" s="3"/>
      <c r="H205" s="3"/>
      <c r="I205" s="3"/>
      <c r="J205" s="3"/>
      <c r="K205" s="3"/>
      <c r="L205" s="3"/>
      <c r="M205" s="3"/>
      <c r="N205" s="3"/>
      <c r="O205" s="3"/>
      <c r="P205" s="3"/>
      <c r="Q205" s="3"/>
      <c r="R205" s="3"/>
      <c r="S205" s="3"/>
      <c r="T205" s="106"/>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6"/>
      <c r="BA205" s="37"/>
    </row>
    <row r="206" ht="15" customHeight="1" spans="1:53">
      <c r="A206" s="3"/>
      <c r="B206" s="3"/>
      <c r="C206" s="3"/>
      <c r="D206" s="31"/>
      <c r="E206" s="31"/>
      <c r="F206" s="3"/>
      <c r="G206" s="3"/>
      <c r="H206" s="3"/>
      <c r="I206" s="3"/>
      <c r="J206" s="3"/>
      <c r="K206" s="3"/>
      <c r="L206" s="3"/>
      <c r="M206" s="3"/>
      <c r="N206" s="3"/>
      <c r="O206" s="3"/>
      <c r="P206" s="3"/>
      <c r="Q206" s="3"/>
      <c r="R206" s="3"/>
      <c r="S206" s="3"/>
      <c r="T206" s="106"/>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6"/>
      <c r="BA206" s="37"/>
    </row>
    <row r="207" ht="15" customHeight="1" spans="1:53">
      <c r="A207" s="3"/>
      <c r="B207" s="3"/>
      <c r="C207" s="3"/>
      <c r="D207" s="31"/>
      <c r="E207" s="31"/>
      <c r="F207" s="3"/>
      <c r="G207" s="3"/>
      <c r="H207" s="3"/>
      <c r="I207" s="3"/>
      <c r="J207" s="3"/>
      <c r="K207" s="3"/>
      <c r="L207" s="3"/>
      <c r="M207" s="3"/>
      <c r="N207" s="3"/>
      <c r="O207" s="3"/>
      <c r="P207" s="3"/>
      <c r="Q207" s="3"/>
      <c r="R207" s="3"/>
      <c r="S207" s="3"/>
      <c r="T207" s="106"/>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6"/>
      <c r="BA207" s="37"/>
    </row>
    <row r="208" ht="15" customHeight="1" spans="1:53">
      <c r="A208" s="3"/>
      <c r="B208" s="3"/>
      <c r="C208" s="3"/>
      <c r="D208" s="31"/>
      <c r="E208" s="31"/>
      <c r="F208" s="3"/>
      <c r="G208" s="3"/>
      <c r="H208" s="3"/>
      <c r="I208" s="3"/>
      <c r="J208" s="3"/>
      <c r="K208" s="3"/>
      <c r="L208" s="3"/>
      <c r="M208" s="3"/>
      <c r="N208" s="3"/>
      <c r="O208" s="3"/>
      <c r="P208" s="3"/>
      <c r="Q208" s="3"/>
      <c r="R208" s="3"/>
      <c r="S208" s="3"/>
      <c r="T208" s="106"/>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6"/>
      <c r="BA208" s="37"/>
    </row>
    <row r="209" ht="15" customHeight="1" spans="1:53">
      <c r="A209" s="3"/>
      <c r="B209" s="3"/>
      <c r="C209" s="3"/>
      <c r="D209" s="31"/>
      <c r="E209" s="31"/>
      <c r="F209" s="3"/>
      <c r="G209" s="3"/>
      <c r="H209" s="3"/>
      <c r="I209" s="3"/>
      <c r="J209" s="3"/>
      <c r="K209" s="3"/>
      <c r="L209" s="3"/>
      <c r="M209" s="3"/>
      <c r="N209" s="3"/>
      <c r="O209" s="3"/>
      <c r="P209" s="3"/>
      <c r="Q209" s="3"/>
      <c r="R209" s="3"/>
      <c r="S209" s="3"/>
      <c r="T209" s="106"/>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6"/>
      <c r="BA209" s="37"/>
    </row>
    <row r="210" ht="15" customHeight="1" spans="1:53">
      <c r="A210" s="3"/>
      <c r="B210" s="3"/>
      <c r="C210" s="3"/>
      <c r="D210" s="31"/>
      <c r="E210" s="31"/>
      <c r="F210" s="3"/>
      <c r="G210" s="3"/>
      <c r="H210" s="3"/>
      <c r="I210" s="3"/>
      <c r="J210" s="3"/>
      <c r="K210" s="3"/>
      <c r="L210" s="3"/>
      <c r="M210" s="3"/>
      <c r="N210" s="3"/>
      <c r="O210" s="3"/>
      <c r="P210" s="3"/>
      <c r="Q210" s="3"/>
      <c r="R210" s="3"/>
      <c r="S210" s="3"/>
      <c r="T210" s="106"/>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6"/>
      <c r="BA210" s="37"/>
    </row>
    <row r="211" ht="15" customHeight="1" spans="1:53">
      <c r="A211" s="3"/>
      <c r="B211" s="3"/>
      <c r="C211" s="3"/>
      <c r="D211" s="31"/>
      <c r="E211" s="31"/>
      <c r="F211" s="3"/>
      <c r="G211" s="3"/>
      <c r="H211" s="3"/>
      <c r="I211" s="3"/>
      <c r="J211" s="3"/>
      <c r="K211" s="3"/>
      <c r="L211" s="3"/>
      <c r="M211" s="3"/>
      <c r="N211" s="3"/>
      <c r="O211" s="3"/>
      <c r="P211" s="3"/>
      <c r="Q211" s="3"/>
      <c r="R211" s="3"/>
      <c r="S211" s="3"/>
      <c r="T211" s="106"/>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6"/>
      <c r="BA211" s="37"/>
    </row>
    <row r="212" ht="15" customHeight="1" spans="1:53">
      <c r="A212" s="3"/>
      <c r="B212" s="3"/>
      <c r="C212" s="3"/>
      <c r="D212" s="31"/>
      <c r="E212" s="31"/>
      <c r="F212" s="3"/>
      <c r="G212" s="3"/>
      <c r="H212" s="3"/>
      <c r="I212" s="3"/>
      <c r="J212" s="3"/>
      <c r="K212" s="3"/>
      <c r="L212" s="3"/>
      <c r="M212" s="3"/>
      <c r="N212" s="3"/>
      <c r="O212" s="3"/>
      <c r="P212" s="3"/>
      <c r="Q212" s="3"/>
      <c r="R212" s="3"/>
      <c r="S212" s="3"/>
      <c r="T212" s="106"/>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6"/>
      <c r="BA212" s="37"/>
    </row>
    <row r="213" ht="15" customHeight="1" spans="1:53">
      <c r="A213" s="3"/>
      <c r="B213" s="3"/>
      <c r="C213" s="3"/>
      <c r="D213" s="31"/>
      <c r="E213" s="31"/>
      <c r="F213" s="3"/>
      <c r="G213" s="3"/>
      <c r="H213" s="3"/>
      <c r="I213" s="3"/>
      <c r="J213" s="3"/>
      <c r="K213" s="3"/>
      <c r="L213" s="3"/>
      <c r="M213" s="3"/>
      <c r="N213" s="3"/>
      <c r="O213" s="3"/>
      <c r="P213" s="3"/>
      <c r="Q213" s="3"/>
      <c r="R213" s="3"/>
      <c r="S213" s="3"/>
      <c r="T213" s="106"/>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6"/>
      <c r="BA213" s="37"/>
    </row>
    <row r="214" ht="15" customHeight="1" spans="1:53">
      <c r="A214" s="3"/>
      <c r="B214" s="3"/>
      <c r="C214" s="3"/>
      <c r="D214" s="31"/>
      <c r="E214" s="31"/>
      <c r="F214" s="3"/>
      <c r="G214" s="3"/>
      <c r="H214" s="3"/>
      <c r="I214" s="3"/>
      <c r="J214" s="3"/>
      <c r="K214" s="3"/>
      <c r="L214" s="3"/>
      <c r="M214" s="3"/>
      <c r="N214" s="3"/>
      <c r="O214" s="3"/>
      <c r="P214" s="3"/>
      <c r="Q214" s="3"/>
      <c r="R214" s="3"/>
      <c r="S214" s="3"/>
      <c r="T214" s="106"/>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6"/>
      <c r="BA214" s="37"/>
    </row>
    <row r="215" ht="15" customHeight="1" spans="1:53">
      <c r="A215" s="3"/>
      <c r="B215" s="3"/>
      <c r="C215" s="3"/>
      <c r="D215" s="31"/>
      <c r="E215" s="31"/>
      <c r="F215" s="3"/>
      <c r="G215" s="3"/>
      <c r="H215" s="3"/>
      <c r="I215" s="3"/>
      <c r="J215" s="3"/>
      <c r="K215" s="3"/>
      <c r="L215" s="3"/>
      <c r="M215" s="3"/>
      <c r="N215" s="3"/>
      <c r="O215" s="3"/>
      <c r="P215" s="3"/>
      <c r="Q215" s="3"/>
      <c r="R215" s="3"/>
      <c r="S215" s="3"/>
      <c r="T215" s="106"/>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6"/>
      <c r="BA215" s="37"/>
    </row>
    <row r="216" ht="15" customHeight="1" spans="1:53">
      <c r="A216" s="3"/>
      <c r="B216" s="3"/>
      <c r="C216" s="3"/>
      <c r="D216" s="31"/>
      <c r="E216" s="31"/>
      <c r="F216" s="3"/>
      <c r="G216" s="3"/>
      <c r="H216" s="3"/>
      <c r="I216" s="3"/>
      <c r="J216" s="3"/>
      <c r="K216" s="3"/>
      <c r="L216" s="3"/>
      <c r="M216" s="3"/>
      <c r="N216" s="3"/>
      <c r="O216" s="3"/>
      <c r="P216" s="3"/>
      <c r="Q216" s="3"/>
      <c r="R216" s="3"/>
      <c r="S216" s="3"/>
      <c r="T216" s="106"/>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6"/>
      <c r="BA216" s="37"/>
    </row>
    <row r="217" ht="15" customHeight="1" spans="1:53">
      <c r="A217" s="3"/>
      <c r="B217" s="3"/>
      <c r="C217" s="3"/>
      <c r="D217" s="31"/>
      <c r="E217" s="31"/>
      <c r="F217" s="3"/>
      <c r="G217" s="3"/>
      <c r="H217" s="3"/>
      <c r="I217" s="3"/>
      <c r="J217" s="3"/>
      <c r="K217" s="3"/>
      <c r="L217" s="3"/>
      <c r="M217" s="3"/>
      <c r="N217" s="3"/>
      <c r="O217" s="3"/>
      <c r="P217" s="3"/>
      <c r="Q217" s="3"/>
      <c r="R217" s="3"/>
      <c r="S217" s="3"/>
      <c r="T217" s="106"/>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6"/>
      <c r="BA217" s="37"/>
    </row>
    <row r="218" ht="15" customHeight="1" spans="1:53">
      <c r="A218" s="3"/>
      <c r="B218" s="3"/>
      <c r="C218" s="3"/>
      <c r="D218" s="31"/>
      <c r="E218" s="31"/>
      <c r="F218" s="3"/>
      <c r="G218" s="3"/>
      <c r="H218" s="3"/>
      <c r="I218" s="3"/>
      <c r="J218" s="3"/>
      <c r="K218" s="3"/>
      <c r="L218" s="3"/>
      <c r="M218" s="3"/>
      <c r="N218" s="3"/>
      <c r="O218" s="3"/>
      <c r="P218" s="3"/>
      <c r="Q218" s="3"/>
      <c r="R218" s="3"/>
      <c r="S218" s="3"/>
      <c r="T218" s="106"/>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6"/>
      <c r="BA218" s="37"/>
    </row>
    <row r="219" ht="15" customHeight="1" spans="1:53">
      <c r="A219" s="3"/>
      <c r="B219" s="3"/>
      <c r="C219" s="3"/>
      <c r="D219" s="31"/>
      <c r="E219" s="31"/>
      <c r="F219" s="3"/>
      <c r="G219" s="3"/>
      <c r="H219" s="3"/>
      <c r="I219" s="3"/>
      <c r="J219" s="3"/>
      <c r="K219" s="3"/>
      <c r="L219" s="3"/>
      <c r="M219" s="3"/>
      <c r="N219" s="3"/>
      <c r="O219" s="3"/>
      <c r="P219" s="3"/>
      <c r="Q219" s="3"/>
      <c r="R219" s="3"/>
      <c r="S219" s="3"/>
      <c r="T219" s="106"/>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6"/>
      <c r="BA219" s="37"/>
    </row>
    <row r="220" ht="15" customHeight="1" spans="1:53">
      <c r="A220" s="3"/>
      <c r="B220" s="3"/>
      <c r="C220" s="3"/>
      <c r="D220" s="31"/>
      <c r="E220" s="31"/>
      <c r="F220" s="3"/>
      <c r="G220" s="3"/>
      <c r="H220" s="3"/>
      <c r="I220" s="3"/>
      <c r="J220" s="3"/>
      <c r="K220" s="3"/>
      <c r="L220" s="3"/>
      <c r="M220" s="3"/>
      <c r="N220" s="3"/>
      <c r="O220" s="3"/>
      <c r="P220" s="3"/>
      <c r="Q220" s="3"/>
      <c r="R220" s="3"/>
      <c r="S220" s="3"/>
      <c r="T220" s="106"/>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6"/>
      <c r="BA220" s="37"/>
    </row>
    <row r="221" ht="15" customHeight="1" spans="1:53">
      <c r="A221" s="3"/>
      <c r="B221" s="3"/>
      <c r="C221" s="3"/>
      <c r="D221" s="31"/>
      <c r="E221" s="31"/>
      <c r="F221" s="3"/>
      <c r="G221" s="3"/>
      <c r="H221" s="3"/>
      <c r="I221" s="3"/>
      <c r="J221" s="3"/>
      <c r="K221" s="3"/>
      <c r="L221" s="3"/>
      <c r="M221" s="3"/>
      <c r="N221" s="3"/>
      <c r="O221" s="3"/>
      <c r="P221" s="3"/>
      <c r="Q221" s="3"/>
      <c r="R221" s="3"/>
      <c r="S221" s="3"/>
      <c r="T221" s="106"/>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6"/>
      <c r="BA221" s="37"/>
    </row>
    <row r="222" ht="15" customHeight="1" spans="1:53">
      <c r="A222" s="3"/>
      <c r="B222" s="3"/>
      <c r="C222" s="3"/>
      <c r="D222" s="31"/>
      <c r="E222" s="31"/>
      <c r="F222" s="3"/>
      <c r="G222" s="3"/>
      <c r="H222" s="3"/>
      <c r="I222" s="3"/>
      <c r="J222" s="3"/>
      <c r="K222" s="3"/>
      <c r="L222" s="3"/>
      <c r="M222" s="3"/>
      <c r="N222" s="3"/>
      <c r="O222" s="3"/>
      <c r="P222" s="3"/>
      <c r="Q222" s="3"/>
      <c r="R222" s="3"/>
      <c r="S222" s="3"/>
      <c r="T222" s="106"/>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6"/>
      <c r="BA222" s="37"/>
    </row>
    <row r="223" ht="15" customHeight="1" spans="1:53">
      <c r="A223" s="3"/>
      <c r="B223" s="3"/>
      <c r="C223" s="3"/>
      <c r="D223" s="31"/>
      <c r="E223" s="31"/>
      <c r="F223" s="3"/>
      <c r="G223" s="3"/>
      <c r="H223" s="3"/>
      <c r="I223" s="3"/>
      <c r="J223" s="3"/>
      <c r="K223" s="3"/>
      <c r="L223" s="3"/>
      <c r="M223" s="3"/>
      <c r="N223" s="3"/>
      <c r="O223" s="3"/>
      <c r="P223" s="3"/>
      <c r="Q223" s="3"/>
      <c r="R223" s="3"/>
      <c r="S223" s="3"/>
      <c r="T223" s="106"/>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6"/>
      <c r="BA223" s="37"/>
    </row>
    <row r="224" ht="15" customHeight="1" spans="1:53">
      <c r="A224" s="3"/>
      <c r="B224" s="3"/>
      <c r="C224" s="3"/>
      <c r="D224" s="31"/>
      <c r="E224" s="31"/>
      <c r="F224" s="3"/>
      <c r="G224" s="3"/>
      <c r="H224" s="3"/>
      <c r="I224" s="3"/>
      <c r="J224" s="3"/>
      <c r="K224" s="3"/>
      <c r="L224" s="3"/>
      <c r="M224" s="3"/>
      <c r="N224" s="3"/>
      <c r="O224" s="3"/>
      <c r="P224" s="3"/>
      <c r="Q224" s="3"/>
      <c r="R224" s="3"/>
      <c r="S224" s="3"/>
      <c r="T224" s="106"/>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6"/>
      <c r="BA224" s="37"/>
    </row>
    <row r="225" ht="15" customHeight="1" spans="1:53">
      <c r="A225" s="3"/>
      <c r="B225" s="3"/>
      <c r="C225" s="3"/>
      <c r="D225" s="31"/>
      <c r="E225" s="31"/>
      <c r="F225" s="3"/>
      <c r="G225" s="3"/>
      <c r="H225" s="3"/>
      <c r="I225" s="3"/>
      <c r="J225" s="3"/>
      <c r="K225" s="3"/>
      <c r="L225" s="3"/>
      <c r="M225" s="3"/>
      <c r="N225" s="3"/>
      <c r="O225" s="3"/>
      <c r="P225" s="3"/>
      <c r="Q225" s="3"/>
      <c r="R225" s="3"/>
      <c r="S225" s="3"/>
      <c r="T225" s="106"/>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6"/>
      <c r="BA225" s="37"/>
    </row>
    <row r="226" ht="15" customHeight="1" spans="1:53">
      <c r="A226" s="3"/>
      <c r="B226" s="3"/>
      <c r="C226" s="3"/>
      <c r="D226" s="31"/>
      <c r="E226" s="31"/>
      <c r="F226" s="3"/>
      <c r="G226" s="3"/>
      <c r="H226" s="3"/>
      <c r="I226" s="3"/>
      <c r="J226" s="3"/>
      <c r="K226" s="3"/>
      <c r="L226" s="3"/>
      <c r="M226" s="3"/>
      <c r="N226" s="3"/>
      <c r="O226" s="3"/>
      <c r="P226" s="3"/>
      <c r="Q226" s="3"/>
      <c r="R226" s="3"/>
      <c r="S226" s="3"/>
      <c r="T226" s="106"/>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6"/>
      <c r="BA226" s="37"/>
    </row>
    <row r="227" ht="15" customHeight="1" spans="1:53">
      <c r="A227" s="3"/>
      <c r="B227" s="3"/>
      <c r="C227" s="3"/>
      <c r="D227" s="31"/>
      <c r="E227" s="31"/>
      <c r="F227" s="3"/>
      <c r="G227" s="3"/>
      <c r="H227" s="3"/>
      <c r="I227" s="3"/>
      <c r="J227" s="3"/>
      <c r="K227" s="3"/>
      <c r="L227" s="3"/>
      <c r="M227" s="3"/>
      <c r="N227" s="3"/>
      <c r="O227" s="3"/>
      <c r="P227" s="3"/>
      <c r="Q227" s="3"/>
      <c r="R227" s="3"/>
      <c r="S227" s="3"/>
      <c r="T227" s="106"/>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6"/>
      <c r="BA227" s="37"/>
    </row>
    <row r="228" ht="15" customHeight="1" spans="1:53">
      <c r="A228" s="3"/>
      <c r="B228" s="3"/>
      <c r="C228" s="3"/>
      <c r="D228" s="31"/>
      <c r="E228" s="31"/>
      <c r="F228" s="3"/>
      <c r="G228" s="3"/>
      <c r="H228" s="3"/>
      <c r="I228" s="3"/>
      <c r="J228" s="3"/>
      <c r="K228" s="3"/>
      <c r="L228" s="3"/>
      <c r="M228" s="3"/>
      <c r="N228" s="3"/>
      <c r="O228" s="3"/>
      <c r="P228" s="3"/>
      <c r="Q228" s="3"/>
      <c r="R228" s="3"/>
      <c r="S228" s="3"/>
      <c r="T228" s="106"/>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6"/>
      <c r="BA228" s="37"/>
    </row>
    <row r="229" ht="15" customHeight="1" spans="1:53">
      <c r="A229" s="3"/>
      <c r="B229" s="3"/>
      <c r="C229" s="3"/>
      <c r="D229" s="31"/>
      <c r="E229" s="31"/>
      <c r="F229" s="3"/>
      <c r="G229" s="3"/>
      <c r="H229" s="3"/>
      <c r="I229" s="3"/>
      <c r="J229" s="3"/>
      <c r="K229" s="3"/>
      <c r="L229" s="3"/>
      <c r="M229" s="3"/>
      <c r="N229" s="3"/>
      <c r="O229" s="3"/>
      <c r="P229" s="3"/>
      <c r="Q229" s="3"/>
      <c r="R229" s="3"/>
      <c r="S229" s="3"/>
      <c r="T229" s="106"/>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6"/>
      <c r="BA229" s="37"/>
    </row>
    <row r="230" ht="15" customHeight="1" spans="1:53">
      <c r="A230" s="3"/>
      <c r="B230" s="3"/>
      <c r="C230" s="3"/>
      <c r="D230" s="31"/>
      <c r="E230" s="31"/>
      <c r="F230" s="3"/>
      <c r="G230" s="3"/>
      <c r="H230" s="3"/>
      <c r="I230" s="3"/>
      <c r="J230" s="3"/>
      <c r="K230" s="3"/>
      <c r="L230" s="3"/>
      <c r="M230" s="3"/>
      <c r="N230" s="3"/>
      <c r="O230" s="3"/>
      <c r="P230" s="3"/>
      <c r="Q230" s="3"/>
      <c r="R230" s="3"/>
      <c r="S230" s="3"/>
      <c r="T230" s="106"/>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6"/>
      <c r="BA230" s="37"/>
    </row>
    <row r="231" ht="15" customHeight="1" spans="1:53">
      <c r="A231" s="3"/>
      <c r="B231" s="3"/>
      <c r="C231" s="3"/>
      <c r="D231" s="31"/>
      <c r="E231" s="31"/>
      <c r="F231" s="3"/>
      <c r="G231" s="3"/>
      <c r="H231" s="3"/>
      <c r="I231" s="3"/>
      <c r="J231" s="3"/>
      <c r="K231" s="3"/>
      <c r="L231" s="3"/>
      <c r="M231" s="3"/>
      <c r="N231" s="3"/>
      <c r="O231" s="3"/>
      <c r="P231" s="3"/>
      <c r="Q231" s="3"/>
      <c r="R231" s="3"/>
      <c r="S231" s="3"/>
      <c r="T231" s="106"/>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6"/>
      <c r="BA231" s="37"/>
    </row>
    <row r="232" ht="15" customHeight="1" spans="1:53">
      <c r="A232" s="3"/>
      <c r="B232" s="3"/>
      <c r="C232" s="3"/>
      <c r="D232" s="31"/>
      <c r="E232" s="31"/>
      <c r="F232" s="3"/>
      <c r="G232" s="3"/>
      <c r="H232" s="3"/>
      <c r="I232" s="3"/>
      <c r="J232" s="3"/>
      <c r="K232" s="3"/>
      <c r="L232" s="3"/>
      <c r="M232" s="3"/>
      <c r="N232" s="3"/>
      <c r="O232" s="3"/>
      <c r="P232" s="3"/>
      <c r="Q232" s="3"/>
      <c r="R232" s="3"/>
      <c r="S232" s="3"/>
      <c r="T232" s="106"/>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6"/>
      <c r="BA232" s="37"/>
    </row>
    <row r="233" ht="15" customHeight="1" spans="1:53">
      <c r="A233" s="3"/>
      <c r="B233" s="3"/>
      <c r="C233" s="3"/>
      <c r="D233" s="31"/>
      <c r="E233" s="31"/>
      <c r="F233" s="3"/>
      <c r="G233" s="3"/>
      <c r="H233" s="3"/>
      <c r="I233" s="3"/>
      <c r="J233" s="3"/>
      <c r="K233" s="3"/>
      <c r="L233" s="3"/>
      <c r="M233" s="3"/>
      <c r="N233" s="3"/>
      <c r="O233" s="3"/>
      <c r="P233" s="3"/>
      <c r="Q233" s="3"/>
      <c r="R233" s="3"/>
      <c r="S233" s="3"/>
      <c r="T233" s="106"/>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6"/>
      <c r="BA233" s="37"/>
    </row>
    <row r="234" ht="15" customHeight="1" spans="1:53">
      <c r="A234" s="3"/>
      <c r="B234" s="3"/>
      <c r="C234" s="3"/>
      <c r="D234" s="31"/>
      <c r="E234" s="31"/>
      <c r="F234" s="3"/>
      <c r="G234" s="3"/>
      <c r="H234" s="3"/>
      <c r="I234" s="3"/>
      <c r="J234" s="3"/>
      <c r="K234" s="3"/>
      <c r="L234" s="3"/>
      <c r="M234" s="3"/>
      <c r="N234" s="3"/>
      <c r="O234" s="3"/>
      <c r="P234" s="3"/>
      <c r="Q234" s="3"/>
      <c r="R234" s="3"/>
      <c r="S234" s="3"/>
      <c r="T234" s="106"/>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6"/>
      <c r="BA234" s="37"/>
    </row>
    <row r="235" ht="15" customHeight="1" spans="1:53">
      <c r="A235" s="3"/>
      <c r="B235" s="3"/>
      <c r="C235" s="3"/>
      <c r="D235" s="31"/>
      <c r="E235" s="31"/>
      <c r="F235" s="3"/>
      <c r="G235" s="3"/>
      <c r="H235" s="3"/>
      <c r="I235" s="3"/>
      <c r="J235" s="3"/>
      <c r="K235" s="3"/>
      <c r="L235" s="3"/>
      <c r="M235" s="3"/>
      <c r="N235" s="3"/>
      <c r="O235" s="3"/>
      <c r="P235" s="3"/>
      <c r="Q235" s="3"/>
      <c r="R235" s="3"/>
      <c r="S235" s="3"/>
      <c r="T235" s="106"/>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6"/>
      <c r="BA235" s="37"/>
    </row>
    <row r="236" ht="15" customHeight="1" spans="1:53">
      <c r="A236" s="3"/>
      <c r="B236" s="3"/>
      <c r="C236" s="3"/>
      <c r="D236" s="31"/>
      <c r="E236" s="31"/>
      <c r="F236" s="3"/>
      <c r="G236" s="3"/>
      <c r="H236" s="3"/>
      <c r="I236" s="3"/>
      <c r="J236" s="3"/>
      <c r="K236" s="3"/>
      <c r="L236" s="3"/>
      <c r="M236" s="3"/>
      <c r="N236" s="3"/>
      <c r="O236" s="3"/>
      <c r="P236" s="3"/>
      <c r="Q236" s="3"/>
      <c r="R236" s="3"/>
      <c r="S236" s="3"/>
      <c r="T236" s="106"/>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6"/>
      <c r="BA236" s="37"/>
    </row>
    <row r="237" ht="15" customHeight="1" spans="1:53">
      <c r="A237" s="3"/>
      <c r="B237" s="3"/>
      <c r="C237" s="3"/>
      <c r="D237" s="31"/>
      <c r="E237" s="31"/>
      <c r="F237" s="3"/>
      <c r="G237" s="3"/>
      <c r="H237" s="3"/>
      <c r="I237" s="3"/>
      <c r="J237" s="3"/>
      <c r="K237" s="3"/>
      <c r="L237" s="3"/>
      <c r="M237" s="3"/>
      <c r="N237" s="3"/>
      <c r="O237" s="3"/>
      <c r="P237" s="3"/>
      <c r="Q237" s="3"/>
      <c r="R237" s="3"/>
      <c r="S237" s="3"/>
      <c r="T237" s="106"/>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6"/>
      <c r="BA237" s="37"/>
    </row>
    <row r="238" ht="15" customHeight="1" spans="1:53">
      <c r="A238" s="3"/>
      <c r="B238" s="3"/>
      <c r="C238" s="3"/>
      <c r="D238" s="31"/>
      <c r="E238" s="31"/>
      <c r="F238" s="3"/>
      <c r="G238" s="3"/>
      <c r="H238" s="3"/>
      <c r="I238" s="3"/>
      <c r="J238" s="3"/>
      <c r="K238" s="3"/>
      <c r="L238" s="3"/>
      <c r="M238" s="3"/>
      <c r="N238" s="3"/>
      <c r="O238" s="3"/>
      <c r="P238" s="3"/>
      <c r="Q238" s="3"/>
      <c r="R238" s="3"/>
      <c r="S238" s="3"/>
      <c r="T238" s="106"/>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6"/>
      <c r="BA238" s="37"/>
    </row>
    <row r="239" ht="15" customHeight="1" spans="1:53">
      <c r="A239" s="3"/>
      <c r="B239" s="3"/>
      <c r="C239" s="3"/>
      <c r="D239" s="31"/>
      <c r="E239" s="31"/>
      <c r="F239" s="3"/>
      <c r="G239" s="3"/>
      <c r="H239" s="3"/>
      <c r="I239" s="3"/>
      <c r="J239" s="3"/>
      <c r="K239" s="3"/>
      <c r="L239" s="3"/>
      <c r="M239" s="3"/>
      <c r="N239" s="3"/>
      <c r="O239" s="3"/>
      <c r="P239" s="3"/>
      <c r="Q239" s="3"/>
      <c r="R239" s="3"/>
      <c r="S239" s="3"/>
      <c r="T239" s="106"/>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6"/>
      <c r="BA239" s="37"/>
    </row>
    <row r="240" ht="15" customHeight="1" spans="1:53">
      <c r="A240" s="3"/>
      <c r="B240" s="3"/>
      <c r="C240" s="3"/>
      <c r="D240" s="31"/>
      <c r="E240" s="31"/>
      <c r="F240" s="3"/>
      <c r="G240" s="3"/>
      <c r="H240" s="3"/>
      <c r="I240" s="3"/>
      <c r="J240" s="3"/>
      <c r="K240" s="3"/>
      <c r="L240" s="3"/>
      <c r="M240" s="3"/>
      <c r="N240" s="3"/>
      <c r="O240" s="3"/>
      <c r="P240" s="3"/>
      <c r="Q240" s="3"/>
      <c r="R240" s="3"/>
      <c r="S240" s="3"/>
      <c r="T240" s="106"/>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6"/>
      <c r="BA240" s="37"/>
    </row>
    <row r="241" ht="15" customHeight="1" spans="1:53">
      <c r="A241" s="3"/>
      <c r="B241" s="3"/>
      <c r="C241" s="3"/>
      <c r="D241" s="31"/>
      <c r="E241" s="31"/>
      <c r="F241" s="3"/>
      <c r="G241" s="3"/>
      <c r="H241" s="3"/>
      <c r="I241" s="3"/>
      <c r="J241" s="3"/>
      <c r="K241" s="3"/>
      <c r="L241" s="3"/>
      <c r="M241" s="3"/>
      <c r="N241" s="3"/>
      <c r="O241" s="3"/>
      <c r="P241" s="3"/>
      <c r="Q241" s="3"/>
      <c r="R241" s="3"/>
      <c r="S241" s="3"/>
      <c r="T241" s="106"/>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6"/>
      <c r="BA241" s="37"/>
    </row>
    <row r="242" ht="15" customHeight="1" spans="1:53">
      <c r="A242" s="3"/>
      <c r="B242" s="3"/>
      <c r="C242" s="3"/>
      <c r="D242" s="31"/>
      <c r="E242" s="31"/>
      <c r="F242" s="3"/>
      <c r="G242" s="3"/>
      <c r="H242" s="3"/>
      <c r="I242" s="3"/>
      <c r="J242" s="3"/>
      <c r="K242" s="3"/>
      <c r="L242" s="3"/>
      <c r="M242" s="3"/>
      <c r="N242" s="3"/>
      <c r="O242" s="3"/>
      <c r="P242" s="3"/>
      <c r="Q242" s="3"/>
      <c r="R242" s="3"/>
      <c r="S242" s="3"/>
      <c r="T242" s="106"/>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6"/>
      <c r="BA242" s="37"/>
    </row>
    <row r="243" ht="15" customHeight="1" spans="1:53">
      <c r="A243" s="3"/>
      <c r="B243" s="3"/>
      <c r="C243" s="3"/>
      <c r="D243" s="31"/>
      <c r="E243" s="31"/>
      <c r="F243" s="3"/>
      <c r="G243" s="3"/>
      <c r="H243" s="3"/>
      <c r="I243" s="3"/>
      <c r="J243" s="3"/>
      <c r="K243" s="3"/>
      <c r="L243" s="3"/>
      <c r="M243" s="3"/>
      <c r="N243" s="3"/>
      <c r="O243" s="3"/>
      <c r="P243" s="3"/>
      <c r="Q243" s="3"/>
      <c r="R243" s="3"/>
      <c r="S243" s="3"/>
      <c r="T243" s="106"/>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6"/>
      <c r="BA243" s="37"/>
    </row>
    <row r="244" ht="15" customHeight="1" spans="1:53">
      <c r="A244" s="3"/>
      <c r="B244" s="3"/>
      <c r="C244" s="3"/>
      <c r="D244" s="31"/>
      <c r="E244" s="31"/>
      <c r="F244" s="3"/>
      <c r="G244" s="3"/>
      <c r="H244" s="3"/>
      <c r="I244" s="3"/>
      <c r="J244" s="3"/>
      <c r="K244" s="3"/>
      <c r="L244" s="3"/>
      <c r="M244" s="3"/>
      <c r="N244" s="3"/>
      <c r="O244" s="3"/>
      <c r="P244" s="3"/>
      <c r="Q244" s="3"/>
      <c r="R244" s="3"/>
      <c r="S244" s="3"/>
      <c r="T244" s="106"/>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6"/>
      <c r="BA244" s="37"/>
    </row>
    <row r="245" ht="15" customHeight="1" spans="1:53">
      <c r="A245" s="3"/>
      <c r="B245" s="3"/>
      <c r="C245" s="3"/>
      <c r="D245" s="31"/>
      <c r="E245" s="31"/>
      <c r="F245" s="3"/>
      <c r="G245" s="3"/>
      <c r="H245" s="3"/>
      <c r="I245" s="3"/>
      <c r="J245" s="3"/>
      <c r="K245" s="3"/>
      <c r="L245" s="3"/>
      <c r="M245" s="3"/>
      <c r="N245" s="3"/>
      <c r="O245" s="3"/>
      <c r="P245" s="3"/>
      <c r="Q245" s="3"/>
      <c r="R245" s="3"/>
      <c r="S245" s="3"/>
      <c r="T245" s="106"/>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6"/>
      <c r="BA245" s="37"/>
    </row>
    <row r="246" ht="15" customHeight="1" spans="1:53">
      <c r="A246" s="3"/>
      <c r="B246" s="3"/>
      <c r="C246" s="3"/>
      <c r="D246" s="31"/>
      <c r="E246" s="31"/>
      <c r="F246" s="3"/>
      <c r="G246" s="3"/>
      <c r="H246" s="3"/>
      <c r="I246" s="3"/>
      <c r="J246" s="3"/>
      <c r="K246" s="3"/>
      <c r="L246" s="3"/>
      <c r="M246" s="3"/>
      <c r="N246" s="3"/>
      <c r="O246" s="3"/>
      <c r="P246" s="3"/>
      <c r="Q246" s="3"/>
      <c r="R246" s="3"/>
      <c r="S246" s="3"/>
      <c r="T246" s="106"/>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6"/>
      <c r="BA246" s="37"/>
    </row>
    <row r="247" ht="15" customHeight="1" spans="1:53">
      <c r="A247" s="3"/>
      <c r="B247" s="3"/>
      <c r="C247" s="3"/>
      <c r="D247" s="31"/>
      <c r="E247" s="31"/>
      <c r="F247" s="3"/>
      <c r="G247" s="3"/>
      <c r="H247" s="3"/>
      <c r="I247" s="3"/>
      <c r="J247" s="3"/>
      <c r="K247" s="3"/>
      <c r="L247" s="3"/>
      <c r="M247" s="3"/>
      <c r="N247" s="3"/>
      <c r="O247" s="3"/>
      <c r="P247" s="3"/>
      <c r="Q247" s="3"/>
      <c r="R247" s="3"/>
      <c r="S247" s="3"/>
      <c r="T247" s="106"/>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6"/>
      <c r="BA247" s="37"/>
    </row>
    <row r="248" ht="15" customHeight="1" spans="1:53">
      <c r="A248" s="3"/>
      <c r="B248" s="3"/>
      <c r="C248" s="3"/>
      <c r="D248" s="31"/>
      <c r="E248" s="31"/>
      <c r="F248" s="3"/>
      <c r="G248" s="3"/>
      <c r="H248" s="3"/>
      <c r="I248" s="3"/>
      <c r="J248" s="3"/>
      <c r="K248" s="3"/>
      <c r="L248" s="3"/>
      <c r="M248" s="3"/>
      <c r="N248" s="3"/>
      <c r="O248" s="3"/>
      <c r="P248" s="3"/>
      <c r="Q248" s="3"/>
      <c r="R248" s="3"/>
      <c r="S248" s="3"/>
      <c r="T248" s="106"/>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6"/>
      <c r="BA248" s="37"/>
    </row>
    <row r="249" ht="15" customHeight="1" spans="1:53">
      <c r="A249" s="3"/>
      <c r="B249" s="3"/>
      <c r="C249" s="3"/>
      <c r="D249" s="31"/>
      <c r="E249" s="31"/>
      <c r="F249" s="3"/>
      <c r="G249" s="3"/>
      <c r="H249" s="3"/>
      <c r="I249" s="3"/>
      <c r="J249" s="3"/>
      <c r="K249" s="3"/>
      <c r="L249" s="3"/>
      <c r="M249" s="3"/>
      <c r="N249" s="3"/>
      <c r="O249" s="3"/>
      <c r="P249" s="3"/>
      <c r="Q249" s="3"/>
      <c r="R249" s="3"/>
      <c r="S249" s="3"/>
      <c r="T249" s="106"/>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6"/>
      <c r="BA249" s="37"/>
    </row>
    <row r="250" ht="15" customHeight="1" spans="1:53">
      <c r="A250" s="3"/>
      <c r="B250" s="3"/>
      <c r="C250" s="3"/>
      <c r="D250" s="31"/>
      <c r="E250" s="31"/>
      <c r="F250" s="3"/>
      <c r="G250" s="3"/>
      <c r="H250" s="3"/>
      <c r="I250" s="3"/>
      <c r="J250" s="3"/>
      <c r="K250" s="3"/>
      <c r="L250" s="3"/>
      <c r="M250" s="3"/>
      <c r="N250" s="3"/>
      <c r="O250" s="3"/>
      <c r="P250" s="3"/>
      <c r="Q250" s="3"/>
      <c r="R250" s="3"/>
      <c r="S250" s="3"/>
      <c r="T250" s="106"/>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6"/>
      <c r="BA250" s="37"/>
    </row>
    <row r="251" ht="15" customHeight="1" spans="1:53">
      <c r="A251" s="3"/>
      <c r="B251" s="3"/>
      <c r="C251" s="3"/>
      <c r="D251" s="31"/>
      <c r="E251" s="31"/>
      <c r="F251" s="3"/>
      <c r="G251" s="3"/>
      <c r="H251" s="3"/>
      <c r="I251" s="3"/>
      <c r="J251" s="3"/>
      <c r="K251" s="3"/>
      <c r="L251" s="3"/>
      <c r="M251" s="3"/>
      <c r="N251" s="3"/>
      <c r="O251" s="3"/>
      <c r="P251" s="3"/>
      <c r="Q251" s="3"/>
      <c r="R251" s="3"/>
      <c r="S251" s="3"/>
      <c r="T251" s="106"/>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6"/>
      <c r="BA251" s="37"/>
    </row>
    <row r="252" ht="15" customHeight="1" spans="1:53">
      <c r="A252" s="3"/>
      <c r="B252" s="3"/>
      <c r="C252" s="3"/>
      <c r="D252" s="31"/>
      <c r="E252" s="31"/>
      <c r="F252" s="3"/>
      <c r="G252" s="3"/>
      <c r="H252" s="3"/>
      <c r="I252" s="3"/>
      <c r="J252" s="3"/>
      <c r="K252" s="3"/>
      <c r="L252" s="3"/>
      <c r="M252" s="3"/>
      <c r="N252" s="3"/>
      <c r="O252" s="3"/>
      <c r="P252" s="3"/>
      <c r="Q252" s="3"/>
      <c r="R252" s="3"/>
      <c r="S252" s="3"/>
      <c r="T252" s="106"/>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6"/>
      <c r="BA252" s="37"/>
    </row>
    <row r="253" ht="15" customHeight="1" spans="1:53">
      <c r="A253" s="3"/>
      <c r="B253" s="3"/>
      <c r="C253" s="3"/>
      <c r="D253" s="31"/>
      <c r="E253" s="31"/>
      <c r="F253" s="3"/>
      <c r="G253" s="3"/>
      <c r="H253" s="3"/>
      <c r="I253" s="3"/>
      <c r="J253" s="3"/>
      <c r="K253" s="3"/>
      <c r="L253" s="3"/>
      <c r="M253" s="3"/>
      <c r="N253" s="3"/>
      <c r="O253" s="3"/>
      <c r="P253" s="3"/>
      <c r="Q253" s="3"/>
      <c r="R253" s="3"/>
      <c r="S253" s="3"/>
      <c r="T253" s="106"/>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6"/>
      <c r="BA253" s="37"/>
    </row>
    <row r="254" ht="15" customHeight="1" spans="1:53">
      <c r="A254" s="3"/>
      <c r="B254" s="3"/>
      <c r="C254" s="3"/>
      <c r="D254" s="31"/>
      <c r="E254" s="31"/>
      <c r="F254" s="3"/>
      <c r="G254" s="3"/>
      <c r="H254" s="3"/>
      <c r="I254" s="3"/>
      <c r="J254" s="3"/>
      <c r="K254" s="3"/>
      <c r="L254" s="3"/>
      <c r="M254" s="3"/>
      <c r="N254" s="3"/>
      <c r="O254" s="3"/>
      <c r="P254" s="3"/>
      <c r="Q254" s="3"/>
      <c r="R254" s="3"/>
      <c r="S254" s="3"/>
      <c r="T254" s="106"/>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6"/>
      <c r="BA254" s="37"/>
    </row>
    <row r="255" ht="15" customHeight="1" spans="1:53">
      <c r="A255" s="3"/>
      <c r="B255" s="3"/>
      <c r="C255" s="3"/>
      <c r="D255" s="31"/>
      <c r="E255" s="31"/>
      <c r="F255" s="3"/>
      <c r="G255" s="3"/>
      <c r="H255" s="3"/>
      <c r="I255" s="3"/>
      <c r="J255" s="3"/>
      <c r="K255" s="3"/>
      <c r="L255" s="3"/>
      <c r="M255" s="3"/>
      <c r="N255" s="3"/>
      <c r="O255" s="3"/>
      <c r="P255" s="3"/>
      <c r="Q255" s="3"/>
      <c r="R255" s="3"/>
      <c r="S255" s="3"/>
      <c r="T255" s="106"/>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6"/>
      <c r="BA255" s="37"/>
    </row>
    <row r="256" ht="15" customHeight="1" spans="1:53">
      <c r="A256" s="3"/>
      <c r="B256" s="3"/>
      <c r="C256" s="3"/>
      <c r="D256" s="31"/>
      <c r="E256" s="31"/>
      <c r="F256" s="3"/>
      <c r="G256" s="3"/>
      <c r="H256" s="3"/>
      <c r="I256" s="3"/>
      <c r="J256" s="3"/>
      <c r="K256" s="3"/>
      <c r="L256" s="3"/>
      <c r="M256" s="3"/>
      <c r="N256" s="3"/>
      <c r="O256" s="3"/>
      <c r="P256" s="3"/>
      <c r="Q256" s="3"/>
      <c r="R256" s="3"/>
      <c r="S256" s="3"/>
      <c r="T256" s="106"/>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6"/>
      <c r="BA256" s="37"/>
    </row>
    <row r="257" ht="15" customHeight="1" spans="1:53">
      <c r="A257" s="3"/>
      <c r="B257" s="3"/>
      <c r="C257" s="3"/>
      <c r="D257" s="31"/>
      <c r="E257" s="31"/>
      <c r="F257" s="3"/>
      <c r="G257" s="3"/>
      <c r="H257" s="3"/>
      <c r="I257" s="3"/>
      <c r="J257" s="3"/>
      <c r="K257" s="3"/>
      <c r="L257" s="3"/>
      <c r="M257" s="3"/>
      <c r="N257" s="3"/>
      <c r="O257" s="3"/>
      <c r="P257" s="3"/>
      <c r="Q257" s="3"/>
      <c r="R257" s="3"/>
      <c r="S257" s="3"/>
      <c r="T257" s="106"/>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6"/>
      <c r="BA257" s="37"/>
    </row>
    <row r="258" ht="15" customHeight="1" spans="1:53">
      <c r="A258" s="3"/>
      <c r="B258" s="3"/>
      <c r="C258" s="3"/>
      <c r="D258" s="31"/>
      <c r="E258" s="31"/>
      <c r="F258" s="3"/>
      <c r="G258" s="3"/>
      <c r="H258" s="3"/>
      <c r="I258" s="3"/>
      <c r="J258" s="3"/>
      <c r="K258" s="3"/>
      <c r="L258" s="3"/>
      <c r="M258" s="3"/>
      <c r="N258" s="3"/>
      <c r="O258" s="3"/>
      <c r="P258" s="3"/>
      <c r="Q258" s="3"/>
      <c r="R258" s="3"/>
      <c r="S258" s="3"/>
      <c r="T258" s="106"/>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6"/>
      <c r="BA258" s="37"/>
    </row>
    <row r="259" ht="15" customHeight="1" spans="1:53">
      <c r="A259" s="3"/>
      <c r="B259" s="3"/>
      <c r="C259" s="3"/>
      <c r="D259" s="31"/>
      <c r="E259" s="31"/>
      <c r="F259" s="3"/>
      <c r="G259" s="3"/>
      <c r="H259" s="3"/>
      <c r="I259" s="3"/>
      <c r="J259" s="3"/>
      <c r="K259" s="3"/>
      <c r="L259" s="3"/>
      <c r="M259" s="3"/>
      <c r="N259" s="3"/>
      <c r="O259" s="3"/>
      <c r="P259" s="3"/>
      <c r="Q259" s="3"/>
      <c r="R259" s="3"/>
      <c r="S259" s="3"/>
      <c r="T259" s="106"/>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6"/>
      <c r="BA259" s="37"/>
    </row>
    <row r="260" ht="15" customHeight="1" spans="1:53">
      <c r="A260" s="3"/>
      <c r="B260" s="3"/>
      <c r="C260" s="3"/>
      <c r="D260" s="31"/>
      <c r="E260" s="31"/>
      <c r="F260" s="3"/>
      <c r="G260" s="3"/>
      <c r="H260" s="3"/>
      <c r="I260" s="3"/>
      <c r="J260" s="3"/>
      <c r="K260" s="3"/>
      <c r="L260" s="3"/>
      <c r="M260" s="3"/>
      <c r="N260" s="3"/>
      <c r="O260" s="3"/>
      <c r="P260" s="3"/>
      <c r="Q260" s="3"/>
      <c r="R260" s="3"/>
      <c r="S260" s="3"/>
      <c r="T260" s="106"/>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6"/>
      <c r="BA260" s="37"/>
    </row>
    <row r="261" ht="15" customHeight="1" spans="1:53">
      <c r="A261" s="3"/>
      <c r="B261" s="3"/>
      <c r="C261" s="3"/>
      <c r="D261" s="31"/>
      <c r="E261" s="31"/>
      <c r="F261" s="3"/>
      <c r="G261" s="3"/>
      <c r="H261" s="3"/>
      <c r="I261" s="3"/>
      <c r="J261" s="3"/>
      <c r="K261" s="3"/>
      <c r="L261" s="3"/>
      <c r="M261" s="3"/>
      <c r="N261" s="3"/>
      <c r="O261" s="3"/>
      <c r="P261" s="3"/>
      <c r="Q261" s="3"/>
      <c r="R261" s="3"/>
      <c r="S261" s="3"/>
      <c r="T261" s="106"/>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6"/>
      <c r="BA261" s="37"/>
    </row>
    <row r="262" ht="15" customHeight="1" spans="1:53">
      <c r="A262" s="3"/>
      <c r="B262" s="3"/>
      <c r="C262" s="3"/>
      <c r="D262" s="31"/>
      <c r="E262" s="31"/>
      <c r="F262" s="3"/>
      <c r="G262" s="3"/>
      <c r="H262" s="3"/>
      <c r="I262" s="3"/>
      <c r="J262" s="3"/>
      <c r="K262" s="3"/>
      <c r="L262" s="3"/>
      <c r="M262" s="3"/>
      <c r="N262" s="3"/>
      <c r="O262" s="3"/>
      <c r="P262" s="3"/>
      <c r="Q262" s="3"/>
      <c r="R262" s="3"/>
      <c r="S262" s="3"/>
      <c r="T262" s="106"/>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6"/>
      <c r="BA262" s="37"/>
    </row>
    <row r="263" ht="15" customHeight="1" spans="1:53">
      <c r="A263" s="3"/>
      <c r="B263" s="3"/>
      <c r="C263" s="3"/>
      <c r="D263" s="31"/>
      <c r="E263" s="31"/>
      <c r="F263" s="3"/>
      <c r="G263" s="3"/>
      <c r="H263" s="3"/>
      <c r="I263" s="3"/>
      <c r="J263" s="3"/>
      <c r="K263" s="3"/>
      <c r="L263" s="3"/>
      <c r="M263" s="3"/>
      <c r="N263" s="3"/>
      <c r="O263" s="3"/>
      <c r="P263" s="3"/>
      <c r="Q263" s="3"/>
      <c r="R263" s="3"/>
      <c r="S263" s="3"/>
      <c r="T263" s="106"/>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6"/>
      <c r="BA263" s="37"/>
    </row>
    <row r="264" ht="15" customHeight="1" spans="1:53">
      <c r="A264" s="3"/>
      <c r="B264" s="3"/>
      <c r="C264" s="3"/>
      <c r="D264" s="31"/>
      <c r="E264" s="31"/>
      <c r="F264" s="3"/>
      <c r="G264" s="3"/>
      <c r="H264" s="3"/>
      <c r="I264" s="3"/>
      <c r="J264" s="3"/>
      <c r="K264" s="3"/>
      <c r="L264" s="3"/>
      <c r="M264" s="3"/>
      <c r="N264" s="3"/>
      <c r="O264" s="3"/>
      <c r="P264" s="3"/>
      <c r="Q264" s="3"/>
      <c r="R264" s="3"/>
      <c r="S264" s="3"/>
      <c r="T264" s="106"/>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6"/>
      <c r="BA264" s="37"/>
    </row>
    <row r="265" ht="15" customHeight="1" spans="1:53">
      <c r="A265" s="3"/>
      <c r="B265" s="3"/>
      <c r="C265" s="3"/>
      <c r="D265" s="31"/>
      <c r="E265" s="31"/>
      <c r="F265" s="3"/>
      <c r="G265" s="3"/>
      <c r="H265" s="3"/>
      <c r="I265" s="3"/>
      <c r="J265" s="3"/>
      <c r="K265" s="3"/>
      <c r="L265" s="3"/>
      <c r="M265" s="3"/>
      <c r="N265" s="3"/>
      <c r="O265" s="3"/>
      <c r="P265" s="3"/>
      <c r="Q265" s="3"/>
      <c r="R265" s="3"/>
      <c r="S265" s="3"/>
      <c r="T265" s="106"/>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6"/>
      <c r="BA265" s="37"/>
    </row>
    <row r="266" ht="15" customHeight="1" spans="1:53">
      <c r="A266" s="3"/>
      <c r="B266" s="3"/>
      <c r="C266" s="3"/>
      <c r="D266" s="31"/>
      <c r="E266" s="31"/>
      <c r="F266" s="3"/>
      <c r="G266" s="3"/>
      <c r="H266" s="3"/>
      <c r="I266" s="3"/>
      <c r="J266" s="3"/>
      <c r="K266" s="3"/>
      <c r="L266" s="3"/>
      <c r="M266" s="3"/>
      <c r="N266" s="3"/>
      <c r="O266" s="3"/>
      <c r="P266" s="3"/>
      <c r="Q266" s="3"/>
      <c r="R266" s="3"/>
      <c r="S266" s="3"/>
      <c r="T266" s="106"/>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6"/>
      <c r="BA266" s="37"/>
    </row>
    <row r="267" ht="15" customHeight="1" spans="1:53">
      <c r="A267" s="3"/>
      <c r="B267" s="3"/>
      <c r="C267" s="3"/>
      <c r="D267" s="31"/>
      <c r="E267" s="31"/>
      <c r="F267" s="3"/>
      <c r="G267" s="3"/>
      <c r="H267" s="3"/>
      <c r="I267" s="3"/>
      <c r="J267" s="3"/>
      <c r="K267" s="3"/>
      <c r="L267" s="3"/>
      <c r="M267" s="3"/>
      <c r="N267" s="3"/>
      <c r="O267" s="3"/>
      <c r="P267" s="3"/>
      <c r="Q267" s="3"/>
      <c r="R267" s="3"/>
      <c r="S267" s="3"/>
      <c r="T267" s="106"/>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6"/>
      <c r="BA267" s="37"/>
    </row>
    <row r="268" ht="15" customHeight="1" spans="1:53">
      <c r="A268" s="3"/>
      <c r="B268" s="3"/>
      <c r="C268" s="3"/>
      <c r="D268" s="31"/>
      <c r="E268" s="31"/>
      <c r="F268" s="3"/>
      <c r="G268" s="3"/>
      <c r="H268" s="3"/>
      <c r="I268" s="3"/>
      <c r="J268" s="3"/>
      <c r="K268" s="3"/>
      <c r="L268" s="3"/>
      <c r="M268" s="3"/>
      <c r="N268" s="3"/>
      <c r="O268" s="3"/>
      <c r="P268" s="3"/>
      <c r="Q268" s="3"/>
      <c r="R268" s="3"/>
      <c r="S268" s="3"/>
      <c r="T268" s="106"/>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6"/>
      <c r="BA268" s="37"/>
    </row>
    <row r="269" ht="15" customHeight="1" spans="1:53">
      <c r="A269" s="3"/>
      <c r="B269" s="3"/>
      <c r="C269" s="3"/>
      <c r="D269" s="31"/>
      <c r="E269" s="31"/>
      <c r="F269" s="3"/>
      <c r="G269" s="3"/>
      <c r="H269" s="3"/>
      <c r="I269" s="3"/>
      <c r="J269" s="3"/>
      <c r="K269" s="3"/>
      <c r="L269" s="3"/>
      <c r="M269" s="3"/>
      <c r="N269" s="3"/>
      <c r="O269" s="3"/>
      <c r="P269" s="3"/>
      <c r="Q269" s="3"/>
      <c r="R269" s="3"/>
      <c r="S269" s="3"/>
      <c r="T269" s="106"/>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6"/>
      <c r="BA269" s="37"/>
    </row>
    <row r="270" ht="15" customHeight="1" spans="1:53">
      <c r="A270" s="3"/>
      <c r="B270" s="3"/>
      <c r="C270" s="3"/>
      <c r="D270" s="31"/>
      <c r="E270" s="31"/>
      <c r="F270" s="3"/>
      <c r="G270" s="3"/>
      <c r="H270" s="3"/>
      <c r="I270" s="3"/>
      <c r="J270" s="3"/>
      <c r="K270" s="3"/>
      <c r="L270" s="3"/>
      <c r="M270" s="3"/>
      <c r="N270" s="3"/>
      <c r="O270" s="3"/>
      <c r="P270" s="3"/>
      <c r="Q270" s="3"/>
      <c r="R270" s="3"/>
      <c r="S270" s="3"/>
      <c r="T270" s="106"/>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6"/>
      <c r="BA270" s="37"/>
    </row>
    <row r="271" ht="15" customHeight="1" spans="1:53">
      <c r="A271" s="3"/>
      <c r="B271" s="3"/>
      <c r="C271" s="3"/>
      <c r="D271" s="31"/>
      <c r="E271" s="31"/>
      <c r="F271" s="3"/>
      <c r="G271" s="3"/>
      <c r="H271" s="3"/>
      <c r="I271" s="3"/>
      <c r="J271" s="3"/>
      <c r="K271" s="3"/>
      <c r="L271" s="3"/>
      <c r="M271" s="3"/>
      <c r="N271" s="3"/>
      <c r="O271" s="3"/>
      <c r="P271" s="3"/>
      <c r="Q271" s="3"/>
      <c r="R271" s="3"/>
      <c r="S271" s="3"/>
      <c r="T271" s="106"/>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6"/>
      <c r="BA271" s="37"/>
    </row>
    <row r="272" ht="15" customHeight="1" spans="1:53">
      <c r="A272" s="3"/>
      <c r="B272" s="3"/>
      <c r="C272" s="3"/>
      <c r="D272" s="31"/>
      <c r="E272" s="31"/>
      <c r="F272" s="3"/>
      <c r="G272" s="3"/>
      <c r="H272" s="3"/>
      <c r="I272" s="3"/>
      <c r="J272" s="3"/>
      <c r="K272" s="3"/>
      <c r="L272" s="3"/>
      <c r="M272" s="3"/>
      <c r="N272" s="3"/>
      <c r="O272" s="3"/>
      <c r="P272" s="3"/>
      <c r="Q272" s="3"/>
      <c r="R272" s="3"/>
      <c r="S272" s="3"/>
      <c r="T272" s="106"/>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6"/>
      <c r="BA272" s="37"/>
    </row>
    <row r="273" ht="15" customHeight="1" spans="1:53">
      <c r="A273" s="3"/>
      <c r="B273" s="3"/>
      <c r="C273" s="3"/>
      <c r="D273" s="31"/>
      <c r="E273" s="31"/>
      <c r="F273" s="3"/>
      <c r="G273" s="3"/>
      <c r="H273" s="3"/>
      <c r="I273" s="3"/>
      <c r="J273" s="3"/>
      <c r="K273" s="3"/>
      <c r="L273" s="3"/>
      <c r="M273" s="3"/>
      <c r="N273" s="3"/>
      <c r="O273" s="3"/>
      <c r="P273" s="3"/>
      <c r="Q273" s="3"/>
      <c r="R273" s="3"/>
      <c r="S273" s="3"/>
      <c r="T273" s="106"/>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6"/>
      <c r="BA273" s="37"/>
    </row>
    <row r="274" ht="15" customHeight="1" spans="1:53">
      <c r="A274" s="3"/>
      <c r="B274" s="3"/>
      <c r="C274" s="3"/>
      <c r="D274" s="31"/>
      <c r="E274" s="31"/>
      <c r="F274" s="3"/>
      <c r="G274" s="3"/>
      <c r="H274" s="3"/>
      <c r="I274" s="3"/>
      <c r="J274" s="3"/>
      <c r="K274" s="3"/>
      <c r="L274" s="3"/>
      <c r="M274" s="3"/>
      <c r="N274" s="3"/>
      <c r="O274" s="3"/>
      <c r="P274" s="3"/>
      <c r="Q274" s="3"/>
      <c r="R274" s="3"/>
      <c r="S274" s="3"/>
      <c r="T274" s="106"/>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6"/>
      <c r="BA274" s="37"/>
    </row>
    <row r="275" ht="15" customHeight="1" spans="1:53">
      <c r="A275" s="3"/>
      <c r="B275" s="3"/>
      <c r="C275" s="3"/>
      <c r="D275" s="31"/>
      <c r="E275" s="31"/>
      <c r="F275" s="3"/>
      <c r="G275" s="3"/>
      <c r="H275" s="3"/>
      <c r="I275" s="3"/>
      <c r="J275" s="3"/>
      <c r="K275" s="3"/>
      <c r="L275" s="3"/>
      <c r="M275" s="3"/>
      <c r="N275" s="3"/>
      <c r="O275" s="3"/>
      <c r="P275" s="3"/>
      <c r="Q275" s="3"/>
      <c r="R275" s="3"/>
      <c r="S275" s="3"/>
      <c r="T275" s="106"/>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6"/>
      <c r="BA275" s="37"/>
    </row>
    <row r="276" ht="15" customHeight="1" spans="1:53">
      <c r="A276" s="3"/>
      <c r="B276" s="3"/>
      <c r="C276" s="3"/>
      <c r="D276" s="31"/>
      <c r="E276" s="31"/>
      <c r="F276" s="3"/>
      <c r="G276" s="3"/>
      <c r="H276" s="3"/>
      <c r="I276" s="3"/>
      <c r="J276" s="3"/>
      <c r="K276" s="3"/>
      <c r="L276" s="3"/>
      <c r="M276" s="3"/>
      <c r="N276" s="3"/>
      <c r="O276" s="3"/>
      <c r="P276" s="3"/>
      <c r="Q276" s="3"/>
      <c r="R276" s="3"/>
      <c r="S276" s="3"/>
      <c r="T276" s="106"/>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6"/>
      <c r="BA276" s="37"/>
    </row>
    <row r="277" ht="15" customHeight="1" spans="1:53">
      <c r="A277" s="3"/>
      <c r="B277" s="3"/>
      <c r="C277" s="3"/>
      <c r="D277" s="31"/>
      <c r="E277" s="31"/>
      <c r="F277" s="3"/>
      <c r="G277" s="3"/>
      <c r="H277" s="3"/>
      <c r="I277" s="3"/>
      <c r="J277" s="3"/>
      <c r="K277" s="3"/>
      <c r="L277" s="3"/>
      <c r="M277" s="3"/>
      <c r="N277" s="3"/>
      <c r="O277" s="3"/>
      <c r="P277" s="3"/>
      <c r="Q277" s="3"/>
      <c r="R277" s="3"/>
      <c r="S277" s="3"/>
      <c r="T277" s="106"/>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6"/>
      <c r="BA277" s="37"/>
    </row>
    <row r="278" ht="15" customHeight="1" spans="1:53">
      <c r="A278" s="3"/>
      <c r="B278" s="3"/>
      <c r="C278" s="3"/>
      <c r="D278" s="31"/>
      <c r="E278" s="31"/>
      <c r="F278" s="3"/>
      <c r="G278" s="3"/>
      <c r="H278" s="3"/>
      <c r="I278" s="3"/>
      <c r="J278" s="3"/>
      <c r="K278" s="3"/>
      <c r="L278" s="3"/>
      <c r="M278" s="3"/>
      <c r="N278" s="3"/>
      <c r="O278" s="3"/>
      <c r="P278" s="3"/>
      <c r="Q278" s="3"/>
      <c r="R278" s="3"/>
      <c r="S278" s="3"/>
      <c r="T278" s="106"/>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6"/>
      <c r="BA278" s="37"/>
    </row>
    <row r="279" ht="15" customHeight="1" spans="1:53">
      <c r="A279" s="3"/>
      <c r="B279" s="3"/>
      <c r="C279" s="3"/>
      <c r="D279" s="31"/>
      <c r="E279" s="31"/>
      <c r="F279" s="3"/>
      <c r="G279" s="3"/>
      <c r="H279" s="3"/>
      <c r="I279" s="3"/>
      <c r="J279" s="3"/>
      <c r="K279" s="3"/>
      <c r="L279" s="3"/>
      <c r="M279" s="3"/>
      <c r="N279" s="3"/>
      <c r="O279" s="3"/>
      <c r="P279" s="3"/>
      <c r="Q279" s="3"/>
      <c r="R279" s="3"/>
      <c r="S279" s="3"/>
      <c r="T279" s="106"/>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6"/>
      <c r="BA279" s="37"/>
    </row>
    <row r="280" ht="15" customHeight="1" spans="1:53">
      <c r="A280" s="3"/>
      <c r="B280" s="3"/>
      <c r="C280" s="3"/>
      <c r="D280" s="31"/>
      <c r="E280" s="31"/>
      <c r="F280" s="3"/>
      <c r="G280" s="3"/>
      <c r="H280" s="3"/>
      <c r="I280" s="3"/>
      <c r="J280" s="3"/>
      <c r="K280" s="3"/>
      <c r="L280" s="3"/>
      <c r="M280" s="3"/>
      <c r="N280" s="3"/>
      <c r="O280" s="3"/>
      <c r="P280" s="3"/>
      <c r="Q280" s="3"/>
      <c r="R280" s="3"/>
      <c r="S280" s="3"/>
      <c r="T280" s="106"/>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6"/>
      <c r="BA280" s="37"/>
    </row>
    <row r="281" ht="15" customHeight="1" spans="1:53">
      <c r="A281" s="3"/>
      <c r="B281" s="3"/>
      <c r="C281" s="3"/>
      <c r="D281" s="31"/>
      <c r="E281" s="31"/>
      <c r="F281" s="3"/>
      <c r="G281" s="3"/>
      <c r="H281" s="3"/>
      <c r="I281" s="3"/>
      <c r="J281" s="3"/>
      <c r="K281" s="3"/>
      <c r="L281" s="3"/>
      <c r="M281" s="3"/>
      <c r="N281" s="3"/>
      <c r="O281" s="3"/>
      <c r="P281" s="3"/>
      <c r="Q281" s="3"/>
      <c r="R281" s="3"/>
      <c r="S281" s="3"/>
      <c r="T281" s="106"/>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6"/>
      <c r="BA281" s="37"/>
    </row>
    <row r="282" ht="15" customHeight="1" spans="1:53">
      <c r="A282" s="3"/>
      <c r="B282" s="3"/>
      <c r="C282" s="3"/>
      <c r="D282" s="31"/>
      <c r="E282" s="31"/>
      <c r="F282" s="3"/>
      <c r="G282" s="3"/>
      <c r="H282" s="3"/>
      <c r="I282" s="3"/>
      <c r="J282" s="3"/>
      <c r="K282" s="3"/>
      <c r="L282" s="3"/>
      <c r="M282" s="3"/>
      <c r="N282" s="3"/>
      <c r="O282" s="3"/>
      <c r="P282" s="3"/>
      <c r="Q282" s="3"/>
      <c r="R282" s="3"/>
      <c r="S282" s="3"/>
      <c r="T282" s="106"/>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6"/>
      <c r="BA282" s="37"/>
    </row>
    <row r="283" ht="15" customHeight="1" spans="1:53">
      <c r="A283" s="3"/>
      <c r="B283" s="3"/>
      <c r="C283" s="3"/>
      <c r="D283" s="31"/>
      <c r="E283" s="31"/>
      <c r="F283" s="3"/>
      <c r="G283" s="3"/>
      <c r="H283" s="3"/>
      <c r="I283" s="3"/>
      <c r="J283" s="3"/>
      <c r="K283" s="3"/>
      <c r="L283" s="3"/>
      <c r="M283" s="3"/>
      <c r="N283" s="3"/>
      <c r="O283" s="3"/>
      <c r="P283" s="3"/>
      <c r="Q283" s="3"/>
      <c r="R283" s="3"/>
      <c r="S283" s="3"/>
      <c r="T283" s="106"/>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6"/>
      <c r="BA283" s="37"/>
    </row>
    <row r="284" ht="15" customHeight="1" spans="1:53">
      <c r="A284" s="3"/>
      <c r="B284" s="3"/>
      <c r="C284" s="3"/>
      <c r="D284" s="31"/>
      <c r="E284" s="31"/>
      <c r="F284" s="3"/>
      <c r="G284" s="3"/>
      <c r="H284" s="3"/>
      <c r="I284" s="3"/>
      <c r="J284" s="3"/>
      <c r="K284" s="3"/>
      <c r="L284" s="3"/>
      <c r="M284" s="3"/>
      <c r="N284" s="3"/>
      <c r="O284" s="3"/>
      <c r="P284" s="3"/>
      <c r="Q284" s="3"/>
      <c r="R284" s="3"/>
      <c r="S284" s="3"/>
      <c r="T284" s="106"/>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6"/>
      <c r="BA284" s="37"/>
    </row>
    <row r="285" ht="15" customHeight="1" spans="1:53">
      <c r="A285" s="3"/>
      <c r="B285" s="3"/>
      <c r="C285" s="3"/>
      <c r="D285" s="31"/>
      <c r="E285" s="31"/>
      <c r="F285" s="3"/>
      <c r="G285" s="3"/>
      <c r="H285" s="3"/>
      <c r="I285" s="3"/>
      <c r="J285" s="3"/>
      <c r="K285" s="3"/>
      <c r="L285" s="3"/>
      <c r="M285" s="3"/>
      <c r="N285" s="3"/>
      <c r="O285" s="3"/>
      <c r="P285" s="3"/>
      <c r="Q285" s="3"/>
      <c r="R285" s="3"/>
      <c r="S285" s="3"/>
      <c r="T285" s="106"/>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6"/>
      <c r="BA285" s="37"/>
    </row>
    <row r="286" ht="15" customHeight="1" spans="1:53">
      <c r="A286" s="3"/>
      <c r="B286" s="3"/>
      <c r="C286" s="3"/>
      <c r="D286" s="31"/>
      <c r="E286" s="31"/>
      <c r="F286" s="3"/>
      <c r="G286" s="3"/>
      <c r="H286" s="3"/>
      <c r="I286" s="3"/>
      <c r="J286" s="3"/>
      <c r="K286" s="3"/>
      <c r="L286" s="3"/>
      <c r="M286" s="3"/>
      <c r="N286" s="3"/>
      <c r="O286" s="3"/>
      <c r="P286" s="3"/>
      <c r="Q286" s="3"/>
      <c r="R286" s="3"/>
      <c r="S286" s="3"/>
      <c r="T286" s="106"/>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6"/>
      <c r="BA286" s="37"/>
    </row>
    <row r="287" ht="15" customHeight="1" spans="1:53">
      <c r="A287" s="3"/>
      <c r="B287" s="3"/>
      <c r="C287" s="3"/>
      <c r="D287" s="31"/>
      <c r="E287" s="31"/>
      <c r="F287" s="3"/>
      <c r="G287" s="3"/>
      <c r="H287" s="3"/>
      <c r="I287" s="3"/>
      <c r="J287" s="3"/>
      <c r="K287" s="3"/>
      <c r="L287" s="3"/>
      <c r="M287" s="3"/>
      <c r="N287" s="3"/>
      <c r="O287" s="3"/>
      <c r="P287" s="3"/>
      <c r="Q287" s="3"/>
      <c r="R287" s="3"/>
      <c r="S287" s="3"/>
      <c r="T287" s="106"/>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6"/>
      <c r="BA287" s="37"/>
    </row>
    <row r="288" ht="15" customHeight="1" spans="1:53">
      <c r="A288" s="3"/>
      <c r="B288" s="3"/>
      <c r="C288" s="3"/>
      <c r="D288" s="31"/>
      <c r="E288" s="31"/>
      <c r="F288" s="3"/>
      <c r="G288" s="3"/>
      <c r="H288" s="3"/>
      <c r="I288" s="3"/>
      <c r="J288" s="3"/>
      <c r="K288" s="3"/>
      <c r="L288" s="3"/>
      <c r="M288" s="3"/>
      <c r="N288" s="3"/>
      <c r="O288" s="3"/>
      <c r="P288" s="3"/>
      <c r="Q288" s="3"/>
      <c r="R288" s="3"/>
      <c r="S288" s="3"/>
      <c r="T288" s="106"/>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6"/>
      <c r="BA288" s="37"/>
    </row>
    <row r="289" ht="15" customHeight="1" spans="1:53">
      <c r="A289" s="3"/>
      <c r="B289" s="3"/>
      <c r="C289" s="3"/>
      <c r="D289" s="31"/>
      <c r="E289" s="31"/>
      <c r="F289" s="3"/>
      <c r="G289" s="3"/>
      <c r="H289" s="3"/>
      <c r="I289" s="3"/>
      <c r="J289" s="3"/>
      <c r="K289" s="3"/>
      <c r="L289" s="3"/>
      <c r="M289" s="3"/>
      <c r="N289" s="3"/>
      <c r="O289" s="3"/>
      <c r="P289" s="3"/>
      <c r="Q289" s="3"/>
      <c r="R289" s="3"/>
      <c r="S289" s="3"/>
      <c r="T289" s="106"/>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6"/>
      <c r="BA289" s="37"/>
    </row>
    <row r="290" ht="15" customHeight="1" spans="1:53">
      <c r="A290" s="3"/>
      <c r="B290" s="3"/>
      <c r="C290" s="3"/>
      <c r="D290" s="31"/>
      <c r="E290" s="31"/>
      <c r="F290" s="3"/>
      <c r="G290" s="3"/>
      <c r="H290" s="3"/>
      <c r="I290" s="3"/>
      <c r="J290" s="3"/>
      <c r="K290" s="3"/>
      <c r="L290" s="3"/>
      <c r="M290" s="3"/>
      <c r="N290" s="3"/>
      <c r="O290" s="3"/>
      <c r="P290" s="3"/>
      <c r="Q290" s="3"/>
      <c r="R290" s="3"/>
      <c r="S290" s="3"/>
      <c r="T290" s="106"/>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6"/>
      <c r="BA290" s="37"/>
    </row>
    <row r="291" ht="15" customHeight="1" spans="1:53">
      <c r="A291" s="3"/>
      <c r="B291" s="3"/>
      <c r="C291" s="3"/>
      <c r="D291" s="31"/>
      <c r="E291" s="31"/>
      <c r="F291" s="3"/>
      <c r="G291" s="3"/>
      <c r="H291" s="3"/>
      <c r="I291" s="3"/>
      <c r="J291" s="3"/>
      <c r="K291" s="3"/>
      <c r="L291" s="3"/>
      <c r="M291" s="3"/>
      <c r="N291" s="3"/>
      <c r="O291" s="3"/>
      <c r="P291" s="3"/>
      <c r="Q291" s="3"/>
      <c r="R291" s="3"/>
      <c r="S291" s="3"/>
      <c r="T291" s="106"/>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6"/>
      <c r="BA291" s="37"/>
    </row>
    <row r="292" ht="15" customHeight="1" spans="1:53">
      <c r="A292" s="3"/>
      <c r="B292" s="3"/>
      <c r="C292" s="3"/>
      <c r="D292" s="31"/>
      <c r="E292" s="31"/>
      <c r="F292" s="3"/>
      <c r="G292" s="3"/>
      <c r="H292" s="3"/>
      <c r="I292" s="3"/>
      <c r="J292" s="3"/>
      <c r="K292" s="3"/>
      <c r="L292" s="3"/>
      <c r="M292" s="3"/>
      <c r="N292" s="3"/>
      <c r="O292" s="3"/>
      <c r="P292" s="3"/>
      <c r="Q292" s="3"/>
      <c r="R292" s="3"/>
      <c r="S292" s="3"/>
      <c r="T292" s="106"/>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6"/>
      <c r="BA292" s="37"/>
    </row>
    <row r="293" ht="15" customHeight="1" spans="1:53">
      <c r="A293" s="3"/>
      <c r="B293" s="3"/>
      <c r="C293" s="3"/>
      <c r="D293" s="31"/>
      <c r="E293" s="31"/>
      <c r="F293" s="3"/>
      <c r="G293" s="3"/>
      <c r="H293" s="3"/>
      <c r="I293" s="3"/>
      <c r="J293" s="3"/>
      <c r="K293" s="3"/>
      <c r="L293" s="3"/>
      <c r="M293" s="3"/>
      <c r="N293" s="3"/>
      <c r="O293" s="3"/>
      <c r="P293" s="3"/>
      <c r="Q293" s="3"/>
      <c r="R293" s="3"/>
      <c r="S293" s="3"/>
      <c r="T293" s="106"/>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6"/>
      <c r="BA293" s="37"/>
    </row>
    <row r="294" ht="15" customHeight="1" spans="1:53">
      <c r="A294" s="3"/>
      <c r="B294" s="3"/>
      <c r="C294" s="3"/>
      <c r="D294" s="31"/>
      <c r="E294" s="31"/>
      <c r="F294" s="3"/>
      <c r="G294" s="3"/>
      <c r="H294" s="3"/>
      <c r="I294" s="3"/>
      <c r="J294" s="3"/>
      <c r="K294" s="3"/>
      <c r="L294" s="3"/>
      <c r="M294" s="3"/>
      <c r="N294" s="3"/>
      <c r="O294" s="3"/>
      <c r="P294" s="3"/>
      <c r="Q294" s="3"/>
      <c r="R294" s="3"/>
      <c r="S294" s="3"/>
      <c r="T294" s="106"/>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6"/>
      <c r="BA294" s="37"/>
    </row>
    <row r="295" ht="15" customHeight="1" spans="1:53">
      <c r="A295" s="3"/>
      <c r="B295" s="3"/>
      <c r="C295" s="3"/>
      <c r="D295" s="31"/>
      <c r="E295" s="31"/>
      <c r="F295" s="3"/>
      <c r="G295" s="3"/>
      <c r="H295" s="3"/>
      <c r="I295" s="3"/>
      <c r="J295" s="3"/>
      <c r="K295" s="3"/>
      <c r="L295" s="3"/>
      <c r="M295" s="3"/>
      <c r="N295" s="3"/>
      <c r="O295" s="3"/>
      <c r="P295" s="3"/>
      <c r="Q295" s="3"/>
      <c r="R295" s="3"/>
      <c r="S295" s="3"/>
      <c r="T295" s="106"/>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6"/>
      <c r="BA295" s="37"/>
    </row>
    <row r="296" ht="15" customHeight="1" spans="1:53">
      <c r="A296" s="3"/>
      <c r="B296" s="3"/>
      <c r="C296" s="3"/>
      <c r="D296" s="31"/>
      <c r="E296" s="31"/>
      <c r="F296" s="3"/>
      <c r="G296" s="3"/>
      <c r="H296" s="3"/>
      <c r="I296" s="3"/>
      <c r="J296" s="3"/>
      <c r="K296" s="3"/>
      <c r="L296" s="3"/>
      <c r="M296" s="3"/>
      <c r="N296" s="3"/>
      <c r="O296" s="3"/>
      <c r="P296" s="3"/>
      <c r="Q296" s="3"/>
      <c r="R296" s="3"/>
      <c r="S296" s="3"/>
      <c r="T296" s="106"/>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6"/>
      <c r="BA296" s="37"/>
    </row>
    <row r="297" ht="15" customHeight="1" spans="1:53">
      <c r="A297" s="3"/>
      <c r="B297" s="3"/>
      <c r="C297" s="3"/>
      <c r="D297" s="31"/>
      <c r="E297" s="31"/>
      <c r="F297" s="3"/>
      <c r="G297" s="3"/>
      <c r="H297" s="3"/>
      <c r="I297" s="3"/>
      <c r="J297" s="3"/>
      <c r="K297" s="3"/>
      <c r="L297" s="3"/>
      <c r="M297" s="3"/>
      <c r="N297" s="3"/>
      <c r="O297" s="3"/>
      <c r="P297" s="3"/>
      <c r="Q297" s="3"/>
      <c r="R297" s="3"/>
      <c r="S297" s="3"/>
      <c r="T297" s="106"/>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6"/>
      <c r="BA297" s="37"/>
    </row>
    <row r="298" ht="15" customHeight="1" spans="1:53">
      <c r="A298" s="3"/>
      <c r="B298" s="3"/>
      <c r="C298" s="3"/>
      <c r="D298" s="31"/>
      <c r="E298" s="31"/>
      <c r="F298" s="3"/>
      <c r="G298" s="3"/>
      <c r="H298" s="3"/>
      <c r="I298" s="3"/>
      <c r="J298" s="3"/>
      <c r="K298" s="3"/>
      <c r="L298" s="3"/>
      <c r="M298" s="3"/>
      <c r="N298" s="3"/>
      <c r="O298" s="3"/>
      <c r="P298" s="3"/>
      <c r="Q298" s="3"/>
      <c r="R298" s="3"/>
      <c r="S298" s="3"/>
      <c r="T298" s="106"/>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6"/>
      <c r="BA298" s="37"/>
    </row>
    <row r="299" ht="15" customHeight="1" spans="1:53">
      <c r="A299" s="3"/>
      <c r="B299" s="3"/>
      <c r="C299" s="3"/>
      <c r="D299" s="31"/>
      <c r="E299" s="31"/>
      <c r="F299" s="3"/>
      <c r="G299" s="3"/>
      <c r="H299" s="3"/>
      <c r="I299" s="3"/>
      <c r="J299" s="3"/>
      <c r="K299" s="3"/>
      <c r="L299" s="3"/>
      <c r="M299" s="3"/>
      <c r="N299" s="3"/>
      <c r="O299" s="3"/>
      <c r="P299" s="3"/>
      <c r="Q299" s="3"/>
      <c r="R299" s="3"/>
      <c r="S299" s="3"/>
      <c r="T299" s="106"/>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6"/>
      <c r="BA299" s="37"/>
    </row>
    <row r="300" ht="15" customHeight="1" spans="1:53">
      <c r="A300" s="3"/>
      <c r="B300" s="3"/>
      <c r="C300" s="3"/>
      <c r="D300" s="31"/>
      <c r="E300" s="31"/>
      <c r="F300" s="3"/>
      <c r="G300" s="3"/>
      <c r="H300" s="3"/>
      <c r="I300" s="3"/>
      <c r="J300" s="3"/>
      <c r="K300" s="3"/>
      <c r="L300" s="3"/>
      <c r="M300" s="3"/>
      <c r="N300" s="3"/>
      <c r="O300" s="3"/>
      <c r="P300" s="3"/>
      <c r="Q300" s="3"/>
      <c r="R300" s="3"/>
      <c r="S300" s="3"/>
      <c r="T300" s="106"/>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6"/>
      <c r="BA300" s="37"/>
    </row>
    <row r="301" ht="15" customHeight="1" spans="1:53">
      <c r="A301" s="3"/>
      <c r="B301" s="3"/>
      <c r="C301" s="3"/>
      <c r="D301" s="31"/>
      <c r="E301" s="31"/>
      <c r="F301" s="3"/>
      <c r="G301" s="3"/>
      <c r="H301" s="3"/>
      <c r="I301" s="3"/>
      <c r="J301" s="3"/>
      <c r="K301" s="3"/>
      <c r="L301" s="3"/>
      <c r="M301" s="3"/>
      <c r="N301" s="3"/>
      <c r="O301" s="3"/>
      <c r="P301" s="3"/>
      <c r="Q301" s="3"/>
      <c r="R301" s="3"/>
      <c r="S301" s="3"/>
      <c r="T301" s="106"/>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6"/>
      <c r="BA301" s="37"/>
    </row>
    <row r="302" ht="15" customHeight="1" spans="1:53">
      <c r="A302" s="3"/>
      <c r="B302" s="3"/>
      <c r="C302" s="3"/>
      <c r="D302" s="31"/>
      <c r="E302" s="31"/>
      <c r="F302" s="3"/>
      <c r="G302" s="3"/>
      <c r="H302" s="3"/>
      <c r="I302" s="3"/>
      <c r="J302" s="3"/>
      <c r="K302" s="3"/>
      <c r="L302" s="3"/>
      <c r="M302" s="3"/>
      <c r="N302" s="3"/>
      <c r="O302" s="3"/>
      <c r="P302" s="3"/>
      <c r="Q302" s="3"/>
      <c r="R302" s="3"/>
      <c r="S302" s="3"/>
      <c r="T302" s="106"/>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6"/>
      <c r="BA302" s="37"/>
    </row>
    <row r="303" ht="15" customHeight="1" spans="1:53">
      <c r="A303" s="3"/>
      <c r="B303" s="3"/>
      <c r="C303" s="3"/>
      <c r="D303" s="31"/>
      <c r="E303" s="31"/>
      <c r="F303" s="3"/>
      <c r="G303" s="3"/>
      <c r="H303" s="3"/>
      <c r="I303" s="3"/>
      <c r="J303" s="3"/>
      <c r="K303" s="3"/>
      <c r="L303" s="3"/>
      <c r="M303" s="3"/>
      <c r="N303" s="3"/>
      <c r="O303" s="3"/>
      <c r="P303" s="3"/>
      <c r="Q303" s="3"/>
      <c r="R303" s="3"/>
      <c r="S303" s="3"/>
      <c r="T303" s="106"/>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6"/>
      <c r="BA303" s="37"/>
    </row>
    <row r="304" ht="15" customHeight="1" spans="1:53">
      <c r="A304" s="3"/>
      <c r="B304" s="3"/>
      <c r="C304" s="3"/>
      <c r="D304" s="31"/>
      <c r="E304" s="31"/>
      <c r="F304" s="3"/>
      <c r="G304" s="3"/>
      <c r="H304" s="3"/>
      <c r="I304" s="3"/>
      <c r="J304" s="3"/>
      <c r="K304" s="3"/>
      <c r="L304" s="3"/>
      <c r="M304" s="3"/>
      <c r="N304" s="3"/>
      <c r="O304" s="3"/>
      <c r="P304" s="3"/>
      <c r="Q304" s="3"/>
      <c r="R304" s="3"/>
      <c r="S304" s="3"/>
      <c r="T304" s="106"/>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6"/>
      <c r="BA304" s="37"/>
    </row>
    <row r="305" ht="15" customHeight="1" spans="1:53">
      <c r="A305" s="3"/>
      <c r="B305" s="3"/>
      <c r="C305" s="3"/>
      <c r="D305" s="31"/>
      <c r="E305" s="31"/>
      <c r="F305" s="3"/>
      <c r="G305" s="3"/>
      <c r="H305" s="3"/>
      <c r="I305" s="3"/>
      <c r="J305" s="3"/>
      <c r="K305" s="3"/>
      <c r="L305" s="3"/>
      <c r="M305" s="3"/>
      <c r="N305" s="3"/>
      <c r="O305" s="3"/>
      <c r="P305" s="3"/>
      <c r="Q305" s="3"/>
      <c r="R305" s="3"/>
      <c r="S305" s="3"/>
      <c r="T305" s="106"/>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6"/>
      <c r="BA305" s="37"/>
    </row>
    <row r="306" ht="15" customHeight="1" spans="1:53">
      <c r="A306" s="3"/>
      <c r="B306" s="3"/>
      <c r="C306" s="3"/>
      <c r="D306" s="31"/>
      <c r="E306" s="31"/>
      <c r="F306" s="3"/>
      <c r="G306" s="3"/>
      <c r="H306" s="3"/>
      <c r="I306" s="3"/>
      <c r="J306" s="3"/>
      <c r="K306" s="3"/>
      <c r="L306" s="3"/>
      <c r="M306" s="3"/>
      <c r="N306" s="3"/>
      <c r="O306" s="3"/>
      <c r="P306" s="3"/>
      <c r="Q306" s="3"/>
      <c r="R306" s="3"/>
      <c r="S306" s="3"/>
      <c r="T306" s="106"/>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6"/>
      <c r="BA306" s="37"/>
    </row>
    <row r="307" ht="15" customHeight="1" spans="1:53">
      <c r="A307" s="3"/>
      <c r="B307" s="3"/>
      <c r="C307" s="3"/>
      <c r="D307" s="31"/>
      <c r="E307" s="31"/>
      <c r="F307" s="3"/>
      <c r="G307" s="3"/>
      <c r="H307" s="3"/>
      <c r="I307" s="3"/>
      <c r="J307" s="3"/>
      <c r="K307" s="3"/>
      <c r="L307" s="3"/>
      <c r="M307" s="3"/>
      <c r="N307" s="3"/>
      <c r="O307" s="3"/>
      <c r="P307" s="3"/>
      <c r="Q307" s="3"/>
      <c r="R307" s="3"/>
      <c r="S307" s="3"/>
      <c r="T307" s="106"/>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6"/>
      <c r="BA307" s="37"/>
    </row>
    <row r="308" ht="15" customHeight="1" spans="1:53">
      <c r="A308" s="3"/>
      <c r="B308" s="3"/>
      <c r="C308" s="3"/>
      <c r="D308" s="31"/>
      <c r="E308" s="31"/>
      <c r="F308" s="3"/>
      <c r="G308" s="3"/>
      <c r="H308" s="3"/>
      <c r="I308" s="3"/>
      <c r="J308" s="3"/>
      <c r="K308" s="3"/>
      <c r="L308" s="3"/>
      <c r="M308" s="3"/>
      <c r="N308" s="3"/>
      <c r="O308" s="3"/>
      <c r="P308" s="3"/>
      <c r="Q308" s="3"/>
      <c r="R308" s="3"/>
      <c r="S308" s="3"/>
      <c r="T308" s="106"/>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6"/>
      <c r="BA308" s="37"/>
    </row>
    <row r="309" ht="15" customHeight="1" spans="1:53">
      <c r="A309" s="3"/>
      <c r="B309" s="3"/>
      <c r="C309" s="3"/>
      <c r="D309" s="31"/>
      <c r="E309" s="31"/>
      <c r="F309" s="3"/>
      <c r="G309" s="3"/>
      <c r="H309" s="3"/>
      <c r="I309" s="3"/>
      <c r="J309" s="3"/>
      <c r="K309" s="3"/>
      <c r="L309" s="3"/>
      <c r="M309" s="3"/>
      <c r="N309" s="3"/>
      <c r="O309" s="3"/>
      <c r="P309" s="3"/>
      <c r="Q309" s="3"/>
      <c r="R309" s="3"/>
      <c r="S309" s="3"/>
      <c r="T309" s="106"/>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6"/>
      <c r="BA309" s="37"/>
    </row>
    <row r="310" ht="15" customHeight="1" spans="1:53">
      <c r="A310" s="3"/>
      <c r="B310" s="3"/>
      <c r="C310" s="3"/>
      <c r="D310" s="31"/>
      <c r="E310" s="31"/>
      <c r="F310" s="3"/>
      <c r="G310" s="3"/>
      <c r="H310" s="3"/>
      <c r="I310" s="3"/>
      <c r="J310" s="3"/>
      <c r="K310" s="3"/>
      <c r="L310" s="3"/>
      <c r="M310" s="3"/>
      <c r="N310" s="3"/>
      <c r="O310" s="3"/>
      <c r="P310" s="3"/>
      <c r="Q310" s="3"/>
      <c r="R310" s="3"/>
      <c r="S310" s="3"/>
      <c r="T310" s="106"/>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6"/>
      <c r="BA310" s="37"/>
    </row>
    <row r="311" ht="15" customHeight="1" spans="1:53">
      <c r="A311" s="3"/>
      <c r="B311" s="3"/>
      <c r="C311" s="3"/>
      <c r="D311" s="31"/>
      <c r="E311" s="31"/>
      <c r="F311" s="3"/>
      <c r="G311" s="3"/>
      <c r="H311" s="3"/>
      <c r="I311" s="3"/>
      <c r="J311" s="3"/>
      <c r="K311" s="3"/>
      <c r="L311" s="3"/>
      <c r="M311" s="3"/>
      <c r="N311" s="3"/>
      <c r="O311" s="3"/>
      <c r="P311" s="3"/>
      <c r="Q311" s="3"/>
      <c r="R311" s="3"/>
      <c r="S311" s="3"/>
      <c r="T311" s="106"/>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6"/>
      <c r="BA311" s="37"/>
    </row>
    <row r="312" ht="15" customHeight="1" spans="1:53">
      <c r="A312" s="3"/>
      <c r="B312" s="3"/>
      <c r="C312" s="3"/>
      <c r="D312" s="31"/>
      <c r="E312" s="31"/>
      <c r="F312" s="3"/>
      <c r="G312" s="3"/>
      <c r="H312" s="3"/>
      <c r="I312" s="3"/>
      <c r="J312" s="3"/>
      <c r="K312" s="3"/>
      <c r="L312" s="3"/>
      <c r="M312" s="3"/>
      <c r="N312" s="3"/>
      <c r="O312" s="3"/>
      <c r="P312" s="3"/>
      <c r="Q312" s="3"/>
      <c r="R312" s="3"/>
      <c r="S312" s="3"/>
      <c r="T312" s="106"/>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6"/>
      <c r="BA312" s="37"/>
    </row>
    <row r="313" ht="15" customHeight="1" spans="1:53">
      <c r="A313" s="3"/>
      <c r="B313" s="3"/>
      <c r="C313" s="3"/>
      <c r="D313" s="31"/>
      <c r="E313" s="31"/>
      <c r="F313" s="3"/>
      <c r="G313" s="3"/>
      <c r="H313" s="3"/>
      <c r="I313" s="3"/>
      <c r="J313" s="3"/>
      <c r="K313" s="3"/>
      <c r="L313" s="3"/>
      <c r="M313" s="3"/>
      <c r="N313" s="3"/>
      <c r="O313" s="3"/>
      <c r="P313" s="3"/>
      <c r="Q313" s="3"/>
      <c r="R313" s="3"/>
      <c r="S313" s="3"/>
      <c r="T313" s="106"/>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6"/>
      <c r="BA313" s="37"/>
    </row>
    <row r="314" ht="15" customHeight="1" spans="1:53">
      <c r="A314" s="3"/>
      <c r="B314" s="3"/>
      <c r="C314" s="3"/>
      <c r="D314" s="31"/>
      <c r="E314" s="31"/>
      <c r="F314" s="3"/>
      <c r="G314" s="3"/>
      <c r="H314" s="3"/>
      <c r="I314" s="3"/>
      <c r="J314" s="3"/>
      <c r="K314" s="3"/>
      <c r="L314" s="3"/>
      <c r="M314" s="3"/>
      <c r="N314" s="3"/>
      <c r="O314" s="3"/>
      <c r="P314" s="3"/>
      <c r="Q314" s="3"/>
      <c r="R314" s="3"/>
      <c r="S314" s="3"/>
      <c r="T314" s="106"/>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6"/>
      <c r="BA314" s="37"/>
    </row>
    <row r="315" ht="15" customHeight="1" spans="1:53">
      <c r="A315" s="3"/>
      <c r="B315" s="3"/>
      <c r="C315" s="3"/>
      <c r="D315" s="31"/>
      <c r="E315" s="31"/>
      <c r="F315" s="3"/>
      <c r="G315" s="3"/>
      <c r="H315" s="3"/>
      <c r="I315" s="3"/>
      <c r="J315" s="3"/>
      <c r="K315" s="3"/>
      <c r="L315" s="3"/>
      <c r="M315" s="3"/>
      <c r="N315" s="3"/>
      <c r="O315" s="3"/>
      <c r="P315" s="3"/>
      <c r="Q315" s="3"/>
      <c r="R315" s="3"/>
      <c r="S315" s="3"/>
      <c r="T315" s="106"/>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6"/>
      <c r="BA315" s="37"/>
    </row>
    <row r="316" ht="15" customHeight="1" spans="1:53">
      <c r="A316" s="3"/>
      <c r="B316" s="3"/>
      <c r="C316" s="3"/>
      <c r="D316" s="31"/>
      <c r="E316" s="31"/>
      <c r="F316" s="3"/>
      <c r="G316" s="3"/>
      <c r="H316" s="3"/>
      <c r="I316" s="3"/>
      <c r="J316" s="3"/>
      <c r="K316" s="3"/>
      <c r="L316" s="3"/>
      <c r="M316" s="3"/>
      <c r="N316" s="3"/>
      <c r="O316" s="3"/>
      <c r="P316" s="3"/>
      <c r="Q316" s="3"/>
      <c r="R316" s="3"/>
      <c r="S316" s="3"/>
      <c r="T316" s="106"/>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6"/>
      <c r="BA316" s="37"/>
    </row>
    <row r="317" ht="15" customHeight="1" spans="1:53">
      <c r="A317" s="3"/>
      <c r="B317" s="3"/>
      <c r="C317" s="3"/>
      <c r="D317" s="31"/>
      <c r="E317" s="31"/>
      <c r="F317" s="3"/>
      <c r="G317" s="3"/>
      <c r="H317" s="3"/>
      <c r="I317" s="3"/>
      <c r="J317" s="3"/>
      <c r="K317" s="3"/>
      <c r="L317" s="3"/>
      <c r="M317" s="3"/>
      <c r="N317" s="3"/>
      <c r="O317" s="3"/>
      <c r="P317" s="3"/>
      <c r="Q317" s="3"/>
      <c r="R317" s="3"/>
      <c r="S317" s="3"/>
      <c r="T317" s="106"/>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6"/>
      <c r="BA317" s="37"/>
    </row>
    <row r="318" ht="15" customHeight="1" spans="1:53">
      <c r="A318" s="3"/>
      <c r="B318" s="3"/>
      <c r="C318" s="3"/>
      <c r="D318" s="31"/>
      <c r="E318" s="31"/>
      <c r="F318" s="3"/>
      <c r="G318" s="3"/>
      <c r="H318" s="3"/>
      <c r="I318" s="3"/>
      <c r="J318" s="3"/>
      <c r="K318" s="3"/>
      <c r="L318" s="3"/>
      <c r="M318" s="3"/>
      <c r="N318" s="3"/>
      <c r="O318" s="3"/>
      <c r="P318" s="3"/>
      <c r="Q318" s="3"/>
      <c r="R318" s="3"/>
      <c r="S318" s="3"/>
      <c r="T318" s="106"/>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6"/>
      <c r="BA318" s="37"/>
    </row>
    <row r="319" ht="15" customHeight="1" spans="1:53">
      <c r="A319" s="3"/>
      <c r="B319" s="3"/>
      <c r="C319" s="3"/>
      <c r="D319" s="31"/>
      <c r="E319" s="31"/>
      <c r="F319" s="3"/>
      <c r="G319" s="3"/>
      <c r="H319" s="3"/>
      <c r="I319" s="3"/>
      <c r="J319" s="3"/>
      <c r="K319" s="3"/>
      <c r="L319" s="3"/>
      <c r="M319" s="3"/>
      <c r="N319" s="3"/>
      <c r="O319" s="3"/>
      <c r="P319" s="3"/>
      <c r="Q319" s="3"/>
      <c r="R319" s="3"/>
      <c r="S319" s="3"/>
      <c r="T319" s="106"/>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6"/>
      <c r="BA319" s="37"/>
    </row>
    <row r="320" ht="15" customHeight="1" spans="1:53">
      <c r="A320" s="3"/>
      <c r="B320" s="3"/>
      <c r="C320" s="3"/>
      <c r="D320" s="31"/>
      <c r="E320" s="31"/>
      <c r="F320" s="3"/>
      <c r="G320" s="3"/>
      <c r="H320" s="3"/>
      <c r="I320" s="3"/>
      <c r="J320" s="3"/>
      <c r="K320" s="3"/>
      <c r="L320" s="3"/>
      <c r="M320" s="3"/>
      <c r="N320" s="3"/>
      <c r="O320" s="3"/>
      <c r="P320" s="3"/>
      <c r="Q320" s="3"/>
      <c r="R320" s="3"/>
      <c r="S320" s="3"/>
      <c r="T320" s="106"/>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6"/>
      <c r="BA320" s="37"/>
    </row>
    <row r="321" ht="15" customHeight="1" spans="1:53">
      <c r="A321" s="3"/>
      <c r="B321" s="3"/>
      <c r="C321" s="3"/>
      <c r="D321" s="31"/>
      <c r="E321" s="31"/>
      <c r="F321" s="3"/>
      <c r="G321" s="3"/>
      <c r="H321" s="3"/>
      <c r="I321" s="3"/>
      <c r="J321" s="3"/>
      <c r="K321" s="3"/>
      <c r="L321" s="3"/>
      <c r="M321" s="3"/>
      <c r="N321" s="3"/>
      <c r="O321" s="3"/>
      <c r="P321" s="3"/>
      <c r="Q321" s="3"/>
      <c r="R321" s="3"/>
      <c r="S321" s="3"/>
      <c r="T321" s="106"/>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6"/>
      <c r="BA321" s="37"/>
    </row>
    <row r="322" ht="15" customHeight="1" spans="1:53">
      <c r="A322" s="3"/>
      <c r="B322" s="3"/>
      <c r="C322" s="3"/>
      <c r="D322" s="31"/>
      <c r="E322" s="31"/>
      <c r="F322" s="3"/>
      <c r="G322" s="3"/>
      <c r="H322" s="3"/>
      <c r="I322" s="3"/>
      <c r="J322" s="3"/>
      <c r="K322" s="3"/>
      <c r="L322" s="3"/>
      <c r="M322" s="3"/>
      <c r="N322" s="3"/>
      <c r="O322" s="3"/>
      <c r="P322" s="3"/>
      <c r="Q322" s="3"/>
      <c r="R322" s="3"/>
      <c r="S322" s="3"/>
      <c r="T322" s="106"/>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6"/>
      <c r="BA322" s="37"/>
    </row>
    <row r="323" ht="15" customHeight="1" spans="1:53">
      <c r="A323" s="3"/>
      <c r="B323" s="3"/>
      <c r="C323" s="3"/>
      <c r="D323" s="31"/>
      <c r="E323" s="31"/>
      <c r="F323" s="3"/>
      <c r="G323" s="3"/>
      <c r="H323" s="3"/>
      <c r="I323" s="3"/>
      <c r="J323" s="3"/>
      <c r="K323" s="3"/>
      <c r="L323" s="3"/>
      <c r="M323" s="3"/>
      <c r="N323" s="3"/>
      <c r="O323" s="3"/>
      <c r="P323" s="3"/>
      <c r="Q323" s="3"/>
      <c r="R323" s="3"/>
      <c r="S323" s="3"/>
      <c r="T323" s="106"/>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6"/>
      <c r="BA323" s="37"/>
    </row>
    <row r="324" ht="15" customHeight="1" spans="1:53">
      <c r="A324" s="3"/>
      <c r="B324" s="3"/>
      <c r="C324" s="3"/>
      <c r="D324" s="31"/>
      <c r="E324" s="31"/>
      <c r="F324" s="3"/>
      <c r="G324" s="3"/>
      <c r="H324" s="3"/>
      <c r="I324" s="3"/>
      <c r="J324" s="3"/>
      <c r="K324" s="3"/>
      <c r="L324" s="3"/>
      <c r="M324" s="3"/>
      <c r="N324" s="3"/>
      <c r="O324" s="3"/>
      <c r="P324" s="3"/>
      <c r="Q324" s="3"/>
      <c r="R324" s="3"/>
      <c r="S324" s="3"/>
      <c r="T324" s="106"/>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6"/>
      <c r="BA324" s="37"/>
    </row>
    <row r="325" ht="15" customHeight="1" spans="1:53">
      <c r="A325" s="3"/>
      <c r="B325" s="3"/>
      <c r="C325" s="3"/>
      <c r="D325" s="31"/>
      <c r="E325" s="31"/>
      <c r="F325" s="3"/>
      <c r="G325" s="3"/>
      <c r="H325" s="3"/>
      <c r="I325" s="3"/>
      <c r="J325" s="3"/>
      <c r="K325" s="3"/>
      <c r="L325" s="3"/>
      <c r="M325" s="3"/>
      <c r="N325" s="3"/>
      <c r="O325" s="3"/>
      <c r="P325" s="3"/>
      <c r="Q325" s="3"/>
      <c r="R325" s="3"/>
      <c r="S325" s="3"/>
      <c r="T325" s="106"/>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6"/>
      <c r="BA325" s="37"/>
    </row>
    <row r="326" ht="15" customHeight="1" spans="1:53">
      <c r="A326" s="3"/>
      <c r="B326" s="3"/>
      <c r="C326" s="3"/>
      <c r="D326" s="31"/>
      <c r="E326" s="31"/>
      <c r="F326" s="3"/>
      <c r="G326" s="3"/>
      <c r="H326" s="3"/>
      <c r="I326" s="3"/>
      <c r="J326" s="3"/>
      <c r="K326" s="3"/>
      <c r="L326" s="3"/>
      <c r="M326" s="3"/>
      <c r="N326" s="3"/>
      <c r="O326" s="3"/>
      <c r="P326" s="3"/>
      <c r="Q326" s="3"/>
      <c r="R326" s="3"/>
      <c r="S326" s="3"/>
      <c r="T326" s="106"/>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6"/>
      <c r="BA326" s="37"/>
    </row>
    <row r="327" ht="15" customHeight="1" spans="1:53">
      <c r="A327" s="3"/>
      <c r="B327" s="3"/>
      <c r="C327" s="3"/>
      <c r="D327" s="31"/>
      <c r="E327" s="31"/>
      <c r="F327" s="3"/>
      <c r="G327" s="3"/>
      <c r="H327" s="3"/>
      <c r="I327" s="3"/>
      <c r="J327" s="3"/>
      <c r="K327" s="3"/>
      <c r="L327" s="3"/>
      <c r="M327" s="3"/>
      <c r="N327" s="3"/>
      <c r="O327" s="3"/>
      <c r="P327" s="3"/>
      <c r="Q327" s="3"/>
      <c r="R327" s="3"/>
      <c r="S327" s="3"/>
      <c r="T327" s="106"/>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6"/>
      <c r="BA327" s="37"/>
    </row>
    <row r="328" ht="15" customHeight="1" spans="1:53">
      <c r="A328" s="3"/>
      <c r="B328" s="3"/>
      <c r="C328" s="3"/>
      <c r="D328" s="31"/>
      <c r="E328" s="31"/>
      <c r="F328" s="3"/>
      <c r="G328" s="3"/>
      <c r="H328" s="3"/>
      <c r="I328" s="3"/>
      <c r="J328" s="3"/>
      <c r="K328" s="3"/>
      <c r="L328" s="3"/>
      <c r="M328" s="3"/>
      <c r="N328" s="3"/>
      <c r="O328" s="3"/>
      <c r="P328" s="3"/>
      <c r="Q328" s="3"/>
      <c r="R328" s="3"/>
      <c r="S328" s="3"/>
      <c r="T328" s="106"/>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6"/>
      <c r="BA328" s="37"/>
    </row>
    <row r="329" ht="15" customHeight="1" spans="1:53">
      <c r="A329" s="3"/>
      <c r="B329" s="3"/>
      <c r="C329" s="3"/>
      <c r="D329" s="31"/>
      <c r="E329" s="31"/>
      <c r="F329" s="3"/>
      <c r="G329" s="3"/>
      <c r="H329" s="3"/>
      <c r="I329" s="3"/>
      <c r="J329" s="3"/>
      <c r="K329" s="3"/>
      <c r="L329" s="3"/>
      <c r="M329" s="3"/>
      <c r="N329" s="3"/>
      <c r="O329" s="3"/>
      <c r="P329" s="3"/>
      <c r="Q329" s="3"/>
      <c r="R329" s="3"/>
      <c r="S329" s="3"/>
      <c r="T329" s="106"/>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6"/>
      <c r="BA329" s="37"/>
    </row>
    <row r="330" ht="15" customHeight="1" spans="1:53">
      <c r="A330" s="3"/>
      <c r="B330" s="3"/>
      <c r="C330" s="3"/>
      <c r="D330" s="31"/>
      <c r="E330" s="31"/>
      <c r="F330" s="3"/>
      <c r="G330" s="3"/>
      <c r="H330" s="3"/>
      <c r="I330" s="3"/>
      <c r="J330" s="3"/>
      <c r="K330" s="3"/>
      <c r="L330" s="3"/>
      <c r="M330" s="3"/>
      <c r="N330" s="3"/>
      <c r="O330" s="3"/>
      <c r="P330" s="3"/>
      <c r="Q330" s="3"/>
      <c r="R330" s="3"/>
      <c r="S330" s="3"/>
      <c r="T330" s="106"/>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6"/>
      <c r="BA330" s="37"/>
    </row>
    <row r="331" ht="15" customHeight="1" spans="1:53">
      <c r="A331" s="3"/>
      <c r="B331" s="3"/>
      <c r="C331" s="3"/>
      <c r="D331" s="31"/>
      <c r="E331" s="31"/>
      <c r="F331" s="3"/>
      <c r="G331" s="3"/>
      <c r="H331" s="3"/>
      <c r="I331" s="3"/>
      <c r="J331" s="3"/>
      <c r="K331" s="3"/>
      <c r="L331" s="3"/>
      <c r="M331" s="3"/>
      <c r="N331" s="3"/>
      <c r="O331" s="3"/>
      <c r="P331" s="3"/>
      <c r="Q331" s="3"/>
      <c r="R331" s="3"/>
      <c r="S331" s="3"/>
      <c r="T331" s="106"/>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6"/>
      <c r="BA331" s="37"/>
    </row>
    <row r="332" ht="15" customHeight="1" spans="1:53">
      <c r="A332" s="3"/>
      <c r="B332" s="3"/>
      <c r="C332" s="3"/>
      <c r="D332" s="31"/>
      <c r="E332" s="31"/>
      <c r="F332" s="3"/>
      <c r="G332" s="3"/>
      <c r="H332" s="3"/>
      <c r="I332" s="3"/>
      <c r="J332" s="3"/>
      <c r="K332" s="3"/>
      <c r="L332" s="3"/>
      <c r="M332" s="3"/>
      <c r="N332" s="3"/>
      <c r="O332" s="3"/>
      <c r="P332" s="3"/>
      <c r="Q332" s="3"/>
      <c r="R332" s="3"/>
      <c r="S332" s="3"/>
      <c r="T332" s="106"/>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6"/>
      <c r="BA332" s="37"/>
    </row>
    <row r="333" ht="15" customHeight="1" spans="1:53">
      <c r="A333" s="3"/>
      <c r="B333" s="3"/>
      <c r="C333" s="3"/>
      <c r="D333" s="31"/>
      <c r="E333" s="31"/>
      <c r="F333" s="3"/>
      <c r="G333" s="3"/>
      <c r="H333" s="3"/>
      <c r="I333" s="3"/>
      <c r="J333" s="3"/>
      <c r="K333" s="3"/>
      <c r="L333" s="3"/>
      <c r="M333" s="3"/>
      <c r="N333" s="3"/>
      <c r="O333" s="3"/>
      <c r="P333" s="3"/>
      <c r="Q333" s="3"/>
      <c r="R333" s="3"/>
      <c r="S333" s="3"/>
      <c r="T333" s="106"/>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6"/>
      <c r="BA333" s="37"/>
    </row>
    <row r="334" ht="15" customHeight="1" spans="1:53">
      <c r="A334" s="3"/>
      <c r="B334" s="3"/>
      <c r="C334" s="3"/>
      <c r="D334" s="31"/>
      <c r="E334" s="31"/>
      <c r="F334" s="3"/>
      <c r="G334" s="3"/>
      <c r="H334" s="3"/>
      <c r="I334" s="3"/>
      <c r="J334" s="3"/>
      <c r="K334" s="3"/>
      <c r="L334" s="3"/>
      <c r="M334" s="3"/>
      <c r="N334" s="3"/>
      <c r="O334" s="3"/>
      <c r="P334" s="3"/>
      <c r="Q334" s="3"/>
      <c r="R334" s="3"/>
      <c r="S334" s="3"/>
      <c r="T334" s="106"/>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6"/>
      <c r="BA334" s="37"/>
    </row>
    <row r="335" ht="15" customHeight="1" spans="1:53">
      <c r="A335" s="3"/>
      <c r="B335" s="3"/>
      <c r="C335" s="3"/>
      <c r="D335" s="31"/>
      <c r="E335" s="31"/>
      <c r="F335" s="3"/>
      <c r="G335" s="3"/>
      <c r="H335" s="3"/>
      <c r="I335" s="3"/>
      <c r="J335" s="3"/>
      <c r="K335" s="3"/>
      <c r="L335" s="3"/>
      <c r="M335" s="3"/>
      <c r="N335" s="3"/>
      <c r="O335" s="3"/>
      <c r="P335" s="3"/>
      <c r="Q335" s="3"/>
      <c r="R335" s="3"/>
      <c r="S335" s="3"/>
      <c r="T335" s="106"/>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6"/>
      <c r="BA335" s="37"/>
    </row>
    <row r="336" ht="15" customHeight="1" spans="1:53">
      <c r="A336" s="3"/>
      <c r="B336" s="3"/>
      <c r="C336" s="3"/>
      <c r="D336" s="31"/>
      <c r="E336" s="31"/>
      <c r="F336" s="3"/>
      <c r="G336" s="3"/>
      <c r="H336" s="3"/>
      <c r="I336" s="3"/>
      <c r="J336" s="3"/>
      <c r="K336" s="3"/>
      <c r="L336" s="3"/>
      <c r="M336" s="3"/>
      <c r="N336" s="3"/>
      <c r="O336" s="3"/>
      <c r="P336" s="3"/>
      <c r="Q336" s="3"/>
      <c r="R336" s="3"/>
      <c r="S336" s="3"/>
      <c r="T336" s="106"/>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6"/>
      <c r="BA336" s="37"/>
    </row>
    <row r="337" ht="15" customHeight="1" spans="1:53">
      <c r="A337" s="3"/>
      <c r="B337" s="3"/>
      <c r="C337" s="3"/>
      <c r="D337" s="31"/>
      <c r="E337" s="31"/>
      <c r="F337" s="3"/>
      <c r="G337" s="3"/>
      <c r="H337" s="3"/>
      <c r="I337" s="3"/>
      <c r="J337" s="3"/>
      <c r="K337" s="3"/>
      <c r="L337" s="3"/>
      <c r="M337" s="3"/>
      <c r="N337" s="3"/>
      <c r="O337" s="3"/>
      <c r="P337" s="3"/>
      <c r="Q337" s="3"/>
      <c r="R337" s="3"/>
      <c r="S337" s="3"/>
      <c r="T337" s="106"/>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6"/>
      <c r="BA337" s="37"/>
    </row>
    <row r="338" ht="15" customHeight="1" spans="1:53">
      <c r="A338" s="3"/>
      <c r="B338" s="3"/>
      <c r="C338" s="3"/>
      <c r="D338" s="31"/>
      <c r="E338" s="31"/>
      <c r="F338" s="3"/>
      <c r="G338" s="3"/>
      <c r="H338" s="3"/>
      <c r="I338" s="3"/>
      <c r="J338" s="3"/>
      <c r="K338" s="3"/>
      <c r="L338" s="3"/>
      <c r="M338" s="3"/>
      <c r="N338" s="3"/>
      <c r="O338" s="3"/>
      <c r="P338" s="3"/>
      <c r="Q338" s="3"/>
      <c r="R338" s="3"/>
      <c r="S338" s="3"/>
      <c r="T338" s="106"/>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6"/>
      <c r="BA338" s="37"/>
    </row>
    <row r="339" ht="15" customHeight="1" spans="1:53">
      <c r="A339" s="3"/>
      <c r="B339" s="3"/>
      <c r="C339" s="3"/>
      <c r="D339" s="31"/>
      <c r="E339" s="31"/>
      <c r="F339" s="3"/>
      <c r="G339" s="3"/>
      <c r="H339" s="3"/>
      <c r="I339" s="3"/>
      <c r="J339" s="3"/>
      <c r="K339" s="3"/>
      <c r="L339" s="3"/>
      <c r="M339" s="3"/>
      <c r="N339" s="3"/>
      <c r="O339" s="3"/>
      <c r="P339" s="3"/>
      <c r="Q339" s="3"/>
      <c r="R339" s="3"/>
      <c r="S339" s="3"/>
      <c r="T339" s="106"/>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6"/>
      <c r="BA339" s="37"/>
    </row>
    <row r="340" ht="15" customHeight="1" spans="1:53">
      <c r="A340" s="3"/>
      <c r="B340" s="3"/>
      <c r="C340" s="3"/>
      <c r="D340" s="31"/>
      <c r="E340" s="31"/>
      <c r="F340" s="3"/>
      <c r="G340" s="3"/>
      <c r="H340" s="3"/>
      <c r="I340" s="3"/>
      <c r="J340" s="3"/>
      <c r="K340" s="3"/>
      <c r="L340" s="3"/>
      <c r="M340" s="3"/>
      <c r="N340" s="3"/>
      <c r="O340" s="3"/>
      <c r="P340" s="3"/>
      <c r="Q340" s="3"/>
      <c r="R340" s="3"/>
      <c r="S340" s="3"/>
      <c r="T340" s="106"/>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6"/>
      <c r="BA340" s="37"/>
    </row>
    <row r="341" ht="15" customHeight="1" spans="1:53">
      <c r="A341" s="3"/>
      <c r="B341" s="3"/>
      <c r="C341" s="3"/>
      <c r="D341" s="31"/>
      <c r="E341" s="31"/>
      <c r="F341" s="3"/>
      <c r="G341" s="3"/>
      <c r="H341" s="3"/>
      <c r="I341" s="3"/>
      <c r="J341" s="3"/>
      <c r="K341" s="3"/>
      <c r="L341" s="3"/>
      <c r="M341" s="3"/>
      <c r="N341" s="3"/>
      <c r="O341" s="3"/>
      <c r="P341" s="3"/>
      <c r="Q341" s="3"/>
      <c r="R341" s="3"/>
      <c r="S341" s="3"/>
      <c r="T341" s="106"/>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6"/>
      <c r="BA341" s="37"/>
    </row>
    <row r="342" ht="15" customHeight="1" spans="1:53">
      <c r="A342" s="3"/>
      <c r="B342" s="3"/>
      <c r="C342" s="3"/>
      <c r="D342" s="31"/>
      <c r="E342" s="31"/>
      <c r="F342" s="3"/>
      <c r="G342" s="3"/>
      <c r="H342" s="3"/>
      <c r="I342" s="3"/>
      <c r="J342" s="3"/>
      <c r="K342" s="3"/>
      <c r="L342" s="3"/>
      <c r="M342" s="3"/>
      <c r="N342" s="3"/>
      <c r="O342" s="3"/>
      <c r="P342" s="3"/>
      <c r="Q342" s="3"/>
      <c r="R342" s="3"/>
      <c r="S342" s="3"/>
      <c r="T342" s="106"/>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6"/>
      <c r="BA342" s="37"/>
    </row>
    <row r="343" ht="15" customHeight="1" spans="1:53">
      <c r="A343" s="3"/>
      <c r="B343" s="3"/>
      <c r="C343" s="3"/>
      <c r="D343" s="31"/>
      <c r="E343" s="31"/>
      <c r="F343" s="3"/>
      <c r="G343" s="3"/>
      <c r="H343" s="3"/>
      <c r="I343" s="3"/>
      <c r="J343" s="3"/>
      <c r="K343" s="3"/>
      <c r="L343" s="3"/>
      <c r="M343" s="3"/>
      <c r="N343" s="3"/>
      <c r="O343" s="3"/>
      <c r="P343" s="3"/>
      <c r="Q343" s="3"/>
      <c r="R343" s="3"/>
      <c r="S343" s="3"/>
      <c r="T343" s="106"/>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6"/>
      <c r="BA343" s="37"/>
    </row>
    <row r="344" ht="15" customHeight="1" spans="1:53">
      <c r="A344" s="3"/>
      <c r="B344" s="3"/>
      <c r="C344" s="3"/>
      <c r="D344" s="31"/>
      <c r="E344" s="31"/>
      <c r="F344" s="3"/>
      <c r="G344" s="3"/>
      <c r="H344" s="3"/>
      <c r="I344" s="3"/>
      <c r="J344" s="3"/>
      <c r="K344" s="3"/>
      <c r="L344" s="3"/>
      <c r="M344" s="3"/>
      <c r="N344" s="3"/>
      <c r="O344" s="3"/>
      <c r="P344" s="3"/>
      <c r="Q344" s="3"/>
      <c r="R344" s="3"/>
      <c r="S344" s="3"/>
      <c r="T344" s="106"/>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6"/>
      <c r="BA344" s="37"/>
    </row>
    <row r="345" ht="15" customHeight="1" spans="1:53">
      <c r="A345" s="3"/>
      <c r="B345" s="3"/>
      <c r="C345" s="3"/>
      <c r="D345" s="31"/>
      <c r="E345" s="31"/>
      <c r="F345" s="3"/>
      <c r="G345" s="3"/>
      <c r="H345" s="3"/>
      <c r="I345" s="3"/>
      <c r="J345" s="3"/>
      <c r="K345" s="3"/>
      <c r="L345" s="3"/>
      <c r="M345" s="3"/>
      <c r="N345" s="3"/>
      <c r="O345" s="3"/>
      <c r="P345" s="3"/>
      <c r="Q345" s="3"/>
      <c r="R345" s="3"/>
      <c r="S345" s="3"/>
      <c r="T345" s="106"/>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6"/>
      <c r="BA345" s="37"/>
    </row>
    <row r="346" ht="15" customHeight="1" spans="1:53">
      <c r="A346" s="3"/>
      <c r="B346" s="3"/>
      <c r="C346" s="3"/>
      <c r="D346" s="31"/>
      <c r="E346" s="31"/>
      <c r="F346" s="3"/>
      <c r="G346" s="3"/>
      <c r="H346" s="3"/>
      <c r="I346" s="3"/>
      <c r="J346" s="3"/>
      <c r="K346" s="3"/>
      <c r="L346" s="3"/>
      <c r="M346" s="3"/>
      <c r="N346" s="3"/>
      <c r="O346" s="3"/>
      <c r="P346" s="3"/>
      <c r="Q346" s="3"/>
      <c r="R346" s="3"/>
      <c r="S346" s="3"/>
      <c r="T346" s="106"/>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6"/>
      <c r="BA346" s="37"/>
    </row>
    <row r="347" ht="15" customHeight="1" spans="1:53">
      <c r="A347" s="3"/>
      <c r="B347" s="3"/>
      <c r="C347" s="3"/>
      <c r="D347" s="31"/>
      <c r="E347" s="31"/>
      <c r="F347" s="3"/>
      <c r="G347" s="3"/>
      <c r="H347" s="3"/>
      <c r="I347" s="3"/>
      <c r="J347" s="3"/>
      <c r="K347" s="3"/>
      <c r="L347" s="3"/>
      <c r="M347" s="3"/>
      <c r="N347" s="3"/>
      <c r="O347" s="3"/>
      <c r="P347" s="3"/>
      <c r="Q347" s="3"/>
      <c r="R347" s="3"/>
      <c r="S347" s="3"/>
      <c r="T347" s="106"/>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6"/>
      <c r="BA347" s="37"/>
    </row>
    <row r="348" ht="15" customHeight="1" spans="1:53">
      <c r="A348" s="3"/>
      <c r="B348" s="3"/>
      <c r="C348" s="3"/>
      <c r="D348" s="31"/>
      <c r="E348" s="31"/>
      <c r="F348" s="3"/>
      <c r="G348" s="3"/>
      <c r="H348" s="3"/>
      <c r="I348" s="3"/>
      <c r="J348" s="3"/>
      <c r="K348" s="3"/>
      <c r="L348" s="3"/>
      <c r="M348" s="3"/>
      <c r="N348" s="3"/>
      <c r="O348" s="3"/>
      <c r="P348" s="3"/>
      <c r="Q348" s="3"/>
      <c r="R348" s="3"/>
      <c r="S348" s="3"/>
      <c r="T348" s="106"/>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6"/>
      <c r="BA348" s="37"/>
    </row>
    <row r="349" ht="15" customHeight="1" spans="1:53">
      <c r="A349" s="3"/>
      <c r="B349" s="3"/>
      <c r="C349" s="3"/>
      <c r="D349" s="31"/>
      <c r="E349" s="31"/>
      <c r="F349" s="3"/>
      <c r="G349" s="3"/>
      <c r="H349" s="3"/>
      <c r="I349" s="3"/>
      <c r="J349" s="3"/>
      <c r="K349" s="3"/>
      <c r="L349" s="3"/>
      <c r="M349" s="3"/>
      <c r="N349" s="3"/>
      <c r="O349" s="3"/>
      <c r="P349" s="3"/>
      <c r="Q349" s="3"/>
      <c r="R349" s="3"/>
      <c r="S349" s="3"/>
      <c r="T349" s="106"/>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6"/>
      <c r="BA349" s="37"/>
    </row>
    <row r="350" ht="15" customHeight="1" spans="1:53">
      <c r="A350" s="3"/>
      <c r="B350" s="3"/>
      <c r="C350" s="3"/>
      <c r="D350" s="31"/>
      <c r="E350" s="31"/>
      <c r="F350" s="3"/>
      <c r="G350" s="3"/>
      <c r="H350" s="3"/>
      <c r="I350" s="3"/>
      <c r="J350" s="3"/>
      <c r="K350" s="3"/>
      <c r="L350" s="3"/>
      <c r="M350" s="3"/>
      <c r="N350" s="3"/>
      <c r="O350" s="3"/>
      <c r="P350" s="3"/>
      <c r="Q350" s="3"/>
      <c r="R350" s="3"/>
      <c r="S350" s="3"/>
      <c r="T350" s="106"/>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6"/>
      <c r="BA350" s="37"/>
    </row>
    <row r="351" ht="15" customHeight="1" spans="1:53">
      <c r="A351" s="3"/>
      <c r="B351" s="3"/>
      <c r="C351" s="3"/>
      <c r="D351" s="31"/>
      <c r="E351" s="31"/>
      <c r="F351" s="3"/>
      <c r="G351" s="3"/>
      <c r="H351" s="3"/>
      <c r="I351" s="3"/>
      <c r="J351" s="3"/>
      <c r="K351" s="3"/>
      <c r="L351" s="3"/>
      <c r="M351" s="3"/>
      <c r="N351" s="3"/>
      <c r="O351" s="3"/>
      <c r="P351" s="3"/>
      <c r="Q351" s="3"/>
      <c r="R351" s="3"/>
      <c r="S351" s="3"/>
      <c r="T351" s="106"/>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6"/>
      <c r="BA351" s="37"/>
    </row>
    <row r="352" ht="15" customHeight="1" spans="1:53">
      <c r="A352" s="3"/>
      <c r="B352" s="3"/>
      <c r="C352" s="3"/>
      <c r="D352" s="31"/>
      <c r="E352" s="31"/>
      <c r="F352" s="3"/>
      <c r="G352" s="3"/>
      <c r="H352" s="3"/>
      <c r="I352" s="3"/>
      <c r="J352" s="3"/>
      <c r="K352" s="3"/>
      <c r="L352" s="3"/>
      <c r="M352" s="3"/>
      <c r="N352" s="3"/>
      <c r="O352" s="3"/>
      <c r="P352" s="3"/>
      <c r="Q352" s="3"/>
      <c r="R352" s="3"/>
      <c r="S352" s="3"/>
      <c r="T352" s="106"/>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6"/>
      <c r="BA352" s="37"/>
    </row>
    <row r="353" ht="15" customHeight="1" spans="1:53">
      <c r="A353" s="3"/>
      <c r="B353" s="3"/>
      <c r="C353" s="3"/>
      <c r="D353" s="31"/>
      <c r="E353" s="31"/>
      <c r="F353" s="3"/>
      <c r="G353" s="3"/>
      <c r="H353" s="3"/>
      <c r="I353" s="3"/>
      <c r="J353" s="3"/>
      <c r="K353" s="3"/>
      <c r="L353" s="3"/>
      <c r="M353" s="3"/>
      <c r="N353" s="3"/>
      <c r="O353" s="3"/>
      <c r="P353" s="3"/>
      <c r="Q353" s="3"/>
      <c r="R353" s="3"/>
      <c r="S353" s="3"/>
      <c r="T353" s="106"/>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6"/>
      <c r="BA353" s="37"/>
    </row>
    <row r="354" ht="15" customHeight="1" spans="1:53">
      <c r="A354" s="3"/>
      <c r="B354" s="3"/>
      <c r="C354" s="3"/>
      <c r="D354" s="31"/>
      <c r="E354" s="31"/>
      <c r="F354" s="3"/>
      <c r="G354" s="3"/>
      <c r="H354" s="3"/>
      <c r="I354" s="3"/>
      <c r="J354" s="3"/>
      <c r="K354" s="3"/>
      <c r="L354" s="3"/>
      <c r="M354" s="3"/>
      <c r="N354" s="3"/>
      <c r="O354" s="3"/>
      <c r="P354" s="3"/>
      <c r="Q354" s="3"/>
      <c r="R354" s="3"/>
      <c r="S354" s="3"/>
      <c r="T354" s="106"/>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6"/>
      <c r="BA354" s="37"/>
    </row>
    <row r="355" ht="15" customHeight="1" spans="1:53">
      <c r="A355" s="3"/>
      <c r="B355" s="3"/>
      <c r="C355" s="3"/>
      <c r="D355" s="31"/>
      <c r="E355" s="31"/>
      <c r="F355" s="3"/>
      <c r="G355" s="3"/>
      <c r="H355" s="3"/>
      <c r="I355" s="3"/>
      <c r="J355" s="3"/>
      <c r="K355" s="3"/>
      <c r="L355" s="3"/>
      <c r="M355" s="3"/>
      <c r="N355" s="3"/>
      <c r="O355" s="3"/>
      <c r="P355" s="3"/>
      <c r="Q355" s="3"/>
      <c r="R355" s="3"/>
      <c r="S355" s="3"/>
      <c r="T355" s="106"/>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6"/>
      <c r="BA355" s="37"/>
    </row>
    <row r="356" ht="15" customHeight="1" spans="1:53">
      <c r="A356" s="3"/>
      <c r="B356" s="3"/>
      <c r="C356" s="3"/>
      <c r="D356" s="31"/>
      <c r="E356" s="31"/>
      <c r="F356" s="3"/>
      <c r="G356" s="3"/>
      <c r="H356" s="3"/>
      <c r="I356" s="3"/>
      <c r="J356" s="3"/>
      <c r="K356" s="3"/>
      <c r="L356" s="3"/>
      <c r="M356" s="3"/>
      <c r="N356" s="3"/>
      <c r="O356" s="3"/>
      <c r="P356" s="3"/>
      <c r="Q356" s="3"/>
      <c r="R356" s="3"/>
      <c r="S356" s="3"/>
      <c r="T356" s="106"/>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6"/>
      <c r="BA356" s="37"/>
    </row>
    <row r="357" ht="15" customHeight="1" spans="1:53">
      <c r="A357" s="3"/>
      <c r="B357" s="3"/>
      <c r="C357" s="3"/>
      <c r="D357" s="31"/>
      <c r="E357" s="31"/>
      <c r="F357" s="3"/>
      <c r="G357" s="3"/>
      <c r="H357" s="3"/>
      <c r="I357" s="3"/>
      <c r="J357" s="3"/>
      <c r="K357" s="3"/>
      <c r="L357" s="3"/>
      <c r="M357" s="3"/>
      <c r="N357" s="3"/>
      <c r="O357" s="3"/>
      <c r="P357" s="3"/>
      <c r="Q357" s="3"/>
      <c r="R357" s="3"/>
      <c r="S357" s="3"/>
      <c r="T357" s="106"/>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6"/>
      <c r="BA357" s="37"/>
    </row>
    <row r="358" ht="15" customHeight="1" spans="1:53">
      <c r="A358" s="3"/>
      <c r="B358" s="3"/>
      <c r="C358" s="3"/>
      <c r="D358" s="31"/>
      <c r="E358" s="31"/>
      <c r="F358" s="3"/>
      <c r="G358" s="3"/>
      <c r="H358" s="3"/>
      <c r="I358" s="3"/>
      <c r="J358" s="3"/>
      <c r="K358" s="3"/>
      <c r="L358" s="3"/>
      <c r="M358" s="3"/>
      <c r="N358" s="3"/>
      <c r="O358" s="3"/>
      <c r="P358" s="3"/>
      <c r="Q358" s="3"/>
      <c r="R358" s="3"/>
      <c r="S358" s="3"/>
      <c r="T358" s="106"/>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6"/>
      <c r="BA358" s="37"/>
    </row>
    <row r="359" ht="15" customHeight="1" spans="1:53">
      <c r="A359" s="3"/>
      <c r="B359" s="3"/>
      <c r="C359" s="3"/>
      <c r="D359" s="31"/>
      <c r="E359" s="31"/>
      <c r="F359" s="3"/>
      <c r="G359" s="3"/>
      <c r="H359" s="3"/>
      <c r="I359" s="3"/>
      <c r="J359" s="3"/>
      <c r="K359" s="3"/>
      <c r="L359" s="3"/>
      <c r="M359" s="3"/>
      <c r="N359" s="3"/>
      <c r="O359" s="3"/>
      <c r="P359" s="3"/>
      <c r="Q359" s="3"/>
      <c r="R359" s="3"/>
      <c r="S359" s="3"/>
      <c r="T359" s="106"/>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6"/>
      <c r="BA359" s="37"/>
    </row>
    <row r="360" ht="15" customHeight="1" spans="1:53">
      <c r="A360" s="3"/>
      <c r="B360" s="3"/>
      <c r="C360" s="3"/>
      <c r="D360" s="31"/>
      <c r="E360" s="31"/>
      <c r="F360" s="3"/>
      <c r="G360" s="3"/>
      <c r="H360" s="3"/>
      <c r="I360" s="3"/>
      <c r="J360" s="3"/>
      <c r="K360" s="3"/>
      <c r="L360" s="3"/>
      <c r="M360" s="3"/>
      <c r="N360" s="3"/>
      <c r="O360" s="3"/>
      <c r="P360" s="3"/>
      <c r="Q360" s="3"/>
      <c r="R360" s="3"/>
      <c r="S360" s="3"/>
      <c r="T360" s="106"/>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6"/>
      <c r="BA360" s="37"/>
    </row>
    <row r="361" ht="15" customHeight="1" spans="1:53">
      <c r="A361" s="3"/>
      <c r="B361" s="3"/>
      <c r="C361" s="3"/>
      <c r="D361" s="31"/>
      <c r="E361" s="31"/>
      <c r="F361" s="3"/>
      <c r="G361" s="3"/>
      <c r="H361" s="3"/>
      <c r="I361" s="3"/>
      <c r="J361" s="3"/>
      <c r="K361" s="3"/>
      <c r="L361" s="3"/>
      <c r="M361" s="3"/>
      <c r="N361" s="3"/>
      <c r="O361" s="3"/>
      <c r="P361" s="3"/>
      <c r="Q361" s="3"/>
      <c r="R361" s="3"/>
      <c r="S361" s="3"/>
      <c r="T361" s="106"/>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6"/>
      <c r="BA361" s="37"/>
    </row>
    <row r="362" ht="15" customHeight="1" spans="1:53">
      <c r="A362" s="3"/>
      <c r="B362" s="3"/>
      <c r="C362" s="3"/>
      <c r="D362" s="31"/>
      <c r="E362" s="31"/>
      <c r="F362" s="3"/>
      <c r="G362" s="3"/>
      <c r="H362" s="3"/>
      <c r="I362" s="3"/>
      <c r="J362" s="3"/>
      <c r="K362" s="3"/>
      <c r="L362" s="3"/>
      <c r="M362" s="3"/>
      <c r="N362" s="3"/>
      <c r="O362" s="3"/>
      <c r="P362" s="3"/>
      <c r="Q362" s="3"/>
      <c r="R362" s="3"/>
      <c r="S362" s="3"/>
      <c r="T362" s="106"/>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6"/>
      <c r="BA362" s="37"/>
    </row>
    <row r="363" ht="15" customHeight="1" spans="1:53">
      <c r="A363" s="3"/>
      <c r="B363" s="3"/>
      <c r="C363" s="3"/>
      <c r="D363" s="31"/>
      <c r="E363" s="31"/>
      <c r="F363" s="3"/>
      <c r="G363" s="3"/>
      <c r="H363" s="3"/>
      <c r="I363" s="3"/>
      <c r="J363" s="3"/>
      <c r="K363" s="3"/>
      <c r="L363" s="3"/>
      <c r="M363" s="3"/>
      <c r="N363" s="3"/>
      <c r="O363" s="3"/>
      <c r="P363" s="3"/>
      <c r="Q363" s="3"/>
      <c r="R363" s="3"/>
      <c r="S363" s="3"/>
      <c r="T363" s="106"/>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6"/>
      <c r="BA363" s="37"/>
    </row>
    <row r="364" ht="15" customHeight="1" spans="1:53">
      <c r="A364" s="3"/>
      <c r="B364" s="3"/>
      <c r="C364" s="3"/>
      <c r="D364" s="31"/>
      <c r="E364" s="31"/>
      <c r="F364" s="3"/>
      <c r="G364" s="3"/>
      <c r="H364" s="3"/>
      <c r="I364" s="3"/>
      <c r="J364" s="3"/>
      <c r="K364" s="3"/>
      <c r="L364" s="3"/>
      <c r="M364" s="3"/>
      <c r="N364" s="3"/>
      <c r="O364" s="3"/>
      <c r="P364" s="3"/>
      <c r="Q364" s="3"/>
      <c r="R364" s="3"/>
      <c r="S364" s="3"/>
      <c r="T364" s="106"/>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6"/>
      <c r="BA364" s="37"/>
    </row>
    <row r="365" ht="15" customHeight="1" spans="1:53">
      <c r="A365" s="3"/>
      <c r="B365" s="3"/>
      <c r="C365" s="3"/>
      <c r="D365" s="31"/>
      <c r="E365" s="31"/>
      <c r="F365" s="3"/>
      <c r="G365" s="3"/>
      <c r="H365" s="3"/>
      <c r="I365" s="3"/>
      <c r="J365" s="3"/>
      <c r="K365" s="3"/>
      <c r="L365" s="3"/>
      <c r="M365" s="3"/>
      <c r="N365" s="3"/>
      <c r="O365" s="3"/>
      <c r="P365" s="3"/>
      <c r="Q365" s="3"/>
      <c r="R365" s="3"/>
      <c r="S365" s="3"/>
      <c r="T365" s="106"/>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6"/>
      <c r="BA365" s="37"/>
    </row>
    <row r="366" ht="15" customHeight="1" spans="1:53">
      <c r="A366" s="3"/>
      <c r="B366" s="3"/>
      <c r="C366" s="3"/>
      <c r="D366" s="31"/>
      <c r="E366" s="31"/>
      <c r="F366" s="3"/>
      <c r="G366" s="3"/>
      <c r="H366" s="3"/>
      <c r="I366" s="3"/>
      <c r="J366" s="3"/>
      <c r="K366" s="3"/>
      <c r="L366" s="3"/>
      <c r="M366" s="3"/>
      <c r="N366" s="3"/>
      <c r="O366" s="3"/>
      <c r="P366" s="3"/>
      <c r="Q366" s="3"/>
      <c r="R366" s="3"/>
      <c r="S366" s="3"/>
      <c r="T366" s="106"/>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6"/>
      <c r="BA366" s="37"/>
    </row>
    <row r="367" ht="15" customHeight="1" spans="1:53">
      <c r="A367" s="3"/>
      <c r="B367" s="3"/>
      <c r="C367" s="3"/>
      <c r="D367" s="31"/>
      <c r="E367" s="31"/>
      <c r="F367" s="3"/>
      <c r="G367" s="3"/>
      <c r="H367" s="3"/>
      <c r="I367" s="3"/>
      <c r="J367" s="3"/>
      <c r="K367" s="3"/>
      <c r="L367" s="3"/>
      <c r="M367" s="3"/>
      <c r="N367" s="3"/>
      <c r="O367" s="3"/>
      <c r="P367" s="3"/>
      <c r="Q367" s="3"/>
      <c r="R367" s="3"/>
      <c r="S367" s="3"/>
      <c r="T367" s="106"/>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6"/>
      <c r="BA367" s="37"/>
    </row>
    <row r="368" ht="15" customHeight="1" spans="1:53">
      <c r="A368" s="3"/>
      <c r="B368" s="3"/>
      <c r="C368" s="3"/>
      <c r="D368" s="31"/>
      <c r="E368" s="31"/>
      <c r="F368" s="3"/>
      <c r="G368" s="3"/>
      <c r="H368" s="3"/>
      <c r="I368" s="3"/>
      <c r="J368" s="3"/>
      <c r="K368" s="3"/>
      <c r="L368" s="3"/>
      <c r="M368" s="3"/>
      <c r="N368" s="3"/>
      <c r="O368" s="3"/>
      <c r="P368" s="3"/>
      <c r="Q368" s="3"/>
      <c r="R368" s="3"/>
      <c r="S368" s="3"/>
      <c r="T368" s="106"/>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6"/>
      <c r="BA368" s="37"/>
    </row>
    <row r="369" ht="15" customHeight="1" spans="1:53">
      <c r="A369" s="3"/>
      <c r="B369" s="3"/>
      <c r="C369" s="3"/>
      <c r="D369" s="31"/>
      <c r="E369" s="31"/>
      <c r="F369" s="3"/>
      <c r="G369" s="3"/>
      <c r="H369" s="3"/>
      <c r="I369" s="3"/>
      <c r="J369" s="3"/>
      <c r="K369" s="3"/>
      <c r="L369" s="3"/>
      <c r="M369" s="3"/>
      <c r="N369" s="3"/>
      <c r="O369" s="3"/>
      <c r="P369" s="3"/>
      <c r="Q369" s="3"/>
      <c r="R369" s="3"/>
      <c r="S369" s="3"/>
      <c r="T369" s="106"/>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6"/>
      <c r="BA369" s="37"/>
    </row>
    <row r="370" ht="15" customHeight="1" spans="1:53">
      <c r="A370" s="3"/>
      <c r="B370" s="3"/>
      <c r="C370" s="3"/>
      <c r="D370" s="31"/>
      <c r="E370" s="31"/>
      <c r="F370" s="3"/>
      <c r="G370" s="3"/>
      <c r="H370" s="3"/>
      <c r="I370" s="3"/>
      <c r="J370" s="3"/>
      <c r="K370" s="3"/>
      <c r="L370" s="3"/>
      <c r="M370" s="3"/>
      <c r="N370" s="3"/>
      <c r="O370" s="3"/>
      <c r="P370" s="3"/>
      <c r="Q370" s="3"/>
      <c r="R370" s="3"/>
      <c r="S370" s="3"/>
      <c r="T370" s="106"/>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6"/>
      <c r="BA370" s="37"/>
    </row>
    <row r="371" ht="15" customHeight="1" spans="1:53">
      <c r="A371" s="3"/>
      <c r="B371" s="3"/>
      <c r="C371" s="3"/>
      <c r="D371" s="31"/>
      <c r="E371" s="31"/>
      <c r="F371" s="3"/>
      <c r="G371" s="3"/>
      <c r="H371" s="3"/>
      <c r="I371" s="3"/>
      <c r="J371" s="3"/>
      <c r="K371" s="3"/>
      <c r="L371" s="3"/>
      <c r="M371" s="3"/>
      <c r="N371" s="3"/>
      <c r="O371" s="3"/>
      <c r="P371" s="3"/>
      <c r="Q371" s="3"/>
      <c r="R371" s="3"/>
      <c r="S371" s="3"/>
      <c r="T371" s="106"/>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6"/>
      <c r="BA371" s="37"/>
    </row>
    <row r="372" ht="15" customHeight="1" spans="1:53">
      <c r="A372" s="3"/>
      <c r="B372" s="3"/>
      <c r="C372" s="3"/>
      <c r="D372" s="31"/>
      <c r="E372" s="31"/>
      <c r="F372" s="3"/>
      <c r="G372" s="3"/>
      <c r="H372" s="3"/>
      <c r="I372" s="3"/>
      <c r="J372" s="3"/>
      <c r="K372" s="3"/>
      <c r="L372" s="3"/>
      <c r="M372" s="3"/>
      <c r="N372" s="3"/>
      <c r="O372" s="3"/>
      <c r="P372" s="3"/>
      <c r="Q372" s="3"/>
      <c r="R372" s="3"/>
      <c r="S372" s="3"/>
      <c r="T372" s="106"/>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6"/>
      <c r="BA372" s="37"/>
    </row>
    <row r="373" ht="15" customHeight="1" spans="1:53">
      <c r="A373" s="3"/>
      <c r="B373" s="3"/>
      <c r="C373" s="3"/>
      <c r="D373" s="31"/>
      <c r="E373" s="31"/>
      <c r="F373" s="3"/>
      <c r="G373" s="3"/>
      <c r="H373" s="3"/>
      <c r="I373" s="3"/>
      <c r="J373" s="3"/>
      <c r="K373" s="3"/>
      <c r="L373" s="3"/>
      <c r="M373" s="3"/>
      <c r="N373" s="3"/>
      <c r="O373" s="3"/>
      <c r="P373" s="3"/>
      <c r="Q373" s="3"/>
      <c r="R373" s="3"/>
      <c r="S373" s="3"/>
      <c r="T373" s="106"/>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6"/>
      <c r="BA373" s="37"/>
    </row>
    <row r="374" ht="15" customHeight="1" spans="1:53">
      <c r="A374" s="3"/>
      <c r="B374" s="3"/>
      <c r="C374" s="3"/>
      <c r="D374" s="31"/>
      <c r="E374" s="31"/>
      <c r="F374" s="3"/>
      <c r="G374" s="3"/>
      <c r="H374" s="3"/>
      <c r="I374" s="3"/>
      <c r="J374" s="3"/>
      <c r="K374" s="3"/>
      <c r="L374" s="3"/>
      <c r="M374" s="3"/>
      <c r="N374" s="3"/>
      <c r="O374" s="3"/>
      <c r="P374" s="3"/>
      <c r="Q374" s="3"/>
      <c r="R374" s="3"/>
      <c r="S374" s="3"/>
      <c r="T374" s="106"/>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6"/>
      <c r="BA374" s="37"/>
    </row>
    <row r="375" ht="15" customHeight="1" spans="1:53">
      <c r="A375" s="3"/>
      <c r="B375" s="3"/>
      <c r="C375" s="3"/>
      <c r="D375" s="31"/>
      <c r="E375" s="31"/>
      <c r="F375" s="3"/>
      <c r="G375" s="3"/>
      <c r="H375" s="3"/>
      <c r="I375" s="3"/>
      <c r="J375" s="3"/>
      <c r="K375" s="3"/>
      <c r="L375" s="3"/>
      <c r="M375" s="3"/>
      <c r="N375" s="3"/>
      <c r="O375" s="3"/>
      <c r="P375" s="3"/>
      <c r="Q375" s="3"/>
      <c r="R375" s="3"/>
      <c r="S375" s="3"/>
      <c r="T375" s="106"/>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6"/>
      <c r="BA375" s="37"/>
    </row>
    <row r="376" ht="15" customHeight="1" spans="1:53">
      <c r="A376" s="3"/>
      <c r="B376" s="3"/>
      <c r="C376" s="3"/>
      <c r="D376" s="31"/>
      <c r="E376" s="31"/>
      <c r="F376" s="3"/>
      <c r="G376" s="3"/>
      <c r="H376" s="3"/>
      <c r="I376" s="3"/>
      <c r="J376" s="3"/>
      <c r="K376" s="3"/>
      <c r="L376" s="3"/>
      <c r="M376" s="3"/>
      <c r="N376" s="3"/>
      <c r="O376" s="3"/>
      <c r="P376" s="3"/>
      <c r="Q376" s="3"/>
      <c r="R376" s="3"/>
      <c r="S376" s="3"/>
      <c r="T376" s="106"/>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6"/>
      <c r="BA376" s="37"/>
    </row>
    <row r="377" ht="15" customHeight="1" spans="1:53">
      <c r="A377" s="3"/>
      <c r="B377" s="3"/>
      <c r="C377" s="3"/>
      <c r="D377" s="31"/>
      <c r="E377" s="31"/>
      <c r="F377" s="3"/>
      <c r="G377" s="3"/>
      <c r="H377" s="3"/>
      <c r="I377" s="3"/>
      <c r="J377" s="3"/>
      <c r="K377" s="3"/>
      <c r="L377" s="3"/>
      <c r="M377" s="3"/>
      <c r="N377" s="3"/>
      <c r="O377" s="3"/>
      <c r="P377" s="3"/>
      <c r="Q377" s="3"/>
      <c r="R377" s="3"/>
      <c r="S377" s="3"/>
      <c r="T377" s="106"/>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6"/>
      <c r="BA377" s="37"/>
    </row>
    <row r="378" ht="15" customHeight="1" spans="1:53">
      <c r="A378" s="3"/>
      <c r="B378" s="3"/>
      <c r="C378" s="3"/>
      <c r="D378" s="31"/>
      <c r="E378" s="31"/>
      <c r="F378" s="3"/>
      <c r="G378" s="3"/>
      <c r="H378" s="3"/>
      <c r="I378" s="3"/>
      <c r="J378" s="3"/>
      <c r="K378" s="3"/>
      <c r="L378" s="3"/>
      <c r="M378" s="3"/>
      <c r="N378" s="3"/>
      <c r="O378" s="3"/>
      <c r="P378" s="3"/>
      <c r="Q378" s="3"/>
      <c r="R378" s="3"/>
      <c r="S378" s="3"/>
      <c r="T378" s="106"/>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6"/>
      <c r="BA378" s="37"/>
    </row>
    <row r="379" ht="15" customHeight="1" spans="1:53">
      <c r="A379" s="3"/>
      <c r="B379" s="3"/>
      <c r="C379" s="3"/>
      <c r="D379" s="31"/>
      <c r="E379" s="31"/>
      <c r="F379" s="3"/>
      <c r="G379" s="3"/>
      <c r="H379" s="3"/>
      <c r="I379" s="3"/>
      <c r="J379" s="3"/>
      <c r="K379" s="3"/>
      <c r="L379" s="3"/>
      <c r="M379" s="3"/>
      <c r="N379" s="3"/>
      <c r="O379" s="3"/>
      <c r="P379" s="3"/>
      <c r="Q379" s="3"/>
      <c r="R379" s="3"/>
      <c r="S379" s="3"/>
      <c r="T379" s="106"/>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6"/>
      <c r="BA379" s="37"/>
    </row>
    <row r="380" ht="15" customHeight="1" spans="1:53">
      <c r="A380" s="3"/>
      <c r="B380" s="3"/>
      <c r="C380" s="3"/>
      <c r="D380" s="31"/>
      <c r="E380" s="31"/>
      <c r="F380" s="3"/>
      <c r="G380" s="3"/>
      <c r="H380" s="3"/>
      <c r="I380" s="3"/>
      <c r="J380" s="3"/>
      <c r="K380" s="3"/>
      <c r="L380" s="3"/>
      <c r="M380" s="3"/>
      <c r="N380" s="3"/>
      <c r="O380" s="3"/>
      <c r="P380" s="3"/>
      <c r="Q380" s="3"/>
      <c r="R380" s="3"/>
      <c r="S380" s="3"/>
      <c r="T380" s="106"/>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6"/>
      <c r="BA380" s="37"/>
    </row>
    <row r="381" ht="15" customHeight="1" spans="1:53">
      <c r="A381" s="3"/>
      <c r="B381" s="3"/>
      <c r="C381" s="3"/>
      <c r="D381" s="31"/>
      <c r="E381" s="31"/>
      <c r="F381" s="3"/>
      <c r="G381" s="3"/>
      <c r="H381" s="3"/>
      <c r="I381" s="3"/>
      <c r="J381" s="3"/>
      <c r="K381" s="3"/>
      <c r="L381" s="3"/>
      <c r="M381" s="3"/>
      <c r="N381" s="3"/>
      <c r="O381" s="3"/>
      <c r="P381" s="3"/>
      <c r="Q381" s="3"/>
      <c r="R381" s="3"/>
      <c r="S381" s="3"/>
      <c r="T381" s="106"/>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6"/>
      <c r="BA381" s="37"/>
    </row>
    <row r="382" ht="15" customHeight="1" spans="1:53">
      <c r="A382" s="3"/>
      <c r="B382" s="3"/>
      <c r="C382" s="3"/>
      <c r="D382" s="31"/>
      <c r="E382" s="31"/>
      <c r="F382" s="3"/>
      <c r="G382" s="3"/>
      <c r="H382" s="3"/>
      <c r="I382" s="3"/>
      <c r="J382" s="3"/>
      <c r="K382" s="3"/>
      <c r="L382" s="3"/>
      <c r="M382" s="3"/>
      <c r="N382" s="3"/>
      <c r="O382" s="3"/>
      <c r="P382" s="3"/>
      <c r="Q382" s="3"/>
      <c r="R382" s="3"/>
      <c r="S382" s="3"/>
      <c r="T382" s="106"/>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6"/>
      <c r="BA382" s="37"/>
    </row>
    <row r="383" ht="15" customHeight="1" spans="1:53">
      <c r="A383" s="3"/>
      <c r="B383" s="3"/>
      <c r="C383" s="3"/>
      <c r="D383" s="31"/>
      <c r="E383" s="31"/>
      <c r="F383" s="3"/>
      <c r="G383" s="3"/>
      <c r="H383" s="3"/>
      <c r="I383" s="3"/>
      <c r="J383" s="3"/>
      <c r="K383" s="3"/>
      <c r="L383" s="3"/>
      <c r="M383" s="3"/>
      <c r="N383" s="3"/>
      <c r="O383" s="3"/>
      <c r="P383" s="3"/>
      <c r="Q383" s="3"/>
      <c r="R383" s="3"/>
      <c r="S383" s="3"/>
      <c r="T383" s="106"/>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6"/>
      <c r="BA383" s="37"/>
    </row>
    <row r="384" ht="15" customHeight="1" spans="1:53">
      <c r="A384" s="3"/>
      <c r="B384" s="3"/>
      <c r="C384" s="3"/>
      <c r="D384" s="31"/>
      <c r="E384" s="31"/>
      <c r="F384" s="3"/>
      <c r="G384" s="3"/>
      <c r="H384" s="3"/>
      <c r="I384" s="3"/>
      <c r="J384" s="3"/>
      <c r="K384" s="3"/>
      <c r="L384" s="3"/>
      <c r="M384" s="3"/>
      <c r="N384" s="3"/>
      <c r="O384" s="3"/>
      <c r="P384" s="3"/>
      <c r="Q384" s="3"/>
      <c r="R384" s="3"/>
      <c r="S384" s="3"/>
      <c r="T384" s="106"/>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6"/>
      <c r="BA384" s="37"/>
    </row>
    <row r="385" ht="15" customHeight="1" spans="1:53">
      <c r="A385" s="3"/>
      <c r="B385" s="3"/>
      <c r="C385" s="3"/>
      <c r="D385" s="31"/>
      <c r="E385" s="31"/>
      <c r="F385" s="3"/>
      <c r="G385" s="3"/>
      <c r="H385" s="3"/>
      <c r="I385" s="3"/>
      <c r="J385" s="3"/>
      <c r="K385" s="3"/>
      <c r="L385" s="3"/>
      <c r="M385" s="3"/>
      <c r="N385" s="3"/>
      <c r="O385" s="3"/>
      <c r="P385" s="3"/>
      <c r="Q385" s="3"/>
      <c r="R385" s="3"/>
      <c r="S385" s="3"/>
      <c r="T385" s="106"/>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6"/>
      <c r="BA385" s="37"/>
    </row>
    <row r="386" ht="15" customHeight="1" spans="1:53">
      <c r="A386" s="3"/>
      <c r="B386" s="3"/>
      <c r="C386" s="3"/>
      <c r="D386" s="31"/>
      <c r="E386" s="31"/>
      <c r="F386" s="3"/>
      <c r="G386" s="3"/>
      <c r="H386" s="3"/>
      <c r="I386" s="3"/>
      <c r="J386" s="3"/>
      <c r="K386" s="3"/>
      <c r="L386" s="3"/>
      <c r="M386" s="3"/>
      <c r="N386" s="3"/>
      <c r="O386" s="3"/>
      <c r="P386" s="3"/>
      <c r="Q386" s="3"/>
      <c r="R386" s="3"/>
      <c r="S386" s="3"/>
      <c r="T386" s="106"/>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6"/>
      <c r="BA386" s="37"/>
    </row>
    <row r="387" ht="15" customHeight="1" spans="1:53">
      <c r="A387" s="3"/>
      <c r="B387" s="3"/>
      <c r="C387" s="3"/>
      <c r="D387" s="31"/>
      <c r="E387" s="31"/>
      <c r="F387" s="3"/>
      <c r="G387" s="3"/>
      <c r="H387" s="3"/>
      <c r="I387" s="3"/>
      <c r="J387" s="3"/>
      <c r="K387" s="3"/>
      <c r="L387" s="3"/>
      <c r="M387" s="3"/>
      <c r="N387" s="3"/>
      <c r="O387" s="3"/>
      <c r="P387" s="3"/>
      <c r="Q387" s="3"/>
      <c r="R387" s="3"/>
      <c r="S387" s="3"/>
      <c r="T387" s="106"/>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6"/>
      <c r="BA387" s="37"/>
    </row>
    <row r="388" ht="15" customHeight="1" spans="1:53">
      <c r="A388" s="3"/>
      <c r="B388" s="3"/>
      <c r="C388" s="3"/>
      <c r="D388" s="31"/>
      <c r="E388" s="31"/>
      <c r="F388" s="3"/>
      <c r="G388" s="3"/>
      <c r="H388" s="3"/>
      <c r="I388" s="3"/>
      <c r="J388" s="3"/>
      <c r="K388" s="3"/>
      <c r="L388" s="3"/>
      <c r="M388" s="3"/>
      <c r="N388" s="3"/>
      <c r="O388" s="3"/>
      <c r="P388" s="3"/>
      <c r="Q388" s="3"/>
      <c r="R388" s="3"/>
      <c r="S388" s="3"/>
      <c r="T388" s="106"/>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6"/>
      <c r="BA388" s="37"/>
    </row>
    <row r="389" ht="15" customHeight="1" spans="1:53">
      <c r="A389" s="3"/>
      <c r="B389" s="3"/>
      <c r="C389" s="3"/>
      <c r="D389" s="31"/>
      <c r="E389" s="31"/>
      <c r="F389" s="3"/>
      <c r="G389" s="3"/>
      <c r="H389" s="3"/>
      <c r="I389" s="3"/>
      <c r="J389" s="3"/>
      <c r="K389" s="3"/>
      <c r="L389" s="3"/>
      <c r="M389" s="3"/>
      <c r="N389" s="3"/>
      <c r="O389" s="3"/>
      <c r="P389" s="3"/>
      <c r="Q389" s="3"/>
      <c r="R389" s="3"/>
      <c r="S389" s="3"/>
      <c r="T389" s="106"/>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6"/>
      <c r="BA389" s="37"/>
    </row>
    <row r="390" ht="15" customHeight="1" spans="1:53">
      <c r="A390" s="3"/>
      <c r="B390" s="3"/>
      <c r="C390" s="3"/>
      <c r="D390" s="31"/>
      <c r="E390" s="31"/>
      <c r="F390" s="3"/>
      <c r="G390" s="3"/>
      <c r="H390" s="3"/>
      <c r="I390" s="3"/>
      <c r="J390" s="3"/>
      <c r="K390" s="3"/>
      <c r="L390" s="3"/>
      <c r="M390" s="3"/>
      <c r="N390" s="3"/>
      <c r="O390" s="3"/>
      <c r="P390" s="3"/>
      <c r="Q390" s="3"/>
      <c r="R390" s="3"/>
      <c r="S390" s="3"/>
      <c r="T390" s="106"/>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6"/>
      <c r="BA390" s="37"/>
    </row>
    <row r="391" ht="15" customHeight="1" spans="1:53">
      <c r="A391" s="3"/>
      <c r="B391" s="3"/>
      <c r="C391" s="3"/>
      <c r="D391" s="31"/>
      <c r="E391" s="31"/>
      <c r="F391" s="3"/>
      <c r="G391" s="3"/>
      <c r="H391" s="3"/>
      <c r="I391" s="3"/>
      <c r="J391" s="3"/>
      <c r="K391" s="3"/>
      <c r="L391" s="3"/>
      <c r="M391" s="3"/>
      <c r="N391" s="3"/>
      <c r="O391" s="3"/>
      <c r="P391" s="3"/>
      <c r="Q391" s="3"/>
      <c r="R391" s="3"/>
      <c r="S391" s="3"/>
      <c r="T391" s="106"/>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6"/>
      <c r="BA391" s="37"/>
    </row>
    <row r="392" ht="15" customHeight="1" spans="1:53">
      <c r="A392" s="3"/>
      <c r="B392" s="3"/>
      <c r="C392" s="3"/>
      <c r="D392" s="31"/>
      <c r="E392" s="31"/>
      <c r="F392" s="3"/>
      <c r="G392" s="3"/>
      <c r="H392" s="3"/>
      <c r="I392" s="3"/>
      <c r="J392" s="3"/>
      <c r="K392" s="3"/>
      <c r="L392" s="3"/>
      <c r="M392" s="3"/>
      <c r="N392" s="3"/>
      <c r="O392" s="3"/>
      <c r="P392" s="3"/>
      <c r="Q392" s="3"/>
      <c r="R392" s="3"/>
      <c r="S392" s="3"/>
      <c r="T392" s="106"/>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6"/>
      <c r="BA392" s="37"/>
    </row>
    <row r="393" ht="15" customHeight="1" spans="1:53">
      <c r="A393" s="3"/>
      <c r="B393" s="3"/>
      <c r="C393" s="3"/>
      <c r="D393" s="31"/>
      <c r="E393" s="31"/>
      <c r="F393" s="3"/>
      <c r="G393" s="3"/>
      <c r="H393" s="3"/>
      <c r="I393" s="3"/>
      <c r="J393" s="3"/>
      <c r="K393" s="3"/>
      <c r="L393" s="3"/>
      <c r="M393" s="3"/>
      <c r="N393" s="3"/>
      <c r="O393" s="3"/>
      <c r="P393" s="3"/>
      <c r="Q393" s="3"/>
      <c r="R393" s="3"/>
      <c r="S393" s="3"/>
      <c r="T393" s="106"/>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6"/>
      <c r="BA393" s="37"/>
    </row>
    <row r="394" ht="15" customHeight="1" spans="1:53">
      <c r="A394" s="3"/>
      <c r="B394" s="3"/>
      <c r="C394" s="3"/>
      <c r="D394" s="31"/>
      <c r="E394" s="31"/>
      <c r="F394" s="3"/>
      <c r="G394" s="3"/>
      <c r="H394" s="3"/>
      <c r="I394" s="3"/>
      <c r="J394" s="3"/>
      <c r="K394" s="3"/>
      <c r="L394" s="3"/>
      <c r="M394" s="3"/>
      <c r="N394" s="3"/>
      <c r="O394" s="3"/>
      <c r="P394" s="3"/>
      <c r="Q394" s="3"/>
      <c r="R394" s="3"/>
      <c r="S394" s="3"/>
      <c r="T394" s="106"/>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6"/>
      <c r="BA394" s="37"/>
    </row>
    <row r="395" ht="15" customHeight="1" spans="1:53">
      <c r="A395" s="3"/>
      <c r="B395" s="3"/>
      <c r="C395" s="3"/>
      <c r="D395" s="31"/>
      <c r="E395" s="31"/>
      <c r="F395" s="3"/>
      <c r="G395" s="3"/>
      <c r="H395" s="3"/>
      <c r="I395" s="3"/>
      <c r="J395" s="3"/>
      <c r="K395" s="3"/>
      <c r="L395" s="3"/>
      <c r="M395" s="3"/>
      <c r="N395" s="3"/>
      <c r="O395" s="3"/>
      <c r="P395" s="3"/>
      <c r="Q395" s="3"/>
      <c r="R395" s="3"/>
      <c r="S395" s="3"/>
      <c r="T395" s="106"/>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6"/>
      <c r="BA395" s="37"/>
    </row>
    <row r="396" ht="15" customHeight="1" spans="1:53">
      <c r="A396" s="3"/>
      <c r="B396" s="3"/>
      <c r="C396" s="3"/>
      <c r="D396" s="31"/>
      <c r="E396" s="31"/>
      <c r="F396" s="3"/>
      <c r="G396" s="3"/>
      <c r="H396" s="3"/>
      <c r="I396" s="3"/>
      <c r="J396" s="3"/>
      <c r="K396" s="3"/>
      <c r="L396" s="3"/>
      <c r="M396" s="3"/>
      <c r="N396" s="3"/>
      <c r="O396" s="3"/>
      <c r="P396" s="3"/>
      <c r="Q396" s="3"/>
      <c r="R396" s="3"/>
      <c r="S396" s="3"/>
      <c r="T396" s="106"/>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6"/>
      <c r="BA396" s="37"/>
    </row>
    <row r="397" ht="15" customHeight="1" spans="1:53">
      <c r="A397" s="3"/>
      <c r="B397" s="3"/>
      <c r="C397" s="3"/>
      <c r="D397" s="31"/>
      <c r="E397" s="31"/>
      <c r="F397" s="3"/>
      <c r="G397" s="3"/>
      <c r="H397" s="3"/>
      <c r="I397" s="3"/>
      <c r="J397" s="3"/>
      <c r="K397" s="3"/>
      <c r="L397" s="3"/>
      <c r="M397" s="3"/>
      <c r="N397" s="3"/>
      <c r="O397" s="3"/>
      <c r="P397" s="3"/>
      <c r="Q397" s="3"/>
      <c r="R397" s="3"/>
      <c r="S397" s="3"/>
      <c r="T397" s="106"/>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6"/>
      <c r="BA397" s="37"/>
    </row>
    <row r="398" ht="15" customHeight="1" spans="1:53">
      <c r="A398" s="3"/>
      <c r="B398" s="3"/>
      <c r="C398" s="3"/>
      <c r="D398" s="31"/>
      <c r="E398" s="31"/>
      <c r="F398" s="3"/>
      <c r="G398" s="3"/>
      <c r="H398" s="3"/>
      <c r="I398" s="3"/>
      <c r="J398" s="3"/>
      <c r="K398" s="3"/>
      <c r="L398" s="3"/>
      <c r="M398" s="3"/>
      <c r="N398" s="3"/>
      <c r="O398" s="3"/>
      <c r="P398" s="3"/>
      <c r="Q398" s="3"/>
      <c r="R398" s="3"/>
      <c r="S398" s="3"/>
      <c r="T398" s="106"/>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6"/>
      <c r="BA398" s="37"/>
    </row>
    <row r="399" ht="15" customHeight="1" spans="1:53">
      <c r="A399" s="3"/>
      <c r="B399" s="3"/>
      <c r="C399" s="3"/>
      <c r="D399" s="31"/>
      <c r="E399" s="31"/>
      <c r="F399" s="3"/>
      <c r="G399" s="3"/>
      <c r="H399" s="3"/>
      <c r="I399" s="3"/>
      <c r="J399" s="3"/>
      <c r="K399" s="3"/>
      <c r="L399" s="3"/>
      <c r="M399" s="3"/>
      <c r="N399" s="3"/>
      <c r="O399" s="3"/>
      <c r="P399" s="3"/>
      <c r="Q399" s="3"/>
      <c r="R399" s="3"/>
      <c r="S399" s="3"/>
      <c r="T399" s="106"/>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6"/>
      <c r="BA399" s="37"/>
    </row>
    <row r="400" ht="15" customHeight="1" spans="1:53">
      <c r="A400" s="3"/>
      <c r="B400" s="3"/>
      <c r="C400" s="3"/>
      <c r="D400" s="31"/>
      <c r="E400" s="31"/>
      <c r="F400" s="3"/>
      <c r="G400" s="3"/>
      <c r="H400" s="3"/>
      <c r="I400" s="3"/>
      <c r="J400" s="3"/>
      <c r="K400" s="3"/>
      <c r="L400" s="3"/>
      <c r="M400" s="3"/>
      <c r="N400" s="3"/>
      <c r="O400" s="3"/>
      <c r="P400" s="3"/>
      <c r="Q400" s="3"/>
      <c r="R400" s="3"/>
      <c r="S400" s="3"/>
      <c r="T400" s="106"/>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6"/>
      <c r="BA400" s="37"/>
    </row>
    <row r="401" ht="15" customHeight="1" spans="1:53">
      <c r="A401" s="3"/>
      <c r="B401" s="3"/>
      <c r="C401" s="3"/>
      <c r="D401" s="31"/>
      <c r="E401" s="31"/>
      <c r="F401" s="3"/>
      <c r="G401" s="3"/>
      <c r="H401" s="3"/>
      <c r="I401" s="3"/>
      <c r="J401" s="3"/>
      <c r="K401" s="3"/>
      <c r="L401" s="3"/>
      <c r="M401" s="3"/>
      <c r="N401" s="3"/>
      <c r="O401" s="3"/>
      <c r="P401" s="3"/>
      <c r="Q401" s="3"/>
      <c r="R401" s="3"/>
      <c r="S401" s="3"/>
      <c r="T401" s="106"/>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6"/>
      <c r="BA401" s="37"/>
    </row>
    <row r="402" ht="15" customHeight="1" spans="1:53">
      <c r="A402" s="3"/>
      <c r="B402" s="3"/>
      <c r="C402" s="3"/>
      <c r="D402" s="31"/>
      <c r="E402" s="31"/>
      <c r="F402" s="3"/>
      <c r="G402" s="3"/>
      <c r="H402" s="3"/>
      <c r="I402" s="3"/>
      <c r="J402" s="3"/>
      <c r="K402" s="3"/>
      <c r="L402" s="3"/>
      <c r="M402" s="3"/>
      <c r="N402" s="3"/>
      <c r="O402" s="3"/>
      <c r="P402" s="3"/>
      <c r="Q402" s="3"/>
      <c r="R402" s="3"/>
      <c r="S402" s="3"/>
      <c r="T402" s="106"/>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6"/>
      <c r="BA402" s="37"/>
    </row>
    <row r="403" ht="15" customHeight="1" spans="1:53">
      <c r="A403" s="3"/>
      <c r="B403" s="3"/>
      <c r="C403" s="3"/>
      <c r="D403" s="31"/>
      <c r="E403" s="31"/>
      <c r="F403" s="3"/>
      <c r="G403" s="3"/>
      <c r="H403" s="3"/>
      <c r="I403" s="3"/>
      <c r="J403" s="3"/>
      <c r="K403" s="3"/>
      <c r="L403" s="3"/>
      <c r="M403" s="3"/>
      <c r="N403" s="3"/>
      <c r="O403" s="3"/>
      <c r="P403" s="3"/>
      <c r="Q403" s="3"/>
      <c r="R403" s="3"/>
      <c r="S403" s="3"/>
      <c r="T403" s="106"/>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6"/>
      <c r="BA403" s="37"/>
    </row>
    <row r="404" ht="15" customHeight="1" spans="1:53">
      <c r="A404" s="3"/>
      <c r="B404" s="3"/>
      <c r="C404" s="3"/>
      <c r="D404" s="31"/>
      <c r="E404" s="31"/>
      <c r="F404" s="3"/>
      <c r="G404" s="3"/>
      <c r="H404" s="3"/>
      <c r="I404" s="3"/>
      <c r="J404" s="3"/>
      <c r="K404" s="3"/>
      <c r="L404" s="3"/>
      <c r="M404" s="3"/>
      <c r="N404" s="3"/>
      <c r="O404" s="3"/>
      <c r="P404" s="3"/>
      <c r="Q404" s="3"/>
      <c r="R404" s="3"/>
      <c r="S404" s="3"/>
      <c r="T404" s="106"/>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6"/>
      <c r="BA404" s="37"/>
    </row>
    <row r="405" ht="15" customHeight="1" spans="1:53">
      <c r="A405" s="3"/>
      <c r="B405" s="3"/>
      <c r="C405" s="3"/>
      <c r="D405" s="31"/>
      <c r="E405" s="31"/>
      <c r="F405" s="3"/>
      <c r="G405" s="3"/>
      <c r="H405" s="3"/>
      <c r="I405" s="3"/>
      <c r="J405" s="3"/>
      <c r="K405" s="3"/>
      <c r="L405" s="3"/>
      <c r="M405" s="3"/>
      <c r="N405" s="3"/>
      <c r="O405" s="3"/>
      <c r="P405" s="3"/>
      <c r="Q405" s="3"/>
      <c r="R405" s="3"/>
      <c r="S405" s="3"/>
      <c r="T405" s="106"/>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6"/>
      <c r="BA405" s="37"/>
    </row>
    <row r="406" ht="15" customHeight="1" spans="1:53">
      <c r="A406" s="3"/>
      <c r="B406" s="3"/>
      <c r="C406" s="3"/>
      <c r="D406" s="31"/>
      <c r="E406" s="31"/>
      <c r="F406" s="3"/>
      <c r="G406" s="3"/>
      <c r="H406" s="3"/>
      <c r="I406" s="3"/>
      <c r="J406" s="3"/>
      <c r="K406" s="3"/>
      <c r="L406" s="3"/>
      <c r="M406" s="3"/>
      <c r="N406" s="3"/>
      <c r="O406" s="3"/>
      <c r="P406" s="3"/>
      <c r="Q406" s="3"/>
      <c r="R406" s="3"/>
      <c r="S406" s="3"/>
      <c r="T406" s="106"/>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6"/>
      <c r="BA406" s="37"/>
    </row>
    <row r="407" ht="15" customHeight="1" spans="1:53">
      <c r="A407" s="3"/>
      <c r="B407" s="3"/>
      <c r="C407" s="3"/>
      <c r="D407" s="31"/>
      <c r="E407" s="31"/>
      <c r="F407" s="3"/>
      <c r="G407" s="3"/>
      <c r="H407" s="3"/>
      <c r="I407" s="3"/>
      <c r="J407" s="3"/>
      <c r="K407" s="3"/>
      <c r="L407" s="3"/>
      <c r="M407" s="3"/>
      <c r="N407" s="3"/>
      <c r="O407" s="3"/>
      <c r="P407" s="3"/>
      <c r="Q407" s="3"/>
      <c r="R407" s="3"/>
      <c r="S407" s="3"/>
      <c r="T407" s="106"/>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6"/>
      <c r="BA407" s="37"/>
    </row>
    <row r="408" ht="15" customHeight="1" spans="1:53">
      <c r="A408" s="3"/>
      <c r="B408" s="3"/>
      <c r="C408" s="3"/>
      <c r="D408" s="31"/>
      <c r="E408" s="31"/>
      <c r="F408" s="3"/>
      <c r="G408" s="3"/>
      <c r="H408" s="3"/>
      <c r="I408" s="3"/>
      <c r="J408" s="3"/>
      <c r="K408" s="3"/>
      <c r="L408" s="3"/>
      <c r="M408" s="3"/>
      <c r="N408" s="3"/>
      <c r="O408" s="3"/>
      <c r="P408" s="3"/>
      <c r="Q408" s="3"/>
      <c r="R408" s="3"/>
      <c r="S408" s="3"/>
      <c r="T408" s="106"/>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6"/>
      <c r="BA408" s="37"/>
    </row>
    <row r="409" ht="15" customHeight="1" spans="1:53">
      <c r="A409" s="3"/>
      <c r="B409" s="3"/>
      <c r="C409" s="3"/>
      <c r="D409" s="31"/>
      <c r="E409" s="31"/>
      <c r="F409" s="3"/>
      <c r="G409" s="3"/>
      <c r="H409" s="3"/>
      <c r="I409" s="3"/>
      <c r="J409" s="3"/>
      <c r="K409" s="3"/>
      <c r="L409" s="3"/>
      <c r="M409" s="3"/>
      <c r="N409" s="3"/>
      <c r="O409" s="3"/>
      <c r="P409" s="3"/>
      <c r="Q409" s="3"/>
      <c r="R409" s="3"/>
      <c r="S409" s="3"/>
      <c r="T409" s="106"/>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6"/>
      <c r="BA409" s="37"/>
    </row>
    <row r="410" ht="15" customHeight="1" spans="1:53">
      <c r="A410" s="3"/>
      <c r="B410" s="3"/>
      <c r="C410" s="3"/>
      <c r="D410" s="31"/>
      <c r="E410" s="31"/>
      <c r="F410" s="3"/>
      <c r="G410" s="3"/>
      <c r="H410" s="3"/>
      <c r="I410" s="3"/>
      <c r="J410" s="3"/>
      <c r="K410" s="3"/>
      <c r="L410" s="3"/>
      <c r="M410" s="3"/>
      <c r="N410" s="3"/>
      <c r="O410" s="3"/>
      <c r="P410" s="3"/>
      <c r="Q410" s="3"/>
      <c r="R410" s="3"/>
      <c r="S410" s="3"/>
      <c r="T410" s="106"/>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6"/>
      <c r="BA410" s="37"/>
    </row>
    <row r="411" ht="15" customHeight="1" spans="1:53">
      <c r="A411" s="3"/>
      <c r="B411" s="3"/>
      <c r="C411" s="3"/>
      <c r="D411" s="31"/>
      <c r="E411" s="31"/>
      <c r="F411" s="3"/>
      <c r="G411" s="3"/>
      <c r="H411" s="3"/>
      <c r="I411" s="3"/>
      <c r="J411" s="3"/>
      <c r="K411" s="3"/>
      <c r="L411" s="3"/>
      <c r="M411" s="3"/>
      <c r="N411" s="3"/>
      <c r="O411" s="3"/>
      <c r="P411" s="3"/>
      <c r="Q411" s="3"/>
      <c r="R411" s="3"/>
      <c r="S411" s="3"/>
      <c r="T411" s="106"/>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6"/>
      <c r="BA411" s="37"/>
    </row>
    <row r="412" ht="15" customHeight="1" spans="1:53">
      <c r="A412" s="3"/>
      <c r="B412" s="3"/>
      <c r="C412" s="3"/>
      <c r="D412" s="31"/>
      <c r="E412" s="31"/>
      <c r="F412" s="3"/>
      <c r="G412" s="3"/>
      <c r="H412" s="3"/>
      <c r="I412" s="3"/>
      <c r="J412" s="3"/>
      <c r="K412" s="3"/>
      <c r="L412" s="3"/>
      <c r="M412" s="3"/>
      <c r="N412" s="3"/>
      <c r="O412" s="3"/>
      <c r="P412" s="3"/>
      <c r="Q412" s="3"/>
      <c r="R412" s="3"/>
      <c r="S412" s="3"/>
      <c r="T412" s="106"/>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6"/>
      <c r="BA412" s="37"/>
    </row>
    <row r="413" ht="15" customHeight="1" spans="1:53">
      <c r="A413" s="3"/>
      <c r="B413" s="3"/>
      <c r="C413" s="3"/>
      <c r="D413" s="31"/>
      <c r="E413" s="31"/>
      <c r="F413" s="3"/>
      <c r="G413" s="3"/>
      <c r="H413" s="3"/>
      <c r="I413" s="3"/>
      <c r="J413" s="3"/>
      <c r="K413" s="3"/>
      <c r="L413" s="3"/>
      <c r="M413" s="3"/>
      <c r="N413" s="3"/>
      <c r="O413" s="3"/>
      <c r="P413" s="3"/>
      <c r="Q413" s="3"/>
      <c r="R413" s="3"/>
      <c r="S413" s="3"/>
      <c r="T413" s="106"/>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6"/>
      <c r="BA413" s="37"/>
    </row>
    <row r="414" ht="15" customHeight="1" spans="1:53">
      <c r="A414" s="3"/>
      <c r="B414" s="3"/>
      <c r="C414" s="3"/>
      <c r="D414" s="31"/>
      <c r="E414" s="31"/>
      <c r="F414" s="3"/>
      <c r="G414" s="3"/>
      <c r="H414" s="3"/>
      <c r="I414" s="3"/>
      <c r="J414" s="3"/>
      <c r="K414" s="3"/>
      <c r="L414" s="3"/>
      <c r="M414" s="3"/>
      <c r="N414" s="3"/>
      <c r="O414" s="3"/>
      <c r="P414" s="3"/>
      <c r="Q414" s="3"/>
      <c r="R414" s="3"/>
      <c r="S414" s="3"/>
      <c r="T414" s="106"/>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6"/>
      <c r="BA414" s="37"/>
    </row>
    <row r="415" ht="15" customHeight="1" spans="1:53">
      <c r="A415" s="3"/>
      <c r="B415" s="3"/>
      <c r="C415" s="3"/>
      <c r="D415" s="31"/>
      <c r="E415" s="31"/>
      <c r="F415" s="3"/>
      <c r="G415" s="3"/>
      <c r="H415" s="3"/>
      <c r="I415" s="3"/>
      <c r="J415" s="3"/>
      <c r="K415" s="3"/>
      <c r="L415" s="3"/>
      <c r="M415" s="3"/>
      <c r="N415" s="3"/>
      <c r="O415" s="3"/>
      <c r="P415" s="3"/>
      <c r="Q415" s="3"/>
      <c r="R415" s="3"/>
      <c r="S415" s="3"/>
      <c r="T415" s="106"/>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6"/>
      <c r="BA415" s="37"/>
    </row>
    <row r="416" ht="15" customHeight="1" spans="1:53">
      <c r="A416" s="3"/>
      <c r="B416" s="3"/>
      <c r="C416" s="3"/>
      <c r="D416" s="31"/>
      <c r="E416" s="31"/>
      <c r="F416" s="3"/>
      <c r="G416" s="3"/>
      <c r="H416" s="3"/>
      <c r="I416" s="3"/>
      <c r="J416" s="3"/>
      <c r="K416" s="3"/>
      <c r="L416" s="3"/>
      <c r="M416" s="3"/>
      <c r="N416" s="3"/>
      <c r="O416" s="3"/>
      <c r="P416" s="3"/>
      <c r="Q416" s="3"/>
      <c r="R416" s="3"/>
      <c r="S416" s="3"/>
      <c r="T416" s="106"/>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6"/>
      <c r="BA416" s="37"/>
    </row>
    <row r="417" ht="15" customHeight="1" spans="1:53">
      <c r="A417" s="3"/>
      <c r="B417" s="3"/>
      <c r="C417" s="3"/>
      <c r="D417" s="31"/>
      <c r="E417" s="31"/>
      <c r="F417" s="3"/>
      <c r="G417" s="3"/>
      <c r="H417" s="3"/>
      <c r="I417" s="3"/>
      <c r="J417" s="3"/>
      <c r="K417" s="3"/>
      <c r="L417" s="3"/>
      <c r="M417" s="3"/>
      <c r="N417" s="3"/>
      <c r="O417" s="3"/>
      <c r="P417" s="3"/>
      <c r="Q417" s="3"/>
      <c r="R417" s="3"/>
      <c r="S417" s="3"/>
      <c r="T417" s="106"/>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6"/>
      <c r="BA417" s="37"/>
    </row>
    <row r="418" ht="15" customHeight="1" spans="1:53">
      <c r="A418" s="3"/>
      <c r="B418" s="3"/>
      <c r="C418" s="3"/>
      <c r="D418" s="31"/>
      <c r="E418" s="31"/>
      <c r="F418" s="3"/>
      <c r="G418" s="3"/>
      <c r="H418" s="3"/>
      <c r="I418" s="3"/>
      <c r="J418" s="3"/>
      <c r="K418" s="3"/>
      <c r="L418" s="3"/>
      <c r="M418" s="3"/>
      <c r="N418" s="3"/>
      <c r="O418" s="3"/>
      <c r="P418" s="3"/>
      <c r="Q418" s="3"/>
      <c r="R418" s="3"/>
      <c r="S418" s="3"/>
      <c r="T418" s="106"/>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6"/>
      <c r="BA418" s="37"/>
    </row>
    <row r="419" ht="15" customHeight="1" spans="1:53">
      <c r="A419" s="3"/>
      <c r="B419" s="3"/>
      <c r="C419" s="3"/>
      <c r="D419" s="31"/>
      <c r="E419" s="31"/>
      <c r="F419" s="3"/>
      <c r="G419" s="3"/>
      <c r="H419" s="3"/>
      <c r="I419" s="3"/>
      <c r="J419" s="3"/>
      <c r="K419" s="3"/>
      <c r="L419" s="3"/>
      <c r="M419" s="3"/>
      <c r="N419" s="3"/>
      <c r="O419" s="3"/>
      <c r="P419" s="3"/>
      <c r="Q419" s="3"/>
      <c r="R419" s="3"/>
      <c r="S419" s="3"/>
      <c r="T419" s="106"/>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6"/>
      <c r="BA419" s="37"/>
    </row>
    <row r="420" ht="15" customHeight="1" spans="1:53">
      <c r="A420" s="3"/>
      <c r="B420" s="3"/>
      <c r="C420" s="3"/>
      <c r="D420" s="31"/>
      <c r="E420" s="31"/>
      <c r="F420" s="3"/>
      <c r="G420" s="3"/>
      <c r="H420" s="3"/>
      <c r="I420" s="3"/>
      <c r="J420" s="3"/>
      <c r="K420" s="3"/>
      <c r="L420" s="3"/>
      <c r="M420" s="3"/>
      <c r="N420" s="3"/>
      <c r="O420" s="3"/>
      <c r="P420" s="3"/>
      <c r="Q420" s="3"/>
      <c r="R420" s="3"/>
      <c r="S420" s="3"/>
      <c r="T420" s="106"/>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6"/>
      <c r="BA420" s="37"/>
    </row>
    <row r="421" ht="15" customHeight="1" spans="1:53">
      <c r="A421" s="3"/>
      <c r="B421" s="3"/>
      <c r="C421" s="3"/>
      <c r="D421" s="31"/>
      <c r="E421" s="31"/>
      <c r="F421" s="3"/>
      <c r="G421" s="3"/>
      <c r="H421" s="3"/>
      <c r="I421" s="3"/>
      <c r="J421" s="3"/>
      <c r="K421" s="3"/>
      <c r="L421" s="3"/>
      <c r="M421" s="3"/>
      <c r="N421" s="3"/>
      <c r="O421" s="3"/>
      <c r="P421" s="3"/>
      <c r="Q421" s="3"/>
      <c r="R421" s="3"/>
      <c r="S421" s="3"/>
      <c r="T421" s="106"/>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6"/>
      <c r="BA421" s="37"/>
    </row>
    <row r="422" ht="15" customHeight="1" spans="1:53">
      <c r="A422" s="3"/>
      <c r="B422" s="3"/>
      <c r="C422" s="3"/>
      <c r="D422" s="31"/>
      <c r="E422" s="31"/>
      <c r="F422" s="3"/>
      <c r="G422" s="3"/>
      <c r="H422" s="3"/>
      <c r="I422" s="3"/>
      <c r="J422" s="3"/>
      <c r="K422" s="3"/>
      <c r="L422" s="3"/>
      <c r="M422" s="3"/>
      <c r="N422" s="3"/>
      <c r="O422" s="3"/>
      <c r="P422" s="3"/>
      <c r="Q422" s="3"/>
      <c r="R422" s="3"/>
      <c r="S422" s="3"/>
      <c r="T422" s="106"/>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6"/>
      <c r="BA422" s="37"/>
    </row>
    <row r="423" ht="15" customHeight="1" spans="1:53">
      <c r="A423" s="3"/>
      <c r="B423" s="3"/>
      <c r="C423" s="3"/>
      <c r="D423" s="31"/>
      <c r="E423" s="31"/>
      <c r="F423" s="3"/>
      <c r="G423" s="3"/>
      <c r="H423" s="3"/>
      <c r="I423" s="3"/>
      <c r="J423" s="3"/>
      <c r="K423" s="3"/>
      <c r="L423" s="3"/>
      <c r="M423" s="3"/>
      <c r="N423" s="3"/>
      <c r="O423" s="3"/>
      <c r="P423" s="3"/>
      <c r="Q423" s="3"/>
      <c r="R423" s="3"/>
      <c r="S423" s="3"/>
      <c r="T423" s="106"/>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6"/>
      <c r="BA423" s="37"/>
    </row>
    <row r="424" ht="15" customHeight="1" spans="1:53">
      <c r="A424" s="3"/>
      <c r="B424" s="3"/>
      <c r="C424" s="3"/>
      <c r="D424" s="31"/>
      <c r="E424" s="31"/>
      <c r="F424" s="3"/>
      <c r="G424" s="3"/>
      <c r="H424" s="3"/>
      <c r="I424" s="3"/>
      <c r="J424" s="3"/>
      <c r="K424" s="3"/>
      <c r="L424" s="3"/>
      <c r="M424" s="3"/>
      <c r="N424" s="3"/>
      <c r="O424" s="3"/>
      <c r="P424" s="3"/>
      <c r="Q424" s="3"/>
      <c r="R424" s="3"/>
      <c r="S424" s="3"/>
      <c r="T424" s="106"/>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6"/>
      <c r="BA424" s="37"/>
    </row>
    <row r="425" ht="15" customHeight="1" spans="1:53">
      <c r="A425" s="3"/>
      <c r="B425" s="3"/>
      <c r="C425" s="3"/>
      <c r="D425" s="31"/>
      <c r="E425" s="31"/>
      <c r="F425" s="3"/>
      <c r="G425" s="3"/>
      <c r="H425" s="3"/>
      <c r="I425" s="3"/>
      <c r="J425" s="3"/>
      <c r="K425" s="3"/>
      <c r="L425" s="3"/>
      <c r="M425" s="3"/>
      <c r="N425" s="3"/>
      <c r="O425" s="3"/>
      <c r="P425" s="3"/>
      <c r="Q425" s="3"/>
      <c r="R425" s="3"/>
      <c r="S425" s="3"/>
      <c r="T425" s="106"/>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6"/>
      <c r="BA425" s="37"/>
    </row>
    <row r="426" ht="15" customHeight="1" spans="1:53">
      <c r="A426" s="3"/>
      <c r="B426" s="3"/>
      <c r="C426" s="3"/>
      <c r="D426" s="31"/>
      <c r="E426" s="31"/>
      <c r="F426" s="3"/>
      <c r="G426" s="3"/>
      <c r="H426" s="3"/>
      <c r="I426" s="3"/>
      <c r="J426" s="3"/>
      <c r="K426" s="3"/>
      <c r="L426" s="3"/>
      <c r="M426" s="3"/>
      <c r="N426" s="3"/>
      <c r="O426" s="3"/>
      <c r="P426" s="3"/>
      <c r="Q426" s="3"/>
      <c r="R426" s="3"/>
      <c r="S426" s="3"/>
      <c r="T426" s="106"/>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6"/>
      <c r="BA426" s="37"/>
    </row>
    <row r="427" ht="15" customHeight="1" spans="1:53">
      <c r="A427" s="3"/>
      <c r="B427" s="3"/>
      <c r="C427" s="3"/>
      <c r="D427" s="31"/>
      <c r="E427" s="31"/>
      <c r="F427" s="3"/>
      <c r="G427" s="3"/>
      <c r="H427" s="3"/>
      <c r="I427" s="3"/>
      <c r="J427" s="3"/>
      <c r="K427" s="3"/>
      <c r="L427" s="3"/>
      <c r="M427" s="3"/>
      <c r="N427" s="3"/>
      <c r="O427" s="3"/>
      <c r="P427" s="3"/>
      <c r="Q427" s="3"/>
      <c r="R427" s="3"/>
      <c r="S427" s="3"/>
      <c r="T427" s="106"/>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6"/>
      <c r="BA427" s="37"/>
    </row>
    <row r="428" ht="15" customHeight="1" spans="1:53">
      <c r="A428" s="3"/>
      <c r="B428" s="3"/>
      <c r="C428" s="3"/>
      <c r="D428" s="31"/>
      <c r="E428" s="31"/>
      <c r="F428" s="3"/>
      <c r="G428" s="3"/>
      <c r="H428" s="3"/>
      <c r="I428" s="3"/>
      <c r="J428" s="3"/>
      <c r="K428" s="3"/>
      <c r="L428" s="3"/>
      <c r="M428" s="3"/>
      <c r="N428" s="3"/>
      <c r="O428" s="3"/>
      <c r="P428" s="3"/>
      <c r="Q428" s="3"/>
      <c r="R428" s="3"/>
      <c r="S428" s="3"/>
      <c r="T428" s="106"/>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6"/>
      <c r="BA428" s="37"/>
    </row>
    <row r="429" ht="15" customHeight="1" spans="1:53">
      <c r="A429" s="3"/>
      <c r="B429" s="3"/>
      <c r="C429" s="3"/>
      <c r="D429" s="31"/>
      <c r="E429" s="31"/>
      <c r="F429" s="3"/>
      <c r="G429" s="3"/>
      <c r="H429" s="3"/>
      <c r="I429" s="3"/>
      <c r="J429" s="3"/>
      <c r="K429" s="3"/>
      <c r="L429" s="3"/>
      <c r="M429" s="3"/>
      <c r="N429" s="3"/>
      <c r="O429" s="3"/>
      <c r="P429" s="3"/>
      <c r="Q429" s="3"/>
      <c r="R429" s="3"/>
      <c r="S429" s="3"/>
      <c r="T429" s="106"/>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6"/>
      <c r="BA429" s="37"/>
    </row>
    <row r="430" ht="15" customHeight="1" spans="1:53">
      <c r="A430" s="3"/>
      <c r="B430" s="3"/>
      <c r="C430" s="3"/>
      <c r="D430" s="31"/>
      <c r="E430" s="31"/>
      <c r="F430" s="3"/>
      <c r="G430" s="3"/>
      <c r="H430" s="3"/>
      <c r="I430" s="3"/>
      <c r="J430" s="3"/>
      <c r="K430" s="3"/>
      <c r="L430" s="3"/>
      <c r="M430" s="3"/>
      <c r="N430" s="3"/>
      <c r="O430" s="3"/>
      <c r="P430" s="3"/>
      <c r="Q430" s="3"/>
      <c r="R430" s="3"/>
      <c r="S430" s="3"/>
      <c r="T430" s="106"/>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6"/>
      <c r="BA430" s="37"/>
    </row>
    <row r="431" ht="15" customHeight="1" spans="1:53">
      <c r="A431" s="3"/>
      <c r="B431" s="3"/>
      <c r="C431" s="3"/>
      <c r="D431" s="31"/>
      <c r="E431" s="31"/>
      <c r="F431" s="3"/>
      <c r="G431" s="3"/>
      <c r="H431" s="3"/>
      <c r="I431" s="3"/>
      <c r="J431" s="3"/>
      <c r="K431" s="3"/>
      <c r="L431" s="3"/>
      <c r="M431" s="3"/>
      <c r="N431" s="3"/>
      <c r="O431" s="3"/>
      <c r="P431" s="3"/>
      <c r="Q431" s="3"/>
      <c r="R431" s="3"/>
      <c r="S431" s="3"/>
      <c r="T431" s="106"/>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6"/>
      <c r="BA431" s="37"/>
    </row>
    <row r="432" ht="15" customHeight="1" spans="1:53">
      <c r="A432" s="3"/>
      <c r="B432" s="3"/>
      <c r="C432" s="3"/>
      <c r="D432" s="31"/>
      <c r="E432" s="31"/>
      <c r="F432" s="3"/>
      <c r="G432" s="3"/>
      <c r="H432" s="3"/>
      <c r="I432" s="3"/>
      <c r="J432" s="3"/>
      <c r="K432" s="3"/>
      <c r="L432" s="3"/>
      <c r="M432" s="3"/>
      <c r="N432" s="3"/>
      <c r="O432" s="3"/>
      <c r="P432" s="3"/>
      <c r="Q432" s="3"/>
      <c r="R432" s="3"/>
      <c r="S432" s="3"/>
      <c r="T432" s="106"/>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6"/>
      <c r="BA432" s="37"/>
    </row>
    <row r="433" ht="15" customHeight="1" spans="1:53">
      <c r="A433" s="3"/>
      <c r="B433" s="3"/>
      <c r="C433" s="3"/>
      <c r="D433" s="31"/>
      <c r="E433" s="31"/>
      <c r="F433" s="3"/>
      <c r="G433" s="3"/>
      <c r="H433" s="3"/>
      <c r="I433" s="3"/>
      <c r="J433" s="3"/>
      <c r="K433" s="3"/>
      <c r="L433" s="3"/>
      <c r="M433" s="3"/>
      <c r="N433" s="3"/>
      <c r="O433" s="3"/>
      <c r="P433" s="3"/>
      <c r="Q433" s="3"/>
      <c r="R433" s="3"/>
      <c r="S433" s="3"/>
      <c r="T433" s="106"/>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6"/>
      <c r="BA433" s="37"/>
    </row>
    <row r="434" ht="15" customHeight="1" spans="1:53">
      <c r="A434" s="3"/>
      <c r="B434" s="3"/>
      <c r="C434" s="3"/>
      <c r="D434" s="31"/>
      <c r="E434" s="31"/>
      <c r="F434" s="3"/>
      <c r="G434" s="3"/>
      <c r="H434" s="3"/>
      <c r="I434" s="3"/>
      <c r="J434" s="3"/>
      <c r="K434" s="3"/>
      <c r="L434" s="3"/>
      <c r="M434" s="3"/>
      <c r="N434" s="3"/>
      <c r="O434" s="3"/>
      <c r="P434" s="3"/>
      <c r="Q434" s="3"/>
      <c r="R434" s="3"/>
      <c r="S434" s="3"/>
      <c r="T434" s="106"/>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6"/>
      <c r="BA434" s="37"/>
    </row>
    <row r="435" ht="15" customHeight="1" spans="1:53">
      <c r="A435" s="3"/>
      <c r="B435" s="3"/>
      <c r="C435" s="3"/>
      <c r="D435" s="31"/>
      <c r="E435" s="31"/>
      <c r="F435" s="3"/>
      <c r="G435" s="3"/>
      <c r="H435" s="3"/>
      <c r="I435" s="3"/>
      <c r="J435" s="3"/>
      <c r="K435" s="3"/>
      <c r="L435" s="3"/>
      <c r="M435" s="3"/>
      <c r="N435" s="3"/>
      <c r="O435" s="3"/>
      <c r="P435" s="3"/>
      <c r="Q435" s="3"/>
      <c r="R435" s="3"/>
      <c r="S435" s="3"/>
      <c r="T435" s="106"/>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6"/>
      <c r="BA435" s="37"/>
    </row>
    <row r="436" ht="15" customHeight="1" spans="1:53">
      <c r="A436" s="3"/>
      <c r="B436" s="3"/>
      <c r="C436" s="3"/>
      <c r="D436" s="31"/>
      <c r="E436" s="31"/>
      <c r="F436" s="3"/>
      <c r="G436" s="3"/>
      <c r="H436" s="3"/>
      <c r="I436" s="3"/>
      <c r="J436" s="3"/>
      <c r="K436" s="3"/>
      <c r="L436" s="3"/>
      <c r="M436" s="3"/>
      <c r="N436" s="3"/>
      <c r="O436" s="3"/>
      <c r="P436" s="3"/>
      <c r="Q436" s="3"/>
      <c r="R436" s="3"/>
      <c r="S436" s="3"/>
      <c r="T436" s="106"/>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6"/>
      <c r="BA436" s="37"/>
    </row>
    <row r="437" ht="15" customHeight="1" spans="1:53">
      <c r="A437" s="3"/>
      <c r="B437" s="3"/>
      <c r="C437" s="3"/>
      <c r="D437" s="31"/>
      <c r="E437" s="31"/>
      <c r="F437" s="3"/>
      <c r="G437" s="3"/>
      <c r="H437" s="3"/>
      <c r="I437" s="3"/>
      <c r="J437" s="3"/>
      <c r="K437" s="3"/>
      <c r="L437" s="3"/>
      <c r="M437" s="3"/>
      <c r="N437" s="3"/>
      <c r="O437" s="3"/>
      <c r="P437" s="3"/>
      <c r="Q437" s="3"/>
      <c r="R437" s="3"/>
      <c r="S437" s="3"/>
      <c r="T437" s="106"/>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6"/>
      <c r="BA437" s="37"/>
    </row>
    <row r="438" ht="15" customHeight="1" spans="1:53">
      <c r="A438" s="3"/>
      <c r="B438" s="3"/>
      <c r="C438" s="3"/>
      <c r="D438" s="31"/>
      <c r="E438" s="31"/>
      <c r="F438" s="3"/>
      <c r="G438" s="3"/>
      <c r="H438" s="3"/>
      <c r="I438" s="3"/>
      <c r="J438" s="3"/>
      <c r="K438" s="3"/>
      <c r="L438" s="3"/>
      <c r="M438" s="3"/>
      <c r="N438" s="3"/>
      <c r="O438" s="3"/>
      <c r="P438" s="3"/>
      <c r="Q438" s="3"/>
      <c r="R438" s="3"/>
      <c r="S438" s="3"/>
      <c r="T438" s="106"/>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6"/>
      <c r="BA438" s="37"/>
    </row>
    <row r="439" ht="15" customHeight="1" spans="1:53">
      <c r="A439" s="3"/>
      <c r="B439" s="3"/>
      <c r="C439" s="3"/>
      <c r="D439" s="31"/>
      <c r="E439" s="31"/>
      <c r="F439" s="3"/>
      <c r="G439" s="3"/>
      <c r="H439" s="3"/>
      <c r="I439" s="3"/>
      <c r="J439" s="3"/>
      <c r="K439" s="3"/>
      <c r="L439" s="3"/>
      <c r="M439" s="3"/>
      <c r="N439" s="3"/>
      <c r="O439" s="3"/>
      <c r="P439" s="3"/>
      <c r="Q439" s="3"/>
      <c r="R439" s="3"/>
      <c r="S439" s="3"/>
      <c r="T439" s="106"/>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6"/>
      <c r="BA439" s="37"/>
    </row>
    <row r="440" ht="15" customHeight="1" spans="1:53">
      <c r="A440" s="3"/>
      <c r="B440" s="3"/>
      <c r="C440" s="3"/>
      <c r="D440" s="31"/>
      <c r="E440" s="31"/>
      <c r="F440" s="3"/>
      <c r="G440" s="3"/>
      <c r="H440" s="3"/>
      <c r="I440" s="3"/>
      <c r="J440" s="3"/>
      <c r="K440" s="3"/>
      <c r="L440" s="3"/>
      <c r="M440" s="3"/>
      <c r="N440" s="3"/>
      <c r="O440" s="3"/>
      <c r="P440" s="3"/>
      <c r="Q440" s="3"/>
      <c r="R440" s="3"/>
      <c r="S440" s="3"/>
      <c r="T440" s="106"/>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6"/>
      <c r="BA440" s="37"/>
    </row>
    <row r="441" ht="15" customHeight="1" spans="1:53">
      <c r="A441" s="3"/>
      <c r="B441" s="3"/>
      <c r="C441" s="3"/>
      <c r="D441" s="31"/>
      <c r="E441" s="31"/>
      <c r="F441" s="3"/>
      <c r="G441" s="3"/>
      <c r="H441" s="3"/>
      <c r="I441" s="3"/>
      <c r="J441" s="3"/>
      <c r="K441" s="3"/>
      <c r="L441" s="3"/>
      <c r="M441" s="3"/>
      <c r="N441" s="3"/>
      <c r="O441" s="3"/>
      <c r="P441" s="3"/>
      <c r="Q441" s="3"/>
      <c r="R441" s="3"/>
      <c r="S441" s="3"/>
      <c r="T441" s="106"/>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6"/>
      <c r="BA441" s="37"/>
    </row>
    <row r="442" ht="15" customHeight="1" spans="1:53">
      <c r="A442" s="3"/>
      <c r="B442" s="3"/>
      <c r="C442" s="3"/>
      <c r="D442" s="31"/>
      <c r="E442" s="31"/>
      <c r="F442" s="3"/>
      <c r="G442" s="3"/>
      <c r="H442" s="3"/>
      <c r="I442" s="3"/>
      <c r="J442" s="3"/>
      <c r="K442" s="3"/>
      <c r="L442" s="3"/>
      <c r="M442" s="3"/>
      <c r="N442" s="3"/>
      <c r="O442" s="3"/>
      <c r="P442" s="3"/>
      <c r="Q442" s="3"/>
      <c r="R442" s="3"/>
      <c r="S442" s="3"/>
      <c r="T442" s="106"/>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6"/>
      <c r="BA442" s="37"/>
    </row>
    <row r="443" ht="15" customHeight="1" spans="1:53">
      <c r="A443" s="3"/>
      <c r="B443" s="3"/>
      <c r="C443" s="3"/>
      <c r="D443" s="31"/>
      <c r="E443" s="31"/>
      <c r="F443" s="3"/>
      <c r="G443" s="3"/>
      <c r="H443" s="3"/>
      <c r="I443" s="3"/>
      <c r="J443" s="3"/>
      <c r="K443" s="3"/>
      <c r="L443" s="3"/>
      <c r="M443" s="3"/>
      <c r="N443" s="3"/>
      <c r="O443" s="3"/>
      <c r="P443" s="3"/>
      <c r="Q443" s="3"/>
      <c r="R443" s="3"/>
      <c r="S443" s="3"/>
      <c r="T443" s="106"/>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6"/>
      <c r="BA443" s="37"/>
    </row>
    <row r="444" ht="15" customHeight="1" spans="1:53">
      <c r="A444" s="3"/>
      <c r="B444" s="3"/>
      <c r="C444" s="3"/>
      <c r="D444" s="31"/>
      <c r="E444" s="31"/>
      <c r="F444" s="3"/>
      <c r="G444" s="3"/>
      <c r="H444" s="3"/>
      <c r="I444" s="3"/>
      <c r="J444" s="3"/>
      <c r="K444" s="3"/>
      <c r="L444" s="3"/>
      <c r="M444" s="3"/>
      <c r="N444" s="3"/>
      <c r="O444" s="3"/>
      <c r="P444" s="3"/>
      <c r="Q444" s="3"/>
      <c r="R444" s="3"/>
      <c r="S444" s="3"/>
      <c r="T444" s="106"/>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6"/>
      <c r="BA444" s="37"/>
    </row>
    <row r="445" ht="15" customHeight="1" spans="1:53">
      <c r="A445" s="3"/>
      <c r="B445" s="3"/>
      <c r="C445" s="3"/>
      <c r="D445" s="31"/>
      <c r="E445" s="31"/>
      <c r="F445" s="3"/>
      <c r="G445" s="3"/>
      <c r="H445" s="3"/>
      <c r="I445" s="3"/>
      <c r="J445" s="3"/>
      <c r="K445" s="3"/>
      <c r="L445" s="3"/>
      <c r="M445" s="3"/>
      <c r="N445" s="3"/>
      <c r="O445" s="3"/>
      <c r="P445" s="3"/>
      <c r="Q445" s="3"/>
      <c r="R445" s="3"/>
      <c r="S445" s="3"/>
      <c r="T445" s="106"/>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6"/>
      <c r="BA445" s="37"/>
    </row>
    <row r="446" ht="15" customHeight="1" spans="1:53">
      <c r="A446" s="3"/>
      <c r="B446" s="3"/>
      <c r="C446" s="3"/>
      <c r="D446" s="31"/>
      <c r="E446" s="31"/>
      <c r="F446" s="3"/>
      <c r="G446" s="3"/>
      <c r="H446" s="3"/>
      <c r="I446" s="3"/>
      <c r="J446" s="3"/>
      <c r="K446" s="3"/>
      <c r="L446" s="3"/>
      <c r="M446" s="3"/>
      <c r="N446" s="3"/>
      <c r="O446" s="3"/>
      <c r="P446" s="3"/>
      <c r="Q446" s="3"/>
      <c r="R446" s="3"/>
      <c r="S446" s="3"/>
      <c r="T446" s="106"/>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6"/>
      <c r="BA446" s="37"/>
    </row>
    <row r="447" ht="15" customHeight="1" spans="1:53">
      <c r="A447" s="3"/>
      <c r="B447" s="3"/>
      <c r="C447" s="3"/>
      <c r="D447" s="31"/>
      <c r="E447" s="31"/>
      <c r="F447" s="3"/>
      <c r="G447" s="3"/>
      <c r="H447" s="3"/>
      <c r="I447" s="3"/>
      <c r="J447" s="3"/>
      <c r="K447" s="3"/>
      <c r="L447" s="3"/>
      <c r="M447" s="3"/>
      <c r="N447" s="3"/>
      <c r="O447" s="3"/>
      <c r="P447" s="3"/>
      <c r="Q447" s="3"/>
      <c r="R447" s="3"/>
      <c r="S447" s="3"/>
      <c r="T447" s="106"/>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6"/>
      <c r="BA447" s="37"/>
    </row>
    <row r="448" ht="15" customHeight="1" spans="1:53">
      <c r="A448" s="3"/>
      <c r="B448" s="3"/>
      <c r="C448" s="3"/>
      <c r="D448" s="31"/>
      <c r="E448" s="31"/>
      <c r="F448" s="3"/>
      <c r="G448" s="3"/>
      <c r="H448" s="3"/>
      <c r="I448" s="3"/>
      <c r="J448" s="3"/>
      <c r="K448" s="3"/>
      <c r="L448" s="3"/>
      <c r="M448" s="3"/>
      <c r="N448" s="3"/>
      <c r="O448" s="3"/>
      <c r="P448" s="3"/>
      <c r="Q448" s="3"/>
      <c r="R448" s="3"/>
      <c r="S448" s="3"/>
      <c r="T448" s="106"/>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6"/>
      <c r="BA448" s="37"/>
    </row>
    <row r="449" ht="15" customHeight="1" spans="1:53">
      <c r="A449" s="3"/>
      <c r="B449" s="3"/>
      <c r="C449" s="3"/>
      <c r="D449" s="31"/>
      <c r="E449" s="31"/>
      <c r="F449" s="3"/>
      <c r="G449" s="3"/>
      <c r="H449" s="3"/>
      <c r="I449" s="3"/>
      <c r="J449" s="3"/>
      <c r="K449" s="3"/>
      <c r="L449" s="3"/>
      <c r="M449" s="3"/>
      <c r="N449" s="3"/>
      <c r="O449" s="3"/>
      <c r="P449" s="3"/>
      <c r="Q449" s="3"/>
      <c r="R449" s="3"/>
      <c r="S449" s="3"/>
      <c r="T449" s="106"/>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6"/>
      <c r="BA449" s="37"/>
    </row>
    <row r="450" ht="15" customHeight="1" spans="1:53">
      <c r="A450" s="3"/>
      <c r="B450" s="3"/>
      <c r="C450" s="3"/>
      <c r="D450" s="31"/>
      <c r="E450" s="31"/>
      <c r="F450" s="3"/>
      <c r="G450" s="3"/>
      <c r="H450" s="3"/>
      <c r="I450" s="3"/>
      <c r="J450" s="3"/>
      <c r="K450" s="3"/>
      <c r="L450" s="3"/>
      <c r="M450" s="3"/>
      <c r="N450" s="3"/>
      <c r="O450" s="3"/>
      <c r="P450" s="3"/>
      <c r="Q450" s="3"/>
      <c r="R450" s="3"/>
      <c r="S450" s="3"/>
      <c r="T450" s="106"/>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6"/>
      <c r="BA450" s="37"/>
    </row>
    <row r="451" ht="15" customHeight="1" spans="1:53">
      <c r="A451" s="3"/>
      <c r="B451" s="3"/>
      <c r="C451" s="3"/>
      <c r="D451" s="31"/>
      <c r="E451" s="31"/>
      <c r="F451" s="3"/>
      <c r="G451" s="3"/>
      <c r="H451" s="3"/>
      <c r="I451" s="3"/>
      <c r="J451" s="3"/>
      <c r="K451" s="3"/>
      <c r="L451" s="3"/>
      <c r="M451" s="3"/>
      <c r="N451" s="3"/>
      <c r="O451" s="3"/>
      <c r="P451" s="3"/>
      <c r="Q451" s="3"/>
      <c r="R451" s="3"/>
      <c r="S451" s="3"/>
      <c r="T451" s="106"/>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6"/>
      <c r="BA451" s="37"/>
    </row>
    <row r="452" ht="15" customHeight="1" spans="1:53">
      <c r="A452" s="3"/>
      <c r="B452" s="3"/>
      <c r="C452" s="3"/>
      <c r="D452" s="31"/>
      <c r="E452" s="31"/>
      <c r="F452" s="3"/>
      <c r="G452" s="3"/>
      <c r="H452" s="3"/>
      <c r="I452" s="3"/>
      <c r="J452" s="3"/>
      <c r="K452" s="3"/>
      <c r="L452" s="3"/>
      <c r="M452" s="3"/>
      <c r="N452" s="3"/>
      <c r="O452" s="3"/>
      <c r="P452" s="3"/>
      <c r="Q452" s="3"/>
      <c r="R452" s="3"/>
      <c r="S452" s="3"/>
      <c r="T452" s="106"/>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6"/>
      <c r="BA452" s="37"/>
    </row>
    <row r="453" ht="15" customHeight="1" spans="1:53">
      <c r="A453" s="3"/>
      <c r="B453" s="3"/>
      <c r="C453" s="3"/>
      <c r="D453" s="31"/>
      <c r="E453" s="31"/>
      <c r="F453" s="3"/>
      <c r="G453" s="3"/>
      <c r="H453" s="3"/>
      <c r="I453" s="3"/>
      <c r="J453" s="3"/>
      <c r="K453" s="3"/>
      <c r="L453" s="3"/>
      <c r="M453" s="3"/>
      <c r="N453" s="3"/>
      <c r="O453" s="3"/>
      <c r="P453" s="3"/>
      <c r="Q453" s="3"/>
      <c r="R453" s="3"/>
      <c r="S453" s="3"/>
      <c r="T453" s="106"/>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6"/>
      <c r="BA453" s="37"/>
    </row>
    <row r="454" ht="15" customHeight="1" spans="1:53">
      <c r="A454" s="3"/>
      <c r="B454" s="3"/>
      <c r="C454" s="3"/>
      <c r="D454" s="31"/>
      <c r="E454" s="31"/>
      <c r="F454" s="3"/>
      <c r="G454" s="3"/>
      <c r="H454" s="3"/>
      <c r="I454" s="3"/>
      <c r="J454" s="3"/>
      <c r="K454" s="3"/>
      <c r="L454" s="3"/>
      <c r="M454" s="3"/>
      <c r="N454" s="3"/>
      <c r="O454" s="3"/>
      <c r="P454" s="3"/>
      <c r="Q454" s="3"/>
      <c r="R454" s="3"/>
      <c r="S454" s="3"/>
      <c r="T454" s="106"/>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6"/>
      <c r="BA454" s="37"/>
    </row>
    <row r="455" ht="15" customHeight="1" spans="1:53">
      <c r="A455" s="3"/>
      <c r="B455" s="3"/>
      <c r="C455" s="3"/>
      <c r="D455" s="31"/>
      <c r="E455" s="31"/>
      <c r="F455" s="3"/>
      <c r="G455" s="3"/>
      <c r="H455" s="3"/>
      <c r="I455" s="3"/>
      <c r="J455" s="3"/>
      <c r="K455" s="3"/>
      <c r="L455" s="3"/>
      <c r="M455" s="3"/>
      <c r="N455" s="3"/>
      <c r="O455" s="3"/>
      <c r="P455" s="3"/>
      <c r="Q455" s="3"/>
      <c r="R455" s="3"/>
      <c r="S455" s="3"/>
      <c r="T455" s="106"/>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6"/>
      <c r="BA455" s="37"/>
    </row>
    <row r="456" ht="15" customHeight="1" spans="1:53">
      <c r="A456" s="3"/>
      <c r="B456" s="3"/>
      <c r="C456" s="3"/>
      <c r="D456" s="31"/>
      <c r="E456" s="31"/>
      <c r="F456" s="3"/>
      <c r="G456" s="3"/>
      <c r="H456" s="3"/>
      <c r="I456" s="3"/>
      <c r="J456" s="3"/>
      <c r="K456" s="3"/>
      <c r="L456" s="3"/>
      <c r="M456" s="3"/>
      <c r="N456" s="3"/>
      <c r="O456" s="3"/>
      <c r="P456" s="3"/>
      <c r="Q456" s="3"/>
      <c r="R456" s="3"/>
      <c r="S456" s="3"/>
      <c r="T456" s="106"/>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6"/>
      <c r="BA456" s="37"/>
    </row>
    <row r="457" ht="15" customHeight="1" spans="1:53">
      <c r="A457" s="3"/>
      <c r="B457" s="3"/>
      <c r="C457" s="3"/>
      <c r="D457" s="31"/>
      <c r="E457" s="31"/>
      <c r="F457" s="3"/>
      <c r="G457" s="3"/>
      <c r="H457" s="3"/>
      <c r="I457" s="3"/>
      <c r="J457" s="3"/>
      <c r="K457" s="3"/>
      <c r="L457" s="3"/>
      <c r="M457" s="3"/>
      <c r="N457" s="3"/>
      <c r="O457" s="3"/>
      <c r="P457" s="3"/>
      <c r="Q457" s="3"/>
      <c r="R457" s="3"/>
      <c r="S457" s="3"/>
      <c r="T457" s="106"/>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6"/>
      <c r="BA457" s="37"/>
    </row>
    <row r="458" ht="15" customHeight="1" spans="1:53">
      <c r="A458" s="3"/>
      <c r="B458" s="3"/>
      <c r="C458" s="3"/>
      <c r="D458" s="31"/>
      <c r="E458" s="31"/>
      <c r="F458" s="3"/>
      <c r="G458" s="3"/>
      <c r="H458" s="3"/>
      <c r="I458" s="3"/>
      <c r="J458" s="3"/>
      <c r="K458" s="3"/>
      <c r="L458" s="3"/>
      <c r="M458" s="3"/>
      <c r="N458" s="3"/>
      <c r="O458" s="3"/>
      <c r="P458" s="3"/>
      <c r="Q458" s="3"/>
      <c r="R458" s="3"/>
      <c r="S458" s="3"/>
      <c r="T458" s="106"/>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6"/>
      <c r="BA458" s="37"/>
    </row>
    <row r="459" ht="15" customHeight="1" spans="1:53">
      <c r="A459" s="3"/>
      <c r="B459" s="3"/>
      <c r="C459" s="3"/>
      <c r="D459" s="31"/>
      <c r="E459" s="31"/>
      <c r="F459" s="3"/>
      <c r="G459" s="3"/>
      <c r="H459" s="3"/>
      <c r="I459" s="3"/>
      <c r="J459" s="3"/>
      <c r="K459" s="3"/>
      <c r="L459" s="3"/>
      <c r="M459" s="3"/>
      <c r="N459" s="3"/>
      <c r="O459" s="3"/>
      <c r="P459" s="3"/>
      <c r="Q459" s="3"/>
      <c r="R459" s="3"/>
      <c r="S459" s="3"/>
      <c r="T459" s="106"/>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6"/>
      <c r="BA459" s="37"/>
    </row>
    <row r="460" ht="15" customHeight="1" spans="1:53">
      <c r="A460" s="3"/>
      <c r="B460" s="3"/>
      <c r="C460" s="3"/>
      <c r="D460" s="31"/>
      <c r="E460" s="31"/>
      <c r="F460" s="3"/>
      <c r="G460" s="3"/>
      <c r="H460" s="3"/>
      <c r="I460" s="3"/>
      <c r="J460" s="3"/>
      <c r="K460" s="3"/>
      <c r="L460" s="3"/>
      <c r="M460" s="3"/>
      <c r="N460" s="3"/>
      <c r="O460" s="3"/>
      <c r="P460" s="3"/>
      <c r="Q460" s="3"/>
      <c r="R460" s="3"/>
      <c r="S460" s="3"/>
      <c r="T460" s="106"/>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6"/>
      <c r="BA460" s="37"/>
    </row>
    <row r="461" ht="15" customHeight="1" spans="1:53">
      <c r="A461" s="3"/>
      <c r="B461" s="3"/>
      <c r="C461" s="3"/>
      <c r="D461" s="31"/>
      <c r="E461" s="31"/>
      <c r="F461" s="3"/>
      <c r="G461" s="3"/>
      <c r="H461" s="3"/>
      <c r="I461" s="3"/>
      <c r="J461" s="3"/>
      <c r="K461" s="3"/>
      <c r="L461" s="3"/>
      <c r="M461" s="3"/>
      <c r="N461" s="3"/>
      <c r="O461" s="3"/>
      <c r="P461" s="3"/>
      <c r="Q461" s="3"/>
      <c r="R461" s="3"/>
      <c r="S461" s="3"/>
      <c r="T461" s="106"/>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6"/>
      <c r="BA461" s="37"/>
    </row>
    <row r="462" ht="15" customHeight="1" spans="1:53">
      <c r="A462" s="3"/>
      <c r="B462" s="3"/>
      <c r="C462" s="3"/>
      <c r="D462" s="31"/>
      <c r="E462" s="31"/>
      <c r="F462" s="3"/>
      <c r="G462" s="3"/>
      <c r="H462" s="3"/>
      <c r="I462" s="3"/>
      <c r="J462" s="3"/>
      <c r="K462" s="3"/>
      <c r="L462" s="3"/>
      <c r="M462" s="3"/>
      <c r="N462" s="3"/>
      <c r="O462" s="3"/>
      <c r="P462" s="3"/>
      <c r="Q462" s="3"/>
      <c r="R462" s="3"/>
      <c r="S462" s="3"/>
      <c r="T462" s="106"/>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6"/>
      <c r="BA462" s="37"/>
    </row>
    <row r="463" ht="15" customHeight="1" spans="1:53">
      <c r="A463" s="3"/>
      <c r="B463" s="3"/>
      <c r="C463" s="3"/>
      <c r="D463" s="31"/>
      <c r="E463" s="31"/>
      <c r="F463" s="3"/>
      <c r="G463" s="3"/>
      <c r="H463" s="3"/>
      <c r="I463" s="3"/>
      <c r="J463" s="3"/>
      <c r="K463" s="3"/>
      <c r="L463" s="3"/>
      <c r="M463" s="3"/>
      <c r="N463" s="3"/>
      <c r="O463" s="3"/>
      <c r="P463" s="3"/>
      <c r="Q463" s="3"/>
      <c r="R463" s="3"/>
      <c r="S463" s="3"/>
      <c r="T463" s="106"/>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6"/>
      <c r="BA463" s="37"/>
    </row>
    <row r="464" ht="15" customHeight="1" spans="1:53">
      <c r="A464" s="3"/>
      <c r="B464" s="3"/>
      <c r="C464" s="3"/>
      <c r="D464" s="31"/>
      <c r="E464" s="31"/>
      <c r="F464" s="3"/>
      <c r="G464" s="3"/>
      <c r="H464" s="3"/>
      <c r="I464" s="3"/>
      <c r="J464" s="3"/>
      <c r="K464" s="3"/>
      <c r="L464" s="3"/>
      <c r="M464" s="3"/>
      <c r="N464" s="3"/>
      <c r="O464" s="3"/>
      <c r="P464" s="3"/>
      <c r="Q464" s="3"/>
      <c r="R464" s="3"/>
      <c r="S464" s="3"/>
      <c r="T464" s="106"/>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6"/>
      <c r="BA464" s="37"/>
    </row>
    <row r="465" ht="15" customHeight="1" spans="1:53">
      <c r="A465" s="3"/>
      <c r="B465" s="3"/>
      <c r="C465" s="3"/>
      <c r="D465" s="31"/>
      <c r="E465" s="31"/>
      <c r="F465" s="3"/>
      <c r="G465" s="3"/>
      <c r="H465" s="3"/>
      <c r="I465" s="3"/>
      <c r="J465" s="3"/>
      <c r="K465" s="3"/>
      <c r="L465" s="3"/>
      <c r="M465" s="3"/>
      <c r="N465" s="3"/>
      <c r="O465" s="3"/>
      <c r="P465" s="3"/>
      <c r="Q465" s="3"/>
      <c r="R465" s="3"/>
      <c r="S465" s="3"/>
      <c r="T465" s="106"/>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6"/>
      <c r="BA465" s="37"/>
    </row>
    <row r="466" ht="15" customHeight="1" spans="1:53">
      <c r="A466" s="3"/>
      <c r="B466" s="3"/>
      <c r="C466" s="3"/>
      <c r="D466" s="31"/>
      <c r="E466" s="31"/>
      <c r="F466" s="3"/>
      <c r="G466" s="3"/>
      <c r="H466" s="3"/>
      <c r="I466" s="3"/>
      <c r="J466" s="3"/>
      <c r="K466" s="3"/>
      <c r="L466" s="3"/>
      <c r="M466" s="3"/>
      <c r="N466" s="3"/>
      <c r="O466" s="3"/>
      <c r="P466" s="3"/>
      <c r="Q466" s="3"/>
      <c r="R466" s="3"/>
      <c r="S466" s="3"/>
      <c r="T466" s="106"/>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6"/>
      <c r="BA466" s="37"/>
    </row>
    <row r="467" ht="15" customHeight="1" spans="1:53">
      <c r="A467" s="3"/>
      <c r="B467" s="3"/>
      <c r="C467" s="3"/>
      <c r="D467" s="31"/>
      <c r="E467" s="31"/>
      <c r="F467" s="3"/>
      <c r="G467" s="3"/>
      <c r="H467" s="3"/>
      <c r="I467" s="3"/>
      <c r="J467" s="3"/>
      <c r="K467" s="3"/>
      <c r="L467" s="3"/>
      <c r="M467" s="3"/>
      <c r="N467" s="3"/>
      <c r="O467" s="3"/>
      <c r="P467" s="3"/>
      <c r="Q467" s="3"/>
      <c r="R467" s="3"/>
      <c r="S467" s="3"/>
      <c r="T467" s="106"/>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6"/>
      <c r="BA467" s="37"/>
    </row>
    <row r="468" ht="15" customHeight="1" spans="1:53">
      <c r="A468" s="3"/>
      <c r="B468" s="3"/>
      <c r="C468" s="3"/>
      <c r="D468" s="31"/>
      <c r="E468" s="31"/>
      <c r="F468" s="3"/>
      <c r="G468" s="3"/>
      <c r="H468" s="3"/>
      <c r="I468" s="3"/>
      <c r="J468" s="3"/>
      <c r="K468" s="3"/>
      <c r="L468" s="3"/>
      <c r="M468" s="3"/>
      <c r="N468" s="3"/>
      <c r="O468" s="3"/>
      <c r="P468" s="3"/>
      <c r="Q468" s="3"/>
      <c r="R468" s="3"/>
      <c r="S468" s="3"/>
      <c r="T468" s="106"/>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6"/>
      <c r="BA468" s="37"/>
    </row>
    <row r="469" ht="15" customHeight="1" spans="1:53">
      <c r="A469" s="3"/>
      <c r="B469" s="3"/>
      <c r="C469" s="3"/>
      <c r="D469" s="31"/>
      <c r="E469" s="31"/>
      <c r="F469" s="3"/>
      <c r="G469" s="3"/>
      <c r="H469" s="3"/>
      <c r="I469" s="3"/>
      <c r="J469" s="3"/>
      <c r="K469" s="3"/>
      <c r="L469" s="3"/>
      <c r="M469" s="3"/>
      <c r="N469" s="3"/>
      <c r="O469" s="3"/>
      <c r="P469" s="3"/>
      <c r="Q469" s="3"/>
      <c r="R469" s="3"/>
      <c r="S469" s="3"/>
      <c r="T469" s="106"/>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6"/>
      <c r="BA469" s="37"/>
    </row>
    <row r="470" ht="15" customHeight="1" spans="1:53">
      <c r="A470" s="3"/>
      <c r="B470" s="3"/>
      <c r="C470" s="3"/>
      <c r="D470" s="31"/>
      <c r="E470" s="31"/>
      <c r="F470" s="3"/>
      <c r="G470" s="3"/>
      <c r="H470" s="3"/>
      <c r="I470" s="3"/>
      <c r="J470" s="3"/>
      <c r="K470" s="3"/>
      <c r="L470" s="3"/>
      <c r="M470" s="3"/>
      <c r="N470" s="3"/>
      <c r="O470" s="3"/>
      <c r="P470" s="3"/>
      <c r="Q470" s="3"/>
      <c r="R470" s="3"/>
      <c r="S470" s="3"/>
      <c r="T470" s="106"/>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6"/>
      <c r="BA470" s="37"/>
    </row>
    <row r="471" ht="15" customHeight="1" spans="1:53">
      <c r="A471" s="3"/>
      <c r="B471" s="3"/>
      <c r="C471" s="3"/>
      <c r="D471" s="31"/>
      <c r="E471" s="31"/>
      <c r="F471" s="3"/>
      <c r="G471" s="3"/>
      <c r="H471" s="3"/>
      <c r="I471" s="3"/>
      <c r="J471" s="3"/>
      <c r="K471" s="3"/>
      <c r="L471" s="3"/>
      <c r="M471" s="3"/>
      <c r="N471" s="3"/>
      <c r="O471" s="3"/>
      <c r="P471" s="3"/>
      <c r="Q471" s="3"/>
      <c r="R471" s="3"/>
      <c r="S471" s="3"/>
      <c r="T471" s="106"/>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6"/>
      <c r="BA471" s="37"/>
    </row>
    <row r="472" ht="15" customHeight="1" spans="1:53">
      <c r="A472" s="3"/>
      <c r="B472" s="3"/>
      <c r="C472" s="3"/>
      <c r="D472" s="31"/>
      <c r="E472" s="31"/>
      <c r="F472" s="3"/>
      <c r="G472" s="3"/>
      <c r="H472" s="3"/>
      <c r="I472" s="3"/>
      <c r="J472" s="3"/>
      <c r="K472" s="3"/>
      <c r="L472" s="3"/>
      <c r="M472" s="3"/>
      <c r="N472" s="3"/>
      <c r="O472" s="3"/>
      <c r="P472" s="3"/>
      <c r="Q472" s="3"/>
      <c r="R472" s="3"/>
      <c r="S472" s="3"/>
      <c r="T472" s="106"/>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6"/>
      <c r="BA472" s="37"/>
    </row>
    <row r="473" ht="15" customHeight="1" spans="1:53">
      <c r="A473" s="3"/>
      <c r="B473" s="3"/>
      <c r="C473" s="3"/>
      <c r="D473" s="31"/>
      <c r="E473" s="31"/>
      <c r="F473" s="3"/>
      <c r="G473" s="3"/>
      <c r="H473" s="3"/>
      <c r="I473" s="3"/>
      <c r="J473" s="3"/>
      <c r="K473" s="3"/>
      <c r="L473" s="3"/>
      <c r="M473" s="3"/>
      <c r="N473" s="3"/>
      <c r="O473" s="3"/>
      <c r="P473" s="3"/>
      <c r="Q473" s="3"/>
      <c r="R473" s="3"/>
      <c r="S473" s="3"/>
      <c r="T473" s="106"/>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6"/>
      <c r="BA473" s="37"/>
    </row>
    <row r="474" ht="15" customHeight="1" spans="1:53">
      <c r="A474" s="3"/>
      <c r="B474" s="3"/>
      <c r="C474" s="3"/>
      <c r="D474" s="31"/>
      <c r="E474" s="31"/>
      <c r="F474" s="3"/>
      <c r="G474" s="3"/>
      <c r="H474" s="3"/>
      <c r="I474" s="3"/>
      <c r="J474" s="3"/>
      <c r="K474" s="3"/>
      <c r="L474" s="3"/>
      <c r="M474" s="3"/>
      <c r="N474" s="3"/>
      <c r="O474" s="3"/>
      <c r="P474" s="3"/>
      <c r="Q474" s="3"/>
      <c r="R474" s="3"/>
      <c r="S474" s="3"/>
      <c r="T474" s="106"/>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6"/>
      <c r="BA474" s="37"/>
    </row>
    <row r="475" ht="15" customHeight="1" spans="1:53">
      <c r="A475" s="3"/>
      <c r="B475" s="3"/>
      <c r="C475" s="3"/>
      <c r="D475" s="31"/>
      <c r="E475" s="31"/>
      <c r="F475" s="3"/>
      <c r="G475" s="3"/>
      <c r="H475" s="3"/>
      <c r="I475" s="3"/>
      <c r="J475" s="3"/>
      <c r="K475" s="3"/>
      <c r="L475" s="3"/>
      <c r="M475" s="3"/>
      <c r="N475" s="3"/>
      <c r="O475" s="3"/>
      <c r="P475" s="3"/>
      <c r="Q475" s="3"/>
      <c r="R475" s="3"/>
      <c r="S475" s="3"/>
      <c r="T475" s="106"/>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6"/>
      <c r="BA475" s="37"/>
    </row>
    <row r="476" ht="15" customHeight="1" spans="1:53">
      <c r="A476" s="3"/>
      <c r="B476" s="3"/>
      <c r="C476" s="3"/>
      <c r="D476" s="31"/>
      <c r="E476" s="31"/>
      <c r="F476" s="3"/>
      <c r="G476" s="3"/>
      <c r="H476" s="3"/>
      <c r="I476" s="3"/>
      <c r="J476" s="3"/>
      <c r="K476" s="3"/>
      <c r="L476" s="3"/>
      <c r="M476" s="3"/>
      <c r="N476" s="3"/>
      <c r="O476" s="3"/>
      <c r="P476" s="3"/>
      <c r="Q476" s="3"/>
      <c r="R476" s="3"/>
      <c r="S476" s="3"/>
      <c r="T476" s="106"/>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6"/>
      <c r="BA476" s="37"/>
    </row>
    <row r="477" ht="15" customHeight="1" spans="1:53">
      <c r="A477" s="3"/>
      <c r="B477" s="3"/>
      <c r="C477" s="3"/>
      <c r="D477" s="31"/>
      <c r="E477" s="31"/>
      <c r="F477" s="3"/>
      <c r="G477" s="3"/>
      <c r="H477" s="3"/>
      <c r="I477" s="3"/>
      <c r="J477" s="3"/>
      <c r="K477" s="3"/>
      <c r="L477" s="3"/>
      <c r="M477" s="3"/>
      <c r="N477" s="3"/>
      <c r="O477" s="3"/>
      <c r="P477" s="3"/>
      <c r="Q477" s="3"/>
      <c r="R477" s="3"/>
      <c r="S477" s="3"/>
      <c r="T477" s="106"/>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6"/>
      <c r="BA477" s="37"/>
    </row>
    <row r="478" ht="15" customHeight="1" spans="1:53">
      <c r="A478" s="3"/>
      <c r="B478" s="3"/>
      <c r="C478" s="3"/>
      <c r="D478" s="31"/>
      <c r="E478" s="31"/>
      <c r="F478" s="3"/>
      <c r="G478" s="3"/>
      <c r="H478" s="3"/>
      <c r="I478" s="3"/>
      <c r="J478" s="3"/>
      <c r="K478" s="3"/>
      <c r="L478" s="3"/>
      <c r="M478" s="3"/>
      <c r="N478" s="3"/>
      <c r="O478" s="3"/>
      <c r="P478" s="3"/>
      <c r="Q478" s="3"/>
      <c r="R478" s="3"/>
      <c r="S478" s="3"/>
      <c r="T478" s="106"/>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6"/>
      <c r="BA478" s="37"/>
    </row>
    <row r="479" ht="15" customHeight="1" spans="1:53">
      <c r="A479" s="3"/>
      <c r="B479" s="3"/>
      <c r="C479" s="3"/>
      <c r="D479" s="31"/>
      <c r="E479" s="31"/>
      <c r="F479" s="3"/>
      <c r="G479" s="3"/>
      <c r="H479" s="3"/>
      <c r="I479" s="3"/>
      <c r="J479" s="3"/>
      <c r="K479" s="3"/>
      <c r="L479" s="3"/>
      <c r="M479" s="3"/>
      <c r="N479" s="3"/>
      <c r="O479" s="3"/>
      <c r="P479" s="3"/>
      <c r="Q479" s="3"/>
      <c r="R479" s="3"/>
      <c r="S479" s="3"/>
      <c r="T479" s="106"/>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6"/>
      <c r="BA479" s="37"/>
    </row>
    <row r="480" ht="15" customHeight="1" spans="1:53">
      <c r="A480" s="3"/>
      <c r="B480" s="3"/>
      <c r="C480" s="3"/>
      <c r="D480" s="31"/>
      <c r="E480" s="31"/>
      <c r="F480" s="3"/>
      <c r="G480" s="3"/>
      <c r="H480" s="3"/>
      <c r="I480" s="3"/>
      <c r="J480" s="3"/>
      <c r="K480" s="3"/>
      <c r="L480" s="3"/>
      <c r="M480" s="3"/>
      <c r="N480" s="3"/>
      <c r="O480" s="3"/>
      <c r="P480" s="3"/>
      <c r="Q480" s="3"/>
      <c r="R480" s="3"/>
      <c r="S480" s="3"/>
      <c r="T480" s="106"/>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6"/>
      <c r="BA480" s="37"/>
    </row>
    <row r="481" ht="15" customHeight="1" spans="1:53">
      <c r="A481" s="3"/>
      <c r="B481" s="3"/>
      <c r="C481" s="3"/>
      <c r="D481" s="31"/>
      <c r="E481" s="31"/>
      <c r="F481" s="3"/>
      <c r="G481" s="3"/>
      <c r="H481" s="3"/>
      <c r="I481" s="3"/>
      <c r="J481" s="3"/>
      <c r="K481" s="3"/>
      <c r="L481" s="3"/>
      <c r="M481" s="3"/>
      <c r="N481" s="3"/>
      <c r="O481" s="3"/>
      <c r="P481" s="3"/>
      <c r="Q481" s="3"/>
      <c r="R481" s="3"/>
      <c r="S481" s="3"/>
      <c r="T481" s="106"/>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6"/>
      <c r="BA481" s="37"/>
    </row>
    <row r="482" ht="15" customHeight="1" spans="1:53">
      <c r="A482" s="3"/>
      <c r="B482" s="3"/>
      <c r="C482" s="3"/>
      <c r="D482" s="31"/>
      <c r="E482" s="31"/>
      <c r="F482" s="3"/>
      <c r="G482" s="3"/>
      <c r="H482" s="3"/>
      <c r="I482" s="3"/>
      <c r="J482" s="3"/>
      <c r="K482" s="3"/>
      <c r="L482" s="3"/>
      <c r="M482" s="3"/>
      <c r="N482" s="3"/>
      <c r="O482" s="3"/>
      <c r="P482" s="3"/>
      <c r="Q482" s="3"/>
      <c r="R482" s="3"/>
      <c r="S482" s="3"/>
      <c r="T482" s="106"/>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6"/>
      <c r="BA482" s="37"/>
    </row>
    <row r="483" ht="15" customHeight="1" spans="1:53">
      <c r="A483" s="3"/>
      <c r="B483" s="3"/>
      <c r="C483" s="3"/>
      <c r="D483" s="31"/>
      <c r="E483" s="31"/>
      <c r="F483" s="3"/>
      <c r="G483" s="3"/>
      <c r="H483" s="3"/>
      <c r="I483" s="3"/>
      <c r="J483" s="3"/>
      <c r="K483" s="3"/>
      <c r="L483" s="3"/>
      <c r="M483" s="3"/>
      <c r="N483" s="3"/>
      <c r="O483" s="3"/>
      <c r="P483" s="3"/>
      <c r="Q483" s="3"/>
      <c r="R483" s="3"/>
      <c r="S483" s="3"/>
      <c r="T483" s="106"/>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6"/>
      <c r="BA483" s="37"/>
    </row>
    <row r="484" ht="15" customHeight="1" spans="1:53">
      <c r="A484" s="3"/>
      <c r="B484" s="3"/>
      <c r="C484" s="3"/>
      <c r="D484" s="31"/>
      <c r="E484" s="31"/>
      <c r="F484" s="3"/>
      <c r="G484" s="3"/>
      <c r="H484" s="3"/>
      <c r="I484" s="3"/>
      <c r="J484" s="3"/>
      <c r="K484" s="3"/>
      <c r="L484" s="3"/>
      <c r="M484" s="3"/>
      <c r="N484" s="3"/>
      <c r="O484" s="3"/>
      <c r="P484" s="3"/>
      <c r="Q484" s="3"/>
      <c r="R484" s="3"/>
      <c r="S484" s="3"/>
      <c r="T484" s="106"/>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6"/>
      <c r="BA484" s="37"/>
    </row>
    <row r="485" ht="15" customHeight="1" spans="1:53">
      <c r="A485" s="3"/>
      <c r="B485" s="3"/>
      <c r="C485" s="3"/>
      <c r="D485" s="31"/>
      <c r="E485" s="31"/>
      <c r="F485" s="3"/>
      <c r="G485" s="3"/>
      <c r="H485" s="3"/>
      <c r="I485" s="3"/>
      <c r="J485" s="3"/>
      <c r="K485" s="3"/>
      <c r="L485" s="3"/>
      <c r="M485" s="3"/>
      <c r="N485" s="3"/>
      <c r="O485" s="3"/>
      <c r="P485" s="3"/>
      <c r="Q485" s="3"/>
      <c r="R485" s="3"/>
      <c r="S485" s="3"/>
      <c r="T485" s="106"/>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6"/>
      <c r="BA485" s="37"/>
    </row>
    <row r="486" ht="15" customHeight="1" spans="1:53">
      <c r="A486" s="3"/>
      <c r="B486" s="3"/>
      <c r="C486" s="3"/>
      <c r="D486" s="31"/>
      <c r="E486" s="31"/>
      <c r="F486" s="3"/>
      <c r="G486" s="3"/>
      <c r="H486" s="3"/>
      <c r="I486" s="3"/>
      <c r="J486" s="3"/>
      <c r="K486" s="3"/>
      <c r="L486" s="3"/>
      <c r="M486" s="3"/>
      <c r="N486" s="3"/>
      <c r="O486" s="3"/>
      <c r="P486" s="3"/>
      <c r="Q486" s="3"/>
      <c r="R486" s="3"/>
      <c r="S486" s="3"/>
      <c r="T486" s="106"/>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6"/>
      <c r="BA486" s="37"/>
    </row>
    <row r="487" ht="15" customHeight="1" spans="1:53">
      <c r="A487" s="3"/>
      <c r="B487" s="3"/>
      <c r="C487" s="3"/>
      <c r="D487" s="31"/>
      <c r="E487" s="31"/>
      <c r="F487" s="3"/>
      <c r="G487" s="3"/>
      <c r="H487" s="3"/>
      <c r="I487" s="3"/>
      <c r="J487" s="3"/>
      <c r="K487" s="3"/>
      <c r="L487" s="3"/>
      <c r="M487" s="3"/>
      <c r="N487" s="3"/>
      <c r="O487" s="3"/>
      <c r="P487" s="3"/>
      <c r="Q487" s="3"/>
      <c r="R487" s="3"/>
      <c r="S487" s="3"/>
      <c r="T487" s="106"/>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6"/>
      <c r="BA487" s="37"/>
    </row>
    <row r="488" ht="15" customHeight="1" spans="1:53">
      <c r="A488" s="3"/>
      <c r="B488" s="3"/>
      <c r="C488" s="3"/>
      <c r="D488" s="31"/>
      <c r="E488" s="31"/>
      <c r="F488" s="3"/>
      <c r="G488" s="3"/>
      <c r="H488" s="3"/>
      <c r="I488" s="3"/>
      <c r="J488" s="3"/>
      <c r="K488" s="3"/>
      <c r="L488" s="3"/>
      <c r="M488" s="3"/>
      <c r="N488" s="3"/>
      <c r="O488" s="3"/>
      <c r="P488" s="3"/>
      <c r="Q488" s="3"/>
      <c r="R488" s="3"/>
      <c r="S488" s="3"/>
      <c r="T488" s="106"/>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6"/>
      <c r="BA488" s="37"/>
    </row>
    <row r="489" ht="15" customHeight="1" spans="1:53">
      <c r="A489" s="3"/>
      <c r="B489" s="3"/>
      <c r="C489" s="3"/>
      <c r="D489" s="31"/>
      <c r="E489" s="31"/>
      <c r="F489" s="3"/>
      <c r="G489" s="3"/>
      <c r="H489" s="3"/>
      <c r="I489" s="3"/>
      <c r="J489" s="3"/>
      <c r="K489" s="3"/>
      <c r="L489" s="3"/>
      <c r="M489" s="3"/>
      <c r="N489" s="3"/>
      <c r="O489" s="3"/>
      <c r="P489" s="3"/>
      <c r="Q489" s="3"/>
      <c r="R489" s="3"/>
      <c r="S489" s="3"/>
      <c r="T489" s="106"/>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6"/>
      <c r="BA489" s="37"/>
    </row>
    <row r="490" ht="15" customHeight="1" spans="1:53">
      <c r="A490" s="3"/>
      <c r="B490" s="3"/>
      <c r="C490" s="3"/>
      <c r="D490" s="31"/>
      <c r="E490" s="31"/>
      <c r="F490" s="3"/>
      <c r="G490" s="3"/>
      <c r="H490" s="3"/>
      <c r="I490" s="3"/>
      <c r="J490" s="3"/>
      <c r="K490" s="3"/>
      <c r="L490" s="3"/>
      <c r="M490" s="3"/>
      <c r="N490" s="3"/>
      <c r="O490" s="3"/>
      <c r="P490" s="3"/>
      <c r="Q490" s="3"/>
      <c r="R490" s="3"/>
      <c r="S490" s="3"/>
      <c r="T490" s="106"/>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6"/>
      <c r="BA490" s="37"/>
    </row>
    <row r="491" ht="15" customHeight="1" spans="1:53">
      <c r="A491" s="3"/>
      <c r="B491" s="3"/>
      <c r="C491" s="3"/>
      <c r="D491" s="31"/>
      <c r="E491" s="31"/>
      <c r="F491" s="3"/>
      <c r="G491" s="3"/>
      <c r="H491" s="3"/>
      <c r="I491" s="3"/>
      <c r="J491" s="3"/>
      <c r="K491" s="3"/>
      <c r="L491" s="3"/>
      <c r="M491" s="3"/>
      <c r="N491" s="3"/>
      <c r="O491" s="3"/>
      <c r="P491" s="3"/>
      <c r="Q491" s="3"/>
      <c r="R491" s="3"/>
      <c r="S491" s="3"/>
      <c r="T491" s="106"/>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6"/>
      <c r="BA491" s="37"/>
    </row>
    <row r="492" ht="15" customHeight="1" spans="1:53">
      <c r="A492" s="3"/>
      <c r="B492" s="3"/>
      <c r="C492" s="3"/>
      <c r="D492" s="31"/>
      <c r="E492" s="31"/>
      <c r="F492" s="3"/>
      <c r="G492" s="3"/>
      <c r="H492" s="3"/>
      <c r="I492" s="3"/>
      <c r="J492" s="3"/>
      <c r="K492" s="3"/>
      <c r="L492" s="3"/>
      <c r="M492" s="3"/>
      <c r="N492" s="3"/>
      <c r="O492" s="3"/>
      <c r="P492" s="3"/>
      <c r="Q492" s="3"/>
      <c r="R492" s="3"/>
      <c r="S492" s="3"/>
      <c r="T492" s="106"/>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6"/>
      <c r="BA492" s="37"/>
    </row>
    <row r="493" ht="15" customHeight="1" spans="1:53">
      <c r="A493" s="3"/>
      <c r="B493" s="3"/>
      <c r="C493" s="3"/>
      <c r="D493" s="31"/>
      <c r="E493" s="31"/>
      <c r="F493" s="3"/>
      <c r="G493" s="3"/>
      <c r="H493" s="3"/>
      <c r="I493" s="3"/>
      <c r="J493" s="3"/>
      <c r="K493" s="3"/>
      <c r="L493" s="3"/>
      <c r="M493" s="3"/>
      <c r="N493" s="3"/>
      <c r="O493" s="3"/>
      <c r="P493" s="3"/>
      <c r="Q493" s="3"/>
      <c r="R493" s="3"/>
      <c r="S493" s="3"/>
      <c r="T493" s="106"/>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6"/>
      <c r="BA493" s="37"/>
    </row>
    <row r="494" ht="15" customHeight="1" spans="1:53">
      <c r="A494" s="3"/>
      <c r="B494" s="3"/>
      <c r="C494" s="3"/>
      <c r="D494" s="31"/>
      <c r="E494" s="31"/>
      <c r="F494" s="3"/>
      <c r="G494" s="3"/>
      <c r="H494" s="3"/>
      <c r="I494" s="3"/>
      <c r="J494" s="3"/>
      <c r="K494" s="3"/>
      <c r="L494" s="3"/>
      <c r="M494" s="3"/>
      <c r="N494" s="3"/>
      <c r="O494" s="3"/>
      <c r="P494" s="3"/>
      <c r="Q494" s="3"/>
      <c r="R494" s="3"/>
      <c r="S494" s="3"/>
      <c r="T494" s="106"/>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6"/>
      <c r="BA494" s="37"/>
    </row>
    <row r="495" ht="15" customHeight="1" spans="1:53">
      <c r="A495" s="3"/>
      <c r="B495" s="3"/>
      <c r="C495" s="3"/>
      <c r="D495" s="31"/>
      <c r="E495" s="31"/>
      <c r="F495" s="3"/>
      <c r="G495" s="3"/>
      <c r="H495" s="3"/>
      <c r="I495" s="3"/>
      <c r="J495" s="3"/>
      <c r="K495" s="3"/>
      <c r="L495" s="3"/>
      <c r="M495" s="3"/>
      <c r="N495" s="3"/>
      <c r="O495" s="3"/>
      <c r="P495" s="3"/>
      <c r="Q495" s="3"/>
      <c r="R495" s="3"/>
      <c r="S495" s="3"/>
      <c r="T495" s="106"/>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6"/>
      <c r="BA495" s="37"/>
    </row>
    <row r="496" ht="15" customHeight="1" spans="1:53">
      <c r="A496" s="3"/>
      <c r="B496" s="3"/>
      <c r="C496" s="3"/>
      <c r="D496" s="31"/>
      <c r="E496" s="31"/>
      <c r="F496" s="3"/>
      <c r="G496" s="3"/>
      <c r="H496" s="3"/>
      <c r="I496" s="3"/>
      <c r="J496" s="3"/>
      <c r="K496" s="3"/>
      <c r="L496" s="3"/>
      <c r="M496" s="3"/>
      <c r="N496" s="3"/>
      <c r="O496" s="3"/>
      <c r="P496" s="3"/>
      <c r="Q496" s="3"/>
      <c r="R496" s="3"/>
      <c r="S496" s="3"/>
      <c r="T496" s="106"/>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6"/>
      <c r="BA496" s="37"/>
    </row>
    <row r="497" ht="15" customHeight="1" spans="1:53">
      <c r="A497" s="3"/>
      <c r="B497" s="3"/>
      <c r="C497" s="3"/>
      <c r="D497" s="31"/>
      <c r="E497" s="31"/>
      <c r="F497" s="3"/>
      <c r="G497" s="3"/>
      <c r="H497" s="3"/>
      <c r="I497" s="3"/>
      <c r="J497" s="3"/>
      <c r="K497" s="3"/>
      <c r="L497" s="3"/>
      <c r="M497" s="3"/>
      <c r="N497" s="3"/>
      <c r="O497" s="3"/>
      <c r="P497" s="3"/>
      <c r="Q497" s="3"/>
      <c r="R497" s="3"/>
      <c r="S497" s="3"/>
      <c r="T497" s="106"/>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6"/>
      <c r="BA497" s="37"/>
    </row>
    <row r="498" ht="15" customHeight="1" spans="1:53">
      <c r="A498" s="3"/>
      <c r="B498" s="3"/>
      <c r="C498" s="3"/>
      <c r="D498" s="31"/>
      <c r="E498" s="31"/>
      <c r="F498" s="3"/>
      <c r="G498" s="3"/>
      <c r="H498" s="3"/>
      <c r="I498" s="3"/>
      <c r="J498" s="3"/>
      <c r="K498" s="3"/>
      <c r="L498" s="3"/>
      <c r="M498" s="3"/>
      <c r="N498" s="3"/>
      <c r="O498" s="3"/>
      <c r="P498" s="3"/>
      <c r="Q498" s="3"/>
      <c r="R498" s="3"/>
      <c r="S498" s="3"/>
      <c r="T498" s="106"/>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6"/>
      <c r="BA498" s="37"/>
    </row>
    <row r="499" ht="15" customHeight="1" spans="1:53">
      <c r="A499" s="3"/>
      <c r="B499" s="3"/>
      <c r="C499" s="3"/>
      <c r="D499" s="31"/>
      <c r="E499" s="31"/>
      <c r="F499" s="3"/>
      <c r="G499" s="3"/>
      <c r="H499" s="3"/>
      <c r="I499" s="3"/>
      <c r="J499" s="3"/>
      <c r="K499" s="3"/>
      <c r="L499" s="3"/>
      <c r="M499" s="3"/>
      <c r="N499" s="3"/>
      <c r="O499" s="3"/>
      <c r="P499" s="3"/>
      <c r="Q499" s="3"/>
      <c r="R499" s="3"/>
      <c r="S499" s="3"/>
      <c r="T499" s="106"/>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6"/>
      <c r="BA499" s="37"/>
    </row>
    <row r="500" ht="15" customHeight="1" spans="1:53">
      <c r="A500" s="3"/>
      <c r="B500" s="3"/>
      <c r="C500" s="3"/>
      <c r="D500" s="31"/>
      <c r="E500" s="31"/>
      <c r="F500" s="3"/>
      <c r="G500" s="3"/>
      <c r="H500" s="3"/>
      <c r="I500" s="3"/>
      <c r="J500" s="3"/>
      <c r="K500" s="3"/>
      <c r="L500" s="3"/>
      <c r="M500" s="3"/>
      <c r="N500" s="3"/>
      <c r="O500" s="3"/>
      <c r="P500" s="3"/>
      <c r="Q500" s="3"/>
      <c r="R500" s="3"/>
      <c r="S500" s="3"/>
      <c r="T500" s="106"/>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6"/>
      <c r="BA500" s="37"/>
    </row>
    <row r="501" ht="15" customHeight="1" spans="1:53">
      <c r="A501" s="3"/>
      <c r="B501" s="3"/>
      <c r="C501" s="3"/>
      <c r="D501" s="31"/>
      <c r="E501" s="31"/>
      <c r="F501" s="3"/>
      <c r="G501" s="3"/>
      <c r="H501" s="3"/>
      <c r="I501" s="3"/>
      <c r="J501" s="3"/>
      <c r="K501" s="3"/>
      <c r="L501" s="3"/>
      <c r="M501" s="3"/>
      <c r="N501" s="3"/>
      <c r="O501" s="3"/>
      <c r="P501" s="3"/>
      <c r="Q501" s="3"/>
      <c r="R501" s="3"/>
      <c r="S501" s="3"/>
      <c r="T501" s="106"/>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6"/>
      <c r="BA501" s="37"/>
    </row>
    <row r="502" ht="15" customHeight="1" spans="1:53">
      <c r="A502" s="3"/>
      <c r="B502" s="3"/>
      <c r="C502" s="3"/>
      <c r="D502" s="31"/>
      <c r="E502" s="31"/>
      <c r="F502" s="3"/>
      <c r="G502" s="3"/>
      <c r="H502" s="3"/>
      <c r="I502" s="3"/>
      <c r="J502" s="3"/>
      <c r="K502" s="3"/>
      <c r="L502" s="3"/>
      <c r="M502" s="3"/>
      <c r="N502" s="3"/>
      <c r="O502" s="3"/>
      <c r="P502" s="3"/>
      <c r="Q502" s="3"/>
      <c r="R502" s="3"/>
      <c r="S502" s="3"/>
      <c r="T502" s="106"/>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6"/>
      <c r="BA502" s="37"/>
    </row>
    <row r="503" ht="15" customHeight="1" spans="1:53">
      <c r="A503" s="3"/>
      <c r="B503" s="3"/>
      <c r="C503" s="3"/>
      <c r="D503" s="31"/>
      <c r="E503" s="31"/>
      <c r="F503" s="3"/>
      <c r="G503" s="3"/>
      <c r="H503" s="3"/>
      <c r="I503" s="3"/>
      <c r="J503" s="3"/>
      <c r="K503" s="3"/>
      <c r="L503" s="3"/>
      <c r="M503" s="3"/>
      <c r="N503" s="3"/>
      <c r="O503" s="3"/>
      <c r="P503" s="3"/>
      <c r="Q503" s="3"/>
      <c r="R503" s="3"/>
      <c r="S503" s="3"/>
      <c r="T503" s="106"/>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6"/>
      <c r="BA503" s="37"/>
    </row>
    <row r="504" ht="15" customHeight="1" spans="1:53">
      <c r="A504" s="3"/>
      <c r="B504" s="3"/>
      <c r="C504" s="3"/>
      <c r="D504" s="31"/>
      <c r="E504" s="31"/>
      <c r="F504" s="3"/>
      <c r="G504" s="3"/>
      <c r="H504" s="3"/>
      <c r="I504" s="3"/>
      <c r="J504" s="3"/>
      <c r="K504" s="3"/>
      <c r="L504" s="3"/>
      <c r="M504" s="3"/>
      <c r="N504" s="3"/>
      <c r="O504" s="3"/>
      <c r="P504" s="3"/>
      <c r="Q504" s="3"/>
      <c r="R504" s="3"/>
      <c r="S504" s="3"/>
      <c r="T504" s="106"/>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6"/>
      <c r="BA504" s="37"/>
    </row>
    <row r="505" ht="15" customHeight="1" spans="1:53">
      <c r="A505" s="3"/>
      <c r="B505" s="3"/>
      <c r="C505" s="3"/>
      <c r="D505" s="31"/>
      <c r="E505" s="31"/>
      <c r="F505" s="3"/>
      <c r="G505" s="3"/>
      <c r="H505" s="3"/>
      <c r="I505" s="3"/>
      <c r="J505" s="3"/>
      <c r="K505" s="3"/>
      <c r="L505" s="3"/>
      <c r="M505" s="3"/>
      <c r="N505" s="3"/>
      <c r="O505" s="3"/>
      <c r="P505" s="3"/>
      <c r="Q505" s="3"/>
      <c r="R505" s="3"/>
      <c r="S505" s="3"/>
      <c r="T505" s="106"/>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6"/>
      <c r="BA505" s="37"/>
    </row>
    <row r="506" ht="15" customHeight="1" spans="1:53">
      <c r="A506" s="3"/>
      <c r="B506" s="3"/>
      <c r="C506" s="3"/>
      <c r="D506" s="31"/>
      <c r="E506" s="31"/>
      <c r="F506" s="3"/>
      <c r="G506" s="3"/>
      <c r="H506" s="3"/>
      <c r="I506" s="3"/>
      <c r="J506" s="3"/>
      <c r="K506" s="3"/>
      <c r="L506" s="3"/>
      <c r="M506" s="3"/>
      <c r="N506" s="3"/>
      <c r="O506" s="3"/>
      <c r="P506" s="3"/>
      <c r="Q506" s="3"/>
      <c r="R506" s="3"/>
      <c r="S506" s="3"/>
      <c r="T506" s="106"/>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6"/>
      <c r="BA506" s="37"/>
    </row>
    <row r="507" ht="15" customHeight="1" spans="1:53">
      <c r="A507" s="3"/>
      <c r="B507" s="3"/>
      <c r="C507" s="3"/>
      <c r="D507" s="31"/>
      <c r="E507" s="31"/>
      <c r="F507" s="3"/>
      <c r="G507" s="3"/>
      <c r="H507" s="3"/>
      <c r="I507" s="3"/>
      <c r="J507" s="3"/>
      <c r="K507" s="3"/>
      <c r="L507" s="3"/>
      <c r="M507" s="3"/>
      <c r="N507" s="3"/>
      <c r="O507" s="3"/>
      <c r="P507" s="3"/>
      <c r="Q507" s="3"/>
      <c r="R507" s="3"/>
      <c r="S507" s="3"/>
      <c r="T507" s="106"/>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6"/>
      <c r="BA507" s="37"/>
    </row>
    <row r="508" ht="15" customHeight="1" spans="1:53">
      <c r="A508" s="3"/>
      <c r="B508" s="3"/>
      <c r="C508" s="3"/>
      <c r="D508" s="31"/>
      <c r="E508" s="31"/>
      <c r="F508" s="3"/>
      <c r="G508" s="3"/>
      <c r="H508" s="3"/>
      <c r="I508" s="3"/>
      <c r="J508" s="3"/>
      <c r="K508" s="3"/>
      <c r="L508" s="3"/>
      <c r="M508" s="3"/>
      <c r="N508" s="3"/>
      <c r="O508" s="3"/>
      <c r="P508" s="3"/>
      <c r="Q508" s="3"/>
      <c r="R508" s="3"/>
      <c r="S508" s="3"/>
      <c r="T508" s="106"/>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6"/>
      <c r="BA508" s="37"/>
    </row>
    <row r="509" ht="15" customHeight="1" spans="1:53">
      <c r="A509" s="3"/>
      <c r="B509" s="3"/>
      <c r="C509" s="3"/>
      <c r="D509" s="31"/>
      <c r="E509" s="31"/>
      <c r="F509" s="3"/>
      <c r="G509" s="3"/>
      <c r="H509" s="3"/>
      <c r="I509" s="3"/>
      <c r="J509" s="3"/>
      <c r="K509" s="3"/>
      <c r="L509" s="3"/>
      <c r="M509" s="3"/>
      <c r="N509" s="3"/>
      <c r="O509" s="3"/>
      <c r="P509" s="3"/>
      <c r="Q509" s="3"/>
      <c r="R509" s="3"/>
      <c r="S509" s="3"/>
      <c r="T509" s="106"/>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6"/>
      <c r="BA509" s="37"/>
    </row>
    <row r="510" ht="15" customHeight="1" spans="1:53">
      <c r="A510" s="3"/>
      <c r="B510" s="3"/>
      <c r="C510" s="3"/>
      <c r="D510" s="31"/>
      <c r="E510" s="31"/>
      <c r="F510" s="3"/>
      <c r="G510" s="3"/>
      <c r="H510" s="3"/>
      <c r="I510" s="3"/>
      <c r="J510" s="3"/>
      <c r="K510" s="3"/>
      <c r="L510" s="3"/>
      <c r="M510" s="3"/>
      <c r="N510" s="3"/>
      <c r="O510" s="3"/>
      <c r="P510" s="3"/>
      <c r="Q510" s="3"/>
      <c r="R510" s="3"/>
      <c r="S510" s="3"/>
      <c r="T510" s="106"/>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6"/>
      <c r="BA510" s="37"/>
    </row>
    <row r="511" ht="15" customHeight="1" spans="1:53">
      <c r="A511" s="3"/>
      <c r="B511" s="3"/>
      <c r="C511" s="3"/>
      <c r="D511" s="31"/>
      <c r="E511" s="31"/>
      <c r="F511" s="3"/>
      <c r="G511" s="3"/>
      <c r="H511" s="3"/>
      <c r="I511" s="3"/>
      <c r="J511" s="3"/>
      <c r="K511" s="3"/>
      <c r="L511" s="3"/>
      <c r="M511" s="3"/>
      <c r="N511" s="3"/>
      <c r="O511" s="3"/>
      <c r="P511" s="3"/>
      <c r="Q511" s="3"/>
      <c r="R511" s="3"/>
      <c r="S511" s="3"/>
      <c r="T511" s="106"/>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6"/>
      <c r="BA511" s="37"/>
    </row>
    <row r="512" ht="15" customHeight="1" spans="1:53">
      <c r="A512" s="3"/>
      <c r="B512" s="3"/>
      <c r="C512" s="3"/>
      <c r="D512" s="31"/>
      <c r="E512" s="31"/>
      <c r="F512" s="3"/>
      <c r="G512" s="3"/>
      <c r="H512" s="3"/>
      <c r="I512" s="3"/>
      <c r="J512" s="3"/>
      <c r="K512" s="3"/>
      <c r="L512" s="3"/>
      <c r="M512" s="3"/>
      <c r="N512" s="3"/>
      <c r="O512" s="3"/>
      <c r="P512" s="3"/>
      <c r="Q512" s="3"/>
      <c r="R512" s="3"/>
      <c r="S512" s="3"/>
      <c r="T512" s="106"/>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6"/>
      <c r="BA512" s="37"/>
    </row>
    <row r="513" ht="15" customHeight="1" spans="1:53">
      <c r="A513" s="3"/>
      <c r="B513" s="3"/>
      <c r="C513" s="3"/>
      <c r="D513" s="31"/>
      <c r="E513" s="31"/>
      <c r="F513" s="3"/>
      <c r="G513" s="3"/>
      <c r="H513" s="3"/>
      <c r="I513" s="3"/>
      <c r="J513" s="3"/>
      <c r="K513" s="3"/>
      <c r="L513" s="3"/>
      <c r="M513" s="3"/>
      <c r="N513" s="3"/>
      <c r="O513" s="3"/>
      <c r="P513" s="3"/>
      <c r="Q513" s="3"/>
      <c r="R513" s="3"/>
      <c r="S513" s="3"/>
      <c r="T513" s="106"/>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6"/>
      <c r="BA513" s="37"/>
    </row>
    <row r="514" ht="15" customHeight="1" spans="1:53">
      <c r="A514" s="3"/>
      <c r="B514" s="3"/>
      <c r="C514" s="3"/>
      <c r="D514" s="31"/>
      <c r="E514" s="31"/>
      <c r="F514" s="3"/>
      <c r="G514" s="3"/>
      <c r="H514" s="3"/>
      <c r="I514" s="3"/>
      <c r="J514" s="3"/>
      <c r="K514" s="3"/>
      <c r="L514" s="3"/>
      <c r="M514" s="3"/>
      <c r="N514" s="3"/>
      <c r="O514" s="3"/>
      <c r="P514" s="3"/>
      <c r="Q514" s="3"/>
      <c r="R514" s="3"/>
      <c r="S514" s="3"/>
      <c r="T514" s="106"/>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6"/>
      <c r="BA514" s="37"/>
    </row>
    <row r="515" ht="15" customHeight="1" spans="1:53">
      <c r="A515" s="3"/>
      <c r="B515" s="3"/>
      <c r="C515" s="3"/>
      <c r="D515" s="31"/>
      <c r="E515" s="31"/>
      <c r="F515" s="3"/>
      <c r="G515" s="3"/>
      <c r="H515" s="3"/>
      <c r="I515" s="3"/>
      <c r="J515" s="3"/>
      <c r="K515" s="3"/>
      <c r="L515" s="3"/>
      <c r="M515" s="3"/>
      <c r="N515" s="3"/>
      <c r="O515" s="3"/>
      <c r="P515" s="3"/>
      <c r="Q515" s="3"/>
      <c r="R515" s="3"/>
      <c r="S515" s="3"/>
      <c r="T515" s="106"/>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6"/>
      <c r="BA515" s="37"/>
    </row>
    <row r="516" ht="15" customHeight="1" spans="1:53">
      <c r="A516" s="3"/>
      <c r="B516" s="3"/>
      <c r="C516" s="3"/>
      <c r="D516" s="31"/>
      <c r="E516" s="31"/>
      <c r="F516" s="3"/>
      <c r="G516" s="3"/>
      <c r="H516" s="3"/>
      <c r="I516" s="3"/>
      <c r="J516" s="3"/>
      <c r="K516" s="3"/>
      <c r="L516" s="3"/>
      <c r="M516" s="3"/>
      <c r="N516" s="3"/>
      <c r="O516" s="3"/>
      <c r="P516" s="3"/>
      <c r="Q516" s="3"/>
      <c r="R516" s="3"/>
      <c r="S516" s="3"/>
      <c r="T516" s="106"/>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6"/>
      <c r="BA516" s="37"/>
    </row>
    <row r="517" ht="15" customHeight="1" spans="1:53">
      <c r="A517" s="3"/>
      <c r="B517" s="3"/>
      <c r="C517" s="3"/>
      <c r="D517" s="31"/>
      <c r="E517" s="31"/>
      <c r="F517" s="3"/>
      <c r="G517" s="3"/>
      <c r="H517" s="3"/>
      <c r="I517" s="3"/>
      <c r="J517" s="3"/>
      <c r="K517" s="3"/>
      <c r="L517" s="3"/>
      <c r="M517" s="3"/>
      <c r="N517" s="3"/>
      <c r="O517" s="3"/>
      <c r="P517" s="3"/>
      <c r="Q517" s="3"/>
      <c r="R517" s="3"/>
      <c r="S517" s="3"/>
      <c r="T517" s="106"/>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6"/>
      <c r="BA517" s="37"/>
    </row>
    <row r="518" ht="15" customHeight="1" spans="1:53">
      <c r="A518" s="3"/>
      <c r="B518" s="3"/>
      <c r="C518" s="3"/>
      <c r="D518" s="31"/>
      <c r="E518" s="31"/>
      <c r="F518" s="3"/>
      <c r="G518" s="3"/>
      <c r="H518" s="3"/>
      <c r="I518" s="3"/>
      <c r="J518" s="3"/>
      <c r="K518" s="3"/>
      <c r="L518" s="3"/>
      <c r="M518" s="3"/>
      <c r="N518" s="3"/>
      <c r="O518" s="3"/>
      <c r="P518" s="3"/>
      <c r="Q518" s="3"/>
      <c r="R518" s="3"/>
      <c r="S518" s="3"/>
      <c r="T518" s="106"/>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6"/>
      <c r="BA518" s="37"/>
    </row>
    <row r="519" ht="15" customHeight="1" spans="1:53">
      <c r="A519" s="3"/>
      <c r="B519" s="3"/>
      <c r="C519" s="3"/>
      <c r="D519" s="31"/>
      <c r="E519" s="31"/>
      <c r="F519" s="3"/>
      <c r="G519" s="3"/>
      <c r="H519" s="3"/>
      <c r="I519" s="3"/>
      <c r="J519" s="3"/>
      <c r="K519" s="3"/>
      <c r="L519" s="3"/>
      <c r="M519" s="3"/>
      <c r="N519" s="3"/>
      <c r="O519" s="3"/>
      <c r="P519" s="3"/>
      <c r="Q519" s="3"/>
      <c r="R519" s="3"/>
      <c r="S519" s="3"/>
      <c r="T519" s="106"/>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6"/>
      <c r="BA519" s="37"/>
    </row>
    <row r="520" ht="15" customHeight="1" spans="1:53">
      <c r="A520" s="3"/>
      <c r="B520" s="3"/>
      <c r="C520" s="3"/>
      <c r="D520" s="31"/>
      <c r="E520" s="31"/>
      <c r="F520" s="3"/>
      <c r="G520" s="3"/>
      <c r="H520" s="3"/>
      <c r="I520" s="3"/>
      <c r="J520" s="3"/>
      <c r="K520" s="3"/>
      <c r="L520" s="3"/>
      <c r="M520" s="3"/>
      <c r="N520" s="3"/>
      <c r="O520" s="3"/>
      <c r="P520" s="3"/>
      <c r="Q520" s="3"/>
      <c r="R520" s="3"/>
      <c r="S520" s="3"/>
      <c r="T520" s="106"/>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6"/>
      <c r="BA520" s="37"/>
    </row>
    <row r="521" ht="15" customHeight="1" spans="1:53">
      <c r="A521" s="3"/>
      <c r="B521" s="3"/>
      <c r="C521" s="3"/>
      <c r="D521" s="31"/>
      <c r="E521" s="31"/>
      <c r="F521" s="3"/>
      <c r="G521" s="3"/>
      <c r="H521" s="3"/>
      <c r="I521" s="3"/>
      <c r="J521" s="3"/>
      <c r="K521" s="3"/>
      <c r="L521" s="3"/>
      <c r="M521" s="3"/>
      <c r="N521" s="3"/>
      <c r="O521" s="3"/>
      <c r="P521" s="3"/>
      <c r="Q521" s="3"/>
      <c r="R521" s="3"/>
      <c r="S521" s="3"/>
      <c r="T521" s="106"/>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6"/>
      <c r="BA521" s="37"/>
    </row>
    <row r="522" ht="15" customHeight="1" spans="1:53">
      <c r="A522" s="3"/>
      <c r="B522" s="3"/>
      <c r="C522" s="3"/>
      <c r="D522" s="31"/>
      <c r="E522" s="31"/>
      <c r="F522" s="3"/>
      <c r="G522" s="3"/>
      <c r="H522" s="3"/>
      <c r="I522" s="3"/>
      <c r="J522" s="3"/>
      <c r="K522" s="3"/>
      <c r="L522" s="3"/>
      <c r="M522" s="3"/>
      <c r="N522" s="3"/>
      <c r="O522" s="3"/>
      <c r="P522" s="3"/>
      <c r="Q522" s="3"/>
      <c r="R522" s="3"/>
      <c r="S522" s="3"/>
      <c r="T522" s="106"/>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6"/>
      <c r="BA522" s="37"/>
    </row>
    <row r="523" ht="15" customHeight="1" spans="1:53">
      <c r="A523" s="3"/>
      <c r="B523" s="3"/>
      <c r="C523" s="3"/>
      <c r="D523" s="31"/>
      <c r="E523" s="31"/>
      <c r="F523" s="3"/>
      <c r="G523" s="3"/>
      <c r="H523" s="3"/>
      <c r="I523" s="3"/>
      <c r="J523" s="3"/>
      <c r="K523" s="3"/>
      <c r="L523" s="3"/>
      <c r="M523" s="3"/>
      <c r="N523" s="3"/>
      <c r="O523" s="3"/>
      <c r="P523" s="3"/>
      <c r="Q523" s="3"/>
      <c r="R523" s="3"/>
      <c r="S523" s="3"/>
      <c r="T523" s="106"/>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6"/>
      <c r="BA523" s="37"/>
    </row>
    <row r="524" ht="15" customHeight="1" spans="1:53">
      <c r="A524" s="3"/>
      <c r="B524" s="3"/>
      <c r="C524" s="3"/>
      <c r="D524" s="31"/>
      <c r="E524" s="31"/>
      <c r="F524" s="3"/>
      <c r="G524" s="3"/>
      <c r="H524" s="3"/>
      <c r="I524" s="3"/>
      <c r="J524" s="3"/>
      <c r="K524" s="3"/>
      <c r="L524" s="3"/>
      <c r="M524" s="3"/>
      <c r="N524" s="3"/>
      <c r="O524" s="3"/>
      <c r="P524" s="3"/>
      <c r="Q524" s="3"/>
      <c r="R524" s="3"/>
      <c r="S524" s="3"/>
      <c r="T524" s="106"/>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6"/>
      <c r="BA524" s="37"/>
    </row>
    <row r="525" ht="15" customHeight="1" spans="1:53">
      <c r="A525" s="3"/>
      <c r="B525" s="3"/>
      <c r="C525" s="3"/>
      <c r="D525" s="31"/>
      <c r="E525" s="31"/>
      <c r="F525" s="3"/>
      <c r="G525" s="3"/>
      <c r="H525" s="3"/>
      <c r="I525" s="3"/>
      <c r="J525" s="3"/>
      <c r="K525" s="3"/>
      <c r="L525" s="3"/>
      <c r="M525" s="3"/>
      <c r="N525" s="3"/>
      <c r="O525" s="3"/>
      <c r="P525" s="3"/>
      <c r="Q525" s="3"/>
      <c r="R525" s="3"/>
      <c r="S525" s="3"/>
      <c r="T525" s="106"/>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6"/>
      <c r="BA525" s="37"/>
    </row>
    <row r="526" ht="15" customHeight="1" spans="1:53">
      <c r="A526" s="3"/>
      <c r="B526" s="3"/>
      <c r="C526" s="3"/>
      <c r="D526" s="31"/>
      <c r="E526" s="31"/>
      <c r="F526" s="3"/>
      <c r="G526" s="3"/>
      <c r="H526" s="3"/>
      <c r="I526" s="3"/>
      <c r="J526" s="3"/>
      <c r="K526" s="3"/>
      <c r="L526" s="3"/>
      <c r="M526" s="3"/>
      <c r="N526" s="3"/>
      <c r="O526" s="3"/>
      <c r="P526" s="3"/>
      <c r="Q526" s="3"/>
      <c r="R526" s="3"/>
      <c r="S526" s="3"/>
      <c r="T526" s="106"/>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6"/>
      <c r="BA526" s="37"/>
    </row>
    <row r="527" ht="15" customHeight="1" spans="1:53">
      <c r="A527" s="3"/>
      <c r="B527" s="3"/>
      <c r="C527" s="3"/>
      <c r="D527" s="31"/>
      <c r="E527" s="31"/>
      <c r="F527" s="3"/>
      <c r="G527" s="3"/>
      <c r="H527" s="3"/>
      <c r="I527" s="3"/>
      <c r="J527" s="3"/>
      <c r="K527" s="3"/>
      <c r="L527" s="3"/>
      <c r="M527" s="3"/>
      <c r="N527" s="3"/>
      <c r="O527" s="3"/>
      <c r="P527" s="3"/>
      <c r="Q527" s="3"/>
      <c r="R527" s="3"/>
      <c r="S527" s="3"/>
      <c r="T527" s="106"/>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6"/>
      <c r="BA527" s="37"/>
    </row>
    <row r="528" ht="15" customHeight="1" spans="1:53">
      <c r="A528" s="3"/>
      <c r="B528" s="3"/>
      <c r="C528" s="3"/>
      <c r="D528" s="31"/>
      <c r="E528" s="31"/>
      <c r="F528" s="3"/>
      <c r="G528" s="3"/>
      <c r="H528" s="3"/>
      <c r="I528" s="3"/>
      <c r="J528" s="3"/>
      <c r="K528" s="3"/>
      <c r="L528" s="3"/>
      <c r="M528" s="3"/>
      <c r="N528" s="3"/>
      <c r="O528" s="3"/>
      <c r="P528" s="3"/>
      <c r="Q528" s="3"/>
      <c r="R528" s="3"/>
      <c r="S528" s="3"/>
      <c r="T528" s="106"/>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6"/>
      <c r="BA528" s="37"/>
    </row>
    <row r="529" ht="15" customHeight="1" spans="1:53">
      <c r="A529" s="3"/>
      <c r="B529" s="3"/>
      <c r="C529" s="3"/>
      <c r="D529" s="31"/>
      <c r="E529" s="31"/>
      <c r="F529" s="3"/>
      <c r="G529" s="3"/>
      <c r="H529" s="3"/>
      <c r="I529" s="3"/>
      <c r="J529" s="3"/>
      <c r="K529" s="3"/>
      <c r="L529" s="3"/>
      <c r="M529" s="3"/>
      <c r="N529" s="3"/>
      <c r="O529" s="3"/>
      <c r="P529" s="3"/>
      <c r="Q529" s="3"/>
      <c r="R529" s="3"/>
      <c r="S529" s="3"/>
      <c r="T529" s="106"/>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6"/>
      <c r="BA529" s="37"/>
    </row>
    <row r="530" ht="15" customHeight="1" spans="1:53">
      <c r="A530" s="3"/>
      <c r="B530" s="3"/>
      <c r="C530" s="3"/>
      <c r="D530" s="31"/>
      <c r="E530" s="31"/>
      <c r="F530" s="3"/>
      <c r="G530" s="3"/>
      <c r="H530" s="3"/>
      <c r="I530" s="3"/>
      <c r="J530" s="3"/>
      <c r="K530" s="3"/>
      <c r="L530" s="3"/>
      <c r="M530" s="3"/>
      <c r="N530" s="3"/>
      <c r="O530" s="3"/>
      <c r="P530" s="3"/>
      <c r="Q530" s="3"/>
      <c r="R530" s="3"/>
      <c r="S530" s="3"/>
      <c r="T530" s="106"/>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6"/>
      <c r="BA530" s="37"/>
    </row>
    <row r="531" ht="15" customHeight="1" spans="1:53">
      <c r="A531" s="3"/>
      <c r="B531" s="3"/>
      <c r="C531" s="3"/>
      <c r="D531" s="31"/>
      <c r="E531" s="31"/>
      <c r="F531" s="3"/>
      <c r="G531" s="3"/>
      <c r="H531" s="3"/>
      <c r="I531" s="3"/>
      <c r="J531" s="3"/>
      <c r="K531" s="3"/>
      <c r="L531" s="3"/>
      <c r="M531" s="3"/>
      <c r="N531" s="3"/>
      <c r="O531" s="3"/>
      <c r="P531" s="3"/>
      <c r="Q531" s="3"/>
      <c r="R531" s="3"/>
      <c r="S531" s="3"/>
      <c r="T531" s="106"/>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6"/>
      <c r="BA531" s="37"/>
    </row>
    <row r="532" ht="15" customHeight="1" spans="1:53">
      <c r="A532" s="3"/>
      <c r="B532" s="3"/>
      <c r="C532" s="3"/>
      <c r="D532" s="31"/>
      <c r="E532" s="31"/>
      <c r="F532" s="3"/>
      <c r="G532" s="3"/>
      <c r="H532" s="3"/>
      <c r="I532" s="3"/>
      <c r="J532" s="3"/>
      <c r="K532" s="3"/>
      <c r="L532" s="3"/>
      <c r="M532" s="3"/>
      <c r="N532" s="3"/>
      <c r="O532" s="3"/>
      <c r="P532" s="3"/>
      <c r="Q532" s="3"/>
      <c r="R532" s="3"/>
      <c r="S532" s="3"/>
      <c r="T532" s="106"/>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6"/>
      <c r="BA532" s="37"/>
    </row>
    <row r="533" ht="15" customHeight="1" spans="1:53">
      <c r="A533" s="3"/>
      <c r="B533" s="3"/>
      <c r="C533" s="3"/>
      <c r="D533" s="31"/>
      <c r="E533" s="31"/>
      <c r="F533" s="3"/>
      <c r="G533" s="3"/>
      <c r="H533" s="3"/>
      <c r="I533" s="3"/>
      <c r="J533" s="3"/>
      <c r="K533" s="3"/>
      <c r="L533" s="3"/>
      <c r="M533" s="3"/>
      <c r="N533" s="3"/>
      <c r="O533" s="3"/>
      <c r="P533" s="3"/>
      <c r="Q533" s="3"/>
      <c r="R533" s="3"/>
      <c r="S533" s="3"/>
      <c r="T533" s="106"/>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6"/>
      <c r="BA533" s="37"/>
    </row>
    <row r="534" ht="15" customHeight="1" spans="1:53">
      <c r="A534" s="3"/>
      <c r="B534" s="3"/>
      <c r="C534" s="3"/>
      <c r="D534" s="31"/>
      <c r="E534" s="31"/>
      <c r="F534" s="3"/>
      <c r="G534" s="3"/>
      <c r="H534" s="3"/>
      <c r="I534" s="3"/>
      <c r="J534" s="3"/>
      <c r="K534" s="3"/>
      <c r="L534" s="3"/>
      <c r="M534" s="3"/>
      <c r="N534" s="3"/>
      <c r="O534" s="3"/>
      <c r="P534" s="3"/>
      <c r="Q534" s="3"/>
      <c r="R534" s="3"/>
      <c r="S534" s="3"/>
      <c r="T534" s="106"/>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6"/>
      <c r="BA534" s="37"/>
    </row>
    <row r="535" ht="15" customHeight="1" spans="1:53">
      <c r="A535" s="3"/>
      <c r="B535" s="3"/>
      <c r="C535" s="3"/>
      <c r="D535" s="31"/>
      <c r="E535" s="31"/>
      <c r="F535" s="3"/>
      <c r="G535" s="3"/>
      <c r="H535" s="3"/>
      <c r="I535" s="3"/>
      <c r="J535" s="3"/>
      <c r="K535" s="3"/>
      <c r="L535" s="3"/>
      <c r="M535" s="3"/>
      <c r="N535" s="3"/>
      <c r="O535" s="3"/>
      <c r="P535" s="3"/>
      <c r="Q535" s="3"/>
      <c r="R535" s="3"/>
      <c r="S535" s="3"/>
      <c r="T535" s="106"/>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6"/>
      <c r="BA535" s="37"/>
    </row>
    <row r="536" ht="15" customHeight="1" spans="1:53">
      <c r="A536" s="3"/>
      <c r="B536" s="3"/>
      <c r="C536" s="3"/>
      <c r="D536" s="31"/>
      <c r="E536" s="31"/>
      <c r="F536" s="3"/>
      <c r="G536" s="3"/>
      <c r="H536" s="3"/>
      <c r="I536" s="3"/>
      <c r="J536" s="3"/>
      <c r="K536" s="3"/>
      <c r="L536" s="3"/>
      <c r="M536" s="3"/>
      <c r="N536" s="3"/>
      <c r="O536" s="3"/>
      <c r="P536" s="3"/>
      <c r="Q536" s="3"/>
      <c r="R536" s="3"/>
      <c r="S536" s="3"/>
      <c r="T536" s="106"/>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6"/>
      <c r="BA536" s="37"/>
    </row>
    <row r="537" ht="15" customHeight="1" spans="1:53">
      <c r="A537" s="3"/>
      <c r="B537" s="3"/>
      <c r="C537" s="3"/>
      <c r="D537" s="31"/>
      <c r="E537" s="31"/>
      <c r="F537" s="3"/>
      <c r="G537" s="3"/>
      <c r="H537" s="3"/>
      <c r="I537" s="3"/>
      <c r="J537" s="3"/>
      <c r="K537" s="3"/>
      <c r="L537" s="3"/>
      <c r="M537" s="3"/>
      <c r="N537" s="3"/>
      <c r="O537" s="3"/>
      <c r="P537" s="3"/>
      <c r="Q537" s="3"/>
      <c r="R537" s="3"/>
      <c r="S537" s="3"/>
      <c r="T537" s="106"/>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6"/>
      <c r="BA537" s="37"/>
    </row>
    <row r="538" ht="15" customHeight="1" spans="1:53">
      <c r="A538" s="3"/>
      <c r="B538" s="3"/>
      <c r="C538" s="3"/>
      <c r="D538" s="31"/>
      <c r="E538" s="31"/>
      <c r="F538" s="3"/>
      <c r="G538" s="3"/>
      <c r="H538" s="3"/>
      <c r="I538" s="3"/>
      <c r="J538" s="3"/>
      <c r="K538" s="3"/>
      <c r="L538" s="3"/>
      <c r="M538" s="3"/>
      <c r="N538" s="3"/>
      <c r="O538" s="3"/>
      <c r="P538" s="3"/>
      <c r="Q538" s="3"/>
      <c r="R538" s="3"/>
      <c r="S538" s="3"/>
      <c r="T538" s="106"/>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6"/>
      <c r="BA538" s="37"/>
    </row>
    <row r="539" ht="15" customHeight="1" spans="1:53">
      <c r="A539" s="3"/>
      <c r="B539" s="3"/>
      <c r="C539" s="3"/>
      <c r="D539" s="31"/>
      <c r="E539" s="31"/>
      <c r="F539" s="3"/>
      <c r="G539" s="3"/>
      <c r="H539" s="3"/>
      <c r="I539" s="3"/>
      <c r="J539" s="3"/>
      <c r="K539" s="3"/>
      <c r="L539" s="3"/>
      <c r="M539" s="3"/>
      <c r="N539" s="3"/>
      <c r="O539" s="3"/>
      <c r="P539" s="3"/>
      <c r="Q539" s="3"/>
      <c r="R539" s="3"/>
      <c r="S539" s="3"/>
      <c r="T539" s="106"/>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6"/>
      <c r="BA539" s="37"/>
    </row>
    <row r="540" ht="15" customHeight="1" spans="1:53">
      <c r="A540" s="3"/>
      <c r="B540" s="3"/>
      <c r="C540" s="3"/>
      <c r="D540" s="31"/>
      <c r="E540" s="31"/>
      <c r="F540" s="3"/>
      <c r="G540" s="3"/>
      <c r="H540" s="3"/>
      <c r="I540" s="3"/>
      <c r="J540" s="3"/>
      <c r="K540" s="3"/>
      <c r="L540" s="3"/>
      <c r="M540" s="3"/>
      <c r="N540" s="3"/>
      <c r="O540" s="3"/>
      <c r="P540" s="3"/>
      <c r="Q540" s="3"/>
      <c r="R540" s="3"/>
      <c r="S540" s="3"/>
      <c r="T540" s="106"/>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6"/>
      <c r="BA540" s="37"/>
    </row>
    <row r="541" ht="15" customHeight="1" spans="1:53">
      <c r="A541" s="3"/>
      <c r="B541" s="3"/>
      <c r="C541" s="3"/>
      <c r="D541" s="31"/>
      <c r="E541" s="31"/>
      <c r="F541" s="3"/>
      <c r="G541" s="3"/>
      <c r="H541" s="3"/>
      <c r="I541" s="3"/>
      <c r="J541" s="3"/>
      <c r="K541" s="3"/>
      <c r="L541" s="3"/>
      <c r="M541" s="3"/>
      <c r="N541" s="3"/>
      <c r="O541" s="3"/>
      <c r="P541" s="3"/>
      <c r="Q541" s="3"/>
      <c r="R541" s="3"/>
      <c r="S541" s="3"/>
      <c r="T541" s="106"/>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6"/>
      <c r="BA541" s="37"/>
    </row>
    <row r="542" ht="15" customHeight="1" spans="1:53">
      <c r="A542" s="3"/>
      <c r="B542" s="3"/>
      <c r="C542" s="3"/>
      <c r="D542" s="31"/>
      <c r="E542" s="31"/>
      <c r="F542" s="3"/>
      <c r="G542" s="3"/>
      <c r="H542" s="3"/>
      <c r="I542" s="3"/>
      <c r="J542" s="3"/>
      <c r="K542" s="3"/>
      <c r="L542" s="3"/>
      <c r="M542" s="3"/>
      <c r="N542" s="3"/>
      <c r="O542" s="3"/>
      <c r="P542" s="3"/>
      <c r="Q542" s="3"/>
      <c r="R542" s="3"/>
      <c r="S542" s="3"/>
      <c r="T542" s="106"/>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6"/>
      <c r="BA542" s="37"/>
    </row>
    <row r="543" ht="15" customHeight="1" spans="1:53">
      <c r="A543" s="3"/>
      <c r="B543" s="3"/>
      <c r="C543" s="3"/>
      <c r="D543" s="31"/>
      <c r="E543" s="31"/>
      <c r="F543" s="3"/>
      <c r="G543" s="3"/>
      <c r="H543" s="3"/>
      <c r="I543" s="3"/>
      <c r="J543" s="3"/>
      <c r="K543" s="3"/>
      <c r="L543" s="3"/>
      <c r="M543" s="3"/>
      <c r="N543" s="3"/>
      <c r="O543" s="3"/>
      <c r="P543" s="3"/>
      <c r="Q543" s="3"/>
      <c r="R543" s="3"/>
      <c r="S543" s="3"/>
      <c r="T543" s="106"/>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6"/>
      <c r="BA543" s="37"/>
    </row>
    <row r="544" ht="15" customHeight="1" spans="1:53">
      <c r="A544" s="3"/>
      <c r="B544" s="3"/>
      <c r="C544" s="3"/>
      <c r="D544" s="31"/>
      <c r="E544" s="31"/>
      <c r="F544" s="3"/>
      <c r="G544" s="3"/>
      <c r="H544" s="3"/>
      <c r="I544" s="3"/>
      <c r="J544" s="3"/>
      <c r="K544" s="3"/>
      <c r="L544" s="3"/>
      <c r="M544" s="3"/>
      <c r="N544" s="3"/>
      <c r="O544" s="3"/>
      <c r="P544" s="3"/>
      <c r="Q544" s="3"/>
      <c r="R544" s="3"/>
      <c r="S544" s="3"/>
      <c r="T544" s="106"/>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6"/>
      <c r="BA544" s="37"/>
    </row>
    <row r="545" ht="15" customHeight="1" spans="1:53">
      <c r="A545" s="3"/>
      <c r="B545" s="3"/>
      <c r="C545" s="3"/>
      <c r="D545" s="31"/>
      <c r="E545" s="31"/>
      <c r="F545" s="3"/>
      <c r="G545" s="3"/>
      <c r="H545" s="3"/>
      <c r="I545" s="3"/>
      <c r="J545" s="3"/>
      <c r="K545" s="3"/>
      <c r="L545" s="3"/>
      <c r="M545" s="3"/>
      <c r="N545" s="3"/>
      <c r="O545" s="3"/>
      <c r="P545" s="3"/>
      <c r="Q545" s="3"/>
      <c r="R545" s="3"/>
      <c r="S545" s="3"/>
      <c r="T545" s="106"/>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6"/>
      <c r="BA545" s="37"/>
    </row>
    <row r="546" ht="15" customHeight="1" spans="1:53">
      <c r="A546" s="3"/>
      <c r="B546" s="3"/>
      <c r="C546" s="3"/>
      <c r="D546" s="31"/>
      <c r="E546" s="31"/>
      <c r="F546" s="3"/>
      <c r="G546" s="3"/>
      <c r="H546" s="3"/>
      <c r="I546" s="3"/>
      <c r="J546" s="3"/>
      <c r="K546" s="3"/>
      <c r="L546" s="3"/>
      <c r="M546" s="3"/>
      <c r="N546" s="3"/>
      <c r="O546" s="3"/>
      <c r="P546" s="3"/>
      <c r="Q546" s="3"/>
      <c r="R546" s="3"/>
      <c r="S546" s="3"/>
      <c r="T546" s="106"/>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6"/>
      <c r="BA546" s="37"/>
    </row>
    <row r="547" ht="15" customHeight="1" spans="1:53">
      <c r="A547" s="3"/>
      <c r="B547" s="3"/>
      <c r="C547" s="3"/>
      <c r="D547" s="31"/>
      <c r="E547" s="31"/>
      <c r="F547" s="3"/>
      <c r="G547" s="3"/>
      <c r="H547" s="3"/>
      <c r="I547" s="3"/>
      <c r="J547" s="3"/>
      <c r="K547" s="3"/>
      <c r="L547" s="3"/>
      <c r="M547" s="3"/>
      <c r="N547" s="3"/>
      <c r="O547" s="3"/>
      <c r="P547" s="3"/>
      <c r="Q547" s="3"/>
      <c r="R547" s="3"/>
      <c r="S547" s="3"/>
      <c r="T547" s="106"/>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6"/>
      <c r="BA547" s="37"/>
    </row>
    <row r="548" ht="15" customHeight="1" spans="1:53">
      <c r="A548" s="3"/>
      <c r="B548" s="3"/>
      <c r="C548" s="3"/>
      <c r="D548" s="31"/>
      <c r="E548" s="31"/>
      <c r="F548" s="3"/>
      <c r="G548" s="3"/>
      <c r="H548" s="3"/>
      <c r="I548" s="3"/>
      <c r="J548" s="3"/>
      <c r="K548" s="3"/>
      <c r="L548" s="3"/>
      <c r="M548" s="3"/>
      <c r="N548" s="3"/>
      <c r="O548" s="3"/>
      <c r="P548" s="3"/>
      <c r="Q548" s="3"/>
      <c r="R548" s="3"/>
      <c r="S548" s="3"/>
      <c r="T548" s="106"/>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6"/>
      <c r="BA548" s="37"/>
    </row>
    <row r="549" ht="15" customHeight="1" spans="1:53">
      <c r="A549" s="3"/>
      <c r="B549" s="3"/>
      <c r="C549" s="3"/>
      <c r="D549" s="31"/>
      <c r="E549" s="31"/>
      <c r="F549" s="3"/>
      <c r="G549" s="3"/>
      <c r="H549" s="3"/>
      <c r="I549" s="3"/>
      <c r="J549" s="3"/>
      <c r="K549" s="3"/>
      <c r="L549" s="3"/>
      <c r="M549" s="3"/>
      <c r="N549" s="3"/>
      <c r="O549" s="3"/>
      <c r="P549" s="3"/>
      <c r="Q549" s="3"/>
      <c r="R549" s="3"/>
      <c r="S549" s="3"/>
      <c r="T549" s="106"/>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6"/>
      <c r="BA549" s="37"/>
    </row>
    <row r="550" ht="15" customHeight="1" spans="1:53">
      <c r="A550" s="3"/>
      <c r="B550" s="3"/>
      <c r="C550" s="3"/>
      <c r="D550" s="31"/>
      <c r="E550" s="31"/>
      <c r="F550" s="3"/>
      <c r="G550" s="3"/>
      <c r="H550" s="3"/>
      <c r="I550" s="3"/>
      <c r="J550" s="3"/>
      <c r="K550" s="3"/>
      <c r="L550" s="3"/>
      <c r="M550" s="3"/>
      <c r="N550" s="3"/>
      <c r="O550" s="3"/>
      <c r="P550" s="3"/>
      <c r="Q550" s="3"/>
      <c r="R550" s="3"/>
      <c r="S550" s="3"/>
      <c r="T550" s="106"/>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6"/>
      <c r="BA550" s="37"/>
    </row>
    <row r="551" ht="15" customHeight="1" spans="1:53">
      <c r="A551" s="3"/>
      <c r="B551" s="3"/>
      <c r="C551" s="3"/>
      <c r="D551" s="31"/>
      <c r="E551" s="31"/>
      <c r="F551" s="3"/>
      <c r="G551" s="3"/>
      <c r="H551" s="3"/>
      <c r="I551" s="3"/>
      <c r="J551" s="3"/>
      <c r="K551" s="3"/>
      <c r="L551" s="3"/>
      <c r="M551" s="3"/>
      <c r="N551" s="3"/>
      <c r="O551" s="3"/>
      <c r="P551" s="3"/>
      <c r="Q551" s="3"/>
      <c r="R551" s="3"/>
      <c r="S551" s="3"/>
      <c r="T551" s="106"/>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6"/>
      <c r="BA551" s="37"/>
    </row>
    <row r="552" ht="15" customHeight="1" spans="1:53">
      <c r="A552" s="3"/>
      <c r="B552" s="3"/>
      <c r="C552" s="3"/>
      <c r="D552" s="31"/>
      <c r="E552" s="31"/>
      <c r="F552" s="3"/>
      <c r="G552" s="3"/>
      <c r="H552" s="3"/>
      <c r="I552" s="3"/>
      <c r="J552" s="3"/>
      <c r="K552" s="3"/>
      <c r="L552" s="3"/>
      <c r="M552" s="3"/>
      <c r="N552" s="3"/>
      <c r="O552" s="3"/>
      <c r="P552" s="3"/>
      <c r="Q552" s="3"/>
      <c r="R552" s="3"/>
      <c r="S552" s="3"/>
      <c r="T552" s="106"/>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6"/>
      <c r="BA552" s="37"/>
    </row>
    <row r="553" ht="15" customHeight="1" spans="1:53">
      <c r="A553" s="3"/>
      <c r="B553" s="3"/>
      <c r="C553" s="3"/>
      <c r="D553" s="31"/>
      <c r="E553" s="31"/>
      <c r="F553" s="3"/>
      <c r="G553" s="3"/>
      <c r="H553" s="3"/>
      <c r="I553" s="3"/>
      <c r="J553" s="3"/>
      <c r="K553" s="3"/>
      <c r="L553" s="3"/>
      <c r="M553" s="3"/>
      <c r="N553" s="3"/>
      <c r="O553" s="3"/>
      <c r="P553" s="3"/>
      <c r="Q553" s="3"/>
      <c r="R553" s="3"/>
      <c r="S553" s="3"/>
      <c r="T553" s="106"/>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6"/>
      <c r="BA553" s="37"/>
    </row>
    <row r="554" ht="15" customHeight="1" spans="1:53">
      <c r="A554" s="3"/>
      <c r="B554" s="3"/>
      <c r="C554" s="3"/>
      <c r="D554" s="31"/>
      <c r="E554" s="31"/>
      <c r="F554" s="3"/>
      <c r="G554" s="3"/>
      <c r="H554" s="3"/>
      <c r="I554" s="3"/>
      <c r="J554" s="3"/>
      <c r="K554" s="3"/>
      <c r="L554" s="3"/>
      <c r="M554" s="3"/>
      <c r="N554" s="3"/>
      <c r="O554" s="3"/>
      <c r="P554" s="3"/>
      <c r="Q554" s="3"/>
      <c r="R554" s="3"/>
      <c r="S554" s="3"/>
      <c r="T554" s="106"/>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6"/>
      <c r="BA554" s="37"/>
    </row>
    <row r="555" ht="15" customHeight="1" spans="1:53">
      <c r="A555" s="3"/>
      <c r="B555" s="3"/>
      <c r="C555" s="3"/>
      <c r="D555" s="31"/>
      <c r="E555" s="31"/>
      <c r="F555" s="3"/>
      <c r="G555" s="3"/>
      <c r="H555" s="3"/>
      <c r="I555" s="3"/>
      <c r="J555" s="3"/>
      <c r="K555" s="3"/>
      <c r="L555" s="3"/>
      <c r="M555" s="3"/>
      <c r="N555" s="3"/>
      <c r="O555" s="3"/>
      <c r="P555" s="3"/>
      <c r="Q555" s="3"/>
      <c r="R555" s="3"/>
      <c r="S555" s="3"/>
      <c r="T555" s="106"/>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6"/>
      <c r="BA555" s="37"/>
    </row>
    <row r="556" ht="15" customHeight="1" spans="1:53">
      <c r="A556" s="3"/>
      <c r="B556" s="3"/>
      <c r="C556" s="3"/>
      <c r="D556" s="31"/>
      <c r="E556" s="31"/>
      <c r="F556" s="3"/>
      <c r="G556" s="3"/>
      <c r="H556" s="3"/>
      <c r="I556" s="3"/>
      <c r="J556" s="3"/>
      <c r="K556" s="3"/>
      <c r="L556" s="3"/>
      <c r="M556" s="3"/>
      <c r="N556" s="3"/>
      <c r="O556" s="3"/>
      <c r="P556" s="3"/>
      <c r="Q556" s="3"/>
      <c r="R556" s="3"/>
      <c r="S556" s="3"/>
      <c r="T556" s="106"/>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6"/>
      <c r="BA556" s="37"/>
    </row>
    <row r="557" ht="15" customHeight="1" spans="1:53">
      <c r="A557" s="3"/>
      <c r="B557" s="3"/>
      <c r="C557" s="3"/>
      <c r="D557" s="31"/>
      <c r="E557" s="31"/>
      <c r="F557" s="3"/>
      <c r="G557" s="3"/>
      <c r="H557" s="3"/>
      <c r="I557" s="3"/>
      <c r="J557" s="3"/>
      <c r="K557" s="3"/>
      <c r="L557" s="3"/>
      <c r="M557" s="3"/>
      <c r="N557" s="3"/>
      <c r="O557" s="3"/>
      <c r="P557" s="3"/>
      <c r="Q557" s="3"/>
      <c r="R557" s="3"/>
      <c r="S557" s="3"/>
      <c r="T557" s="106"/>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6"/>
      <c r="BA557" s="37"/>
    </row>
    <row r="558" ht="15" customHeight="1" spans="1:53">
      <c r="A558" s="3"/>
      <c r="B558" s="3"/>
      <c r="C558" s="3"/>
      <c r="D558" s="31"/>
      <c r="E558" s="31"/>
      <c r="F558" s="3"/>
      <c r="G558" s="3"/>
      <c r="H558" s="3"/>
      <c r="I558" s="3"/>
      <c r="J558" s="3"/>
      <c r="K558" s="3"/>
      <c r="L558" s="3"/>
      <c r="M558" s="3"/>
      <c r="N558" s="3"/>
      <c r="O558" s="3"/>
      <c r="P558" s="3"/>
      <c r="Q558" s="3"/>
      <c r="R558" s="3"/>
      <c r="S558" s="3"/>
      <c r="T558" s="106"/>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6"/>
      <c r="BA558" s="37"/>
    </row>
    <row r="559" ht="15" customHeight="1" spans="1:53">
      <c r="A559" s="3"/>
      <c r="B559" s="3"/>
      <c r="C559" s="3"/>
      <c r="D559" s="31"/>
      <c r="E559" s="31"/>
      <c r="F559" s="3"/>
      <c r="G559" s="3"/>
      <c r="H559" s="3"/>
      <c r="I559" s="3"/>
      <c r="J559" s="3"/>
      <c r="K559" s="3"/>
      <c r="L559" s="3"/>
      <c r="M559" s="3"/>
      <c r="N559" s="3"/>
      <c r="O559" s="3"/>
      <c r="P559" s="3"/>
      <c r="Q559" s="3"/>
      <c r="R559" s="3"/>
      <c r="S559" s="3"/>
      <c r="T559" s="106"/>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6"/>
      <c r="BA559" s="37"/>
    </row>
    <row r="560" ht="15" customHeight="1" spans="1:53">
      <c r="A560" s="3"/>
      <c r="B560" s="3"/>
      <c r="C560" s="3"/>
      <c r="D560" s="31"/>
      <c r="E560" s="31"/>
      <c r="F560" s="3"/>
      <c r="G560" s="3"/>
      <c r="H560" s="3"/>
      <c r="I560" s="3"/>
      <c r="J560" s="3"/>
      <c r="K560" s="3"/>
      <c r="L560" s="3"/>
      <c r="M560" s="3"/>
      <c r="N560" s="3"/>
      <c r="O560" s="3"/>
      <c r="P560" s="3"/>
      <c r="Q560" s="3"/>
      <c r="R560" s="3"/>
      <c r="S560" s="3"/>
      <c r="T560" s="106"/>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6"/>
      <c r="BA560" s="37"/>
    </row>
    <row r="561" ht="15" customHeight="1" spans="1:53">
      <c r="A561" s="3"/>
      <c r="B561" s="3"/>
      <c r="C561" s="3"/>
      <c r="D561" s="31"/>
      <c r="E561" s="31"/>
      <c r="F561" s="3"/>
      <c r="G561" s="3"/>
      <c r="H561" s="3"/>
      <c r="I561" s="3"/>
      <c r="J561" s="3"/>
      <c r="K561" s="3"/>
      <c r="L561" s="3"/>
      <c r="M561" s="3"/>
      <c r="N561" s="3"/>
      <c r="O561" s="3"/>
      <c r="P561" s="3"/>
      <c r="Q561" s="3"/>
      <c r="R561" s="3"/>
      <c r="S561" s="3"/>
      <c r="T561" s="106"/>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6"/>
      <c r="BA561" s="37"/>
    </row>
    <row r="562" ht="15" customHeight="1" spans="1:53">
      <c r="A562" s="3"/>
      <c r="B562" s="3"/>
      <c r="C562" s="3"/>
      <c r="D562" s="31"/>
      <c r="E562" s="31"/>
      <c r="F562" s="3"/>
      <c r="G562" s="3"/>
      <c r="H562" s="3"/>
      <c r="I562" s="3"/>
      <c r="J562" s="3"/>
      <c r="K562" s="3"/>
      <c r="L562" s="3"/>
      <c r="M562" s="3"/>
      <c r="N562" s="3"/>
      <c r="O562" s="3"/>
      <c r="P562" s="3"/>
      <c r="Q562" s="3"/>
      <c r="R562" s="3"/>
      <c r="S562" s="3"/>
      <c r="T562" s="106"/>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6"/>
      <c r="BA562" s="37"/>
    </row>
    <row r="563" ht="15" customHeight="1" spans="1:53">
      <c r="A563" s="3"/>
      <c r="B563" s="3"/>
      <c r="C563" s="3"/>
      <c r="D563" s="31"/>
      <c r="E563" s="31"/>
      <c r="F563" s="3"/>
      <c r="G563" s="3"/>
      <c r="H563" s="3"/>
      <c r="I563" s="3"/>
      <c r="J563" s="3"/>
      <c r="K563" s="3"/>
      <c r="L563" s="3"/>
      <c r="M563" s="3"/>
      <c r="N563" s="3"/>
      <c r="O563" s="3"/>
      <c r="P563" s="3"/>
      <c r="Q563" s="3"/>
      <c r="R563" s="3"/>
      <c r="S563" s="3"/>
      <c r="T563" s="106"/>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6"/>
      <c r="BA563" s="37"/>
    </row>
    <row r="564" ht="15" customHeight="1" spans="1:53">
      <c r="A564" s="3"/>
      <c r="B564" s="3"/>
      <c r="C564" s="3"/>
      <c r="D564" s="31"/>
      <c r="E564" s="31"/>
      <c r="F564" s="3"/>
      <c r="G564" s="3"/>
      <c r="H564" s="3"/>
      <c r="I564" s="3"/>
      <c r="J564" s="3"/>
      <c r="K564" s="3"/>
      <c r="L564" s="3"/>
      <c r="M564" s="3"/>
      <c r="N564" s="3"/>
      <c r="O564" s="3"/>
      <c r="P564" s="3"/>
      <c r="Q564" s="3"/>
      <c r="R564" s="3"/>
      <c r="S564" s="3"/>
      <c r="T564" s="106"/>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6"/>
      <c r="BA564" s="37"/>
    </row>
    <row r="565" ht="15" customHeight="1" spans="1:53">
      <c r="A565" s="3"/>
      <c r="B565" s="3"/>
      <c r="C565" s="3"/>
      <c r="D565" s="31"/>
      <c r="E565" s="31"/>
      <c r="F565" s="3"/>
      <c r="G565" s="3"/>
      <c r="H565" s="3"/>
      <c r="I565" s="3"/>
      <c r="J565" s="3"/>
      <c r="K565" s="3"/>
      <c r="L565" s="3"/>
      <c r="M565" s="3"/>
      <c r="N565" s="3"/>
      <c r="O565" s="3"/>
      <c r="P565" s="3"/>
      <c r="Q565" s="3"/>
      <c r="R565" s="3"/>
      <c r="S565" s="3"/>
      <c r="T565" s="106"/>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6"/>
      <c r="BA565" s="37"/>
    </row>
    <row r="566" ht="15" customHeight="1" spans="1:53">
      <c r="A566" s="3"/>
      <c r="B566" s="3"/>
      <c r="C566" s="3"/>
      <c r="D566" s="31"/>
      <c r="E566" s="31"/>
      <c r="F566" s="3"/>
      <c r="G566" s="3"/>
      <c r="H566" s="3"/>
      <c r="I566" s="3"/>
      <c r="J566" s="3"/>
      <c r="K566" s="3"/>
      <c r="L566" s="3"/>
      <c r="M566" s="3"/>
      <c r="N566" s="3"/>
      <c r="O566" s="3"/>
      <c r="P566" s="3"/>
      <c r="Q566" s="3"/>
      <c r="R566" s="3"/>
      <c r="S566" s="3"/>
      <c r="T566" s="106"/>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6"/>
      <c r="BA566" s="37"/>
    </row>
    <row r="567" ht="15" customHeight="1" spans="1:53">
      <c r="A567" s="3"/>
      <c r="B567" s="3"/>
      <c r="C567" s="3"/>
      <c r="D567" s="31"/>
      <c r="E567" s="31"/>
      <c r="F567" s="3"/>
      <c r="G567" s="3"/>
      <c r="H567" s="3"/>
      <c r="I567" s="3"/>
      <c r="J567" s="3"/>
      <c r="K567" s="3"/>
      <c r="L567" s="3"/>
      <c r="M567" s="3"/>
      <c r="N567" s="3"/>
      <c r="O567" s="3"/>
      <c r="P567" s="3"/>
      <c r="Q567" s="3"/>
      <c r="R567" s="3"/>
      <c r="S567" s="3"/>
      <c r="T567" s="106"/>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6"/>
      <c r="BA567" s="37"/>
    </row>
    <row r="568" ht="15" customHeight="1" spans="1:53">
      <c r="A568" s="3"/>
      <c r="B568" s="3"/>
      <c r="C568" s="3"/>
      <c r="D568" s="31"/>
      <c r="E568" s="31"/>
      <c r="F568" s="3"/>
      <c r="G568" s="3"/>
      <c r="H568" s="3"/>
      <c r="I568" s="3"/>
      <c r="J568" s="3"/>
      <c r="K568" s="3"/>
      <c r="L568" s="3"/>
      <c r="M568" s="3"/>
      <c r="N568" s="3"/>
      <c r="O568" s="3"/>
      <c r="P568" s="3"/>
      <c r="Q568" s="3"/>
      <c r="R568" s="3"/>
      <c r="S568" s="3"/>
      <c r="T568" s="106"/>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6"/>
      <c r="BA568" s="37"/>
    </row>
    <row r="569" ht="15" customHeight="1" spans="1:53">
      <c r="A569" s="3"/>
      <c r="B569" s="3"/>
      <c r="C569" s="3"/>
      <c r="D569" s="31"/>
      <c r="E569" s="31"/>
      <c r="F569" s="3"/>
      <c r="G569" s="3"/>
      <c r="H569" s="3"/>
      <c r="I569" s="3"/>
      <c r="J569" s="3"/>
      <c r="K569" s="3"/>
      <c r="L569" s="3"/>
      <c r="M569" s="3"/>
      <c r="N569" s="3"/>
      <c r="O569" s="3"/>
      <c r="P569" s="3"/>
      <c r="Q569" s="3"/>
      <c r="R569" s="3"/>
      <c r="S569" s="3"/>
      <c r="T569" s="106"/>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6"/>
      <c r="BA569" s="37"/>
    </row>
    <row r="570" ht="15" customHeight="1" spans="1:53">
      <c r="A570" s="3"/>
      <c r="B570" s="3"/>
      <c r="C570" s="3"/>
      <c r="D570" s="31"/>
      <c r="E570" s="31"/>
      <c r="F570" s="3"/>
      <c r="G570" s="3"/>
      <c r="H570" s="3"/>
      <c r="I570" s="3"/>
      <c r="J570" s="3"/>
      <c r="K570" s="3"/>
      <c r="L570" s="3"/>
      <c r="M570" s="3"/>
      <c r="N570" s="3"/>
      <c r="O570" s="3"/>
      <c r="P570" s="3"/>
      <c r="Q570" s="3"/>
      <c r="R570" s="3"/>
      <c r="S570" s="3"/>
      <c r="T570" s="106"/>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6"/>
      <c r="BA570" s="37"/>
    </row>
    <row r="571" ht="15" customHeight="1" spans="1:53">
      <c r="A571" s="3"/>
      <c r="B571" s="3"/>
      <c r="C571" s="3"/>
      <c r="D571" s="31"/>
      <c r="E571" s="31"/>
      <c r="F571" s="3"/>
      <c r="G571" s="3"/>
      <c r="H571" s="3"/>
      <c r="I571" s="3"/>
      <c r="J571" s="3"/>
      <c r="K571" s="3"/>
      <c r="L571" s="3"/>
      <c r="M571" s="3"/>
      <c r="N571" s="3"/>
      <c r="O571" s="3"/>
      <c r="P571" s="3"/>
      <c r="Q571" s="3"/>
      <c r="R571" s="3"/>
      <c r="S571" s="3"/>
      <c r="T571" s="106"/>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6"/>
      <c r="BA571" s="37"/>
    </row>
    <row r="572" ht="15" customHeight="1" spans="1:53">
      <c r="A572" s="3"/>
      <c r="B572" s="3"/>
      <c r="C572" s="3"/>
      <c r="D572" s="31"/>
      <c r="E572" s="31"/>
      <c r="F572" s="3"/>
      <c r="G572" s="3"/>
      <c r="H572" s="3"/>
      <c r="I572" s="3"/>
      <c r="J572" s="3"/>
      <c r="K572" s="3"/>
      <c r="L572" s="3"/>
      <c r="M572" s="3"/>
      <c r="N572" s="3"/>
      <c r="O572" s="3"/>
      <c r="P572" s="3"/>
      <c r="Q572" s="3"/>
      <c r="R572" s="3"/>
      <c r="S572" s="3"/>
      <c r="T572" s="106"/>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6"/>
      <c r="BA572" s="37"/>
    </row>
    <row r="573" ht="15" customHeight="1" spans="1:53">
      <c r="A573" s="3"/>
      <c r="B573" s="3"/>
      <c r="C573" s="3"/>
      <c r="D573" s="31"/>
      <c r="E573" s="31"/>
      <c r="F573" s="3"/>
      <c r="G573" s="3"/>
      <c r="H573" s="3"/>
      <c r="I573" s="3"/>
      <c r="J573" s="3"/>
      <c r="K573" s="3"/>
      <c r="L573" s="3"/>
      <c r="M573" s="3"/>
      <c r="N573" s="3"/>
      <c r="O573" s="3"/>
      <c r="P573" s="3"/>
      <c r="Q573" s="3"/>
      <c r="R573" s="3"/>
      <c r="S573" s="3"/>
      <c r="T573" s="106"/>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6"/>
      <c r="BA573" s="37"/>
    </row>
    <row r="574" ht="15" customHeight="1" spans="1:53">
      <c r="A574" s="3"/>
      <c r="B574" s="3"/>
      <c r="C574" s="3"/>
      <c r="D574" s="31"/>
      <c r="E574" s="31"/>
      <c r="F574" s="3"/>
      <c r="G574" s="3"/>
      <c r="H574" s="3"/>
      <c r="I574" s="3"/>
      <c r="J574" s="3"/>
      <c r="K574" s="3"/>
      <c r="L574" s="3"/>
      <c r="M574" s="3"/>
      <c r="N574" s="3"/>
      <c r="O574" s="3"/>
      <c r="P574" s="3"/>
      <c r="Q574" s="3"/>
      <c r="R574" s="3"/>
      <c r="S574" s="3"/>
      <c r="T574" s="106"/>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6"/>
      <c r="BA574" s="37"/>
    </row>
    <row r="575" ht="15" customHeight="1" spans="1:53">
      <c r="A575" s="3"/>
      <c r="B575" s="3"/>
      <c r="C575" s="3"/>
      <c r="D575" s="31"/>
      <c r="E575" s="31"/>
      <c r="F575" s="3"/>
      <c r="G575" s="3"/>
      <c r="H575" s="3"/>
      <c r="I575" s="3"/>
      <c r="J575" s="3"/>
      <c r="K575" s="3"/>
      <c r="L575" s="3"/>
      <c r="M575" s="3"/>
      <c r="N575" s="3"/>
      <c r="O575" s="3"/>
      <c r="P575" s="3"/>
      <c r="Q575" s="3"/>
      <c r="R575" s="3"/>
      <c r="S575" s="3"/>
      <c r="T575" s="106"/>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6"/>
      <c r="BA575" s="37"/>
    </row>
    <row r="576" ht="15" customHeight="1" spans="1:53">
      <c r="A576" s="3"/>
      <c r="B576" s="3"/>
      <c r="C576" s="3"/>
      <c r="D576" s="31"/>
      <c r="E576" s="31"/>
      <c r="F576" s="3"/>
      <c r="G576" s="3"/>
      <c r="H576" s="3"/>
      <c r="I576" s="3"/>
      <c r="J576" s="3"/>
      <c r="K576" s="3"/>
      <c r="L576" s="3"/>
      <c r="M576" s="3"/>
      <c r="N576" s="3"/>
      <c r="O576" s="3"/>
      <c r="P576" s="3"/>
      <c r="Q576" s="3"/>
      <c r="R576" s="3"/>
      <c r="S576" s="3"/>
      <c r="T576" s="106"/>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6"/>
      <c r="BA576" s="37"/>
    </row>
    <row r="577" ht="15" customHeight="1" spans="1:53">
      <c r="A577" s="3"/>
      <c r="B577" s="3"/>
      <c r="C577" s="3"/>
      <c r="D577" s="31"/>
      <c r="E577" s="31"/>
      <c r="F577" s="3"/>
      <c r="G577" s="3"/>
      <c r="H577" s="3"/>
      <c r="I577" s="3"/>
      <c r="J577" s="3"/>
      <c r="K577" s="3"/>
      <c r="L577" s="3"/>
      <c r="M577" s="3"/>
      <c r="N577" s="3"/>
      <c r="O577" s="3"/>
      <c r="P577" s="3"/>
      <c r="Q577" s="3"/>
      <c r="R577" s="3"/>
      <c r="S577" s="3"/>
      <c r="T577" s="106"/>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6"/>
      <c r="BA577" s="37"/>
    </row>
    <row r="578" ht="15" customHeight="1" spans="1:53">
      <c r="A578" s="3"/>
      <c r="B578" s="3"/>
      <c r="C578" s="3"/>
      <c r="D578" s="31"/>
      <c r="E578" s="31"/>
      <c r="F578" s="3"/>
      <c r="G578" s="3"/>
      <c r="H578" s="3"/>
      <c r="I578" s="3"/>
      <c r="J578" s="3"/>
      <c r="K578" s="3"/>
      <c r="L578" s="3"/>
      <c r="M578" s="3"/>
      <c r="N578" s="3"/>
      <c r="O578" s="3"/>
      <c r="P578" s="3"/>
      <c r="Q578" s="3"/>
      <c r="R578" s="3"/>
      <c r="S578" s="3"/>
      <c r="T578" s="106"/>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6"/>
      <c r="BA578" s="37"/>
    </row>
    <row r="579" ht="15" customHeight="1" spans="1:53">
      <c r="A579" s="3"/>
      <c r="B579" s="3"/>
      <c r="C579" s="3"/>
      <c r="D579" s="31"/>
      <c r="E579" s="31"/>
      <c r="F579" s="3"/>
      <c r="G579" s="3"/>
      <c r="H579" s="3"/>
      <c r="I579" s="3"/>
      <c r="J579" s="3"/>
      <c r="K579" s="3"/>
      <c r="L579" s="3"/>
      <c r="M579" s="3"/>
      <c r="N579" s="3"/>
      <c r="O579" s="3"/>
      <c r="P579" s="3"/>
      <c r="Q579" s="3"/>
      <c r="R579" s="3"/>
      <c r="S579" s="3"/>
      <c r="T579" s="106"/>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6"/>
      <c r="BA579" s="37"/>
    </row>
    <row r="580" ht="15" customHeight="1" spans="1:53">
      <c r="A580" s="3"/>
      <c r="B580" s="3"/>
      <c r="C580" s="3"/>
      <c r="D580" s="31"/>
      <c r="E580" s="31"/>
      <c r="F580" s="3"/>
      <c r="G580" s="3"/>
      <c r="H580" s="3"/>
      <c r="I580" s="3"/>
      <c r="J580" s="3"/>
      <c r="K580" s="3"/>
      <c r="L580" s="3"/>
      <c r="M580" s="3"/>
      <c r="N580" s="3"/>
      <c r="O580" s="3"/>
      <c r="P580" s="3"/>
      <c r="Q580" s="3"/>
      <c r="R580" s="3"/>
      <c r="S580" s="3"/>
      <c r="T580" s="106"/>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6"/>
      <c r="BA580" s="37"/>
    </row>
    <row r="581" ht="15" customHeight="1" spans="1:53">
      <c r="A581" s="3"/>
      <c r="B581" s="3"/>
      <c r="C581" s="3"/>
      <c r="D581" s="31"/>
      <c r="E581" s="31"/>
      <c r="F581" s="3"/>
      <c r="G581" s="3"/>
      <c r="H581" s="3"/>
      <c r="I581" s="3"/>
      <c r="J581" s="3"/>
      <c r="K581" s="3"/>
      <c r="L581" s="3"/>
      <c r="M581" s="3"/>
      <c r="N581" s="3"/>
      <c r="O581" s="3"/>
      <c r="P581" s="3"/>
      <c r="Q581" s="3"/>
      <c r="R581" s="3"/>
      <c r="S581" s="3"/>
      <c r="T581" s="106"/>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6"/>
      <c r="BA581" s="37"/>
    </row>
    <row r="582" ht="15" customHeight="1" spans="1:53">
      <c r="A582" s="3"/>
      <c r="B582" s="3"/>
      <c r="C582" s="3"/>
      <c r="D582" s="31"/>
      <c r="E582" s="31"/>
      <c r="F582" s="3"/>
      <c r="G582" s="3"/>
      <c r="H582" s="3"/>
      <c r="I582" s="3"/>
      <c r="J582" s="3"/>
      <c r="K582" s="3"/>
      <c r="L582" s="3"/>
      <c r="M582" s="3"/>
      <c r="N582" s="3"/>
      <c r="O582" s="3"/>
      <c r="P582" s="3"/>
      <c r="Q582" s="3"/>
      <c r="R582" s="3"/>
      <c r="S582" s="3"/>
      <c r="T582" s="106"/>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6"/>
      <c r="BA582" s="37"/>
    </row>
    <row r="583" ht="15" customHeight="1" spans="1:53">
      <c r="A583" s="3"/>
      <c r="B583" s="3"/>
      <c r="C583" s="3"/>
      <c r="D583" s="31"/>
      <c r="E583" s="31"/>
      <c r="F583" s="3"/>
      <c r="G583" s="3"/>
      <c r="H583" s="3"/>
      <c r="I583" s="3"/>
      <c r="J583" s="3"/>
      <c r="K583" s="3"/>
      <c r="L583" s="3"/>
      <c r="M583" s="3"/>
      <c r="N583" s="3"/>
      <c r="O583" s="3"/>
      <c r="P583" s="3"/>
      <c r="Q583" s="3"/>
      <c r="R583" s="3"/>
      <c r="S583" s="3"/>
      <c r="T583" s="106"/>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6"/>
      <c r="BA583" s="37"/>
    </row>
    <row r="584" ht="15" customHeight="1" spans="1:53">
      <c r="A584" s="3"/>
      <c r="B584" s="3"/>
      <c r="C584" s="3"/>
      <c r="D584" s="31"/>
      <c r="E584" s="31"/>
      <c r="F584" s="3"/>
      <c r="G584" s="3"/>
      <c r="H584" s="3"/>
      <c r="I584" s="3"/>
      <c r="J584" s="3"/>
      <c r="K584" s="3"/>
      <c r="L584" s="3"/>
      <c r="M584" s="3"/>
      <c r="N584" s="3"/>
      <c r="O584" s="3"/>
      <c r="P584" s="3"/>
      <c r="Q584" s="3"/>
      <c r="R584" s="3"/>
      <c r="S584" s="3"/>
      <c r="T584" s="106"/>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6"/>
      <c r="BA584" s="37"/>
    </row>
    <row r="585" ht="15" customHeight="1" spans="1:53">
      <c r="A585" s="3"/>
      <c r="B585" s="3"/>
      <c r="C585" s="3"/>
      <c r="D585" s="31"/>
      <c r="E585" s="31"/>
      <c r="F585" s="3"/>
      <c r="G585" s="3"/>
      <c r="H585" s="3"/>
      <c r="I585" s="3"/>
      <c r="J585" s="3"/>
      <c r="K585" s="3"/>
      <c r="L585" s="3"/>
      <c r="M585" s="3"/>
      <c r="N585" s="3"/>
      <c r="O585" s="3"/>
      <c r="P585" s="3"/>
      <c r="Q585" s="3"/>
      <c r="R585" s="3"/>
      <c r="S585" s="3"/>
      <c r="T585" s="106"/>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6"/>
      <c r="BA585" s="37"/>
    </row>
    <row r="586" ht="15" customHeight="1" spans="1:53">
      <c r="A586" s="3"/>
      <c r="B586" s="3"/>
      <c r="C586" s="3"/>
      <c r="D586" s="31"/>
      <c r="E586" s="31"/>
      <c r="F586" s="3"/>
      <c r="G586" s="3"/>
      <c r="H586" s="3"/>
      <c r="I586" s="3"/>
      <c r="J586" s="3"/>
      <c r="K586" s="3"/>
      <c r="L586" s="3"/>
      <c r="M586" s="3"/>
      <c r="N586" s="3"/>
      <c r="O586" s="3"/>
      <c r="P586" s="3"/>
      <c r="Q586" s="3"/>
      <c r="R586" s="3"/>
      <c r="S586" s="3"/>
      <c r="T586" s="106"/>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6"/>
      <c r="BA586" s="37"/>
    </row>
    <row r="587" ht="15" customHeight="1" spans="1:53">
      <c r="A587" s="3"/>
      <c r="B587" s="3"/>
      <c r="C587" s="3"/>
      <c r="D587" s="31"/>
      <c r="E587" s="31"/>
      <c r="F587" s="3"/>
      <c r="G587" s="3"/>
      <c r="H587" s="3"/>
      <c r="I587" s="3"/>
      <c r="J587" s="3"/>
      <c r="K587" s="3"/>
      <c r="L587" s="3"/>
      <c r="M587" s="3"/>
      <c r="N587" s="3"/>
      <c r="O587" s="3"/>
      <c r="P587" s="3"/>
      <c r="Q587" s="3"/>
      <c r="R587" s="3"/>
      <c r="S587" s="3"/>
      <c r="T587" s="106"/>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6"/>
      <c r="BA587" s="37"/>
    </row>
    <row r="588" ht="15" customHeight="1" spans="1:53">
      <c r="A588" s="3"/>
      <c r="B588" s="3"/>
      <c r="C588" s="3"/>
      <c r="D588" s="31"/>
      <c r="E588" s="31"/>
      <c r="F588" s="3"/>
      <c r="G588" s="3"/>
      <c r="H588" s="3"/>
      <c r="I588" s="3"/>
      <c r="J588" s="3"/>
      <c r="K588" s="3"/>
      <c r="L588" s="3"/>
      <c r="M588" s="3"/>
      <c r="N588" s="3"/>
      <c r="O588" s="3"/>
      <c r="P588" s="3"/>
      <c r="Q588" s="3"/>
      <c r="R588" s="3"/>
      <c r="S588" s="3"/>
      <c r="T588" s="106"/>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6"/>
      <c r="BA588" s="37"/>
    </row>
    <row r="589" ht="15" customHeight="1" spans="1:53">
      <c r="A589" s="3"/>
      <c r="B589" s="3"/>
      <c r="C589" s="3"/>
      <c r="D589" s="31"/>
      <c r="E589" s="31"/>
      <c r="F589" s="3"/>
      <c r="G589" s="3"/>
      <c r="H589" s="3"/>
      <c r="I589" s="3"/>
      <c r="J589" s="3"/>
      <c r="K589" s="3"/>
      <c r="L589" s="3"/>
      <c r="M589" s="3"/>
      <c r="N589" s="3"/>
      <c r="O589" s="3"/>
      <c r="P589" s="3"/>
      <c r="Q589" s="3"/>
      <c r="R589" s="3"/>
      <c r="S589" s="3"/>
      <c r="T589" s="106"/>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6"/>
      <c r="BA589" s="37"/>
    </row>
    <row r="590" ht="15" customHeight="1" spans="1:53">
      <c r="A590" s="3"/>
      <c r="B590" s="3"/>
      <c r="C590" s="3"/>
      <c r="D590" s="31"/>
      <c r="E590" s="31"/>
      <c r="F590" s="3"/>
      <c r="G590" s="3"/>
      <c r="H590" s="3"/>
      <c r="I590" s="3"/>
      <c r="J590" s="3"/>
      <c r="K590" s="3"/>
      <c r="L590" s="3"/>
      <c r="M590" s="3"/>
      <c r="N590" s="3"/>
      <c r="O590" s="3"/>
      <c r="P590" s="3"/>
      <c r="Q590" s="3"/>
      <c r="R590" s="3"/>
      <c r="S590" s="3"/>
      <c r="T590" s="106"/>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6"/>
      <c r="BA590" s="37"/>
    </row>
    <row r="591" ht="15" customHeight="1" spans="1:53">
      <c r="A591" s="3"/>
      <c r="B591" s="3"/>
      <c r="C591" s="3"/>
      <c r="D591" s="31"/>
      <c r="E591" s="31"/>
      <c r="F591" s="3"/>
      <c r="G591" s="3"/>
      <c r="H591" s="3"/>
      <c r="I591" s="3"/>
      <c r="J591" s="3"/>
      <c r="K591" s="3"/>
      <c r="L591" s="3"/>
      <c r="M591" s="3"/>
      <c r="N591" s="3"/>
      <c r="O591" s="3"/>
      <c r="P591" s="3"/>
      <c r="Q591" s="3"/>
      <c r="R591" s="3"/>
      <c r="S591" s="3"/>
      <c r="T591" s="106"/>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6"/>
      <c r="BA591" s="37"/>
    </row>
    <row r="592" ht="15" customHeight="1" spans="1:53">
      <c r="A592" s="3"/>
      <c r="B592" s="3"/>
      <c r="C592" s="3"/>
      <c r="D592" s="31"/>
      <c r="E592" s="31"/>
      <c r="F592" s="3"/>
      <c r="G592" s="3"/>
      <c r="H592" s="3"/>
      <c r="I592" s="3"/>
      <c r="J592" s="3"/>
      <c r="K592" s="3"/>
      <c r="L592" s="3"/>
      <c r="M592" s="3"/>
      <c r="N592" s="3"/>
      <c r="O592" s="3"/>
      <c r="P592" s="3"/>
      <c r="Q592" s="3"/>
      <c r="R592" s="3"/>
      <c r="S592" s="3"/>
      <c r="T592" s="106"/>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6"/>
      <c r="BA592" s="37"/>
    </row>
    <row r="593" ht="15" customHeight="1" spans="1:53">
      <c r="A593" s="3"/>
      <c r="B593" s="3"/>
      <c r="C593" s="3"/>
      <c r="D593" s="31"/>
      <c r="E593" s="31"/>
      <c r="F593" s="3"/>
      <c r="G593" s="3"/>
      <c r="H593" s="3"/>
      <c r="I593" s="3"/>
      <c r="J593" s="3"/>
      <c r="K593" s="3"/>
      <c r="L593" s="3"/>
      <c r="M593" s="3"/>
      <c r="N593" s="3"/>
      <c r="O593" s="3"/>
      <c r="P593" s="3"/>
      <c r="Q593" s="3"/>
      <c r="R593" s="3"/>
      <c r="S593" s="3"/>
      <c r="T593" s="106"/>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6"/>
      <c r="BA593" s="37"/>
    </row>
    <row r="594" ht="15" customHeight="1" spans="1:53">
      <c r="A594" s="3"/>
      <c r="B594" s="3"/>
      <c r="C594" s="3"/>
      <c r="D594" s="31"/>
      <c r="E594" s="31"/>
      <c r="F594" s="3"/>
      <c r="G594" s="3"/>
      <c r="H594" s="3"/>
      <c r="I594" s="3"/>
      <c r="J594" s="3"/>
      <c r="K594" s="3"/>
      <c r="L594" s="3"/>
      <c r="M594" s="3"/>
      <c r="N594" s="3"/>
      <c r="O594" s="3"/>
      <c r="P594" s="3"/>
      <c r="Q594" s="3"/>
      <c r="R594" s="3"/>
      <c r="S594" s="3"/>
      <c r="T594" s="106"/>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6"/>
      <c r="BA594" s="37"/>
    </row>
    <row r="595" ht="15" customHeight="1" spans="1:53">
      <c r="A595" s="3"/>
      <c r="B595" s="3"/>
      <c r="C595" s="3"/>
      <c r="D595" s="31"/>
      <c r="E595" s="31"/>
      <c r="F595" s="3"/>
      <c r="G595" s="3"/>
      <c r="H595" s="3"/>
      <c r="I595" s="3"/>
      <c r="J595" s="3"/>
      <c r="K595" s="3"/>
      <c r="L595" s="3"/>
      <c r="M595" s="3"/>
      <c r="N595" s="3"/>
      <c r="O595" s="3"/>
      <c r="P595" s="3"/>
      <c r="Q595" s="3"/>
      <c r="R595" s="3"/>
      <c r="S595" s="3"/>
      <c r="T595" s="106"/>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6"/>
      <c r="BA595" s="37"/>
    </row>
    <row r="596" ht="15" customHeight="1" spans="1:53">
      <c r="A596" s="3"/>
      <c r="B596" s="3"/>
      <c r="C596" s="3"/>
      <c r="D596" s="31"/>
      <c r="E596" s="31"/>
      <c r="F596" s="3"/>
      <c r="G596" s="3"/>
      <c r="H596" s="3"/>
      <c r="I596" s="3"/>
      <c r="J596" s="3"/>
      <c r="K596" s="3"/>
      <c r="L596" s="3"/>
      <c r="M596" s="3"/>
      <c r="N596" s="3"/>
      <c r="O596" s="3"/>
      <c r="P596" s="3"/>
      <c r="Q596" s="3"/>
      <c r="R596" s="3"/>
      <c r="S596" s="3"/>
      <c r="T596" s="106"/>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6"/>
      <c r="BA596" s="37"/>
    </row>
    <row r="597" ht="15" customHeight="1" spans="1:53">
      <c r="A597" s="3"/>
      <c r="B597" s="3"/>
      <c r="C597" s="3"/>
      <c r="D597" s="31"/>
      <c r="E597" s="31"/>
      <c r="F597" s="3"/>
      <c r="G597" s="3"/>
      <c r="H597" s="3"/>
      <c r="I597" s="3"/>
      <c r="J597" s="3"/>
      <c r="K597" s="3"/>
      <c r="L597" s="3"/>
      <c r="M597" s="3"/>
      <c r="N597" s="3"/>
      <c r="O597" s="3"/>
      <c r="P597" s="3"/>
      <c r="Q597" s="3"/>
      <c r="R597" s="3"/>
      <c r="S597" s="3"/>
      <c r="T597" s="106"/>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6"/>
      <c r="BA597" s="37"/>
    </row>
    <row r="598" ht="15" customHeight="1" spans="1:53">
      <c r="A598" s="3"/>
      <c r="B598" s="3"/>
      <c r="C598" s="3"/>
      <c r="D598" s="31"/>
      <c r="E598" s="31"/>
      <c r="F598" s="3"/>
      <c r="G598" s="3"/>
      <c r="H598" s="3"/>
      <c r="I598" s="3"/>
      <c r="J598" s="3"/>
      <c r="K598" s="3"/>
      <c r="L598" s="3"/>
      <c r="M598" s="3"/>
      <c r="N598" s="3"/>
      <c r="O598" s="3"/>
      <c r="P598" s="3"/>
      <c r="Q598" s="3"/>
      <c r="R598" s="3"/>
      <c r="S598" s="3"/>
      <c r="T598" s="106"/>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6"/>
      <c r="BA598" s="37"/>
    </row>
    <row r="599" ht="15" customHeight="1" spans="1:53">
      <c r="A599" s="3"/>
      <c r="B599" s="3"/>
      <c r="C599" s="3"/>
      <c r="D599" s="31"/>
      <c r="E599" s="31"/>
      <c r="F599" s="3"/>
      <c r="G599" s="3"/>
      <c r="H599" s="3"/>
      <c r="I599" s="3"/>
      <c r="J599" s="3"/>
      <c r="K599" s="3"/>
      <c r="L599" s="3"/>
      <c r="M599" s="3"/>
      <c r="N599" s="3"/>
      <c r="O599" s="3"/>
      <c r="P599" s="3"/>
      <c r="Q599" s="3"/>
      <c r="R599" s="3"/>
      <c r="S599" s="3"/>
      <c r="T599" s="106"/>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6"/>
      <c r="BA599" s="37"/>
    </row>
    <row r="600" ht="15" customHeight="1" spans="1:53">
      <c r="A600" s="3"/>
      <c r="B600" s="3"/>
      <c r="C600" s="3"/>
      <c r="D600" s="31"/>
      <c r="E600" s="31"/>
      <c r="F600" s="3"/>
      <c r="G600" s="3"/>
      <c r="H600" s="3"/>
      <c r="I600" s="3"/>
      <c r="J600" s="3"/>
      <c r="K600" s="3"/>
      <c r="L600" s="3"/>
      <c r="M600" s="3"/>
      <c r="N600" s="3"/>
      <c r="O600" s="3"/>
      <c r="P600" s="3"/>
      <c r="Q600" s="3"/>
      <c r="R600" s="3"/>
      <c r="S600" s="3"/>
      <c r="T600" s="106"/>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6"/>
      <c r="BA600" s="37"/>
    </row>
    <row r="601" ht="15" customHeight="1" spans="1:53">
      <c r="A601" s="3"/>
      <c r="B601" s="3"/>
      <c r="C601" s="3"/>
      <c r="D601" s="31"/>
      <c r="E601" s="31"/>
      <c r="F601" s="3"/>
      <c r="G601" s="3"/>
      <c r="H601" s="3"/>
      <c r="I601" s="3"/>
      <c r="J601" s="3"/>
      <c r="K601" s="3"/>
      <c r="L601" s="3"/>
      <c r="M601" s="3"/>
      <c r="N601" s="3"/>
      <c r="O601" s="3"/>
      <c r="P601" s="3"/>
      <c r="Q601" s="3"/>
      <c r="R601" s="3"/>
      <c r="S601" s="3"/>
      <c r="T601" s="106"/>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6"/>
      <c r="BA601" s="37"/>
    </row>
    <row r="602" ht="15" customHeight="1" spans="1:53">
      <c r="A602" s="3"/>
      <c r="B602" s="3"/>
      <c r="C602" s="3"/>
      <c r="D602" s="31"/>
      <c r="E602" s="31"/>
      <c r="F602" s="3"/>
      <c r="G602" s="3"/>
      <c r="H602" s="3"/>
      <c r="I602" s="3"/>
      <c r="J602" s="3"/>
      <c r="K602" s="3"/>
      <c r="L602" s="3"/>
      <c r="M602" s="3"/>
      <c r="N602" s="3"/>
      <c r="O602" s="3"/>
      <c r="P602" s="3"/>
      <c r="Q602" s="3"/>
      <c r="R602" s="3"/>
      <c r="S602" s="3"/>
      <c r="T602" s="106"/>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6"/>
      <c r="BA602" s="37"/>
    </row>
    <row r="603" ht="15" customHeight="1" spans="1:53">
      <c r="A603" s="3"/>
      <c r="B603" s="3"/>
      <c r="C603" s="3"/>
      <c r="D603" s="31"/>
      <c r="E603" s="31"/>
      <c r="F603" s="3"/>
      <c r="G603" s="3"/>
      <c r="H603" s="3"/>
      <c r="I603" s="3"/>
      <c r="J603" s="3"/>
      <c r="K603" s="3"/>
      <c r="L603" s="3"/>
      <c r="M603" s="3"/>
      <c r="N603" s="3"/>
      <c r="O603" s="3"/>
      <c r="P603" s="3"/>
      <c r="Q603" s="3"/>
      <c r="R603" s="3"/>
      <c r="S603" s="3"/>
      <c r="T603" s="106"/>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6"/>
      <c r="BA603" s="37"/>
    </row>
    <row r="604" ht="15" customHeight="1" spans="1:53">
      <c r="A604" s="3"/>
      <c r="B604" s="3"/>
      <c r="C604" s="3"/>
      <c r="D604" s="31"/>
      <c r="E604" s="31"/>
      <c r="F604" s="3"/>
      <c r="G604" s="3"/>
      <c r="H604" s="3"/>
      <c r="I604" s="3"/>
      <c r="J604" s="3"/>
      <c r="K604" s="3"/>
      <c r="L604" s="3"/>
      <c r="M604" s="3"/>
      <c r="N604" s="3"/>
      <c r="O604" s="3"/>
      <c r="P604" s="3"/>
      <c r="Q604" s="3"/>
      <c r="R604" s="3"/>
      <c r="S604" s="3"/>
      <c r="T604" s="106"/>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6"/>
      <c r="BA604" s="37"/>
    </row>
    <row r="605" ht="15" customHeight="1" spans="1:53">
      <c r="A605" s="3"/>
      <c r="B605" s="3"/>
      <c r="C605" s="3"/>
      <c r="D605" s="31"/>
      <c r="E605" s="31"/>
      <c r="F605" s="3"/>
      <c r="G605" s="3"/>
      <c r="H605" s="3"/>
      <c r="I605" s="3"/>
      <c r="J605" s="3"/>
      <c r="K605" s="3"/>
      <c r="L605" s="3"/>
      <c r="M605" s="3"/>
      <c r="N605" s="3"/>
      <c r="O605" s="3"/>
      <c r="P605" s="3"/>
      <c r="Q605" s="3"/>
      <c r="R605" s="3"/>
      <c r="S605" s="3"/>
      <c r="T605" s="106"/>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6"/>
      <c r="BA605" s="37"/>
    </row>
    <row r="606" ht="15" customHeight="1" spans="1:53">
      <c r="A606" s="3"/>
      <c r="B606" s="3"/>
      <c r="C606" s="3"/>
      <c r="D606" s="31"/>
      <c r="E606" s="31"/>
      <c r="F606" s="3"/>
      <c r="G606" s="3"/>
      <c r="H606" s="3"/>
      <c r="I606" s="3"/>
      <c r="J606" s="3"/>
      <c r="K606" s="3"/>
      <c r="L606" s="3"/>
      <c r="M606" s="3"/>
      <c r="N606" s="3"/>
      <c r="O606" s="3"/>
      <c r="P606" s="3"/>
      <c r="Q606" s="3"/>
      <c r="R606" s="3"/>
      <c r="S606" s="3"/>
      <c r="T606" s="106"/>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6"/>
      <c r="BA606" s="37"/>
    </row>
    <row r="607" ht="15" customHeight="1" spans="1:53">
      <c r="A607" s="3"/>
      <c r="B607" s="3"/>
      <c r="C607" s="3"/>
      <c r="D607" s="31"/>
      <c r="E607" s="31"/>
      <c r="F607" s="3"/>
      <c r="G607" s="3"/>
      <c r="H607" s="3"/>
      <c r="I607" s="3"/>
      <c r="J607" s="3"/>
      <c r="K607" s="3"/>
      <c r="L607" s="3"/>
      <c r="M607" s="3"/>
      <c r="N607" s="3"/>
      <c r="O607" s="3"/>
      <c r="P607" s="3"/>
      <c r="Q607" s="3"/>
      <c r="R607" s="3"/>
      <c r="S607" s="3"/>
      <c r="T607" s="106"/>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6"/>
      <c r="BA607" s="37"/>
    </row>
    <row r="608" ht="15" customHeight="1" spans="1:53">
      <c r="A608" s="3"/>
      <c r="B608" s="3"/>
      <c r="C608" s="3"/>
      <c r="D608" s="31"/>
      <c r="E608" s="31"/>
      <c r="F608" s="3"/>
      <c r="G608" s="3"/>
      <c r="H608" s="3"/>
      <c r="I608" s="3"/>
      <c r="J608" s="3"/>
      <c r="K608" s="3"/>
      <c r="L608" s="3"/>
      <c r="M608" s="3"/>
      <c r="N608" s="3"/>
      <c r="O608" s="3"/>
      <c r="P608" s="3"/>
      <c r="Q608" s="3"/>
      <c r="R608" s="3"/>
      <c r="S608" s="3"/>
      <c r="T608" s="106"/>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6"/>
      <c r="BA608" s="37"/>
    </row>
    <row r="609" ht="15" customHeight="1" spans="1:53">
      <c r="A609" s="3"/>
      <c r="B609" s="3"/>
      <c r="C609" s="3"/>
      <c r="D609" s="31"/>
      <c r="E609" s="31"/>
      <c r="F609" s="3"/>
      <c r="G609" s="3"/>
      <c r="H609" s="3"/>
      <c r="I609" s="3"/>
      <c r="J609" s="3"/>
      <c r="K609" s="3"/>
      <c r="L609" s="3"/>
      <c r="M609" s="3"/>
      <c r="N609" s="3"/>
      <c r="O609" s="3"/>
      <c r="P609" s="3"/>
      <c r="Q609" s="3"/>
      <c r="R609" s="3"/>
      <c r="S609" s="3"/>
      <c r="T609" s="106"/>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6"/>
      <c r="BA609" s="37"/>
    </row>
    <row r="610" ht="15" customHeight="1" spans="1:53">
      <c r="A610" s="3"/>
      <c r="B610" s="3"/>
      <c r="C610" s="3"/>
      <c r="D610" s="31"/>
      <c r="E610" s="31"/>
      <c r="F610" s="3"/>
      <c r="G610" s="3"/>
      <c r="H610" s="3"/>
      <c r="I610" s="3"/>
      <c r="J610" s="3"/>
      <c r="K610" s="3"/>
      <c r="L610" s="3"/>
      <c r="M610" s="3"/>
      <c r="N610" s="3"/>
      <c r="O610" s="3"/>
      <c r="P610" s="3"/>
      <c r="Q610" s="3"/>
      <c r="R610" s="3"/>
      <c r="S610" s="3"/>
      <c r="T610" s="106"/>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6"/>
      <c r="BA610" s="37"/>
    </row>
    <row r="611" ht="15" customHeight="1" spans="1:53">
      <c r="A611" s="3"/>
      <c r="B611" s="3"/>
      <c r="C611" s="3"/>
      <c r="D611" s="31"/>
      <c r="E611" s="31"/>
      <c r="F611" s="3"/>
      <c r="G611" s="3"/>
      <c r="H611" s="3"/>
      <c r="I611" s="3"/>
      <c r="J611" s="3"/>
      <c r="K611" s="3"/>
      <c r="L611" s="3"/>
      <c r="M611" s="3"/>
      <c r="N611" s="3"/>
      <c r="O611" s="3"/>
      <c r="P611" s="3"/>
      <c r="Q611" s="3"/>
      <c r="R611" s="3"/>
      <c r="S611" s="3"/>
      <c r="T611" s="106"/>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6"/>
      <c r="BA611" s="37"/>
    </row>
    <row r="612" ht="15" customHeight="1" spans="1:53">
      <c r="A612" s="3"/>
      <c r="B612" s="3"/>
      <c r="C612" s="3"/>
      <c r="D612" s="31"/>
      <c r="E612" s="31"/>
      <c r="F612" s="3"/>
      <c r="G612" s="3"/>
      <c r="H612" s="3"/>
      <c r="I612" s="3"/>
      <c r="J612" s="3"/>
      <c r="K612" s="3"/>
      <c r="L612" s="3"/>
      <c r="M612" s="3"/>
      <c r="N612" s="3"/>
      <c r="O612" s="3"/>
      <c r="P612" s="3"/>
      <c r="Q612" s="3"/>
      <c r="R612" s="3"/>
      <c r="S612" s="3"/>
      <c r="T612" s="106"/>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6"/>
      <c r="BA612" s="37"/>
    </row>
    <row r="613" ht="15" customHeight="1" spans="1:53">
      <c r="A613" s="3"/>
      <c r="B613" s="3"/>
      <c r="C613" s="3"/>
      <c r="D613" s="31"/>
      <c r="E613" s="31"/>
      <c r="F613" s="3"/>
      <c r="G613" s="3"/>
      <c r="H613" s="3"/>
      <c r="I613" s="3"/>
      <c r="J613" s="3"/>
      <c r="K613" s="3"/>
      <c r="L613" s="3"/>
      <c r="M613" s="3"/>
      <c r="N613" s="3"/>
      <c r="O613" s="3"/>
      <c r="P613" s="3"/>
      <c r="Q613" s="3"/>
      <c r="R613" s="3"/>
      <c r="S613" s="3"/>
      <c r="T613" s="106"/>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6"/>
      <c r="BA613" s="37"/>
    </row>
    <row r="614" ht="15" customHeight="1" spans="1:53">
      <c r="A614" s="3"/>
      <c r="B614" s="3"/>
      <c r="C614" s="3"/>
      <c r="D614" s="31"/>
      <c r="E614" s="31"/>
      <c r="F614" s="3"/>
      <c r="G614" s="3"/>
      <c r="H614" s="3"/>
      <c r="I614" s="3"/>
      <c r="J614" s="3"/>
      <c r="K614" s="3"/>
      <c r="L614" s="3"/>
      <c r="M614" s="3"/>
      <c r="N614" s="3"/>
      <c r="O614" s="3"/>
      <c r="P614" s="3"/>
      <c r="Q614" s="3"/>
      <c r="R614" s="3"/>
      <c r="S614" s="3"/>
      <c r="T614" s="106"/>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6"/>
      <c r="BA614" s="37"/>
    </row>
    <row r="615" ht="15" customHeight="1" spans="1:53">
      <c r="A615" s="3"/>
      <c r="B615" s="3"/>
      <c r="C615" s="3"/>
      <c r="D615" s="31"/>
      <c r="E615" s="31"/>
      <c r="F615" s="3"/>
      <c r="G615" s="3"/>
      <c r="H615" s="3"/>
      <c r="I615" s="3"/>
      <c r="J615" s="3"/>
      <c r="K615" s="3"/>
      <c r="L615" s="3"/>
      <c r="M615" s="3"/>
      <c r="N615" s="3"/>
      <c r="O615" s="3"/>
      <c r="P615" s="3"/>
      <c r="Q615" s="3"/>
      <c r="R615" s="3"/>
      <c r="S615" s="3"/>
      <c r="T615" s="106"/>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6"/>
      <c r="BA615" s="37"/>
    </row>
    <row r="616" ht="15" customHeight="1" spans="1:53">
      <c r="A616" s="3"/>
      <c r="B616" s="3"/>
      <c r="C616" s="3"/>
      <c r="D616" s="31"/>
      <c r="E616" s="31"/>
      <c r="F616" s="3"/>
      <c r="G616" s="3"/>
      <c r="H616" s="3"/>
      <c r="I616" s="3"/>
      <c r="J616" s="3"/>
      <c r="K616" s="3"/>
      <c r="L616" s="3"/>
      <c r="M616" s="3"/>
      <c r="N616" s="3"/>
      <c r="O616" s="3"/>
      <c r="P616" s="3"/>
      <c r="Q616" s="3"/>
      <c r="R616" s="3"/>
      <c r="S616" s="3"/>
      <c r="T616" s="106"/>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6"/>
      <c r="BA616" s="37"/>
    </row>
    <row r="617" ht="15" customHeight="1" spans="1:53">
      <c r="A617" s="3"/>
      <c r="B617" s="3"/>
      <c r="C617" s="3"/>
      <c r="D617" s="31"/>
      <c r="E617" s="31"/>
      <c r="F617" s="3"/>
      <c r="G617" s="3"/>
      <c r="H617" s="3"/>
      <c r="I617" s="3"/>
      <c r="J617" s="3"/>
      <c r="K617" s="3"/>
      <c r="L617" s="3"/>
      <c r="M617" s="3"/>
      <c r="N617" s="3"/>
      <c r="O617" s="3"/>
      <c r="P617" s="3"/>
      <c r="Q617" s="3"/>
      <c r="R617" s="3"/>
      <c r="S617" s="3"/>
      <c r="T617" s="106"/>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6"/>
      <c r="BA617" s="37"/>
    </row>
    <row r="618" ht="15" customHeight="1" spans="1:53">
      <c r="A618" s="3"/>
      <c r="B618" s="3"/>
      <c r="C618" s="3"/>
      <c r="D618" s="31"/>
      <c r="E618" s="31"/>
      <c r="F618" s="3"/>
      <c r="G618" s="3"/>
      <c r="H618" s="3"/>
      <c r="I618" s="3"/>
      <c r="J618" s="3"/>
      <c r="K618" s="3"/>
      <c r="L618" s="3"/>
      <c r="M618" s="3"/>
      <c r="N618" s="3"/>
      <c r="O618" s="3"/>
      <c r="P618" s="3"/>
      <c r="Q618" s="3"/>
      <c r="R618" s="3"/>
      <c r="S618" s="3"/>
      <c r="T618" s="106"/>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6"/>
      <c r="BA618" s="37"/>
    </row>
    <row r="619" ht="15" customHeight="1" spans="1:53">
      <c r="A619" s="3"/>
      <c r="B619" s="3"/>
      <c r="C619" s="3"/>
      <c r="D619" s="31"/>
      <c r="E619" s="31"/>
      <c r="F619" s="3"/>
      <c r="G619" s="3"/>
      <c r="H619" s="3"/>
      <c r="I619" s="3"/>
      <c r="J619" s="3"/>
      <c r="K619" s="3"/>
      <c r="L619" s="3"/>
      <c r="M619" s="3"/>
      <c r="N619" s="3"/>
      <c r="O619" s="3"/>
      <c r="P619" s="3"/>
      <c r="Q619" s="3"/>
      <c r="R619" s="3"/>
      <c r="S619" s="3"/>
      <c r="T619" s="106"/>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6"/>
      <c r="BA619" s="37"/>
    </row>
    <row r="620" ht="15" customHeight="1" spans="1:53">
      <c r="A620" s="3"/>
      <c r="B620" s="3"/>
      <c r="C620" s="3"/>
      <c r="D620" s="31"/>
      <c r="E620" s="31"/>
      <c r="F620" s="3"/>
      <c r="G620" s="3"/>
      <c r="H620" s="3"/>
      <c r="I620" s="3"/>
      <c r="J620" s="3"/>
      <c r="K620" s="3"/>
      <c r="L620" s="3"/>
      <c r="M620" s="3"/>
      <c r="N620" s="3"/>
      <c r="O620" s="3"/>
      <c r="P620" s="3"/>
      <c r="Q620" s="3"/>
      <c r="R620" s="3"/>
      <c r="S620" s="3"/>
      <c r="T620" s="106"/>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6"/>
      <c r="BA620" s="37"/>
    </row>
    <row r="621" ht="15" customHeight="1" spans="1:53">
      <c r="A621" s="3"/>
      <c r="B621" s="3"/>
      <c r="C621" s="3"/>
      <c r="D621" s="31"/>
      <c r="E621" s="31"/>
      <c r="F621" s="3"/>
      <c r="G621" s="3"/>
      <c r="H621" s="3"/>
      <c r="I621" s="3"/>
      <c r="J621" s="3"/>
      <c r="K621" s="3"/>
      <c r="L621" s="3"/>
      <c r="M621" s="3"/>
      <c r="N621" s="3"/>
      <c r="O621" s="3"/>
      <c r="P621" s="3"/>
      <c r="Q621" s="3"/>
      <c r="R621" s="3"/>
      <c r="S621" s="3"/>
      <c r="T621" s="106"/>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6"/>
      <c r="BA621" s="37"/>
    </row>
    <row r="622" ht="15" customHeight="1" spans="1:53">
      <c r="A622" s="3"/>
      <c r="B622" s="3"/>
      <c r="C622" s="3"/>
      <c r="D622" s="31"/>
      <c r="E622" s="31"/>
      <c r="F622" s="3"/>
      <c r="G622" s="3"/>
      <c r="H622" s="3"/>
      <c r="I622" s="3"/>
      <c r="J622" s="3"/>
      <c r="K622" s="3"/>
      <c r="L622" s="3"/>
      <c r="M622" s="3"/>
      <c r="N622" s="3"/>
      <c r="O622" s="3"/>
      <c r="P622" s="3"/>
      <c r="Q622" s="3"/>
      <c r="R622" s="3"/>
      <c r="S622" s="3"/>
      <c r="T622" s="106"/>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6"/>
      <c r="BA622" s="37"/>
    </row>
    <row r="623" ht="15" customHeight="1" spans="1:53">
      <c r="A623" s="3"/>
      <c r="B623" s="3"/>
      <c r="C623" s="3"/>
      <c r="D623" s="31"/>
      <c r="E623" s="31"/>
      <c r="F623" s="3"/>
      <c r="G623" s="3"/>
      <c r="H623" s="3"/>
      <c r="I623" s="3"/>
      <c r="J623" s="3"/>
      <c r="K623" s="3"/>
      <c r="L623" s="3"/>
      <c r="M623" s="3"/>
      <c r="N623" s="3"/>
      <c r="O623" s="3"/>
      <c r="P623" s="3"/>
      <c r="Q623" s="3"/>
      <c r="R623" s="3"/>
      <c r="S623" s="3"/>
      <c r="T623" s="106"/>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6"/>
      <c r="BA623" s="37"/>
    </row>
    <row r="624" ht="15" customHeight="1" spans="1:53">
      <c r="A624" s="3"/>
      <c r="B624" s="3"/>
      <c r="C624" s="3"/>
      <c r="D624" s="31"/>
      <c r="E624" s="31"/>
      <c r="F624" s="3"/>
      <c r="G624" s="3"/>
      <c r="H624" s="3"/>
      <c r="I624" s="3"/>
      <c r="J624" s="3"/>
      <c r="K624" s="3"/>
      <c r="L624" s="3"/>
      <c r="M624" s="3"/>
      <c r="N624" s="3"/>
      <c r="O624" s="3"/>
      <c r="P624" s="3"/>
      <c r="Q624" s="3"/>
      <c r="R624" s="3"/>
      <c r="S624" s="3"/>
      <c r="T624" s="106"/>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6"/>
      <c r="BA624" s="37"/>
    </row>
    <row r="625" ht="15" customHeight="1" spans="1:53">
      <c r="A625" s="3"/>
      <c r="B625" s="3"/>
      <c r="C625" s="3"/>
      <c r="D625" s="31"/>
      <c r="E625" s="31"/>
      <c r="F625" s="3"/>
      <c r="G625" s="3"/>
      <c r="H625" s="3"/>
      <c r="I625" s="3"/>
      <c r="J625" s="3"/>
      <c r="K625" s="3"/>
      <c r="L625" s="3"/>
      <c r="M625" s="3"/>
      <c r="N625" s="3"/>
      <c r="O625" s="3"/>
      <c r="P625" s="3"/>
      <c r="Q625" s="3"/>
      <c r="R625" s="3"/>
      <c r="S625" s="3"/>
      <c r="T625" s="106"/>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6"/>
      <c r="BA625" s="37"/>
    </row>
    <row r="626" ht="15" customHeight="1" spans="1:53">
      <c r="A626" s="3"/>
      <c r="B626" s="3"/>
      <c r="C626" s="3"/>
      <c r="D626" s="31"/>
      <c r="E626" s="31"/>
      <c r="F626" s="3"/>
      <c r="G626" s="3"/>
      <c r="H626" s="3"/>
      <c r="I626" s="3"/>
      <c r="J626" s="3"/>
      <c r="K626" s="3"/>
      <c r="L626" s="3"/>
      <c r="M626" s="3"/>
      <c r="N626" s="3"/>
      <c r="O626" s="3"/>
      <c r="P626" s="3"/>
      <c r="Q626" s="3"/>
      <c r="R626" s="3"/>
      <c r="S626" s="3"/>
      <c r="T626" s="106"/>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6"/>
      <c r="BA626" s="37"/>
    </row>
    <row r="627" ht="15" customHeight="1" spans="1:53">
      <c r="A627" s="3"/>
      <c r="B627" s="3"/>
      <c r="C627" s="3"/>
      <c r="D627" s="31"/>
      <c r="E627" s="31"/>
      <c r="F627" s="3"/>
      <c r="G627" s="3"/>
      <c r="H627" s="3"/>
      <c r="I627" s="3"/>
      <c r="J627" s="3"/>
      <c r="K627" s="3"/>
      <c r="L627" s="3"/>
      <c r="M627" s="3"/>
      <c r="N627" s="3"/>
      <c r="O627" s="3"/>
      <c r="P627" s="3"/>
      <c r="Q627" s="3"/>
      <c r="R627" s="3"/>
      <c r="S627" s="3"/>
      <c r="T627" s="106"/>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6"/>
      <c r="BA627" s="37"/>
    </row>
    <row r="628" ht="15" customHeight="1" spans="1:53">
      <c r="A628" s="3"/>
      <c r="B628" s="3"/>
      <c r="C628" s="3"/>
      <c r="D628" s="31"/>
      <c r="E628" s="31"/>
      <c r="F628" s="3"/>
      <c r="G628" s="3"/>
      <c r="H628" s="3"/>
      <c r="I628" s="3"/>
      <c r="J628" s="3"/>
      <c r="K628" s="3"/>
      <c r="L628" s="3"/>
      <c r="M628" s="3"/>
      <c r="N628" s="3"/>
      <c r="O628" s="3"/>
      <c r="P628" s="3"/>
      <c r="Q628" s="3"/>
      <c r="R628" s="3"/>
      <c r="S628" s="3"/>
      <c r="T628" s="106"/>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6"/>
      <c r="BA628" s="37"/>
    </row>
    <row r="629" ht="15" customHeight="1" spans="1:53">
      <c r="A629" s="3"/>
      <c r="B629" s="3"/>
      <c r="C629" s="3"/>
      <c r="D629" s="31"/>
      <c r="E629" s="31"/>
      <c r="F629" s="3"/>
      <c r="G629" s="3"/>
      <c r="H629" s="3"/>
      <c r="I629" s="3"/>
      <c r="J629" s="3"/>
      <c r="K629" s="3"/>
      <c r="L629" s="3"/>
      <c r="M629" s="3"/>
      <c r="N629" s="3"/>
      <c r="O629" s="3"/>
      <c r="P629" s="3"/>
      <c r="Q629" s="3"/>
      <c r="R629" s="3"/>
      <c r="S629" s="3"/>
      <c r="T629" s="106"/>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6"/>
      <c r="BA629" s="37"/>
    </row>
    <row r="630" ht="15" customHeight="1" spans="1:53">
      <c r="A630" s="3"/>
      <c r="B630" s="3"/>
      <c r="C630" s="3"/>
      <c r="D630" s="31"/>
      <c r="E630" s="31"/>
      <c r="F630" s="3"/>
      <c r="G630" s="3"/>
      <c r="H630" s="3"/>
      <c r="I630" s="3"/>
      <c r="J630" s="3"/>
      <c r="K630" s="3"/>
      <c r="L630" s="3"/>
      <c r="M630" s="3"/>
      <c r="N630" s="3"/>
      <c r="O630" s="3"/>
      <c r="P630" s="3"/>
      <c r="Q630" s="3"/>
      <c r="R630" s="3"/>
      <c r="S630" s="3"/>
      <c r="T630" s="106"/>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6"/>
      <c r="BA630" s="37"/>
    </row>
    <row r="631" ht="15" customHeight="1" spans="1:53">
      <c r="A631" s="3"/>
      <c r="B631" s="3"/>
      <c r="C631" s="3"/>
      <c r="D631" s="31"/>
      <c r="E631" s="31"/>
      <c r="F631" s="3"/>
      <c r="G631" s="3"/>
      <c r="H631" s="3"/>
      <c r="I631" s="3"/>
      <c r="J631" s="3"/>
      <c r="K631" s="3"/>
      <c r="L631" s="3"/>
      <c r="M631" s="3"/>
      <c r="N631" s="3"/>
      <c r="O631" s="3"/>
      <c r="P631" s="3"/>
      <c r="Q631" s="3"/>
      <c r="R631" s="3"/>
      <c r="S631" s="3"/>
      <c r="T631" s="106"/>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6"/>
      <c r="BA631" s="37"/>
    </row>
    <row r="632" ht="15" customHeight="1" spans="1:53">
      <c r="A632" s="3"/>
      <c r="B632" s="3"/>
      <c r="C632" s="3"/>
      <c r="D632" s="31"/>
      <c r="E632" s="31"/>
      <c r="F632" s="3"/>
      <c r="G632" s="3"/>
      <c r="H632" s="3"/>
      <c r="I632" s="3"/>
      <c r="J632" s="3"/>
      <c r="K632" s="3"/>
      <c r="L632" s="3"/>
      <c r="M632" s="3"/>
      <c r="N632" s="3"/>
      <c r="O632" s="3"/>
      <c r="P632" s="3"/>
      <c r="Q632" s="3"/>
      <c r="R632" s="3"/>
      <c r="S632" s="3"/>
      <c r="T632" s="106"/>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6"/>
      <c r="BA632" s="37"/>
    </row>
    <row r="633" ht="15" customHeight="1" spans="1:53">
      <c r="A633" s="3"/>
      <c r="B633" s="3"/>
      <c r="C633" s="3"/>
      <c r="D633" s="31"/>
      <c r="E633" s="31"/>
      <c r="F633" s="3"/>
      <c r="G633" s="3"/>
      <c r="H633" s="3"/>
      <c r="I633" s="3"/>
      <c r="J633" s="3"/>
      <c r="K633" s="3"/>
      <c r="L633" s="3"/>
      <c r="M633" s="3"/>
      <c r="N633" s="3"/>
      <c r="O633" s="3"/>
      <c r="P633" s="3"/>
      <c r="Q633" s="3"/>
      <c r="R633" s="3"/>
      <c r="S633" s="3"/>
      <c r="T633" s="106"/>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6"/>
      <c r="BA633" s="37"/>
    </row>
    <row r="634" ht="15" customHeight="1" spans="1:53">
      <c r="A634" s="3"/>
      <c r="B634" s="3"/>
      <c r="C634" s="3"/>
      <c r="D634" s="31"/>
      <c r="E634" s="31"/>
      <c r="F634" s="3"/>
      <c r="G634" s="3"/>
      <c r="H634" s="3"/>
      <c r="I634" s="3"/>
      <c r="J634" s="3"/>
      <c r="K634" s="3"/>
      <c r="L634" s="3"/>
      <c r="M634" s="3"/>
      <c r="N634" s="3"/>
      <c r="O634" s="3"/>
      <c r="P634" s="3"/>
      <c r="Q634" s="3"/>
      <c r="R634" s="3"/>
      <c r="S634" s="3"/>
      <c r="T634" s="106"/>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6"/>
      <c r="BA634" s="37"/>
    </row>
    <row r="635" ht="15" customHeight="1" spans="1:53">
      <c r="A635" s="3"/>
      <c r="B635" s="3"/>
      <c r="C635" s="3"/>
      <c r="D635" s="31"/>
      <c r="E635" s="31"/>
      <c r="F635" s="3"/>
      <c r="G635" s="3"/>
      <c r="H635" s="3"/>
      <c r="I635" s="3"/>
      <c r="J635" s="3"/>
      <c r="K635" s="3"/>
      <c r="L635" s="3"/>
      <c r="M635" s="3"/>
      <c r="N635" s="3"/>
      <c r="O635" s="3"/>
      <c r="P635" s="3"/>
      <c r="Q635" s="3"/>
      <c r="R635" s="3"/>
      <c r="S635" s="3"/>
      <c r="T635" s="106"/>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6"/>
      <c r="BA635" s="37"/>
    </row>
    <row r="636" ht="15" customHeight="1" spans="1:53">
      <c r="A636" s="3"/>
      <c r="B636" s="3"/>
      <c r="C636" s="3"/>
      <c r="D636" s="31"/>
      <c r="E636" s="31"/>
      <c r="F636" s="3"/>
      <c r="G636" s="3"/>
      <c r="H636" s="3"/>
      <c r="I636" s="3"/>
      <c r="J636" s="3"/>
      <c r="K636" s="3"/>
      <c r="L636" s="3"/>
      <c r="M636" s="3"/>
      <c r="N636" s="3"/>
      <c r="O636" s="3"/>
      <c r="P636" s="3"/>
      <c r="Q636" s="3"/>
      <c r="R636" s="3"/>
      <c r="S636" s="3"/>
      <c r="T636" s="106"/>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6"/>
      <c r="BA636" s="37"/>
    </row>
    <row r="637" ht="15" customHeight="1" spans="1:53">
      <c r="A637" s="3"/>
      <c r="B637" s="3"/>
      <c r="C637" s="3"/>
      <c r="D637" s="31"/>
      <c r="E637" s="31"/>
      <c r="F637" s="3"/>
      <c r="G637" s="3"/>
      <c r="H637" s="3"/>
      <c r="I637" s="3"/>
      <c r="J637" s="3"/>
      <c r="K637" s="3"/>
      <c r="L637" s="3"/>
      <c r="M637" s="3"/>
      <c r="N637" s="3"/>
      <c r="O637" s="3"/>
      <c r="P637" s="3"/>
      <c r="Q637" s="3"/>
      <c r="R637" s="3"/>
      <c r="S637" s="3"/>
      <c r="T637" s="106"/>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6"/>
      <c r="BA637" s="37"/>
    </row>
    <row r="638" ht="15" customHeight="1" spans="1:53">
      <c r="A638" s="3"/>
      <c r="B638" s="3"/>
      <c r="C638" s="3"/>
      <c r="D638" s="31"/>
      <c r="E638" s="31"/>
      <c r="F638" s="3"/>
      <c r="G638" s="3"/>
      <c r="H638" s="3"/>
      <c r="I638" s="3"/>
      <c r="J638" s="3"/>
      <c r="K638" s="3"/>
      <c r="L638" s="3"/>
      <c r="M638" s="3"/>
      <c r="N638" s="3"/>
      <c r="O638" s="3"/>
      <c r="P638" s="3"/>
      <c r="Q638" s="3"/>
      <c r="R638" s="3"/>
      <c r="S638" s="3"/>
      <c r="T638" s="106"/>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6"/>
      <c r="BA638" s="37"/>
    </row>
    <row r="639" ht="15" customHeight="1" spans="1:53">
      <c r="A639" s="3"/>
      <c r="B639" s="3"/>
      <c r="C639" s="3"/>
      <c r="D639" s="31"/>
      <c r="E639" s="31"/>
      <c r="F639" s="3"/>
      <c r="G639" s="3"/>
      <c r="H639" s="3"/>
      <c r="I639" s="3"/>
      <c r="J639" s="3"/>
      <c r="K639" s="3"/>
      <c r="L639" s="3"/>
      <c r="M639" s="3"/>
      <c r="N639" s="3"/>
      <c r="O639" s="3"/>
      <c r="P639" s="3"/>
      <c r="Q639" s="3"/>
      <c r="R639" s="3"/>
      <c r="S639" s="3"/>
      <c r="T639" s="106"/>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6"/>
      <c r="BA639" s="37"/>
    </row>
    <row r="640" ht="15" customHeight="1" spans="1:53">
      <c r="A640" s="3"/>
      <c r="B640" s="3"/>
      <c r="C640" s="3"/>
      <c r="D640" s="31"/>
      <c r="E640" s="31"/>
      <c r="F640" s="3"/>
      <c r="G640" s="3"/>
      <c r="H640" s="3"/>
      <c r="I640" s="3"/>
      <c r="J640" s="3"/>
      <c r="K640" s="3"/>
      <c r="L640" s="3"/>
      <c r="M640" s="3"/>
      <c r="N640" s="3"/>
      <c r="O640" s="3"/>
      <c r="P640" s="3"/>
      <c r="Q640" s="3"/>
      <c r="R640" s="3"/>
      <c r="S640" s="3"/>
      <c r="T640" s="106"/>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6"/>
      <c r="BA640" s="37"/>
    </row>
    <row r="641" ht="15" customHeight="1" spans="1:53">
      <c r="A641" s="3"/>
      <c r="B641" s="3"/>
      <c r="C641" s="3"/>
      <c r="D641" s="31"/>
      <c r="E641" s="31"/>
      <c r="F641" s="3"/>
      <c r="G641" s="3"/>
      <c r="H641" s="3"/>
      <c r="I641" s="3"/>
      <c r="J641" s="3"/>
      <c r="K641" s="3"/>
      <c r="L641" s="3"/>
      <c r="M641" s="3"/>
      <c r="N641" s="3"/>
      <c r="O641" s="3"/>
      <c r="P641" s="3"/>
      <c r="Q641" s="3"/>
      <c r="R641" s="3"/>
      <c r="S641" s="3"/>
      <c r="T641" s="106"/>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6"/>
      <c r="BA641" s="37"/>
    </row>
    <row r="642" ht="15" customHeight="1" spans="1:53">
      <c r="A642" s="3"/>
      <c r="B642" s="3"/>
      <c r="C642" s="3"/>
      <c r="D642" s="31"/>
      <c r="E642" s="31"/>
      <c r="F642" s="3"/>
      <c r="G642" s="3"/>
      <c r="H642" s="3"/>
      <c r="I642" s="3"/>
      <c r="J642" s="3"/>
      <c r="K642" s="3"/>
      <c r="L642" s="3"/>
      <c r="M642" s="3"/>
      <c r="N642" s="3"/>
      <c r="O642" s="3"/>
      <c r="P642" s="3"/>
      <c r="Q642" s="3"/>
      <c r="R642" s="3"/>
      <c r="S642" s="3"/>
      <c r="T642" s="106"/>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6"/>
      <c r="BA642" s="37"/>
    </row>
    <row r="643" ht="15" customHeight="1" spans="1:53">
      <c r="A643" s="3"/>
      <c r="B643" s="3"/>
      <c r="C643" s="3"/>
      <c r="D643" s="31"/>
      <c r="E643" s="31"/>
      <c r="F643" s="3"/>
      <c r="G643" s="3"/>
      <c r="H643" s="3"/>
      <c r="I643" s="3"/>
      <c r="J643" s="3"/>
      <c r="K643" s="3"/>
      <c r="L643" s="3"/>
      <c r="M643" s="3"/>
      <c r="N643" s="3"/>
      <c r="O643" s="3"/>
      <c r="P643" s="3"/>
      <c r="Q643" s="3"/>
      <c r="R643" s="3"/>
      <c r="S643" s="3"/>
      <c r="T643" s="106"/>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6"/>
      <c r="BA643" s="37"/>
    </row>
    <row r="644" ht="15" customHeight="1" spans="1:53">
      <c r="A644" s="3"/>
      <c r="B644" s="3"/>
      <c r="C644" s="3"/>
      <c r="D644" s="31"/>
      <c r="E644" s="31"/>
      <c r="F644" s="3"/>
      <c r="G644" s="3"/>
      <c r="H644" s="3"/>
      <c r="I644" s="3"/>
      <c r="J644" s="3"/>
      <c r="K644" s="3"/>
      <c r="L644" s="3"/>
      <c r="M644" s="3"/>
      <c r="N644" s="3"/>
      <c r="O644" s="3"/>
      <c r="P644" s="3"/>
      <c r="Q644" s="3"/>
      <c r="R644" s="3"/>
      <c r="S644" s="3"/>
      <c r="T644" s="106"/>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6"/>
      <c r="BA644" s="37"/>
    </row>
    <row r="645" ht="15" customHeight="1" spans="1:53">
      <c r="A645" s="3"/>
      <c r="B645" s="3"/>
      <c r="C645" s="3"/>
      <c r="D645" s="31"/>
      <c r="E645" s="31"/>
      <c r="F645" s="3"/>
      <c r="G645" s="3"/>
      <c r="H645" s="3"/>
      <c r="I645" s="3"/>
      <c r="J645" s="3"/>
      <c r="K645" s="3"/>
      <c r="L645" s="3"/>
      <c r="M645" s="3"/>
      <c r="N645" s="3"/>
      <c r="O645" s="3"/>
      <c r="P645" s="3"/>
      <c r="Q645" s="3"/>
      <c r="R645" s="3"/>
      <c r="S645" s="3"/>
      <c r="T645" s="106"/>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6"/>
      <c r="BA645" s="37"/>
    </row>
    <row r="646" ht="15" customHeight="1" spans="1:53">
      <c r="A646" s="3"/>
      <c r="B646" s="3"/>
      <c r="C646" s="3"/>
      <c r="D646" s="31"/>
      <c r="E646" s="31"/>
      <c r="F646" s="3"/>
      <c r="G646" s="3"/>
      <c r="H646" s="3"/>
      <c r="I646" s="3"/>
      <c r="J646" s="3"/>
      <c r="K646" s="3"/>
      <c r="L646" s="3"/>
      <c r="M646" s="3"/>
      <c r="N646" s="3"/>
      <c r="O646" s="3"/>
      <c r="P646" s="3"/>
      <c r="Q646" s="3"/>
      <c r="R646" s="3"/>
      <c r="S646" s="3"/>
      <c r="T646" s="106"/>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6"/>
      <c r="BA646" s="37"/>
    </row>
    <row r="647" ht="15" customHeight="1" spans="1:53">
      <c r="A647" s="3"/>
      <c r="B647" s="3"/>
      <c r="C647" s="3"/>
      <c r="D647" s="31"/>
      <c r="E647" s="31"/>
      <c r="F647" s="3"/>
      <c r="G647" s="3"/>
      <c r="H647" s="3"/>
      <c r="I647" s="3"/>
      <c r="J647" s="3"/>
      <c r="K647" s="3"/>
      <c r="L647" s="3"/>
      <c r="M647" s="3"/>
      <c r="N647" s="3"/>
      <c r="O647" s="3"/>
      <c r="P647" s="3"/>
      <c r="Q647" s="3"/>
      <c r="R647" s="3"/>
      <c r="S647" s="3"/>
      <c r="T647" s="106"/>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6"/>
      <c r="BA647" s="37"/>
    </row>
    <row r="648" ht="15" customHeight="1" spans="1:53">
      <c r="A648" s="3"/>
      <c r="B648" s="3"/>
      <c r="C648" s="3"/>
      <c r="D648" s="31"/>
      <c r="E648" s="31"/>
      <c r="F648" s="3"/>
      <c r="G648" s="3"/>
      <c r="H648" s="3"/>
      <c r="I648" s="3"/>
      <c r="J648" s="3"/>
      <c r="K648" s="3"/>
      <c r="L648" s="3"/>
      <c r="M648" s="3"/>
      <c r="N648" s="3"/>
      <c r="O648" s="3"/>
      <c r="P648" s="3"/>
      <c r="Q648" s="3"/>
      <c r="R648" s="3"/>
      <c r="S648" s="3"/>
      <c r="T648" s="106"/>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6"/>
      <c r="BA648" s="37"/>
    </row>
    <row r="649" ht="15" customHeight="1" spans="1:53">
      <c r="A649" s="3"/>
      <c r="B649" s="3"/>
      <c r="C649" s="3"/>
      <c r="D649" s="31"/>
      <c r="E649" s="31"/>
      <c r="F649" s="3"/>
      <c r="G649" s="3"/>
      <c r="H649" s="3"/>
      <c r="I649" s="3"/>
      <c r="J649" s="3"/>
      <c r="K649" s="3"/>
      <c r="L649" s="3"/>
      <c r="M649" s="3"/>
      <c r="N649" s="3"/>
      <c r="O649" s="3"/>
      <c r="P649" s="3"/>
      <c r="Q649" s="3"/>
      <c r="R649" s="3"/>
      <c r="S649" s="3"/>
      <c r="T649" s="106"/>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6"/>
      <c r="BA649" s="37"/>
    </row>
    <row r="650" ht="15" customHeight="1" spans="1:53">
      <c r="A650" s="3"/>
      <c r="B650" s="3"/>
      <c r="C650" s="3"/>
      <c r="D650" s="31"/>
      <c r="E650" s="31"/>
      <c r="F650" s="3"/>
      <c r="G650" s="3"/>
      <c r="H650" s="3"/>
      <c r="I650" s="3"/>
      <c r="J650" s="3"/>
      <c r="K650" s="3"/>
      <c r="L650" s="3"/>
      <c r="M650" s="3"/>
      <c r="N650" s="3"/>
      <c r="O650" s="3"/>
      <c r="P650" s="3"/>
      <c r="Q650" s="3"/>
      <c r="R650" s="3"/>
      <c r="S650" s="3"/>
      <c r="T650" s="106"/>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6"/>
      <c r="BA650" s="37"/>
    </row>
    <row r="651" ht="15" customHeight="1" spans="1:53">
      <c r="A651" s="3"/>
      <c r="B651" s="3"/>
      <c r="C651" s="3"/>
      <c r="D651" s="31"/>
      <c r="E651" s="31"/>
      <c r="F651" s="3"/>
      <c r="G651" s="3"/>
      <c r="H651" s="3"/>
      <c r="I651" s="3"/>
      <c r="J651" s="3"/>
      <c r="K651" s="3"/>
      <c r="L651" s="3"/>
      <c r="M651" s="3"/>
      <c r="N651" s="3"/>
      <c r="O651" s="3"/>
      <c r="P651" s="3"/>
      <c r="Q651" s="3"/>
      <c r="R651" s="3"/>
      <c r="S651" s="3"/>
      <c r="T651" s="106"/>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6"/>
      <c r="BA651" s="37"/>
    </row>
    <row r="652" ht="15" customHeight="1" spans="1:53">
      <c r="A652" s="3"/>
      <c r="B652" s="3"/>
      <c r="C652" s="3"/>
      <c r="D652" s="31"/>
      <c r="E652" s="31"/>
      <c r="F652" s="3"/>
      <c r="G652" s="3"/>
      <c r="H652" s="3"/>
      <c r="I652" s="3"/>
      <c r="J652" s="3"/>
      <c r="K652" s="3"/>
      <c r="L652" s="3"/>
      <c r="M652" s="3"/>
      <c r="N652" s="3"/>
      <c r="O652" s="3"/>
      <c r="P652" s="3"/>
      <c r="Q652" s="3"/>
      <c r="R652" s="3"/>
      <c r="S652" s="3"/>
      <c r="T652" s="106"/>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6"/>
      <c r="BA652" s="37"/>
    </row>
    <row r="653" ht="15" customHeight="1" spans="1:53">
      <c r="A653" s="3"/>
      <c r="B653" s="3"/>
      <c r="C653" s="3"/>
      <c r="D653" s="31"/>
      <c r="E653" s="31"/>
      <c r="F653" s="3"/>
      <c r="G653" s="3"/>
      <c r="H653" s="3"/>
      <c r="I653" s="3"/>
      <c r="J653" s="3"/>
      <c r="K653" s="3"/>
      <c r="L653" s="3"/>
      <c r="M653" s="3"/>
      <c r="N653" s="3"/>
      <c r="O653" s="3"/>
      <c r="P653" s="3"/>
      <c r="Q653" s="3"/>
      <c r="R653" s="3"/>
      <c r="S653" s="3"/>
      <c r="T653" s="106"/>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6"/>
      <c r="BA653" s="37"/>
    </row>
    <row r="654" ht="15" customHeight="1" spans="1:53">
      <c r="A654" s="3"/>
      <c r="B654" s="3"/>
      <c r="C654" s="3"/>
      <c r="D654" s="31"/>
      <c r="E654" s="31"/>
      <c r="F654" s="3"/>
      <c r="G654" s="3"/>
      <c r="H654" s="3"/>
      <c r="I654" s="3"/>
      <c r="J654" s="3"/>
      <c r="K654" s="3"/>
      <c r="L654" s="3"/>
      <c r="M654" s="3"/>
      <c r="N654" s="3"/>
      <c r="O654" s="3"/>
      <c r="P654" s="3"/>
      <c r="Q654" s="3"/>
      <c r="R654" s="3"/>
      <c r="S654" s="3"/>
      <c r="T654" s="106"/>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6"/>
      <c r="BA654" s="37"/>
    </row>
    <row r="655" ht="15" customHeight="1" spans="1:53">
      <c r="A655" s="3"/>
      <c r="B655" s="3"/>
      <c r="C655" s="3"/>
      <c r="D655" s="31"/>
      <c r="E655" s="31"/>
      <c r="F655" s="3"/>
      <c r="G655" s="3"/>
      <c r="H655" s="3"/>
      <c r="I655" s="3"/>
      <c r="J655" s="3"/>
      <c r="K655" s="3"/>
      <c r="L655" s="3"/>
      <c r="M655" s="3"/>
      <c r="N655" s="3"/>
      <c r="O655" s="3"/>
      <c r="P655" s="3"/>
      <c r="Q655" s="3"/>
      <c r="R655" s="3"/>
      <c r="S655" s="3"/>
      <c r="T655" s="106"/>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6"/>
      <c r="BA655" s="37"/>
    </row>
    <row r="656" ht="15" customHeight="1" spans="1:53">
      <c r="A656" s="3"/>
      <c r="B656" s="3"/>
      <c r="C656" s="3"/>
      <c r="D656" s="31"/>
      <c r="E656" s="31"/>
      <c r="F656" s="3"/>
      <c r="G656" s="3"/>
      <c r="H656" s="3"/>
      <c r="I656" s="3"/>
      <c r="J656" s="3"/>
      <c r="K656" s="3"/>
      <c r="L656" s="3"/>
      <c r="M656" s="3"/>
      <c r="N656" s="3"/>
      <c r="O656" s="3"/>
      <c r="P656" s="3"/>
      <c r="Q656" s="3"/>
      <c r="R656" s="3"/>
      <c r="S656" s="3"/>
      <c r="T656" s="106"/>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6"/>
      <c r="BA656" s="37"/>
    </row>
    <row r="657" ht="15" customHeight="1" spans="1:53">
      <c r="A657" s="3"/>
      <c r="B657" s="3"/>
      <c r="C657" s="3"/>
      <c r="D657" s="31"/>
      <c r="E657" s="31"/>
      <c r="F657" s="3"/>
      <c r="G657" s="3"/>
      <c r="H657" s="3"/>
      <c r="I657" s="3"/>
      <c r="J657" s="3"/>
      <c r="K657" s="3"/>
      <c r="L657" s="3"/>
      <c r="M657" s="3"/>
      <c r="N657" s="3"/>
      <c r="O657" s="3"/>
      <c r="P657" s="3"/>
      <c r="Q657" s="3"/>
      <c r="R657" s="3"/>
      <c r="S657" s="3"/>
      <c r="T657" s="106"/>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6"/>
      <c r="BA657" s="37"/>
    </row>
    <row r="658" ht="15" customHeight="1" spans="1:53">
      <c r="A658" s="3"/>
      <c r="B658" s="3"/>
      <c r="C658" s="3"/>
      <c r="D658" s="31"/>
      <c r="E658" s="31"/>
      <c r="F658" s="3"/>
      <c r="G658" s="3"/>
      <c r="H658" s="3"/>
      <c r="I658" s="3"/>
      <c r="J658" s="3"/>
      <c r="K658" s="3"/>
      <c r="L658" s="3"/>
      <c r="M658" s="3"/>
      <c r="N658" s="3"/>
      <c r="O658" s="3"/>
      <c r="P658" s="3"/>
      <c r="Q658" s="3"/>
      <c r="R658" s="3"/>
      <c r="S658" s="3"/>
      <c r="T658" s="106"/>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6"/>
      <c r="BA658" s="37"/>
    </row>
    <row r="659" ht="15" customHeight="1" spans="1:53">
      <c r="A659" s="3"/>
      <c r="B659" s="3"/>
      <c r="C659" s="3"/>
      <c r="D659" s="31"/>
      <c r="E659" s="31"/>
      <c r="F659" s="3"/>
      <c r="G659" s="3"/>
      <c r="H659" s="3"/>
      <c r="I659" s="3"/>
      <c r="J659" s="3"/>
      <c r="K659" s="3"/>
      <c r="L659" s="3"/>
      <c r="M659" s="3"/>
      <c r="N659" s="3"/>
      <c r="O659" s="3"/>
      <c r="P659" s="3"/>
      <c r="Q659" s="3"/>
      <c r="R659" s="3"/>
      <c r="S659" s="3"/>
      <c r="T659" s="106"/>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6"/>
      <c r="BA659" s="37"/>
    </row>
    <row r="660" ht="15" customHeight="1" spans="1:53">
      <c r="A660" s="3"/>
      <c r="B660" s="3"/>
      <c r="C660" s="3"/>
      <c r="D660" s="31"/>
      <c r="E660" s="31"/>
      <c r="F660" s="3"/>
      <c r="G660" s="3"/>
      <c r="H660" s="3"/>
      <c r="I660" s="3"/>
      <c r="J660" s="3"/>
      <c r="K660" s="3"/>
      <c r="L660" s="3"/>
      <c r="M660" s="3"/>
      <c r="N660" s="3"/>
      <c r="O660" s="3"/>
      <c r="P660" s="3"/>
      <c r="Q660" s="3"/>
      <c r="R660" s="3"/>
      <c r="S660" s="3"/>
      <c r="T660" s="106"/>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6"/>
      <c r="BA660" s="37"/>
    </row>
    <row r="661" ht="15" customHeight="1" spans="1:53">
      <c r="A661" s="3"/>
      <c r="B661" s="3"/>
      <c r="C661" s="3"/>
      <c r="D661" s="31"/>
      <c r="E661" s="31"/>
      <c r="F661" s="3"/>
      <c r="G661" s="3"/>
      <c r="H661" s="3"/>
      <c r="I661" s="3"/>
      <c r="J661" s="3"/>
      <c r="K661" s="3"/>
      <c r="L661" s="3"/>
      <c r="M661" s="3"/>
      <c r="N661" s="3"/>
      <c r="O661" s="3"/>
      <c r="P661" s="3"/>
      <c r="Q661" s="3"/>
      <c r="R661" s="3"/>
      <c r="S661" s="3"/>
      <c r="T661" s="106"/>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6"/>
      <c r="BA661" s="37"/>
    </row>
    <row r="662" ht="15" customHeight="1" spans="1:53">
      <c r="A662" s="3"/>
      <c r="B662" s="3"/>
      <c r="C662" s="3"/>
      <c r="D662" s="31"/>
      <c r="E662" s="31"/>
      <c r="F662" s="3"/>
      <c r="G662" s="3"/>
      <c r="H662" s="3"/>
      <c r="I662" s="3"/>
      <c r="J662" s="3"/>
      <c r="K662" s="3"/>
      <c r="L662" s="3"/>
      <c r="M662" s="3"/>
      <c r="N662" s="3"/>
      <c r="O662" s="3"/>
      <c r="P662" s="3"/>
      <c r="Q662" s="3"/>
      <c r="R662" s="3"/>
      <c r="S662" s="3"/>
      <c r="T662" s="106"/>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6"/>
      <c r="BA662" s="37"/>
    </row>
    <row r="663" ht="15" customHeight="1" spans="1:53">
      <c r="A663" s="3"/>
      <c r="B663" s="3"/>
      <c r="C663" s="3"/>
      <c r="D663" s="31"/>
      <c r="E663" s="31"/>
      <c r="F663" s="3"/>
      <c r="G663" s="3"/>
      <c r="H663" s="3"/>
      <c r="I663" s="3"/>
      <c r="J663" s="3"/>
      <c r="K663" s="3"/>
      <c r="L663" s="3"/>
      <c r="M663" s="3"/>
      <c r="N663" s="3"/>
      <c r="O663" s="3"/>
      <c r="P663" s="3"/>
      <c r="Q663" s="3"/>
      <c r="R663" s="3"/>
      <c r="S663" s="3"/>
      <c r="T663" s="106"/>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6"/>
      <c r="BA663" s="37"/>
    </row>
    <row r="664" ht="15" customHeight="1" spans="1:53">
      <c r="A664" s="3"/>
      <c r="B664" s="3"/>
      <c r="C664" s="3"/>
      <c r="D664" s="31"/>
      <c r="E664" s="31"/>
      <c r="F664" s="3"/>
      <c r="G664" s="3"/>
      <c r="H664" s="3"/>
      <c r="I664" s="3"/>
      <c r="J664" s="3"/>
      <c r="K664" s="3"/>
      <c r="L664" s="3"/>
      <c r="M664" s="3"/>
      <c r="N664" s="3"/>
      <c r="O664" s="3"/>
      <c r="P664" s="3"/>
      <c r="Q664" s="3"/>
      <c r="R664" s="3"/>
      <c r="S664" s="3"/>
      <c r="T664" s="106"/>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6"/>
      <c r="BA664" s="37"/>
    </row>
    <row r="665" ht="15" customHeight="1" spans="1:53">
      <c r="A665" s="3"/>
      <c r="B665" s="3"/>
      <c r="C665" s="3"/>
      <c r="D665" s="31"/>
      <c r="E665" s="31"/>
      <c r="F665" s="3"/>
      <c r="G665" s="3"/>
      <c r="H665" s="3"/>
      <c r="I665" s="3"/>
      <c r="J665" s="3"/>
      <c r="K665" s="3"/>
      <c r="L665" s="3"/>
      <c r="M665" s="3"/>
      <c r="N665" s="3"/>
      <c r="O665" s="3"/>
      <c r="P665" s="3"/>
      <c r="Q665" s="3"/>
      <c r="R665" s="3"/>
      <c r="S665" s="3"/>
      <c r="T665" s="106"/>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6"/>
      <c r="BA665" s="37"/>
    </row>
    <row r="666" ht="15" customHeight="1" spans="1:53">
      <c r="A666" s="3"/>
      <c r="B666" s="3"/>
      <c r="C666" s="3"/>
      <c r="D666" s="31"/>
      <c r="E666" s="31"/>
      <c r="F666" s="3"/>
      <c r="G666" s="3"/>
      <c r="H666" s="3"/>
      <c r="I666" s="3"/>
      <c r="J666" s="3"/>
      <c r="K666" s="3"/>
      <c r="L666" s="3"/>
      <c r="M666" s="3"/>
      <c r="N666" s="3"/>
      <c r="O666" s="3"/>
      <c r="P666" s="3"/>
      <c r="Q666" s="3"/>
      <c r="R666" s="3"/>
      <c r="S666" s="3"/>
      <c r="T666" s="106"/>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6"/>
      <c r="BA666" s="37"/>
    </row>
    <row r="667" ht="15" customHeight="1" spans="1:53">
      <c r="A667" s="3"/>
      <c r="B667" s="3"/>
      <c r="C667" s="3"/>
      <c r="D667" s="31"/>
      <c r="E667" s="31"/>
      <c r="F667" s="3"/>
      <c r="G667" s="3"/>
      <c r="H667" s="3"/>
      <c r="I667" s="3"/>
      <c r="J667" s="3"/>
      <c r="K667" s="3"/>
      <c r="L667" s="3"/>
      <c r="M667" s="3"/>
      <c r="N667" s="3"/>
      <c r="O667" s="3"/>
      <c r="P667" s="3"/>
      <c r="Q667" s="3"/>
      <c r="R667" s="3"/>
      <c r="S667" s="3"/>
      <c r="T667" s="106"/>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6"/>
      <c r="BA667" s="37"/>
    </row>
    <row r="668" ht="15" customHeight="1" spans="1:53">
      <c r="A668" s="3"/>
      <c r="B668" s="3"/>
      <c r="C668" s="3"/>
      <c r="D668" s="31"/>
      <c r="E668" s="31"/>
      <c r="F668" s="3"/>
      <c r="G668" s="3"/>
      <c r="H668" s="3"/>
      <c r="I668" s="3"/>
      <c r="J668" s="3"/>
      <c r="K668" s="3"/>
      <c r="L668" s="3"/>
      <c r="M668" s="3"/>
      <c r="N668" s="3"/>
      <c r="O668" s="3"/>
      <c r="P668" s="3"/>
      <c r="Q668" s="3"/>
      <c r="R668" s="3"/>
      <c r="S668" s="3"/>
      <c r="T668" s="106"/>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6"/>
      <c r="BA668" s="37"/>
    </row>
    <row r="669" ht="15" customHeight="1" spans="1:53">
      <c r="A669" s="3"/>
      <c r="B669" s="3"/>
      <c r="C669" s="3"/>
      <c r="D669" s="31"/>
      <c r="E669" s="31"/>
      <c r="F669" s="3"/>
      <c r="G669" s="3"/>
      <c r="H669" s="3"/>
      <c r="I669" s="3"/>
      <c r="J669" s="3"/>
      <c r="K669" s="3"/>
      <c r="L669" s="3"/>
      <c r="M669" s="3"/>
      <c r="N669" s="3"/>
      <c r="O669" s="3"/>
      <c r="P669" s="3"/>
      <c r="Q669" s="3"/>
      <c r="R669" s="3"/>
      <c r="S669" s="3"/>
      <c r="T669" s="106"/>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6"/>
      <c r="BA669" s="37"/>
    </row>
    <row r="670" ht="15" customHeight="1" spans="1:53">
      <c r="A670" s="3"/>
      <c r="B670" s="3"/>
      <c r="C670" s="3"/>
      <c r="D670" s="31"/>
      <c r="E670" s="31"/>
      <c r="F670" s="3"/>
      <c r="G670" s="3"/>
      <c r="H670" s="3"/>
      <c r="I670" s="3"/>
      <c r="J670" s="3"/>
      <c r="K670" s="3"/>
      <c r="L670" s="3"/>
      <c r="M670" s="3"/>
      <c r="N670" s="3"/>
      <c r="O670" s="3"/>
      <c r="P670" s="3"/>
      <c r="Q670" s="3"/>
      <c r="R670" s="3"/>
      <c r="S670" s="3"/>
      <c r="T670" s="106"/>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6"/>
      <c r="BA670" s="37"/>
    </row>
    <row r="671" ht="15" customHeight="1" spans="1:53">
      <c r="A671" s="3"/>
      <c r="B671" s="3"/>
      <c r="C671" s="3"/>
      <c r="D671" s="31"/>
      <c r="E671" s="31"/>
      <c r="F671" s="3"/>
      <c r="G671" s="3"/>
      <c r="H671" s="3"/>
      <c r="I671" s="3"/>
      <c r="J671" s="3"/>
      <c r="K671" s="3"/>
      <c r="L671" s="3"/>
      <c r="M671" s="3"/>
      <c r="N671" s="3"/>
      <c r="O671" s="3"/>
      <c r="P671" s="3"/>
      <c r="Q671" s="3"/>
      <c r="R671" s="3"/>
      <c r="S671" s="3"/>
      <c r="T671" s="106"/>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6"/>
      <c r="BA671" s="37"/>
    </row>
    <row r="672" ht="15" customHeight="1" spans="1:53">
      <c r="A672" s="3"/>
      <c r="B672" s="3"/>
      <c r="C672" s="3"/>
      <c r="D672" s="31"/>
      <c r="E672" s="31"/>
      <c r="F672" s="3"/>
      <c r="G672" s="3"/>
      <c r="H672" s="3"/>
      <c r="I672" s="3"/>
      <c r="J672" s="3"/>
      <c r="K672" s="3"/>
      <c r="L672" s="3"/>
      <c r="M672" s="3"/>
      <c r="N672" s="3"/>
      <c r="O672" s="3"/>
      <c r="P672" s="3"/>
      <c r="Q672" s="3"/>
      <c r="R672" s="3"/>
      <c r="S672" s="3"/>
      <c r="T672" s="106"/>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6"/>
      <c r="BA672" s="37"/>
    </row>
    <row r="673" ht="15" customHeight="1" spans="1:53">
      <c r="A673" s="3"/>
      <c r="B673" s="3"/>
      <c r="C673" s="3"/>
      <c r="D673" s="31"/>
      <c r="E673" s="31"/>
      <c r="F673" s="3"/>
      <c r="G673" s="3"/>
      <c r="H673" s="3"/>
      <c r="I673" s="3"/>
      <c r="J673" s="3"/>
      <c r="K673" s="3"/>
      <c r="L673" s="3"/>
      <c r="M673" s="3"/>
      <c r="N673" s="3"/>
      <c r="O673" s="3"/>
      <c r="P673" s="3"/>
      <c r="Q673" s="3"/>
      <c r="R673" s="3"/>
      <c r="S673" s="3"/>
      <c r="T673" s="106"/>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6"/>
      <c r="BA673" s="37"/>
    </row>
    <row r="674" ht="15" customHeight="1" spans="1:53">
      <c r="A674" s="3"/>
      <c r="B674" s="3"/>
      <c r="C674" s="3"/>
      <c r="D674" s="31"/>
      <c r="E674" s="31"/>
      <c r="F674" s="3"/>
      <c r="G674" s="3"/>
      <c r="H674" s="3"/>
      <c r="I674" s="3"/>
      <c r="J674" s="3"/>
      <c r="K674" s="3"/>
      <c r="L674" s="3"/>
      <c r="M674" s="3"/>
      <c r="N674" s="3"/>
      <c r="O674" s="3"/>
      <c r="P674" s="3"/>
      <c r="Q674" s="3"/>
      <c r="R674" s="3"/>
      <c r="S674" s="3"/>
      <c r="T674" s="106"/>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6"/>
      <c r="BA674" s="37"/>
    </row>
    <row r="675" ht="15" customHeight="1" spans="1:53">
      <c r="A675" s="3"/>
      <c r="B675" s="3"/>
      <c r="C675" s="3"/>
      <c r="D675" s="31"/>
      <c r="E675" s="31"/>
      <c r="F675" s="3"/>
      <c r="G675" s="3"/>
      <c r="H675" s="3"/>
      <c r="I675" s="3"/>
      <c r="J675" s="3"/>
      <c r="K675" s="3"/>
      <c r="L675" s="3"/>
      <c r="M675" s="3"/>
      <c r="N675" s="3"/>
      <c r="O675" s="3"/>
      <c r="P675" s="3"/>
      <c r="Q675" s="3"/>
      <c r="R675" s="3"/>
      <c r="S675" s="3"/>
      <c r="T675" s="106"/>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6"/>
      <c r="BA675" s="37"/>
    </row>
    <row r="676" ht="15" customHeight="1" spans="1:53">
      <c r="A676" s="3"/>
      <c r="B676" s="3"/>
      <c r="C676" s="3"/>
      <c r="D676" s="31"/>
      <c r="E676" s="31"/>
      <c r="F676" s="3"/>
      <c r="G676" s="3"/>
      <c r="H676" s="3"/>
      <c r="I676" s="3"/>
      <c r="J676" s="3"/>
      <c r="K676" s="3"/>
      <c r="L676" s="3"/>
      <c r="M676" s="3"/>
      <c r="N676" s="3"/>
      <c r="O676" s="3"/>
      <c r="P676" s="3"/>
      <c r="Q676" s="3"/>
      <c r="R676" s="3"/>
      <c r="S676" s="3"/>
      <c r="T676" s="106"/>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6"/>
      <c r="BA676" s="37"/>
    </row>
    <row r="677" ht="15" customHeight="1" spans="1:53">
      <c r="A677" s="3"/>
      <c r="B677" s="3"/>
      <c r="C677" s="3"/>
      <c r="D677" s="31"/>
      <c r="E677" s="31"/>
      <c r="F677" s="3"/>
      <c r="G677" s="3"/>
      <c r="H677" s="3"/>
      <c r="I677" s="3"/>
      <c r="J677" s="3"/>
      <c r="K677" s="3"/>
      <c r="L677" s="3"/>
      <c r="M677" s="3"/>
      <c r="N677" s="3"/>
      <c r="O677" s="3"/>
      <c r="P677" s="3"/>
      <c r="Q677" s="3"/>
      <c r="R677" s="3"/>
      <c r="S677" s="3"/>
      <c r="T677" s="106"/>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6"/>
      <c r="BA677" s="37"/>
    </row>
    <row r="678" ht="15" customHeight="1" spans="1:53">
      <c r="A678" s="3"/>
      <c r="B678" s="3"/>
      <c r="C678" s="3"/>
      <c r="D678" s="31"/>
      <c r="E678" s="31"/>
      <c r="F678" s="3"/>
      <c r="G678" s="3"/>
      <c r="H678" s="3"/>
      <c r="I678" s="3"/>
      <c r="J678" s="3"/>
      <c r="K678" s="3"/>
      <c r="L678" s="3"/>
      <c r="M678" s="3"/>
      <c r="N678" s="3"/>
      <c r="O678" s="3"/>
      <c r="P678" s="3"/>
      <c r="Q678" s="3"/>
      <c r="R678" s="3"/>
      <c r="S678" s="3"/>
      <c r="T678" s="106"/>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6"/>
      <c r="BA678" s="37"/>
    </row>
    <row r="679" ht="15" customHeight="1" spans="1:53">
      <c r="A679" s="3"/>
      <c r="B679" s="3"/>
      <c r="C679" s="3"/>
      <c r="D679" s="31"/>
      <c r="E679" s="31"/>
      <c r="F679" s="3"/>
      <c r="G679" s="3"/>
      <c r="H679" s="3"/>
      <c r="I679" s="3"/>
      <c r="J679" s="3"/>
      <c r="K679" s="3"/>
      <c r="L679" s="3"/>
      <c r="M679" s="3"/>
      <c r="N679" s="3"/>
      <c r="O679" s="3"/>
      <c r="P679" s="3"/>
      <c r="Q679" s="3"/>
      <c r="R679" s="3"/>
      <c r="S679" s="3"/>
      <c r="T679" s="106"/>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6"/>
      <c r="BA679" s="37"/>
    </row>
    <row r="680" ht="15" customHeight="1" spans="1:53">
      <c r="A680" s="3"/>
      <c r="B680" s="3"/>
      <c r="C680" s="3"/>
      <c r="D680" s="31"/>
      <c r="E680" s="31"/>
      <c r="F680" s="3"/>
      <c r="G680" s="3"/>
      <c r="H680" s="3"/>
      <c r="I680" s="3"/>
      <c r="J680" s="3"/>
      <c r="K680" s="3"/>
      <c r="L680" s="3"/>
      <c r="M680" s="3"/>
      <c r="N680" s="3"/>
      <c r="O680" s="3"/>
      <c r="P680" s="3"/>
      <c r="Q680" s="3"/>
      <c r="R680" s="3"/>
      <c r="S680" s="3"/>
      <c r="T680" s="106"/>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6"/>
      <c r="BA680" s="37"/>
    </row>
    <row r="681" ht="15" customHeight="1" spans="1:53">
      <c r="A681" s="3"/>
      <c r="B681" s="3"/>
      <c r="C681" s="3"/>
      <c r="D681" s="31"/>
      <c r="E681" s="31"/>
      <c r="F681" s="3"/>
      <c r="G681" s="3"/>
      <c r="H681" s="3"/>
      <c r="I681" s="3"/>
      <c r="J681" s="3"/>
      <c r="K681" s="3"/>
      <c r="L681" s="3"/>
      <c r="M681" s="3"/>
      <c r="N681" s="3"/>
      <c r="O681" s="3"/>
      <c r="P681" s="3"/>
      <c r="Q681" s="3"/>
      <c r="R681" s="3"/>
      <c r="S681" s="3"/>
      <c r="T681" s="106"/>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6"/>
      <c r="BA681" s="37"/>
    </row>
    <row r="682" ht="15" customHeight="1" spans="1:53">
      <c r="A682" s="3"/>
      <c r="B682" s="3"/>
      <c r="C682" s="3"/>
      <c r="D682" s="31"/>
      <c r="E682" s="31"/>
      <c r="F682" s="3"/>
      <c r="G682" s="3"/>
      <c r="H682" s="3"/>
      <c r="I682" s="3"/>
      <c r="J682" s="3"/>
      <c r="K682" s="3"/>
      <c r="L682" s="3"/>
      <c r="M682" s="3"/>
      <c r="N682" s="3"/>
      <c r="O682" s="3"/>
      <c r="P682" s="3"/>
      <c r="Q682" s="3"/>
      <c r="R682" s="3"/>
      <c r="S682" s="3"/>
      <c r="T682" s="106"/>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6"/>
      <c r="BA682" s="37"/>
    </row>
    <row r="683" ht="15" customHeight="1" spans="1:53">
      <c r="A683" s="3"/>
      <c r="B683" s="3"/>
      <c r="C683" s="3"/>
      <c r="D683" s="31"/>
      <c r="E683" s="31"/>
      <c r="F683" s="3"/>
      <c r="G683" s="3"/>
      <c r="H683" s="3"/>
      <c r="I683" s="3"/>
      <c r="J683" s="3"/>
      <c r="K683" s="3"/>
      <c r="L683" s="3"/>
      <c r="M683" s="3"/>
      <c r="N683" s="3"/>
      <c r="O683" s="3"/>
      <c r="P683" s="3"/>
      <c r="Q683" s="3"/>
      <c r="R683" s="3"/>
      <c r="S683" s="3"/>
      <c r="T683" s="106"/>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6"/>
      <c r="BA683" s="37"/>
    </row>
    <row r="684" ht="15" customHeight="1" spans="1:53">
      <c r="A684" s="3"/>
      <c r="B684" s="3"/>
      <c r="C684" s="3"/>
      <c r="D684" s="31"/>
      <c r="E684" s="31"/>
      <c r="F684" s="3"/>
      <c r="G684" s="3"/>
      <c r="H684" s="3"/>
      <c r="I684" s="3"/>
      <c r="J684" s="3"/>
      <c r="K684" s="3"/>
      <c r="L684" s="3"/>
      <c r="M684" s="3"/>
      <c r="N684" s="3"/>
      <c r="O684" s="3"/>
      <c r="P684" s="3"/>
      <c r="Q684" s="3"/>
      <c r="R684" s="3"/>
      <c r="S684" s="3"/>
      <c r="T684" s="106"/>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6"/>
      <c r="BA684" s="37"/>
    </row>
    <row r="685" ht="15" customHeight="1" spans="1:53">
      <c r="A685" s="3"/>
      <c r="B685" s="3"/>
      <c r="C685" s="3"/>
      <c r="D685" s="31"/>
      <c r="E685" s="31"/>
      <c r="F685" s="3"/>
      <c r="G685" s="3"/>
      <c r="H685" s="3"/>
      <c r="I685" s="3"/>
      <c r="J685" s="3"/>
      <c r="K685" s="3"/>
      <c r="L685" s="3"/>
      <c r="M685" s="3"/>
      <c r="N685" s="3"/>
      <c r="O685" s="3"/>
      <c r="P685" s="3"/>
      <c r="Q685" s="3"/>
      <c r="R685" s="3"/>
      <c r="S685" s="3"/>
      <c r="T685" s="106"/>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6"/>
      <c r="BA685" s="37"/>
    </row>
    <row r="686" ht="15" customHeight="1" spans="1:53">
      <c r="A686" s="3"/>
      <c r="B686" s="3"/>
      <c r="C686" s="3"/>
      <c r="D686" s="31"/>
      <c r="E686" s="31"/>
      <c r="F686" s="3"/>
      <c r="G686" s="3"/>
      <c r="H686" s="3"/>
      <c r="I686" s="3"/>
      <c r="J686" s="3"/>
      <c r="K686" s="3"/>
      <c r="L686" s="3"/>
      <c r="M686" s="3"/>
      <c r="N686" s="3"/>
      <c r="O686" s="3"/>
      <c r="P686" s="3"/>
      <c r="Q686" s="3"/>
      <c r="R686" s="3"/>
      <c r="S686" s="3"/>
      <c r="T686" s="106"/>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6"/>
      <c r="BA686" s="37"/>
    </row>
    <row r="687" ht="15" customHeight="1" spans="1:53">
      <c r="A687" s="3"/>
      <c r="B687" s="3"/>
      <c r="C687" s="3"/>
      <c r="D687" s="31"/>
      <c r="E687" s="31"/>
      <c r="F687" s="3"/>
      <c r="G687" s="3"/>
      <c r="H687" s="3"/>
      <c r="I687" s="3"/>
      <c r="J687" s="3"/>
      <c r="K687" s="3"/>
      <c r="L687" s="3"/>
      <c r="M687" s="3"/>
      <c r="N687" s="3"/>
      <c r="O687" s="3"/>
      <c r="P687" s="3"/>
      <c r="Q687" s="3"/>
      <c r="R687" s="3"/>
      <c r="S687" s="3"/>
      <c r="T687" s="106"/>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6"/>
      <c r="BA687" s="37"/>
    </row>
    <row r="688" ht="15" customHeight="1" spans="1:53">
      <c r="A688" s="3"/>
      <c r="B688" s="3"/>
      <c r="C688" s="3"/>
      <c r="D688" s="31"/>
      <c r="E688" s="31"/>
      <c r="F688" s="3"/>
      <c r="G688" s="3"/>
      <c r="H688" s="3"/>
      <c r="I688" s="3"/>
      <c r="J688" s="3"/>
      <c r="K688" s="3"/>
      <c r="L688" s="3"/>
      <c r="M688" s="3"/>
      <c r="N688" s="3"/>
      <c r="O688" s="3"/>
      <c r="P688" s="3"/>
      <c r="Q688" s="3"/>
      <c r="R688" s="3"/>
      <c r="S688" s="3"/>
      <c r="T688" s="106"/>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6"/>
      <c r="BA688" s="37"/>
    </row>
    <row r="689" ht="15" customHeight="1" spans="1:53">
      <c r="A689" s="3"/>
      <c r="B689" s="3"/>
      <c r="C689" s="3"/>
      <c r="D689" s="31"/>
      <c r="E689" s="31"/>
      <c r="F689" s="3"/>
      <c r="G689" s="3"/>
      <c r="H689" s="3"/>
      <c r="I689" s="3"/>
      <c r="J689" s="3"/>
      <c r="K689" s="3"/>
      <c r="L689" s="3"/>
      <c r="M689" s="3"/>
      <c r="N689" s="3"/>
      <c r="O689" s="3"/>
      <c r="P689" s="3"/>
      <c r="Q689" s="3"/>
      <c r="R689" s="3"/>
      <c r="S689" s="3"/>
      <c r="T689" s="106"/>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6"/>
      <c r="BA689" s="37"/>
    </row>
    <row r="690" ht="15" customHeight="1" spans="1:53">
      <c r="A690" s="3"/>
      <c r="B690" s="3"/>
      <c r="C690" s="3"/>
      <c r="D690" s="31"/>
      <c r="E690" s="31"/>
      <c r="F690" s="3"/>
      <c r="G690" s="3"/>
      <c r="H690" s="3"/>
      <c r="I690" s="3"/>
      <c r="J690" s="3"/>
      <c r="K690" s="3"/>
      <c r="L690" s="3"/>
      <c r="M690" s="3"/>
      <c r="N690" s="3"/>
      <c r="O690" s="3"/>
      <c r="P690" s="3"/>
      <c r="Q690" s="3"/>
      <c r="R690" s="3"/>
      <c r="S690" s="3"/>
      <c r="T690" s="106"/>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6"/>
      <c r="BA690" s="37"/>
    </row>
    <row r="691" ht="15" customHeight="1" spans="1:53">
      <c r="A691" s="3"/>
      <c r="B691" s="3"/>
      <c r="C691" s="3"/>
      <c r="D691" s="31"/>
      <c r="E691" s="31"/>
      <c r="F691" s="3"/>
      <c r="G691" s="3"/>
      <c r="H691" s="3"/>
      <c r="I691" s="3"/>
      <c r="J691" s="3"/>
      <c r="K691" s="3"/>
      <c r="L691" s="3"/>
      <c r="M691" s="3"/>
      <c r="N691" s="3"/>
      <c r="O691" s="3"/>
      <c r="P691" s="3"/>
      <c r="Q691" s="3"/>
      <c r="R691" s="3"/>
      <c r="S691" s="3"/>
      <c r="T691" s="106"/>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6"/>
      <c r="BA691" s="37"/>
    </row>
    <row r="692" ht="15" customHeight="1" spans="1:53">
      <c r="A692" s="3"/>
      <c r="B692" s="3"/>
      <c r="C692" s="3"/>
      <c r="D692" s="31"/>
      <c r="E692" s="31"/>
      <c r="F692" s="3"/>
      <c r="G692" s="3"/>
      <c r="H692" s="3"/>
      <c r="I692" s="3"/>
      <c r="J692" s="3"/>
      <c r="K692" s="3"/>
      <c r="L692" s="3"/>
      <c r="M692" s="3"/>
      <c r="N692" s="3"/>
      <c r="O692" s="3"/>
      <c r="P692" s="3"/>
      <c r="Q692" s="3"/>
      <c r="R692" s="3"/>
      <c r="S692" s="3"/>
      <c r="T692" s="106"/>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6"/>
      <c r="BA692" s="37"/>
    </row>
    <row r="693" ht="15" customHeight="1" spans="1:53">
      <c r="A693" s="3"/>
      <c r="B693" s="3"/>
      <c r="C693" s="3"/>
      <c r="D693" s="31"/>
      <c r="E693" s="31"/>
      <c r="F693" s="3"/>
      <c r="G693" s="3"/>
      <c r="H693" s="3"/>
      <c r="I693" s="3"/>
      <c r="J693" s="3"/>
      <c r="K693" s="3"/>
      <c r="L693" s="3"/>
      <c r="M693" s="3"/>
      <c r="N693" s="3"/>
      <c r="O693" s="3"/>
      <c r="P693" s="3"/>
      <c r="Q693" s="3"/>
      <c r="R693" s="3"/>
      <c r="S693" s="3"/>
      <c r="T693" s="106"/>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6"/>
      <c r="BA693" s="37"/>
    </row>
    <row r="694" ht="15" customHeight="1" spans="1:53">
      <c r="A694" s="3"/>
      <c r="B694" s="3"/>
      <c r="C694" s="3"/>
      <c r="D694" s="31"/>
      <c r="E694" s="31"/>
      <c r="F694" s="3"/>
      <c r="G694" s="3"/>
      <c r="H694" s="3"/>
      <c r="I694" s="3"/>
      <c r="J694" s="3"/>
      <c r="K694" s="3"/>
      <c r="L694" s="3"/>
      <c r="M694" s="3"/>
      <c r="N694" s="3"/>
      <c r="O694" s="3"/>
      <c r="P694" s="3"/>
      <c r="Q694" s="3"/>
      <c r="R694" s="3"/>
      <c r="S694" s="3"/>
      <c r="T694" s="106"/>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6"/>
      <c r="BA694" s="37"/>
    </row>
    <row r="695" ht="15" customHeight="1" spans="1:53">
      <c r="A695" s="3"/>
      <c r="B695" s="3"/>
      <c r="C695" s="3"/>
      <c r="D695" s="31"/>
      <c r="E695" s="31"/>
      <c r="F695" s="3"/>
      <c r="G695" s="3"/>
      <c r="H695" s="3"/>
      <c r="I695" s="3"/>
      <c r="J695" s="3"/>
      <c r="K695" s="3"/>
      <c r="L695" s="3"/>
      <c r="M695" s="3"/>
      <c r="N695" s="3"/>
      <c r="O695" s="3"/>
      <c r="P695" s="3"/>
      <c r="Q695" s="3"/>
      <c r="R695" s="3"/>
      <c r="S695" s="3"/>
      <c r="T695" s="106"/>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6"/>
      <c r="BA695" s="37"/>
    </row>
    <row r="696" ht="15" customHeight="1" spans="1:53">
      <c r="A696" s="3"/>
      <c r="B696" s="3"/>
      <c r="C696" s="3"/>
      <c r="D696" s="31"/>
      <c r="E696" s="31"/>
      <c r="F696" s="3"/>
      <c r="G696" s="3"/>
      <c r="H696" s="3"/>
      <c r="I696" s="3"/>
      <c r="J696" s="3"/>
      <c r="K696" s="3"/>
      <c r="L696" s="3"/>
      <c r="M696" s="3"/>
      <c r="N696" s="3"/>
      <c r="O696" s="3"/>
      <c r="P696" s="3"/>
      <c r="Q696" s="3"/>
      <c r="R696" s="3"/>
      <c r="S696" s="3"/>
      <c r="T696" s="106"/>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6"/>
      <c r="BA696" s="37"/>
    </row>
    <row r="697" ht="15" customHeight="1" spans="1:53">
      <c r="A697" s="3"/>
      <c r="B697" s="3"/>
      <c r="C697" s="3"/>
      <c r="D697" s="31"/>
      <c r="E697" s="31"/>
      <c r="F697" s="3"/>
      <c r="G697" s="3"/>
      <c r="H697" s="3"/>
      <c r="I697" s="3"/>
      <c r="J697" s="3"/>
      <c r="K697" s="3"/>
      <c r="L697" s="3"/>
      <c r="M697" s="3"/>
      <c r="N697" s="3"/>
      <c r="O697" s="3"/>
      <c r="P697" s="3"/>
      <c r="Q697" s="3"/>
      <c r="R697" s="3"/>
      <c r="S697" s="3"/>
      <c r="T697" s="106"/>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6"/>
      <c r="BA697" s="37"/>
    </row>
    <row r="698" ht="15" customHeight="1" spans="1:53">
      <c r="A698" s="3"/>
      <c r="B698" s="3"/>
      <c r="C698" s="3"/>
      <c r="D698" s="31"/>
      <c r="E698" s="31"/>
      <c r="F698" s="3"/>
      <c r="G698" s="3"/>
      <c r="H698" s="3"/>
      <c r="I698" s="3"/>
      <c r="J698" s="3"/>
      <c r="K698" s="3"/>
      <c r="L698" s="3"/>
      <c r="M698" s="3"/>
      <c r="N698" s="3"/>
      <c r="O698" s="3"/>
      <c r="P698" s="3"/>
      <c r="Q698" s="3"/>
      <c r="R698" s="3"/>
      <c r="S698" s="3"/>
      <c r="T698" s="106"/>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6"/>
      <c r="BA698" s="37"/>
    </row>
    <row r="699" ht="15" customHeight="1" spans="1:53">
      <c r="A699" s="3"/>
      <c r="B699" s="3"/>
      <c r="C699" s="3"/>
      <c r="D699" s="31"/>
      <c r="E699" s="31"/>
      <c r="F699" s="3"/>
      <c r="G699" s="3"/>
      <c r="H699" s="3"/>
      <c r="I699" s="3"/>
      <c r="J699" s="3"/>
      <c r="K699" s="3"/>
      <c r="L699" s="3"/>
      <c r="M699" s="3"/>
      <c r="N699" s="3"/>
      <c r="O699" s="3"/>
      <c r="P699" s="3"/>
      <c r="Q699" s="3"/>
      <c r="R699" s="3"/>
      <c r="S699" s="3"/>
      <c r="T699" s="106"/>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6"/>
      <c r="BA699" s="37"/>
    </row>
    <row r="700" ht="15" customHeight="1" spans="1:53">
      <c r="A700" s="3"/>
      <c r="B700" s="3"/>
      <c r="C700" s="3"/>
      <c r="D700" s="31"/>
      <c r="E700" s="31"/>
      <c r="F700" s="3"/>
      <c r="G700" s="3"/>
      <c r="H700" s="3"/>
      <c r="I700" s="3"/>
      <c r="J700" s="3"/>
      <c r="K700" s="3"/>
      <c r="L700" s="3"/>
      <c r="M700" s="3"/>
      <c r="N700" s="3"/>
      <c r="O700" s="3"/>
      <c r="P700" s="3"/>
      <c r="Q700" s="3"/>
      <c r="R700" s="3"/>
      <c r="S700" s="3"/>
      <c r="T700" s="106"/>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6"/>
      <c r="BA700" s="37"/>
    </row>
    <row r="701" ht="15" customHeight="1" spans="1:53">
      <c r="A701" s="3"/>
      <c r="B701" s="3"/>
      <c r="C701" s="3"/>
      <c r="D701" s="31"/>
      <c r="E701" s="31"/>
      <c r="F701" s="3"/>
      <c r="G701" s="3"/>
      <c r="H701" s="3"/>
      <c r="I701" s="3"/>
      <c r="J701" s="3"/>
      <c r="K701" s="3"/>
      <c r="L701" s="3"/>
      <c r="M701" s="3"/>
      <c r="N701" s="3"/>
      <c r="O701" s="3"/>
      <c r="P701" s="3"/>
      <c r="Q701" s="3"/>
      <c r="R701" s="3"/>
      <c r="S701" s="3"/>
      <c r="T701" s="106"/>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6"/>
      <c r="BA701" s="37"/>
    </row>
    <row r="702" ht="15" customHeight="1" spans="1:53">
      <c r="A702" s="3"/>
      <c r="B702" s="3"/>
      <c r="C702" s="3"/>
      <c r="D702" s="31"/>
      <c r="E702" s="31"/>
      <c r="F702" s="3"/>
      <c r="G702" s="3"/>
      <c r="H702" s="3"/>
      <c r="I702" s="3"/>
      <c r="J702" s="3"/>
      <c r="K702" s="3"/>
      <c r="L702" s="3"/>
      <c r="M702" s="3"/>
      <c r="N702" s="3"/>
      <c r="O702" s="3"/>
      <c r="P702" s="3"/>
      <c r="Q702" s="3"/>
      <c r="R702" s="3"/>
      <c r="S702" s="3"/>
      <c r="T702" s="106"/>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6"/>
      <c r="BA702" s="37"/>
    </row>
    <row r="703" ht="15" customHeight="1" spans="1:53">
      <c r="A703" s="3"/>
      <c r="B703" s="3"/>
      <c r="C703" s="3"/>
      <c r="D703" s="31"/>
      <c r="E703" s="31"/>
      <c r="F703" s="3"/>
      <c r="G703" s="3"/>
      <c r="H703" s="3"/>
      <c r="I703" s="3"/>
      <c r="J703" s="3"/>
      <c r="K703" s="3"/>
      <c r="L703" s="3"/>
      <c r="M703" s="3"/>
      <c r="N703" s="3"/>
      <c r="O703" s="3"/>
      <c r="P703" s="3"/>
      <c r="Q703" s="3"/>
      <c r="R703" s="3"/>
      <c r="S703" s="3"/>
      <c r="T703" s="106"/>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6"/>
      <c r="BA703" s="37"/>
    </row>
    <row r="704" ht="15" customHeight="1" spans="1:53">
      <c r="A704" s="3"/>
      <c r="B704" s="3"/>
      <c r="C704" s="3"/>
      <c r="D704" s="31"/>
      <c r="E704" s="31"/>
      <c r="F704" s="3"/>
      <c r="G704" s="3"/>
      <c r="H704" s="3"/>
      <c r="I704" s="3"/>
      <c r="J704" s="3"/>
      <c r="K704" s="3"/>
      <c r="L704" s="3"/>
      <c r="M704" s="3"/>
      <c r="N704" s="3"/>
      <c r="O704" s="3"/>
      <c r="P704" s="3"/>
      <c r="Q704" s="3"/>
      <c r="R704" s="3"/>
      <c r="S704" s="3"/>
      <c r="T704" s="106"/>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6"/>
      <c r="BA704" s="37"/>
    </row>
    <row r="705" ht="15" customHeight="1" spans="1:53">
      <c r="A705" s="3"/>
      <c r="B705" s="3"/>
      <c r="C705" s="3"/>
      <c r="D705" s="31"/>
      <c r="E705" s="31"/>
      <c r="F705" s="3"/>
      <c r="G705" s="3"/>
      <c r="H705" s="3"/>
      <c r="I705" s="3"/>
      <c r="J705" s="3"/>
      <c r="K705" s="3"/>
      <c r="L705" s="3"/>
      <c r="M705" s="3"/>
      <c r="N705" s="3"/>
      <c r="O705" s="3"/>
      <c r="P705" s="3"/>
      <c r="Q705" s="3"/>
      <c r="R705" s="3"/>
      <c r="S705" s="3"/>
      <c r="T705" s="106"/>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6"/>
      <c r="BA705" s="37"/>
    </row>
    <row r="706" ht="15" customHeight="1" spans="1:53">
      <c r="A706" s="3"/>
      <c r="B706" s="3"/>
      <c r="C706" s="3"/>
      <c r="D706" s="31"/>
      <c r="E706" s="31"/>
      <c r="F706" s="3"/>
      <c r="G706" s="3"/>
      <c r="H706" s="3"/>
      <c r="I706" s="3"/>
      <c r="J706" s="3"/>
      <c r="K706" s="3"/>
      <c r="L706" s="3"/>
      <c r="M706" s="3"/>
      <c r="N706" s="3"/>
      <c r="O706" s="3"/>
      <c r="P706" s="3"/>
      <c r="Q706" s="3"/>
      <c r="R706" s="3"/>
      <c r="S706" s="3"/>
      <c r="T706" s="106"/>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6"/>
      <c r="BA706" s="37"/>
    </row>
    <row r="707" ht="15" customHeight="1" spans="1:53">
      <c r="A707" s="3"/>
      <c r="B707" s="3"/>
      <c r="C707" s="3"/>
      <c r="D707" s="31"/>
      <c r="E707" s="31"/>
      <c r="F707" s="3"/>
      <c r="G707" s="3"/>
      <c r="H707" s="3"/>
      <c r="I707" s="3"/>
      <c r="J707" s="3"/>
      <c r="K707" s="3"/>
      <c r="L707" s="3"/>
      <c r="M707" s="3"/>
      <c r="N707" s="3"/>
      <c r="O707" s="3"/>
      <c r="P707" s="3"/>
      <c r="Q707" s="3"/>
      <c r="R707" s="3"/>
      <c r="S707" s="3"/>
      <c r="T707" s="106"/>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6"/>
      <c r="BA707" s="37"/>
    </row>
    <row r="708" ht="15" customHeight="1" spans="1:53">
      <c r="A708" s="3"/>
      <c r="B708" s="3"/>
      <c r="C708" s="3"/>
      <c r="D708" s="31"/>
      <c r="E708" s="31"/>
      <c r="F708" s="3"/>
      <c r="G708" s="3"/>
      <c r="H708" s="3"/>
      <c r="I708" s="3"/>
      <c r="J708" s="3"/>
      <c r="K708" s="3"/>
      <c r="L708" s="3"/>
      <c r="M708" s="3"/>
      <c r="N708" s="3"/>
      <c r="O708" s="3"/>
      <c r="P708" s="3"/>
      <c r="Q708" s="3"/>
      <c r="R708" s="3"/>
      <c r="S708" s="3"/>
      <c r="T708" s="106"/>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6"/>
      <c r="BA708" s="37"/>
    </row>
    <row r="709" ht="15" customHeight="1" spans="1:53">
      <c r="A709" s="3"/>
      <c r="B709" s="3"/>
      <c r="C709" s="3"/>
      <c r="D709" s="31"/>
      <c r="E709" s="31"/>
      <c r="F709" s="3"/>
      <c r="G709" s="3"/>
      <c r="H709" s="3"/>
      <c r="I709" s="3"/>
      <c r="J709" s="3"/>
      <c r="K709" s="3"/>
      <c r="L709" s="3"/>
      <c r="M709" s="3"/>
      <c r="N709" s="3"/>
      <c r="O709" s="3"/>
      <c r="P709" s="3"/>
      <c r="Q709" s="3"/>
      <c r="R709" s="3"/>
      <c r="S709" s="3"/>
      <c r="T709" s="106"/>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6"/>
      <c r="BA709" s="37"/>
    </row>
    <row r="710" ht="15" customHeight="1" spans="1:53">
      <c r="A710" s="3"/>
      <c r="B710" s="3"/>
      <c r="C710" s="3"/>
      <c r="D710" s="31"/>
      <c r="E710" s="31"/>
      <c r="F710" s="3"/>
      <c r="G710" s="3"/>
      <c r="H710" s="3"/>
      <c r="I710" s="3"/>
      <c r="J710" s="3"/>
      <c r="K710" s="3"/>
      <c r="L710" s="3"/>
      <c r="M710" s="3"/>
      <c r="N710" s="3"/>
      <c r="O710" s="3"/>
      <c r="P710" s="3"/>
      <c r="Q710" s="3"/>
      <c r="R710" s="3"/>
      <c r="S710" s="3"/>
      <c r="T710" s="106"/>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6"/>
      <c r="BA710" s="37"/>
    </row>
    <row r="711" ht="15" customHeight="1" spans="1:53">
      <c r="A711" s="3"/>
      <c r="B711" s="3"/>
      <c r="C711" s="3"/>
      <c r="D711" s="31"/>
      <c r="E711" s="31"/>
      <c r="F711" s="3"/>
      <c r="G711" s="3"/>
      <c r="H711" s="3"/>
      <c r="I711" s="3"/>
      <c r="J711" s="3"/>
      <c r="K711" s="3"/>
      <c r="L711" s="3"/>
      <c r="M711" s="3"/>
      <c r="N711" s="3"/>
      <c r="O711" s="3"/>
      <c r="P711" s="3"/>
      <c r="Q711" s="3"/>
      <c r="R711" s="3"/>
      <c r="S711" s="3"/>
      <c r="T711" s="106"/>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6"/>
      <c r="BA711" s="37"/>
    </row>
    <row r="712" ht="15" customHeight="1" spans="1:53">
      <c r="A712" s="3"/>
      <c r="B712" s="3"/>
      <c r="C712" s="3"/>
      <c r="D712" s="31"/>
      <c r="E712" s="31"/>
      <c r="F712" s="3"/>
      <c r="G712" s="3"/>
      <c r="H712" s="3"/>
      <c r="I712" s="3"/>
      <c r="J712" s="3"/>
      <c r="K712" s="3"/>
      <c r="L712" s="3"/>
      <c r="M712" s="3"/>
      <c r="N712" s="3"/>
      <c r="O712" s="3"/>
      <c r="P712" s="3"/>
      <c r="Q712" s="3"/>
      <c r="R712" s="3"/>
      <c r="S712" s="3"/>
      <c r="T712" s="106"/>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6"/>
      <c r="BA712" s="37"/>
    </row>
    <row r="713" ht="15" customHeight="1" spans="1:53">
      <c r="A713" s="3"/>
      <c r="B713" s="3"/>
      <c r="C713" s="3"/>
      <c r="D713" s="31"/>
      <c r="E713" s="31"/>
      <c r="F713" s="3"/>
      <c r="G713" s="3"/>
      <c r="H713" s="3"/>
      <c r="I713" s="3"/>
      <c r="J713" s="3"/>
      <c r="K713" s="3"/>
      <c r="L713" s="3"/>
      <c r="M713" s="3"/>
      <c r="N713" s="3"/>
      <c r="O713" s="3"/>
      <c r="P713" s="3"/>
      <c r="Q713" s="3"/>
      <c r="R713" s="3"/>
      <c r="S713" s="3"/>
      <c r="T713" s="106"/>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6"/>
      <c r="BA713" s="37"/>
    </row>
    <row r="714" ht="15" customHeight="1" spans="1:53">
      <c r="A714" s="3"/>
      <c r="B714" s="3"/>
      <c r="C714" s="3"/>
      <c r="D714" s="31"/>
      <c r="E714" s="31"/>
      <c r="F714" s="3"/>
      <c r="G714" s="3"/>
      <c r="H714" s="3"/>
      <c r="I714" s="3"/>
      <c r="J714" s="3"/>
      <c r="K714" s="3"/>
      <c r="L714" s="3"/>
      <c r="M714" s="3"/>
      <c r="N714" s="3"/>
      <c r="O714" s="3"/>
      <c r="P714" s="3"/>
      <c r="Q714" s="3"/>
      <c r="R714" s="3"/>
      <c r="S714" s="3"/>
      <c r="T714" s="106"/>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6"/>
      <c r="BA714" s="37"/>
    </row>
    <row r="715" ht="15" customHeight="1" spans="1:53">
      <c r="A715" s="3"/>
      <c r="B715" s="3"/>
      <c r="C715" s="3"/>
      <c r="D715" s="31"/>
      <c r="E715" s="31"/>
      <c r="F715" s="3"/>
      <c r="G715" s="3"/>
      <c r="H715" s="3"/>
      <c r="I715" s="3"/>
      <c r="J715" s="3"/>
      <c r="K715" s="3"/>
      <c r="L715" s="3"/>
      <c r="M715" s="3"/>
      <c r="N715" s="3"/>
      <c r="O715" s="3"/>
      <c r="P715" s="3"/>
      <c r="Q715" s="3"/>
      <c r="R715" s="3"/>
      <c r="S715" s="3"/>
      <c r="T715" s="106"/>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6"/>
      <c r="BA715" s="37"/>
    </row>
    <row r="716" ht="15" customHeight="1" spans="1:53">
      <c r="A716" s="3"/>
      <c r="B716" s="3"/>
      <c r="C716" s="3"/>
      <c r="D716" s="31"/>
      <c r="E716" s="31"/>
      <c r="F716" s="3"/>
      <c r="G716" s="3"/>
      <c r="H716" s="3"/>
      <c r="I716" s="3"/>
      <c r="J716" s="3"/>
      <c r="K716" s="3"/>
      <c r="L716" s="3"/>
      <c r="M716" s="3"/>
      <c r="N716" s="3"/>
      <c r="O716" s="3"/>
      <c r="P716" s="3"/>
      <c r="Q716" s="3"/>
      <c r="R716" s="3"/>
      <c r="S716" s="3"/>
      <c r="T716" s="106"/>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6"/>
      <c r="BA716" s="37"/>
    </row>
    <row r="717" ht="15" customHeight="1" spans="1:53">
      <c r="A717" s="3"/>
      <c r="B717" s="3"/>
      <c r="C717" s="3"/>
      <c r="D717" s="31"/>
      <c r="E717" s="31"/>
      <c r="F717" s="3"/>
      <c r="G717" s="3"/>
      <c r="H717" s="3"/>
      <c r="I717" s="3"/>
      <c r="J717" s="3"/>
      <c r="K717" s="3"/>
      <c r="L717" s="3"/>
      <c r="M717" s="3"/>
      <c r="N717" s="3"/>
      <c r="O717" s="3"/>
      <c r="P717" s="3"/>
      <c r="Q717" s="3"/>
      <c r="R717" s="3"/>
      <c r="S717" s="3"/>
      <c r="T717" s="106"/>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6"/>
      <c r="BA717" s="37"/>
    </row>
    <row r="718" ht="15" customHeight="1" spans="1:53">
      <c r="A718" s="3"/>
      <c r="B718" s="3"/>
      <c r="C718" s="3"/>
      <c r="D718" s="31"/>
      <c r="E718" s="31"/>
      <c r="F718" s="3"/>
      <c r="G718" s="3"/>
      <c r="H718" s="3"/>
      <c r="I718" s="3"/>
      <c r="J718" s="3"/>
      <c r="K718" s="3"/>
      <c r="L718" s="3"/>
      <c r="M718" s="3"/>
      <c r="N718" s="3"/>
      <c r="O718" s="3"/>
      <c r="P718" s="3"/>
      <c r="Q718" s="3"/>
      <c r="R718" s="3"/>
      <c r="S718" s="3"/>
      <c r="T718" s="106"/>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6"/>
      <c r="BA718" s="37"/>
    </row>
    <row r="719" ht="15" customHeight="1" spans="1:53">
      <c r="A719" s="3"/>
      <c r="B719" s="3"/>
      <c r="C719" s="3"/>
      <c r="D719" s="31"/>
      <c r="E719" s="31"/>
      <c r="F719" s="3"/>
      <c r="G719" s="3"/>
      <c r="H719" s="3"/>
      <c r="I719" s="3"/>
      <c r="J719" s="3"/>
      <c r="K719" s="3"/>
      <c r="L719" s="3"/>
      <c r="M719" s="3"/>
      <c r="N719" s="3"/>
      <c r="O719" s="3"/>
      <c r="P719" s="3"/>
      <c r="Q719" s="3"/>
      <c r="R719" s="3"/>
      <c r="S719" s="3"/>
      <c r="T719" s="106"/>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6"/>
      <c r="BA719" s="37"/>
    </row>
    <row r="720" ht="15" customHeight="1" spans="1:53">
      <c r="A720" s="3"/>
      <c r="B720" s="3"/>
      <c r="C720" s="3"/>
      <c r="D720" s="31"/>
      <c r="E720" s="31"/>
      <c r="F720" s="3"/>
      <c r="G720" s="3"/>
      <c r="H720" s="3"/>
      <c r="I720" s="3"/>
      <c r="J720" s="3"/>
      <c r="K720" s="3"/>
      <c r="L720" s="3"/>
      <c r="M720" s="3"/>
      <c r="N720" s="3"/>
      <c r="O720" s="3"/>
      <c r="P720" s="3"/>
      <c r="Q720" s="3"/>
      <c r="R720" s="3"/>
      <c r="S720" s="3"/>
      <c r="T720" s="106"/>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6"/>
      <c r="BA720" s="37"/>
    </row>
    <row r="721" ht="15" customHeight="1" spans="1:53">
      <c r="A721" s="3"/>
      <c r="B721" s="3"/>
      <c r="C721" s="3"/>
      <c r="D721" s="31"/>
      <c r="E721" s="31"/>
      <c r="F721" s="3"/>
      <c r="G721" s="3"/>
      <c r="H721" s="3"/>
      <c r="I721" s="3"/>
      <c r="J721" s="3"/>
      <c r="K721" s="3"/>
      <c r="L721" s="3"/>
      <c r="M721" s="3"/>
      <c r="N721" s="3"/>
      <c r="O721" s="3"/>
      <c r="P721" s="3"/>
      <c r="Q721" s="3"/>
      <c r="R721" s="3"/>
      <c r="S721" s="3"/>
      <c r="T721" s="106"/>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6"/>
      <c r="BA721" s="37"/>
    </row>
    <row r="722" ht="15" customHeight="1" spans="1:53">
      <c r="A722" s="3"/>
      <c r="B722" s="3"/>
      <c r="C722" s="3"/>
      <c r="D722" s="31"/>
      <c r="E722" s="31"/>
      <c r="F722" s="3"/>
      <c r="G722" s="3"/>
      <c r="H722" s="3"/>
      <c r="I722" s="3"/>
      <c r="J722" s="3"/>
      <c r="K722" s="3"/>
      <c r="L722" s="3"/>
      <c r="M722" s="3"/>
      <c r="N722" s="3"/>
      <c r="O722" s="3"/>
      <c r="P722" s="3"/>
      <c r="Q722" s="3"/>
      <c r="R722" s="3"/>
      <c r="S722" s="3"/>
      <c r="T722" s="106"/>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6"/>
      <c r="BA722" s="37"/>
    </row>
    <row r="723" ht="15" customHeight="1" spans="1:53">
      <c r="A723" s="3"/>
      <c r="B723" s="3"/>
      <c r="C723" s="3"/>
      <c r="D723" s="31"/>
      <c r="E723" s="31"/>
      <c r="F723" s="3"/>
      <c r="G723" s="3"/>
      <c r="H723" s="3"/>
      <c r="I723" s="3"/>
      <c r="J723" s="3"/>
      <c r="K723" s="3"/>
      <c r="L723" s="3"/>
      <c r="M723" s="3"/>
      <c r="N723" s="3"/>
      <c r="O723" s="3"/>
      <c r="P723" s="3"/>
      <c r="Q723" s="3"/>
      <c r="R723" s="3"/>
      <c r="S723" s="3"/>
      <c r="T723" s="106"/>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6"/>
      <c r="BA723" s="37"/>
    </row>
    <row r="724" ht="15" customHeight="1" spans="1:53">
      <c r="A724" s="3"/>
      <c r="B724" s="3"/>
      <c r="C724" s="3"/>
      <c r="D724" s="31"/>
      <c r="E724" s="31"/>
      <c r="F724" s="3"/>
      <c r="G724" s="3"/>
      <c r="H724" s="3"/>
      <c r="I724" s="3"/>
      <c r="J724" s="3"/>
      <c r="K724" s="3"/>
      <c r="L724" s="3"/>
      <c r="M724" s="3"/>
      <c r="N724" s="3"/>
      <c r="O724" s="3"/>
      <c r="P724" s="3"/>
      <c r="Q724" s="3"/>
      <c r="R724" s="3"/>
      <c r="S724" s="3"/>
      <c r="T724" s="106"/>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6"/>
      <c r="BA724" s="37"/>
    </row>
    <row r="725" ht="15" customHeight="1" spans="1:53">
      <c r="A725" s="3"/>
      <c r="B725" s="3"/>
      <c r="C725" s="3"/>
      <c r="D725" s="31"/>
      <c r="E725" s="31"/>
      <c r="F725" s="3"/>
      <c r="G725" s="3"/>
      <c r="H725" s="3"/>
      <c r="I725" s="3"/>
      <c r="J725" s="3"/>
      <c r="K725" s="3"/>
      <c r="L725" s="3"/>
      <c r="M725" s="3"/>
      <c r="N725" s="3"/>
      <c r="O725" s="3"/>
      <c r="P725" s="3"/>
      <c r="Q725" s="3"/>
      <c r="R725" s="3"/>
      <c r="S725" s="3"/>
      <c r="T725" s="106"/>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6"/>
      <c r="BA725" s="37"/>
    </row>
    <row r="726" ht="15" customHeight="1" spans="1:53">
      <c r="A726" s="3"/>
      <c r="B726" s="3"/>
      <c r="C726" s="3"/>
      <c r="D726" s="31"/>
      <c r="E726" s="31"/>
      <c r="F726" s="3"/>
      <c r="G726" s="3"/>
      <c r="H726" s="3"/>
      <c r="I726" s="3"/>
      <c r="J726" s="3"/>
      <c r="K726" s="3"/>
      <c r="L726" s="3"/>
      <c r="M726" s="3"/>
      <c r="N726" s="3"/>
      <c r="O726" s="3"/>
      <c r="P726" s="3"/>
      <c r="Q726" s="3"/>
      <c r="R726" s="3"/>
      <c r="S726" s="3"/>
      <c r="T726" s="106"/>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6"/>
      <c r="BA726" s="37"/>
    </row>
    <row r="727" ht="15" customHeight="1" spans="1:53">
      <c r="A727" s="3"/>
      <c r="B727" s="3"/>
      <c r="C727" s="3"/>
      <c r="D727" s="31"/>
      <c r="E727" s="31"/>
      <c r="F727" s="3"/>
      <c r="G727" s="3"/>
      <c r="H727" s="3"/>
      <c r="I727" s="3"/>
      <c r="J727" s="3"/>
      <c r="K727" s="3"/>
      <c r="L727" s="3"/>
      <c r="M727" s="3"/>
      <c r="N727" s="3"/>
      <c r="O727" s="3"/>
      <c r="P727" s="3"/>
      <c r="Q727" s="3"/>
      <c r="R727" s="3"/>
      <c r="S727" s="3"/>
      <c r="T727" s="106"/>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6"/>
      <c r="BA727" s="37"/>
    </row>
    <row r="728" ht="15" customHeight="1" spans="1:53">
      <c r="A728" s="3"/>
      <c r="B728" s="3"/>
      <c r="C728" s="3"/>
      <c r="D728" s="31"/>
      <c r="E728" s="31"/>
      <c r="F728" s="3"/>
      <c r="G728" s="3"/>
      <c r="H728" s="3"/>
      <c r="I728" s="3"/>
      <c r="J728" s="3"/>
      <c r="K728" s="3"/>
      <c r="L728" s="3"/>
      <c r="M728" s="3"/>
      <c r="N728" s="3"/>
      <c r="O728" s="3"/>
      <c r="P728" s="3"/>
      <c r="Q728" s="3"/>
      <c r="R728" s="3"/>
      <c r="S728" s="3"/>
      <c r="T728" s="106"/>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6"/>
      <c r="BA728" s="37"/>
    </row>
    <row r="729" ht="15" customHeight="1" spans="1:53">
      <c r="A729" s="3"/>
      <c r="B729" s="3"/>
      <c r="C729" s="3"/>
      <c r="D729" s="31"/>
      <c r="E729" s="31"/>
      <c r="F729" s="3"/>
      <c r="G729" s="3"/>
      <c r="H729" s="3"/>
      <c r="I729" s="3"/>
      <c r="J729" s="3"/>
      <c r="K729" s="3"/>
      <c r="L729" s="3"/>
      <c r="M729" s="3"/>
      <c r="N729" s="3"/>
      <c r="O729" s="3"/>
      <c r="P729" s="3"/>
      <c r="Q729" s="3"/>
      <c r="R729" s="3"/>
      <c r="S729" s="3"/>
      <c r="T729" s="106"/>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6"/>
      <c r="BA729" s="37"/>
    </row>
    <row r="730" ht="15" customHeight="1" spans="1:53">
      <c r="A730" s="3"/>
      <c r="B730" s="3"/>
      <c r="C730" s="3"/>
      <c r="D730" s="31"/>
      <c r="E730" s="31"/>
      <c r="F730" s="3"/>
      <c r="G730" s="3"/>
      <c r="H730" s="3"/>
      <c r="I730" s="3"/>
      <c r="J730" s="3"/>
      <c r="K730" s="3"/>
      <c r="L730" s="3"/>
      <c r="M730" s="3"/>
      <c r="N730" s="3"/>
      <c r="O730" s="3"/>
      <c r="P730" s="3"/>
      <c r="Q730" s="3"/>
      <c r="R730" s="3"/>
      <c r="S730" s="3"/>
      <c r="T730" s="106"/>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6"/>
      <c r="BA730" s="37"/>
    </row>
    <row r="731" ht="15" customHeight="1" spans="1:53">
      <c r="A731" s="3"/>
      <c r="B731" s="3"/>
      <c r="C731" s="3"/>
      <c r="D731" s="31"/>
      <c r="E731" s="31"/>
      <c r="F731" s="3"/>
      <c r="G731" s="3"/>
      <c r="H731" s="3"/>
      <c r="I731" s="3"/>
      <c r="J731" s="3"/>
      <c r="K731" s="3"/>
      <c r="L731" s="3"/>
      <c r="M731" s="3"/>
      <c r="N731" s="3"/>
      <c r="O731" s="3"/>
      <c r="P731" s="3"/>
      <c r="Q731" s="3"/>
      <c r="R731" s="3"/>
      <c r="S731" s="3"/>
      <c r="T731" s="106"/>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6"/>
      <c r="BA731" s="37"/>
    </row>
    <row r="732" ht="15" customHeight="1" spans="1:53">
      <c r="A732" s="3"/>
      <c r="B732" s="3"/>
      <c r="C732" s="3"/>
      <c r="D732" s="31"/>
      <c r="E732" s="31"/>
      <c r="F732" s="3"/>
      <c r="G732" s="3"/>
      <c r="H732" s="3"/>
      <c r="I732" s="3"/>
      <c r="J732" s="3"/>
      <c r="K732" s="3"/>
      <c r="L732" s="3"/>
      <c r="M732" s="3"/>
      <c r="N732" s="3"/>
      <c r="O732" s="3"/>
      <c r="P732" s="3"/>
      <c r="Q732" s="3"/>
      <c r="R732" s="3"/>
      <c r="S732" s="3"/>
      <c r="T732" s="106"/>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6"/>
      <c r="BA732" s="37"/>
    </row>
    <row r="733" ht="15" customHeight="1" spans="1:53">
      <c r="A733" s="3"/>
      <c r="B733" s="3"/>
      <c r="C733" s="3"/>
      <c r="D733" s="31"/>
      <c r="E733" s="31"/>
      <c r="F733" s="3"/>
      <c r="G733" s="3"/>
      <c r="H733" s="3"/>
      <c r="I733" s="3"/>
      <c r="J733" s="3"/>
      <c r="K733" s="3"/>
      <c r="L733" s="3"/>
      <c r="M733" s="3"/>
      <c r="N733" s="3"/>
      <c r="O733" s="3"/>
      <c r="P733" s="3"/>
      <c r="Q733" s="3"/>
      <c r="R733" s="3"/>
      <c r="S733" s="3"/>
      <c r="T733" s="106"/>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6"/>
      <c r="BA733" s="37"/>
    </row>
    <row r="734" ht="15" customHeight="1" spans="1:53">
      <c r="A734" s="3"/>
      <c r="B734" s="3"/>
      <c r="C734" s="3"/>
      <c r="D734" s="31"/>
      <c r="E734" s="31"/>
      <c r="F734" s="3"/>
      <c r="G734" s="3"/>
      <c r="H734" s="3"/>
      <c r="I734" s="3"/>
      <c r="J734" s="3"/>
      <c r="K734" s="3"/>
      <c r="L734" s="3"/>
      <c r="M734" s="3"/>
      <c r="N734" s="3"/>
      <c r="O734" s="3"/>
      <c r="P734" s="3"/>
      <c r="Q734" s="3"/>
      <c r="R734" s="3"/>
      <c r="S734" s="3"/>
      <c r="T734" s="106"/>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6"/>
      <c r="BA734" s="37"/>
    </row>
    <row r="735" ht="15" customHeight="1" spans="1:53">
      <c r="A735" s="3"/>
      <c r="B735" s="3"/>
      <c r="C735" s="3"/>
      <c r="D735" s="31"/>
      <c r="E735" s="31"/>
      <c r="F735" s="3"/>
      <c r="G735" s="3"/>
      <c r="H735" s="3"/>
      <c r="I735" s="3"/>
      <c r="J735" s="3"/>
      <c r="K735" s="3"/>
      <c r="L735" s="3"/>
      <c r="M735" s="3"/>
      <c r="N735" s="3"/>
      <c r="O735" s="3"/>
      <c r="P735" s="3"/>
      <c r="Q735" s="3"/>
      <c r="R735" s="3"/>
      <c r="S735" s="3"/>
      <c r="T735" s="106"/>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6"/>
      <c r="BA735" s="37"/>
    </row>
    <row r="736" ht="15" customHeight="1" spans="1:53">
      <c r="A736" s="3"/>
      <c r="B736" s="3"/>
      <c r="C736" s="3"/>
      <c r="D736" s="31"/>
      <c r="E736" s="31"/>
      <c r="F736" s="3"/>
      <c r="G736" s="3"/>
      <c r="H736" s="3"/>
      <c r="I736" s="3"/>
      <c r="J736" s="3"/>
      <c r="K736" s="3"/>
      <c r="L736" s="3"/>
      <c r="M736" s="3"/>
      <c r="N736" s="3"/>
      <c r="O736" s="3"/>
      <c r="P736" s="3"/>
      <c r="Q736" s="3"/>
      <c r="R736" s="3"/>
      <c r="S736" s="3"/>
      <c r="T736" s="106"/>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6"/>
      <c r="BA736" s="37"/>
    </row>
    <row r="737" ht="15" customHeight="1" spans="1:53">
      <c r="A737" s="3"/>
      <c r="B737" s="3"/>
      <c r="C737" s="3"/>
      <c r="D737" s="31"/>
      <c r="E737" s="31"/>
      <c r="F737" s="3"/>
      <c r="G737" s="3"/>
      <c r="H737" s="3"/>
      <c r="I737" s="3"/>
      <c r="J737" s="3"/>
      <c r="K737" s="3"/>
      <c r="L737" s="3"/>
      <c r="M737" s="3"/>
      <c r="N737" s="3"/>
      <c r="O737" s="3"/>
      <c r="P737" s="3"/>
      <c r="Q737" s="3"/>
      <c r="R737" s="3"/>
      <c r="S737" s="3"/>
      <c r="T737" s="106"/>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6"/>
      <c r="BA737" s="37"/>
    </row>
    <row r="738" ht="15" customHeight="1" spans="1:53">
      <c r="A738" s="3"/>
      <c r="B738" s="3"/>
      <c r="C738" s="3"/>
      <c r="D738" s="31"/>
      <c r="E738" s="31"/>
      <c r="F738" s="3"/>
      <c r="G738" s="3"/>
      <c r="H738" s="3"/>
      <c r="I738" s="3"/>
      <c r="J738" s="3"/>
      <c r="K738" s="3"/>
      <c r="L738" s="3"/>
      <c r="M738" s="3"/>
      <c r="N738" s="3"/>
      <c r="O738" s="3"/>
      <c r="P738" s="3"/>
      <c r="Q738" s="3"/>
      <c r="R738" s="3"/>
      <c r="S738" s="3"/>
      <c r="T738" s="106"/>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6"/>
      <c r="BA738" s="37"/>
    </row>
    <row r="739" ht="15" customHeight="1" spans="1:53">
      <c r="A739" s="3"/>
      <c r="B739" s="3"/>
      <c r="C739" s="3"/>
      <c r="D739" s="31"/>
      <c r="E739" s="31"/>
      <c r="F739" s="3"/>
      <c r="G739" s="3"/>
      <c r="H739" s="3"/>
      <c r="I739" s="3"/>
      <c r="J739" s="3"/>
      <c r="K739" s="3"/>
      <c r="L739" s="3"/>
      <c r="M739" s="3"/>
      <c r="N739" s="3"/>
      <c r="O739" s="3"/>
      <c r="P739" s="3"/>
      <c r="Q739" s="3"/>
      <c r="R739" s="3"/>
      <c r="S739" s="3"/>
      <c r="T739" s="106"/>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6"/>
      <c r="BA739" s="37"/>
    </row>
    <row r="740" ht="15" customHeight="1" spans="1:53">
      <c r="A740" s="3"/>
      <c r="B740" s="3"/>
      <c r="C740" s="3"/>
      <c r="D740" s="31"/>
      <c r="E740" s="31"/>
      <c r="F740" s="3"/>
      <c r="G740" s="3"/>
      <c r="H740" s="3"/>
      <c r="I740" s="3"/>
      <c r="J740" s="3"/>
      <c r="K740" s="3"/>
      <c r="L740" s="3"/>
      <c r="M740" s="3"/>
      <c r="N740" s="3"/>
      <c r="O740" s="3"/>
      <c r="P740" s="3"/>
      <c r="Q740" s="3"/>
      <c r="R740" s="3"/>
      <c r="S740" s="3"/>
      <c r="T740" s="106"/>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6"/>
      <c r="BA740" s="37"/>
    </row>
    <row r="741" ht="15" customHeight="1" spans="1:53">
      <c r="A741" s="3"/>
      <c r="B741" s="3"/>
      <c r="C741" s="3"/>
      <c r="D741" s="31"/>
      <c r="E741" s="31"/>
      <c r="F741" s="3"/>
      <c r="G741" s="3"/>
      <c r="H741" s="3"/>
      <c r="I741" s="3"/>
      <c r="J741" s="3"/>
      <c r="K741" s="3"/>
      <c r="L741" s="3"/>
      <c r="M741" s="3"/>
      <c r="N741" s="3"/>
      <c r="O741" s="3"/>
      <c r="P741" s="3"/>
      <c r="Q741" s="3"/>
      <c r="R741" s="3"/>
      <c r="S741" s="3"/>
      <c r="T741" s="106"/>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6"/>
      <c r="BA741" s="37"/>
    </row>
    <row r="742" ht="15" customHeight="1" spans="1:53">
      <c r="A742" s="3"/>
      <c r="B742" s="3"/>
      <c r="C742" s="3"/>
      <c r="D742" s="31"/>
      <c r="E742" s="31"/>
      <c r="F742" s="3"/>
      <c r="G742" s="3"/>
      <c r="H742" s="3"/>
      <c r="I742" s="3"/>
      <c r="J742" s="3"/>
      <c r="K742" s="3"/>
      <c r="L742" s="3"/>
      <c r="M742" s="3"/>
      <c r="N742" s="3"/>
      <c r="O742" s="3"/>
      <c r="P742" s="3"/>
      <c r="Q742" s="3"/>
      <c r="R742" s="3"/>
      <c r="S742" s="3"/>
      <c r="T742" s="106"/>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6"/>
      <c r="BA742" s="37"/>
    </row>
    <row r="743" ht="15" customHeight="1" spans="1:53">
      <c r="A743" s="3"/>
      <c r="B743" s="3"/>
      <c r="C743" s="3"/>
      <c r="D743" s="31"/>
      <c r="E743" s="31"/>
      <c r="F743" s="3"/>
      <c r="G743" s="3"/>
      <c r="H743" s="3"/>
      <c r="I743" s="3"/>
      <c r="J743" s="3"/>
      <c r="K743" s="3"/>
      <c r="L743" s="3"/>
      <c r="M743" s="3"/>
      <c r="N743" s="3"/>
      <c r="O743" s="3"/>
      <c r="P743" s="3"/>
      <c r="Q743" s="3"/>
      <c r="R743" s="3"/>
      <c r="S743" s="3"/>
      <c r="T743" s="106"/>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6"/>
      <c r="BA743" s="37"/>
    </row>
    <row r="744" ht="15" customHeight="1" spans="1:53">
      <c r="A744" s="3"/>
      <c r="B744" s="3"/>
      <c r="C744" s="3"/>
      <c r="D744" s="31"/>
      <c r="E744" s="31"/>
      <c r="F744" s="3"/>
      <c r="G744" s="3"/>
      <c r="H744" s="3"/>
      <c r="I744" s="3"/>
      <c r="J744" s="3"/>
      <c r="K744" s="3"/>
      <c r="L744" s="3"/>
      <c r="M744" s="3"/>
      <c r="N744" s="3"/>
      <c r="O744" s="3"/>
      <c r="P744" s="3"/>
      <c r="Q744" s="3"/>
      <c r="R744" s="3"/>
      <c r="S744" s="3"/>
      <c r="T744" s="106"/>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6"/>
      <c r="BA744" s="37"/>
    </row>
    <row r="745" ht="15" customHeight="1" spans="1:53">
      <c r="A745" s="3"/>
      <c r="B745" s="3"/>
      <c r="C745" s="3"/>
      <c r="D745" s="31"/>
      <c r="E745" s="31"/>
      <c r="F745" s="3"/>
      <c r="G745" s="3"/>
      <c r="H745" s="3"/>
      <c r="I745" s="3"/>
      <c r="J745" s="3"/>
      <c r="K745" s="3"/>
      <c r="L745" s="3"/>
      <c r="M745" s="3"/>
      <c r="N745" s="3"/>
      <c r="O745" s="3"/>
      <c r="P745" s="3"/>
      <c r="Q745" s="3"/>
      <c r="R745" s="3"/>
      <c r="S745" s="3"/>
      <c r="T745" s="106"/>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6"/>
      <c r="BA745" s="37"/>
    </row>
    <row r="746" ht="15" customHeight="1" spans="1:53">
      <c r="A746" s="3"/>
      <c r="B746" s="3"/>
      <c r="C746" s="3"/>
      <c r="D746" s="31"/>
      <c r="E746" s="31"/>
      <c r="F746" s="3"/>
      <c r="G746" s="3"/>
      <c r="H746" s="3"/>
      <c r="I746" s="3"/>
      <c r="J746" s="3"/>
      <c r="K746" s="3"/>
      <c r="L746" s="3"/>
      <c r="M746" s="3"/>
      <c r="N746" s="3"/>
      <c r="O746" s="3"/>
      <c r="P746" s="3"/>
      <c r="Q746" s="3"/>
      <c r="R746" s="3"/>
      <c r="S746" s="3"/>
      <c r="T746" s="106"/>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6"/>
      <c r="BA746" s="37"/>
    </row>
    <row r="747" ht="15" customHeight="1" spans="1:53">
      <c r="A747" s="3"/>
      <c r="B747" s="3"/>
      <c r="C747" s="3"/>
      <c r="D747" s="31"/>
      <c r="E747" s="31"/>
      <c r="F747" s="3"/>
      <c r="G747" s="3"/>
      <c r="H747" s="3"/>
      <c r="I747" s="3"/>
      <c r="J747" s="3"/>
      <c r="K747" s="3"/>
      <c r="L747" s="3"/>
      <c r="M747" s="3"/>
      <c r="N747" s="3"/>
      <c r="O747" s="3"/>
      <c r="P747" s="3"/>
      <c r="Q747" s="3"/>
      <c r="R747" s="3"/>
      <c r="S747" s="3"/>
      <c r="T747" s="106"/>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6"/>
      <c r="BA747" s="37"/>
    </row>
    <row r="748" ht="15" customHeight="1" spans="1:53">
      <c r="A748" s="3"/>
      <c r="B748" s="3"/>
      <c r="C748" s="3"/>
      <c r="D748" s="31"/>
      <c r="E748" s="31"/>
      <c r="F748" s="3"/>
      <c r="G748" s="3"/>
      <c r="H748" s="3"/>
      <c r="I748" s="3"/>
      <c r="J748" s="3"/>
      <c r="K748" s="3"/>
      <c r="L748" s="3"/>
      <c r="M748" s="3"/>
      <c r="N748" s="3"/>
      <c r="O748" s="3"/>
      <c r="P748" s="3"/>
      <c r="Q748" s="3"/>
      <c r="R748" s="3"/>
      <c r="S748" s="3"/>
      <c r="T748" s="106"/>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6"/>
      <c r="BA748" s="37"/>
    </row>
    <row r="749" ht="15" customHeight="1" spans="1:53">
      <c r="A749" s="3"/>
      <c r="B749" s="3"/>
      <c r="C749" s="3"/>
      <c r="D749" s="31"/>
      <c r="E749" s="31"/>
      <c r="F749" s="3"/>
      <c r="G749" s="3"/>
      <c r="H749" s="3"/>
      <c r="I749" s="3"/>
      <c r="J749" s="3"/>
      <c r="K749" s="3"/>
      <c r="L749" s="3"/>
      <c r="M749" s="3"/>
      <c r="N749" s="3"/>
      <c r="O749" s="3"/>
      <c r="P749" s="3"/>
      <c r="Q749" s="3"/>
      <c r="R749" s="3"/>
      <c r="S749" s="3"/>
      <c r="T749" s="106"/>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6"/>
      <c r="BA749" s="37"/>
    </row>
    <row r="750" ht="15" customHeight="1" spans="1:53">
      <c r="A750" s="3"/>
      <c r="B750" s="3"/>
      <c r="C750" s="3"/>
      <c r="D750" s="31"/>
      <c r="E750" s="31"/>
      <c r="F750" s="3"/>
      <c r="G750" s="3"/>
      <c r="H750" s="3"/>
      <c r="I750" s="3"/>
      <c r="J750" s="3"/>
      <c r="K750" s="3"/>
      <c r="L750" s="3"/>
      <c r="M750" s="3"/>
      <c r="N750" s="3"/>
      <c r="O750" s="3"/>
      <c r="P750" s="3"/>
      <c r="Q750" s="3"/>
      <c r="R750" s="3"/>
      <c r="S750" s="3"/>
      <c r="T750" s="106"/>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6"/>
      <c r="BA750" s="37"/>
    </row>
    <row r="751" ht="15" customHeight="1" spans="1:53">
      <c r="A751" s="3"/>
      <c r="B751" s="3"/>
      <c r="C751" s="3"/>
      <c r="D751" s="31"/>
      <c r="E751" s="31"/>
      <c r="F751" s="3"/>
      <c r="G751" s="3"/>
      <c r="H751" s="3"/>
      <c r="I751" s="3"/>
      <c r="J751" s="3"/>
      <c r="K751" s="3"/>
      <c r="L751" s="3"/>
      <c r="M751" s="3"/>
      <c r="N751" s="3"/>
      <c r="O751" s="3"/>
      <c r="P751" s="3"/>
      <c r="Q751" s="3"/>
      <c r="R751" s="3"/>
      <c r="S751" s="3"/>
      <c r="T751" s="106"/>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6"/>
      <c r="BA751" s="37"/>
    </row>
    <row r="752" ht="15" customHeight="1" spans="1:53">
      <c r="A752" s="3"/>
      <c r="B752" s="3"/>
      <c r="C752" s="3"/>
      <c r="D752" s="31"/>
      <c r="E752" s="31"/>
      <c r="F752" s="3"/>
      <c r="G752" s="3"/>
      <c r="H752" s="3"/>
      <c r="I752" s="3"/>
      <c r="J752" s="3"/>
      <c r="K752" s="3"/>
      <c r="L752" s="3"/>
      <c r="M752" s="3"/>
      <c r="N752" s="3"/>
      <c r="O752" s="3"/>
      <c r="P752" s="3"/>
      <c r="Q752" s="3"/>
      <c r="R752" s="3"/>
      <c r="S752" s="3"/>
      <c r="T752" s="106"/>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6"/>
      <c r="BA752" s="37"/>
    </row>
    <row r="753" ht="15" customHeight="1" spans="1:53">
      <c r="A753" s="3"/>
      <c r="B753" s="3"/>
      <c r="C753" s="3"/>
      <c r="D753" s="31"/>
      <c r="E753" s="31"/>
      <c r="F753" s="3"/>
      <c r="G753" s="3"/>
      <c r="H753" s="3"/>
      <c r="I753" s="3"/>
      <c r="J753" s="3"/>
      <c r="K753" s="3"/>
      <c r="L753" s="3"/>
      <c r="M753" s="3"/>
      <c r="N753" s="3"/>
      <c r="O753" s="3"/>
      <c r="P753" s="3"/>
      <c r="Q753" s="3"/>
      <c r="R753" s="3"/>
      <c r="S753" s="3"/>
      <c r="T753" s="106"/>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6"/>
      <c r="BA753" s="37"/>
    </row>
    <row r="754" ht="15" customHeight="1" spans="1:53">
      <c r="A754" s="3"/>
      <c r="B754" s="3"/>
      <c r="C754" s="3"/>
      <c r="D754" s="31"/>
      <c r="E754" s="31"/>
      <c r="F754" s="3"/>
      <c r="G754" s="3"/>
      <c r="H754" s="3"/>
      <c r="I754" s="3"/>
      <c r="J754" s="3"/>
      <c r="K754" s="3"/>
      <c r="L754" s="3"/>
      <c r="M754" s="3"/>
      <c r="N754" s="3"/>
      <c r="O754" s="3"/>
      <c r="P754" s="3"/>
      <c r="Q754" s="3"/>
      <c r="R754" s="3"/>
      <c r="S754" s="3"/>
      <c r="T754" s="106"/>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6"/>
      <c r="BA754" s="37"/>
    </row>
    <row r="755" ht="15" customHeight="1" spans="1:53">
      <c r="A755" s="3"/>
      <c r="B755" s="3"/>
      <c r="C755" s="3"/>
      <c r="D755" s="31"/>
      <c r="E755" s="31"/>
      <c r="F755" s="3"/>
      <c r="G755" s="3"/>
      <c r="H755" s="3"/>
      <c r="I755" s="3"/>
      <c r="J755" s="3"/>
      <c r="K755" s="3"/>
      <c r="L755" s="3"/>
      <c r="M755" s="3"/>
      <c r="N755" s="3"/>
      <c r="O755" s="3"/>
      <c r="P755" s="3"/>
      <c r="Q755" s="3"/>
      <c r="R755" s="3"/>
      <c r="S755" s="3"/>
      <c r="T755" s="106"/>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6"/>
      <c r="BA755" s="37"/>
    </row>
    <row r="756" ht="15" customHeight="1" spans="1:53">
      <c r="A756" s="3"/>
      <c r="B756" s="3"/>
      <c r="C756" s="3"/>
      <c r="D756" s="31"/>
      <c r="E756" s="31"/>
      <c r="F756" s="3"/>
      <c r="G756" s="3"/>
      <c r="H756" s="3"/>
      <c r="I756" s="3"/>
      <c r="J756" s="3"/>
      <c r="K756" s="3"/>
      <c r="L756" s="3"/>
      <c r="M756" s="3"/>
      <c r="N756" s="3"/>
      <c r="O756" s="3"/>
      <c r="P756" s="3"/>
      <c r="Q756" s="3"/>
      <c r="R756" s="3"/>
      <c r="S756" s="3"/>
      <c r="T756" s="106"/>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6"/>
      <c r="BA756" s="37"/>
    </row>
    <row r="757" ht="15" customHeight="1" spans="1:53">
      <c r="A757" s="3"/>
      <c r="B757" s="3"/>
      <c r="C757" s="3"/>
      <c r="D757" s="31"/>
      <c r="E757" s="31"/>
      <c r="F757" s="3"/>
      <c r="G757" s="3"/>
      <c r="H757" s="3"/>
      <c r="I757" s="3"/>
      <c r="J757" s="3"/>
      <c r="K757" s="3"/>
      <c r="L757" s="3"/>
      <c r="M757" s="3"/>
      <c r="N757" s="3"/>
      <c r="O757" s="3"/>
      <c r="P757" s="3"/>
      <c r="Q757" s="3"/>
      <c r="R757" s="3"/>
      <c r="S757" s="3"/>
      <c r="T757" s="106"/>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6"/>
      <c r="BA757" s="37"/>
    </row>
    <row r="758" ht="15" customHeight="1" spans="1:53">
      <c r="A758" s="3"/>
      <c r="B758" s="3"/>
      <c r="C758" s="3"/>
      <c r="D758" s="31"/>
      <c r="E758" s="31"/>
      <c r="F758" s="3"/>
      <c r="G758" s="3"/>
      <c r="H758" s="3"/>
      <c r="I758" s="3"/>
      <c r="J758" s="3"/>
      <c r="K758" s="3"/>
      <c r="L758" s="3"/>
      <c r="M758" s="3"/>
      <c r="N758" s="3"/>
      <c r="O758" s="3"/>
      <c r="P758" s="3"/>
      <c r="Q758" s="3"/>
      <c r="R758" s="3"/>
      <c r="S758" s="3"/>
      <c r="T758" s="106"/>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6"/>
      <c r="BA758" s="37"/>
    </row>
    <row r="759" ht="15" customHeight="1" spans="1:53">
      <c r="A759" s="3"/>
      <c r="B759" s="3"/>
      <c r="C759" s="3"/>
      <c r="D759" s="31"/>
      <c r="E759" s="31"/>
      <c r="F759" s="3"/>
      <c r="G759" s="3"/>
      <c r="H759" s="3"/>
      <c r="I759" s="3"/>
      <c r="J759" s="3"/>
      <c r="K759" s="3"/>
      <c r="L759" s="3"/>
      <c r="M759" s="3"/>
      <c r="N759" s="3"/>
      <c r="O759" s="3"/>
      <c r="P759" s="3"/>
      <c r="Q759" s="3"/>
      <c r="R759" s="3"/>
      <c r="S759" s="3"/>
      <c r="T759" s="106"/>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6"/>
      <c r="BA759" s="37"/>
    </row>
    <row r="760" ht="15" customHeight="1" spans="1:53">
      <c r="A760" s="3"/>
      <c r="B760" s="3"/>
      <c r="C760" s="3"/>
      <c r="D760" s="31"/>
      <c r="E760" s="31"/>
      <c r="F760" s="3"/>
      <c r="G760" s="3"/>
      <c r="H760" s="3"/>
      <c r="I760" s="3"/>
      <c r="J760" s="3"/>
      <c r="K760" s="3"/>
      <c r="L760" s="3"/>
      <c r="M760" s="3"/>
      <c r="N760" s="3"/>
      <c r="O760" s="3"/>
      <c r="P760" s="3"/>
      <c r="Q760" s="3"/>
      <c r="R760" s="3"/>
      <c r="S760" s="3"/>
      <c r="T760" s="106"/>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6"/>
      <c r="BA760" s="37"/>
    </row>
    <row r="761" ht="15" customHeight="1" spans="1:53">
      <c r="A761" s="3"/>
      <c r="B761" s="3"/>
      <c r="C761" s="3"/>
      <c r="D761" s="31"/>
      <c r="E761" s="31"/>
      <c r="F761" s="3"/>
      <c r="G761" s="3"/>
      <c r="H761" s="3"/>
      <c r="I761" s="3"/>
      <c r="J761" s="3"/>
      <c r="K761" s="3"/>
      <c r="L761" s="3"/>
      <c r="M761" s="3"/>
      <c r="N761" s="3"/>
      <c r="O761" s="3"/>
      <c r="P761" s="3"/>
      <c r="Q761" s="3"/>
      <c r="R761" s="3"/>
      <c r="S761" s="3"/>
      <c r="T761" s="106"/>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6"/>
      <c r="BA761" s="37"/>
    </row>
    <row r="762" ht="15" customHeight="1" spans="1:53">
      <c r="A762" s="3"/>
      <c r="B762" s="3"/>
      <c r="C762" s="3"/>
      <c r="D762" s="31"/>
      <c r="E762" s="31"/>
      <c r="F762" s="3"/>
      <c r="G762" s="3"/>
      <c r="H762" s="3"/>
      <c r="I762" s="3"/>
      <c r="J762" s="3"/>
      <c r="K762" s="3"/>
      <c r="L762" s="3"/>
      <c r="M762" s="3"/>
      <c r="N762" s="3"/>
      <c r="O762" s="3"/>
      <c r="P762" s="3"/>
      <c r="Q762" s="3"/>
      <c r="R762" s="3"/>
      <c r="S762" s="3"/>
      <c r="T762" s="106"/>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6"/>
      <c r="BA762" s="37"/>
    </row>
    <row r="763" ht="15" customHeight="1" spans="1:53">
      <c r="A763" s="3"/>
      <c r="B763" s="3"/>
      <c r="C763" s="3"/>
      <c r="D763" s="31"/>
      <c r="E763" s="31"/>
      <c r="F763" s="3"/>
      <c r="G763" s="3"/>
      <c r="H763" s="3"/>
      <c r="I763" s="3"/>
      <c r="J763" s="3"/>
      <c r="K763" s="3"/>
      <c r="L763" s="3"/>
      <c r="M763" s="3"/>
      <c r="N763" s="3"/>
      <c r="O763" s="3"/>
      <c r="P763" s="3"/>
      <c r="Q763" s="3"/>
      <c r="R763" s="3"/>
      <c r="S763" s="3"/>
      <c r="T763" s="106"/>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6"/>
      <c r="BA763" s="37"/>
    </row>
    <row r="764" ht="15" customHeight="1" spans="1:53">
      <c r="A764" s="3"/>
      <c r="B764" s="3"/>
      <c r="C764" s="3"/>
      <c r="D764" s="31"/>
      <c r="E764" s="31"/>
      <c r="F764" s="3"/>
      <c r="G764" s="3"/>
      <c r="H764" s="3"/>
      <c r="I764" s="3"/>
      <c r="J764" s="3"/>
      <c r="K764" s="3"/>
      <c r="L764" s="3"/>
      <c r="M764" s="3"/>
      <c r="N764" s="3"/>
      <c r="O764" s="3"/>
      <c r="P764" s="3"/>
      <c r="Q764" s="3"/>
      <c r="R764" s="3"/>
      <c r="S764" s="3"/>
      <c r="T764" s="106"/>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6"/>
      <c r="BA764" s="37"/>
    </row>
    <row r="765" ht="15" customHeight="1" spans="1:53">
      <c r="A765" s="3"/>
      <c r="B765" s="3"/>
      <c r="C765" s="3"/>
      <c r="D765" s="31"/>
      <c r="E765" s="31"/>
      <c r="F765" s="3"/>
      <c r="G765" s="3"/>
      <c r="H765" s="3"/>
      <c r="I765" s="3"/>
      <c r="J765" s="3"/>
      <c r="K765" s="3"/>
      <c r="L765" s="3"/>
      <c r="M765" s="3"/>
      <c r="N765" s="3"/>
      <c r="O765" s="3"/>
      <c r="P765" s="3"/>
      <c r="Q765" s="3"/>
      <c r="R765" s="3"/>
      <c r="S765" s="3"/>
      <c r="T765" s="106"/>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6"/>
      <c r="BA765" s="37"/>
    </row>
    <row r="766" ht="15" customHeight="1" spans="1:53">
      <c r="A766" s="3"/>
      <c r="B766" s="3"/>
      <c r="C766" s="3"/>
      <c r="D766" s="31"/>
      <c r="E766" s="31"/>
      <c r="F766" s="3"/>
      <c r="G766" s="3"/>
      <c r="H766" s="3"/>
      <c r="I766" s="3"/>
      <c r="J766" s="3"/>
      <c r="K766" s="3"/>
      <c r="L766" s="3"/>
      <c r="M766" s="3"/>
      <c r="N766" s="3"/>
      <c r="O766" s="3"/>
      <c r="P766" s="3"/>
      <c r="Q766" s="3"/>
      <c r="R766" s="3"/>
      <c r="S766" s="3"/>
      <c r="T766" s="106"/>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6"/>
      <c r="BA766" s="37"/>
    </row>
    <row r="767" ht="15" customHeight="1" spans="1:53">
      <c r="A767" s="3"/>
      <c r="B767" s="3"/>
      <c r="C767" s="3"/>
      <c r="D767" s="31"/>
      <c r="E767" s="31"/>
      <c r="F767" s="3"/>
      <c r="G767" s="3"/>
      <c r="H767" s="3"/>
      <c r="I767" s="3"/>
      <c r="J767" s="3"/>
      <c r="K767" s="3"/>
      <c r="L767" s="3"/>
      <c r="M767" s="3"/>
      <c r="N767" s="3"/>
      <c r="O767" s="3"/>
      <c r="P767" s="3"/>
      <c r="Q767" s="3"/>
      <c r="R767" s="3"/>
      <c r="S767" s="3"/>
      <c r="T767" s="106"/>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6"/>
      <c r="BA767" s="37"/>
    </row>
    <row r="768" ht="15" customHeight="1" spans="1:53">
      <c r="A768" s="3"/>
      <c r="B768" s="3"/>
      <c r="C768" s="3"/>
      <c r="D768" s="31"/>
      <c r="E768" s="31"/>
      <c r="F768" s="3"/>
      <c r="G768" s="3"/>
      <c r="H768" s="3"/>
      <c r="I768" s="3"/>
      <c r="J768" s="3"/>
      <c r="K768" s="3"/>
      <c r="L768" s="3"/>
      <c r="M768" s="3"/>
      <c r="N768" s="3"/>
      <c r="O768" s="3"/>
      <c r="P768" s="3"/>
      <c r="Q768" s="3"/>
      <c r="R768" s="3"/>
      <c r="S768" s="3"/>
      <c r="T768" s="106"/>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6"/>
      <c r="BA768" s="37"/>
    </row>
    <row r="769" ht="15" customHeight="1" spans="1:53">
      <c r="A769" s="3"/>
      <c r="B769" s="3"/>
      <c r="C769" s="3"/>
      <c r="D769" s="31"/>
      <c r="E769" s="31"/>
      <c r="F769" s="3"/>
      <c r="G769" s="3"/>
      <c r="H769" s="3"/>
      <c r="I769" s="3"/>
      <c r="J769" s="3"/>
      <c r="K769" s="3"/>
      <c r="L769" s="3"/>
      <c r="M769" s="3"/>
      <c r="N769" s="3"/>
      <c r="O769" s="3"/>
      <c r="P769" s="3"/>
      <c r="Q769" s="3"/>
      <c r="R769" s="3"/>
      <c r="S769" s="3"/>
      <c r="T769" s="106"/>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6"/>
      <c r="BA769" s="37"/>
    </row>
    <row r="770" ht="15" customHeight="1" spans="1:53">
      <c r="A770" s="3"/>
      <c r="B770" s="3"/>
      <c r="C770" s="3"/>
      <c r="D770" s="31"/>
      <c r="E770" s="31"/>
      <c r="F770" s="3"/>
      <c r="G770" s="3"/>
      <c r="H770" s="3"/>
      <c r="I770" s="3"/>
      <c r="J770" s="3"/>
      <c r="K770" s="3"/>
      <c r="L770" s="3"/>
      <c r="M770" s="3"/>
      <c r="N770" s="3"/>
      <c r="O770" s="3"/>
      <c r="P770" s="3"/>
      <c r="Q770" s="3"/>
      <c r="R770" s="3"/>
      <c r="S770" s="3"/>
      <c r="T770" s="106"/>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6"/>
      <c r="BA770" s="37"/>
    </row>
    <row r="771" ht="15" customHeight="1" spans="1:53">
      <c r="A771" s="3"/>
      <c r="B771" s="3"/>
      <c r="C771" s="3"/>
      <c r="D771" s="31"/>
      <c r="E771" s="31"/>
      <c r="F771" s="3"/>
      <c r="G771" s="3"/>
      <c r="H771" s="3"/>
      <c r="I771" s="3"/>
      <c r="J771" s="3"/>
      <c r="K771" s="3"/>
      <c r="L771" s="3"/>
      <c r="M771" s="3"/>
      <c r="N771" s="3"/>
      <c r="O771" s="3"/>
      <c r="P771" s="3"/>
      <c r="Q771" s="3"/>
      <c r="R771" s="3"/>
      <c r="S771" s="3"/>
      <c r="T771" s="106"/>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6"/>
      <c r="BA771" s="37"/>
    </row>
    <row r="772" ht="15" customHeight="1" spans="1:53">
      <c r="A772" s="3"/>
      <c r="B772" s="3"/>
      <c r="C772" s="3"/>
      <c r="D772" s="31"/>
      <c r="E772" s="31"/>
      <c r="F772" s="3"/>
      <c r="G772" s="3"/>
      <c r="H772" s="3"/>
      <c r="I772" s="3"/>
      <c r="J772" s="3"/>
      <c r="K772" s="3"/>
      <c r="L772" s="3"/>
      <c r="M772" s="3"/>
      <c r="N772" s="3"/>
      <c r="O772" s="3"/>
      <c r="P772" s="3"/>
      <c r="Q772" s="3"/>
      <c r="R772" s="3"/>
      <c r="S772" s="3"/>
      <c r="T772" s="106"/>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6"/>
      <c r="BA772" s="37"/>
    </row>
    <row r="773" ht="15" customHeight="1" spans="1:53">
      <c r="A773" s="3"/>
      <c r="B773" s="3"/>
      <c r="C773" s="3"/>
      <c r="D773" s="31"/>
      <c r="E773" s="31"/>
      <c r="F773" s="3"/>
      <c r="G773" s="3"/>
      <c r="H773" s="3"/>
      <c r="I773" s="3"/>
      <c r="J773" s="3"/>
      <c r="K773" s="3"/>
      <c r="L773" s="3"/>
      <c r="M773" s="3"/>
      <c r="N773" s="3"/>
      <c r="O773" s="3"/>
      <c r="P773" s="3"/>
      <c r="Q773" s="3"/>
      <c r="R773" s="3"/>
      <c r="S773" s="3"/>
      <c r="T773" s="106"/>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6"/>
      <c r="BA773" s="37"/>
    </row>
    <row r="774" ht="15" customHeight="1" spans="1:53">
      <c r="A774" s="3"/>
      <c r="B774" s="3"/>
      <c r="C774" s="3"/>
      <c r="D774" s="31"/>
      <c r="E774" s="31"/>
      <c r="F774" s="3"/>
      <c r="G774" s="3"/>
      <c r="H774" s="3"/>
      <c r="I774" s="3"/>
      <c r="J774" s="3"/>
      <c r="K774" s="3"/>
      <c r="L774" s="3"/>
      <c r="M774" s="3"/>
      <c r="N774" s="3"/>
      <c r="O774" s="3"/>
      <c r="P774" s="3"/>
      <c r="Q774" s="3"/>
      <c r="R774" s="3"/>
      <c r="S774" s="3"/>
      <c r="T774" s="106"/>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6"/>
      <c r="BA774" s="37"/>
    </row>
    <row r="775" ht="15" customHeight="1" spans="1:53">
      <c r="A775" s="3"/>
      <c r="B775" s="3"/>
      <c r="C775" s="3"/>
      <c r="D775" s="31"/>
      <c r="E775" s="31"/>
      <c r="F775" s="3"/>
      <c r="G775" s="3"/>
      <c r="H775" s="3"/>
      <c r="I775" s="3"/>
      <c r="J775" s="3"/>
      <c r="K775" s="3"/>
      <c r="L775" s="3"/>
      <c r="M775" s="3"/>
      <c r="N775" s="3"/>
      <c r="O775" s="3"/>
      <c r="P775" s="3"/>
      <c r="Q775" s="3"/>
      <c r="R775" s="3"/>
      <c r="S775" s="3"/>
      <c r="T775" s="106"/>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6"/>
      <c r="BA775" s="37"/>
    </row>
    <row r="776" ht="15" customHeight="1" spans="1:53">
      <c r="A776" s="3"/>
      <c r="B776" s="3"/>
      <c r="C776" s="3"/>
      <c r="D776" s="31"/>
      <c r="E776" s="31"/>
      <c r="F776" s="3"/>
      <c r="G776" s="3"/>
      <c r="H776" s="3"/>
      <c r="I776" s="3"/>
      <c r="J776" s="3"/>
      <c r="K776" s="3"/>
      <c r="L776" s="3"/>
      <c r="M776" s="3"/>
      <c r="N776" s="3"/>
      <c r="O776" s="3"/>
      <c r="P776" s="3"/>
      <c r="Q776" s="3"/>
      <c r="R776" s="3"/>
      <c r="S776" s="3"/>
      <c r="T776" s="106"/>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6"/>
      <c r="BA776" s="37"/>
    </row>
    <row r="777" ht="15" customHeight="1" spans="1:53">
      <c r="A777" s="3"/>
      <c r="B777" s="3"/>
      <c r="C777" s="3"/>
      <c r="D777" s="31"/>
      <c r="E777" s="31"/>
      <c r="F777" s="3"/>
      <c r="G777" s="3"/>
      <c r="H777" s="3"/>
      <c r="I777" s="3"/>
      <c r="J777" s="3"/>
      <c r="K777" s="3"/>
      <c r="L777" s="3"/>
      <c r="M777" s="3"/>
      <c r="N777" s="3"/>
      <c r="O777" s="3"/>
      <c r="P777" s="3"/>
      <c r="Q777" s="3"/>
      <c r="R777" s="3"/>
      <c r="S777" s="3"/>
      <c r="T777" s="106"/>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6"/>
      <c r="BA777" s="37"/>
    </row>
    <row r="778" ht="15" customHeight="1" spans="1:53">
      <c r="A778" s="3"/>
      <c r="B778" s="3"/>
      <c r="C778" s="3"/>
      <c r="D778" s="31"/>
      <c r="E778" s="31"/>
      <c r="F778" s="3"/>
      <c r="G778" s="3"/>
      <c r="H778" s="3"/>
      <c r="I778" s="3"/>
      <c r="J778" s="3"/>
      <c r="K778" s="3"/>
      <c r="L778" s="3"/>
      <c r="M778" s="3"/>
      <c r="N778" s="3"/>
      <c r="O778" s="3"/>
      <c r="P778" s="3"/>
      <c r="Q778" s="3"/>
      <c r="R778" s="3"/>
      <c r="S778" s="3"/>
      <c r="T778" s="106"/>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6"/>
      <c r="BA778" s="37"/>
    </row>
    <row r="779" ht="15" customHeight="1" spans="1:53">
      <c r="A779" s="3"/>
      <c r="B779" s="3"/>
      <c r="C779" s="3"/>
      <c r="D779" s="31"/>
      <c r="E779" s="31"/>
      <c r="F779" s="3"/>
      <c r="G779" s="3"/>
      <c r="H779" s="3"/>
      <c r="I779" s="3"/>
      <c r="J779" s="3"/>
      <c r="K779" s="3"/>
      <c r="L779" s="3"/>
      <c r="M779" s="3"/>
      <c r="N779" s="3"/>
      <c r="O779" s="3"/>
      <c r="P779" s="3"/>
      <c r="Q779" s="3"/>
      <c r="R779" s="3"/>
      <c r="S779" s="3"/>
      <c r="T779" s="106"/>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6"/>
      <c r="BA779" s="37"/>
    </row>
    <row r="780" ht="15" customHeight="1" spans="1:53">
      <c r="A780" s="3"/>
      <c r="B780" s="3"/>
      <c r="C780" s="3"/>
      <c r="D780" s="31"/>
      <c r="E780" s="31"/>
      <c r="F780" s="3"/>
      <c r="G780" s="3"/>
      <c r="H780" s="3"/>
      <c r="I780" s="3"/>
      <c r="J780" s="3"/>
      <c r="K780" s="3"/>
      <c r="L780" s="3"/>
      <c r="M780" s="3"/>
      <c r="N780" s="3"/>
      <c r="O780" s="3"/>
      <c r="P780" s="3"/>
      <c r="Q780" s="3"/>
      <c r="R780" s="3"/>
      <c r="S780" s="3"/>
      <c r="T780" s="106"/>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6"/>
      <c r="BA780" s="37"/>
    </row>
    <row r="781" ht="15" customHeight="1" spans="1:53">
      <c r="A781" s="3"/>
      <c r="B781" s="3"/>
      <c r="C781" s="3"/>
      <c r="D781" s="31"/>
      <c r="E781" s="31"/>
      <c r="F781" s="3"/>
      <c r="G781" s="3"/>
      <c r="H781" s="3"/>
      <c r="I781" s="3"/>
      <c r="J781" s="3"/>
      <c r="K781" s="3"/>
      <c r="L781" s="3"/>
      <c r="M781" s="3"/>
      <c r="N781" s="3"/>
      <c r="O781" s="3"/>
      <c r="P781" s="3"/>
      <c r="Q781" s="3"/>
      <c r="R781" s="3"/>
      <c r="S781" s="3"/>
      <c r="T781" s="106"/>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6"/>
      <c r="BA781" s="37"/>
    </row>
    <row r="782" ht="15" customHeight="1" spans="1:53">
      <c r="A782" s="3"/>
      <c r="B782" s="3"/>
      <c r="C782" s="3"/>
      <c r="D782" s="31"/>
      <c r="E782" s="31"/>
      <c r="F782" s="3"/>
      <c r="G782" s="3"/>
      <c r="H782" s="3"/>
      <c r="I782" s="3"/>
      <c r="J782" s="3"/>
      <c r="K782" s="3"/>
      <c r="L782" s="3"/>
      <c r="M782" s="3"/>
      <c r="N782" s="3"/>
      <c r="O782" s="3"/>
      <c r="P782" s="3"/>
      <c r="Q782" s="3"/>
      <c r="R782" s="3"/>
      <c r="S782" s="3"/>
      <c r="T782" s="106"/>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6"/>
      <c r="BA782" s="37"/>
    </row>
    <row r="783" ht="15" customHeight="1" spans="1:53">
      <c r="A783" s="3"/>
      <c r="B783" s="3"/>
      <c r="C783" s="3"/>
      <c r="D783" s="31"/>
      <c r="E783" s="31"/>
      <c r="F783" s="3"/>
      <c r="G783" s="3"/>
      <c r="H783" s="3"/>
      <c r="I783" s="3"/>
      <c r="J783" s="3"/>
      <c r="K783" s="3"/>
      <c r="L783" s="3"/>
      <c r="M783" s="3"/>
      <c r="N783" s="3"/>
      <c r="O783" s="3"/>
      <c r="P783" s="3"/>
      <c r="Q783" s="3"/>
      <c r="R783" s="3"/>
      <c r="S783" s="3"/>
      <c r="T783" s="106"/>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6"/>
      <c r="BA783" s="37"/>
    </row>
    <row r="784" ht="15" customHeight="1" spans="1:53">
      <c r="A784" s="3"/>
      <c r="B784" s="3"/>
      <c r="C784" s="3"/>
      <c r="D784" s="31"/>
      <c r="E784" s="31"/>
      <c r="F784" s="3"/>
      <c r="G784" s="3"/>
      <c r="H784" s="3"/>
      <c r="I784" s="3"/>
      <c r="J784" s="3"/>
      <c r="K784" s="3"/>
      <c r="L784" s="3"/>
      <c r="M784" s="3"/>
      <c r="N784" s="3"/>
      <c r="O784" s="3"/>
      <c r="P784" s="3"/>
      <c r="Q784" s="3"/>
      <c r="R784" s="3"/>
      <c r="S784" s="3"/>
      <c r="T784" s="106"/>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6"/>
      <c r="BA784" s="37"/>
    </row>
    <row r="785" ht="15" customHeight="1" spans="1:53">
      <c r="A785" s="3"/>
      <c r="B785" s="3"/>
      <c r="C785" s="3"/>
      <c r="D785" s="31"/>
      <c r="E785" s="31"/>
      <c r="F785" s="3"/>
      <c r="G785" s="3"/>
      <c r="H785" s="3"/>
      <c r="I785" s="3"/>
      <c r="J785" s="3"/>
      <c r="K785" s="3"/>
      <c r="L785" s="3"/>
      <c r="M785" s="3"/>
      <c r="N785" s="3"/>
      <c r="O785" s="3"/>
      <c r="P785" s="3"/>
      <c r="Q785" s="3"/>
      <c r="R785" s="3"/>
      <c r="S785" s="3"/>
      <c r="T785" s="106"/>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6"/>
      <c r="BA785" s="37"/>
    </row>
    <row r="786" ht="15" customHeight="1" spans="1:53">
      <c r="A786" s="3"/>
      <c r="B786" s="3"/>
      <c r="C786" s="3"/>
      <c r="D786" s="31"/>
      <c r="E786" s="31"/>
      <c r="F786" s="3"/>
      <c r="G786" s="3"/>
      <c r="H786" s="3"/>
      <c r="I786" s="3"/>
      <c r="J786" s="3"/>
      <c r="K786" s="3"/>
      <c r="L786" s="3"/>
      <c r="M786" s="3"/>
      <c r="N786" s="3"/>
      <c r="O786" s="3"/>
      <c r="P786" s="3"/>
      <c r="Q786" s="3"/>
      <c r="R786" s="3"/>
      <c r="S786" s="3"/>
      <c r="T786" s="106"/>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6"/>
      <c r="BA786" s="37"/>
    </row>
    <row r="787" ht="15" customHeight="1" spans="1:53">
      <c r="A787" s="3"/>
      <c r="B787" s="3"/>
      <c r="C787" s="3"/>
      <c r="D787" s="31"/>
      <c r="E787" s="31"/>
      <c r="F787" s="3"/>
      <c r="G787" s="3"/>
      <c r="H787" s="3"/>
      <c r="I787" s="3"/>
      <c r="J787" s="3"/>
      <c r="K787" s="3"/>
      <c r="L787" s="3"/>
      <c r="M787" s="3"/>
      <c r="N787" s="3"/>
      <c r="O787" s="3"/>
      <c r="P787" s="3"/>
      <c r="Q787" s="3"/>
      <c r="R787" s="3"/>
      <c r="S787" s="3"/>
      <c r="T787" s="106"/>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6"/>
      <c r="BA787" s="37"/>
    </row>
    <row r="788" ht="15" customHeight="1" spans="1:53">
      <c r="A788" s="3"/>
      <c r="B788" s="3"/>
      <c r="C788" s="3"/>
      <c r="D788" s="31"/>
      <c r="E788" s="31"/>
      <c r="F788" s="3"/>
      <c r="G788" s="3"/>
      <c r="H788" s="3"/>
      <c r="I788" s="3"/>
      <c r="J788" s="3"/>
      <c r="K788" s="3"/>
      <c r="L788" s="3"/>
      <c r="M788" s="3"/>
      <c r="N788" s="3"/>
      <c r="O788" s="3"/>
      <c r="P788" s="3"/>
      <c r="Q788" s="3"/>
      <c r="R788" s="3"/>
      <c r="S788" s="3"/>
      <c r="T788" s="106"/>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6"/>
      <c r="BA788" s="37"/>
    </row>
    <row r="789" ht="15" customHeight="1" spans="1:53">
      <c r="A789" s="3"/>
      <c r="B789" s="3"/>
      <c r="C789" s="3"/>
      <c r="D789" s="31"/>
      <c r="E789" s="31"/>
      <c r="F789" s="3"/>
      <c r="G789" s="3"/>
      <c r="H789" s="3"/>
      <c r="I789" s="3"/>
      <c r="J789" s="3"/>
      <c r="K789" s="3"/>
      <c r="L789" s="3"/>
      <c r="M789" s="3"/>
      <c r="N789" s="3"/>
      <c r="O789" s="3"/>
      <c r="P789" s="3"/>
      <c r="Q789" s="3"/>
      <c r="R789" s="3"/>
      <c r="S789" s="3"/>
      <c r="T789" s="106"/>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6"/>
      <c r="BA789" s="37"/>
    </row>
    <row r="790" ht="15" customHeight="1" spans="1:53">
      <c r="A790" s="3"/>
      <c r="B790" s="3"/>
      <c r="C790" s="3"/>
      <c r="D790" s="31"/>
      <c r="E790" s="31"/>
      <c r="F790" s="3"/>
      <c r="G790" s="3"/>
      <c r="H790" s="3"/>
      <c r="I790" s="3"/>
      <c r="J790" s="3"/>
      <c r="K790" s="3"/>
      <c r="L790" s="3"/>
      <c r="M790" s="3"/>
      <c r="N790" s="3"/>
      <c r="O790" s="3"/>
      <c r="P790" s="3"/>
      <c r="Q790" s="3"/>
      <c r="R790" s="3"/>
      <c r="S790" s="3"/>
      <c r="T790" s="106"/>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6"/>
      <c r="BA790" s="37"/>
    </row>
    <row r="791" ht="15" customHeight="1" spans="1:53">
      <c r="A791" s="3"/>
      <c r="B791" s="3"/>
      <c r="C791" s="3"/>
      <c r="D791" s="31"/>
      <c r="E791" s="31"/>
      <c r="F791" s="3"/>
      <c r="G791" s="3"/>
      <c r="H791" s="3"/>
      <c r="I791" s="3"/>
      <c r="J791" s="3"/>
      <c r="K791" s="3"/>
      <c r="L791" s="3"/>
      <c r="M791" s="3"/>
      <c r="N791" s="3"/>
      <c r="O791" s="3"/>
      <c r="P791" s="3"/>
      <c r="Q791" s="3"/>
      <c r="R791" s="3"/>
      <c r="S791" s="3"/>
      <c r="T791" s="106"/>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6"/>
      <c r="BA791" s="37"/>
    </row>
    <row r="792" ht="15" customHeight="1" spans="1:53">
      <c r="A792" s="3"/>
      <c r="B792" s="3"/>
      <c r="C792" s="3"/>
      <c r="D792" s="31"/>
      <c r="E792" s="31"/>
      <c r="F792" s="3"/>
      <c r="G792" s="3"/>
      <c r="H792" s="3"/>
      <c r="I792" s="3"/>
      <c r="J792" s="3"/>
      <c r="K792" s="3"/>
      <c r="L792" s="3"/>
      <c r="M792" s="3"/>
      <c r="N792" s="3"/>
      <c r="O792" s="3"/>
      <c r="P792" s="3"/>
      <c r="Q792" s="3"/>
      <c r="R792" s="3"/>
      <c r="S792" s="3"/>
      <c r="T792" s="106"/>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6"/>
      <c r="BA792" s="37"/>
    </row>
    <row r="793" ht="15" customHeight="1" spans="1:53">
      <c r="A793" s="3"/>
      <c r="B793" s="3"/>
      <c r="C793" s="3"/>
      <c r="D793" s="31"/>
      <c r="E793" s="31"/>
      <c r="F793" s="3"/>
      <c r="G793" s="3"/>
      <c r="H793" s="3"/>
      <c r="I793" s="3"/>
      <c r="J793" s="3"/>
      <c r="K793" s="3"/>
      <c r="L793" s="3"/>
      <c r="M793" s="3"/>
      <c r="N793" s="3"/>
      <c r="O793" s="3"/>
      <c r="P793" s="3"/>
      <c r="Q793" s="3"/>
      <c r="R793" s="3"/>
      <c r="S793" s="3"/>
      <c r="T793" s="106"/>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6"/>
      <c r="BA793" s="37"/>
    </row>
    <row r="794" ht="15" customHeight="1" spans="1:53">
      <c r="A794" s="3"/>
      <c r="B794" s="3"/>
      <c r="C794" s="3"/>
      <c r="D794" s="31"/>
      <c r="E794" s="31"/>
      <c r="F794" s="3"/>
      <c r="G794" s="3"/>
      <c r="H794" s="3"/>
      <c r="I794" s="3"/>
      <c r="J794" s="3"/>
      <c r="K794" s="3"/>
      <c r="L794" s="3"/>
      <c r="M794" s="3"/>
      <c r="N794" s="3"/>
      <c r="O794" s="3"/>
      <c r="P794" s="3"/>
      <c r="Q794" s="3"/>
      <c r="R794" s="3"/>
      <c r="S794" s="3"/>
      <c r="T794" s="106"/>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6"/>
      <c r="BA794" s="37"/>
    </row>
    <row r="795" ht="15" customHeight="1" spans="1:53">
      <c r="A795" s="3"/>
      <c r="B795" s="3"/>
      <c r="C795" s="3"/>
      <c r="D795" s="31"/>
      <c r="E795" s="31"/>
      <c r="F795" s="3"/>
      <c r="G795" s="3"/>
      <c r="H795" s="3"/>
      <c r="I795" s="3"/>
      <c r="J795" s="3"/>
      <c r="K795" s="3"/>
      <c r="L795" s="3"/>
      <c r="M795" s="3"/>
      <c r="N795" s="3"/>
      <c r="O795" s="3"/>
      <c r="P795" s="3"/>
      <c r="Q795" s="3"/>
      <c r="R795" s="3"/>
      <c r="S795" s="3"/>
      <c r="T795" s="106"/>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6"/>
      <c r="BA795" s="37"/>
    </row>
    <row r="796" ht="15" customHeight="1" spans="1:53">
      <c r="A796" s="3"/>
      <c r="B796" s="3"/>
      <c r="C796" s="3"/>
      <c r="D796" s="31"/>
      <c r="E796" s="31"/>
      <c r="F796" s="3"/>
      <c r="G796" s="3"/>
      <c r="H796" s="3"/>
      <c r="I796" s="3"/>
      <c r="J796" s="3"/>
      <c r="K796" s="3"/>
      <c r="L796" s="3"/>
      <c r="M796" s="3"/>
      <c r="N796" s="3"/>
      <c r="O796" s="3"/>
      <c r="P796" s="3"/>
      <c r="Q796" s="3"/>
      <c r="R796" s="3"/>
      <c r="S796" s="3"/>
      <c r="T796" s="106"/>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6"/>
      <c r="BA796" s="37"/>
    </row>
    <row r="797" ht="15" customHeight="1" spans="1:53">
      <c r="A797" s="3"/>
      <c r="B797" s="3"/>
      <c r="C797" s="3"/>
      <c r="D797" s="31"/>
      <c r="E797" s="31"/>
      <c r="F797" s="3"/>
      <c r="G797" s="3"/>
      <c r="H797" s="3"/>
      <c r="I797" s="3"/>
      <c r="J797" s="3"/>
      <c r="K797" s="3"/>
      <c r="L797" s="3"/>
      <c r="M797" s="3"/>
      <c r="N797" s="3"/>
      <c r="O797" s="3"/>
      <c r="P797" s="3"/>
      <c r="Q797" s="3"/>
      <c r="R797" s="3"/>
      <c r="S797" s="3"/>
      <c r="T797" s="106"/>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6"/>
      <c r="BA797" s="37"/>
    </row>
    <row r="798" ht="15" customHeight="1" spans="1:53">
      <c r="A798" s="3"/>
      <c r="B798" s="3"/>
      <c r="C798" s="3"/>
      <c r="D798" s="31"/>
      <c r="E798" s="31"/>
      <c r="F798" s="3"/>
      <c r="G798" s="3"/>
      <c r="H798" s="3"/>
      <c r="I798" s="3"/>
      <c r="J798" s="3"/>
      <c r="K798" s="3"/>
      <c r="L798" s="3"/>
      <c r="M798" s="3"/>
      <c r="N798" s="3"/>
      <c r="O798" s="3"/>
      <c r="P798" s="3"/>
      <c r="Q798" s="3"/>
      <c r="R798" s="3"/>
      <c r="S798" s="3"/>
      <c r="T798" s="106"/>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6"/>
      <c r="BA798" s="37"/>
    </row>
    <row r="799" ht="15" customHeight="1" spans="1:53">
      <c r="A799" s="3"/>
      <c r="B799" s="3"/>
      <c r="C799" s="3"/>
      <c r="D799" s="31"/>
      <c r="E799" s="31"/>
      <c r="F799" s="3"/>
      <c r="G799" s="3"/>
      <c r="H799" s="3"/>
      <c r="I799" s="3"/>
      <c r="J799" s="3"/>
      <c r="K799" s="3"/>
      <c r="L799" s="3"/>
      <c r="M799" s="3"/>
      <c r="N799" s="3"/>
      <c r="O799" s="3"/>
      <c r="P799" s="3"/>
      <c r="Q799" s="3"/>
      <c r="R799" s="3"/>
      <c r="S799" s="3"/>
      <c r="T799" s="106"/>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6"/>
      <c r="BA799" s="37"/>
    </row>
    <row r="800" ht="15" customHeight="1" spans="1:53">
      <c r="A800" s="3"/>
      <c r="B800" s="3"/>
      <c r="C800" s="3"/>
      <c r="D800" s="31"/>
      <c r="E800" s="31"/>
      <c r="F800" s="3"/>
      <c r="G800" s="3"/>
      <c r="H800" s="3"/>
      <c r="I800" s="3"/>
      <c r="J800" s="3"/>
      <c r="K800" s="3"/>
      <c r="L800" s="3"/>
      <c r="M800" s="3"/>
      <c r="N800" s="3"/>
      <c r="O800" s="3"/>
      <c r="P800" s="3"/>
      <c r="Q800" s="3"/>
      <c r="R800" s="3"/>
      <c r="S800" s="3"/>
      <c r="T800" s="106"/>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6"/>
      <c r="BA800" s="37"/>
    </row>
    <row r="801" ht="15" customHeight="1" spans="1:53">
      <c r="A801" s="3"/>
      <c r="B801" s="3"/>
      <c r="C801" s="3"/>
      <c r="D801" s="31"/>
      <c r="E801" s="31"/>
      <c r="F801" s="3"/>
      <c r="G801" s="3"/>
      <c r="H801" s="3"/>
      <c r="I801" s="3"/>
      <c r="J801" s="3"/>
      <c r="K801" s="3"/>
      <c r="L801" s="3"/>
      <c r="M801" s="3"/>
      <c r="N801" s="3"/>
      <c r="O801" s="3"/>
      <c r="P801" s="3"/>
      <c r="Q801" s="3"/>
      <c r="R801" s="3"/>
      <c r="S801" s="3"/>
      <c r="T801" s="106"/>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6"/>
      <c r="BA801" s="37"/>
    </row>
    <row r="802" ht="15" customHeight="1" spans="1:53">
      <c r="A802" s="3"/>
      <c r="B802" s="3"/>
      <c r="C802" s="3"/>
      <c r="D802" s="31"/>
      <c r="E802" s="31"/>
      <c r="F802" s="3"/>
      <c r="G802" s="3"/>
      <c r="H802" s="3"/>
      <c r="I802" s="3"/>
      <c r="J802" s="3"/>
      <c r="K802" s="3"/>
      <c r="L802" s="3"/>
      <c r="M802" s="3"/>
      <c r="N802" s="3"/>
      <c r="O802" s="3"/>
      <c r="P802" s="3"/>
      <c r="Q802" s="3"/>
      <c r="R802" s="3"/>
      <c r="S802" s="3"/>
      <c r="T802" s="106"/>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6"/>
      <c r="BA802" s="37"/>
    </row>
    <row r="803" ht="15" customHeight="1" spans="1:53">
      <c r="A803" s="3"/>
      <c r="B803" s="3"/>
      <c r="C803" s="3"/>
      <c r="D803" s="31"/>
      <c r="E803" s="31"/>
      <c r="F803" s="3"/>
      <c r="G803" s="3"/>
      <c r="H803" s="3"/>
      <c r="I803" s="3"/>
      <c r="J803" s="3"/>
      <c r="K803" s="3"/>
      <c r="L803" s="3"/>
      <c r="M803" s="3"/>
      <c r="N803" s="3"/>
      <c r="O803" s="3"/>
      <c r="P803" s="3"/>
      <c r="Q803" s="3"/>
      <c r="R803" s="3"/>
      <c r="S803" s="3"/>
      <c r="T803" s="106"/>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6"/>
      <c r="BA803" s="37"/>
    </row>
    <row r="804" ht="15" customHeight="1" spans="1:53">
      <c r="A804" s="3"/>
      <c r="B804" s="3"/>
      <c r="C804" s="3"/>
      <c r="D804" s="31"/>
      <c r="E804" s="31"/>
      <c r="F804" s="3"/>
      <c r="G804" s="3"/>
      <c r="H804" s="3"/>
      <c r="I804" s="3"/>
      <c r="J804" s="3"/>
      <c r="K804" s="3"/>
      <c r="L804" s="3"/>
      <c r="M804" s="3"/>
      <c r="N804" s="3"/>
      <c r="O804" s="3"/>
      <c r="P804" s="3"/>
      <c r="Q804" s="3"/>
      <c r="R804" s="3"/>
      <c r="S804" s="3"/>
      <c r="T804" s="106"/>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6"/>
      <c r="BA804" s="37"/>
    </row>
    <row r="805" ht="15" customHeight="1" spans="1:53">
      <c r="A805" s="3"/>
      <c r="B805" s="3"/>
      <c r="C805" s="3"/>
      <c r="D805" s="31"/>
      <c r="E805" s="31"/>
      <c r="F805" s="3"/>
      <c r="G805" s="3"/>
      <c r="H805" s="3"/>
      <c r="I805" s="3"/>
      <c r="J805" s="3"/>
      <c r="K805" s="3"/>
      <c r="L805" s="3"/>
      <c r="M805" s="3"/>
      <c r="N805" s="3"/>
      <c r="O805" s="3"/>
      <c r="P805" s="3"/>
      <c r="Q805" s="3"/>
      <c r="R805" s="3"/>
      <c r="S805" s="3"/>
      <c r="T805" s="106"/>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6"/>
      <c r="BA805" s="37"/>
    </row>
    <row r="806" ht="15" customHeight="1" spans="1:53">
      <c r="A806" s="3"/>
      <c r="B806" s="3"/>
      <c r="C806" s="3"/>
      <c r="D806" s="31"/>
      <c r="E806" s="31"/>
      <c r="F806" s="3"/>
      <c r="G806" s="3"/>
      <c r="H806" s="3"/>
      <c r="I806" s="3"/>
      <c r="J806" s="3"/>
      <c r="K806" s="3"/>
      <c r="L806" s="3"/>
      <c r="M806" s="3"/>
      <c r="N806" s="3"/>
      <c r="O806" s="3"/>
      <c r="P806" s="3"/>
      <c r="Q806" s="3"/>
      <c r="R806" s="3"/>
      <c r="S806" s="3"/>
      <c r="T806" s="106"/>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6"/>
      <c r="BA806" s="37"/>
    </row>
    <row r="807" ht="15" customHeight="1" spans="1:53">
      <c r="A807" s="3"/>
      <c r="B807" s="3"/>
      <c r="C807" s="3"/>
      <c r="D807" s="31"/>
      <c r="E807" s="31"/>
      <c r="F807" s="3"/>
      <c r="G807" s="3"/>
      <c r="H807" s="3"/>
      <c r="I807" s="3"/>
      <c r="J807" s="3"/>
      <c r="K807" s="3"/>
      <c r="L807" s="3"/>
      <c r="M807" s="3"/>
      <c r="N807" s="3"/>
      <c r="O807" s="3"/>
      <c r="P807" s="3"/>
      <c r="Q807" s="3"/>
      <c r="R807" s="3"/>
      <c r="S807" s="3"/>
      <c r="T807" s="106"/>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6"/>
      <c r="BA807" s="37"/>
    </row>
    <row r="808" ht="15" customHeight="1" spans="1:53">
      <c r="A808" s="3"/>
      <c r="B808" s="3"/>
      <c r="C808" s="3"/>
      <c r="D808" s="31"/>
      <c r="E808" s="31"/>
      <c r="F808" s="3"/>
      <c r="G808" s="3"/>
      <c r="H808" s="3"/>
      <c r="I808" s="3"/>
      <c r="J808" s="3"/>
      <c r="K808" s="3"/>
      <c r="L808" s="3"/>
      <c r="M808" s="3"/>
      <c r="N808" s="3"/>
      <c r="O808" s="3"/>
      <c r="P808" s="3"/>
      <c r="Q808" s="3"/>
      <c r="R808" s="3"/>
      <c r="S808" s="3"/>
      <c r="T808" s="106"/>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6"/>
      <c r="BA808" s="37"/>
    </row>
    <row r="809" ht="15" customHeight="1" spans="1:53">
      <c r="A809" s="3"/>
      <c r="B809" s="3"/>
      <c r="C809" s="3"/>
      <c r="D809" s="31"/>
      <c r="E809" s="31"/>
      <c r="F809" s="3"/>
      <c r="G809" s="3"/>
      <c r="H809" s="3"/>
      <c r="I809" s="3"/>
      <c r="J809" s="3"/>
      <c r="K809" s="3"/>
      <c r="L809" s="3"/>
      <c r="M809" s="3"/>
      <c r="N809" s="3"/>
      <c r="O809" s="3"/>
      <c r="P809" s="3"/>
      <c r="Q809" s="3"/>
      <c r="R809" s="3"/>
      <c r="S809" s="3"/>
      <c r="T809" s="106"/>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6"/>
      <c r="BA809" s="37"/>
    </row>
    <row r="810" ht="15" customHeight="1" spans="1:53">
      <c r="A810" s="3"/>
      <c r="B810" s="3"/>
      <c r="C810" s="3"/>
      <c r="D810" s="31"/>
      <c r="E810" s="31"/>
      <c r="F810" s="3"/>
      <c r="G810" s="3"/>
      <c r="H810" s="3"/>
      <c r="I810" s="3"/>
      <c r="J810" s="3"/>
      <c r="K810" s="3"/>
      <c r="L810" s="3"/>
      <c r="M810" s="3"/>
      <c r="N810" s="3"/>
      <c r="O810" s="3"/>
      <c r="P810" s="3"/>
      <c r="Q810" s="3"/>
      <c r="R810" s="3"/>
      <c r="S810" s="3"/>
      <c r="T810" s="106"/>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6"/>
      <c r="BA810" s="37"/>
    </row>
    <row r="811" ht="15" customHeight="1" spans="1:53">
      <c r="A811" s="3"/>
      <c r="B811" s="3"/>
      <c r="C811" s="3"/>
      <c r="D811" s="31"/>
      <c r="E811" s="31"/>
      <c r="F811" s="3"/>
      <c r="G811" s="3"/>
      <c r="H811" s="3"/>
      <c r="I811" s="3"/>
      <c r="J811" s="3"/>
      <c r="K811" s="3"/>
      <c r="L811" s="3"/>
      <c r="M811" s="3"/>
      <c r="N811" s="3"/>
      <c r="O811" s="3"/>
      <c r="P811" s="3"/>
      <c r="Q811" s="3"/>
      <c r="R811" s="3"/>
      <c r="S811" s="3"/>
      <c r="T811" s="106"/>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6"/>
      <c r="BA811" s="37"/>
    </row>
    <row r="812" ht="15" customHeight="1" spans="1:53">
      <c r="A812" s="3"/>
      <c r="B812" s="3"/>
      <c r="C812" s="3"/>
      <c r="D812" s="31"/>
      <c r="E812" s="31"/>
      <c r="F812" s="3"/>
      <c r="G812" s="3"/>
      <c r="H812" s="3"/>
      <c r="I812" s="3"/>
      <c r="J812" s="3"/>
      <c r="K812" s="3"/>
      <c r="L812" s="3"/>
      <c r="M812" s="3"/>
      <c r="N812" s="3"/>
      <c r="O812" s="3"/>
      <c r="P812" s="3"/>
      <c r="Q812" s="3"/>
      <c r="R812" s="3"/>
      <c r="S812" s="3"/>
      <c r="T812" s="106"/>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6"/>
      <c r="BA812" s="37"/>
    </row>
    <row r="813" ht="15" customHeight="1" spans="1:53">
      <c r="A813" s="3"/>
      <c r="B813" s="3"/>
      <c r="C813" s="3"/>
      <c r="D813" s="31"/>
      <c r="E813" s="31"/>
      <c r="F813" s="3"/>
      <c r="G813" s="3"/>
      <c r="H813" s="3"/>
      <c r="I813" s="3"/>
      <c r="J813" s="3"/>
      <c r="K813" s="3"/>
      <c r="L813" s="3"/>
      <c r="M813" s="3"/>
      <c r="N813" s="3"/>
      <c r="O813" s="3"/>
      <c r="P813" s="3"/>
      <c r="Q813" s="3"/>
      <c r="R813" s="3"/>
      <c r="S813" s="3"/>
      <c r="T813" s="106"/>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6"/>
      <c r="BA813" s="37"/>
    </row>
    <row r="814" ht="15" customHeight="1" spans="1:53">
      <c r="A814" s="3"/>
      <c r="B814" s="3"/>
      <c r="C814" s="3"/>
      <c r="D814" s="31"/>
      <c r="E814" s="31"/>
      <c r="F814" s="3"/>
      <c r="G814" s="3"/>
      <c r="H814" s="3"/>
      <c r="I814" s="3"/>
      <c r="J814" s="3"/>
      <c r="K814" s="3"/>
      <c r="L814" s="3"/>
      <c r="M814" s="3"/>
      <c r="N814" s="3"/>
      <c r="O814" s="3"/>
      <c r="P814" s="3"/>
      <c r="Q814" s="3"/>
      <c r="R814" s="3"/>
      <c r="S814" s="3"/>
      <c r="T814" s="106"/>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6"/>
      <c r="BA814" s="37"/>
    </row>
    <row r="815" ht="15" customHeight="1" spans="1:53">
      <c r="A815" s="3"/>
      <c r="B815" s="3"/>
      <c r="C815" s="3"/>
      <c r="D815" s="31"/>
      <c r="E815" s="31"/>
      <c r="F815" s="3"/>
      <c r="G815" s="3"/>
      <c r="H815" s="3"/>
      <c r="I815" s="3"/>
      <c r="J815" s="3"/>
      <c r="K815" s="3"/>
      <c r="L815" s="3"/>
      <c r="M815" s="3"/>
      <c r="N815" s="3"/>
      <c r="O815" s="3"/>
      <c r="P815" s="3"/>
      <c r="Q815" s="3"/>
      <c r="R815" s="3"/>
      <c r="S815" s="3"/>
      <c r="T815" s="106"/>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6"/>
      <c r="BA815" s="37"/>
    </row>
    <row r="816" ht="15" customHeight="1" spans="1:53">
      <c r="A816" s="3"/>
      <c r="B816" s="3"/>
      <c r="C816" s="3"/>
      <c r="D816" s="31"/>
      <c r="E816" s="31"/>
      <c r="F816" s="3"/>
      <c r="G816" s="3"/>
      <c r="H816" s="3"/>
      <c r="I816" s="3"/>
      <c r="J816" s="3"/>
      <c r="K816" s="3"/>
      <c r="L816" s="3"/>
      <c r="M816" s="3"/>
      <c r="N816" s="3"/>
      <c r="O816" s="3"/>
      <c r="P816" s="3"/>
      <c r="Q816" s="3"/>
      <c r="R816" s="3"/>
      <c r="S816" s="3"/>
      <c r="T816" s="106"/>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6"/>
      <c r="BA816" s="37"/>
    </row>
    <row r="817" ht="15" customHeight="1" spans="1:53">
      <c r="A817" s="3"/>
      <c r="B817" s="3"/>
      <c r="C817" s="3"/>
      <c r="D817" s="31"/>
      <c r="E817" s="31"/>
      <c r="F817" s="3"/>
      <c r="G817" s="3"/>
      <c r="H817" s="3"/>
      <c r="I817" s="3"/>
      <c r="J817" s="3"/>
      <c r="K817" s="3"/>
      <c r="L817" s="3"/>
      <c r="M817" s="3"/>
      <c r="N817" s="3"/>
      <c r="O817" s="3"/>
      <c r="P817" s="3"/>
      <c r="Q817" s="3"/>
      <c r="R817" s="3"/>
      <c r="S817" s="3"/>
      <c r="T817" s="106"/>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6"/>
      <c r="BA817" s="37"/>
    </row>
    <row r="818" ht="15" customHeight="1" spans="1:53">
      <c r="A818" s="3"/>
      <c r="B818" s="3"/>
      <c r="C818" s="3"/>
      <c r="D818" s="31"/>
      <c r="E818" s="31"/>
      <c r="F818" s="3"/>
      <c r="G818" s="3"/>
      <c r="H818" s="3"/>
      <c r="I818" s="3"/>
      <c r="J818" s="3"/>
      <c r="K818" s="3"/>
      <c r="L818" s="3"/>
      <c r="M818" s="3"/>
      <c r="N818" s="3"/>
      <c r="O818" s="3"/>
      <c r="P818" s="3"/>
      <c r="Q818" s="3"/>
      <c r="R818" s="3"/>
      <c r="S818" s="3"/>
      <c r="T818" s="106"/>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6"/>
      <c r="BA818" s="37"/>
    </row>
    <row r="819" ht="15" customHeight="1" spans="1:53">
      <c r="A819" s="3"/>
      <c r="B819" s="3"/>
      <c r="C819" s="3"/>
      <c r="D819" s="31"/>
      <c r="E819" s="31"/>
      <c r="F819" s="3"/>
      <c r="G819" s="3"/>
      <c r="H819" s="3"/>
      <c r="I819" s="3"/>
      <c r="J819" s="3"/>
      <c r="K819" s="3"/>
      <c r="L819" s="3"/>
      <c r="M819" s="3"/>
      <c r="N819" s="3"/>
      <c r="O819" s="3"/>
      <c r="P819" s="3"/>
      <c r="Q819" s="3"/>
      <c r="R819" s="3"/>
      <c r="S819" s="3"/>
      <c r="T819" s="106"/>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6"/>
      <c r="BA819" s="37"/>
    </row>
    <row r="820" ht="15" customHeight="1" spans="1:53">
      <c r="A820" s="3"/>
      <c r="B820" s="3"/>
      <c r="C820" s="3"/>
      <c r="D820" s="31"/>
      <c r="E820" s="31"/>
      <c r="F820" s="3"/>
      <c r="G820" s="3"/>
      <c r="H820" s="3"/>
      <c r="I820" s="3"/>
      <c r="J820" s="3"/>
      <c r="K820" s="3"/>
      <c r="L820" s="3"/>
      <c r="M820" s="3"/>
      <c r="N820" s="3"/>
      <c r="O820" s="3"/>
      <c r="P820" s="3"/>
      <c r="Q820" s="3"/>
      <c r="R820" s="3"/>
      <c r="S820" s="3"/>
      <c r="T820" s="106"/>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6"/>
      <c r="BA820" s="37"/>
    </row>
    <row r="821" ht="15" customHeight="1" spans="1:53">
      <c r="A821" s="3"/>
      <c r="B821" s="3"/>
      <c r="C821" s="3"/>
      <c r="D821" s="31"/>
      <c r="E821" s="31"/>
      <c r="F821" s="3"/>
      <c r="G821" s="3"/>
      <c r="H821" s="3"/>
      <c r="I821" s="3"/>
      <c r="J821" s="3"/>
      <c r="K821" s="3"/>
      <c r="L821" s="3"/>
      <c r="M821" s="3"/>
      <c r="N821" s="3"/>
      <c r="O821" s="3"/>
      <c r="P821" s="3"/>
      <c r="Q821" s="3"/>
      <c r="R821" s="3"/>
      <c r="S821" s="3"/>
      <c r="T821" s="106"/>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6"/>
      <c r="BA821" s="37"/>
    </row>
    <row r="822" ht="15" customHeight="1" spans="1:53">
      <c r="A822" s="3"/>
      <c r="B822" s="3"/>
      <c r="C822" s="3"/>
      <c r="D822" s="31"/>
      <c r="E822" s="31"/>
      <c r="F822" s="3"/>
      <c r="G822" s="3"/>
      <c r="H822" s="3"/>
      <c r="I822" s="3"/>
      <c r="J822" s="3"/>
      <c r="K822" s="3"/>
      <c r="L822" s="3"/>
      <c r="M822" s="3"/>
      <c r="N822" s="3"/>
      <c r="O822" s="3"/>
      <c r="P822" s="3"/>
      <c r="Q822" s="3"/>
      <c r="R822" s="3"/>
      <c r="S822" s="3"/>
      <c r="T822" s="106"/>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6"/>
      <c r="BA822" s="37"/>
    </row>
    <row r="823" ht="15" customHeight="1" spans="1:53">
      <c r="A823" s="3"/>
      <c r="B823" s="3"/>
      <c r="C823" s="3"/>
      <c r="D823" s="31"/>
      <c r="E823" s="31"/>
      <c r="F823" s="3"/>
      <c r="G823" s="3"/>
      <c r="H823" s="3"/>
      <c r="I823" s="3"/>
      <c r="J823" s="3"/>
      <c r="K823" s="3"/>
      <c r="L823" s="3"/>
      <c r="M823" s="3"/>
      <c r="N823" s="3"/>
      <c r="O823" s="3"/>
      <c r="P823" s="3"/>
      <c r="Q823" s="3"/>
      <c r="R823" s="3"/>
      <c r="S823" s="3"/>
      <c r="T823" s="106"/>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6"/>
      <c r="BA823" s="37"/>
    </row>
    <row r="824" ht="15" customHeight="1" spans="1:53">
      <c r="A824" s="3"/>
      <c r="B824" s="3"/>
      <c r="C824" s="3"/>
      <c r="D824" s="31"/>
      <c r="E824" s="31"/>
      <c r="F824" s="3"/>
      <c r="G824" s="3"/>
      <c r="H824" s="3"/>
      <c r="I824" s="3"/>
      <c r="J824" s="3"/>
      <c r="K824" s="3"/>
      <c r="L824" s="3"/>
      <c r="M824" s="3"/>
      <c r="N824" s="3"/>
      <c r="O824" s="3"/>
      <c r="P824" s="3"/>
      <c r="Q824" s="3"/>
      <c r="R824" s="3"/>
      <c r="S824" s="3"/>
      <c r="T824" s="106"/>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6"/>
      <c r="BA824" s="37"/>
    </row>
    <row r="825" ht="15" customHeight="1" spans="1:53">
      <c r="A825" s="3"/>
      <c r="B825" s="3"/>
      <c r="C825" s="3"/>
      <c r="D825" s="31"/>
      <c r="E825" s="31"/>
      <c r="F825" s="3"/>
      <c r="G825" s="3"/>
      <c r="H825" s="3"/>
      <c r="I825" s="3"/>
      <c r="J825" s="3"/>
      <c r="K825" s="3"/>
      <c r="L825" s="3"/>
      <c r="M825" s="3"/>
      <c r="N825" s="3"/>
      <c r="O825" s="3"/>
      <c r="P825" s="3"/>
      <c r="Q825" s="3"/>
      <c r="R825" s="3"/>
      <c r="S825" s="3"/>
      <c r="T825" s="106"/>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6"/>
      <c r="BA825" s="37"/>
    </row>
    <row r="826" ht="15" customHeight="1" spans="1:53">
      <c r="A826" s="3"/>
      <c r="B826" s="3"/>
      <c r="C826" s="3"/>
      <c r="D826" s="31"/>
      <c r="E826" s="31"/>
      <c r="F826" s="3"/>
      <c r="G826" s="3"/>
      <c r="H826" s="3"/>
      <c r="I826" s="3"/>
      <c r="J826" s="3"/>
      <c r="K826" s="3"/>
      <c r="L826" s="3"/>
      <c r="M826" s="3"/>
      <c r="N826" s="3"/>
      <c r="O826" s="3"/>
      <c r="P826" s="3"/>
      <c r="Q826" s="3"/>
      <c r="R826" s="3"/>
      <c r="S826" s="3"/>
      <c r="T826" s="106"/>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6"/>
      <c r="BA826" s="37"/>
    </row>
    <row r="827" ht="15" customHeight="1" spans="1:53">
      <c r="A827" s="3"/>
      <c r="B827" s="3"/>
      <c r="C827" s="3"/>
      <c r="D827" s="31"/>
      <c r="E827" s="31"/>
      <c r="F827" s="3"/>
      <c r="G827" s="3"/>
      <c r="H827" s="3"/>
      <c r="I827" s="3"/>
      <c r="J827" s="3"/>
      <c r="K827" s="3"/>
      <c r="L827" s="3"/>
      <c r="M827" s="3"/>
      <c r="N827" s="3"/>
      <c r="O827" s="3"/>
      <c r="P827" s="3"/>
      <c r="Q827" s="3"/>
      <c r="R827" s="3"/>
      <c r="S827" s="3"/>
      <c r="T827" s="106"/>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6"/>
      <c r="BA827" s="37"/>
    </row>
    <row r="828" ht="15" customHeight="1" spans="1:53">
      <c r="A828" s="3"/>
      <c r="B828" s="3"/>
      <c r="C828" s="3"/>
      <c r="D828" s="31"/>
      <c r="E828" s="31"/>
      <c r="F828" s="3"/>
      <c r="G828" s="3"/>
      <c r="H828" s="3"/>
      <c r="I828" s="3"/>
      <c r="J828" s="3"/>
      <c r="K828" s="3"/>
      <c r="L828" s="3"/>
      <c r="M828" s="3"/>
      <c r="N828" s="3"/>
      <c r="O828" s="3"/>
      <c r="P828" s="3"/>
      <c r="Q828" s="3"/>
      <c r="R828" s="3"/>
      <c r="S828" s="3"/>
      <c r="T828" s="106"/>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6"/>
      <c r="BA828" s="37"/>
    </row>
    <row r="829" ht="15" customHeight="1" spans="1:53">
      <c r="A829" s="3"/>
      <c r="B829" s="3"/>
      <c r="C829" s="3"/>
      <c r="D829" s="31"/>
      <c r="E829" s="31"/>
      <c r="F829" s="3"/>
      <c r="G829" s="3"/>
      <c r="H829" s="3"/>
      <c r="I829" s="3"/>
      <c r="J829" s="3"/>
      <c r="K829" s="3"/>
      <c r="L829" s="3"/>
      <c r="M829" s="3"/>
      <c r="N829" s="3"/>
      <c r="O829" s="3"/>
      <c r="P829" s="3"/>
      <c r="Q829" s="3"/>
      <c r="R829" s="3"/>
      <c r="S829" s="3"/>
      <c r="T829" s="106"/>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6"/>
      <c r="BA829" s="37"/>
    </row>
    <row r="830" ht="15" customHeight="1" spans="1:53">
      <c r="A830" s="3"/>
      <c r="B830" s="3"/>
      <c r="C830" s="3"/>
      <c r="D830" s="31"/>
      <c r="E830" s="31"/>
      <c r="F830" s="3"/>
      <c r="G830" s="3"/>
      <c r="H830" s="3"/>
      <c r="I830" s="3"/>
      <c r="J830" s="3"/>
      <c r="K830" s="3"/>
      <c r="L830" s="3"/>
      <c r="M830" s="3"/>
      <c r="N830" s="3"/>
      <c r="O830" s="3"/>
      <c r="P830" s="3"/>
      <c r="Q830" s="3"/>
      <c r="R830" s="3"/>
      <c r="S830" s="3"/>
      <c r="T830" s="106"/>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6"/>
      <c r="BA830" s="37"/>
    </row>
    <row r="831" ht="15" customHeight="1" spans="1:53">
      <c r="A831" s="3"/>
      <c r="B831" s="3"/>
      <c r="C831" s="3"/>
      <c r="D831" s="31"/>
      <c r="E831" s="31"/>
      <c r="F831" s="3"/>
      <c r="G831" s="3"/>
      <c r="H831" s="3"/>
      <c r="I831" s="3"/>
      <c r="J831" s="3"/>
      <c r="K831" s="3"/>
      <c r="L831" s="3"/>
      <c r="M831" s="3"/>
      <c r="N831" s="3"/>
      <c r="O831" s="3"/>
      <c r="P831" s="3"/>
      <c r="Q831" s="3"/>
      <c r="R831" s="3"/>
      <c r="S831" s="3"/>
      <c r="T831" s="106"/>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6"/>
      <c r="BA831" s="37"/>
    </row>
    <row r="832" ht="15" customHeight="1" spans="1:53">
      <c r="A832" s="3"/>
      <c r="B832" s="3"/>
      <c r="C832" s="3"/>
      <c r="D832" s="31"/>
      <c r="E832" s="31"/>
      <c r="F832" s="3"/>
      <c r="G832" s="3"/>
      <c r="H832" s="3"/>
      <c r="I832" s="3"/>
      <c r="J832" s="3"/>
      <c r="K832" s="3"/>
      <c r="L832" s="3"/>
      <c r="M832" s="3"/>
      <c r="N832" s="3"/>
      <c r="O832" s="3"/>
      <c r="P832" s="3"/>
      <c r="Q832" s="3"/>
      <c r="R832" s="3"/>
      <c r="S832" s="3"/>
      <c r="T832" s="106"/>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6"/>
      <c r="BA832" s="37"/>
    </row>
    <row r="833" ht="15" customHeight="1" spans="1:53">
      <c r="A833" s="3"/>
      <c r="B833" s="3"/>
      <c r="C833" s="3"/>
      <c r="D833" s="31"/>
      <c r="E833" s="31"/>
      <c r="F833" s="3"/>
      <c r="G833" s="3"/>
      <c r="H833" s="3"/>
      <c r="I833" s="3"/>
      <c r="J833" s="3"/>
      <c r="K833" s="3"/>
      <c r="L833" s="3"/>
      <c r="M833" s="3"/>
      <c r="N833" s="3"/>
      <c r="O833" s="3"/>
      <c r="P833" s="3"/>
      <c r="Q833" s="3"/>
      <c r="R833" s="3"/>
      <c r="S833" s="3"/>
      <c r="T833" s="106"/>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6"/>
      <c r="BA833" s="37"/>
    </row>
    <row r="834" ht="15" customHeight="1" spans="1:53">
      <c r="A834" s="3"/>
      <c r="B834" s="3"/>
      <c r="C834" s="3"/>
      <c r="D834" s="31"/>
      <c r="E834" s="31"/>
      <c r="F834" s="3"/>
      <c r="G834" s="3"/>
      <c r="H834" s="3"/>
      <c r="I834" s="3"/>
      <c r="J834" s="3"/>
      <c r="K834" s="3"/>
      <c r="L834" s="3"/>
      <c r="M834" s="3"/>
      <c r="N834" s="3"/>
      <c r="O834" s="3"/>
      <c r="P834" s="3"/>
      <c r="Q834" s="3"/>
      <c r="R834" s="3"/>
      <c r="S834" s="3"/>
      <c r="T834" s="106"/>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6"/>
      <c r="BA834" s="37"/>
    </row>
    <row r="835" ht="15" customHeight="1" spans="1:53">
      <c r="A835" s="3"/>
      <c r="B835" s="3"/>
      <c r="C835" s="3"/>
      <c r="D835" s="31"/>
      <c r="E835" s="31"/>
      <c r="F835" s="3"/>
      <c r="G835" s="3"/>
      <c r="H835" s="3"/>
      <c r="I835" s="3"/>
      <c r="J835" s="3"/>
      <c r="K835" s="3"/>
      <c r="L835" s="3"/>
      <c r="M835" s="3"/>
      <c r="N835" s="3"/>
      <c r="O835" s="3"/>
      <c r="P835" s="3"/>
      <c r="Q835" s="3"/>
      <c r="R835" s="3"/>
      <c r="S835" s="3"/>
      <c r="T835" s="106"/>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6"/>
      <c r="BA835" s="37"/>
    </row>
    <row r="836" ht="15" customHeight="1" spans="1:53">
      <c r="A836" s="3"/>
      <c r="B836" s="3"/>
      <c r="C836" s="3"/>
      <c r="D836" s="31"/>
      <c r="E836" s="31"/>
      <c r="F836" s="3"/>
      <c r="G836" s="3"/>
      <c r="H836" s="3"/>
      <c r="I836" s="3"/>
      <c r="J836" s="3"/>
      <c r="K836" s="3"/>
      <c r="L836" s="3"/>
      <c r="M836" s="3"/>
      <c r="N836" s="3"/>
      <c r="O836" s="3"/>
      <c r="P836" s="3"/>
      <c r="Q836" s="3"/>
      <c r="R836" s="3"/>
      <c r="S836" s="3"/>
      <c r="T836" s="106"/>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6"/>
      <c r="BA836" s="37"/>
    </row>
    <row r="837" ht="15" customHeight="1" spans="1:53">
      <c r="A837" s="3"/>
      <c r="B837" s="3"/>
      <c r="C837" s="3"/>
      <c r="D837" s="31"/>
      <c r="E837" s="31"/>
      <c r="F837" s="3"/>
      <c r="G837" s="3"/>
      <c r="H837" s="3"/>
      <c r="I837" s="3"/>
      <c r="J837" s="3"/>
      <c r="K837" s="3"/>
      <c r="L837" s="3"/>
      <c r="M837" s="3"/>
      <c r="N837" s="3"/>
      <c r="O837" s="3"/>
      <c r="P837" s="3"/>
      <c r="Q837" s="3"/>
      <c r="R837" s="3"/>
      <c r="S837" s="3"/>
      <c r="T837" s="106"/>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6"/>
      <c r="BA837" s="37"/>
    </row>
    <row r="838" ht="15" customHeight="1" spans="1:53">
      <c r="A838" s="3"/>
      <c r="B838" s="3"/>
      <c r="C838" s="3"/>
      <c r="D838" s="31"/>
      <c r="E838" s="31"/>
      <c r="F838" s="3"/>
      <c r="G838" s="3"/>
      <c r="H838" s="3"/>
      <c r="I838" s="3"/>
      <c r="J838" s="3"/>
      <c r="K838" s="3"/>
      <c r="L838" s="3"/>
      <c r="M838" s="3"/>
      <c r="N838" s="3"/>
      <c r="O838" s="3"/>
      <c r="P838" s="3"/>
      <c r="Q838" s="3"/>
      <c r="R838" s="3"/>
      <c r="S838" s="3"/>
      <c r="T838" s="106"/>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6"/>
      <c r="BA838" s="37"/>
    </row>
    <row r="839" ht="15" customHeight="1" spans="1:53">
      <c r="A839" s="3"/>
      <c r="B839" s="3"/>
      <c r="C839" s="3"/>
      <c r="D839" s="31"/>
      <c r="E839" s="31"/>
      <c r="F839" s="3"/>
      <c r="G839" s="3"/>
      <c r="H839" s="3"/>
      <c r="I839" s="3"/>
      <c r="J839" s="3"/>
      <c r="K839" s="3"/>
      <c r="L839" s="3"/>
      <c r="M839" s="3"/>
      <c r="N839" s="3"/>
      <c r="O839" s="3"/>
      <c r="P839" s="3"/>
      <c r="Q839" s="3"/>
      <c r="R839" s="3"/>
      <c r="S839" s="3"/>
      <c r="T839" s="106"/>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6"/>
      <c r="BA839" s="37"/>
    </row>
    <row r="840" ht="15" customHeight="1" spans="1:53">
      <c r="A840" s="3"/>
      <c r="B840" s="3"/>
      <c r="C840" s="3"/>
      <c r="D840" s="31"/>
      <c r="E840" s="31"/>
      <c r="F840" s="3"/>
      <c r="G840" s="3"/>
      <c r="H840" s="3"/>
      <c r="I840" s="3"/>
      <c r="J840" s="3"/>
      <c r="K840" s="3"/>
      <c r="L840" s="3"/>
      <c r="M840" s="3"/>
      <c r="N840" s="3"/>
      <c r="O840" s="3"/>
      <c r="P840" s="3"/>
      <c r="Q840" s="3"/>
      <c r="R840" s="3"/>
      <c r="S840" s="3"/>
      <c r="T840" s="106"/>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6"/>
      <c r="BA840" s="37"/>
    </row>
    <row r="841" ht="15" customHeight="1" spans="1:53">
      <c r="A841" s="3"/>
      <c r="B841" s="3"/>
      <c r="C841" s="3"/>
      <c r="D841" s="31"/>
      <c r="E841" s="31"/>
      <c r="F841" s="3"/>
      <c r="G841" s="3"/>
      <c r="H841" s="3"/>
      <c r="I841" s="3"/>
      <c r="J841" s="3"/>
      <c r="K841" s="3"/>
      <c r="L841" s="3"/>
      <c r="M841" s="3"/>
      <c r="N841" s="3"/>
      <c r="O841" s="3"/>
      <c r="P841" s="3"/>
      <c r="Q841" s="3"/>
      <c r="R841" s="3"/>
      <c r="S841" s="3"/>
      <c r="T841" s="106"/>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6"/>
      <c r="BA841" s="37"/>
    </row>
    <row r="842" ht="15" customHeight="1" spans="1:53">
      <c r="A842" s="3"/>
      <c r="B842" s="3"/>
      <c r="C842" s="3"/>
      <c r="D842" s="31"/>
      <c r="E842" s="31"/>
      <c r="F842" s="3"/>
      <c r="G842" s="3"/>
      <c r="H842" s="3"/>
      <c r="I842" s="3"/>
      <c r="J842" s="3"/>
      <c r="K842" s="3"/>
      <c r="L842" s="3"/>
      <c r="M842" s="3"/>
      <c r="N842" s="3"/>
      <c r="O842" s="3"/>
      <c r="P842" s="3"/>
      <c r="Q842" s="3"/>
      <c r="R842" s="3"/>
      <c r="S842" s="3"/>
      <c r="T842" s="106"/>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6"/>
      <c r="BA842" s="37"/>
    </row>
    <row r="843" ht="15" customHeight="1" spans="1:53">
      <c r="A843" s="3"/>
      <c r="B843" s="3"/>
      <c r="C843" s="3"/>
      <c r="D843" s="31"/>
      <c r="E843" s="31"/>
      <c r="F843" s="3"/>
      <c r="G843" s="3"/>
      <c r="H843" s="3"/>
      <c r="I843" s="3"/>
      <c r="J843" s="3"/>
      <c r="K843" s="3"/>
      <c r="L843" s="3"/>
      <c r="M843" s="3"/>
      <c r="N843" s="3"/>
      <c r="O843" s="3"/>
      <c r="P843" s="3"/>
      <c r="Q843" s="3"/>
      <c r="R843" s="3"/>
      <c r="S843" s="3"/>
      <c r="T843" s="106"/>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6"/>
      <c r="BA843" s="37"/>
    </row>
    <row r="844" ht="15" customHeight="1" spans="1:53">
      <c r="A844" s="3"/>
      <c r="B844" s="3"/>
      <c r="C844" s="3"/>
      <c r="D844" s="31"/>
      <c r="E844" s="31"/>
      <c r="F844" s="3"/>
      <c r="G844" s="3"/>
      <c r="H844" s="3"/>
      <c r="I844" s="3"/>
      <c r="J844" s="3"/>
      <c r="K844" s="3"/>
      <c r="L844" s="3"/>
      <c r="M844" s="3"/>
      <c r="N844" s="3"/>
      <c r="O844" s="3"/>
      <c r="P844" s="3"/>
      <c r="Q844" s="3"/>
      <c r="R844" s="3"/>
      <c r="S844" s="3"/>
      <c r="T844" s="106"/>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6"/>
      <c r="BA844" s="37"/>
    </row>
    <row r="845" ht="15" customHeight="1" spans="1:53">
      <c r="A845" s="3"/>
      <c r="B845" s="3"/>
      <c r="C845" s="3"/>
      <c r="D845" s="31"/>
      <c r="E845" s="31"/>
      <c r="F845" s="3"/>
      <c r="G845" s="3"/>
      <c r="H845" s="3"/>
      <c r="I845" s="3"/>
      <c r="J845" s="3"/>
      <c r="K845" s="3"/>
      <c r="L845" s="3"/>
      <c r="M845" s="3"/>
      <c r="N845" s="3"/>
      <c r="O845" s="3"/>
      <c r="P845" s="3"/>
      <c r="Q845" s="3"/>
      <c r="R845" s="3"/>
      <c r="S845" s="3"/>
      <c r="T845" s="106"/>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6"/>
      <c r="BA845" s="37"/>
    </row>
    <row r="846" ht="15" customHeight="1" spans="1:53">
      <c r="A846" s="3"/>
      <c r="B846" s="3"/>
      <c r="C846" s="3"/>
      <c r="D846" s="31"/>
      <c r="E846" s="31"/>
      <c r="F846" s="3"/>
      <c r="G846" s="3"/>
      <c r="H846" s="3"/>
      <c r="I846" s="3"/>
      <c r="J846" s="3"/>
      <c r="K846" s="3"/>
      <c r="L846" s="3"/>
      <c r="M846" s="3"/>
      <c r="N846" s="3"/>
      <c r="O846" s="3"/>
      <c r="P846" s="3"/>
      <c r="Q846" s="3"/>
      <c r="R846" s="3"/>
      <c r="S846" s="3"/>
      <c r="T846" s="106"/>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6"/>
      <c r="BA846" s="37"/>
    </row>
    <row r="847" ht="15" customHeight="1" spans="1:53">
      <c r="A847" s="3"/>
      <c r="B847" s="3"/>
      <c r="C847" s="3"/>
      <c r="D847" s="31"/>
      <c r="E847" s="31"/>
      <c r="F847" s="3"/>
      <c r="G847" s="3"/>
      <c r="H847" s="3"/>
      <c r="I847" s="3"/>
      <c r="J847" s="3"/>
      <c r="K847" s="3"/>
      <c r="L847" s="3"/>
      <c r="M847" s="3"/>
      <c r="N847" s="3"/>
      <c r="O847" s="3"/>
      <c r="P847" s="3"/>
      <c r="Q847" s="3"/>
      <c r="R847" s="3"/>
      <c r="S847" s="3"/>
      <c r="T847" s="106"/>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6"/>
      <c r="BA847" s="37"/>
    </row>
    <row r="848" ht="15" customHeight="1" spans="1:53">
      <c r="A848" s="3"/>
      <c r="B848" s="3"/>
      <c r="C848" s="3"/>
      <c r="D848" s="31"/>
      <c r="E848" s="31"/>
      <c r="F848" s="3"/>
      <c r="G848" s="3"/>
      <c r="H848" s="3"/>
      <c r="I848" s="3"/>
      <c r="J848" s="3"/>
      <c r="K848" s="3"/>
      <c r="L848" s="3"/>
      <c r="M848" s="3"/>
      <c r="N848" s="3"/>
      <c r="O848" s="3"/>
      <c r="P848" s="3"/>
      <c r="Q848" s="3"/>
      <c r="R848" s="3"/>
      <c r="S848" s="3"/>
      <c r="T848" s="106"/>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6"/>
      <c r="BA848" s="37"/>
    </row>
    <row r="849" ht="15" customHeight="1" spans="1:53">
      <c r="A849" s="3"/>
      <c r="B849" s="3"/>
      <c r="C849" s="3"/>
      <c r="D849" s="31"/>
      <c r="E849" s="31"/>
      <c r="F849" s="3"/>
      <c r="G849" s="3"/>
      <c r="H849" s="3"/>
      <c r="I849" s="3"/>
      <c r="J849" s="3"/>
      <c r="K849" s="3"/>
      <c r="L849" s="3"/>
      <c r="M849" s="3"/>
      <c r="N849" s="3"/>
      <c r="O849" s="3"/>
      <c r="P849" s="3"/>
      <c r="Q849" s="3"/>
      <c r="R849" s="3"/>
      <c r="S849" s="3"/>
      <c r="T849" s="106"/>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6"/>
      <c r="BA849" s="37"/>
    </row>
    <row r="850" ht="15" customHeight="1" spans="1:53">
      <c r="A850" s="3"/>
      <c r="B850" s="3"/>
      <c r="C850" s="3"/>
      <c r="D850" s="31"/>
      <c r="E850" s="31"/>
      <c r="F850" s="3"/>
      <c r="G850" s="3"/>
      <c r="H850" s="3"/>
      <c r="I850" s="3"/>
      <c r="J850" s="3"/>
      <c r="K850" s="3"/>
      <c r="L850" s="3"/>
      <c r="M850" s="3"/>
      <c r="N850" s="3"/>
      <c r="O850" s="3"/>
      <c r="P850" s="3"/>
      <c r="Q850" s="3"/>
      <c r="R850" s="3"/>
      <c r="S850" s="3"/>
      <c r="T850" s="106"/>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6"/>
      <c r="BA850" s="37"/>
    </row>
    <row r="851" ht="15" customHeight="1" spans="1:53">
      <c r="A851" s="3"/>
      <c r="B851" s="3"/>
      <c r="C851" s="3"/>
      <c r="D851" s="31"/>
      <c r="E851" s="31"/>
      <c r="F851" s="3"/>
      <c r="G851" s="3"/>
      <c r="H851" s="3"/>
      <c r="I851" s="3"/>
      <c r="J851" s="3"/>
      <c r="K851" s="3"/>
      <c r="L851" s="3"/>
      <c r="M851" s="3"/>
      <c r="N851" s="3"/>
      <c r="O851" s="3"/>
      <c r="P851" s="3"/>
      <c r="Q851" s="3"/>
      <c r="R851" s="3"/>
      <c r="S851" s="3"/>
      <c r="T851" s="106"/>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6"/>
      <c r="BA851" s="37"/>
    </row>
    <row r="852" ht="15" customHeight="1" spans="1:53">
      <c r="A852" s="3"/>
      <c r="B852" s="3"/>
      <c r="C852" s="3"/>
      <c r="D852" s="31"/>
      <c r="E852" s="31"/>
      <c r="F852" s="3"/>
      <c r="G852" s="3"/>
      <c r="H852" s="3"/>
      <c r="I852" s="3"/>
      <c r="J852" s="3"/>
      <c r="K852" s="3"/>
      <c r="L852" s="3"/>
      <c r="M852" s="3"/>
      <c r="N852" s="3"/>
      <c r="O852" s="3"/>
      <c r="P852" s="3"/>
      <c r="Q852" s="3"/>
      <c r="R852" s="3"/>
      <c r="S852" s="3"/>
      <c r="T852" s="106"/>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6"/>
      <c r="BA852" s="37"/>
    </row>
    <row r="853" ht="15" customHeight="1" spans="1:53">
      <c r="A853" s="3"/>
      <c r="B853" s="3"/>
      <c r="C853" s="3"/>
      <c r="D853" s="31"/>
      <c r="E853" s="31"/>
      <c r="F853" s="3"/>
      <c r="G853" s="3"/>
      <c r="H853" s="3"/>
      <c r="I853" s="3"/>
      <c r="J853" s="3"/>
      <c r="K853" s="3"/>
      <c r="L853" s="3"/>
      <c r="M853" s="3"/>
      <c r="N853" s="3"/>
      <c r="O853" s="3"/>
      <c r="P853" s="3"/>
      <c r="Q853" s="3"/>
      <c r="R853" s="3"/>
      <c r="S853" s="3"/>
      <c r="T853" s="106"/>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6"/>
      <c r="BA853" s="37"/>
    </row>
    <row r="854" ht="15" customHeight="1" spans="1:53">
      <c r="A854" s="3"/>
      <c r="B854" s="3"/>
      <c r="C854" s="3"/>
      <c r="D854" s="31"/>
      <c r="E854" s="31"/>
      <c r="F854" s="3"/>
      <c r="G854" s="3"/>
      <c r="H854" s="3"/>
      <c r="I854" s="3"/>
      <c r="J854" s="3"/>
      <c r="K854" s="3"/>
      <c r="L854" s="3"/>
      <c r="M854" s="3"/>
      <c r="N854" s="3"/>
      <c r="O854" s="3"/>
      <c r="P854" s="3"/>
      <c r="Q854" s="3"/>
      <c r="R854" s="3"/>
      <c r="S854" s="3"/>
      <c r="T854" s="106"/>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6"/>
      <c r="BA854" s="37"/>
    </row>
    <row r="855" ht="15" customHeight="1" spans="1:53">
      <c r="A855" s="3"/>
      <c r="B855" s="3"/>
      <c r="C855" s="3"/>
      <c r="D855" s="31"/>
      <c r="E855" s="31"/>
      <c r="F855" s="3"/>
      <c r="G855" s="3"/>
      <c r="H855" s="3"/>
      <c r="I855" s="3"/>
      <c r="J855" s="3"/>
      <c r="K855" s="3"/>
      <c r="L855" s="3"/>
      <c r="M855" s="3"/>
      <c r="N855" s="3"/>
      <c r="O855" s="3"/>
      <c r="P855" s="3"/>
      <c r="Q855" s="3"/>
      <c r="R855" s="3"/>
      <c r="S855" s="3"/>
      <c r="T855" s="106"/>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6"/>
      <c r="BA855" s="37"/>
    </row>
    <row r="856" ht="15" customHeight="1" spans="1:53">
      <c r="A856" s="3"/>
      <c r="B856" s="3"/>
      <c r="C856" s="3"/>
      <c r="D856" s="31"/>
      <c r="E856" s="31"/>
      <c r="F856" s="3"/>
      <c r="G856" s="3"/>
      <c r="H856" s="3"/>
      <c r="I856" s="3"/>
      <c r="J856" s="3"/>
      <c r="K856" s="3"/>
      <c r="L856" s="3"/>
      <c r="M856" s="3"/>
      <c r="N856" s="3"/>
      <c r="O856" s="3"/>
      <c r="P856" s="3"/>
      <c r="Q856" s="3"/>
      <c r="R856" s="3"/>
      <c r="S856" s="3"/>
      <c r="T856" s="106"/>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6"/>
      <c r="BA856" s="37"/>
    </row>
    <row r="857" ht="15" customHeight="1" spans="1:53">
      <c r="A857" s="3"/>
      <c r="B857" s="3"/>
      <c r="C857" s="3"/>
      <c r="D857" s="31"/>
      <c r="E857" s="31"/>
      <c r="F857" s="3"/>
      <c r="G857" s="3"/>
      <c r="H857" s="3"/>
      <c r="I857" s="3"/>
      <c r="J857" s="3"/>
      <c r="K857" s="3"/>
      <c r="L857" s="3"/>
      <c r="M857" s="3"/>
      <c r="N857" s="3"/>
      <c r="O857" s="3"/>
      <c r="P857" s="3"/>
      <c r="Q857" s="3"/>
      <c r="R857" s="3"/>
      <c r="S857" s="3"/>
      <c r="T857" s="106"/>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6"/>
      <c r="BA857" s="37"/>
    </row>
    <row r="858" ht="15" customHeight="1" spans="1:53">
      <c r="A858" s="3"/>
      <c r="B858" s="3"/>
      <c r="C858" s="3"/>
      <c r="D858" s="31"/>
      <c r="E858" s="31"/>
      <c r="F858" s="3"/>
      <c r="G858" s="3"/>
      <c r="H858" s="3"/>
      <c r="I858" s="3"/>
      <c r="J858" s="3"/>
      <c r="K858" s="3"/>
      <c r="L858" s="3"/>
      <c r="M858" s="3"/>
      <c r="N858" s="3"/>
      <c r="O858" s="3"/>
      <c r="P858" s="3"/>
      <c r="Q858" s="3"/>
      <c r="R858" s="3"/>
      <c r="S858" s="3"/>
      <c r="T858" s="106"/>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6"/>
      <c r="BA858" s="37"/>
    </row>
    <row r="859" ht="15" customHeight="1" spans="1:53">
      <c r="A859" s="3"/>
      <c r="B859" s="3"/>
      <c r="C859" s="3"/>
      <c r="D859" s="31"/>
      <c r="E859" s="31"/>
      <c r="F859" s="3"/>
      <c r="G859" s="3"/>
      <c r="H859" s="3"/>
      <c r="I859" s="3"/>
      <c r="J859" s="3"/>
      <c r="K859" s="3"/>
      <c r="L859" s="3"/>
      <c r="M859" s="3"/>
      <c r="N859" s="3"/>
      <c r="O859" s="3"/>
      <c r="P859" s="3"/>
      <c r="Q859" s="3"/>
      <c r="R859" s="3"/>
      <c r="S859" s="3"/>
      <c r="T859" s="106"/>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6"/>
      <c r="BA859" s="37"/>
    </row>
    <row r="860" ht="15" customHeight="1" spans="1:53">
      <c r="A860" s="3"/>
      <c r="B860" s="3"/>
      <c r="C860" s="3"/>
      <c r="D860" s="31"/>
      <c r="E860" s="31"/>
      <c r="F860" s="3"/>
      <c r="G860" s="3"/>
      <c r="H860" s="3"/>
      <c r="I860" s="3"/>
      <c r="J860" s="3"/>
      <c r="K860" s="3"/>
      <c r="L860" s="3"/>
      <c r="M860" s="3"/>
      <c r="N860" s="3"/>
      <c r="O860" s="3"/>
      <c r="P860" s="3"/>
      <c r="Q860" s="3"/>
      <c r="R860" s="3"/>
      <c r="S860" s="3"/>
      <c r="T860" s="106"/>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6"/>
      <c r="BA860" s="37"/>
    </row>
    <row r="861" ht="15" customHeight="1" spans="1:53">
      <c r="A861" s="3"/>
      <c r="B861" s="3"/>
      <c r="C861" s="3"/>
      <c r="D861" s="31"/>
      <c r="E861" s="31"/>
      <c r="F861" s="3"/>
      <c r="G861" s="3"/>
      <c r="H861" s="3"/>
      <c r="I861" s="3"/>
      <c r="J861" s="3"/>
      <c r="K861" s="3"/>
      <c r="L861" s="3"/>
      <c r="M861" s="3"/>
      <c r="N861" s="3"/>
      <c r="O861" s="3"/>
      <c r="P861" s="3"/>
      <c r="Q861" s="3"/>
      <c r="R861" s="3"/>
      <c r="S861" s="3"/>
      <c r="T861" s="106"/>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6"/>
      <c r="BA861" s="37"/>
    </row>
    <row r="862" ht="15" customHeight="1" spans="1:53">
      <c r="A862" s="3"/>
      <c r="B862" s="3"/>
      <c r="C862" s="3"/>
      <c r="D862" s="31"/>
      <c r="E862" s="31"/>
      <c r="F862" s="3"/>
      <c r="G862" s="3"/>
      <c r="H862" s="3"/>
      <c r="I862" s="3"/>
      <c r="J862" s="3"/>
      <c r="K862" s="3"/>
      <c r="L862" s="3"/>
      <c r="M862" s="3"/>
      <c r="N862" s="3"/>
      <c r="O862" s="3"/>
      <c r="P862" s="3"/>
      <c r="Q862" s="3"/>
      <c r="R862" s="3"/>
      <c r="S862" s="3"/>
      <c r="T862" s="106"/>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6"/>
      <c r="BA862" s="37"/>
    </row>
    <row r="863" ht="15" customHeight="1" spans="1:53">
      <c r="A863" s="3"/>
      <c r="B863" s="3"/>
      <c r="C863" s="3"/>
      <c r="D863" s="31"/>
      <c r="E863" s="31"/>
      <c r="F863" s="3"/>
      <c r="G863" s="3"/>
      <c r="H863" s="3"/>
      <c r="I863" s="3"/>
      <c r="J863" s="3"/>
      <c r="K863" s="3"/>
      <c r="L863" s="3"/>
      <c r="M863" s="3"/>
      <c r="N863" s="3"/>
      <c r="O863" s="3"/>
      <c r="P863" s="3"/>
      <c r="Q863" s="3"/>
      <c r="R863" s="3"/>
      <c r="S863" s="3"/>
      <c r="T863" s="106"/>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6"/>
      <c r="BA863" s="37"/>
    </row>
    <row r="864" ht="15" customHeight="1" spans="1:53">
      <c r="A864" s="3"/>
      <c r="B864" s="3"/>
      <c r="C864" s="3"/>
      <c r="D864" s="31"/>
      <c r="E864" s="31"/>
      <c r="F864" s="3"/>
      <c r="G864" s="3"/>
      <c r="H864" s="3"/>
      <c r="I864" s="3"/>
      <c r="J864" s="3"/>
      <c r="K864" s="3"/>
      <c r="L864" s="3"/>
      <c r="M864" s="3"/>
      <c r="N864" s="3"/>
      <c r="O864" s="3"/>
      <c r="P864" s="3"/>
      <c r="Q864" s="3"/>
      <c r="R864" s="3"/>
      <c r="S864" s="3"/>
      <c r="T864" s="106"/>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6"/>
      <c r="BA864" s="37"/>
    </row>
    <row r="865" ht="15" customHeight="1" spans="1:53">
      <c r="A865" s="3"/>
      <c r="B865" s="3"/>
      <c r="C865" s="3"/>
      <c r="D865" s="31"/>
      <c r="E865" s="31"/>
      <c r="F865" s="3"/>
      <c r="G865" s="3"/>
      <c r="H865" s="3"/>
      <c r="I865" s="3"/>
      <c r="J865" s="3"/>
      <c r="K865" s="3"/>
      <c r="L865" s="3"/>
      <c r="M865" s="3"/>
      <c r="N865" s="3"/>
      <c r="O865" s="3"/>
      <c r="P865" s="3"/>
      <c r="Q865" s="3"/>
      <c r="R865" s="3"/>
      <c r="S865" s="3"/>
      <c r="T865" s="106"/>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6"/>
      <c r="BA865" s="37"/>
    </row>
    <row r="866" ht="15" customHeight="1" spans="1:53">
      <c r="A866" s="3"/>
      <c r="B866" s="3"/>
      <c r="C866" s="3"/>
      <c r="D866" s="31"/>
      <c r="E866" s="31"/>
      <c r="F866" s="3"/>
      <c r="G866" s="3"/>
      <c r="H866" s="3"/>
      <c r="I866" s="3"/>
      <c r="J866" s="3"/>
      <c r="K866" s="3"/>
      <c r="L866" s="3"/>
      <c r="M866" s="3"/>
      <c r="N866" s="3"/>
      <c r="O866" s="3"/>
      <c r="P866" s="3"/>
      <c r="Q866" s="3"/>
      <c r="R866" s="3"/>
      <c r="S866" s="3"/>
      <c r="T866" s="106"/>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6"/>
      <c r="BA866" s="37"/>
    </row>
    <row r="867" ht="15" customHeight="1" spans="1:53">
      <c r="A867" s="3"/>
      <c r="B867" s="3"/>
      <c r="C867" s="3"/>
      <c r="D867" s="31"/>
      <c r="E867" s="31"/>
      <c r="F867" s="3"/>
      <c r="G867" s="3"/>
      <c r="H867" s="3"/>
      <c r="I867" s="3"/>
      <c r="J867" s="3"/>
      <c r="K867" s="3"/>
      <c r="L867" s="3"/>
      <c r="M867" s="3"/>
      <c r="N867" s="3"/>
      <c r="O867" s="3"/>
      <c r="P867" s="3"/>
      <c r="Q867" s="3"/>
      <c r="R867" s="3"/>
      <c r="S867" s="3"/>
      <c r="T867" s="106"/>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6"/>
      <c r="BA867" s="37"/>
    </row>
    <row r="868" ht="15" customHeight="1" spans="1:53">
      <c r="A868" s="3"/>
      <c r="B868" s="3"/>
      <c r="C868" s="3"/>
      <c r="D868" s="31"/>
      <c r="E868" s="31"/>
      <c r="F868" s="3"/>
      <c r="G868" s="3"/>
      <c r="H868" s="3"/>
      <c r="I868" s="3"/>
      <c r="J868" s="3"/>
      <c r="K868" s="3"/>
      <c r="L868" s="3"/>
      <c r="M868" s="3"/>
      <c r="N868" s="3"/>
      <c r="O868" s="3"/>
      <c r="P868" s="3"/>
      <c r="Q868" s="3"/>
      <c r="R868" s="3"/>
      <c r="S868" s="3"/>
      <c r="T868" s="106"/>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6"/>
      <c r="BA868" s="37"/>
    </row>
    <row r="869" ht="15" customHeight="1" spans="1:53">
      <c r="A869" s="3"/>
      <c r="B869" s="3"/>
      <c r="C869" s="3"/>
      <c r="D869" s="31"/>
      <c r="E869" s="31"/>
      <c r="F869" s="3"/>
      <c r="G869" s="3"/>
      <c r="H869" s="3"/>
      <c r="I869" s="3"/>
      <c r="J869" s="3"/>
      <c r="K869" s="3"/>
      <c r="L869" s="3"/>
      <c r="M869" s="3"/>
      <c r="N869" s="3"/>
      <c r="O869" s="3"/>
      <c r="P869" s="3"/>
      <c r="Q869" s="3"/>
      <c r="R869" s="3"/>
      <c r="S869" s="3"/>
      <c r="T869" s="106"/>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6"/>
      <c r="BA869" s="37"/>
    </row>
    <row r="870" ht="15" customHeight="1" spans="1:53">
      <c r="A870" s="3"/>
      <c r="B870" s="3"/>
      <c r="C870" s="3"/>
      <c r="D870" s="31"/>
      <c r="E870" s="31"/>
      <c r="F870" s="3"/>
      <c r="G870" s="3"/>
      <c r="H870" s="3"/>
      <c r="I870" s="3"/>
      <c r="J870" s="3"/>
      <c r="K870" s="3"/>
      <c r="L870" s="3"/>
      <c r="M870" s="3"/>
      <c r="N870" s="3"/>
      <c r="O870" s="3"/>
      <c r="P870" s="3"/>
      <c r="Q870" s="3"/>
      <c r="R870" s="3"/>
      <c r="S870" s="3"/>
      <c r="T870" s="106"/>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6"/>
      <c r="BA870" s="37"/>
    </row>
    <row r="871" ht="15" customHeight="1" spans="1:53">
      <c r="A871" s="3"/>
      <c r="B871" s="3"/>
      <c r="C871" s="3"/>
      <c r="D871" s="31"/>
      <c r="E871" s="31"/>
      <c r="F871" s="3"/>
      <c r="G871" s="3"/>
      <c r="H871" s="3"/>
      <c r="I871" s="3"/>
      <c r="J871" s="3"/>
      <c r="K871" s="3"/>
      <c r="L871" s="3"/>
      <c r="M871" s="3"/>
      <c r="N871" s="3"/>
      <c r="O871" s="3"/>
      <c r="P871" s="3"/>
      <c r="Q871" s="3"/>
      <c r="R871" s="3"/>
      <c r="S871" s="3"/>
      <c r="T871" s="106"/>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6"/>
      <c r="BA871" s="37"/>
    </row>
    <row r="872" ht="15" customHeight="1" spans="1:53">
      <c r="A872" s="3"/>
      <c r="B872" s="3"/>
      <c r="C872" s="3"/>
      <c r="D872" s="31"/>
      <c r="E872" s="31"/>
      <c r="F872" s="3"/>
      <c r="G872" s="3"/>
      <c r="H872" s="3"/>
      <c r="I872" s="3"/>
      <c r="J872" s="3"/>
      <c r="K872" s="3"/>
      <c r="L872" s="3"/>
      <c r="M872" s="3"/>
      <c r="N872" s="3"/>
      <c r="O872" s="3"/>
      <c r="P872" s="3"/>
      <c r="Q872" s="3"/>
      <c r="R872" s="3"/>
      <c r="S872" s="3"/>
      <c r="T872" s="106"/>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6"/>
      <c r="BA872" s="37"/>
    </row>
    <row r="873" ht="15" customHeight="1" spans="1:53">
      <c r="A873" s="3"/>
      <c r="B873" s="3"/>
      <c r="C873" s="3"/>
      <c r="D873" s="31"/>
      <c r="E873" s="31"/>
      <c r="F873" s="3"/>
      <c r="G873" s="3"/>
      <c r="H873" s="3"/>
      <c r="I873" s="3"/>
      <c r="J873" s="3"/>
      <c r="K873" s="3"/>
      <c r="L873" s="3"/>
      <c r="M873" s="3"/>
      <c r="N873" s="3"/>
      <c r="O873" s="3"/>
      <c r="P873" s="3"/>
      <c r="Q873" s="3"/>
      <c r="R873" s="3"/>
      <c r="S873" s="3"/>
      <c r="T873" s="106"/>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6"/>
      <c r="BA873" s="37"/>
    </row>
    <row r="874" ht="15" customHeight="1" spans="1:53">
      <c r="A874" s="3"/>
      <c r="B874" s="3"/>
      <c r="C874" s="3"/>
      <c r="D874" s="31"/>
      <c r="E874" s="31"/>
      <c r="F874" s="3"/>
      <c r="G874" s="3"/>
      <c r="H874" s="3"/>
      <c r="I874" s="3"/>
      <c r="J874" s="3"/>
      <c r="K874" s="3"/>
      <c r="L874" s="3"/>
      <c r="M874" s="3"/>
      <c r="N874" s="3"/>
      <c r="O874" s="3"/>
      <c r="P874" s="3"/>
      <c r="Q874" s="3"/>
      <c r="R874" s="3"/>
      <c r="S874" s="3"/>
      <c r="T874" s="106"/>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6"/>
      <c r="BA874" s="37"/>
    </row>
    <row r="875" ht="15" customHeight="1" spans="1:53">
      <c r="A875" s="3"/>
      <c r="B875" s="3"/>
      <c r="C875" s="3"/>
      <c r="D875" s="31"/>
      <c r="E875" s="31"/>
      <c r="F875" s="3"/>
      <c r="G875" s="3"/>
      <c r="H875" s="3"/>
      <c r="I875" s="3"/>
      <c r="J875" s="3"/>
      <c r="K875" s="3"/>
      <c r="L875" s="3"/>
      <c r="M875" s="3"/>
      <c r="N875" s="3"/>
      <c r="O875" s="3"/>
      <c r="P875" s="3"/>
      <c r="Q875" s="3"/>
      <c r="R875" s="3"/>
      <c r="S875" s="3"/>
      <c r="T875" s="106"/>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6"/>
      <c r="BA875" s="37"/>
    </row>
    <row r="876" ht="15" customHeight="1" spans="1:53">
      <c r="A876" s="3"/>
      <c r="B876" s="3"/>
      <c r="C876" s="3"/>
      <c r="D876" s="31"/>
      <c r="E876" s="31"/>
      <c r="F876" s="3"/>
      <c r="G876" s="3"/>
      <c r="H876" s="3"/>
      <c r="I876" s="3"/>
      <c r="J876" s="3"/>
      <c r="K876" s="3"/>
      <c r="L876" s="3"/>
      <c r="M876" s="3"/>
      <c r="N876" s="3"/>
      <c r="O876" s="3"/>
      <c r="P876" s="3"/>
      <c r="Q876" s="3"/>
      <c r="R876" s="3"/>
      <c r="S876" s="3"/>
      <c r="T876" s="106"/>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6"/>
      <c r="BA876" s="37"/>
    </row>
    <row r="877" ht="15" customHeight="1" spans="1:53">
      <c r="A877" s="3"/>
      <c r="B877" s="3"/>
      <c r="C877" s="3"/>
      <c r="D877" s="31"/>
      <c r="E877" s="31"/>
      <c r="F877" s="3"/>
      <c r="G877" s="3"/>
      <c r="H877" s="3"/>
      <c r="I877" s="3"/>
      <c r="J877" s="3"/>
      <c r="K877" s="3"/>
      <c r="L877" s="3"/>
      <c r="M877" s="3"/>
      <c r="N877" s="3"/>
      <c r="O877" s="3"/>
      <c r="P877" s="3"/>
      <c r="Q877" s="3"/>
      <c r="R877" s="3"/>
      <c r="S877" s="3"/>
      <c r="T877" s="106"/>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6"/>
      <c r="BA877" s="37"/>
    </row>
    <row r="878" ht="15" customHeight="1" spans="1:53">
      <c r="A878" s="3"/>
      <c r="B878" s="3"/>
      <c r="C878" s="3"/>
      <c r="D878" s="31"/>
      <c r="E878" s="31"/>
      <c r="F878" s="3"/>
      <c r="G878" s="3"/>
      <c r="H878" s="3"/>
      <c r="I878" s="3"/>
      <c r="J878" s="3"/>
      <c r="K878" s="3"/>
      <c r="L878" s="3"/>
      <c r="M878" s="3"/>
      <c r="N878" s="3"/>
      <c r="O878" s="3"/>
      <c r="P878" s="3"/>
      <c r="Q878" s="3"/>
      <c r="R878" s="3"/>
      <c r="S878" s="3"/>
      <c r="T878" s="106"/>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6"/>
      <c r="BA878" s="37"/>
    </row>
    <row r="879" ht="15" customHeight="1" spans="1:53">
      <c r="A879" s="3"/>
      <c r="B879" s="3"/>
      <c r="C879" s="3"/>
      <c r="D879" s="31"/>
      <c r="E879" s="31"/>
      <c r="F879" s="3"/>
      <c r="G879" s="3"/>
      <c r="H879" s="3"/>
      <c r="I879" s="3"/>
      <c r="J879" s="3"/>
      <c r="K879" s="3"/>
      <c r="L879" s="3"/>
      <c r="M879" s="3"/>
      <c r="N879" s="3"/>
      <c r="O879" s="3"/>
      <c r="P879" s="3"/>
      <c r="Q879" s="3"/>
      <c r="R879" s="3"/>
      <c r="S879" s="3"/>
      <c r="T879" s="106"/>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6"/>
      <c r="BA879" s="37"/>
    </row>
    <row r="880" ht="15" customHeight="1" spans="1:53">
      <c r="A880" s="3"/>
      <c r="B880" s="3"/>
      <c r="C880" s="3"/>
      <c r="D880" s="31"/>
      <c r="E880" s="31"/>
      <c r="F880" s="3"/>
      <c r="G880" s="3"/>
      <c r="H880" s="3"/>
      <c r="I880" s="3"/>
      <c r="J880" s="3"/>
      <c r="K880" s="3"/>
      <c r="L880" s="3"/>
      <c r="M880" s="3"/>
      <c r="N880" s="3"/>
      <c r="O880" s="3"/>
      <c r="P880" s="3"/>
      <c r="Q880" s="3"/>
      <c r="R880" s="3"/>
      <c r="S880" s="3"/>
      <c r="T880" s="106"/>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6"/>
      <c r="BA880" s="37"/>
    </row>
    <row r="881" ht="15" customHeight="1" spans="1:53">
      <c r="A881" s="3"/>
      <c r="B881" s="3"/>
      <c r="C881" s="3"/>
      <c r="D881" s="31"/>
      <c r="E881" s="31"/>
      <c r="F881" s="3"/>
      <c r="G881" s="3"/>
      <c r="H881" s="3"/>
      <c r="I881" s="3"/>
      <c r="J881" s="3"/>
      <c r="K881" s="3"/>
      <c r="L881" s="3"/>
      <c r="M881" s="3"/>
      <c r="N881" s="3"/>
      <c r="O881" s="3"/>
      <c r="P881" s="3"/>
      <c r="Q881" s="3"/>
      <c r="R881" s="3"/>
      <c r="S881" s="3"/>
      <c r="T881" s="106"/>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6"/>
      <c r="BA881" s="37"/>
    </row>
    <row r="882" ht="15" customHeight="1" spans="1:53">
      <c r="A882" s="3"/>
      <c r="B882" s="3"/>
      <c r="C882" s="3"/>
      <c r="D882" s="31"/>
      <c r="E882" s="31"/>
      <c r="F882" s="3"/>
      <c r="G882" s="3"/>
      <c r="H882" s="3"/>
      <c r="I882" s="3"/>
      <c r="J882" s="3"/>
      <c r="K882" s="3"/>
      <c r="L882" s="3"/>
      <c r="M882" s="3"/>
      <c r="N882" s="3"/>
      <c r="O882" s="3"/>
      <c r="P882" s="3"/>
      <c r="Q882" s="3"/>
      <c r="R882" s="3"/>
      <c r="S882" s="3"/>
      <c r="T882" s="106"/>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6"/>
      <c r="BA882" s="37"/>
    </row>
    <row r="883" ht="15" customHeight="1" spans="1:53">
      <c r="A883" s="3"/>
      <c r="B883" s="3"/>
      <c r="C883" s="3"/>
      <c r="D883" s="31"/>
      <c r="E883" s="31"/>
      <c r="F883" s="3"/>
      <c r="G883" s="3"/>
      <c r="H883" s="3"/>
      <c r="I883" s="3"/>
      <c r="J883" s="3"/>
      <c r="K883" s="3"/>
      <c r="L883" s="3"/>
      <c r="M883" s="3"/>
      <c r="N883" s="3"/>
      <c r="O883" s="3"/>
      <c r="P883" s="3"/>
      <c r="Q883" s="3"/>
      <c r="R883" s="3"/>
      <c r="S883" s="3"/>
      <c r="T883" s="106"/>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6"/>
      <c r="BA883" s="37"/>
    </row>
    <row r="884" ht="15" customHeight="1" spans="1:53">
      <c r="A884" s="3"/>
      <c r="B884" s="3"/>
      <c r="C884" s="3"/>
      <c r="D884" s="31"/>
      <c r="E884" s="31"/>
      <c r="F884" s="3"/>
      <c r="G884" s="3"/>
      <c r="H884" s="3"/>
      <c r="I884" s="3"/>
      <c r="J884" s="3"/>
      <c r="K884" s="3"/>
      <c r="L884" s="3"/>
      <c r="M884" s="3"/>
      <c r="N884" s="3"/>
      <c r="O884" s="3"/>
      <c r="P884" s="3"/>
      <c r="Q884" s="3"/>
      <c r="R884" s="3"/>
      <c r="S884" s="3"/>
      <c r="T884" s="106"/>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6"/>
      <c r="BA884" s="37"/>
    </row>
    <row r="885" ht="15" customHeight="1" spans="1:53">
      <c r="A885" s="3"/>
      <c r="B885" s="3"/>
      <c r="C885" s="3"/>
      <c r="D885" s="31"/>
      <c r="E885" s="31"/>
      <c r="F885" s="3"/>
      <c r="G885" s="3"/>
      <c r="H885" s="3"/>
      <c r="I885" s="3"/>
      <c r="J885" s="3"/>
      <c r="K885" s="3"/>
      <c r="L885" s="3"/>
      <c r="M885" s="3"/>
      <c r="N885" s="3"/>
      <c r="O885" s="3"/>
      <c r="P885" s="3"/>
      <c r="Q885" s="3"/>
      <c r="R885" s="3"/>
      <c r="S885" s="3"/>
      <c r="T885" s="106"/>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6"/>
      <c r="BA885" s="37"/>
    </row>
    <row r="886" ht="15" customHeight="1" spans="1:53">
      <c r="A886" s="3"/>
      <c r="B886" s="3"/>
      <c r="C886" s="3"/>
      <c r="D886" s="31"/>
      <c r="E886" s="31"/>
      <c r="F886" s="3"/>
      <c r="G886" s="3"/>
      <c r="H886" s="3"/>
      <c r="I886" s="3"/>
      <c r="J886" s="3"/>
      <c r="K886" s="3"/>
      <c r="L886" s="3"/>
      <c r="M886" s="3"/>
      <c r="N886" s="3"/>
      <c r="O886" s="3"/>
      <c r="P886" s="3"/>
      <c r="Q886" s="3"/>
      <c r="R886" s="3"/>
      <c r="S886" s="3"/>
      <c r="T886" s="106"/>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6"/>
      <c r="BA886" s="37"/>
    </row>
    <row r="887" ht="15" customHeight="1" spans="1:53">
      <c r="A887" s="3"/>
      <c r="B887" s="3"/>
      <c r="C887" s="3"/>
      <c r="D887" s="31"/>
      <c r="E887" s="31"/>
      <c r="F887" s="3"/>
      <c r="G887" s="3"/>
      <c r="H887" s="3"/>
      <c r="I887" s="3"/>
      <c r="J887" s="3"/>
      <c r="K887" s="3"/>
      <c r="L887" s="3"/>
      <c r="M887" s="3"/>
      <c r="N887" s="3"/>
      <c r="O887" s="3"/>
      <c r="P887" s="3"/>
      <c r="Q887" s="3"/>
      <c r="R887" s="3"/>
      <c r="S887" s="3"/>
      <c r="T887" s="106"/>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6"/>
      <c r="BA887" s="37"/>
    </row>
    <row r="888" ht="15" customHeight="1" spans="1:53">
      <c r="A888" s="3"/>
      <c r="B888" s="3"/>
      <c r="C888" s="3"/>
      <c r="D888" s="31"/>
      <c r="E888" s="31"/>
      <c r="F888" s="3"/>
      <c r="G888" s="3"/>
      <c r="H888" s="3"/>
      <c r="I888" s="3"/>
      <c r="J888" s="3"/>
      <c r="K888" s="3"/>
      <c r="L888" s="3"/>
      <c r="M888" s="3"/>
      <c r="N888" s="3"/>
      <c r="O888" s="3"/>
      <c r="P888" s="3"/>
      <c r="Q888" s="3"/>
      <c r="R888" s="3"/>
      <c r="S888" s="3"/>
      <c r="T888" s="106"/>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6"/>
      <c r="BA888" s="37"/>
    </row>
    <row r="889" ht="15" customHeight="1" spans="1:53">
      <c r="A889" s="3"/>
      <c r="B889" s="3"/>
      <c r="C889" s="3"/>
      <c r="D889" s="31"/>
      <c r="E889" s="31"/>
      <c r="F889" s="3"/>
      <c r="G889" s="3"/>
      <c r="H889" s="3"/>
      <c r="I889" s="3"/>
      <c r="J889" s="3"/>
      <c r="K889" s="3"/>
      <c r="L889" s="3"/>
      <c r="M889" s="3"/>
      <c r="N889" s="3"/>
      <c r="O889" s="3"/>
      <c r="P889" s="3"/>
      <c r="Q889" s="3"/>
      <c r="R889" s="3"/>
      <c r="S889" s="3"/>
      <c r="T889" s="106"/>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6"/>
      <c r="BA889" s="37"/>
    </row>
    <row r="890" ht="15" customHeight="1" spans="1:53">
      <c r="A890" s="3"/>
      <c r="B890" s="3"/>
      <c r="C890" s="3"/>
      <c r="D890" s="31"/>
      <c r="E890" s="31"/>
      <c r="F890" s="3"/>
      <c r="G890" s="3"/>
      <c r="H890" s="3"/>
      <c r="I890" s="3"/>
      <c r="J890" s="3"/>
      <c r="K890" s="3"/>
      <c r="L890" s="3"/>
      <c r="M890" s="3"/>
      <c r="N890" s="3"/>
      <c r="O890" s="3"/>
      <c r="P890" s="3"/>
      <c r="Q890" s="3"/>
      <c r="R890" s="3"/>
      <c r="S890" s="3"/>
      <c r="T890" s="106"/>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6"/>
      <c r="BA890" s="37"/>
    </row>
    <row r="891" ht="15" customHeight="1" spans="1:53">
      <c r="A891" s="3"/>
      <c r="B891" s="3"/>
      <c r="C891" s="3"/>
      <c r="D891" s="31"/>
      <c r="E891" s="31"/>
      <c r="F891" s="3"/>
      <c r="G891" s="3"/>
      <c r="H891" s="3"/>
      <c r="I891" s="3"/>
      <c r="J891" s="3"/>
      <c r="K891" s="3"/>
      <c r="L891" s="3"/>
      <c r="M891" s="3"/>
      <c r="N891" s="3"/>
      <c r="O891" s="3"/>
      <c r="P891" s="3"/>
      <c r="Q891" s="3"/>
      <c r="R891" s="3"/>
      <c r="S891" s="3"/>
      <c r="T891" s="106"/>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6"/>
      <c r="BA891" s="37"/>
    </row>
    <row r="892" ht="15" customHeight="1" spans="1:53">
      <c r="A892" s="3"/>
      <c r="B892" s="3"/>
      <c r="C892" s="3"/>
      <c r="D892" s="31"/>
      <c r="E892" s="31"/>
      <c r="F892" s="3"/>
      <c r="G892" s="3"/>
      <c r="H892" s="3"/>
      <c r="I892" s="3"/>
      <c r="J892" s="3"/>
      <c r="K892" s="3"/>
      <c r="L892" s="3"/>
      <c r="M892" s="3"/>
      <c r="N892" s="3"/>
      <c r="O892" s="3"/>
      <c r="P892" s="3"/>
      <c r="Q892" s="3"/>
      <c r="R892" s="3"/>
      <c r="S892" s="3"/>
      <c r="T892" s="106"/>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6"/>
      <c r="BA892" s="37"/>
    </row>
    <row r="893" ht="15" customHeight="1" spans="1:53">
      <c r="A893" s="3"/>
      <c r="B893" s="3"/>
      <c r="C893" s="3"/>
      <c r="D893" s="31"/>
      <c r="E893" s="31"/>
      <c r="F893" s="3"/>
      <c r="G893" s="3"/>
      <c r="H893" s="3"/>
      <c r="I893" s="3"/>
      <c r="J893" s="3"/>
      <c r="K893" s="3"/>
      <c r="L893" s="3"/>
      <c r="M893" s="3"/>
      <c r="N893" s="3"/>
      <c r="O893" s="3"/>
      <c r="P893" s="3"/>
      <c r="Q893" s="3"/>
      <c r="R893" s="3"/>
      <c r="S893" s="3"/>
      <c r="T893" s="106"/>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6"/>
      <c r="BA893" s="37"/>
    </row>
    <row r="894" ht="15" customHeight="1" spans="1:53">
      <c r="A894" s="3"/>
      <c r="B894" s="3"/>
      <c r="C894" s="3"/>
      <c r="D894" s="31"/>
      <c r="E894" s="31"/>
      <c r="F894" s="3"/>
      <c r="G894" s="3"/>
      <c r="H894" s="3"/>
      <c r="I894" s="3"/>
      <c r="J894" s="3"/>
      <c r="K894" s="3"/>
      <c r="L894" s="3"/>
      <c r="M894" s="3"/>
      <c r="N894" s="3"/>
      <c r="O894" s="3"/>
      <c r="P894" s="3"/>
      <c r="Q894" s="3"/>
      <c r="R894" s="3"/>
      <c r="S894" s="3"/>
      <c r="T894" s="106"/>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6"/>
      <c r="BA894" s="37"/>
    </row>
    <row r="895" ht="15" customHeight="1" spans="1:53">
      <c r="A895" s="3"/>
      <c r="B895" s="3"/>
      <c r="C895" s="3"/>
      <c r="D895" s="31"/>
      <c r="E895" s="31"/>
      <c r="F895" s="3"/>
      <c r="G895" s="3"/>
      <c r="H895" s="3"/>
      <c r="I895" s="3"/>
      <c r="J895" s="3"/>
      <c r="K895" s="3"/>
      <c r="L895" s="3"/>
      <c r="M895" s="3"/>
      <c r="N895" s="3"/>
      <c r="O895" s="3"/>
      <c r="P895" s="3"/>
      <c r="Q895" s="3"/>
      <c r="R895" s="3"/>
      <c r="S895" s="3"/>
      <c r="T895" s="106"/>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6"/>
      <c r="BA895" s="37"/>
    </row>
    <row r="896" ht="15" customHeight="1" spans="1:53">
      <c r="A896" s="3"/>
      <c r="B896" s="3"/>
      <c r="C896" s="3"/>
      <c r="D896" s="31"/>
      <c r="E896" s="31"/>
      <c r="F896" s="3"/>
      <c r="G896" s="3"/>
      <c r="H896" s="3"/>
      <c r="I896" s="3"/>
      <c r="J896" s="3"/>
      <c r="K896" s="3"/>
      <c r="L896" s="3"/>
      <c r="M896" s="3"/>
      <c r="N896" s="3"/>
      <c r="O896" s="3"/>
      <c r="P896" s="3"/>
      <c r="Q896" s="3"/>
      <c r="R896" s="3"/>
      <c r="S896" s="3"/>
      <c r="T896" s="106"/>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6"/>
      <c r="BA896" s="37"/>
    </row>
    <row r="897" ht="15" customHeight="1" spans="1:53">
      <c r="A897" s="3"/>
      <c r="B897" s="3"/>
      <c r="C897" s="3"/>
      <c r="D897" s="31"/>
      <c r="E897" s="31"/>
      <c r="F897" s="3"/>
      <c r="G897" s="3"/>
      <c r="H897" s="3"/>
      <c r="I897" s="3"/>
      <c r="J897" s="3"/>
      <c r="K897" s="3"/>
      <c r="L897" s="3"/>
      <c r="M897" s="3"/>
      <c r="N897" s="3"/>
      <c r="O897" s="3"/>
      <c r="P897" s="3"/>
      <c r="Q897" s="3"/>
      <c r="R897" s="3"/>
      <c r="S897" s="3"/>
      <c r="T897" s="106"/>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6"/>
      <c r="BA897" s="37"/>
    </row>
    <row r="898" ht="15" customHeight="1" spans="1:53">
      <c r="A898" s="3"/>
      <c r="B898" s="3"/>
      <c r="C898" s="3"/>
      <c r="D898" s="31"/>
      <c r="E898" s="31"/>
      <c r="F898" s="3"/>
      <c r="G898" s="3"/>
      <c r="H898" s="3"/>
      <c r="I898" s="3"/>
      <c r="J898" s="3"/>
      <c r="K898" s="3"/>
      <c r="L898" s="3"/>
      <c r="M898" s="3"/>
      <c r="N898" s="3"/>
      <c r="O898" s="3"/>
      <c r="P898" s="3"/>
      <c r="Q898" s="3"/>
      <c r="R898" s="3"/>
      <c r="S898" s="3"/>
      <c r="T898" s="106"/>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6"/>
      <c r="BA898" s="37"/>
    </row>
    <row r="899" ht="15" customHeight="1" spans="1:53">
      <c r="A899" s="3"/>
      <c r="B899" s="3"/>
      <c r="C899" s="3"/>
      <c r="D899" s="31"/>
      <c r="E899" s="31"/>
      <c r="F899" s="3"/>
      <c r="G899" s="3"/>
      <c r="H899" s="3"/>
      <c r="I899" s="3"/>
      <c r="J899" s="3"/>
      <c r="K899" s="3"/>
      <c r="L899" s="3"/>
      <c r="M899" s="3"/>
      <c r="N899" s="3"/>
      <c r="O899" s="3"/>
      <c r="P899" s="3"/>
      <c r="Q899" s="3"/>
      <c r="R899" s="3"/>
      <c r="S899" s="3"/>
      <c r="T899" s="106"/>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6"/>
      <c r="BA899" s="37"/>
    </row>
    <row r="900" ht="15" customHeight="1" spans="1:53">
      <c r="A900" s="3"/>
      <c r="B900" s="3"/>
      <c r="C900" s="3"/>
      <c r="D900" s="31"/>
      <c r="E900" s="31"/>
      <c r="F900" s="3"/>
      <c r="G900" s="3"/>
      <c r="H900" s="3"/>
      <c r="I900" s="3"/>
      <c r="J900" s="3"/>
      <c r="K900" s="3"/>
      <c r="L900" s="3"/>
      <c r="M900" s="3"/>
      <c r="N900" s="3"/>
      <c r="O900" s="3"/>
      <c r="P900" s="3"/>
      <c r="Q900" s="3"/>
      <c r="R900" s="3"/>
      <c r="S900" s="3"/>
      <c r="T900" s="106"/>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6"/>
      <c r="BA900" s="37"/>
    </row>
    <row r="901" ht="15" customHeight="1" spans="1:53">
      <c r="A901" s="3"/>
      <c r="B901" s="3"/>
      <c r="C901" s="3"/>
      <c r="D901" s="31"/>
      <c r="E901" s="31"/>
      <c r="F901" s="3"/>
      <c r="G901" s="3"/>
      <c r="H901" s="3"/>
      <c r="I901" s="3"/>
      <c r="J901" s="3"/>
      <c r="K901" s="3"/>
      <c r="L901" s="3"/>
      <c r="M901" s="3"/>
      <c r="N901" s="3"/>
      <c r="O901" s="3"/>
      <c r="P901" s="3"/>
      <c r="Q901" s="3"/>
      <c r="R901" s="3"/>
      <c r="S901" s="3"/>
      <c r="T901" s="106"/>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6"/>
      <c r="BA901" s="37"/>
    </row>
    <row r="902" ht="15" customHeight="1" spans="1:53">
      <c r="A902" s="3"/>
      <c r="B902" s="3"/>
      <c r="C902" s="3"/>
      <c r="D902" s="31"/>
      <c r="E902" s="31"/>
      <c r="F902" s="3"/>
      <c r="G902" s="3"/>
      <c r="H902" s="3"/>
      <c r="I902" s="3"/>
      <c r="J902" s="3"/>
      <c r="K902" s="3"/>
      <c r="L902" s="3"/>
      <c r="M902" s="3"/>
      <c r="N902" s="3"/>
      <c r="O902" s="3"/>
      <c r="P902" s="3"/>
      <c r="Q902" s="3"/>
      <c r="R902" s="3"/>
      <c r="S902" s="3"/>
      <c r="T902" s="106"/>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6"/>
      <c r="BA902" s="37"/>
    </row>
    <row r="903" ht="15" customHeight="1" spans="1:53">
      <c r="A903" s="3"/>
      <c r="B903" s="3"/>
      <c r="C903" s="3"/>
      <c r="D903" s="31"/>
      <c r="E903" s="31"/>
      <c r="F903" s="3"/>
      <c r="G903" s="3"/>
      <c r="H903" s="3"/>
      <c r="I903" s="3"/>
      <c r="J903" s="3"/>
      <c r="K903" s="3"/>
      <c r="L903" s="3"/>
      <c r="M903" s="3"/>
      <c r="N903" s="3"/>
      <c r="O903" s="3"/>
      <c r="P903" s="3"/>
      <c r="Q903" s="3"/>
      <c r="R903" s="3"/>
      <c r="S903" s="3"/>
      <c r="T903" s="106"/>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6"/>
      <c r="BA903" s="37"/>
    </row>
    <row r="904" ht="15" customHeight="1" spans="1:53">
      <c r="A904" s="3"/>
      <c r="B904" s="3"/>
      <c r="C904" s="3"/>
      <c r="D904" s="31"/>
      <c r="E904" s="31"/>
      <c r="F904" s="3"/>
      <c r="G904" s="3"/>
      <c r="H904" s="3"/>
      <c r="I904" s="3"/>
      <c r="J904" s="3"/>
      <c r="K904" s="3"/>
      <c r="L904" s="3"/>
      <c r="M904" s="3"/>
      <c r="N904" s="3"/>
      <c r="O904" s="3"/>
      <c r="P904" s="3"/>
      <c r="Q904" s="3"/>
      <c r="R904" s="3"/>
      <c r="S904" s="3"/>
      <c r="T904" s="106"/>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6"/>
      <c r="BA904" s="37"/>
    </row>
    <row r="905" ht="15" customHeight="1" spans="1:53">
      <c r="A905" s="3"/>
      <c r="B905" s="3"/>
      <c r="C905" s="3"/>
      <c r="D905" s="31"/>
      <c r="E905" s="31"/>
      <c r="F905" s="3"/>
      <c r="G905" s="3"/>
      <c r="H905" s="3"/>
      <c r="I905" s="3"/>
      <c r="J905" s="3"/>
      <c r="K905" s="3"/>
      <c r="L905" s="3"/>
      <c r="M905" s="3"/>
      <c r="N905" s="3"/>
      <c r="O905" s="3"/>
      <c r="P905" s="3"/>
      <c r="Q905" s="3"/>
      <c r="R905" s="3"/>
      <c r="S905" s="3"/>
      <c r="T905" s="106"/>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6"/>
      <c r="BA905" s="37"/>
    </row>
    <row r="906" ht="15" customHeight="1" spans="1:53">
      <c r="A906" s="3"/>
      <c r="B906" s="3"/>
      <c r="C906" s="3"/>
      <c r="D906" s="31"/>
      <c r="E906" s="31"/>
      <c r="F906" s="3"/>
      <c r="G906" s="3"/>
      <c r="H906" s="3"/>
      <c r="I906" s="3"/>
      <c r="J906" s="3"/>
      <c r="K906" s="3"/>
      <c r="L906" s="3"/>
      <c r="M906" s="3"/>
      <c r="N906" s="3"/>
      <c r="O906" s="3"/>
      <c r="P906" s="3"/>
      <c r="Q906" s="3"/>
      <c r="R906" s="3"/>
      <c r="S906" s="3"/>
      <c r="T906" s="106"/>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6"/>
      <c r="BA906" s="37"/>
    </row>
    <row r="907" ht="15" customHeight="1" spans="1:53">
      <c r="A907" s="3"/>
      <c r="B907" s="3"/>
      <c r="C907" s="3"/>
      <c r="D907" s="31"/>
      <c r="E907" s="31"/>
      <c r="F907" s="3"/>
      <c r="G907" s="3"/>
      <c r="H907" s="3"/>
      <c r="I907" s="3"/>
      <c r="J907" s="3"/>
      <c r="K907" s="3"/>
      <c r="L907" s="3"/>
      <c r="M907" s="3"/>
      <c r="N907" s="3"/>
      <c r="O907" s="3"/>
      <c r="P907" s="3"/>
      <c r="Q907" s="3"/>
      <c r="R907" s="3"/>
      <c r="S907" s="3"/>
      <c r="T907" s="106"/>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6"/>
      <c r="BA907" s="37"/>
    </row>
    <row r="908" ht="15" customHeight="1" spans="1:53">
      <c r="A908" s="3"/>
      <c r="B908" s="3"/>
      <c r="C908" s="3"/>
      <c r="D908" s="31"/>
      <c r="E908" s="31"/>
      <c r="F908" s="3"/>
      <c r="G908" s="3"/>
      <c r="H908" s="3"/>
      <c r="I908" s="3"/>
      <c r="J908" s="3"/>
      <c r="K908" s="3"/>
      <c r="L908" s="3"/>
      <c r="M908" s="3"/>
      <c r="N908" s="3"/>
      <c r="O908" s="3"/>
      <c r="P908" s="3"/>
      <c r="Q908" s="3"/>
      <c r="R908" s="3"/>
      <c r="S908" s="3"/>
      <c r="T908" s="106"/>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6"/>
      <c r="BA908" s="37"/>
    </row>
    <row r="909" ht="15" customHeight="1" spans="1:53">
      <c r="A909" s="3"/>
      <c r="B909" s="3"/>
      <c r="C909" s="3"/>
      <c r="D909" s="31"/>
      <c r="E909" s="31"/>
      <c r="F909" s="3"/>
      <c r="G909" s="3"/>
      <c r="H909" s="3"/>
      <c r="I909" s="3"/>
      <c r="J909" s="3"/>
      <c r="K909" s="3"/>
      <c r="L909" s="3"/>
      <c r="M909" s="3"/>
      <c r="N909" s="3"/>
      <c r="O909" s="3"/>
      <c r="P909" s="3"/>
      <c r="Q909" s="3"/>
      <c r="R909" s="3"/>
      <c r="S909" s="3"/>
      <c r="T909" s="106"/>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6"/>
      <c r="BA909" s="37"/>
    </row>
    <row r="910" ht="15" customHeight="1" spans="1:53">
      <c r="A910" s="3"/>
      <c r="B910" s="3"/>
      <c r="C910" s="3"/>
      <c r="D910" s="31"/>
      <c r="E910" s="31"/>
      <c r="F910" s="3"/>
      <c r="G910" s="3"/>
      <c r="H910" s="3"/>
      <c r="I910" s="3"/>
      <c r="J910" s="3"/>
      <c r="K910" s="3"/>
      <c r="L910" s="3"/>
      <c r="M910" s="3"/>
      <c r="N910" s="3"/>
      <c r="O910" s="3"/>
      <c r="P910" s="3"/>
      <c r="Q910" s="3"/>
      <c r="R910" s="3"/>
      <c r="S910" s="3"/>
      <c r="T910" s="106"/>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6"/>
      <c r="BA910" s="37"/>
    </row>
    <row r="911" ht="15" customHeight="1" spans="1:53">
      <c r="A911" s="3"/>
      <c r="B911" s="3"/>
      <c r="C911" s="3"/>
      <c r="D911" s="31"/>
      <c r="E911" s="31"/>
      <c r="F911" s="3"/>
      <c r="G911" s="3"/>
      <c r="H911" s="3"/>
      <c r="I911" s="3"/>
      <c r="J911" s="3"/>
      <c r="K911" s="3"/>
      <c r="L911" s="3"/>
      <c r="M911" s="3"/>
      <c r="N911" s="3"/>
      <c r="O911" s="3"/>
      <c r="P911" s="3"/>
      <c r="Q911" s="3"/>
      <c r="R911" s="3"/>
      <c r="S911" s="3"/>
      <c r="T911" s="106"/>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6"/>
      <c r="BA911" s="37"/>
    </row>
    <row r="912" ht="15" customHeight="1" spans="1:53">
      <c r="A912" s="3"/>
      <c r="B912" s="3"/>
      <c r="C912" s="3"/>
      <c r="D912" s="31"/>
      <c r="E912" s="31"/>
      <c r="F912" s="3"/>
      <c r="G912" s="3"/>
      <c r="H912" s="3"/>
      <c r="I912" s="3"/>
      <c r="J912" s="3"/>
      <c r="K912" s="3"/>
      <c r="L912" s="3"/>
      <c r="M912" s="3"/>
      <c r="N912" s="3"/>
      <c r="O912" s="3"/>
      <c r="P912" s="3"/>
      <c r="Q912" s="3"/>
      <c r="R912" s="3"/>
      <c r="S912" s="3"/>
      <c r="T912" s="106"/>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6"/>
      <c r="BA912" s="37"/>
    </row>
    <row r="913" ht="15" customHeight="1" spans="1:53">
      <c r="A913" s="3"/>
      <c r="B913" s="3"/>
      <c r="C913" s="3"/>
      <c r="D913" s="31"/>
      <c r="E913" s="31"/>
      <c r="F913" s="3"/>
      <c r="G913" s="3"/>
      <c r="H913" s="3"/>
      <c r="I913" s="3"/>
      <c r="J913" s="3"/>
      <c r="K913" s="3"/>
      <c r="L913" s="3"/>
      <c r="M913" s="3"/>
      <c r="N913" s="3"/>
      <c r="O913" s="3"/>
      <c r="P913" s="3"/>
      <c r="Q913" s="3"/>
      <c r="R913" s="3"/>
      <c r="S913" s="3"/>
      <c r="T913" s="106"/>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6"/>
      <c r="BA913" s="37"/>
    </row>
    <row r="914" ht="15" customHeight="1" spans="1:53">
      <c r="A914" s="3"/>
      <c r="B914" s="3"/>
      <c r="C914" s="3"/>
      <c r="D914" s="31"/>
      <c r="E914" s="31"/>
      <c r="F914" s="3"/>
      <c r="G914" s="3"/>
      <c r="H914" s="3"/>
      <c r="I914" s="3"/>
      <c r="J914" s="3"/>
      <c r="K914" s="3"/>
      <c r="L914" s="3"/>
      <c r="M914" s="3"/>
      <c r="N914" s="3"/>
      <c r="O914" s="3"/>
      <c r="P914" s="3"/>
      <c r="Q914" s="3"/>
      <c r="R914" s="3"/>
      <c r="S914" s="3"/>
      <c r="T914" s="106"/>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6"/>
      <c r="BA914" s="37"/>
    </row>
    <row r="915" ht="15" customHeight="1" spans="1:53">
      <c r="A915" s="3"/>
      <c r="B915" s="3"/>
      <c r="C915" s="3"/>
      <c r="D915" s="31"/>
      <c r="E915" s="31"/>
      <c r="F915" s="3"/>
      <c r="G915" s="3"/>
      <c r="H915" s="3"/>
      <c r="I915" s="3"/>
      <c r="J915" s="3"/>
      <c r="K915" s="3"/>
      <c r="L915" s="3"/>
      <c r="M915" s="3"/>
      <c r="N915" s="3"/>
      <c r="O915" s="3"/>
      <c r="P915" s="3"/>
      <c r="Q915" s="3"/>
      <c r="R915" s="3"/>
      <c r="S915" s="3"/>
      <c r="T915" s="106"/>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6"/>
      <c r="BA915" s="37"/>
    </row>
    <row r="916" ht="15" customHeight="1" spans="1:53">
      <c r="A916" s="3"/>
      <c r="B916" s="3"/>
      <c r="C916" s="3"/>
      <c r="D916" s="31"/>
      <c r="E916" s="31"/>
      <c r="F916" s="3"/>
      <c r="G916" s="3"/>
      <c r="H916" s="3"/>
      <c r="I916" s="3"/>
      <c r="J916" s="3"/>
      <c r="K916" s="3"/>
      <c r="L916" s="3"/>
      <c r="M916" s="3"/>
      <c r="N916" s="3"/>
      <c r="O916" s="3"/>
      <c r="P916" s="3"/>
      <c r="Q916" s="3"/>
      <c r="R916" s="3"/>
      <c r="S916" s="3"/>
      <c r="T916" s="106"/>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6"/>
      <c r="BA916" s="37"/>
    </row>
    <row r="917" ht="15" customHeight="1" spans="1:53">
      <c r="A917" s="3"/>
      <c r="B917" s="3"/>
      <c r="C917" s="3"/>
      <c r="D917" s="31"/>
      <c r="E917" s="31"/>
      <c r="F917" s="3"/>
      <c r="G917" s="3"/>
      <c r="H917" s="3"/>
      <c r="I917" s="3"/>
      <c r="J917" s="3"/>
      <c r="K917" s="3"/>
      <c r="L917" s="3"/>
      <c r="M917" s="3"/>
      <c r="N917" s="3"/>
      <c r="O917" s="3"/>
      <c r="P917" s="3"/>
      <c r="Q917" s="3"/>
      <c r="R917" s="3"/>
      <c r="S917" s="3"/>
      <c r="T917" s="106"/>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6"/>
      <c r="BA917" s="37"/>
    </row>
    <row r="918" ht="15" customHeight="1" spans="1:53">
      <c r="A918" s="3"/>
      <c r="B918" s="3"/>
      <c r="C918" s="3"/>
      <c r="D918" s="31"/>
      <c r="E918" s="31"/>
      <c r="F918" s="3"/>
      <c r="G918" s="3"/>
      <c r="H918" s="3"/>
      <c r="I918" s="3"/>
      <c r="J918" s="3"/>
      <c r="K918" s="3"/>
      <c r="L918" s="3"/>
      <c r="M918" s="3"/>
      <c r="N918" s="3"/>
      <c r="O918" s="3"/>
      <c r="P918" s="3"/>
      <c r="Q918" s="3"/>
      <c r="R918" s="3"/>
      <c r="S918" s="3"/>
      <c r="T918" s="106"/>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6"/>
      <c r="BA918" s="37"/>
    </row>
    <row r="919" ht="15" customHeight="1" spans="1:53">
      <c r="A919" s="3"/>
      <c r="B919" s="3"/>
      <c r="C919" s="3"/>
      <c r="D919" s="31"/>
      <c r="E919" s="31"/>
      <c r="F919" s="3"/>
      <c r="G919" s="3"/>
      <c r="H919" s="3"/>
      <c r="I919" s="3"/>
      <c r="J919" s="3"/>
      <c r="K919" s="3"/>
      <c r="L919" s="3"/>
      <c r="M919" s="3"/>
      <c r="N919" s="3"/>
      <c r="O919" s="3"/>
      <c r="P919" s="3"/>
      <c r="Q919" s="3"/>
      <c r="R919" s="3"/>
      <c r="S919" s="3"/>
      <c r="T919" s="106"/>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6"/>
      <c r="BA919" s="37"/>
    </row>
    <row r="920" ht="15" customHeight="1" spans="1:53">
      <c r="A920" s="3"/>
      <c r="B920" s="3"/>
      <c r="C920" s="3"/>
      <c r="D920" s="31"/>
      <c r="E920" s="31"/>
      <c r="F920" s="3"/>
      <c r="G920" s="3"/>
      <c r="H920" s="3"/>
      <c r="I920" s="3"/>
      <c r="J920" s="3"/>
      <c r="K920" s="3"/>
      <c r="L920" s="3"/>
      <c r="M920" s="3"/>
      <c r="N920" s="3"/>
      <c r="O920" s="3"/>
      <c r="P920" s="3"/>
      <c r="Q920" s="3"/>
      <c r="R920" s="3"/>
      <c r="S920" s="3"/>
      <c r="T920" s="106"/>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6"/>
      <c r="BA920" s="37"/>
    </row>
    <row r="921" ht="15" customHeight="1" spans="1:53">
      <c r="A921" s="3"/>
      <c r="B921" s="3"/>
      <c r="C921" s="3"/>
      <c r="D921" s="31"/>
      <c r="E921" s="31"/>
      <c r="F921" s="3"/>
      <c r="G921" s="3"/>
      <c r="H921" s="3"/>
      <c r="I921" s="3"/>
      <c r="J921" s="3"/>
      <c r="K921" s="3"/>
      <c r="L921" s="3"/>
      <c r="M921" s="3"/>
      <c r="N921" s="3"/>
      <c r="O921" s="3"/>
      <c r="P921" s="3"/>
      <c r="Q921" s="3"/>
      <c r="R921" s="3"/>
      <c r="S921" s="3"/>
      <c r="T921" s="106"/>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6"/>
      <c r="BA921" s="37"/>
    </row>
    <row r="922" ht="15" customHeight="1" spans="1:53">
      <c r="A922" s="3"/>
      <c r="B922" s="3"/>
      <c r="C922" s="3"/>
      <c r="D922" s="31"/>
      <c r="E922" s="31"/>
      <c r="F922" s="3"/>
      <c r="G922" s="3"/>
      <c r="H922" s="3"/>
      <c r="I922" s="3"/>
      <c r="J922" s="3"/>
      <c r="K922" s="3"/>
      <c r="L922" s="3"/>
      <c r="M922" s="3"/>
      <c r="N922" s="3"/>
      <c r="O922" s="3"/>
      <c r="P922" s="3"/>
      <c r="Q922" s="3"/>
      <c r="R922" s="3"/>
      <c r="S922" s="3"/>
      <c r="T922" s="106"/>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6"/>
      <c r="BA922" s="37"/>
    </row>
    <row r="923" ht="15" customHeight="1" spans="1:53">
      <c r="A923" s="3"/>
      <c r="B923" s="3"/>
      <c r="C923" s="3"/>
      <c r="D923" s="31"/>
      <c r="E923" s="31"/>
      <c r="F923" s="3"/>
      <c r="G923" s="3"/>
      <c r="H923" s="3"/>
      <c r="I923" s="3"/>
      <c r="J923" s="3"/>
      <c r="K923" s="3"/>
      <c r="L923" s="3"/>
      <c r="M923" s="3"/>
      <c r="N923" s="3"/>
      <c r="O923" s="3"/>
      <c r="P923" s="3"/>
      <c r="Q923" s="3"/>
      <c r="R923" s="3"/>
      <c r="S923" s="3"/>
      <c r="T923" s="106"/>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6"/>
      <c r="BA923" s="37"/>
    </row>
    <row r="924" ht="15" customHeight="1" spans="1:53">
      <c r="A924" s="3"/>
      <c r="B924" s="3"/>
      <c r="C924" s="3"/>
      <c r="D924" s="31"/>
      <c r="E924" s="31"/>
      <c r="F924" s="3"/>
      <c r="G924" s="3"/>
      <c r="H924" s="3"/>
      <c r="I924" s="3"/>
      <c r="J924" s="3"/>
      <c r="K924" s="3"/>
      <c r="L924" s="3"/>
      <c r="M924" s="3"/>
      <c r="N924" s="3"/>
      <c r="O924" s="3"/>
      <c r="P924" s="3"/>
      <c r="Q924" s="3"/>
      <c r="R924" s="3"/>
      <c r="S924" s="3"/>
      <c r="T924" s="106"/>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6"/>
      <c r="BA924" s="37"/>
    </row>
    <row r="925" ht="15" customHeight="1" spans="1:53">
      <c r="A925" s="3"/>
      <c r="B925" s="3"/>
      <c r="C925" s="3"/>
      <c r="D925" s="31"/>
      <c r="E925" s="31"/>
      <c r="F925" s="3"/>
      <c r="G925" s="3"/>
      <c r="H925" s="3"/>
      <c r="I925" s="3"/>
      <c r="J925" s="3"/>
      <c r="K925" s="3"/>
      <c r="L925" s="3"/>
      <c r="M925" s="3"/>
      <c r="N925" s="3"/>
      <c r="O925" s="3"/>
      <c r="P925" s="3"/>
      <c r="Q925" s="3"/>
      <c r="R925" s="3"/>
      <c r="S925" s="3"/>
      <c r="T925" s="106"/>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6"/>
      <c r="BA925" s="37"/>
    </row>
    <row r="926" ht="15" customHeight="1" spans="1:53">
      <c r="A926" s="3"/>
      <c r="B926" s="3"/>
      <c r="C926" s="3"/>
      <c r="D926" s="31"/>
      <c r="E926" s="31"/>
      <c r="F926" s="3"/>
      <c r="G926" s="3"/>
      <c r="H926" s="3"/>
      <c r="I926" s="3"/>
      <c r="J926" s="3"/>
      <c r="K926" s="3"/>
      <c r="L926" s="3"/>
      <c r="M926" s="3"/>
      <c r="N926" s="3"/>
      <c r="O926" s="3"/>
      <c r="P926" s="3"/>
      <c r="Q926" s="3"/>
      <c r="R926" s="3"/>
      <c r="S926" s="3"/>
      <c r="T926" s="106"/>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6"/>
      <c r="BA926" s="37"/>
    </row>
    <row r="927" ht="15" customHeight="1" spans="1:53">
      <c r="A927" s="3"/>
      <c r="B927" s="3"/>
      <c r="C927" s="3"/>
      <c r="D927" s="31"/>
      <c r="E927" s="31"/>
      <c r="F927" s="3"/>
      <c r="G927" s="3"/>
      <c r="H927" s="3"/>
      <c r="I927" s="3"/>
      <c r="J927" s="3"/>
      <c r="K927" s="3"/>
      <c r="L927" s="3"/>
      <c r="M927" s="3"/>
      <c r="N927" s="3"/>
      <c r="O927" s="3"/>
      <c r="P927" s="3"/>
      <c r="Q927" s="3"/>
      <c r="R927" s="3"/>
      <c r="S927" s="3"/>
      <c r="T927" s="106"/>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6"/>
      <c r="BA927" s="37"/>
    </row>
    <row r="928" ht="15" customHeight="1" spans="1:53">
      <c r="A928" s="3"/>
      <c r="B928" s="3"/>
      <c r="C928" s="3"/>
      <c r="D928" s="31"/>
      <c r="E928" s="31"/>
      <c r="F928" s="3"/>
      <c r="G928" s="3"/>
      <c r="H928" s="3"/>
      <c r="I928" s="3"/>
      <c r="J928" s="3"/>
      <c r="K928" s="3"/>
      <c r="L928" s="3"/>
      <c r="M928" s="3"/>
      <c r="N928" s="3"/>
      <c r="O928" s="3"/>
      <c r="P928" s="3"/>
      <c r="Q928" s="3"/>
      <c r="R928" s="3"/>
      <c r="S928" s="3"/>
      <c r="T928" s="106"/>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6"/>
      <c r="BA928" s="37"/>
    </row>
    <row r="929" ht="15" customHeight="1" spans="1:53">
      <c r="A929" s="3"/>
      <c r="B929" s="3"/>
      <c r="C929" s="3"/>
      <c r="D929" s="31"/>
      <c r="E929" s="31"/>
      <c r="F929" s="3"/>
      <c r="G929" s="3"/>
      <c r="H929" s="3"/>
      <c r="I929" s="3"/>
      <c r="J929" s="3"/>
      <c r="K929" s="3"/>
      <c r="L929" s="3"/>
      <c r="M929" s="3"/>
      <c r="N929" s="3"/>
      <c r="O929" s="3"/>
      <c r="P929" s="3"/>
      <c r="Q929" s="3"/>
      <c r="R929" s="3"/>
      <c r="S929" s="3"/>
      <c r="T929" s="106"/>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6"/>
      <c r="BA929" s="37"/>
    </row>
    <row r="930" ht="15" customHeight="1" spans="1:53">
      <c r="A930" s="3"/>
      <c r="B930" s="3"/>
      <c r="C930" s="3"/>
      <c r="D930" s="31"/>
      <c r="E930" s="31"/>
      <c r="F930" s="3"/>
      <c r="G930" s="3"/>
      <c r="H930" s="3"/>
      <c r="I930" s="3"/>
      <c r="J930" s="3"/>
      <c r="K930" s="3"/>
      <c r="L930" s="3"/>
      <c r="M930" s="3"/>
      <c r="N930" s="3"/>
      <c r="O930" s="3"/>
      <c r="P930" s="3"/>
      <c r="Q930" s="3"/>
      <c r="R930" s="3"/>
      <c r="S930" s="3"/>
      <c r="T930" s="106"/>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6"/>
      <c r="BA930" s="37"/>
    </row>
    <row r="931" ht="15" customHeight="1" spans="1:53">
      <c r="A931" s="3"/>
      <c r="B931" s="3"/>
      <c r="C931" s="3"/>
      <c r="D931" s="31"/>
      <c r="E931" s="31"/>
      <c r="F931" s="3"/>
      <c r="G931" s="3"/>
      <c r="H931" s="3"/>
      <c r="I931" s="3"/>
      <c r="J931" s="3"/>
      <c r="K931" s="3"/>
      <c r="L931" s="3"/>
      <c r="M931" s="3"/>
      <c r="N931" s="3"/>
      <c r="O931" s="3"/>
      <c r="P931" s="3"/>
      <c r="Q931" s="3"/>
      <c r="R931" s="3"/>
      <c r="S931" s="3"/>
      <c r="T931" s="106"/>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6"/>
      <c r="BA931" s="37"/>
    </row>
    <row r="932" ht="15" customHeight="1" spans="1:53">
      <c r="A932" s="3"/>
      <c r="B932" s="3"/>
      <c r="C932" s="3"/>
      <c r="D932" s="31"/>
      <c r="E932" s="31"/>
      <c r="F932" s="3"/>
      <c r="G932" s="3"/>
      <c r="H932" s="3"/>
      <c r="I932" s="3"/>
      <c r="J932" s="3"/>
      <c r="K932" s="3"/>
      <c r="L932" s="3"/>
      <c r="M932" s="3"/>
      <c r="N932" s="3"/>
      <c r="O932" s="3"/>
      <c r="P932" s="3"/>
      <c r="Q932" s="3"/>
      <c r="R932" s="3"/>
      <c r="S932" s="3"/>
      <c r="T932" s="106"/>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6"/>
      <c r="BA932" s="37"/>
    </row>
    <row r="933" ht="15" customHeight="1" spans="1:53">
      <c r="A933" s="3"/>
      <c r="B933" s="3"/>
      <c r="C933" s="3"/>
      <c r="D933" s="31"/>
      <c r="E933" s="31"/>
      <c r="F933" s="3"/>
      <c r="G933" s="3"/>
      <c r="H933" s="3"/>
      <c r="I933" s="3"/>
      <c r="J933" s="3"/>
      <c r="K933" s="3"/>
      <c r="L933" s="3"/>
      <c r="M933" s="3"/>
      <c r="N933" s="3"/>
      <c r="O933" s="3"/>
      <c r="P933" s="3"/>
      <c r="Q933" s="3"/>
      <c r="R933" s="3"/>
      <c r="S933" s="3"/>
      <c r="T933" s="106"/>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6"/>
      <c r="BA933" s="37"/>
    </row>
    <row r="934" ht="15" customHeight="1" spans="1:53">
      <c r="A934" s="3"/>
      <c r="B934" s="3"/>
      <c r="C934" s="3"/>
      <c r="D934" s="31"/>
      <c r="E934" s="31"/>
      <c r="F934" s="3"/>
      <c r="G934" s="3"/>
      <c r="H934" s="3"/>
      <c r="I934" s="3"/>
      <c r="J934" s="3"/>
      <c r="K934" s="3"/>
      <c r="L934" s="3"/>
      <c r="M934" s="3"/>
      <c r="N934" s="3"/>
      <c r="O934" s="3"/>
      <c r="P934" s="3"/>
      <c r="Q934" s="3"/>
      <c r="R934" s="3"/>
      <c r="S934" s="3"/>
      <c r="T934" s="106"/>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6"/>
      <c r="BA934" s="37"/>
    </row>
    <row r="935" ht="15" customHeight="1" spans="1:53">
      <c r="A935" s="3"/>
      <c r="B935" s="3"/>
      <c r="C935" s="3"/>
      <c r="D935" s="31"/>
      <c r="E935" s="31"/>
      <c r="F935" s="3"/>
      <c r="G935" s="3"/>
      <c r="H935" s="3"/>
      <c r="I935" s="3"/>
      <c r="J935" s="3"/>
      <c r="K935" s="3"/>
      <c r="L935" s="3"/>
      <c r="M935" s="3"/>
      <c r="N935" s="3"/>
      <c r="O935" s="3"/>
      <c r="P935" s="3"/>
      <c r="Q935" s="3"/>
      <c r="R935" s="3"/>
      <c r="S935" s="3"/>
      <c r="T935" s="106"/>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6"/>
      <c r="BA935" s="37"/>
    </row>
    <row r="936" ht="15" customHeight="1" spans="1:53">
      <c r="A936" s="3"/>
      <c r="B936" s="3"/>
      <c r="C936" s="3"/>
      <c r="D936" s="31"/>
      <c r="E936" s="31"/>
      <c r="F936" s="3"/>
      <c r="G936" s="3"/>
      <c r="H936" s="3"/>
      <c r="I936" s="3"/>
      <c r="J936" s="3"/>
      <c r="K936" s="3"/>
      <c r="L936" s="3"/>
      <c r="M936" s="3"/>
      <c r="N936" s="3"/>
      <c r="O936" s="3"/>
      <c r="P936" s="3"/>
      <c r="Q936" s="3"/>
      <c r="R936" s="3"/>
      <c r="S936" s="3"/>
      <c r="T936" s="106"/>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6"/>
      <c r="BA936" s="37"/>
    </row>
    <row r="937" ht="15" customHeight="1" spans="1:53">
      <c r="A937" s="3"/>
      <c r="B937" s="3"/>
      <c r="C937" s="3"/>
      <c r="D937" s="31"/>
      <c r="E937" s="31"/>
      <c r="F937" s="3"/>
      <c r="G937" s="3"/>
      <c r="H937" s="3"/>
      <c r="I937" s="3"/>
      <c r="J937" s="3"/>
      <c r="K937" s="3"/>
      <c r="L937" s="3"/>
      <c r="M937" s="3"/>
      <c r="N937" s="3"/>
      <c r="O937" s="3"/>
      <c r="P937" s="3"/>
      <c r="Q937" s="3"/>
      <c r="R937" s="3"/>
      <c r="S937" s="3"/>
      <c r="T937" s="106"/>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6"/>
      <c r="BA937" s="37"/>
    </row>
  </sheetData>
  <pageMargins left="0.75" right="0.75" top="1" bottom="1" header="0.5" footer="0.5"/>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9"/>
  <dimension ref="A1:H69"/>
  <sheetViews>
    <sheetView workbookViewId="0">
      <selection activeCell="A4" sqref="A4"/>
    </sheetView>
  </sheetViews>
  <sheetFormatPr defaultColWidth="9" defaultRowHeight="12.75" outlineLevelCol="7"/>
  <cols>
    <col min="1" max="1" width="22.8571428571429" style="3" customWidth="1"/>
    <col min="2" max="3" width="21.1428571428571" style="3" customWidth="1"/>
    <col min="5" max="5" width="22.1428571428571" style="29" customWidth="1"/>
    <col min="7" max="7" width="20.2857142857143" customWidth="1"/>
    <col min="8" max="8" width="10.2857142857143" customWidth="1"/>
  </cols>
  <sheetData>
    <row r="1" ht="33.75" customHeight="1" spans="1:8">
      <c r="A1" s="5" t="s">
        <v>11627</v>
      </c>
      <c r="B1" s="5" t="s">
        <v>11628</v>
      </c>
      <c r="C1" s="5" t="s">
        <v>11710</v>
      </c>
      <c r="D1" s="25" t="s">
        <v>11504</v>
      </c>
      <c r="G1" s="28" t="s">
        <v>11630</v>
      </c>
      <c r="H1" s="28" t="e">
        <f>+IF(SUM(E:E)=0,"OK","Codici stato opera non accettabili")</f>
        <v>#N/A</v>
      </c>
    </row>
    <row r="2" ht="25.5" customHeight="1" spans="1:8">
      <c r="A2" s="6" t="s">
        <v>11631</v>
      </c>
      <c r="B2" s="6" t="s">
        <v>11632</v>
      </c>
      <c r="C2" s="6" t="s">
        <v>11633</v>
      </c>
      <c r="D2" s="26"/>
      <c r="G2" s="20" t="s">
        <v>11634</v>
      </c>
      <c r="H2" s="20">
        <f>+COUNTA(A:A)+COUNTA(B:B)+COUNTA(C:C)-9</f>
        <v>0</v>
      </c>
    </row>
    <row r="3" ht="27" customHeight="1" spans="1:5">
      <c r="A3" s="7" t="s">
        <v>11895</v>
      </c>
      <c r="B3" s="7" t="s">
        <v>11896</v>
      </c>
      <c r="C3" s="7" t="s">
        <v>11897</v>
      </c>
      <c r="D3" s="27"/>
      <c r="E3" s="67" t="s">
        <v>11638</v>
      </c>
    </row>
    <row r="4" spans="2:5">
      <c r="B4" s="90"/>
      <c r="E4" s="29" t="e">
        <f>+IF(VLOOKUP(A4,Sorgenti!B:AA,26,FALSE)&lt;3,0,1)</f>
        <v>#N/A</v>
      </c>
    </row>
    <row r="5" ht="15" customHeight="1" spans="1:2">
      <c r="A5" s="105"/>
      <c r="B5" s="90"/>
    </row>
    <row r="6" ht="15" customHeight="1" spans="1:2">
      <c r="A6" s="105"/>
      <c r="B6" s="90"/>
    </row>
    <row r="7" ht="15" customHeight="1" spans="1:2">
      <c r="A7" s="105"/>
      <c r="B7" s="90"/>
    </row>
    <row r="8" ht="15" customHeight="1" spans="1:2">
      <c r="A8" s="105"/>
      <c r="B8" s="90"/>
    </row>
    <row r="9" ht="15" customHeight="1" spans="1:2">
      <c r="A9" s="105"/>
      <c r="B9" s="90"/>
    </row>
    <row r="10" ht="15" customHeight="1" spans="1:2">
      <c r="A10" s="105"/>
      <c r="B10" s="90"/>
    </row>
    <row r="11" ht="15" customHeight="1" spans="1:2">
      <c r="A11" s="105"/>
      <c r="B11" s="90"/>
    </row>
    <row r="12" ht="15" customHeight="1" spans="1:2">
      <c r="A12" s="105"/>
      <c r="B12" s="90"/>
    </row>
    <row r="13" ht="15" customHeight="1" spans="1:2">
      <c r="A13" s="105"/>
      <c r="B13" s="90"/>
    </row>
    <row r="14" ht="15" customHeight="1" spans="1:2">
      <c r="A14" s="105"/>
      <c r="B14" s="90"/>
    </row>
    <row r="15" ht="15" customHeight="1" spans="1:2">
      <c r="A15" s="105"/>
      <c r="B15" s="90"/>
    </row>
    <row r="16" ht="15" customHeight="1" spans="1:2">
      <c r="A16" s="105"/>
      <c r="B16" s="90"/>
    </row>
    <row r="17" ht="15" customHeight="1" spans="1:2">
      <c r="A17" s="105"/>
      <c r="B17" s="90"/>
    </row>
    <row r="18" ht="15" customHeight="1" spans="1:2">
      <c r="A18" s="105"/>
      <c r="B18" s="90"/>
    </row>
    <row r="19" ht="15" customHeight="1" spans="1:2">
      <c r="A19" s="105"/>
      <c r="B19" s="90"/>
    </row>
    <row r="20" ht="15" customHeight="1" spans="1:2">
      <c r="A20" s="105"/>
      <c r="B20" s="90"/>
    </row>
    <row r="21" ht="15" customHeight="1" spans="1:2">
      <c r="A21" s="105"/>
      <c r="B21" s="90"/>
    </row>
    <row r="22" ht="15" customHeight="1" spans="1:2">
      <c r="A22" s="105"/>
      <c r="B22" s="90"/>
    </row>
    <row r="23" ht="15" customHeight="1" spans="1:2">
      <c r="A23" s="105"/>
      <c r="B23" s="90"/>
    </row>
    <row r="24" ht="15" customHeight="1" spans="1:2">
      <c r="A24" s="105"/>
      <c r="B24" s="90"/>
    </row>
    <row r="25" ht="15" customHeight="1" spans="1:2">
      <c r="A25" s="105"/>
      <c r="B25" s="90"/>
    </row>
    <row r="26" ht="15" customHeight="1" spans="1:2">
      <c r="A26" s="105"/>
      <c r="B26" s="90"/>
    </row>
    <row r="27" ht="15" customHeight="1" spans="1:2">
      <c r="A27" s="105"/>
      <c r="B27" s="90"/>
    </row>
    <row r="28" ht="15" customHeight="1" spans="1:2">
      <c r="A28" s="105"/>
      <c r="B28" s="90"/>
    </row>
    <row r="29" ht="15" customHeight="1" spans="1:2">
      <c r="A29" s="105"/>
      <c r="B29" s="90"/>
    </row>
    <row r="30" ht="15" customHeight="1" spans="1:2">
      <c r="A30" s="105"/>
      <c r="B30" s="90"/>
    </row>
    <row r="31" ht="15" customHeight="1" spans="1:2">
      <c r="A31" s="105"/>
      <c r="B31" s="90"/>
    </row>
    <row r="32" ht="15" customHeight="1" spans="1:2">
      <c r="A32" s="105"/>
      <c r="B32" s="90"/>
    </row>
    <row r="33" ht="15" customHeight="1" spans="1:2">
      <c r="A33" s="105"/>
      <c r="B33" s="90"/>
    </row>
    <row r="34" ht="15" customHeight="1" spans="1:2">
      <c r="A34" s="105"/>
      <c r="B34" s="90"/>
    </row>
    <row r="35" ht="15" customHeight="1" spans="1:2">
      <c r="A35" s="105"/>
      <c r="B35" s="90"/>
    </row>
    <row r="36" ht="15" customHeight="1" spans="1:2">
      <c r="A36" s="105"/>
      <c r="B36" s="90"/>
    </row>
    <row r="37" ht="15" customHeight="1" spans="1:2">
      <c r="A37" s="105"/>
      <c r="B37" s="90"/>
    </row>
    <row r="38" ht="15" customHeight="1" spans="1:2">
      <c r="A38" s="105"/>
      <c r="B38" s="90"/>
    </row>
    <row r="39" ht="15" customHeight="1" spans="1:2">
      <c r="A39" s="105"/>
      <c r="B39" s="90"/>
    </row>
    <row r="40" ht="15" customHeight="1" spans="1:2">
      <c r="A40" s="105"/>
      <c r="B40" s="90"/>
    </row>
    <row r="41" ht="15" customHeight="1" spans="1:2">
      <c r="A41" s="105"/>
      <c r="B41" s="90"/>
    </row>
    <row r="42" ht="15" customHeight="1" spans="1:2">
      <c r="A42" s="105"/>
      <c r="B42" s="90"/>
    </row>
    <row r="43" ht="15" customHeight="1" spans="1:2">
      <c r="A43" s="105"/>
      <c r="B43" s="90"/>
    </row>
    <row r="44" ht="15" customHeight="1" spans="1:2">
      <c r="A44" s="105"/>
      <c r="B44" s="90"/>
    </row>
    <row r="45" ht="15" customHeight="1" spans="1:2">
      <c r="A45" s="105"/>
      <c r="B45" s="90"/>
    </row>
    <row r="46" ht="15" customHeight="1" spans="1:2">
      <c r="A46" s="105"/>
      <c r="B46" s="90"/>
    </row>
    <row r="47" ht="15" customHeight="1" spans="1:2">
      <c r="A47" s="105"/>
      <c r="B47" s="90"/>
    </row>
    <row r="48" ht="15" customHeight="1" spans="1:2">
      <c r="A48" s="105"/>
      <c r="B48" s="90"/>
    </row>
    <row r="49" ht="15" customHeight="1" spans="1:2">
      <c r="A49" s="105"/>
      <c r="B49" s="90"/>
    </row>
    <row r="50" ht="15" customHeight="1" spans="1:2">
      <c r="A50" s="105"/>
      <c r="B50" s="90"/>
    </row>
    <row r="51" ht="15" customHeight="1" spans="1:2">
      <c r="A51" s="105"/>
      <c r="B51" s="90"/>
    </row>
    <row r="52" ht="15" customHeight="1" spans="1:2">
      <c r="A52" s="105"/>
      <c r="B52" s="90"/>
    </row>
    <row r="53" ht="15" customHeight="1" spans="1:2">
      <c r="A53" s="105"/>
      <c r="B53" s="90"/>
    </row>
    <row r="54" ht="15" customHeight="1" spans="1:2">
      <c r="A54" s="105"/>
      <c r="B54" s="90"/>
    </row>
    <row r="55" ht="15" customHeight="1" spans="1:2">
      <c r="A55" s="105"/>
      <c r="B55" s="90"/>
    </row>
    <row r="56" ht="15" customHeight="1" spans="1:2">
      <c r="A56" s="105"/>
      <c r="B56" s="90"/>
    </row>
    <row r="57" ht="15" customHeight="1" spans="1:2">
      <c r="A57" s="105"/>
      <c r="B57" s="90"/>
    </row>
    <row r="58" ht="15" customHeight="1" spans="1:2">
      <c r="A58" s="105"/>
      <c r="B58" s="90"/>
    </row>
    <row r="59" ht="15" customHeight="1" spans="1:2">
      <c r="A59" s="105"/>
      <c r="B59" s="90"/>
    </row>
    <row r="60" ht="15" customHeight="1" spans="1:2">
      <c r="A60" s="105"/>
      <c r="B60" s="90"/>
    </row>
    <row r="61" ht="15" customHeight="1" spans="1:2">
      <c r="A61" s="105"/>
      <c r="B61" s="90"/>
    </row>
    <row r="62" ht="15" customHeight="1" spans="1:2">
      <c r="A62" s="105"/>
      <c r="B62" s="90"/>
    </row>
    <row r="63" ht="15" customHeight="1" spans="1:2">
      <c r="A63" s="105"/>
      <c r="B63" s="90"/>
    </row>
    <row r="64" ht="15" customHeight="1" spans="1:2">
      <c r="A64" s="105"/>
      <c r="B64" s="90"/>
    </row>
    <row r="65" ht="15" customHeight="1" spans="1:2">
      <c r="A65" s="105"/>
      <c r="B65" s="90"/>
    </row>
    <row r="66" ht="15" customHeight="1" spans="1:2">
      <c r="A66" s="105"/>
      <c r="B66" s="90"/>
    </row>
    <row r="67" ht="15" customHeight="1" spans="1:2">
      <c r="A67" s="105"/>
      <c r="B67" s="90"/>
    </row>
    <row r="68" ht="15" customHeight="1" spans="1:2">
      <c r="A68" s="105"/>
      <c r="B68" s="90"/>
    </row>
    <row r="69" ht="15" customHeight="1" spans="1:2">
      <c r="A69" s="105"/>
      <c r="B69" s="90"/>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0"/>
  <dimension ref="A1:H847"/>
  <sheetViews>
    <sheetView workbookViewId="0">
      <selection activeCell="A4" sqref="A4"/>
    </sheetView>
  </sheetViews>
  <sheetFormatPr defaultColWidth="9" defaultRowHeight="12.75" outlineLevelCol="7"/>
  <cols>
    <col min="1" max="1" width="15.1428571428571" customWidth="1"/>
    <col min="5" max="5" width="20.5714285714286" style="4" customWidth="1"/>
    <col min="7" max="7" width="19.5714285714286" customWidth="1"/>
    <col min="8" max="8" width="12" customWidth="1"/>
  </cols>
  <sheetData>
    <row r="1" ht="33.75" customHeight="1" spans="1:8">
      <c r="A1" s="5" t="s">
        <v>11627</v>
      </c>
      <c r="B1" s="5" t="s">
        <v>11639</v>
      </c>
      <c r="C1" s="5" t="s">
        <v>11640</v>
      </c>
      <c r="D1" s="25" t="s">
        <v>11504</v>
      </c>
      <c r="G1" s="39" t="s">
        <v>11630</v>
      </c>
      <c r="H1" s="58" t="e">
        <f>+IF(SUM(E:E)=0,"OK","Stato opera non congruente")</f>
        <v>#N/A</v>
      </c>
    </row>
    <row r="2" ht="45" customHeight="1" spans="1:8">
      <c r="A2" s="6" t="s">
        <v>11631</v>
      </c>
      <c r="B2" s="6" t="s">
        <v>11641</v>
      </c>
      <c r="C2" s="6" t="s">
        <v>11642</v>
      </c>
      <c r="D2" s="26"/>
      <c r="G2" s="20" t="s">
        <v>11634</v>
      </c>
      <c r="H2" s="20">
        <f>+COUNTA(A:A)+COUNTA(B:B)+COUNTA(C:C)-9</f>
        <v>0</v>
      </c>
    </row>
    <row r="3" ht="25.5" customHeight="1" spans="1:5">
      <c r="A3" s="7" t="s">
        <v>11898</v>
      </c>
      <c r="B3" s="7" t="s">
        <v>11899</v>
      </c>
      <c r="C3" s="7" t="s">
        <v>11900</v>
      </c>
      <c r="D3" s="27"/>
      <c r="E3" s="10" t="s">
        <v>11638</v>
      </c>
    </row>
    <row r="4" spans="1:5">
      <c r="A4" s="3"/>
      <c r="B4" s="103"/>
      <c r="C4" s="3"/>
      <c r="E4" s="29" t="e">
        <f>+IF(VLOOKUP(A4,Sorgenti!B:AN,39,FALSE)&lt;3,0,1)</f>
        <v>#N/A</v>
      </c>
    </row>
    <row r="5" spans="1:5">
      <c r="A5" s="104"/>
      <c r="B5" s="104"/>
      <c r="C5" s="3"/>
      <c r="E5" s="29"/>
    </row>
    <row r="6" spans="1:5">
      <c r="A6" s="104"/>
      <c r="B6" s="104"/>
      <c r="C6" s="3"/>
      <c r="E6" s="29"/>
    </row>
    <row r="7" spans="1:5">
      <c r="A7" s="104"/>
      <c r="B7" s="104"/>
      <c r="C7" s="3"/>
      <c r="E7" s="29"/>
    </row>
    <row r="8" spans="1:5">
      <c r="A8" s="104"/>
      <c r="B8" s="104"/>
      <c r="C8" s="3"/>
      <c r="E8" s="29"/>
    </row>
    <row r="9" spans="1:5">
      <c r="A9" s="104"/>
      <c r="B9" s="104"/>
      <c r="C9" s="3"/>
      <c r="E9" s="29"/>
    </row>
    <row r="10" spans="1:5">
      <c r="A10" s="104"/>
      <c r="B10" s="104"/>
      <c r="C10" s="3"/>
      <c r="E10" s="29"/>
    </row>
    <row r="11" spans="1:5">
      <c r="A11" s="104"/>
      <c r="B11" s="104"/>
      <c r="C11" s="3"/>
      <c r="E11" s="29"/>
    </row>
    <row r="12" spans="1:5">
      <c r="A12" s="104"/>
      <c r="B12" s="104"/>
      <c r="C12" s="3"/>
      <c r="E12" s="29"/>
    </row>
    <row r="13" spans="1:5">
      <c r="A13" s="104"/>
      <c r="B13" s="104"/>
      <c r="C13" s="3"/>
      <c r="E13" s="29"/>
    </row>
    <row r="14" spans="1:5">
      <c r="A14" s="104"/>
      <c r="B14" s="104"/>
      <c r="C14" s="3"/>
      <c r="E14" s="29"/>
    </row>
    <row r="15" spans="1:5">
      <c r="A15" s="104"/>
      <c r="B15" s="104"/>
      <c r="C15" s="3"/>
      <c r="E15" s="29"/>
    </row>
    <row r="16" spans="1:5">
      <c r="A16" s="104"/>
      <c r="B16" s="104"/>
      <c r="C16" s="3"/>
      <c r="E16" s="29"/>
    </row>
    <row r="17" spans="1:5">
      <c r="A17" s="104"/>
      <c r="B17" s="104"/>
      <c r="C17" s="3"/>
      <c r="E17" s="29"/>
    </row>
    <row r="18" spans="1:5">
      <c r="A18" s="104"/>
      <c r="B18" s="104"/>
      <c r="C18" s="3"/>
      <c r="E18" s="29"/>
    </row>
    <row r="19" spans="1:5">
      <c r="A19" s="104"/>
      <c r="B19" s="104"/>
      <c r="C19" s="3"/>
      <c r="E19" s="29"/>
    </row>
    <row r="20" spans="1:5">
      <c r="A20" s="104"/>
      <c r="B20" s="104"/>
      <c r="C20" s="3"/>
      <c r="E20" s="29"/>
    </row>
    <row r="21" spans="1:5">
      <c r="A21" s="104"/>
      <c r="B21" s="104"/>
      <c r="C21" s="3"/>
      <c r="E21" s="29"/>
    </row>
    <row r="22" spans="1:5">
      <c r="A22" s="104"/>
      <c r="B22" s="104"/>
      <c r="C22" s="3"/>
      <c r="E22" s="29"/>
    </row>
    <row r="23" spans="1:5">
      <c r="A23" s="104"/>
      <c r="B23" s="104"/>
      <c r="C23" s="3"/>
      <c r="E23" s="29"/>
    </row>
    <row r="24" spans="1:5">
      <c r="A24" s="104"/>
      <c r="B24" s="104"/>
      <c r="C24" s="3"/>
      <c r="E24" s="29"/>
    </row>
    <row r="25" spans="1:5">
      <c r="A25" s="104"/>
      <c r="B25" s="104"/>
      <c r="C25" s="3"/>
      <c r="E25" s="29"/>
    </row>
    <row r="26" spans="1:5">
      <c r="A26" s="104"/>
      <c r="B26" s="104"/>
      <c r="C26" s="3"/>
      <c r="E26" s="29"/>
    </row>
    <row r="27" spans="1:5">
      <c r="A27" s="104"/>
      <c r="B27" s="104"/>
      <c r="C27" s="3"/>
      <c r="E27" s="29"/>
    </row>
    <row r="28" spans="1:5">
      <c r="A28" s="104"/>
      <c r="B28" s="104"/>
      <c r="C28" s="3"/>
      <c r="E28" s="29"/>
    </row>
    <row r="29" spans="1:5">
      <c r="A29" s="104"/>
      <c r="B29" s="104"/>
      <c r="C29" s="3"/>
      <c r="E29" s="29"/>
    </row>
    <row r="30" spans="1:5">
      <c r="A30" s="104"/>
      <c r="B30" s="104"/>
      <c r="C30" s="3"/>
      <c r="E30" s="29"/>
    </row>
    <row r="31" spans="1:5">
      <c r="A31" s="104"/>
      <c r="B31" s="104"/>
      <c r="C31" s="3"/>
      <c r="E31" s="29"/>
    </row>
    <row r="32" spans="1:5">
      <c r="A32" s="104"/>
      <c r="B32" s="104"/>
      <c r="C32" s="3"/>
      <c r="E32" s="29"/>
    </row>
    <row r="33" spans="1:5">
      <c r="A33" s="104"/>
      <c r="B33" s="104"/>
      <c r="C33" s="3"/>
      <c r="E33" s="29"/>
    </row>
    <row r="34" spans="1:5">
      <c r="A34" s="104"/>
      <c r="B34" s="104"/>
      <c r="C34" s="3"/>
      <c r="E34" s="29"/>
    </row>
    <row r="35" spans="1:5">
      <c r="A35" s="104"/>
      <c r="B35" s="104"/>
      <c r="C35" s="3"/>
      <c r="E35" s="29"/>
    </row>
    <row r="36" spans="1:5">
      <c r="A36" s="104"/>
      <c r="B36" s="104"/>
      <c r="C36" s="3"/>
      <c r="E36" s="29"/>
    </row>
    <row r="37" spans="1:5">
      <c r="A37" s="104"/>
      <c r="B37" s="104"/>
      <c r="C37" s="3"/>
      <c r="E37" s="29"/>
    </row>
    <row r="38" spans="1:5">
      <c r="A38" s="104"/>
      <c r="B38" s="104"/>
      <c r="C38" s="3"/>
      <c r="E38" s="29"/>
    </row>
    <row r="39" spans="1:5">
      <c r="A39" s="104"/>
      <c r="B39" s="104"/>
      <c r="C39" s="3"/>
      <c r="E39" s="29"/>
    </row>
    <row r="40" spans="1:5">
      <c r="A40" s="104"/>
      <c r="B40" s="104"/>
      <c r="C40" s="3"/>
      <c r="E40" s="29"/>
    </row>
    <row r="41" spans="1:5">
      <c r="A41" s="104"/>
      <c r="B41" s="104"/>
      <c r="C41" s="3"/>
      <c r="E41" s="29"/>
    </row>
    <row r="42" spans="1:5">
      <c r="A42" s="104"/>
      <c r="B42" s="104"/>
      <c r="C42" s="3"/>
      <c r="E42" s="29"/>
    </row>
    <row r="43" spans="1:5">
      <c r="A43" s="104"/>
      <c r="B43" s="104"/>
      <c r="C43" s="3"/>
      <c r="E43" s="29"/>
    </row>
    <row r="44" spans="1:5">
      <c r="A44" s="104"/>
      <c r="B44" s="104"/>
      <c r="C44" s="3"/>
      <c r="E44" s="29"/>
    </row>
    <row r="45" spans="1:5">
      <c r="A45" s="104"/>
      <c r="B45" s="104"/>
      <c r="C45" s="3"/>
      <c r="E45" s="29"/>
    </row>
    <row r="46" spans="1:5">
      <c r="A46" s="104"/>
      <c r="B46" s="104"/>
      <c r="C46" s="3"/>
      <c r="E46" s="29"/>
    </row>
    <row r="47" spans="1:5">
      <c r="A47" s="104"/>
      <c r="B47" s="104"/>
      <c r="C47" s="3"/>
      <c r="E47" s="29"/>
    </row>
    <row r="48" spans="1:5">
      <c r="A48" s="104"/>
      <c r="B48" s="104"/>
      <c r="C48" s="3"/>
      <c r="E48" s="29"/>
    </row>
    <row r="49" spans="1:5">
      <c r="A49" s="104"/>
      <c r="B49" s="104"/>
      <c r="C49" s="3"/>
      <c r="E49" s="29"/>
    </row>
    <row r="50" spans="1:5">
      <c r="A50" s="104"/>
      <c r="B50" s="104"/>
      <c r="C50" s="3"/>
      <c r="E50" s="29"/>
    </row>
    <row r="51" spans="1:5">
      <c r="A51" s="104"/>
      <c r="B51" s="104"/>
      <c r="C51" s="3"/>
      <c r="E51" s="29"/>
    </row>
    <row r="52" spans="1:5">
      <c r="A52" s="104"/>
      <c r="B52" s="104"/>
      <c r="C52" s="3"/>
      <c r="E52" s="29"/>
    </row>
    <row r="53" spans="1:5">
      <c r="A53" s="104"/>
      <c r="B53" s="104"/>
      <c r="C53" s="3"/>
      <c r="E53" s="29"/>
    </row>
    <row r="54" spans="1:5">
      <c r="A54" s="104"/>
      <c r="B54" s="104"/>
      <c r="C54" s="3"/>
      <c r="E54" s="29"/>
    </row>
    <row r="55" spans="1:5">
      <c r="A55" s="104"/>
      <c r="B55" s="104"/>
      <c r="C55" s="3"/>
      <c r="E55" s="29"/>
    </row>
    <row r="56" spans="1:5">
      <c r="A56" s="104"/>
      <c r="B56" s="104"/>
      <c r="C56" s="3"/>
      <c r="E56" s="29"/>
    </row>
    <row r="57" spans="1:5">
      <c r="A57" s="104"/>
      <c r="B57" s="104"/>
      <c r="C57" s="3"/>
      <c r="E57" s="29"/>
    </row>
    <row r="58" spans="1:5">
      <c r="A58" s="104"/>
      <c r="B58" s="104"/>
      <c r="C58" s="3"/>
      <c r="E58" s="29"/>
    </row>
    <row r="59" spans="1:5">
      <c r="A59" s="104"/>
      <c r="B59" s="104"/>
      <c r="C59" s="3"/>
      <c r="E59" s="29"/>
    </row>
    <row r="60" spans="1:5">
      <c r="A60" s="104"/>
      <c r="B60" s="104"/>
      <c r="C60" s="3"/>
      <c r="E60" s="29"/>
    </row>
    <row r="61" spans="1:5">
      <c r="A61" s="104"/>
      <c r="B61" s="104"/>
      <c r="C61" s="3"/>
      <c r="E61" s="29"/>
    </row>
    <row r="62" spans="1:5">
      <c r="A62" s="104"/>
      <c r="B62" s="104"/>
      <c r="C62" s="3"/>
      <c r="E62" s="29"/>
    </row>
    <row r="63" spans="1:5">
      <c r="A63" s="104"/>
      <c r="B63" s="104"/>
      <c r="C63" s="3"/>
      <c r="E63" s="29"/>
    </row>
    <row r="64" spans="1:5">
      <c r="A64" s="104"/>
      <c r="B64" s="104"/>
      <c r="C64" s="3"/>
      <c r="E64" s="29"/>
    </row>
    <row r="65" spans="1:5">
      <c r="A65" s="104"/>
      <c r="B65" s="104"/>
      <c r="C65" s="3"/>
      <c r="E65" s="29"/>
    </row>
    <row r="66" spans="1:5">
      <c r="A66" s="104"/>
      <c r="B66" s="104"/>
      <c r="C66" s="3"/>
      <c r="E66" s="29"/>
    </row>
    <row r="67" spans="1:5">
      <c r="A67" s="104"/>
      <c r="B67" s="104"/>
      <c r="C67" s="3"/>
      <c r="E67" s="29"/>
    </row>
    <row r="68" spans="1:5">
      <c r="A68" s="104"/>
      <c r="B68" s="104"/>
      <c r="C68" s="3"/>
      <c r="E68" s="29"/>
    </row>
    <row r="69" spans="1:5">
      <c r="A69" s="104"/>
      <c r="B69" s="104"/>
      <c r="C69" s="3"/>
      <c r="E69" s="29"/>
    </row>
    <row r="70" spans="1:5">
      <c r="A70" s="104"/>
      <c r="B70" s="104"/>
      <c r="C70" s="3"/>
      <c r="E70" s="29"/>
    </row>
    <row r="71" spans="1:5">
      <c r="A71" s="104"/>
      <c r="B71" s="104"/>
      <c r="C71" s="3"/>
      <c r="E71" s="29"/>
    </row>
    <row r="72" spans="1:5">
      <c r="A72" s="104"/>
      <c r="B72" s="104"/>
      <c r="C72" s="3"/>
      <c r="E72" s="29"/>
    </row>
    <row r="73" spans="1:5">
      <c r="A73" s="104"/>
      <c r="B73" s="104"/>
      <c r="C73" s="3"/>
      <c r="E73" s="29"/>
    </row>
    <row r="74" spans="1:5">
      <c r="A74" s="104"/>
      <c r="B74" s="104"/>
      <c r="C74" s="3"/>
      <c r="E74" s="29"/>
    </row>
    <row r="75" spans="1:5">
      <c r="A75" s="104"/>
      <c r="B75" s="104"/>
      <c r="C75" s="3"/>
      <c r="E75" s="29"/>
    </row>
    <row r="76" spans="1:5">
      <c r="A76" s="104"/>
      <c r="B76" s="104"/>
      <c r="C76" s="3"/>
      <c r="E76" s="29"/>
    </row>
    <row r="77" spans="1:5">
      <c r="A77" s="104"/>
      <c r="B77" s="104"/>
      <c r="C77" s="3"/>
      <c r="E77" s="29"/>
    </row>
    <row r="78" spans="1:5">
      <c r="A78" s="104"/>
      <c r="B78" s="104"/>
      <c r="C78" s="3"/>
      <c r="E78" s="29"/>
    </row>
    <row r="79" spans="1:5">
      <c r="A79" s="104"/>
      <c r="B79" s="104"/>
      <c r="C79" s="3"/>
      <c r="E79" s="29"/>
    </row>
    <row r="80" spans="1:5">
      <c r="A80" s="104"/>
      <c r="B80" s="104"/>
      <c r="C80" s="3"/>
      <c r="E80" s="29"/>
    </row>
    <row r="81" spans="1:5">
      <c r="A81" s="104"/>
      <c r="B81" s="104"/>
      <c r="C81" s="3"/>
      <c r="E81" s="29"/>
    </row>
    <row r="82" spans="1:5">
      <c r="A82" s="104"/>
      <c r="B82" s="104"/>
      <c r="C82" s="3"/>
      <c r="E82" s="29"/>
    </row>
    <row r="83" spans="1:5">
      <c r="A83" s="104"/>
      <c r="B83" s="104"/>
      <c r="C83" s="3"/>
      <c r="E83" s="29"/>
    </row>
    <row r="84" spans="1:5">
      <c r="A84" s="104"/>
      <c r="B84" s="104"/>
      <c r="C84" s="3"/>
      <c r="E84" s="29"/>
    </row>
    <row r="85" spans="1:5">
      <c r="A85" s="104"/>
      <c r="B85" s="104"/>
      <c r="C85" s="3"/>
      <c r="E85" s="29"/>
    </row>
    <row r="86" spans="1:5">
      <c r="A86" s="104"/>
      <c r="B86" s="104"/>
      <c r="C86" s="3"/>
      <c r="E86" s="29"/>
    </row>
    <row r="87" spans="1:5">
      <c r="A87" s="104"/>
      <c r="B87" s="104"/>
      <c r="C87" s="3"/>
      <c r="E87" s="29"/>
    </row>
    <row r="88" spans="1:5">
      <c r="A88" s="104"/>
      <c r="B88" s="104"/>
      <c r="C88" s="3"/>
      <c r="E88" s="29"/>
    </row>
    <row r="89" spans="1:5">
      <c r="A89" s="104"/>
      <c r="B89" s="104"/>
      <c r="C89" s="3"/>
      <c r="E89" s="29"/>
    </row>
    <row r="90" spans="1:5">
      <c r="A90" s="104"/>
      <c r="B90" s="104"/>
      <c r="C90" s="3"/>
      <c r="E90" s="29"/>
    </row>
    <row r="91" spans="1:5">
      <c r="A91" s="104"/>
      <c r="B91" s="104"/>
      <c r="C91" s="3"/>
      <c r="E91" s="29"/>
    </row>
    <row r="92" spans="1:5">
      <c r="A92" s="104"/>
      <c r="B92" s="104"/>
      <c r="C92" s="3"/>
      <c r="E92" s="29"/>
    </row>
    <row r="93" spans="1:5">
      <c r="A93" s="104"/>
      <c r="B93" s="104"/>
      <c r="C93" s="3"/>
      <c r="E93" s="29"/>
    </row>
    <row r="94" spans="1:5">
      <c r="A94" s="104"/>
      <c r="B94" s="104"/>
      <c r="C94" s="3"/>
      <c r="E94" s="29"/>
    </row>
    <row r="95" spans="1:5">
      <c r="A95" s="104"/>
      <c r="B95" s="104"/>
      <c r="C95" s="3"/>
      <c r="E95" s="29"/>
    </row>
    <row r="96" spans="1:5">
      <c r="A96" s="104"/>
      <c r="B96" s="104"/>
      <c r="C96" s="3"/>
      <c r="E96" s="29"/>
    </row>
    <row r="97" spans="1:5">
      <c r="A97" s="104"/>
      <c r="B97" s="104"/>
      <c r="C97" s="3"/>
      <c r="E97" s="29"/>
    </row>
    <row r="98" spans="1:5">
      <c r="A98" s="104"/>
      <c r="B98" s="104"/>
      <c r="C98" s="3"/>
      <c r="E98" s="29"/>
    </row>
    <row r="99" spans="1:5">
      <c r="A99" s="104"/>
      <c r="B99" s="104"/>
      <c r="C99" s="3"/>
      <c r="E99" s="29"/>
    </row>
    <row r="100" spans="1:5">
      <c r="A100" s="104"/>
      <c r="B100" s="104"/>
      <c r="C100" s="3"/>
      <c r="E100" s="29"/>
    </row>
    <row r="101" spans="1:5">
      <c r="A101" s="104"/>
      <c r="B101" s="104"/>
      <c r="C101" s="3"/>
      <c r="E101" s="29"/>
    </row>
    <row r="102" spans="1:5">
      <c r="A102" s="104"/>
      <c r="B102" s="104"/>
      <c r="C102" s="3"/>
      <c r="E102" s="29"/>
    </row>
    <row r="103" spans="1:5">
      <c r="A103" s="104"/>
      <c r="B103" s="104"/>
      <c r="C103" s="3"/>
      <c r="E103" s="29"/>
    </row>
    <row r="104" spans="1:5">
      <c r="A104" s="104"/>
      <c r="B104" s="104"/>
      <c r="C104" s="3"/>
      <c r="E104" s="29"/>
    </row>
    <row r="105" spans="1:5">
      <c r="A105" s="104"/>
      <c r="B105" s="104"/>
      <c r="C105" s="3"/>
      <c r="E105" s="29"/>
    </row>
    <row r="106" spans="1:5">
      <c r="A106" s="104"/>
      <c r="B106" s="104"/>
      <c r="C106" s="3"/>
      <c r="E106" s="29"/>
    </row>
    <row r="107" spans="1:5">
      <c r="A107" s="104"/>
      <c r="B107" s="104"/>
      <c r="C107" s="3"/>
      <c r="E107" s="29"/>
    </row>
    <row r="108" spans="1:5">
      <c r="A108" s="104"/>
      <c r="B108" s="104"/>
      <c r="C108" s="3"/>
      <c r="E108" s="29"/>
    </row>
    <row r="109" spans="1:5">
      <c r="A109" s="104"/>
      <c r="B109" s="104"/>
      <c r="C109" s="3"/>
      <c r="E109" s="29"/>
    </row>
    <row r="110" spans="1:5">
      <c r="A110" s="104"/>
      <c r="B110" s="104"/>
      <c r="C110" s="3"/>
      <c r="E110" s="29"/>
    </row>
    <row r="111" spans="1:5">
      <c r="A111" s="104"/>
      <c r="B111" s="104"/>
      <c r="C111" s="3"/>
      <c r="E111" s="29"/>
    </row>
    <row r="112" spans="1:5">
      <c r="A112" s="104"/>
      <c r="B112" s="104"/>
      <c r="C112" s="3"/>
      <c r="E112" s="29"/>
    </row>
    <row r="113" spans="1:5">
      <c r="A113" s="104"/>
      <c r="B113" s="104"/>
      <c r="C113" s="3"/>
      <c r="E113" s="29"/>
    </row>
    <row r="114" spans="1:5">
      <c r="A114" s="104"/>
      <c r="B114" s="104"/>
      <c r="C114" s="3"/>
      <c r="E114" s="29"/>
    </row>
    <row r="115" spans="1:5">
      <c r="A115" s="104"/>
      <c r="B115" s="104"/>
      <c r="C115" s="3"/>
      <c r="E115" s="29"/>
    </row>
    <row r="116" spans="1:5">
      <c r="A116" s="104"/>
      <c r="B116" s="104"/>
      <c r="C116" s="3"/>
      <c r="E116" s="29"/>
    </row>
    <row r="117" spans="1:5">
      <c r="A117" s="104"/>
      <c r="B117" s="104"/>
      <c r="C117" s="3"/>
      <c r="E117" s="29"/>
    </row>
    <row r="118" spans="1:5">
      <c r="A118" s="104"/>
      <c r="B118" s="104"/>
      <c r="C118" s="3"/>
      <c r="E118" s="29"/>
    </row>
    <row r="119" spans="1:5">
      <c r="A119" s="104"/>
      <c r="B119" s="104"/>
      <c r="C119" s="3"/>
      <c r="E119" s="29"/>
    </row>
    <row r="120" spans="1:5">
      <c r="A120" s="104"/>
      <c r="B120" s="104"/>
      <c r="C120" s="3"/>
      <c r="E120" s="29"/>
    </row>
    <row r="121" spans="1:5">
      <c r="A121" s="104"/>
      <c r="B121" s="104"/>
      <c r="C121" s="3"/>
      <c r="E121" s="29"/>
    </row>
    <row r="122" spans="1:5">
      <c r="A122" s="104"/>
      <c r="B122" s="104"/>
      <c r="C122" s="3"/>
      <c r="E122" s="29"/>
    </row>
    <row r="123" spans="1:5">
      <c r="A123" s="104"/>
      <c r="B123" s="104"/>
      <c r="C123" s="3"/>
      <c r="E123" s="29"/>
    </row>
    <row r="124" spans="1:5">
      <c r="A124" s="104"/>
      <c r="B124" s="104"/>
      <c r="C124" s="3"/>
      <c r="E124" s="29"/>
    </row>
    <row r="125" spans="1:5">
      <c r="A125" s="104"/>
      <c r="B125" s="104"/>
      <c r="C125" s="3"/>
      <c r="E125" s="29"/>
    </row>
    <row r="126" spans="1:5">
      <c r="A126" s="104"/>
      <c r="B126" s="104"/>
      <c r="C126" s="3"/>
      <c r="E126" s="29"/>
    </row>
    <row r="127" spans="1:5">
      <c r="A127" s="104"/>
      <c r="B127" s="104"/>
      <c r="C127" s="3"/>
      <c r="E127" s="29"/>
    </row>
    <row r="128" spans="1:5">
      <c r="A128" s="104"/>
      <c r="B128" s="104"/>
      <c r="C128" s="3"/>
      <c r="E128" s="29"/>
    </row>
    <row r="129" spans="1:5">
      <c r="A129" s="104"/>
      <c r="B129" s="104"/>
      <c r="C129" s="3"/>
      <c r="E129" s="29"/>
    </row>
    <row r="130" spans="1:5">
      <c r="A130" s="104"/>
      <c r="B130" s="104"/>
      <c r="C130" s="3"/>
      <c r="E130" s="29"/>
    </row>
    <row r="131" spans="1:5">
      <c r="A131" s="104"/>
      <c r="B131" s="104"/>
      <c r="C131" s="3"/>
      <c r="E131" s="29"/>
    </row>
    <row r="132" spans="1:5">
      <c r="A132" s="104"/>
      <c r="B132" s="104"/>
      <c r="C132" s="3"/>
      <c r="E132" s="29"/>
    </row>
    <row r="133" spans="1:5">
      <c r="A133" s="104"/>
      <c r="B133" s="104"/>
      <c r="C133" s="3"/>
      <c r="E133" s="29"/>
    </row>
    <row r="134" spans="1:5">
      <c r="A134" s="104"/>
      <c r="B134" s="104"/>
      <c r="C134" s="3"/>
      <c r="E134" s="29"/>
    </row>
    <row r="135" spans="1:5">
      <c r="A135" s="104"/>
      <c r="B135" s="104"/>
      <c r="C135" s="3"/>
      <c r="E135" s="29"/>
    </row>
    <row r="136" spans="1:5">
      <c r="A136" s="104"/>
      <c r="B136" s="104"/>
      <c r="C136" s="3"/>
      <c r="E136" s="29"/>
    </row>
    <row r="137" spans="1:5">
      <c r="A137" s="104"/>
      <c r="B137" s="104"/>
      <c r="C137" s="3"/>
      <c r="E137" s="29"/>
    </row>
    <row r="138" spans="1:5">
      <c r="A138" s="104"/>
      <c r="B138" s="104"/>
      <c r="C138" s="3"/>
      <c r="E138" s="29"/>
    </row>
    <row r="139" spans="1:5">
      <c r="A139" s="104"/>
      <c r="B139" s="104"/>
      <c r="C139" s="3"/>
      <c r="E139" s="29"/>
    </row>
    <row r="140" spans="1:5">
      <c r="A140" s="104"/>
      <c r="B140" s="104"/>
      <c r="C140" s="3"/>
      <c r="E140" s="29"/>
    </row>
    <row r="141" spans="1:5">
      <c r="A141" s="104"/>
      <c r="B141" s="104"/>
      <c r="C141" s="3"/>
      <c r="E141" s="29"/>
    </row>
    <row r="142" spans="1:5">
      <c r="A142" s="104"/>
      <c r="B142" s="104"/>
      <c r="C142" s="3"/>
      <c r="E142" s="29"/>
    </row>
    <row r="143" spans="1:5">
      <c r="A143" s="104"/>
      <c r="B143" s="104"/>
      <c r="C143" s="3"/>
      <c r="E143" s="29"/>
    </row>
    <row r="144" spans="1:5">
      <c r="A144" s="104"/>
      <c r="B144" s="104"/>
      <c r="C144" s="3"/>
      <c r="E144" s="29"/>
    </row>
    <row r="145" spans="1:5">
      <c r="A145" s="104"/>
      <c r="B145" s="104"/>
      <c r="C145" s="3"/>
      <c r="E145" s="29"/>
    </row>
    <row r="146" spans="1:5">
      <c r="A146" s="104"/>
      <c r="B146" s="104"/>
      <c r="C146" s="3"/>
      <c r="E146" s="29"/>
    </row>
    <row r="147" spans="1:5">
      <c r="A147" s="104"/>
      <c r="B147" s="104"/>
      <c r="C147" s="3"/>
      <c r="E147" s="29"/>
    </row>
    <row r="148" spans="1:5">
      <c r="A148" s="104"/>
      <c r="B148" s="104"/>
      <c r="C148" s="3"/>
      <c r="E148" s="29"/>
    </row>
    <row r="149" spans="1:5">
      <c r="A149" s="104"/>
      <c r="B149" s="104"/>
      <c r="C149" s="3"/>
      <c r="E149" s="29"/>
    </row>
    <row r="150" spans="1:5">
      <c r="A150" s="104"/>
      <c r="B150" s="104"/>
      <c r="C150" s="3"/>
      <c r="E150" s="29"/>
    </row>
    <row r="151" spans="1:5">
      <c r="A151" s="104"/>
      <c r="B151" s="104"/>
      <c r="C151" s="3"/>
      <c r="E151" s="29"/>
    </row>
    <row r="152" spans="1:5">
      <c r="A152" s="104"/>
      <c r="B152" s="104"/>
      <c r="C152" s="3"/>
      <c r="E152" s="29"/>
    </row>
    <row r="153" spans="1:5">
      <c r="A153" s="104"/>
      <c r="B153" s="104"/>
      <c r="C153" s="3"/>
      <c r="E153" s="29"/>
    </row>
    <row r="154" spans="1:5">
      <c r="A154" s="104"/>
      <c r="B154" s="104"/>
      <c r="C154" s="3"/>
      <c r="E154" s="29"/>
    </row>
    <row r="155" spans="1:5">
      <c r="A155" s="104"/>
      <c r="B155" s="104"/>
      <c r="C155" s="3"/>
      <c r="E155" s="29"/>
    </row>
    <row r="156" spans="1:5">
      <c r="A156" s="104"/>
      <c r="B156" s="104"/>
      <c r="C156" s="3"/>
      <c r="E156" s="29"/>
    </row>
    <row r="157" spans="1:5">
      <c r="A157" s="104"/>
      <c r="B157" s="104"/>
      <c r="C157" s="3"/>
      <c r="E157" s="29"/>
    </row>
    <row r="158" spans="1:5">
      <c r="A158" s="104"/>
      <c r="B158" s="104"/>
      <c r="C158" s="3"/>
      <c r="E158" s="29"/>
    </row>
    <row r="159" spans="1:5">
      <c r="A159" s="104"/>
      <c r="B159" s="104"/>
      <c r="C159" s="3"/>
      <c r="E159" s="29"/>
    </row>
    <row r="160" spans="1:5">
      <c r="A160" s="104"/>
      <c r="B160" s="104"/>
      <c r="C160" s="3"/>
      <c r="E160" s="29"/>
    </row>
    <row r="161" spans="1:5">
      <c r="A161" s="104"/>
      <c r="B161" s="104"/>
      <c r="C161" s="3"/>
      <c r="E161" s="29"/>
    </row>
    <row r="162" spans="1:5">
      <c r="A162" s="104"/>
      <c r="B162" s="104"/>
      <c r="C162" s="3"/>
      <c r="E162" s="29"/>
    </row>
    <row r="163" spans="1:5">
      <c r="A163" s="104"/>
      <c r="B163" s="104"/>
      <c r="C163" s="3"/>
      <c r="E163" s="29"/>
    </row>
    <row r="164" spans="1:5">
      <c r="A164" s="104"/>
      <c r="B164" s="104"/>
      <c r="C164" s="3"/>
      <c r="E164" s="29"/>
    </row>
    <row r="165" spans="1:5">
      <c r="A165" s="104"/>
      <c r="B165" s="104"/>
      <c r="C165" s="3"/>
      <c r="E165" s="29"/>
    </row>
    <row r="166" spans="1:5">
      <c r="A166" s="104"/>
      <c r="B166" s="104"/>
      <c r="C166" s="3"/>
      <c r="E166" s="29"/>
    </row>
    <row r="167" spans="1:5">
      <c r="A167" s="104"/>
      <c r="B167" s="104"/>
      <c r="C167" s="3"/>
      <c r="E167" s="29"/>
    </row>
    <row r="168" spans="1:5">
      <c r="A168" s="104"/>
      <c r="B168" s="104"/>
      <c r="C168" s="3"/>
      <c r="E168" s="29"/>
    </row>
    <row r="169" spans="1:5">
      <c r="A169" s="104"/>
      <c r="B169" s="104"/>
      <c r="C169" s="3"/>
      <c r="E169" s="29"/>
    </row>
    <row r="170" spans="1:5">
      <c r="A170" s="104"/>
      <c r="B170" s="104"/>
      <c r="C170" s="3"/>
      <c r="E170" s="29"/>
    </row>
    <row r="171" spans="1:5">
      <c r="A171" s="104"/>
      <c r="B171" s="104"/>
      <c r="C171" s="3"/>
      <c r="E171" s="29"/>
    </row>
    <row r="172" spans="1:5">
      <c r="A172" s="104"/>
      <c r="B172" s="104"/>
      <c r="C172" s="3"/>
      <c r="E172" s="29"/>
    </row>
    <row r="173" spans="1:5">
      <c r="A173" s="104"/>
      <c r="B173" s="104"/>
      <c r="C173" s="3"/>
      <c r="E173" s="29"/>
    </row>
    <row r="174" spans="1:5">
      <c r="A174" s="104"/>
      <c r="B174" s="104"/>
      <c r="C174" s="3"/>
      <c r="E174" s="29"/>
    </row>
    <row r="175" spans="1:5">
      <c r="A175" s="104"/>
      <c r="B175" s="104"/>
      <c r="C175" s="3"/>
      <c r="E175" s="29"/>
    </row>
    <row r="176" spans="1:5">
      <c r="A176" s="104"/>
      <c r="B176" s="104"/>
      <c r="C176" s="3"/>
      <c r="E176" s="29"/>
    </row>
    <row r="177" spans="1:5">
      <c r="A177" s="104"/>
      <c r="B177" s="104"/>
      <c r="C177" s="3"/>
      <c r="E177" s="29"/>
    </row>
    <row r="178" spans="1:5">
      <c r="A178" s="104"/>
      <c r="B178" s="104"/>
      <c r="C178" s="3"/>
      <c r="E178" s="29"/>
    </row>
    <row r="179" spans="1:5">
      <c r="A179" s="104"/>
      <c r="B179" s="104"/>
      <c r="C179" s="3"/>
      <c r="E179" s="29"/>
    </row>
    <row r="180" spans="1:5">
      <c r="A180" s="104"/>
      <c r="B180" s="104"/>
      <c r="C180" s="3"/>
      <c r="E180" s="29"/>
    </row>
    <row r="181" spans="1:5">
      <c r="A181" s="104"/>
      <c r="B181" s="104"/>
      <c r="C181" s="3"/>
      <c r="E181" s="29"/>
    </row>
    <row r="182" spans="1:5">
      <c r="A182" s="104"/>
      <c r="B182" s="104"/>
      <c r="C182" s="3"/>
      <c r="E182" s="29"/>
    </row>
    <row r="183" spans="1:5">
      <c r="A183" s="104"/>
      <c r="B183" s="104"/>
      <c r="C183" s="3"/>
      <c r="E183" s="29"/>
    </row>
    <row r="184" spans="1:5">
      <c r="A184" s="104"/>
      <c r="B184" s="104"/>
      <c r="C184" s="3"/>
      <c r="E184" s="29"/>
    </row>
    <row r="185" spans="1:5">
      <c r="A185" s="104"/>
      <c r="B185" s="104"/>
      <c r="C185" s="3"/>
      <c r="E185" s="29"/>
    </row>
    <row r="186" spans="1:5">
      <c r="A186" s="104"/>
      <c r="B186" s="104"/>
      <c r="C186" s="3"/>
      <c r="E186" s="29"/>
    </row>
    <row r="187" spans="1:5">
      <c r="A187" s="104"/>
      <c r="B187" s="104"/>
      <c r="C187" s="3"/>
      <c r="E187" s="29"/>
    </row>
    <row r="188" spans="1:5">
      <c r="A188" s="104"/>
      <c r="B188" s="104"/>
      <c r="C188" s="3"/>
      <c r="E188" s="29"/>
    </row>
    <row r="189" spans="1:5">
      <c r="A189" s="104"/>
      <c r="B189" s="104"/>
      <c r="C189" s="3"/>
      <c r="E189" s="29"/>
    </row>
    <row r="190" spans="1:5">
      <c r="A190" s="104"/>
      <c r="B190" s="104"/>
      <c r="C190" s="3"/>
      <c r="E190" s="29"/>
    </row>
    <row r="191" spans="1:5">
      <c r="A191" s="104"/>
      <c r="B191" s="104"/>
      <c r="C191" s="3"/>
      <c r="E191" s="29"/>
    </row>
    <row r="192" spans="1:5">
      <c r="A192" s="104"/>
      <c r="B192" s="104"/>
      <c r="C192" s="3"/>
      <c r="E192" s="29"/>
    </row>
    <row r="193" spans="1:5">
      <c r="A193" s="104"/>
      <c r="B193" s="104"/>
      <c r="C193" s="3"/>
      <c r="E193" s="29"/>
    </row>
    <row r="194" spans="1:5">
      <c r="A194" s="104"/>
      <c r="B194" s="104"/>
      <c r="C194" s="3"/>
      <c r="E194" s="29"/>
    </row>
    <row r="195" spans="1:5">
      <c r="A195" s="104"/>
      <c r="B195" s="104"/>
      <c r="C195" s="3"/>
      <c r="E195" s="29"/>
    </row>
    <row r="196" spans="1:5">
      <c r="A196" s="104"/>
      <c r="B196" s="104"/>
      <c r="C196" s="3"/>
      <c r="E196" s="29"/>
    </row>
    <row r="197" spans="1:5">
      <c r="A197" s="104"/>
      <c r="B197" s="104"/>
      <c r="C197" s="3"/>
      <c r="E197" s="29"/>
    </row>
    <row r="198" spans="1:5">
      <c r="A198" s="104"/>
      <c r="B198" s="104"/>
      <c r="C198" s="3"/>
      <c r="E198" s="29"/>
    </row>
    <row r="199" spans="1:5">
      <c r="A199" s="104"/>
      <c r="B199" s="104"/>
      <c r="C199" s="3"/>
      <c r="E199" s="29"/>
    </row>
    <row r="200" spans="1:5">
      <c r="A200" s="104"/>
      <c r="B200" s="104"/>
      <c r="C200" s="3"/>
      <c r="E200" s="29"/>
    </row>
    <row r="201" spans="1:5">
      <c r="A201" s="104"/>
      <c r="B201" s="104"/>
      <c r="C201" s="3"/>
      <c r="E201" s="29"/>
    </row>
    <row r="202" spans="1:5">
      <c r="A202" s="104"/>
      <c r="B202" s="104"/>
      <c r="C202" s="3"/>
      <c r="E202" s="29"/>
    </row>
    <row r="203" spans="1:5">
      <c r="A203" s="104"/>
      <c r="B203" s="104"/>
      <c r="C203" s="3"/>
      <c r="E203" s="29"/>
    </row>
    <row r="204" spans="1:5">
      <c r="A204" s="104"/>
      <c r="B204" s="104"/>
      <c r="C204" s="3"/>
      <c r="E204" s="29"/>
    </row>
    <row r="205" spans="1:5">
      <c r="A205" s="104"/>
      <c r="B205" s="104"/>
      <c r="C205" s="3"/>
      <c r="E205" s="29"/>
    </row>
    <row r="206" spans="1:5">
      <c r="A206" s="104"/>
      <c r="B206" s="104"/>
      <c r="C206" s="3"/>
      <c r="E206" s="29"/>
    </row>
    <row r="207" spans="1:5">
      <c r="A207" s="104"/>
      <c r="B207" s="104"/>
      <c r="C207" s="3"/>
      <c r="E207" s="29"/>
    </row>
    <row r="208" spans="1:5">
      <c r="A208" s="104"/>
      <c r="B208" s="104"/>
      <c r="C208" s="3"/>
      <c r="E208" s="29"/>
    </row>
    <row r="209" spans="1:5">
      <c r="A209" s="104"/>
      <c r="B209" s="104"/>
      <c r="C209" s="3"/>
      <c r="E209" s="29"/>
    </row>
    <row r="210" spans="1:5">
      <c r="A210" s="104"/>
      <c r="B210" s="104"/>
      <c r="C210" s="3"/>
      <c r="E210" s="29"/>
    </row>
    <row r="211" spans="1:5">
      <c r="A211" s="104"/>
      <c r="B211" s="104"/>
      <c r="C211" s="3"/>
      <c r="E211" s="29"/>
    </row>
    <row r="212" spans="1:5">
      <c r="A212" s="104"/>
      <c r="B212" s="104"/>
      <c r="C212" s="3"/>
      <c r="E212" s="29"/>
    </row>
    <row r="213" spans="1:5">
      <c r="A213" s="104"/>
      <c r="B213" s="104"/>
      <c r="C213" s="3"/>
      <c r="E213" s="29"/>
    </row>
    <row r="214" spans="1:5">
      <c r="A214" s="104"/>
      <c r="B214" s="104"/>
      <c r="C214" s="3"/>
      <c r="E214" s="29"/>
    </row>
    <row r="215" spans="1:5">
      <c r="A215" s="104"/>
      <c r="B215" s="104"/>
      <c r="C215" s="3"/>
      <c r="E215" s="29"/>
    </row>
    <row r="216" spans="1:5">
      <c r="A216" s="104"/>
      <c r="B216" s="104"/>
      <c r="C216" s="3"/>
      <c r="E216" s="29"/>
    </row>
    <row r="217" spans="1:5">
      <c r="A217" s="104"/>
      <c r="B217" s="104"/>
      <c r="C217" s="3"/>
      <c r="E217" s="29"/>
    </row>
    <row r="218" spans="1:5">
      <c r="A218" s="104"/>
      <c r="B218" s="104"/>
      <c r="C218" s="3"/>
      <c r="E218" s="29"/>
    </row>
    <row r="219" spans="1:5">
      <c r="A219" s="104"/>
      <c r="B219" s="104"/>
      <c r="C219" s="3"/>
      <c r="E219" s="29"/>
    </row>
    <row r="220" spans="1:5">
      <c r="A220" s="104"/>
      <c r="B220" s="104"/>
      <c r="C220" s="3"/>
      <c r="E220" s="29"/>
    </row>
    <row r="221" spans="1:5">
      <c r="A221" s="104"/>
      <c r="B221" s="104"/>
      <c r="C221" s="3"/>
      <c r="E221" s="29"/>
    </row>
    <row r="222" spans="1:5">
      <c r="A222" s="104"/>
      <c r="B222" s="104"/>
      <c r="C222" s="3"/>
      <c r="E222" s="29"/>
    </row>
    <row r="223" spans="1:5">
      <c r="A223" s="104"/>
      <c r="B223" s="104"/>
      <c r="C223" s="3"/>
      <c r="E223" s="29"/>
    </row>
    <row r="224" spans="1:5">
      <c r="A224" s="104"/>
      <c r="B224" s="104"/>
      <c r="C224" s="3"/>
      <c r="E224" s="29"/>
    </row>
    <row r="225" spans="1:5">
      <c r="A225" s="104"/>
      <c r="B225" s="104"/>
      <c r="C225" s="3"/>
      <c r="E225" s="29"/>
    </row>
    <row r="226" spans="1:5">
      <c r="A226" s="104"/>
      <c r="B226" s="104"/>
      <c r="C226" s="3"/>
      <c r="E226" s="29"/>
    </row>
    <row r="227" spans="1:5">
      <c r="A227" s="104"/>
      <c r="B227" s="104"/>
      <c r="C227" s="3"/>
      <c r="E227" s="29"/>
    </row>
    <row r="228" spans="1:5">
      <c r="A228" s="104"/>
      <c r="B228" s="104"/>
      <c r="C228" s="3"/>
      <c r="E228" s="29"/>
    </row>
    <row r="229" spans="1:5">
      <c r="A229" s="104"/>
      <c r="B229" s="104"/>
      <c r="C229" s="3"/>
      <c r="E229" s="29"/>
    </row>
    <row r="230" spans="1:5">
      <c r="A230" s="104"/>
      <c r="B230" s="104"/>
      <c r="C230" s="3"/>
      <c r="E230" s="29"/>
    </row>
    <row r="231" spans="1:5">
      <c r="A231" s="104"/>
      <c r="B231" s="104"/>
      <c r="C231" s="3"/>
      <c r="E231" s="29"/>
    </row>
    <row r="232" spans="1:5">
      <c r="A232" s="104"/>
      <c r="B232" s="104"/>
      <c r="C232" s="3"/>
      <c r="E232" s="29"/>
    </row>
    <row r="233" spans="1:5">
      <c r="A233" s="104"/>
      <c r="B233" s="104"/>
      <c r="C233" s="3"/>
      <c r="E233" s="29"/>
    </row>
    <row r="234" spans="1:5">
      <c r="A234" s="104"/>
      <c r="B234" s="104"/>
      <c r="C234" s="3"/>
      <c r="E234" s="29"/>
    </row>
    <row r="235" spans="1:5">
      <c r="A235" s="104"/>
      <c r="B235" s="104"/>
      <c r="C235" s="3"/>
      <c r="E235" s="29"/>
    </row>
    <row r="236" spans="1:5">
      <c r="A236" s="104"/>
      <c r="B236" s="104"/>
      <c r="C236" s="3"/>
      <c r="E236" s="29"/>
    </row>
    <row r="237" spans="1:5">
      <c r="A237" s="104"/>
      <c r="B237" s="104"/>
      <c r="C237" s="3"/>
      <c r="E237" s="29"/>
    </row>
    <row r="238" spans="1:5">
      <c r="A238" s="104"/>
      <c r="B238" s="104"/>
      <c r="C238" s="3"/>
      <c r="E238" s="29"/>
    </row>
    <row r="239" spans="1:5">
      <c r="A239" s="104"/>
      <c r="B239" s="104"/>
      <c r="C239" s="3"/>
      <c r="E239" s="29"/>
    </row>
    <row r="240" spans="1:5">
      <c r="A240" s="104"/>
      <c r="B240" s="104"/>
      <c r="C240" s="3"/>
      <c r="E240" s="29"/>
    </row>
    <row r="241" spans="1:5">
      <c r="A241" s="104"/>
      <c r="B241" s="104"/>
      <c r="C241" s="3"/>
      <c r="E241" s="29"/>
    </row>
    <row r="242" spans="1:5">
      <c r="A242" s="104"/>
      <c r="B242" s="104"/>
      <c r="C242" s="3"/>
      <c r="E242" s="29"/>
    </row>
    <row r="243" spans="1:5">
      <c r="A243" s="104"/>
      <c r="B243" s="104"/>
      <c r="C243" s="3"/>
      <c r="E243" s="29"/>
    </row>
    <row r="244" spans="1:5">
      <c r="A244" s="104"/>
      <c r="B244" s="104"/>
      <c r="C244" s="3"/>
      <c r="E244" s="29"/>
    </row>
    <row r="245" spans="1:5">
      <c r="A245" s="104"/>
      <c r="B245" s="104"/>
      <c r="C245" s="3"/>
      <c r="E245" s="29"/>
    </row>
    <row r="246" spans="1:5">
      <c r="A246" s="104"/>
      <c r="B246" s="104"/>
      <c r="C246" s="3"/>
      <c r="E246" s="29"/>
    </row>
    <row r="247" spans="1:5">
      <c r="A247" s="104"/>
      <c r="B247" s="104"/>
      <c r="C247" s="3"/>
      <c r="E247" s="29"/>
    </row>
    <row r="248" spans="1:5">
      <c r="A248" s="104"/>
      <c r="B248" s="104"/>
      <c r="C248" s="3"/>
      <c r="E248" s="29"/>
    </row>
    <row r="249" spans="1:5">
      <c r="A249" s="104"/>
      <c r="B249" s="104"/>
      <c r="C249" s="3"/>
      <c r="E249" s="29"/>
    </row>
    <row r="250" spans="1:5">
      <c r="A250" s="104"/>
      <c r="B250" s="104"/>
      <c r="C250" s="3"/>
      <c r="E250" s="29"/>
    </row>
    <row r="251" spans="1:5">
      <c r="A251" s="104"/>
      <c r="B251" s="104"/>
      <c r="C251" s="3"/>
      <c r="E251" s="29"/>
    </row>
    <row r="252" spans="1:5">
      <c r="A252" s="104"/>
      <c r="B252" s="104"/>
      <c r="C252" s="3"/>
      <c r="E252" s="29"/>
    </row>
    <row r="253" spans="1:5">
      <c r="A253" s="104"/>
      <c r="B253" s="104"/>
      <c r="C253" s="3"/>
      <c r="E253" s="29"/>
    </row>
    <row r="254" spans="1:5">
      <c r="A254" s="104"/>
      <c r="B254" s="104"/>
      <c r="C254" s="3"/>
      <c r="E254" s="29"/>
    </row>
    <row r="255" spans="1:5">
      <c r="A255" s="104"/>
      <c r="B255" s="104"/>
      <c r="C255" s="3"/>
      <c r="E255" s="29"/>
    </row>
    <row r="256" spans="1:5">
      <c r="A256" s="104"/>
      <c r="B256" s="104"/>
      <c r="C256" s="3"/>
      <c r="E256" s="29"/>
    </row>
    <row r="257" spans="1:5">
      <c r="A257" s="104"/>
      <c r="B257" s="104"/>
      <c r="C257" s="3"/>
      <c r="E257" s="29"/>
    </row>
    <row r="258" spans="1:5">
      <c r="A258" s="104"/>
      <c r="B258" s="104"/>
      <c r="C258" s="3"/>
      <c r="E258" s="29"/>
    </row>
    <row r="259" spans="1:5">
      <c r="A259" s="104"/>
      <c r="B259" s="104"/>
      <c r="C259" s="3"/>
      <c r="E259" s="29"/>
    </row>
    <row r="260" spans="1:5">
      <c r="A260" s="104"/>
      <c r="B260" s="104"/>
      <c r="C260" s="3"/>
      <c r="E260" s="29"/>
    </row>
    <row r="261" spans="1:5">
      <c r="A261" s="104"/>
      <c r="B261" s="104"/>
      <c r="C261" s="3"/>
      <c r="E261" s="29"/>
    </row>
    <row r="262" spans="1:5">
      <c r="A262" s="104"/>
      <c r="B262" s="104"/>
      <c r="C262" s="3"/>
      <c r="E262" s="29"/>
    </row>
    <row r="263" spans="1:5">
      <c r="A263" s="104"/>
      <c r="B263" s="104"/>
      <c r="C263" s="3"/>
      <c r="E263" s="29"/>
    </row>
    <row r="264" spans="1:5">
      <c r="A264" s="104"/>
      <c r="B264" s="104"/>
      <c r="C264" s="3"/>
      <c r="E264" s="29"/>
    </row>
    <row r="265" spans="1:5">
      <c r="A265" s="104"/>
      <c r="B265" s="104"/>
      <c r="C265" s="3"/>
      <c r="E265" s="29"/>
    </row>
    <row r="266" spans="1:5">
      <c r="A266" s="104"/>
      <c r="B266" s="104"/>
      <c r="C266" s="3"/>
      <c r="E266" s="29"/>
    </row>
    <row r="267" spans="1:5">
      <c r="A267" s="104"/>
      <c r="B267" s="104"/>
      <c r="C267" s="3"/>
      <c r="E267" s="29"/>
    </row>
    <row r="268" spans="1:5">
      <c r="A268" s="104"/>
      <c r="B268" s="104"/>
      <c r="C268" s="3"/>
      <c r="E268" s="29"/>
    </row>
    <row r="269" spans="1:5">
      <c r="A269" s="104"/>
      <c r="B269" s="104"/>
      <c r="C269" s="3"/>
      <c r="E269" s="29"/>
    </row>
    <row r="270" spans="1:5">
      <c r="A270" s="104"/>
      <c r="B270" s="104"/>
      <c r="C270" s="3"/>
      <c r="E270" s="29"/>
    </row>
    <row r="271" spans="1:5">
      <c r="A271" s="104"/>
      <c r="B271" s="104"/>
      <c r="C271" s="3"/>
      <c r="E271" s="29"/>
    </row>
    <row r="272" spans="1:5">
      <c r="A272" s="104"/>
      <c r="B272" s="104"/>
      <c r="C272" s="3"/>
      <c r="E272" s="29"/>
    </row>
    <row r="273" spans="1:5">
      <c r="A273" s="104"/>
      <c r="B273" s="104"/>
      <c r="C273" s="3"/>
      <c r="E273" s="29"/>
    </row>
    <row r="274" spans="1:5">
      <c r="A274" s="104"/>
      <c r="B274" s="104"/>
      <c r="C274" s="3"/>
      <c r="E274" s="29"/>
    </row>
    <row r="275" spans="1:5">
      <c r="A275" s="104"/>
      <c r="B275" s="104"/>
      <c r="C275" s="3"/>
      <c r="E275" s="29"/>
    </row>
    <row r="276" spans="1:5">
      <c r="A276" s="104"/>
      <c r="B276" s="104"/>
      <c r="C276" s="3"/>
      <c r="E276" s="29"/>
    </row>
    <row r="277" spans="1:5">
      <c r="A277" s="104"/>
      <c r="B277" s="104"/>
      <c r="C277" s="3"/>
      <c r="E277" s="29"/>
    </row>
    <row r="278" spans="1:5">
      <c r="A278" s="104"/>
      <c r="B278" s="104"/>
      <c r="C278" s="3"/>
      <c r="E278" s="29"/>
    </row>
    <row r="279" spans="1:5">
      <c r="A279" s="104"/>
      <c r="B279" s="104"/>
      <c r="C279" s="3"/>
      <c r="E279" s="29"/>
    </row>
    <row r="280" spans="1:5">
      <c r="A280" s="104"/>
      <c r="B280" s="104"/>
      <c r="C280" s="3"/>
      <c r="E280" s="29"/>
    </row>
    <row r="281" spans="1:5">
      <c r="A281" s="104"/>
      <c r="B281" s="104"/>
      <c r="C281" s="3"/>
      <c r="E281" s="29"/>
    </row>
    <row r="282" spans="1:5">
      <c r="A282" s="104"/>
      <c r="B282" s="104"/>
      <c r="C282" s="3"/>
      <c r="E282" s="29"/>
    </row>
    <row r="283" spans="1:5">
      <c r="A283" s="104"/>
      <c r="B283" s="104"/>
      <c r="C283" s="3"/>
      <c r="E283" s="29"/>
    </row>
    <row r="284" spans="1:5">
      <c r="A284" s="104"/>
      <c r="B284" s="104"/>
      <c r="C284" s="3"/>
      <c r="E284" s="29"/>
    </row>
    <row r="285" spans="1:5">
      <c r="A285" s="104"/>
      <c r="B285" s="104"/>
      <c r="C285" s="3"/>
      <c r="E285" s="29"/>
    </row>
    <row r="286" spans="1:5">
      <c r="A286" s="104"/>
      <c r="B286" s="104"/>
      <c r="C286" s="3"/>
      <c r="E286" s="29"/>
    </row>
    <row r="287" spans="1:5">
      <c r="A287" s="104"/>
      <c r="B287" s="104"/>
      <c r="C287" s="3"/>
      <c r="E287" s="29"/>
    </row>
    <row r="288" spans="1:5">
      <c r="A288" s="104"/>
      <c r="B288" s="104"/>
      <c r="C288" s="3"/>
      <c r="E288" s="29"/>
    </row>
    <row r="289" spans="1:5">
      <c r="A289" s="104"/>
      <c r="B289" s="104"/>
      <c r="C289" s="3"/>
      <c r="E289" s="29"/>
    </row>
    <row r="290" spans="1:5">
      <c r="A290" s="104"/>
      <c r="B290" s="104"/>
      <c r="C290" s="3"/>
      <c r="E290" s="29"/>
    </row>
    <row r="291" spans="1:5">
      <c r="A291" s="104"/>
      <c r="B291" s="104"/>
      <c r="C291" s="3"/>
      <c r="E291" s="29"/>
    </row>
    <row r="292" spans="1:5">
      <c r="A292" s="104"/>
      <c r="B292" s="104"/>
      <c r="C292" s="3"/>
      <c r="E292" s="29"/>
    </row>
    <row r="293" spans="1:5">
      <c r="A293" s="104"/>
      <c r="B293" s="104"/>
      <c r="C293" s="3"/>
      <c r="E293" s="29"/>
    </row>
    <row r="294" spans="1:5">
      <c r="A294" s="104"/>
      <c r="B294" s="104"/>
      <c r="C294" s="3"/>
      <c r="E294" s="29"/>
    </row>
    <row r="295" spans="1:5">
      <c r="A295" s="104"/>
      <c r="B295" s="104"/>
      <c r="C295" s="3"/>
      <c r="E295" s="29"/>
    </row>
    <row r="296" spans="1:5">
      <c r="A296" s="104"/>
      <c r="B296" s="104"/>
      <c r="C296" s="3"/>
      <c r="E296" s="29"/>
    </row>
    <row r="297" spans="1:5">
      <c r="A297" s="104"/>
      <c r="B297" s="104"/>
      <c r="C297" s="3"/>
      <c r="E297" s="29"/>
    </row>
    <row r="298" spans="1:5">
      <c r="A298" s="104"/>
      <c r="B298" s="104"/>
      <c r="C298" s="3"/>
      <c r="E298" s="29"/>
    </row>
    <row r="299" spans="1:5">
      <c r="A299" s="104"/>
      <c r="B299" s="104"/>
      <c r="C299" s="3"/>
      <c r="E299" s="29"/>
    </row>
    <row r="300" spans="1:5">
      <c r="A300" s="104"/>
      <c r="B300" s="104"/>
      <c r="C300" s="3"/>
      <c r="E300" s="29"/>
    </row>
    <row r="301" spans="1:5">
      <c r="A301" s="104"/>
      <c r="B301" s="104"/>
      <c r="C301" s="3"/>
      <c r="E301" s="29"/>
    </row>
    <row r="302" spans="1:5">
      <c r="A302" s="104"/>
      <c r="B302" s="104"/>
      <c r="C302" s="3"/>
      <c r="E302" s="29"/>
    </row>
    <row r="303" spans="1:5">
      <c r="A303" s="104"/>
      <c r="B303" s="104"/>
      <c r="C303" s="3"/>
      <c r="E303" s="29"/>
    </row>
    <row r="304" spans="1:5">
      <c r="A304" s="104"/>
      <c r="B304" s="104"/>
      <c r="C304" s="3"/>
      <c r="E304" s="29"/>
    </row>
    <row r="305" spans="1:5">
      <c r="A305" s="104"/>
      <c r="B305" s="104"/>
      <c r="C305" s="3"/>
      <c r="E305" s="29"/>
    </row>
    <row r="306" spans="1:5">
      <c r="A306" s="104"/>
      <c r="B306" s="104"/>
      <c r="C306" s="3"/>
      <c r="E306" s="29"/>
    </row>
    <row r="307" spans="1:5">
      <c r="A307" s="104"/>
      <c r="B307" s="104"/>
      <c r="C307" s="3"/>
      <c r="E307" s="29"/>
    </row>
    <row r="308" spans="1:5">
      <c r="A308" s="104"/>
      <c r="B308" s="104"/>
      <c r="C308" s="3"/>
      <c r="E308" s="29"/>
    </row>
    <row r="309" spans="1:5">
      <c r="A309" s="104"/>
      <c r="B309" s="104"/>
      <c r="C309" s="3"/>
      <c r="E309" s="29"/>
    </row>
    <row r="310" spans="1:5">
      <c r="A310" s="104"/>
      <c r="B310" s="104"/>
      <c r="C310" s="3"/>
      <c r="E310" s="29"/>
    </row>
    <row r="311" spans="1:5">
      <c r="A311" s="104"/>
      <c r="B311" s="104"/>
      <c r="C311" s="3"/>
      <c r="E311" s="29"/>
    </row>
    <row r="312" spans="1:5">
      <c r="A312" s="104"/>
      <c r="B312" s="104"/>
      <c r="C312" s="3"/>
      <c r="E312" s="29"/>
    </row>
    <row r="313" spans="1:5">
      <c r="A313" s="104"/>
      <c r="B313" s="104"/>
      <c r="C313" s="3"/>
      <c r="E313" s="29"/>
    </row>
    <row r="314" spans="1:5">
      <c r="A314" s="104"/>
      <c r="B314" s="104"/>
      <c r="C314" s="3"/>
      <c r="E314" s="29"/>
    </row>
    <row r="315" spans="1:5">
      <c r="A315" s="104"/>
      <c r="B315" s="104"/>
      <c r="C315" s="3"/>
      <c r="E315" s="29"/>
    </row>
    <row r="316" spans="1:5">
      <c r="A316" s="104"/>
      <c r="B316" s="104"/>
      <c r="C316" s="3"/>
      <c r="E316" s="29"/>
    </row>
    <row r="317" spans="1:5">
      <c r="A317" s="104"/>
      <c r="B317" s="104"/>
      <c r="C317" s="3"/>
      <c r="E317" s="29"/>
    </row>
    <row r="318" spans="1:5">
      <c r="A318" s="104"/>
      <c r="B318" s="104"/>
      <c r="C318" s="3"/>
      <c r="E318" s="29"/>
    </row>
    <row r="319" spans="1:5">
      <c r="A319" s="104"/>
      <c r="B319" s="104"/>
      <c r="C319" s="3"/>
      <c r="E319" s="29"/>
    </row>
    <row r="320" spans="1:5">
      <c r="A320" s="104"/>
      <c r="B320" s="104"/>
      <c r="C320" s="3"/>
      <c r="E320" s="29"/>
    </row>
    <row r="321" spans="1:5">
      <c r="A321" s="104"/>
      <c r="B321" s="104"/>
      <c r="C321" s="3"/>
      <c r="E321" s="29"/>
    </row>
    <row r="322" spans="1:5">
      <c r="A322" s="104"/>
      <c r="B322" s="104"/>
      <c r="C322" s="3"/>
      <c r="E322" s="29"/>
    </row>
    <row r="323" spans="1:5">
      <c r="A323" s="104"/>
      <c r="B323" s="104"/>
      <c r="C323" s="3"/>
      <c r="E323" s="29"/>
    </row>
    <row r="324" spans="1:5">
      <c r="A324" s="104"/>
      <c r="B324" s="104"/>
      <c r="C324" s="3"/>
      <c r="E324" s="29"/>
    </row>
    <row r="325" spans="1:5">
      <c r="A325" s="104"/>
      <c r="B325" s="104"/>
      <c r="C325" s="3"/>
      <c r="E325" s="29"/>
    </row>
    <row r="326" spans="1:5">
      <c r="A326" s="104"/>
      <c r="B326" s="104"/>
      <c r="C326" s="3"/>
      <c r="E326" s="29"/>
    </row>
    <row r="327" spans="1:5">
      <c r="A327" s="104"/>
      <c r="B327" s="104"/>
      <c r="C327" s="3"/>
      <c r="E327" s="29"/>
    </row>
    <row r="328" spans="1:5">
      <c r="A328" s="104"/>
      <c r="B328" s="104"/>
      <c r="C328" s="3"/>
      <c r="E328" s="29"/>
    </row>
    <row r="329" spans="1:5">
      <c r="A329" s="104"/>
      <c r="B329" s="104"/>
      <c r="C329" s="3"/>
      <c r="E329" s="29"/>
    </row>
    <row r="330" spans="1:5">
      <c r="A330" s="104"/>
      <c r="B330" s="104"/>
      <c r="C330" s="3"/>
      <c r="E330" s="29"/>
    </row>
    <row r="331" spans="1:5">
      <c r="A331" s="104"/>
      <c r="B331" s="104"/>
      <c r="C331" s="3"/>
      <c r="E331" s="29"/>
    </row>
    <row r="332" spans="1:5">
      <c r="A332" s="104"/>
      <c r="B332" s="104"/>
      <c r="C332" s="3"/>
      <c r="E332" s="29"/>
    </row>
    <row r="333" spans="1:5">
      <c r="A333" s="104"/>
      <c r="B333" s="104"/>
      <c r="C333" s="3"/>
      <c r="E333" s="29"/>
    </row>
    <row r="334" spans="1:5">
      <c r="A334" s="104"/>
      <c r="B334" s="104"/>
      <c r="C334" s="3"/>
      <c r="E334" s="29"/>
    </row>
    <row r="335" spans="1:5">
      <c r="A335" s="104"/>
      <c r="B335" s="104"/>
      <c r="C335" s="3"/>
      <c r="E335" s="29"/>
    </row>
    <row r="336" spans="1:5">
      <c r="A336" s="104"/>
      <c r="B336" s="104"/>
      <c r="C336" s="3"/>
      <c r="E336" s="29"/>
    </row>
    <row r="337" spans="1:5">
      <c r="A337" s="104"/>
      <c r="B337" s="104"/>
      <c r="C337" s="3"/>
      <c r="E337" s="29"/>
    </row>
    <row r="338" spans="1:5">
      <c r="A338" s="104"/>
      <c r="B338" s="104"/>
      <c r="C338" s="3"/>
      <c r="E338" s="29"/>
    </row>
    <row r="339" spans="1:5">
      <c r="A339" s="104"/>
      <c r="B339" s="104"/>
      <c r="C339" s="3"/>
      <c r="E339" s="29"/>
    </row>
    <row r="340" spans="1:5">
      <c r="A340" s="104"/>
      <c r="B340" s="104"/>
      <c r="C340" s="3"/>
      <c r="E340" s="29"/>
    </row>
    <row r="341" spans="1:5">
      <c r="A341" s="104"/>
      <c r="B341" s="104"/>
      <c r="C341" s="3"/>
      <c r="E341" s="29"/>
    </row>
    <row r="342" spans="1:5">
      <c r="A342" s="104"/>
      <c r="B342" s="104"/>
      <c r="C342" s="3"/>
      <c r="E342" s="29"/>
    </row>
    <row r="343" spans="1:5">
      <c r="A343" s="104"/>
      <c r="B343" s="104"/>
      <c r="C343" s="3"/>
      <c r="E343" s="29"/>
    </row>
    <row r="344" spans="1:5">
      <c r="A344" s="104"/>
      <c r="B344" s="104"/>
      <c r="C344" s="3"/>
      <c r="E344" s="29"/>
    </row>
    <row r="345" spans="1:5">
      <c r="A345" s="104"/>
      <c r="B345" s="104"/>
      <c r="C345" s="3"/>
      <c r="E345" s="29"/>
    </row>
    <row r="346" spans="1:5">
      <c r="A346" s="104"/>
      <c r="B346" s="104"/>
      <c r="C346" s="3"/>
      <c r="E346" s="29"/>
    </row>
    <row r="347" spans="1:5">
      <c r="A347" s="104"/>
      <c r="B347" s="104"/>
      <c r="C347" s="3"/>
      <c r="E347" s="29"/>
    </row>
    <row r="348" spans="1:5">
      <c r="A348" s="104"/>
      <c r="B348" s="104"/>
      <c r="C348" s="3"/>
      <c r="E348" s="29"/>
    </row>
    <row r="349" spans="1:5">
      <c r="A349" s="104"/>
      <c r="B349" s="104"/>
      <c r="C349" s="3"/>
      <c r="E349" s="29"/>
    </row>
    <row r="350" spans="1:5">
      <c r="A350" s="104"/>
      <c r="B350" s="104"/>
      <c r="C350" s="3"/>
      <c r="E350" s="29"/>
    </row>
    <row r="351" spans="1:5">
      <c r="A351" s="104"/>
      <c r="B351" s="104"/>
      <c r="C351" s="3"/>
      <c r="E351" s="29"/>
    </row>
    <row r="352" spans="1:5">
      <c r="A352" s="104"/>
      <c r="B352" s="104"/>
      <c r="C352" s="3"/>
      <c r="E352" s="29"/>
    </row>
    <row r="353" spans="1:5">
      <c r="A353" s="104"/>
      <c r="B353" s="104"/>
      <c r="C353" s="3"/>
      <c r="E353" s="29"/>
    </row>
    <row r="354" spans="1:5">
      <c r="A354" s="104"/>
      <c r="B354" s="104"/>
      <c r="C354" s="3"/>
      <c r="E354" s="29"/>
    </row>
    <row r="355" spans="1:5">
      <c r="A355" s="104"/>
      <c r="B355" s="104"/>
      <c r="C355" s="3"/>
      <c r="E355" s="29"/>
    </row>
    <row r="356" spans="1:5">
      <c r="A356" s="104"/>
      <c r="B356" s="104"/>
      <c r="C356" s="3"/>
      <c r="E356" s="29"/>
    </row>
    <row r="357" spans="1:5">
      <c r="A357" s="104"/>
      <c r="B357" s="104"/>
      <c r="C357" s="3"/>
      <c r="E357" s="29"/>
    </row>
    <row r="358" spans="1:5">
      <c r="A358" s="104"/>
      <c r="B358" s="104"/>
      <c r="C358" s="3"/>
      <c r="E358" s="29"/>
    </row>
    <row r="359" spans="1:5">
      <c r="A359" s="104"/>
      <c r="B359" s="104"/>
      <c r="C359" s="3"/>
      <c r="E359" s="29"/>
    </row>
    <row r="360" spans="1:5">
      <c r="A360" s="104"/>
      <c r="B360" s="104"/>
      <c r="C360" s="3"/>
      <c r="E360" s="29"/>
    </row>
    <row r="361" spans="1:5">
      <c r="A361" s="104"/>
      <c r="B361" s="104"/>
      <c r="C361" s="3"/>
      <c r="E361" s="29"/>
    </row>
    <row r="362" spans="1:5">
      <c r="A362" s="104"/>
      <c r="B362" s="104"/>
      <c r="C362" s="3"/>
      <c r="E362" s="29"/>
    </row>
    <row r="363" spans="1:5">
      <c r="A363" s="104"/>
      <c r="B363" s="104"/>
      <c r="C363" s="3"/>
      <c r="E363" s="29"/>
    </row>
    <row r="364" spans="1:5">
      <c r="A364" s="104"/>
      <c r="B364" s="104"/>
      <c r="C364" s="3"/>
      <c r="E364" s="29"/>
    </row>
    <row r="365" spans="1:5">
      <c r="A365" s="104"/>
      <c r="B365" s="104"/>
      <c r="C365" s="3"/>
      <c r="E365" s="29"/>
    </row>
    <row r="366" spans="1:5">
      <c r="A366" s="104"/>
      <c r="B366" s="104"/>
      <c r="C366" s="3"/>
      <c r="E366" s="29"/>
    </row>
    <row r="367" spans="1:5">
      <c r="A367" s="104"/>
      <c r="B367" s="104"/>
      <c r="C367" s="3"/>
      <c r="E367" s="29"/>
    </row>
    <row r="368" spans="1:5">
      <c r="A368" s="104"/>
      <c r="B368" s="104"/>
      <c r="C368" s="3"/>
      <c r="E368" s="29"/>
    </row>
    <row r="369" spans="1:5">
      <c r="A369" s="104"/>
      <c r="B369" s="104"/>
      <c r="C369" s="3"/>
      <c r="E369" s="29"/>
    </row>
    <row r="370" spans="1:5">
      <c r="A370" s="104"/>
      <c r="B370" s="104"/>
      <c r="C370" s="3"/>
      <c r="E370" s="29"/>
    </row>
    <row r="371" spans="1:5">
      <c r="A371" s="104"/>
      <c r="B371" s="104"/>
      <c r="C371" s="3"/>
      <c r="E371" s="29"/>
    </row>
    <row r="372" spans="1:5">
      <c r="A372" s="104"/>
      <c r="B372" s="104"/>
      <c r="C372" s="3"/>
      <c r="E372" s="29"/>
    </row>
    <row r="373" spans="1:5">
      <c r="A373" s="104"/>
      <c r="B373" s="104"/>
      <c r="C373" s="3"/>
      <c r="E373" s="29"/>
    </row>
    <row r="374" spans="1:5">
      <c r="A374" s="104"/>
      <c r="B374" s="104"/>
      <c r="C374" s="3"/>
      <c r="E374" s="29"/>
    </row>
    <row r="375" spans="1:5">
      <c r="A375" s="104"/>
      <c r="B375" s="104"/>
      <c r="C375" s="3"/>
      <c r="E375" s="29"/>
    </row>
    <row r="376" spans="1:5">
      <c r="A376" s="104"/>
      <c r="B376" s="104"/>
      <c r="C376" s="3"/>
      <c r="E376" s="29"/>
    </row>
    <row r="377" spans="1:5">
      <c r="A377" s="104"/>
      <c r="B377" s="104"/>
      <c r="C377" s="3"/>
      <c r="E377" s="29"/>
    </row>
    <row r="378" spans="1:5">
      <c r="A378" s="104"/>
      <c r="B378" s="104"/>
      <c r="C378" s="3"/>
      <c r="E378" s="29"/>
    </row>
    <row r="379" spans="1:5">
      <c r="A379" s="104"/>
      <c r="B379" s="104"/>
      <c r="C379" s="3"/>
      <c r="E379" s="29"/>
    </row>
    <row r="380" spans="1:5">
      <c r="A380" s="104"/>
      <c r="B380" s="104"/>
      <c r="C380" s="3"/>
      <c r="E380" s="29"/>
    </row>
    <row r="381" spans="1:5">
      <c r="A381" s="104"/>
      <c r="B381" s="104"/>
      <c r="C381" s="3"/>
      <c r="E381" s="29"/>
    </row>
    <row r="382" spans="1:5">
      <c r="A382" s="104"/>
      <c r="B382" s="104"/>
      <c r="C382" s="3"/>
      <c r="E382" s="29"/>
    </row>
    <row r="383" spans="1:5">
      <c r="A383" s="104"/>
      <c r="B383" s="104"/>
      <c r="C383" s="3"/>
      <c r="E383" s="29"/>
    </row>
    <row r="384" spans="1:5">
      <c r="A384" s="104"/>
      <c r="B384" s="104"/>
      <c r="C384" s="3"/>
      <c r="E384" s="29"/>
    </row>
    <row r="385" spans="1:5">
      <c r="A385" s="104"/>
      <c r="B385" s="104"/>
      <c r="C385" s="3"/>
      <c r="E385" s="29"/>
    </row>
    <row r="386" spans="1:5">
      <c r="A386" s="104"/>
      <c r="B386" s="104"/>
      <c r="C386" s="3"/>
      <c r="E386" s="29"/>
    </row>
    <row r="387" spans="1:5">
      <c r="A387" s="104"/>
      <c r="B387" s="104"/>
      <c r="C387" s="3"/>
      <c r="E387" s="29"/>
    </row>
    <row r="388" spans="1:5">
      <c r="A388" s="104"/>
      <c r="B388" s="104"/>
      <c r="C388" s="3"/>
      <c r="E388" s="29"/>
    </row>
    <row r="389" spans="1:5">
      <c r="A389" s="104"/>
      <c r="B389" s="104"/>
      <c r="C389" s="3"/>
      <c r="E389" s="29"/>
    </row>
    <row r="390" spans="1:5">
      <c r="A390" s="104"/>
      <c r="B390" s="104"/>
      <c r="C390" s="3"/>
      <c r="E390" s="29"/>
    </row>
    <row r="391" spans="1:5">
      <c r="A391" s="104"/>
      <c r="B391" s="104"/>
      <c r="C391" s="3"/>
      <c r="E391" s="29"/>
    </row>
    <row r="392" spans="1:5">
      <c r="A392" s="104"/>
      <c r="B392" s="104"/>
      <c r="C392" s="3"/>
      <c r="E392" s="29"/>
    </row>
    <row r="393" spans="1:5">
      <c r="A393" s="104"/>
      <c r="B393" s="104"/>
      <c r="C393" s="3"/>
      <c r="E393" s="29"/>
    </row>
    <row r="394" spans="1:5">
      <c r="A394" s="104"/>
      <c r="B394" s="104"/>
      <c r="C394" s="3"/>
      <c r="E394" s="29"/>
    </row>
    <row r="395" spans="1:5">
      <c r="A395" s="104"/>
      <c r="B395" s="104"/>
      <c r="C395" s="3"/>
      <c r="E395" s="29"/>
    </row>
    <row r="396" spans="1:5">
      <c r="A396" s="104"/>
      <c r="B396" s="104"/>
      <c r="C396" s="3"/>
      <c r="E396" s="29"/>
    </row>
    <row r="397" spans="1:5">
      <c r="A397" s="104"/>
      <c r="B397" s="104"/>
      <c r="C397" s="3"/>
      <c r="E397" s="29"/>
    </row>
    <row r="398" spans="1:5">
      <c r="A398" s="104"/>
      <c r="B398" s="104"/>
      <c r="C398" s="3"/>
      <c r="E398" s="29"/>
    </row>
    <row r="399" spans="1:5">
      <c r="A399" s="104"/>
      <c r="B399" s="104"/>
      <c r="C399" s="3"/>
      <c r="E399" s="29"/>
    </row>
    <row r="400" spans="1:5">
      <c r="A400" s="104"/>
      <c r="B400" s="104"/>
      <c r="C400" s="3"/>
      <c r="E400" s="29"/>
    </row>
    <row r="401" spans="1:5">
      <c r="A401" s="104"/>
      <c r="B401" s="104"/>
      <c r="C401" s="3"/>
      <c r="E401" s="29"/>
    </row>
    <row r="402" spans="1:5">
      <c r="A402" s="104"/>
      <c r="B402" s="104"/>
      <c r="C402" s="3"/>
      <c r="E402" s="29"/>
    </row>
    <row r="403" spans="1:5">
      <c r="A403" s="104"/>
      <c r="B403" s="104"/>
      <c r="C403" s="3"/>
      <c r="E403" s="29"/>
    </row>
    <row r="404" spans="1:5">
      <c r="A404" s="104"/>
      <c r="B404" s="104"/>
      <c r="C404" s="3"/>
      <c r="E404" s="29"/>
    </row>
    <row r="405" spans="1:5">
      <c r="A405" s="104"/>
      <c r="B405" s="104"/>
      <c r="C405" s="3"/>
      <c r="E405" s="29"/>
    </row>
    <row r="406" spans="1:5">
      <c r="A406" s="104"/>
      <c r="B406" s="104"/>
      <c r="C406" s="3"/>
      <c r="E406" s="29"/>
    </row>
    <row r="407" spans="1:5">
      <c r="A407" s="104"/>
      <c r="B407" s="104"/>
      <c r="C407" s="3"/>
      <c r="E407" s="29"/>
    </row>
    <row r="408" spans="1:5">
      <c r="A408" s="104"/>
      <c r="B408" s="104"/>
      <c r="C408" s="3"/>
      <c r="E408" s="29"/>
    </row>
    <row r="409" spans="1:5">
      <c r="A409" s="104"/>
      <c r="B409" s="104"/>
      <c r="C409" s="3"/>
      <c r="E409" s="29"/>
    </row>
    <row r="410" spans="1:5">
      <c r="A410" s="104"/>
      <c r="B410" s="104"/>
      <c r="C410" s="3"/>
      <c r="E410" s="29"/>
    </row>
    <row r="411" spans="1:5">
      <c r="A411" s="104"/>
      <c r="B411" s="104"/>
      <c r="C411" s="3"/>
      <c r="E411" s="29"/>
    </row>
    <row r="412" spans="1:5">
      <c r="A412" s="104"/>
      <c r="B412" s="104"/>
      <c r="C412" s="3"/>
      <c r="E412" s="29"/>
    </row>
    <row r="413" spans="1:5">
      <c r="A413" s="104"/>
      <c r="B413" s="104"/>
      <c r="C413" s="3"/>
      <c r="E413" s="29"/>
    </row>
    <row r="414" spans="1:5">
      <c r="A414" s="104"/>
      <c r="B414" s="104"/>
      <c r="C414" s="3"/>
      <c r="E414" s="29"/>
    </row>
    <row r="415" spans="1:5">
      <c r="A415" s="104"/>
      <c r="B415" s="104"/>
      <c r="C415" s="3"/>
      <c r="E415" s="29"/>
    </row>
    <row r="416" spans="1:5">
      <c r="A416" s="104"/>
      <c r="B416" s="104"/>
      <c r="C416" s="3"/>
      <c r="E416" s="29"/>
    </row>
    <row r="417" spans="1:5">
      <c r="A417" s="104"/>
      <c r="B417" s="104"/>
      <c r="C417" s="3"/>
      <c r="E417" s="29"/>
    </row>
    <row r="418" spans="1:5">
      <c r="A418" s="104"/>
      <c r="B418" s="104"/>
      <c r="C418" s="3"/>
      <c r="E418" s="29"/>
    </row>
    <row r="419" spans="1:5">
      <c r="A419" s="104"/>
      <c r="B419" s="104"/>
      <c r="C419" s="3"/>
      <c r="E419" s="29"/>
    </row>
    <row r="420" spans="1:5">
      <c r="A420" s="104"/>
      <c r="B420" s="104"/>
      <c r="C420" s="3"/>
      <c r="E420" s="29"/>
    </row>
    <row r="421" spans="1:5">
      <c r="A421" s="104"/>
      <c r="B421" s="104"/>
      <c r="C421" s="3"/>
      <c r="E421" s="29"/>
    </row>
    <row r="422" spans="1:5">
      <c r="A422" s="104"/>
      <c r="B422" s="104"/>
      <c r="C422" s="3"/>
      <c r="E422" s="29"/>
    </row>
    <row r="423" spans="1:5">
      <c r="A423" s="104"/>
      <c r="B423" s="104"/>
      <c r="C423" s="3"/>
      <c r="E423" s="29"/>
    </row>
    <row r="424" spans="1:5">
      <c r="A424" s="104"/>
      <c r="B424" s="104"/>
      <c r="C424" s="3"/>
      <c r="E424" s="29"/>
    </row>
    <row r="425" spans="1:5">
      <c r="A425" s="104"/>
      <c r="B425" s="104"/>
      <c r="C425" s="3"/>
      <c r="E425" s="29"/>
    </row>
    <row r="426" spans="1:5">
      <c r="A426" s="104"/>
      <c r="B426" s="104"/>
      <c r="C426" s="3"/>
      <c r="E426" s="29"/>
    </row>
    <row r="427" spans="1:5">
      <c r="A427" s="104"/>
      <c r="B427" s="104"/>
      <c r="C427" s="3"/>
      <c r="E427" s="29"/>
    </row>
    <row r="428" spans="1:5">
      <c r="A428" s="104"/>
      <c r="B428" s="104"/>
      <c r="C428" s="3"/>
      <c r="E428" s="29"/>
    </row>
    <row r="429" spans="1:5">
      <c r="A429" s="104"/>
      <c r="B429" s="104"/>
      <c r="C429" s="3"/>
      <c r="E429" s="29"/>
    </row>
    <row r="430" spans="1:5">
      <c r="A430" s="104"/>
      <c r="B430" s="104"/>
      <c r="C430" s="3"/>
      <c r="E430" s="29"/>
    </row>
    <row r="431" spans="1:5">
      <c r="A431" s="104"/>
      <c r="B431" s="104"/>
      <c r="C431" s="3"/>
      <c r="E431" s="29"/>
    </row>
    <row r="432" spans="1:5">
      <c r="A432" s="104"/>
      <c r="B432" s="104"/>
      <c r="C432" s="3"/>
      <c r="E432" s="29"/>
    </row>
    <row r="433" spans="1:5">
      <c r="A433" s="104"/>
      <c r="B433" s="104"/>
      <c r="C433" s="3"/>
      <c r="E433" s="29"/>
    </row>
    <row r="434" spans="1:5">
      <c r="A434" s="104"/>
      <c r="B434" s="104"/>
      <c r="C434" s="3"/>
      <c r="E434" s="29"/>
    </row>
    <row r="435" spans="1:5">
      <c r="A435" s="104"/>
      <c r="B435" s="104"/>
      <c r="C435" s="3"/>
      <c r="E435" s="29"/>
    </row>
    <row r="436" spans="1:5">
      <c r="A436" s="104"/>
      <c r="B436" s="104"/>
      <c r="C436" s="3"/>
      <c r="E436" s="29"/>
    </row>
    <row r="437" spans="1:5">
      <c r="A437" s="104"/>
      <c r="B437" s="104"/>
      <c r="C437" s="3"/>
      <c r="E437" s="29"/>
    </row>
    <row r="438" spans="1:5">
      <c r="A438" s="104"/>
      <c r="B438" s="104"/>
      <c r="C438" s="3"/>
      <c r="E438" s="29"/>
    </row>
    <row r="439" spans="1:5">
      <c r="A439" s="104"/>
      <c r="B439" s="104"/>
      <c r="C439" s="3"/>
      <c r="E439" s="29"/>
    </row>
    <row r="440" spans="1:5">
      <c r="A440" s="104"/>
      <c r="B440" s="104"/>
      <c r="C440" s="3"/>
      <c r="E440" s="29"/>
    </row>
    <row r="441" spans="1:5">
      <c r="A441" s="104"/>
      <c r="B441" s="104"/>
      <c r="C441" s="3"/>
      <c r="E441" s="29"/>
    </row>
    <row r="442" spans="1:5">
      <c r="A442" s="104"/>
      <c r="B442" s="104"/>
      <c r="C442" s="3"/>
      <c r="E442" s="29"/>
    </row>
    <row r="443" spans="1:5">
      <c r="A443" s="104"/>
      <c r="B443" s="104"/>
      <c r="C443" s="3"/>
      <c r="E443" s="29"/>
    </row>
    <row r="444" spans="1:5">
      <c r="A444" s="104"/>
      <c r="B444" s="104"/>
      <c r="C444" s="3"/>
      <c r="E444" s="29"/>
    </row>
    <row r="445" spans="1:5">
      <c r="A445" s="104"/>
      <c r="B445" s="104"/>
      <c r="C445" s="3"/>
      <c r="E445" s="29"/>
    </row>
    <row r="446" spans="1:5">
      <c r="A446" s="104"/>
      <c r="B446" s="104"/>
      <c r="C446" s="3"/>
      <c r="E446" s="29"/>
    </row>
    <row r="447" spans="1:5">
      <c r="A447" s="104"/>
      <c r="B447" s="104"/>
      <c r="C447" s="3"/>
      <c r="E447" s="29"/>
    </row>
    <row r="448" spans="1:5">
      <c r="A448" s="104"/>
      <c r="B448" s="104"/>
      <c r="C448" s="3"/>
      <c r="E448" s="29"/>
    </row>
    <row r="449" spans="1:5">
      <c r="A449" s="104"/>
      <c r="B449" s="104"/>
      <c r="C449" s="3"/>
      <c r="E449" s="29"/>
    </row>
    <row r="450" spans="1:5">
      <c r="A450" s="104"/>
      <c r="B450" s="104"/>
      <c r="C450" s="3"/>
      <c r="E450" s="29"/>
    </row>
    <row r="451" spans="1:5">
      <c r="A451" s="104"/>
      <c r="B451" s="104"/>
      <c r="C451" s="3"/>
      <c r="E451" s="29"/>
    </row>
    <row r="452" spans="1:5">
      <c r="A452" s="104"/>
      <c r="B452" s="104"/>
      <c r="C452" s="3"/>
      <c r="E452" s="29"/>
    </row>
    <row r="453" spans="1:5">
      <c r="A453" s="104"/>
      <c r="B453" s="104"/>
      <c r="C453" s="3"/>
      <c r="E453" s="29"/>
    </row>
    <row r="454" spans="1:5">
      <c r="A454" s="104"/>
      <c r="B454" s="104"/>
      <c r="C454" s="3"/>
      <c r="E454" s="29"/>
    </row>
    <row r="455" spans="1:5">
      <c r="A455" s="104"/>
      <c r="B455" s="104"/>
      <c r="C455" s="3"/>
      <c r="E455" s="29"/>
    </row>
    <row r="456" spans="1:5">
      <c r="A456" s="104"/>
      <c r="B456" s="104"/>
      <c r="C456" s="3"/>
      <c r="E456" s="29"/>
    </row>
    <row r="457" spans="1:5">
      <c r="A457" s="104"/>
      <c r="B457" s="104"/>
      <c r="C457" s="3"/>
      <c r="E457" s="29"/>
    </row>
    <row r="458" spans="1:5">
      <c r="A458" s="104"/>
      <c r="B458" s="104"/>
      <c r="C458" s="3"/>
      <c r="E458" s="29"/>
    </row>
    <row r="459" spans="1:5">
      <c r="A459" s="104"/>
      <c r="B459" s="104"/>
      <c r="C459" s="3"/>
      <c r="E459" s="29"/>
    </row>
    <row r="460" spans="1:5">
      <c r="A460" s="104"/>
      <c r="B460" s="104"/>
      <c r="C460" s="3"/>
      <c r="E460" s="29"/>
    </row>
    <row r="461" spans="1:5">
      <c r="A461" s="104"/>
      <c r="B461" s="104"/>
      <c r="C461" s="3"/>
      <c r="E461" s="29"/>
    </row>
    <row r="462" spans="1:5">
      <c r="A462" s="104"/>
      <c r="B462" s="104"/>
      <c r="C462" s="3"/>
      <c r="E462" s="29"/>
    </row>
    <row r="463" spans="1:5">
      <c r="A463" s="104"/>
      <c r="B463" s="104"/>
      <c r="C463" s="3"/>
      <c r="E463" s="29"/>
    </row>
    <row r="464" spans="1:5">
      <c r="A464" s="104"/>
      <c r="B464" s="104"/>
      <c r="C464" s="3"/>
      <c r="E464" s="29"/>
    </row>
    <row r="465" spans="1:5">
      <c r="A465" s="104"/>
      <c r="B465" s="104"/>
      <c r="C465" s="3"/>
      <c r="E465" s="29"/>
    </row>
    <row r="466" spans="1:5">
      <c r="A466" s="104"/>
      <c r="B466" s="104"/>
      <c r="C466" s="3"/>
      <c r="E466" s="29"/>
    </row>
    <row r="467" spans="1:5">
      <c r="A467" s="104"/>
      <c r="B467" s="104"/>
      <c r="C467" s="3"/>
      <c r="E467" s="29"/>
    </row>
    <row r="468" spans="1:5">
      <c r="A468" s="104"/>
      <c r="B468" s="104"/>
      <c r="C468" s="3"/>
      <c r="E468" s="29"/>
    </row>
    <row r="469" spans="1:5">
      <c r="A469" s="104"/>
      <c r="B469" s="104"/>
      <c r="C469" s="3"/>
      <c r="E469" s="29"/>
    </row>
    <row r="470" spans="1:5">
      <c r="A470" s="104"/>
      <c r="B470" s="104"/>
      <c r="C470" s="3"/>
      <c r="E470" s="29"/>
    </row>
    <row r="471" spans="1:5">
      <c r="A471" s="104"/>
      <c r="B471" s="104"/>
      <c r="C471" s="3"/>
      <c r="E471" s="29"/>
    </row>
    <row r="472" spans="1:5">
      <c r="A472" s="104"/>
      <c r="B472" s="104"/>
      <c r="C472" s="3"/>
      <c r="E472" s="29"/>
    </row>
    <row r="473" spans="1:5">
      <c r="A473" s="104"/>
      <c r="B473" s="104"/>
      <c r="C473" s="3"/>
      <c r="E473" s="29"/>
    </row>
    <row r="474" spans="1:5">
      <c r="A474" s="104"/>
      <c r="B474" s="104"/>
      <c r="C474" s="3"/>
      <c r="E474" s="29"/>
    </row>
    <row r="475" spans="1:5">
      <c r="A475" s="104"/>
      <c r="B475" s="104"/>
      <c r="C475" s="3"/>
      <c r="E475" s="29"/>
    </row>
    <row r="476" spans="1:5">
      <c r="A476" s="104"/>
      <c r="B476" s="104"/>
      <c r="C476" s="3"/>
      <c r="E476" s="29"/>
    </row>
    <row r="477" spans="1:5">
      <c r="A477" s="104"/>
      <c r="B477" s="104"/>
      <c r="C477" s="3"/>
      <c r="E477" s="29"/>
    </row>
    <row r="478" spans="1:5">
      <c r="A478" s="104"/>
      <c r="B478" s="104"/>
      <c r="C478" s="3"/>
      <c r="E478" s="29"/>
    </row>
    <row r="479" spans="1:5">
      <c r="A479" s="104"/>
      <c r="B479" s="104"/>
      <c r="C479" s="3"/>
      <c r="E479" s="29"/>
    </row>
    <row r="480" spans="1:5">
      <c r="A480" s="104"/>
      <c r="B480" s="104"/>
      <c r="C480" s="3"/>
      <c r="E480" s="29"/>
    </row>
    <row r="481" spans="1:5">
      <c r="A481" s="104"/>
      <c r="B481" s="104"/>
      <c r="C481" s="3"/>
      <c r="E481" s="29"/>
    </row>
    <row r="482" spans="1:5">
      <c r="A482" s="104"/>
      <c r="B482" s="104"/>
      <c r="C482" s="3"/>
      <c r="E482" s="29"/>
    </row>
    <row r="483" spans="1:5">
      <c r="A483" s="104"/>
      <c r="B483" s="104"/>
      <c r="C483" s="3"/>
      <c r="E483" s="29"/>
    </row>
    <row r="484" spans="1:5">
      <c r="A484" s="104"/>
      <c r="B484" s="104"/>
      <c r="C484" s="3"/>
      <c r="E484" s="29"/>
    </row>
    <row r="485" spans="1:5">
      <c r="A485" s="104"/>
      <c r="B485" s="104"/>
      <c r="C485" s="3"/>
      <c r="E485" s="29"/>
    </row>
    <row r="486" spans="1:5">
      <c r="A486" s="104"/>
      <c r="B486" s="104"/>
      <c r="C486" s="3"/>
      <c r="E486" s="29"/>
    </row>
    <row r="487" spans="1:5">
      <c r="A487" s="104"/>
      <c r="B487" s="104"/>
      <c r="C487" s="3"/>
      <c r="E487" s="29"/>
    </row>
    <row r="488" spans="1:5">
      <c r="A488" s="104"/>
      <c r="B488" s="104"/>
      <c r="C488" s="3"/>
      <c r="E488" s="29"/>
    </row>
    <row r="489" spans="1:5">
      <c r="A489" s="104"/>
      <c r="B489" s="104"/>
      <c r="C489" s="3"/>
      <c r="E489" s="29"/>
    </row>
    <row r="490" spans="1:5">
      <c r="A490" s="104"/>
      <c r="B490" s="104"/>
      <c r="C490" s="3"/>
      <c r="E490" s="29"/>
    </row>
    <row r="491" spans="1:5">
      <c r="A491" s="104"/>
      <c r="B491" s="104"/>
      <c r="C491" s="3"/>
      <c r="E491" s="29"/>
    </row>
    <row r="492" spans="1:5">
      <c r="A492" s="104"/>
      <c r="B492" s="104"/>
      <c r="C492" s="3"/>
      <c r="E492" s="29"/>
    </row>
    <row r="493" spans="1:5">
      <c r="A493" s="104"/>
      <c r="B493" s="104"/>
      <c r="C493" s="3"/>
      <c r="E493" s="29"/>
    </row>
    <row r="494" spans="1:5">
      <c r="A494" s="104"/>
      <c r="B494" s="104"/>
      <c r="C494" s="3"/>
      <c r="E494" s="29"/>
    </row>
    <row r="495" spans="1:5">
      <c r="A495" s="104"/>
      <c r="B495" s="104"/>
      <c r="C495" s="3"/>
      <c r="E495" s="29"/>
    </row>
    <row r="496" spans="1:5">
      <c r="A496" s="104"/>
      <c r="B496" s="104"/>
      <c r="C496" s="3"/>
      <c r="E496" s="29"/>
    </row>
    <row r="497" spans="1:5">
      <c r="A497" s="104"/>
      <c r="B497" s="104"/>
      <c r="C497" s="3"/>
      <c r="E497" s="29"/>
    </row>
    <row r="498" spans="1:5">
      <c r="A498" s="104"/>
      <c r="B498" s="104"/>
      <c r="C498" s="3"/>
      <c r="E498" s="29"/>
    </row>
    <row r="499" spans="1:5">
      <c r="A499" s="104"/>
      <c r="B499" s="104"/>
      <c r="C499" s="3"/>
      <c r="E499" s="29"/>
    </row>
    <row r="500" spans="1:5">
      <c r="A500" s="104"/>
      <c r="B500" s="104"/>
      <c r="C500" s="3"/>
      <c r="E500" s="29"/>
    </row>
    <row r="501" spans="1:5">
      <c r="A501" s="104"/>
      <c r="B501" s="104"/>
      <c r="C501" s="3"/>
      <c r="E501" s="29"/>
    </row>
    <row r="502" spans="1:5">
      <c r="A502" s="104"/>
      <c r="B502" s="104"/>
      <c r="C502" s="3"/>
      <c r="E502" s="29"/>
    </row>
    <row r="503" spans="1:5">
      <c r="A503" s="104"/>
      <c r="B503" s="104"/>
      <c r="C503" s="3"/>
      <c r="E503" s="29"/>
    </row>
    <row r="504" spans="1:5">
      <c r="A504" s="104"/>
      <c r="B504" s="104"/>
      <c r="C504" s="3"/>
      <c r="E504" s="29"/>
    </row>
    <row r="505" spans="1:5">
      <c r="A505" s="104"/>
      <c r="B505" s="104"/>
      <c r="C505" s="3"/>
      <c r="E505" s="29"/>
    </row>
    <row r="506" spans="1:5">
      <c r="A506" s="104"/>
      <c r="B506" s="104"/>
      <c r="C506" s="3"/>
      <c r="E506" s="29"/>
    </row>
    <row r="507" spans="1:5">
      <c r="A507" s="104"/>
      <c r="B507" s="104"/>
      <c r="C507" s="3"/>
      <c r="E507" s="29"/>
    </row>
    <row r="508" spans="1:5">
      <c r="A508" s="104"/>
      <c r="B508" s="104"/>
      <c r="C508" s="3"/>
      <c r="E508" s="29"/>
    </row>
    <row r="509" spans="1:5">
      <c r="A509" s="104"/>
      <c r="B509" s="104"/>
      <c r="C509" s="3"/>
      <c r="E509" s="29"/>
    </row>
    <row r="510" spans="1:5">
      <c r="A510" s="104"/>
      <c r="B510" s="104"/>
      <c r="C510" s="3"/>
      <c r="E510" s="29"/>
    </row>
    <row r="511" spans="1:5">
      <c r="A511" s="104"/>
      <c r="B511" s="104"/>
      <c r="C511" s="3"/>
      <c r="E511" s="29"/>
    </row>
    <row r="512" spans="1:5">
      <c r="A512" s="104"/>
      <c r="B512" s="104"/>
      <c r="C512" s="3"/>
      <c r="E512" s="29"/>
    </row>
    <row r="513" spans="1:5">
      <c r="A513" s="104"/>
      <c r="B513" s="104"/>
      <c r="C513" s="3"/>
      <c r="E513" s="29"/>
    </row>
    <row r="514" spans="1:5">
      <c r="A514" s="104"/>
      <c r="B514" s="104"/>
      <c r="C514" s="3"/>
      <c r="E514" s="29"/>
    </row>
    <row r="515" spans="1:5">
      <c r="A515" s="104"/>
      <c r="B515" s="104"/>
      <c r="C515" s="3"/>
      <c r="E515" s="29"/>
    </row>
    <row r="516" spans="1:5">
      <c r="A516" s="104"/>
      <c r="B516" s="104"/>
      <c r="C516" s="3"/>
      <c r="E516" s="29"/>
    </row>
    <row r="517" spans="1:5">
      <c r="A517" s="104"/>
      <c r="B517" s="104"/>
      <c r="C517" s="3"/>
      <c r="E517" s="29"/>
    </row>
    <row r="518" spans="1:5">
      <c r="A518" s="104"/>
      <c r="B518" s="104"/>
      <c r="C518" s="3"/>
      <c r="E518" s="29"/>
    </row>
    <row r="519" spans="1:5">
      <c r="A519" s="104"/>
      <c r="B519" s="104"/>
      <c r="C519" s="3"/>
      <c r="E519" s="29"/>
    </row>
    <row r="520" spans="1:5">
      <c r="A520" s="104"/>
      <c r="B520" s="104"/>
      <c r="C520" s="3"/>
      <c r="E520" s="29"/>
    </row>
    <row r="521" spans="1:5">
      <c r="A521" s="104"/>
      <c r="B521" s="104"/>
      <c r="C521" s="3"/>
      <c r="E521" s="29"/>
    </row>
    <row r="522" spans="1:5">
      <c r="A522" s="104"/>
      <c r="B522" s="104"/>
      <c r="C522" s="3"/>
      <c r="E522" s="29"/>
    </row>
    <row r="523" spans="1:5">
      <c r="A523" s="104"/>
      <c r="B523" s="104"/>
      <c r="C523" s="3"/>
      <c r="E523" s="29"/>
    </row>
    <row r="524" spans="1:5">
      <c r="A524" s="104"/>
      <c r="B524" s="104"/>
      <c r="C524" s="3"/>
      <c r="E524" s="29"/>
    </row>
    <row r="525" spans="1:5">
      <c r="A525" s="104"/>
      <c r="B525" s="104"/>
      <c r="C525" s="3"/>
      <c r="E525" s="29"/>
    </row>
    <row r="526" spans="1:5">
      <c r="A526" s="104"/>
      <c r="B526" s="104"/>
      <c r="C526" s="3"/>
      <c r="E526" s="29"/>
    </row>
    <row r="527" spans="1:5">
      <c r="A527" s="104"/>
      <c r="B527" s="104"/>
      <c r="C527" s="3"/>
      <c r="E527" s="29"/>
    </row>
    <row r="528" spans="1:5">
      <c r="A528" s="104"/>
      <c r="B528" s="104"/>
      <c r="C528" s="3"/>
      <c r="E528" s="29"/>
    </row>
    <row r="529" spans="1:5">
      <c r="A529" s="104"/>
      <c r="B529" s="104"/>
      <c r="C529" s="3"/>
      <c r="E529" s="29"/>
    </row>
    <row r="530" spans="1:5">
      <c r="A530" s="104"/>
      <c r="B530" s="104"/>
      <c r="C530" s="3"/>
      <c r="E530" s="29"/>
    </row>
    <row r="531" spans="1:5">
      <c r="A531" s="104"/>
      <c r="B531" s="104"/>
      <c r="C531" s="3"/>
      <c r="E531" s="29"/>
    </row>
    <row r="532" spans="1:5">
      <c r="A532" s="104"/>
      <c r="B532" s="104"/>
      <c r="C532" s="3"/>
      <c r="E532" s="29"/>
    </row>
    <row r="533" spans="1:5">
      <c r="A533" s="104"/>
      <c r="B533" s="104"/>
      <c r="C533" s="3"/>
      <c r="E533" s="29"/>
    </row>
    <row r="534" spans="1:5">
      <c r="A534" s="104"/>
      <c r="B534" s="104"/>
      <c r="C534" s="3"/>
      <c r="E534" s="29"/>
    </row>
    <row r="535" spans="1:5">
      <c r="A535" s="104"/>
      <c r="B535" s="104"/>
      <c r="C535" s="3"/>
      <c r="E535" s="29"/>
    </row>
    <row r="536" spans="1:5">
      <c r="A536" s="104"/>
      <c r="B536" s="104"/>
      <c r="C536" s="3"/>
      <c r="E536" s="29"/>
    </row>
    <row r="537" spans="1:5">
      <c r="A537" s="104"/>
      <c r="B537" s="104"/>
      <c r="C537" s="3"/>
      <c r="E537" s="29"/>
    </row>
    <row r="538" spans="1:5">
      <c r="A538" s="104"/>
      <c r="B538" s="104"/>
      <c r="C538" s="3"/>
      <c r="E538" s="29"/>
    </row>
    <row r="539" spans="1:5">
      <c r="A539" s="104"/>
      <c r="B539" s="104"/>
      <c r="C539" s="3"/>
      <c r="E539" s="29"/>
    </row>
    <row r="540" spans="1:5">
      <c r="A540" s="104"/>
      <c r="B540" s="104"/>
      <c r="C540" s="3"/>
      <c r="E540" s="29"/>
    </row>
    <row r="541" spans="1:5">
      <c r="A541" s="104"/>
      <c r="B541" s="104"/>
      <c r="C541" s="3"/>
      <c r="E541" s="29"/>
    </row>
    <row r="542" spans="1:5">
      <c r="A542" s="104"/>
      <c r="B542" s="104"/>
      <c r="C542" s="3"/>
      <c r="E542" s="29"/>
    </row>
    <row r="543" spans="1:5">
      <c r="A543" s="104"/>
      <c r="B543" s="104"/>
      <c r="C543" s="3"/>
      <c r="E543" s="29"/>
    </row>
    <row r="544" spans="1:5">
      <c r="A544" s="104"/>
      <c r="B544" s="104"/>
      <c r="C544" s="3"/>
      <c r="E544" s="29"/>
    </row>
    <row r="545" spans="1:5">
      <c r="A545" s="104"/>
      <c r="B545" s="104"/>
      <c r="C545" s="3"/>
      <c r="E545" s="29"/>
    </row>
    <row r="546" spans="1:5">
      <c r="A546" s="104"/>
      <c r="B546" s="104"/>
      <c r="C546" s="3"/>
      <c r="E546" s="29"/>
    </row>
    <row r="547" spans="1:5">
      <c r="A547" s="104"/>
      <c r="B547" s="104"/>
      <c r="C547" s="3"/>
      <c r="E547" s="29"/>
    </row>
    <row r="548" spans="1:5">
      <c r="A548" s="104"/>
      <c r="B548" s="104"/>
      <c r="C548" s="3"/>
      <c r="E548" s="29"/>
    </row>
    <row r="549" spans="1:5">
      <c r="A549" s="104"/>
      <c r="B549" s="104"/>
      <c r="C549" s="3"/>
      <c r="E549" s="29"/>
    </row>
    <row r="550" spans="1:5">
      <c r="A550" s="104"/>
      <c r="B550" s="104"/>
      <c r="C550" s="3"/>
      <c r="E550" s="29"/>
    </row>
    <row r="551" spans="1:5">
      <c r="A551" s="104"/>
      <c r="B551" s="104"/>
      <c r="C551" s="3"/>
      <c r="E551" s="29"/>
    </row>
    <row r="552" spans="1:5">
      <c r="A552" s="104"/>
      <c r="B552" s="104"/>
      <c r="C552" s="3"/>
      <c r="E552" s="29"/>
    </row>
    <row r="553" spans="1:5">
      <c r="A553" s="104"/>
      <c r="B553" s="104"/>
      <c r="C553" s="3"/>
      <c r="E553" s="29"/>
    </row>
    <row r="554" spans="1:5">
      <c r="A554" s="104"/>
      <c r="B554" s="104"/>
      <c r="C554" s="3"/>
      <c r="E554" s="29"/>
    </row>
    <row r="555" spans="1:5">
      <c r="A555" s="104"/>
      <c r="B555" s="104"/>
      <c r="C555" s="3"/>
      <c r="E555" s="29"/>
    </row>
    <row r="556" spans="1:5">
      <c r="A556" s="104"/>
      <c r="B556" s="104"/>
      <c r="C556" s="3"/>
      <c r="E556" s="29"/>
    </row>
    <row r="557" spans="1:5">
      <c r="A557" s="104"/>
      <c r="B557" s="104"/>
      <c r="C557" s="3"/>
      <c r="E557" s="29"/>
    </row>
    <row r="558" spans="1:5">
      <c r="A558" s="104"/>
      <c r="B558" s="104"/>
      <c r="C558" s="3"/>
      <c r="E558" s="29"/>
    </row>
    <row r="559" spans="1:5">
      <c r="A559" s="104"/>
      <c r="B559" s="104"/>
      <c r="C559" s="3"/>
      <c r="E559" s="29"/>
    </row>
    <row r="560" spans="1:5">
      <c r="A560" s="104"/>
      <c r="B560" s="104"/>
      <c r="C560" s="3"/>
      <c r="E560" s="29"/>
    </row>
    <row r="561" spans="1:5">
      <c r="A561" s="104"/>
      <c r="B561" s="104"/>
      <c r="C561" s="3"/>
      <c r="E561" s="29"/>
    </row>
    <row r="562" spans="1:5">
      <c r="A562" s="104"/>
      <c r="B562" s="104"/>
      <c r="C562" s="3"/>
      <c r="E562" s="29"/>
    </row>
    <row r="563" spans="1:5">
      <c r="A563" s="104"/>
      <c r="B563" s="104"/>
      <c r="C563" s="3"/>
      <c r="E563" s="29"/>
    </row>
    <row r="564" spans="1:5">
      <c r="A564" s="104"/>
      <c r="B564" s="104"/>
      <c r="C564" s="3"/>
      <c r="E564" s="29"/>
    </row>
    <row r="565" spans="1:5">
      <c r="A565" s="104"/>
      <c r="B565" s="104"/>
      <c r="C565" s="3"/>
      <c r="E565" s="29"/>
    </row>
    <row r="566" spans="1:5">
      <c r="A566" s="104"/>
      <c r="B566" s="104"/>
      <c r="C566" s="3"/>
      <c r="E566" s="29"/>
    </row>
    <row r="567" spans="1:5">
      <c r="A567" s="104"/>
      <c r="B567" s="104"/>
      <c r="C567" s="3"/>
      <c r="E567" s="29"/>
    </row>
    <row r="568" spans="1:5">
      <c r="A568" s="104"/>
      <c r="B568" s="104"/>
      <c r="C568" s="3"/>
      <c r="E568" s="29"/>
    </row>
    <row r="569" spans="1:5">
      <c r="A569" s="104"/>
      <c r="B569" s="104"/>
      <c r="C569" s="3"/>
      <c r="E569" s="29"/>
    </row>
    <row r="570" spans="1:5">
      <c r="A570" s="104"/>
      <c r="B570" s="104"/>
      <c r="C570" s="3"/>
      <c r="E570" s="29"/>
    </row>
    <row r="571" spans="1:5">
      <c r="A571" s="104"/>
      <c r="B571" s="104"/>
      <c r="C571" s="3"/>
      <c r="E571" s="29"/>
    </row>
    <row r="572" spans="1:5">
      <c r="A572" s="104"/>
      <c r="B572" s="104"/>
      <c r="C572" s="3"/>
      <c r="E572" s="29"/>
    </row>
    <row r="573" spans="1:5">
      <c r="A573" s="104"/>
      <c r="B573" s="104"/>
      <c r="C573" s="3"/>
      <c r="E573" s="29"/>
    </row>
    <row r="574" spans="1:5">
      <c r="A574" s="104"/>
      <c r="B574" s="104"/>
      <c r="C574" s="3"/>
      <c r="E574" s="29"/>
    </row>
    <row r="575" spans="1:5">
      <c r="A575" s="104"/>
      <c r="B575" s="104"/>
      <c r="C575" s="3"/>
      <c r="E575" s="29"/>
    </row>
    <row r="576" spans="1:5">
      <c r="A576" s="104"/>
      <c r="B576" s="104"/>
      <c r="C576" s="3"/>
      <c r="E576" s="29"/>
    </row>
    <row r="577" spans="1:5">
      <c r="A577" s="104"/>
      <c r="B577" s="104"/>
      <c r="C577" s="3"/>
      <c r="E577" s="29"/>
    </row>
    <row r="578" spans="1:5">
      <c r="A578" s="104"/>
      <c r="B578" s="104"/>
      <c r="C578" s="3"/>
      <c r="E578" s="29"/>
    </row>
    <row r="579" spans="1:5">
      <c r="A579" s="104"/>
      <c r="B579" s="104"/>
      <c r="C579" s="3"/>
      <c r="E579" s="29"/>
    </row>
    <row r="580" spans="1:5">
      <c r="A580" s="104"/>
      <c r="B580" s="104"/>
      <c r="C580" s="3"/>
      <c r="E580" s="29"/>
    </row>
    <row r="581" spans="1:5">
      <c r="A581" s="104"/>
      <c r="B581" s="104"/>
      <c r="C581" s="3"/>
      <c r="E581" s="29"/>
    </row>
    <row r="582" spans="1:5">
      <c r="A582" s="104"/>
      <c r="B582" s="104"/>
      <c r="C582" s="3"/>
      <c r="E582" s="29"/>
    </row>
    <row r="583" spans="1:5">
      <c r="A583" s="104"/>
      <c r="B583" s="104"/>
      <c r="C583" s="3"/>
      <c r="E583" s="29"/>
    </row>
    <row r="584" spans="1:5">
      <c r="A584" s="104"/>
      <c r="B584" s="104"/>
      <c r="C584" s="3"/>
      <c r="E584" s="29"/>
    </row>
    <row r="585" spans="1:5">
      <c r="A585" s="104"/>
      <c r="B585" s="104"/>
      <c r="C585" s="3"/>
      <c r="E585" s="29"/>
    </row>
    <row r="586" spans="1:5">
      <c r="A586" s="104"/>
      <c r="B586" s="104"/>
      <c r="C586" s="3"/>
      <c r="E586" s="29"/>
    </row>
    <row r="587" spans="1:5">
      <c r="A587" s="104"/>
      <c r="B587" s="104"/>
      <c r="C587" s="3"/>
      <c r="E587" s="29"/>
    </row>
    <row r="588" spans="1:5">
      <c r="A588" s="104"/>
      <c r="B588" s="104"/>
      <c r="C588" s="3"/>
      <c r="E588" s="29"/>
    </row>
    <row r="589" spans="1:5">
      <c r="A589" s="104"/>
      <c r="B589" s="104"/>
      <c r="C589" s="3"/>
      <c r="E589" s="29"/>
    </row>
    <row r="590" spans="1:5">
      <c r="A590" s="104"/>
      <c r="B590" s="104"/>
      <c r="C590" s="3"/>
      <c r="E590" s="29"/>
    </row>
    <row r="591" spans="1:5">
      <c r="A591" s="104"/>
      <c r="B591" s="104"/>
      <c r="C591" s="3"/>
      <c r="E591" s="29"/>
    </row>
    <row r="592" spans="1:5">
      <c r="A592" s="104"/>
      <c r="B592" s="104"/>
      <c r="C592" s="3"/>
      <c r="E592" s="29"/>
    </row>
    <row r="593" spans="1:5">
      <c r="A593" s="104"/>
      <c r="B593" s="104"/>
      <c r="C593" s="3"/>
      <c r="E593" s="29"/>
    </row>
    <row r="594" spans="1:5">
      <c r="A594" s="104"/>
      <c r="B594" s="104"/>
      <c r="C594" s="3"/>
      <c r="E594" s="29"/>
    </row>
    <row r="595" spans="1:5">
      <c r="A595" s="104"/>
      <c r="B595" s="104"/>
      <c r="C595" s="3"/>
      <c r="E595" s="29"/>
    </row>
    <row r="596" spans="1:5">
      <c r="A596" s="104"/>
      <c r="B596" s="104"/>
      <c r="C596" s="3"/>
      <c r="E596" s="29"/>
    </row>
    <row r="597" spans="1:5">
      <c r="A597" s="104"/>
      <c r="B597" s="104"/>
      <c r="C597" s="3"/>
      <c r="E597" s="29"/>
    </row>
    <row r="598" spans="1:5">
      <c r="A598" s="104"/>
      <c r="B598" s="104"/>
      <c r="C598" s="3"/>
      <c r="E598" s="29"/>
    </row>
    <row r="599" spans="1:5">
      <c r="A599" s="104"/>
      <c r="B599" s="104"/>
      <c r="C599" s="3"/>
      <c r="E599" s="29"/>
    </row>
    <row r="600" spans="1:5">
      <c r="A600" s="104"/>
      <c r="B600" s="104"/>
      <c r="C600" s="3"/>
      <c r="E600" s="29"/>
    </row>
    <row r="601" spans="1:5">
      <c r="A601" s="104"/>
      <c r="B601" s="104"/>
      <c r="C601" s="3"/>
      <c r="E601" s="29"/>
    </row>
    <row r="602" spans="1:5">
      <c r="A602" s="104"/>
      <c r="B602" s="104"/>
      <c r="C602" s="3"/>
      <c r="E602" s="29"/>
    </row>
    <row r="603" spans="1:5">
      <c r="A603" s="104"/>
      <c r="B603" s="104"/>
      <c r="C603" s="3"/>
      <c r="E603" s="29"/>
    </row>
    <row r="604" spans="1:5">
      <c r="A604" s="104"/>
      <c r="B604" s="104"/>
      <c r="C604" s="3"/>
      <c r="E604" s="29"/>
    </row>
    <row r="605" spans="1:5">
      <c r="A605" s="104"/>
      <c r="B605" s="104"/>
      <c r="C605" s="3"/>
      <c r="E605" s="29"/>
    </row>
    <row r="606" spans="1:5">
      <c r="A606" s="104"/>
      <c r="B606" s="104"/>
      <c r="C606" s="3"/>
      <c r="E606" s="29"/>
    </row>
    <row r="607" spans="1:5">
      <c r="A607" s="104"/>
      <c r="B607" s="104"/>
      <c r="C607" s="3"/>
      <c r="E607" s="29"/>
    </row>
    <row r="608" spans="1:5">
      <c r="A608" s="104"/>
      <c r="B608" s="104"/>
      <c r="C608" s="3"/>
      <c r="E608" s="29"/>
    </row>
    <row r="609" spans="1:5">
      <c r="A609" s="104"/>
      <c r="B609" s="104"/>
      <c r="C609" s="3"/>
      <c r="E609" s="29"/>
    </row>
    <row r="610" spans="1:5">
      <c r="A610" s="104"/>
      <c r="B610" s="104"/>
      <c r="C610" s="3"/>
      <c r="E610" s="29"/>
    </row>
    <row r="611" spans="1:5">
      <c r="A611" s="104"/>
      <c r="B611" s="104"/>
      <c r="C611" s="3"/>
      <c r="E611" s="29"/>
    </row>
    <row r="612" spans="1:5">
      <c r="A612" s="104"/>
      <c r="B612" s="104"/>
      <c r="C612" s="3"/>
      <c r="E612" s="29"/>
    </row>
    <row r="613" spans="1:5">
      <c r="A613" s="104"/>
      <c r="B613" s="104"/>
      <c r="C613" s="3"/>
      <c r="E613" s="29"/>
    </row>
    <row r="614" spans="1:5">
      <c r="A614" s="104"/>
      <c r="B614" s="104"/>
      <c r="C614" s="3"/>
      <c r="E614" s="29"/>
    </row>
    <row r="615" spans="1:5">
      <c r="A615" s="104"/>
      <c r="B615" s="104"/>
      <c r="C615" s="3"/>
      <c r="E615" s="29"/>
    </row>
    <row r="616" spans="1:5">
      <c r="A616" s="104"/>
      <c r="B616" s="104"/>
      <c r="C616" s="3"/>
      <c r="E616" s="29"/>
    </row>
    <row r="617" spans="1:5">
      <c r="A617" s="104"/>
      <c r="B617" s="104"/>
      <c r="C617" s="3"/>
      <c r="E617" s="29"/>
    </row>
    <row r="618" spans="1:5">
      <c r="A618" s="104"/>
      <c r="B618" s="104"/>
      <c r="C618" s="3"/>
      <c r="E618" s="29"/>
    </row>
    <row r="619" spans="1:5">
      <c r="A619" s="104"/>
      <c r="B619" s="104"/>
      <c r="C619" s="3"/>
      <c r="E619" s="29"/>
    </row>
    <row r="620" spans="1:5">
      <c r="A620" s="104"/>
      <c r="B620" s="104"/>
      <c r="C620" s="3"/>
      <c r="E620" s="29"/>
    </row>
    <row r="621" spans="1:5">
      <c r="A621" s="104"/>
      <c r="B621" s="104"/>
      <c r="C621" s="3"/>
      <c r="E621" s="29"/>
    </row>
    <row r="622" spans="1:5">
      <c r="A622" s="104"/>
      <c r="B622" s="104"/>
      <c r="C622" s="3"/>
      <c r="E622" s="29"/>
    </row>
    <row r="623" spans="1:5">
      <c r="A623" s="104"/>
      <c r="B623" s="104"/>
      <c r="C623" s="3"/>
      <c r="E623" s="29"/>
    </row>
    <row r="624" spans="1:5">
      <c r="A624" s="104"/>
      <c r="B624" s="104"/>
      <c r="C624" s="3"/>
      <c r="E624" s="29"/>
    </row>
    <row r="625" spans="1:5">
      <c r="A625" s="104"/>
      <c r="B625" s="104"/>
      <c r="C625" s="3"/>
      <c r="E625" s="29"/>
    </row>
    <row r="626" spans="1:5">
      <c r="A626" s="104"/>
      <c r="B626" s="104"/>
      <c r="C626" s="3"/>
      <c r="E626" s="29"/>
    </row>
    <row r="627" spans="1:5">
      <c r="A627" s="104"/>
      <c r="B627" s="104"/>
      <c r="C627" s="3"/>
      <c r="E627" s="29"/>
    </row>
    <row r="628" spans="1:5">
      <c r="A628" s="104"/>
      <c r="B628" s="104"/>
      <c r="C628" s="3"/>
      <c r="E628" s="29"/>
    </row>
    <row r="629" spans="1:5">
      <c r="A629" s="104"/>
      <c r="B629" s="104"/>
      <c r="C629" s="3"/>
      <c r="E629" s="29"/>
    </row>
    <row r="630" spans="1:5">
      <c r="A630" s="104"/>
      <c r="B630" s="104"/>
      <c r="C630" s="3"/>
      <c r="E630" s="29"/>
    </row>
    <row r="631" spans="1:5">
      <c r="A631" s="104"/>
      <c r="B631" s="104"/>
      <c r="C631" s="3"/>
      <c r="E631" s="29"/>
    </row>
    <row r="632" spans="1:5">
      <c r="A632" s="104"/>
      <c r="B632" s="104"/>
      <c r="C632" s="3"/>
      <c r="E632" s="29"/>
    </row>
    <row r="633" spans="1:5">
      <c r="A633" s="104"/>
      <c r="B633" s="104"/>
      <c r="C633" s="3"/>
      <c r="E633" s="29"/>
    </row>
    <row r="634" spans="1:5">
      <c r="A634" s="104"/>
      <c r="B634" s="104"/>
      <c r="C634" s="3"/>
      <c r="E634" s="29"/>
    </row>
    <row r="635" spans="1:5">
      <c r="A635" s="104"/>
      <c r="B635" s="104"/>
      <c r="C635" s="3"/>
      <c r="E635" s="29"/>
    </row>
    <row r="636" spans="1:5">
      <c r="A636" s="104"/>
      <c r="B636" s="104"/>
      <c r="C636" s="3"/>
      <c r="E636" s="29"/>
    </row>
    <row r="637" spans="1:5">
      <c r="A637" s="104"/>
      <c r="B637" s="104"/>
      <c r="C637" s="3"/>
      <c r="E637" s="29"/>
    </row>
    <row r="638" spans="1:5">
      <c r="A638" s="104"/>
      <c r="B638" s="104"/>
      <c r="C638" s="3"/>
      <c r="E638" s="29"/>
    </row>
    <row r="639" spans="1:5">
      <c r="A639" s="104"/>
      <c r="B639" s="104"/>
      <c r="C639" s="3"/>
      <c r="E639" s="29"/>
    </row>
    <row r="640" spans="1:5">
      <c r="A640" s="104"/>
      <c r="B640" s="104"/>
      <c r="C640" s="3"/>
      <c r="E640" s="29"/>
    </row>
    <row r="641" spans="1:5">
      <c r="A641" s="104"/>
      <c r="B641" s="104"/>
      <c r="C641" s="3"/>
      <c r="E641" s="29"/>
    </row>
    <row r="642" spans="1:5">
      <c r="A642" s="104"/>
      <c r="B642" s="104"/>
      <c r="C642" s="3"/>
      <c r="E642" s="29"/>
    </row>
    <row r="643" spans="1:5">
      <c r="A643" s="104"/>
      <c r="B643" s="104"/>
      <c r="C643" s="3"/>
      <c r="E643" s="29"/>
    </row>
    <row r="644" spans="1:5">
      <c r="A644" s="104"/>
      <c r="B644" s="104"/>
      <c r="C644" s="3"/>
      <c r="E644" s="29"/>
    </row>
    <row r="645" spans="1:5">
      <c r="A645" s="104"/>
      <c r="B645" s="104"/>
      <c r="C645" s="3"/>
      <c r="E645" s="29"/>
    </row>
    <row r="646" spans="1:5">
      <c r="A646" s="104"/>
      <c r="B646" s="104"/>
      <c r="C646" s="3"/>
      <c r="E646" s="29"/>
    </row>
    <row r="647" spans="1:5">
      <c r="A647" s="104"/>
      <c r="B647" s="104"/>
      <c r="C647" s="3"/>
      <c r="E647" s="29"/>
    </row>
    <row r="648" spans="1:5">
      <c r="A648" s="104"/>
      <c r="B648" s="104"/>
      <c r="C648" s="3"/>
      <c r="E648" s="29"/>
    </row>
    <row r="649" spans="1:5">
      <c r="A649" s="104"/>
      <c r="B649" s="104"/>
      <c r="C649" s="3"/>
      <c r="E649" s="29"/>
    </row>
    <row r="650" spans="1:5">
      <c r="A650" s="104"/>
      <c r="B650" s="104"/>
      <c r="C650" s="3"/>
      <c r="E650" s="29"/>
    </row>
    <row r="651" spans="1:5">
      <c r="A651" s="104"/>
      <c r="B651" s="104"/>
      <c r="C651" s="3"/>
      <c r="E651" s="29"/>
    </row>
    <row r="652" spans="1:5">
      <c r="A652" s="104"/>
      <c r="B652" s="104"/>
      <c r="C652" s="3"/>
      <c r="E652" s="29"/>
    </row>
    <row r="653" spans="1:5">
      <c r="A653" s="104"/>
      <c r="B653" s="104"/>
      <c r="C653" s="3"/>
      <c r="E653" s="29"/>
    </row>
    <row r="654" spans="1:5">
      <c r="A654" s="104"/>
      <c r="B654" s="104"/>
      <c r="C654" s="3"/>
      <c r="E654" s="29"/>
    </row>
    <row r="655" spans="1:5">
      <c r="A655" s="104"/>
      <c r="B655" s="104"/>
      <c r="C655" s="3"/>
      <c r="E655" s="29"/>
    </row>
    <row r="656" spans="1:5">
      <c r="A656" s="104"/>
      <c r="B656" s="104"/>
      <c r="C656" s="3"/>
      <c r="E656" s="29"/>
    </row>
    <row r="657" spans="1:5">
      <c r="A657" s="104"/>
      <c r="B657" s="104"/>
      <c r="C657" s="3"/>
      <c r="E657" s="29"/>
    </row>
    <row r="658" spans="1:5">
      <c r="A658" s="104"/>
      <c r="B658" s="104"/>
      <c r="C658" s="3"/>
      <c r="E658" s="29"/>
    </row>
    <row r="659" spans="1:5">
      <c r="A659" s="104"/>
      <c r="B659" s="104"/>
      <c r="C659" s="3"/>
      <c r="E659" s="29"/>
    </row>
    <row r="660" spans="1:5">
      <c r="A660" s="104"/>
      <c r="B660" s="104"/>
      <c r="C660" s="3"/>
      <c r="E660" s="29"/>
    </row>
    <row r="661" spans="1:5">
      <c r="A661" s="104"/>
      <c r="B661" s="104"/>
      <c r="C661" s="3"/>
      <c r="E661" s="29"/>
    </row>
    <row r="662" spans="1:5">
      <c r="A662" s="104"/>
      <c r="B662" s="104"/>
      <c r="C662" s="3"/>
      <c r="E662" s="29"/>
    </row>
    <row r="663" spans="1:5">
      <c r="A663" s="104"/>
      <c r="B663" s="104"/>
      <c r="C663" s="3"/>
      <c r="E663" s="29"/>
    </row>
    <row r="664" spans="1:5">
      <c r="A664" s="104"/>
      <c r="B664" s="104"/>
      <c r="C664" s="3"/>
      <c r="E664" s="29"/>
    </row>
    <row r="665" spans="1:5">
      <c r="A665" s="104"/>
      <c r="B665" s="104"/>
      <c r="C665" s="3"/>
      <c r="E665" s="29"/>
    </row>
    <row r="666" spans="1:5">
      <c r="A666" s="104"/>
      <c r="B666" s="104"/>
      <c r="C666" s="3"/>
      <c r="E666" s="29"/>
    </row>
    <row r="667" spans="1:5">
      <c r="A667" s="104"/>
      <c r="B667" s="104"/>
      <c r="C667" s="3"/>
      <c r="E667" s="29"/>
    </row>
    <row r="668" spans="1:5">
      <c r="A668" s="104"/>
      <c r="B668" s="104"/>
      <c r="C668" s="3"/>
      <c r="E668" s="29"/>
    </row>
    <row r="669" spans="1:5">
      <c r="A669" s="104"/>
      <c r="B669" s="104"/>
      <c r="C669" s="3"/>
      <c r="E669" s="29"/>
    </row>
    <row r="670" spans="1:5">
      <c r="A670" s="104"/>
      <c r="B670" s="104"/>
      <c r="C670" s="3"/>
      <c r="E670" s="29"/>
    </row>
    <row r="671" spans="1:5">
      <c r="A671" s="104"/>
      <c r="B671" s="104"/>
      <c r="C671" s="3"/>
      <c r="E671" s="29"/>
    </row>
    <row r="672" spans="1:5">
      <c r="A672" s="104"/>
      <c r="B672" s="104"/>
      <c r="C672" s="3"/>
      <c r="E672" s="29"/>
    </row>
    <row r="673" spans="1:5">
      <c r="A673" s="104"/>
      <c r="B673" s="104"/>
      <c r="C673" s="3"/>
      <c r="E673" s="29"/>
    </row>
    <row r="674" spans="1:5">
      <c r="A674" s="104"/>
      <c r="B674" s="104"/>
      <c r="C674" s="3"/>
      <c r="E674" s="29"/>
    </row>
    <row r="675" spans="1:5">
      <c r="A675" s="104"/>
      <c r="B675" s="104"/>
      <c r="C675" s="3"/>
      <c r="E675" s="29"/>
    </row>
    <row r="676" spans="1:5">
      <c r="A676" s="104"/>
      <c r="B676" s="104"/>
      <c r="C676" s="3"/>
      <c r="E676" s="29"/>
    </row>
    <row r="677" spans="1:5">
      <c r="A677" s="104"/>
      <c r="B677" s="104"/>
      <c r="C677" s="3"/>
      <c r="E677" s="29"/>
    </row>
    <row r="678" spans="1:5">
      <c r="A678" s="104"/>
      <c r="B678" s="104"/>
      <c r="C678" s="3"/>
      <c r="E678" s="29"/>
    </row>
    <row r="679" spans="1:5">
      <c r="A679" s="104"/>
      <c r="B679" s="104"/>
      <c r="C679" s="3"/>
      <c r="E679" s="29"/>
    </row>
    <row r="680" spans="1:5">
      <c r="A680" s="104"/>
      <c r="B680" s="104"/>
      <c r="C680" s="3"/>
      <c r="E680" s="29"/>
    </row>
    <row r="681" spans="1:5">
      <c r="A681" s="104"/>
      <c r="B681" s="104"/>
      <c r="C681" s="3"/>
      <c r="E681" s="29"/>
    </row>
    <row r="682" spans="1:5">
      <c r="A682" s="104"/>
      <c r="B682" s="104"/>
      <c r="C682" s="3"/>
      <c r="E682" s="29"/>
    </row>
    <row r="683" spans="1:5">
      <c r="A683" s="104"/>
      <c r="B683" s="104"/>
      <c r="C683" s="3"/>
      <c r="E683" s="29"/>
    </row>
    <row r="684" spans="1:5">
      <c r="A684" s="104"/>
      <c r="B684" s="104"/>
      <c r="C684" s="3"/>
      <c r="E684" s="29"/>
    </row>
    <row r="685" spans="1:5">
      <c r="A685" s="104"/>
      <c r="B685" s="104"/>
      <c r="C685" s="3"/>
      <c r="E685" s="29"/>
    </row>
    <row r="686" spans="1:5">
      <c r="A686" s="104"/>
      <c r="B686" s="104"/>
      <c r="C686" s="3"/>
      <c r="E686" s="29"/>
    </row>
    <row r="687" spans="1:5">
      <c r="A687" s="104"/>
      <c r="B687" s="104"/>
      <c r="C687" s="3"/>
      <c r="E687" s="29"/>
    </row>
    <row r="688" spans="1:5">
      <c r="A688" s="104"/>
      <c r="B688" s="104"/>
      <c r="C688" s="3"/>
      <c r="E688" s="29"/>
    </row>
    <row r="689" spans="1:5">
      <c r="A689" s="104"/>
      <c r="B689" s="104"/>
      <c r="C689" s="3"/>
      <c r="E689" s="29"/>
    </row>
    <row r="690" spans="1:5">
      <c r="A690" s="104"/>
      <c r="B690" s="104"/>
      <c r="C690" s="3"/>
      <c r="E690" s="29"/>
    </row>
    <row r="691" spans="1:5">
      <c r="A691" s="104"/>
      <c r="B691" s="104"/>
      <c r="C691" s="3"/>
      <c r="E691" s="29"/>
    </row>
    <row r="692" spans="1:5">
      <c r="A692" s="104"/>
      <c r="B692" s="104"/>
      <c r="C692" s="3"/>
      <c r="E692" s="29"/>
    </row>
    <row r="693" spans="1:5">
      <c r="A693" s="104"/>
      <c r="B693" s="104"/>
      <c r="C693" s="3"/>
      <c r="E693" s="29"/>
    </row>
    <row r="694" spans="1:5">
      <c r="A694" s="104"/>
      <c r="B694" s="104"/>
      <c r="C694" s="3"/>
      <c r="E694" s="29"/>
    </row>
    <row r="695" spans="1:5">
      <c r="A695" s="104"/>
      <c r="B695" s="104"/>
      <c r="C695" s="3"/>
      <c r="E695" s="29"/>
    </row>
    <row r="696" spans="1:5">
      <c r="A696" s="104"/>
      <c r="B696" s="104"/>
      <c r="C696" s="3"/>
      <c r="E696" s="29"/>
    </row>
    <row r="697" spans="1:5">
      <c r="A697" s="104"/>
      <c r="B697" s="104"/>
      <c r="C697" s="3"/>
      <c r="E697" s="29"/>
    </row>
    <row r="698" spans="1:5">
      <c r="A698" s="104"/>
      <c r="B698" s="104"/>
      <c r="C698" s="3"/>
      <c r="E698" s="29"/>
    </row>
    <row r="699" spans="1:5">
      <c r="A699" s="104"/>
      <c r="B699" s="104"/>
      <c r="C699" s="3"/>
      <c r="E699" s="29"/>
    </row>
    <row r="700" spans="1:5">
      <c r="A700" s="104"/>
      <c r="B700" s="104"/>
      <c r="C700" s="3"/>
      <c r="E700" s="29"/>
    </row>
    <row r="701" spans="1:5">
      <c r="A701" s="104"/>
      <c r="B701" s="104"/>
      <c r="C701" s="3"/>
      <c r="E701" s="29"/>
    </row>
    <row r="702" spans="1:5">
      <c r="A702" s="104"/>
      <c r="B702" s="104"/>
      <c r="C702" s="3"/>
      <c r="E702" s="29"/>
    </row>
    <row r="703" spans="1:5">
      <c r="A703" s="104"/>
      <c r="B703" s="104"/>
      <c r="C703" s="3"/>
      <c r="E703" s="29"/>
    </row>
    <row r="704" spans="1:5">
      <c r="A704" s="104"/>
      <c r="B704" s="104"/>
      <c r="C704" s="3"/>
      <c r="E704" s="29"/>
    </row>
    <row r="705" spans="1:5">
      <c r="A705" s="104"/>
      <c r="B705" s="104"/>
      <c r="C705" s="3"/>
      <c r="E705" s="29"/>
    </row>
    <row r="706" spans="1:5">
      <c r="A706" s="104"/>
      <c r="B706" s="104"/>
      <c r="C706" s="3"/>
      <c r="E706" s="29"/>
    </row>
    <row r="707" spans="1:5">
      <c r="A707" s="104"/>
      <c r="B707" s="104"/>
      <c r="C707" s="3"/>
      <c r="E707" s="29"/>
    </row>
    <row r="708" spans="1:5">
      <c r="A708" s="104"/>
      <c r="B708" s="104"/>
      <c r="C708" s="3"/>
      <c r="E708" s="29"/>
    </row>
    <row r="709" spans="1:5">
      <c r="A709" s="104"/>
      <c r="B709" s="104"/>
      <c r="C709" s="3"/>
      <c r="E709" s="29"/>
    </row>
    <row r="710" spans="1:5">
      <c r="A710" s="104"/>
      <c r="B710" s="104"/>
      <c r="C710" s="3"/>
      <c r="E710" s="29"/>
    </row>
    <row r="711" spans="1:5">
      <c r="A711" s="104"/>
      <c r="B711" s="104"/>
      <c r="C711" s="3"/>
      <c r="E711" s="29"/>
    </row>
    <row r="712" spans="1:5">
      <c r="A712" s="104"/>
      <c r="B712" s="104"/>
      <c r="C712" s="3"/>
      <c r="E712" s="29"/>
    </row>
    <row r="713" spans="1:5">
      <c r="A713" s="104"/>
      <c r="B713" s="104"/>
      <c r="C713" s="3"/>
      <c r="E713" s="29"/>
    </row>
    <row r="714" spans="1:5">
      <c r="A714" s="104"/>
      <c r="B714" s="104"/>
      <c r="C714" s="3"/>
      <c r="E714" s="29"/>
    </row>
    <row r="715" spans="1:5">
      <c r="A715" s="104"/>
      <c r="B715" s="104"/>
      <c r="C715" s="3"/>
      <c r="E715" s="29"/>
    </row>
    <row r="716" spans="1:5">
      <c r="A716" s="104"/>
      <c r="B716" s="104"/>
      <c r="C716" s="3"/>
      <c r="E716" s="29"/>
    </row>
    <row r="717" spans="1:5">
      <c r="A717" s="104"/>
      <c r="B717" s="104"/>
      <c r="C717" s="3"/>
      <c r="E717" s="29"/>
    </row>
    <row r="718" spans="1:5">
      <c r="A718" s="104"/>
      <c r="B718" s="104"/>
      <c r="C718" s="3"/>
      <c r="E718" s="29"/>
    </row>
    <row r="719" spans="1:5">
      <c r="A719" s="104"/>
      <c r="B719" s="104"/>
      <c r="C719" s="3"/>
      <c r="E719" s="29"/>
    </row>
    <row r="720" spans="1:5">
      <c r="A720" s="104"/>
      <c r="B720" s="104"/>
      <c r="C720" s="3"/>
      <c r="E720" s="29"/>
    </row>
    <row r="721" spans="1:5">
      <c r="A721" s="104"/>
      <c r="B721" s="104"/>
      <c r="C721" s="3"/>
      <c r="E721" s="29"/>
    </row>
    <row r="722" spans="1:5">
      <c r="A722" s="104"/>
      <c r="B722" s="104"/>
      <c r="C722" s="3"/>
      <c r="E722" s="29"/>
    </row>
    <row r="723" spans="1:5">
      <c r="A723" s="104"/>
      <c r="B723" s="104"/>
      <c r="C723" s="3"/>
      <c r="E723" s="29"/>
    </row>
    <row r="724" spans="1:5">
      <c r="A724" s="104"/>
      <c r="B724" s="104"/>
      <c r="C724" s="3"/>
      <c r="E724" s="29"/>
    </row>
    <row r="725" spans="1:5">
      <c r="A725" s="104"/>
      <c r="B725" s="104"/>
      <c r="C725" s="3"/>
      <c r="E725" s="29"/>
    </row>
    <row r="726" spans="1:5">
      <c r="A726" s="104"/>
      <c r="B726" s="104"/>
      <c r="C726" s="3"/>
      <c r="E726" s="29"/>
    </row>
    <row r="727" spans="1:5">
      <c r="A727" s="104"/>
      <c r="B727" s="104"/>
      <c r="C727" s="3"/>
      <c r="E727" s="29"/>
    </row>
    <row r="728" spans="1:5">
      <c r="A728" s="104"/>
      <c r="B728" s="104"/>
      <c r="C728" s="3"/>
      <c r="E728" s="29"/>
    </row>
    <row r="729" spans="1:5">
      <c r="A729" s="104"/>
      <c r="B729" s="104"/>
      <c r="C729" s="3"/>
      <c r="E729" s="29"/>
    </row>
    <row r="730" spans="1:5">
      <c r="A730" s="104"/>
      <c r="B730" s="104"/>
      <c r="C730" s="3"/>
      <c r="E730" s="29"/>
    </row>
    <row r="731" spans="1:5">
      <c r="A731" s="104"/>
      <c r="B731" s="104"/>
      <c r="C731" s="3"/>
      <c r="E731" s="29"/>
    </row>
    <row r="732" spans="1:5">
      <c r="A732" s="104"/>
      <c r="B732" s="104"/>
      <c r="C732" s="3"/>
      <c r="E732" s="29"/>
    </row>
    <row r="733" spans="1:5">
      <c r="A733" s="104"/>
      <c r="B733" s="104"/>
      <c r="C733" s="3"/>
      <c r="E733" s="29"/>
    </row>
    <row r="734" spans="1:5">
      <c r="A734" s="104"/>
      <c r="B734" s="104"/>
      <c r="C734" s="3"/>
      <c r="E734" s="29"/>
    </row>
    <row r="735" spans="1:5">
      <c r="A735" s="104"/>
      <c r="B735" s="104"/>
      <c r="C735" s="3"/>
      <c r="E735" s="29"/>
    </row>
    <row r="736" spans="1:5">
      <c r="A736" s="104"/>
      <c r="B736" s="104"/>
      <c r="C736" s="3"/>
      <c r="E736" s="29"/>
    </row>
    <row r="737" spans="1:5">
      <c r="A737" s="104"/>
      <c r="B737" s="104"/>
      <c r="C737" s="3"/>
      <c r="E737" s="29"/>
    </row>
    <row r="738" spans="1:5">
      <c r="A738" s="104"/>
      <c r="B738" s="104"/>
      <c r="C738" s="3"/>
      <c r="E738" s="29"/>
    </row>
    <row r="739" spans="1:5">
      <c r="A739" s="104"/>
      <c r="B739" s="104"/>
      <c r="C739" s="3"/>
      <c r="E739" s="29"/>
    </row>
    <row r="740" spans="1:5">
      <c r="A740" s="104"/>
      <c r="B740" s="104"/>
      <c r="C740" s="3"/>
      <c r="E740" s="29"/>
    </row>
    <row r="741" spans="1:5">
      <c r="A741" s="104"/>
      <c r="B741" s="104"/>
      <c r="C741" s="3"/>
      <c r="E741" s="29"/>
    </row>
    <row r="742" spans="1:5">
      <c r="A742" s="104"/>
      <c r="B742" s="104"/>
      <c r="C742" s="3"/>
      <c r="E742" s="29"/>
    </row>
    <row r="743" spans="1:5">
      <c r="A743" s="104"/>
      <c r="B743" s="104"/>
      <c r="C743" s="3"/>
      <c r="E743" s="29"/>
    </row>
    <row r="744" spans="1:5">
      <c r="A744" s="104"/>
      <c r="B744" s="104"/>
      <c r="C744" s="3"/>
      <c r="E744" s="29"/>
    </row>
    <row r="745" spans="1:5">
      <c r="A745" s="104"/>
      <c r="B745" s="104"/>
      <c r="C745" s="3"/>
      <c r="E745" s="29"/>
    </row>
    <row r="746" spans="1:5">
      <c r="A746" s="104"/>
      <c r="B746" s="104"/>
      <c r="C746" s="3"/>
      <c r="E746" s="29"/>
    </row>
    <row r="747" spans="1:5">
      <c r="A747" s="104"/>
      <c r="B747" s="104"/>
      <c r="C747" s="3"/>
      <c r="E747" s="29"/>
    </row>
    <row r="748" spans="1:5">
      <c r="A748" s="104"/>
      <c r="B748" s="104"/>
      <c r="C748" s="3"/>
      <c r="E748" s="29"/>
    </row>
    <row r="749" spans="1:5">
      <c r="A749" s="104"/>
      <c r="B749" s="104"/>
      <c r="C749" s="3"/>
      <c r="E749" s="29"/>
    </row>
    <row r="750" spans="1:5">
      <c r="A750" s="104"/>
      <c r="B750" s="104"/>
      <c r="C750" s="3"/>
      <c r="E750" s="29"/>
    </row>
    <row r="751" spans="1:5">
      <c r="A751" s="104"/>
      <c r="B751" s="104"/>
      <c r="C751" s="3"/>
      <c r="E751" s="29"/>
    </row>
    <row r="752" spans="1:5">
      <c r="A752" s="104"/>
      <c r="B752" s="104"/>
      <c r="C752" s="3"/>
      <c r="E752" s="29"/>
    </row>
    <row r="753" spans="1:5">
      <c r="A753" s="104"/>
      <c r="B753" s="104"/>
      <c r="C753" s="3"/>
      <c r="E753" s="29"/>
    </row>
    <row r="754" spans="1:5">
      <c r="A754" s="104"/>
      <c r="B754" s="104"/>
      <c r="C754" s="3"/>
      <c r="E754" s="29"/>
    </row>
    <row r="755" spans="1:5">
      <c r="A755" s="104"/>
      <c r="B755" s="104"/>
      <c r="C755" s="3"/>
      <c r="E755" s="29"/>
    </row>
    <row r="756" spans="1:5">
      <c r="A756" s="104"/>
      <c r="B756" s="104"/>
      <c r="C756" s="3"/>
      <c r="E756" s="29"/>
    </row>
    <row r="757" spans="1:5">
      <c r="A757" s="104"/>
      <c r="B757" s="104"/>
      <c r="C757" s="3"/>
      <c r="E757" s="29"/>
    </row>
    <row r="758" spans="1:5">
      <c r="A758" s="104"/>
      <c r="B758" s="104"/>
      <c r="C758" s="3"/>
      <c r="E758" s="29"/>
    </row>
    <row r="759" spans="1:5">
      <c r="A759" s="104"/>
      <c r="B759" s="104"/>
      <c r="C759" s="3"/>
      <c r="E759" s="29"/>
    </row>
    <row r="760" spans="1:5">
      <c r="A760" s="104"/>
      <c r="B760" s="104"/>
      <c r="C760" s="3"/>
      <c r="E760" s="29"/>
    </row>
    <row r="761" spans="1:5">
      <c r="A761" s="104"/>
      <c r="B761" s="104"/>
      <c r="C761" s="3"/>
      <c r="E761" s="29"/>
    </row>
    <row r="762" spans="1:5">
      <c r="A762" s="104"/>
      <c r="B762" s="104"/>
      <c r="C762" s="3"/>
      <c r="E762" s="29"/>
    </row>
    <row r="763" spans="1:5">
      <c r="A763" s="104"/>
      <c r="B763" s="104"/>
      <c r="C763" s="3"/>
      <c r="E763" s="29"/>
    </row>
    <row r="764" spans="1:5">
      <c r="A764" s="104"/>
      <c r="B764" s="104"/>
      <c r="C764" s="3"/>
      <c r="E764" s="29"/>
    </row>
    <row r="765" spans="1:5">
      <c r="A765" s="104"/>
      <c r="B765" s="104"/>
      <c r="C765" s="3"/>
      <c r="E765" s="29"/>
    </row>
    <row r="766" spans="1:5">
      <c r="A766" s="104"/>
      <c r="B766" s="104"/>
      <c r="C766" s="3"/>
      <c r="E766" s="29"/>
    </row>
    <row r="767" spans="1:5">
      <c r="A767" s="104"/>
      <c r="B767" s="104"/>
      <c r="C767" s="3"/>
      <c r="E767" s="29"/>
    </row>
    <row r="768" spans="1:5">
      <c r="A768" s="104"/>
      <c r="B768" s="104"/>
      <c r="C768" s="3"/>
      <c r="E768" s="29"/>
    </row>
    <row r="769" spans="1:5">
      <c r="A769" s="104"/>
      <c r="B769" s="104"/>
      <c r="C769" s="3"/>
      <c r="E769" s="29"/>
    </row>
    <row r="770" spans="1:5">
      <c r="A770" s="104"/>
      <c r="B770" s="104"/>
      <c r="C770" s="3"/>
      <c r="E770" s="29"/>
    </row>
    <row r="771" spans="1:5">
      <c r="A771" s="104"/>
      <c r="B771" s="104"/>
      <c r="C771" s="3"/>
      <c r="E771" s="29"/>
    </row>
    <row r="772" spans="1:5">
      <c r="A772" s="104"/>
      <c r="B772" s="104"/>
      <c r="C772" s="3"/>
      <c r="E772" s="29"/>
    </row>
    <row r="773" spans="1:5">
      <c r="A773" s="104"/>
      <c r="B773" s="104"/>
      <c r="C773" s="3"/>
      <c r="E773" s="29"/>
    </row>
    <row r="774" spans="1:5">
      <c r="A774" s="104"/>
      <c r="B774" s="104"/>
      <c r="C774" s="3"/>
      <c r="E774" s="29"/>
    </row>
    <row r="775" spans="1:5">
      <c r="A775" s="104"/>
      <c r="B775" s="104"/>
      <c r="C775" s="3"/>
      <c r="E775" s="29"/>
    </row>
    <row r="776" spans="1:5">
      <c r="A776" s="104"/>
      <c r="B776" s="104"/>
      <c r="C776" s="3"/>
      <c r="E776" s="29"/>
    </row>
    <row r="777" spans="1:5">
      <c r="A777" s="104"/>
      <c r="B777" s="104"/>
      <c r="C777" s="3"/>
      <c r="E777" s="29"/>
    </row>
    <row r="778" spans="1:5">
      <c r="A778" s="104"/>
      <c r="B778" s="104"/>
      <c r="C778" s="3"/>
      <c r="E778" s="29"/>
    </row>
    <row r="779" spans="1:5">
      <c r="A779" s="104"/>
      <c r="B779" s="104"/>
      <c r="C779" s="3"/>
      <c r="E779" s="29"/>
    </row>
    <row r="780" spans="1:5">
      <c r="A780" s="104"/>
      <c r="B780" s="104"/>
      <c r="C780" s="3"/>
      <c r="E780" s="29"/>
    </row>
    <row r="781" spans="1:5">
      <c r="A781" s="104"/>
      <c r="B781" s="104"/>
      <c r="C781" s="3"/>
      <c r="E781" s="29"/>
    </row>
    <row r="782" spans="1:5">
      <c r="A782" s="104"/>
      <c r="B782" s="104"/>
      <c r="C782" s="3"/>
      <c r="E782" s="29"/>
    </row>
    <row r="783" spans="1:5">
      <c r="A783" s="104"/>
      <c r="B783" s="104"/>
      <c r="C783" s="3"/>
      <c r="E783" s="29"/>
    </row>
    <row r="784" spans="1:5">
      <c r="A784" s="104"/>
      <c r="B784" s="104"/>
      <c r="C784" s="3"/>
      <c r="E784" s="29"/>
    </row>
    <row r="785" spans="1:5">
      <c r="A785" s="104"/>
      <c r="B785" s="104"/>
      <c r="C785" s="3"/>
      <c r="E785" s="29"/>
    </row>
    <row r="786" spans="1:5">
      <c r="A786" s="104"/>
      <c r="B786" s="104"/>
      <c r="C786" s="3"/>
      <c r="E786" s="29"/>
    </row>
    <row r="787" spans="1:5">
      <c r="A787" s="104"/>
      <c r="B787" s="104"/>
      <c r="C787" s="3"/>
      <c r="E787" s="29"/>
    </row>
    <row r="788" spans="1:5">
      <c r="A788" s="104"/>
      <c r="B788" s="104"/>
      <c r="C788" s="3"/>
      <c r="E788" s="29"/>
    </row>
    <row r="789" spans="1:5">
      <c r="A789" s="104"/>
      <c r="B789" s="104"/>
      <c r="C789" s="3"/>
      <c r="E789" s="29"/>
    </row>
    <row r="790" spans="1:5">
      <c r="A790" s="104"/>
      <c r="B790" s="104"/>
      <c r="C790" s="3"/>
      <c r="E790" s="29"/>
    </row>
    <row r="791" spans="1:5">
      <c r="A791" s="104"/>
      <c r="B791" s="104"/>
      <c r="C791" s="3"/>
      <c r="E791" s="29"/>
    </row>
    <row r="792" spans="1:5">
      <c r="A792" s="104"/>
      <c r="B792" s="104"/>
      <c r="C792" s="3"/>
      <c r="E792" s="29"/>
    </row>
    <row r="793" spans="1:5">
      <c r="A793" s="104"/>
      <c r="B793" s="104"/>
      <c r="C793" s="3"/>
      <c r="E793" s="29"/>
    </row>
    <row r="794" spans="1:5">
      <c r="A794" s="104"/>
      <c r="B794" s="104"/>
      <c r="C794" s="3"/>
      <c r="E794" s="29"/>
    </row>
    <row r="795" spans="1:5">
      <c r="A795" s="104"/>
      <c r="B795" s="104"/>
      <c r="C795" s="3"/>
      <c r="E795" s="29"/>
    </row>
    <row r="796" spans="1:5">
      <c r="A796" s="104"/>
      <c r="B796" s="104"/>
      <c r="C796" s="3"/>
      <c r="E796" s="29"/>
    </row>
    <row r="797" spans="1:5">
      <c r="A797" s="104"/>
      <c r="B797" s="104"/>
      <c r="C797" s="3"/>
      <c r="E797" s="29"/>
    </row>
    <row r="798" spans="1:5">
      <c r="A798" s="104"/>
      <c r="B798" s="104"/>
      <c r="C798" s="3"/>
      <c r="E798" s="29"/>
    </row>
    <row r="799" spans="1:5">
      <c r="A799" s="104"/>
      <c r="B799" s="104"/>
      <c r="C799" s="3"/>
      <c r="E799" s="29"/>
    </row>
    <row r="800" spans="1:5">
      <c r="A800" s="104"/>
      <c r="B800" s="104"/>
      <c r="C800" s="3"/>
      <c r="E800" s="29"/>
    </row>
    <row r="801" spans="1:5">
      <c r="A801" s="104"/>
      <c r="B801" s="104"/>
      <c r="C801" s="3"/>
      <c r="E801" s="29"/>
    </row>
    <row r="802" spans="1:5">
      <c r="A802" s="104"/>
      <c r="B802" s="104"/>
      <c r="C802" s="3"/>
      <c r="E802" s="29"/>
    </row>
    <row r="803" spans="1:5">
      <c r="A803" s="104"/>
      <c r="B803" s="104"/>
      <c r="C803" s="3"/>
      <c r="E803" s="29"/>
    </row>
    <row r="804" spans="1:5">
      <c r="A804" s="104"/>
      <c r="B804" s="104"/>
      <c r="C804" s="3"/>
      <c r="E804" s="29"/>
    </row>
    <row r="805" spans="1:5">
      <c r="A805" s="104"/>
      <c r="B805" s="104"/>
      <c r="C805" s="3"/>
      <c r="E805" s="29"/>
    </row>
    <row r="806" spans="1:5">
      <c r="A806" s="104"/>
      <c r="B806" s="104"/>
      <c r="C806" s="3"/>
      <c r="E806" s="29"/>
    </row>
    <row r="807" spans="1:5">
      <c r="A807" s="104"/>
      <c r="B807" s="104"/>
      <c r="C807" s="3"/>
      <c r="E807" s="29"/>
    </row>
    <row r="808" spans="1:5">
      <c r="A808" s="104"/>
      <c r="B808" s="104"/>
      <c r="C808" s="3"/>
      <c r="E808" s="29"/>
    </row>
    <row r="809" spans="1:5">
      <c r="A809" s="104"/>
      <c r="B809" s="104"/>
      <c r="C809" s="3"/>
      <c r="E809" s="29"/>
    </row>
    <row r="810" spans="1:5">
      <c r="A810" s="104"/>
      <c r="B810" s="104"/>
      <c r="C810" s="3"/>
      <c r="E810" s="29"/>
    </row>
    <row r="811" spans="1:5">
      <c r="A811" s="104"/>
      <c r="B811" s="104"/>
      <c r="C811" s="3"/>
      <c r="E811" s="29"/>
    </row>
    <row r="812" spans="1:5">
      <c r="A812" s="104"/>
      <c r="B812" s="104"/>
      <c r="C812" s="3"/>
      <c r="E812" s="29"/>
    </row>
    <row r="813" spans="1:5">
      <c r="A813" s="104"/>
      <c r="B813" s="104"/>
      <c r="C813" s="3"/>
      <c r="E813" s="29"/>
    </row>
    <row r="814" spans="1:5">
      <c r="A814" s="104"/>
      <c r="B814" s="104"/>
      <c r="C814" s="3"/>
      <c r="E814" s="29"/>
    </row>
    <row r="815" spans="1:5">
      <c r="A815" s="104"/>
      <c r="B815" s="104"/>
      <c r="C815" s="3"/>
      <c r="E815" s="29"/>
    </row>
    <row r="816" spans="1:5">
      <c r="A816" s="104"/>
      <c r="B816" s="104"/>
      <c r="C816" s="3"/>
      <c r="E816" s="29"/>
    </row>
    <row r="817" spans="1:5">
      <c r="A817" s="104"/>
      <c r="B817" s="104"/>
      <c r="C817" s="3"/>
      <c r="E817" s="29"/>
    </row>
    <row r="818" spans="1:5">
      <c r="A818" s="104"/>
      <c r="B818" s="104"/>
      <c r="C818" s="3"/>
      <c r="E818" s="29"/>
    </row>
    <row r="819" spans="1:5">
      <c r="A819" s="104"/>
      <c r="B819" s="104"/>
      <c r="C819" s="3"/>
      <c r="E819" s="29"/>
    </row>
    <row r="820" spans="1:5">
      <c r="A820" s="104"/>
      <c r="B820" s="104"/>
      <c r="C820" s="3"/>
      <c r="E820" s="29"/>
    </row>
    <row r="821" spans="1:5">
      <c r="A821" s="104"/>
      <c r="B821" s="104"/>
      <c r="C821" s="3"/>
      <c r="E821" s="29"/>
    </row>
    <row r="822" spans="1:5">
      <c r="A822" s="104"/>
      <c r="B822" s="104"/>
      <c r="C822" s="3"/>
      <c r="E822" s="29"/>
    </row>
    <row r="823" spans="1:5">
      <c r="A823" s="104"/>
      <c r="B823" s="104"/>
      <c r="C823" s="3"/>
      <c r="E823" s="29"/>
    </row>
    <row r="824" spans="1:5">
      <c r="A824" s="104"/>
      <c r="B824" s="104"/>
      <c r="C824" s="3"/>
      <c r="E824" s="29"/>
    </row>
    <row r="825" spans="1:5">
      <c r="A825" s="104"/>
      <c r="B825" s="104"/>
      <c r="C825" s="3"/>
      <c r="E825" s="29"/>
    </row>
    <row r="826" spans="1:5">
      <c r="A826" s="104"/>
      <c r="B826" s="104"/>
      <c r="C826" s="3"/>
      <c r="E826" s="29"/>
    </row>
    <row r="827" spans="1:5">
      <c r="A827" s="104"/>
      <c r="B827" s="104"/>
      <c r="C827" s="3"/>
      <c r="E827" s="29"/>
    </row>
    <row r="828" spans="1:5">
      <c r="A828" s="104"/>
      <c r="B828" s="104"/>
      <c r="C828" s="3"/>
      <c r="E828" s="29"/>
    </row>
    <row r="829" spans="1:5">
      <c r="A829" s="104"/>
      <c r="B829" s="104"/>
      <c r="C829" s="3"/>
      <c r="E829" s="29"/>
    </row>
    <row r="830" spans="1:5">
      <c r="A830" s="104"/>
      <c r="B830" s="104"/>
      <c r="C830" s="3"/>
      <c r="E830" s="29"/>
    </row>
    <row r="831" spans="1:5">
      <c r="A831" s="104"/>
      <c r="B831" s="104"/>
      <c r="C831" s="3"/>
      <c r="E831" s="29"/>
    </row>
    <row r="832" spans="1:5">
      <c r="A832" s="104"/>
      <c r="B832" s="104"/>
      <c r="C832" s="3"/>
      <c r="E832" s="29"/>
    </row>
    <row r="833" spans="1:5">
      <c r="A833" s="104"/>
      <c r="B833" s="104"/>
      <c r="C833" s="3"/>
      <c r="E833" s="29"/>
    </row>
    <row r="834" spans="1:5">
      <c r="A834" s="104"/>
      <c r="B834" s="104"/>
      <c r="C834" s="3"/>
      <c r="E834" s="29"/>
    </row>
    <row r="835" spans="1:5">
      <c r="A835" s="104"/>
      <c r="B835" s="104"/>
      <c r="C835" s="3"/>
      <c r="E835" s="29"/>
    </row>
    <row r="836" spans="1:5">
      <c r="A836" s="104"/>
      <c r="B836" s="104"/>
      <c r="C836" s="3"/>
      <c r="E836" s="29"/>
    </row>
    <row r="837" spans="1:5">
      <c r="A837" s="104"/>
      <c r="B837" s="104"/>
      <c r="C837" s="3"/>
      <c r="E837" s="29"/>
    </row>
    <row r="838" spans="1:5">
      <c r="A838" s="104"/>
      <c r="B838" s="104"/>
      <c r="C838" s="3"/>
      <c r="E838" s="29"/>
    </row>
    <row r="839" spans="1:5">
      <c r="A839" s="104"/>
      <c r="B839" s="104"/>
      <c r="C839" s="3"/>
      <c r="E839" s="29"/>
    </row>
    <row r="840" spans="1:5">
      <c r="A840" s="104"/>
      <c r="B840" s="104"/>
      <c r="C840" s="3"/>
      <c r="E840" s="29"/>
    </row>
    <row r="841" spans="1:5">
      <c r="A841" s="104"/>
      <c r="B841" s="104"/>
      <c r="C841" s="3"/>
      <c r="E841" s="29"/>
    </row>
    <row r="842" spans="1:5">
      <c r="A842" s="104"/>
      <c r="B842" s="104"/>
      <c r="C842" s="3"/>
      <c r="E842" s="29"/>
    </row>
    <row r="843" spans="1:5">
      <c r="A843" s="104"/>
      <c r="B843" s="104"/>
      <c r="C843" s="3"/>
      <c r="E843" s="29"/>
    </row>
    <row r="844" spans="1:5">
      <c r="A844" s="104"/>
      <c r="B844" s="104"/>
      <c r="C844" s="3"/>
      <c r="E844" s="29"/>
    </row>
    <row r="845" spans="1:5">
      <c r="A845" s="104"/>
      <c r="B845" s="104"/>
      <c r="C845" s="3"/>
      <c r="E845" s="29"/>
    </row>
    <row r="846" spans="5:5">
      <c r="E846" s="29"/>
    </row>
    <row r="847" spans="5:5">
      <c r="E847" s="29"/>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O937"/>
  <sheetViews>
    <sheetView workbookViewId="0">
      <selection activeCell="A4" sqref="A4:AQ4"/>
    </sheetView>
  </sheetViews>
  <sheetFormatPr defaultColWidth="16.7142857142857" defaultRowHeight="12.75"/>
  <cols>
    <col min="1" max="3" width="16.7142857142857" style="90" customWidth="1"/>
    <col min="4" max="6" width="14.4285714285714" style="90" customWidth="1"/>
    <col min="7" max="7" width="15.7142857142857" style="90" customWidth="1"/>
    <col min="8" max="8" width="21.4285714285714" style="90" customWidth="1"/>
    <col min="9" max="13" width="16.7142857142857" style="90" customWidth="1"/>
    <col min="14" max="14" width="14.2857142857143" style="90" customWidth="1"/>
    <col min="15" max="43" width="16.7142857142857" style="90" customWidth="1"/>
    <col min="44" max="44" width="15.4285714285714" style="4" customWidth="1"/>
    <col min="45" max="45" width="16.1428571428571" customWidth="1"/>
    <col min="46" max="46" width="21.1428571428571" style="4" customWidth="1"/>
    <col min="47" max="47" width="31.8571428571429" style="29" customWidth="1"/>
    <col min="48" max="48" width="18.1428571428571" style="4" customWidth="1"/>
    <col min="49" max="49" width="14.7142857142857" style="4" customWidth="1"/>
    <col min="50" max="50" width="18.4285714285714" style="4" customWidth="1"/>
    <col min="51" max="66" width="9.14285714285714" style="4" customWidth="1"/>
    <col min="67" max="89" width="9.14285714285714" style="29" customWidth="1"/>
    <col min="90" max="90" width="15.2857142857143" style="29" customWidth="1"/>
    <col min="91" max="91" width="9.14285714285714" style="3" customWidth="1"/>
    <col min="92" max="92" width="38.4285714285714" style="3" customWidth="1"/>
    <col min="93" max="93" width="35.7142857142857" style="3" customWidth="1"/>
    <col min="94" max="16384" width="16.7142857142857" style="90" customWidth="1"/>
  </cols>
  <sheetData>
    <row r="1" ht="81" customHeight="1" spans="1:93">
      <c r="A1" s="5" t="s">
        <v>11450</v>
      </c>
      <c r="B1" s="5" t="s">
        <v>11451</v>
      </c>
      <c r="C1" s="5" t="s">
        <v>11452</v>
      </c>
      <c r="D1" s="5" t="s">
        <v>11453</v>
      </c>
      <c r="E1" s="5" t="s">
        <v>11454</v>
      </c>
      <c r="F1" s="5" t="s">
        <v>11455</v>
      </c>
      <c r="G1" s="33" t="s">
        <v>11456</v>
      </c>
      <c r="H1" s="33" t="s">
        <v>11457</v>
      </c>
      <c r="I1" s="5" t="s">
        <v>11901</v>
      </c>
      <c r="J1" s="5" t="s">
        <v>11459</v>
      </c>
      <c r="K1" s="5" t="s">
        <v>11460</v>
      </c>
      <c r="L1" s="5" t="s">
        <v>11464</v>
      </c>
      <c r="M1" s="5" t="s">
        <v>11465</v>
      </c>
      <c r="N1" s="33" t="s">
        <v>11466</v>
      </c>
      <c r="O1" s="5" t="s">
        <v>11467</v>
      </c>
      <c r="P1" s="5" t="s">
        <v>11468</v>
      </c>
      <c r="Q1" s="5" t="s">
        <v>11469</v>
      </c>
      <c r="R1" s="5" t="s">
        <v>11470</v>
      </c>
      <c r="S1" s="5" t="s">
        <v>11471</v>
      </c>
      <c r="T1" s="5" t="s">
        <v>11902</v>
      </c>
      <c r="U1" s="5" t="s">
        <v>11903</v>
      </c>
      <c r="V1" s="5" t="s">
        <v>11723</v>
      </c>
      <c r="W1" s="5" t="s">
        <v>11724</v>
      </c>
      <c r="X1" s="5" t="s">
        <v>11473</v>
      </c>
      <c r="Y1" s="5" t="s">
        <v>11475</v>
      </c>
      <c r="Z1" s="5" t="s">
        <v>11725</v>
      </c>
      <c r="AA1" s="5" t="s">
        <v>11726</v>
      </c>
      <c r="AB1" s="5" t="s">
        <v>11485</v>
      </c>
      <c r="AC1" s="5" t="s">
        <v>11486</v>
      </c>
      <c r="AD1" s="5" t="s">
        <v>11727</v>
      </c>
      <c r="AE1" s="5" t="s">
        <v>11487</v>
      </c>
      <c r="AF1" s="5" t="s">
        <v>11650</v>
      </c>
      <c r="AG1" s="5" t="s">
        <v>11651</v>
      </c>
      <c r="AH1" s="5" t="s">
        <v>11493</v>
      </c>
      <c r="AI1" s="5" t="s">
        <v>11495</v>
      </c>
      <c r="AJ1" s="5" t="s">
        <v>11496</v>
      </c>
      <c r="AK1" s="5" t="s">
        <v>11730</v>
      </c>
      <c r="AL1" s="5" t="s">
        <v>11497</v>
      </c>
      <c r="AM1" s="5" t="s">
        <v>11499</v>
      </c>
      <c r="AN1" s="5" t="s">
        <v>11731</v>
      </c>
      <c r="AO1" s="5" t="s">
        <v>11732</v>
      </c>
      <c r="AP1" s="5" t="s">
        <v>11503</v>
      </c>
      <c r="AQ1" s="100" t="s">
        <v>11904</v>
      </c>
      <c r="AR1" s="10"/>
      <c r="AT1" s="10"/>
      <c r="AU1" s="10"/>
      <c r="AV1" s="15"/>
      <c r="AW1" s="15" t="s">
        <v>11505</v>
      </c>
      <c r="AX1" s="15">
        <f>+COUNTA(B:B)-3</f>
        <v>0</v>
      </c>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0"/>
      <c r="CM1" s="1"/>
      <c r="CN1" s="23" t="s">
        <v>11506</v>
      </c>
      <c r="CO1" s="23" t="str">
        <f>IF(SUM(AR:AR)=SUM(AS:AS),"OK","Errore: ripetizione codice origine")</f>
        <v>OK</v>
      </c>
    </row>
    <row r="2" ht="33.75" customHeight="1" spans="1:93">
      <c r="A2" s="6" t="s">
        <v>11905</v>
      </c>
      <c r="B2" s="6" t="s">
        <v>11508</v>
      </c>
      <c r="C2" s="6" t="s">
        <v>11509</v>
      </c>
      <c r="D2" s="6" t="s">
        <v>11510</v>
      </c>
      <c r="E2" s="6" t="s">
        <v>11511</v>
      </c>
      <c r="F2" s="6" t="s">
        <v>11512</v>
      </c>
      <c r="G2" s="35" t="s">
        <v>11513</v>
      </c>
      <c r="H2" s="35" t="s">
        <v>11514</v>
      </c>
      <c r="I2" s="6" t="s">
        <v>11906</v>
      </c>
      <c r="J2" s="6" t="s">
        <v>11516</v>
      </c>
      <c r="K2" s="6" t="s">
        <v>11517</v>
      </c>
      <c r="L2" s="6" t="s">
        <v>11521</v>
      </c>
      <c r="M2" s="6" t="s">
        <v>11522</v>
      </c>
      <c r="N2" s="35" t="s">
        <v>11523</v>
      </c>
      <c r="O2" s="6" t="s">
        <v>11524</v>
      </c>
      <c r="P2" s="6" t="s">
        <v>11525</v>
      </c>
      <c r="Q2" s="6" t="s">
        <v>11526</v>
      </c>
      <c r="R2" s="6" t="s">
        <v>11527</v>
      </c>
      <c r="S2" s="6" t="s">
        <v>11528</v>
      </c>
      <c r="T2" s="6" t="s">
        <v>11907</v>
      </c>
      <c r="U2" s="6" t="s">
        <v>11908</v>
      </c>
      <c r="V2" s="6" t="s">
        <v>11739</v>
      </c>
      <c r="W2" s="6" t="s">
        <v>11740</v>
      </c>
      <c r="X2" s="6" t="s">
        <v>11530</v>
      </c>
      <c r="Y2" s="6" t="s">
        <v>11532</v>
      </c>
      <c r="Z2" s="6" t="s">
        <v>11741</v>
      </c>
      <c r="AA2" s="6" t="s">
        <v>11742</v>
      </c>
      <c r="AB2" s="6" t="s">
        <v>11542</v>
      </c>
      <c r="AC2" s="6" t="s">
        <v>11543</v>
      </c>
      <c r="AD2" s="6" t="s">
        <v>11743</v>
      </c>
      <c r="AE2" s="6" t="s">
        <v>11544</v>
      </c>
      <c r="AF2" s="6" t="s">
        <v>11545</v>
      </c>
      <c r="AG2" s="6" t="s">
        <v>11546</v>
      </c>
      <c r="AH2" s="6" t="s">
        <v>11550</v>
      </c>
      <c r="AI2" s="6" t="s">
        <v>11552</v>
      </c>
      <c r="AJ2" s="6" t="s">
        <v>11553</v>
      </c>
      <c r="AK2" s="6" t="s">
        <v>11746</v>
      </c>
      <c r="AL2" s="6" t="s">
        <v>11554</v>
      </c>
      <c r="AM2" s="6" t="s">
        <v>11556</v>
      </c>
      <c r="AN2" s="6" t="s">
        <v>11747</v>
      </c>
      <c r="AO2" s="6" t="s">
        <v>11748</v>
      </c>
      <c r="AP2" s="6" t="s">
        <v>11560</v>
      </c>
      <c r="AQ2" s="101" t="s">
        <v>11909</v>
      </c>
      <c r="AR2" s="10"/>
      <c r="AS2" s="12"/>
      <c r="AT2" s="10"/>
      <c r="AU2" s="10"/>
      <c r="AV2" s="15"/>
      <c r="AW2" s="15" t="s">
        <v>11910</v>
      </c>
      <c r="AX2" s="15">
        <f>+COUNTA([2]Mari!B:B)-3</f>
        <v>1</v>
      </c>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0"/>
      <c r="CM2" s="1"/>
      <c r="CN2" s="24" t="s">
        <v>11659</v>
      </c>
      <c r="CO2" s="24" t="str">
        <f>+IF(SUM(AT:AT)=0,"OK","NO, stato nuove opere non congruente")</f>
        <v>OK</v>
      </c>
    </row>
    <row r="3" ht="89.25" customHeight="1" spans="1:93">
      <c r="A3" s="7">
        <v>103900</v>
      </c>
      <c r="B3" s="7">
        <v>104100</v>
      </c>
      <c r="C3" s="7">
        <v>104200</v>
      </c>
      <c r="D3" s="7">
        <v>104300</v>
      </c>
      <c r="E3" s="7">
        <v>104400</v>
      </c>
      <c r="F3" s="7">
        <v>104500</v>
      </c>
      <c r="G3" s="7">
        <v>116400</v>
      </c>
      <c r="H3" s="7">
        <v>116500</v>
      </c>
      <c r="I3" s="7">
        <v>104800</v>
      </c>
      <c r="J3" s="7">
        <v>104900</v>
      </c>
      <c r="K3" s="7">
        <v>105000</v>
      </c>
      <c r="L3" s="7">
        <v>105100</v>
      </c>
      <c r="M3" s="7">
        <v>105200</v>
      </c>
      <c r="N3" s="7">
        <v>117600</v>
      </c>
      <c r="O3" s="7">
        <v>105300</v>
      </c>
      <c r="P3" s="7">
        <v>105400</v>
      </c>
      <c r="Q3" s="7">
        <v>105500</v>
      </c>
      <c r="R3" s="7">
        <v>105600</v>
      </c>
      <c r="S3" s="7">
        <v>105700</v>
      </c>
      <c r="T3" s="7">
        <v>105800</v>
      </c>
      <c r="U3" s="7">
        <v>105900</v>
      </c>
      <c r="V3" s="7">
        <v>106000</v>
      </c>
      <c r="W3" s="7">
        <v>106100</v>
      </c>
      <c r="X3" s="7">
        <v>106200</v>
      </c>
      <c r="Y3" s="7">
        <v>106300</v>
      </c>
      <c r="Z3" s="7">
        <v>106400</v>
      </c>
      <c r="AA3" s="7">
        <v>106500</v>
      </c>
      <c r="AB3" s="7">
        <v>106600</v>
      </c>
      <c r="AC3" s="7">
        <v>106700</v>
      </c>
      <c r="AD3" s="7">
        <v>106800</v>
      </c>
      <c r="AE3" s="7">
        <v>106900</v>
      </c>
      <c r="AF3" s="7">
        <v>107000</v>
      </c>
      <c r="AG3" s="7">
        <v>107100</v>
      </c>
      <c r="AH3" s="7">
        <v>107200</v>
      </c>
      <c r="AI3" s="7">
        <v>107300</v>
      </c>
      <c r="AJ3" s="7">
        <v>107400</v>
      </c>
      <c r="AK3" s="7">
        <v>107500</v>
      </c>
      <c r="AL3" s="7">
        <v>107600</v>
      </c>
      <c r="AM3" s="7">
        <v>107700</v>
      </c>
      <c r="AN3" s="7">
        <v>107800</v>
      </c>
      <c r="AO3" s="7">
        <v>107900</v>
      </c>
      <c r="AP3" s="7">
        <v>108100</v>
      </c>
      <c r="AQ3" s="7"/>
      <c r="AR3" s="10" t="s">
        <v>11614</v>
      </c>
      <c r="AS3" s="14" t="s">
        <v>11615</v>
      </c>
      <c r="AT3" s="10" t="s">
        <v>11616</v>
      </c>
      <c r="AU3" s="10" t="s">
        <v>11911</v>
      </c>
      <c r="AV3" s="15" t="s">
        <v>11619</v>
      </c>
      <c r="AW3" s="15" t="str">
        <f t="shared" ref="AW3:CK3" si="0">A1</f>
        <v>codice opera [idt]</v>
      </c>
      <c r="AX3" s="15" t="str">
        <f t="shared" si="0"/>
        <v>codice origine [testo]</v>
      </c>
      <c r="AY3" s="15" t="str">
        <f t="shared" si="0"/>
        <v>descrizione impianto [testo]</v>
      </c>
      <c r="AZ3" s="15" t="str">
        <f t="shared" si="0"/>
        <v>g.boaga NORD [m]</v>
      </c>
      <c r="BA3" s="15" t="str">
        <f t="shared" si="0"/>
        <v>g.boaga EST [m]</v>
      </c>
      <c r="BB3" s="15" t="str">
        <f t="shared" si="0"/>
        <v>fuso RIF. [nr]</v>
      </c>
      <c r="BC3" s="15" t="str">
        <f t="shared" si="0"/>
        <v>codice schema acquedottistico [idt]</v>
      </c>
      <c r="BD3" s="15" t="str">
        <f t="shared" si="0"/>
        <v>descrizione schema acquedottistico [testo]</v>
      </c>
      <c r="BE3" s="15" t="str">
        <f t="shared" si="0"/>
        <v>profondità s.l.m [m]</v>
      </c>
      <c r="BF3" s="15" t="str">
        <f t="shared" si="0"/>
        <v>località [testo]</v>
      </c>
      <c r="BG3" s="15" t="str">
        <f t="shared" si="0"/>
        <v>comune [istat]</v>
      </c>
      <c r="BH3" s="15" t="str">
        <f t="shared" si="0"/>
        <v>estremi della concessione [testo]</v>
      </c>
      <c r="BI3" s="15" t="str">
        <f t="shared" si="0"/>
        <v>portata concessa uso potabile [l/s]</v>
      </c>
      <c r="BJ3" s="15" t="str">
        <f t="shared" si="0"/>
        <v>uso plurimo [sn]</v>
      </c>
      <c r="BK3" s="15" t="str">
        <f t="shared" si="0"/>
        <v>anno costruzione [anno]</v>
      </c>
      <c r="BL3" s="15" t="str">
        <f t="shared" si="0"/>
        <v>anno ristrutturazione [anno]</v>
      </c>
      <c r="BM3" s="15" t="str">
        <f t="shared" si="0"/>
        <v>conservazione [idn]</v>
      </c>
      <c r="BN3" s="15" t="str">
        <f t="shared" si="0"/>
        <v>utilizzo (continuo,occasionale,periodico) [testo]</v>
      </c>
      <c r="BO3" s="15" t="str">
        <f t="shared" si="0"/>
        <v>utilizzo annuo (0 - 100) [%]</v>
      </c>
      <c r="BP3" s="15" t="str">
        <f t="shared" si="0"/>
        <v>lunghezza [m]</v>
      </c>
      <c r="BQ3" s="15" t="str">
        <f t="shared" si="0"/>
        <v>diametro [mm]</v>
      </c>
      <c r="BR3" s="15" t="str">
        <f t="shared" si="0"/>
        <v>potenza installata [Kw]</v>
      </c>
      <c r="BS3" s="15" t="str">
        <f t="shared" si="0"/>
        <v>consumo di energia [kwh/anno]</v>
      </c>
      <c r="BT3" s="15" t="str">
        <f t="shared" si="0"/>
        <v>volume prelevato [mc/anno]</v>
      </c>
      <c r="BU3" s="15" t="str">
        <f t="shared" si="0"/>
        <v>portata di esercizio [l/s]</v>
      </c>
      <c r="BV3" s="15" t="str">
        <f t="shared" si="0"/>
        <v>portata di utilizzo massima [l/s]</v>
      </c>
      <c r="BW3" s="15" t="str">
        <f t="shared" si="0"/>
        <v>portata di utilizzo minima [l/s]</v>
      </c>
      <c r="BX3" s="15" t="str">
        <f t="shared" si="0"/>
        <v>tipo telecontrollo [idn]</v>
      </c>
      <c r="BY3" s="15" t="str">
        <f t="shared" si="0"/>
        <v>misura portata [sn]</v>
      </c>
      <c r="BZ3" s="15" t="str">
        <f t="shared" si="0"/>
        <v>misura pressione [sn]</v>
      </c>
      <c r="CA3" s="15" t="str">
        <f t="shared" si="0"/>
        <v>zona tutela assoluta [sn]</v>
      </c>
      <c r="CB3" s="15" t="str">
        <f t="shared" si="0"/>
        <v>zona rispetto [sn]</v>
      </c>
      <c r="CC3" s="15" t="str">
        <f t="shared" si="0"/>
        <v>zona protezione [sn]</v>
      </c>
      <c r="CD3" s="15" t="str">
        <f t="shared" si="0"/>
        <v>opera stato [idn]</v>
      </c>
      <c r="CE3" s="15" t="str">
        <f t="shared" si="0"/>
        <v>ind.conf. anno costruzione [idt]</v>
      </c>
      <c r="CF3" s="15" t="str">
        <f t="shared" si="0"/>
        <v>ind.conf. anno ristrutturazione [idt]</v>
      </c>
      <c r="CG3" s="15" t="str">
        <f t="shared" si="0"/>
        <v>ind.conf. potenza installata [idt]</v>
      </c>
      <c r="CH3" s="15" t="str">
        <f t="shared" si="0"/>
        <v>ind.conf. volume prelevato [idt]</v>
      </c>
      <c r="CI3" s="15" t="str">
        <f t="shared" si="0"/>
        <v>ind.conf. portata esercizio [idt]</v>
      </c>
      <c r="CJ3" s="15" t="str">
        <f t="shared" si="0"/>
        <v>ind.conf. portata utilizzo max [idt]</v>
      </c>
      <c r="CK3" s="15" t="str">
        <f t="shared" si="0"/>
        <v>ind.conf. portata utilizzo min [idt]</v>
      </c>
      <c r="CL3" s="20" t="s">
        <v>11620</v>
      </c>
      <c r="CM3" s="2"/>
      <c r="CN3" s="24" t="s">
        <v>11912</v>
      </c>
      <c r="CO3" s="24" t="str">
        <f>+IF(SUM(AU:AU)=0,"OK","Dati non completi")</f>
        <v>Dati non completi</v>
      </c>
    </row>
    <row r="4" ht="25.5" customHeight="1" spans="44:93">
      <c r="AR4" s="4">
        <f>+IF(B4&gt;0,1,0)</f>
        <v>0</v>
      </c>
      <c r="AS4" s="10">
        <f>COUNTIF(B:B,B4)</f>
        <v>0</v>
      </c>
      <c r="AT4" s="4">
        <f>+IF(O4=9999,0,IF(O4&lt;'[3]Input anno'!$A$1,0,IF(AH4&lt;4,0,1)))</f>
        <v>0</v>
      </c>
      <c r="AU4" s="37">
        <f>IF(AN4&gt;=3,0,IF(COUNTIF(Mari_inpotab!A:A,B4)&gt;0,0,1))</f>
        <v>1</v>
      </c>
      <c r="AV4" s="16"/>
      <c r="AW4" s="16">
        <f t="shared" ref="AW4:CK4" si="1">+COUNTA(A:A)-3</f>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16">
        <f t="shared" si="1"/>
        <v>0</v>
      </c>
      <c r="BJ4" s="16">
        <f t="shared" si="1"/>
        <v>0</v>
      </c>
      <c r="BK4" s="16">
        <f t="shared" si="1"/>
        <v>0</v>
      </c>
      <c r="BL4" s="16">
        <f t="shared" si="1"/>
        <v>0</v>
      </c>
      <c r="BM4" s="16">
        <f t="shared" si="1"/>
        <v>0</v>
      </c>
      <c r="BN4" s="16">
        <f t="shared" si="1"/>
        <v>0</v>
      </c>
      <c r="BO4" s="16">
        <f t="shared" si="1"/>
        <v>0</v>
      </c>
      <c r="BP4" s="16">
        <f t="shared" si="1"/>
        <v>0</v>
      </c>
      <c r="BQ4" s="16">
        <f t="shared" si="1"/>
        <v>0</v>
      </c>
      <c r="BR4" s="16">
        <f t="shared" si="1"/>
        <v>0</v>
      </c>
      <c r="BS4" s="16">
        <f t="shared" si="1"/>
        <v>0</v>
      </c>
      <c r="BT4" s="16">
        <f t="shared" si="1"/>
        <v>0</v>
      </c>
      <c r="BU4" s="16">
        <f t="shared" si="1"/>
        <v>0</v>
      </c>
      <c r="BV4" s="16">
        <f t="shared" si="1"/>
        <v>0</v>
      </c>
      <c r="BW4" s="16">
        <f t="shared" si="1"/>
        <v>0</v>
      </c>
      <c r="BX4" s="16">
        <f t="shared" si="1"/>
        <v>0</v>
      </c>
      <c r="BY4" s="16">
        <f t="shared" si="1"/>
        <v>0</v>
      </c>
      <c r="BZ4" s="16">
        <f t="shared" si="1"/>
        <v>0</v>
      </c>
      <c r="CA4" s="16">
        <f t="shared" si="1"/>
        <v>0</v>
      </c>
      <c r="CB4" s="16">
        <f t="shared" si="1"/>
        <v>0</v>
      </c>
      <c r="CC4" s="16">
        <f t="shared" si="1"/>
        <v>0</v>
      </c>
      <c r="CD4" s="16">
        <f t="shared" si="1"/>
        <v>0</v>
      </c>
      <c r="CE4" s="16">
        <f t="shared" si="1"/>
        <v>0</v>
      </c>
      <c r="CF4" s="16">
        <f t="shared" si="1"/>
        <v>0</v>
      </c>
      <c r="CG4" s="16">
        <f t="shared" si="1"/>
        <v>0</v>
      </c>
      <c r="CH4" s="16">
        <f t="shared" si="1"/>
        <v>0</v>
      </c>
      <c r="CI4" s="16">
        <f t="shared" si="1"/>
        <v>0</v>
      </c>
      <c r="CJ4" s="16">
        <f t="shared" si="1"/>
        <v>0</v>
      </c>
      <c r="CK4" s="16">
        <f t="shared" si="1"/>
        <v>0</v>
      </c>
      <c r="CL4" s="21">
        <f>SUM(AW4:CK4)</f>
        <v>0</v>
      </c>
      <c r="CN4" s="24" t="s">
        <v>11624</v>
      </c>
      <c r="CO4" s="24" t="e">
        <f>+IF(MIN(AW8:CK8)=0%,"OK","Grado di compilazione inferiore a quello del DBI A-1")</f>
        <v>#DIV/0!</v>
      </c>
    </row>
    <row r="5" ht="15" customHeight="1" spans="45:90">
      <c r="AS5" s="4"/>
      <c r="AU5" s="37"/>
      <c r="AV5" s="17" t="s">
        <v>11623</v>
      </c>
      <c r="AW5" s="18" t="e">
        <f t="shared" ref="AW5:CK5" si="2">+AW4/$AX$1</f>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18" t="e">
        <f t="shared" si="2"/>
        <v>#DIV/0!</v>
      </c>
      <c r="BM5" s="18" t="e">
        <f t="shared" si="2"/>
        <v>#DIV/0!</v>
      </c>
      <c r="BN5" s="18" t="e">
        <f t="shared" si="2"/>
        <v>#DIV/0!</v>
      </c>
      <c r="BO5" s="18" t="e">
        <f t="shared" si="2"/>
        <v>#DIV/0!</v>
      </c>
      <c r="BP5" s="18" t="e">
        <f t="shared" si="2"/>
        <v>#DIV/0!</v>
      </c>
      <c r="BQ5" s="18" t="e">
        <f t="shared" si="2"/>
        <v>#DIV/0!</v>
      </c>
      <c r="BR5" s="18" t="e">
        <f t="shared" si="2"/>
        <v>#DIV/0!</v>
      </c>
      <c r="BS5" s="18" t="e">
        <f t="shared" si="2"/>
        <v>#DIV/0!</v>
      </c>
      <c r="BT5" s="18" t="e">
        <f t="shared" si="2"/>
        <v>#DIV/0!</v>
      </c>
      <c r="BU5" s="18" t="e">
        <f t="shared" si="2"/>
        <v>#DIV/0!</v>
      </c>
      <c r="BV5" s="18" t="e">
        <f t="shared" si="2"/>
        <v>#DIV/0!</v>
      </c>
      <c r="BW5" s="18" t="e">
        <f t="shared" si="2"/>
        <v>#DIV/0!</v>
      </c>
      <c r="BX5" s="18" t="e">
        <f t="shared" si="2"/>
        <v>#DIV/0!</v>
      </c>
      <c r="BY5" s="18" t="e">
        <f t="shared" si="2"/>
        <v>#DIV/0!</v>
      </c>
      <c r="BZ5" s="18" t="e">
        <f t="shared" si="2"/>
        <v>#DIV/0!</v>
      </c>
      <c r="CA5" s="18" t="e">
        <f t="shared" si="2"/>
        <v>#DIV/0!</v>
      </c>
      <c r="CB5" s="18" t="e">
        <f t="shared" si="2"/>
        <v>#DIV/0!</v>
      </c>
      <c r="CC5" s="18" t="e">
        <f t="shared" si="2"/>
        <v>#DIV/0!</v>
      </c>
      <c r="CD5" s="18" t="e">
        <f t="shared" si="2"/>
        <v>#DIV/0!</v>
      </c>
      <c r="CE5" s="18" t="e">
        <f t="shared" si="2"/>
        <v>#DIV/0!</v>
      </c>
      <c r="CF5" s="18" t="e">
        <f t="shared" si="2"/>
        <v>#DIV/0!</v>
      </c>
      <c r="CG5" s="18" t="e">
        <f t="shared" si="2"/>
        <v>#DIV/0!</v>
      </c>
      <c r="CH5" s="18" t="e">
        <f t="shared" si="2"/>
        <v>#DIV/0!</v>
      </c>
      <c r="CI5" s="18" t="e">
        <f t="shared" si="2"/>
        <v>#DIV/0!</v>
      </c>
      <c r="CJ5" s="18" t="e">
        <f t="shared" si="2"/>
        <v>#DIV/0!</v>
      </c>
      <c r="CK5" s="18" t="e">
        <f t="shared" si="2"/>
        <v>#DIV/0!</v>
      </c>
      <c r="CL5" s="21"/>
    </row>
    <row r="6" ht="15" customHeight="1" spans="45:90">
      <c r="AS6" s="4"/>
      <c r="AU6" s="37"/>
      <c r="AV6" s="17"/>
      <c r="AW6" s="16">
        <f>COUNTA([2]Mari!A:A)-3</f>
        <v>0</v>
      </c>
      <c r="AX6" s="16">
        <f>COUNTA([2]Mari!B:B)-3</f>
        <v>1</v>
      </c>
      <c r="AY6" s="16">
        <f>COUNTA([2]Mari!C:C)-3</f>
        <v>0</v>
      </c>
      <c r="AZ6" s="16">
        <f>COUNTA([2]Mari!D:D)-3</f>
        <v>0</v>
      </c>
      <c r="BA6" s="16">
        <f>COUNTA([2]Mari!E:E)-3</f>
        <v>0</v>
      </c>
      <c r="BB6" s="16">
        <f>COUNTA([2]Mari!F:F)-3</f>
        <v>0</v>
      </c>
      <c r="BC6" s="16">
        <f>COUNTA([2]Mari!G:G)-3</f>
        <v>0</v>
      </c>
      <c r="BD6" s="16">
        <f>COUNTA([2]Mari!H:H)-3</f>
        <v>0</v>
      </c>
      <c r="BE6" s="16">
        <f>COUNTA([2]Mari!I:I)-3</f>
        <v>0</v>
      </c>
      <c r="BF6" s="16">
        <f>COUNTA([2]Mari!J:J)-3</f>
        <v>0</v>
      </c>
      <c r="BG6" s="16">
        <f>COUNTA([2]Mari!K:K)-3</f>
        <v>0</v>
      </c>
      <c r="BH6" s="16">
        <f>COUNTA([2]Mari!L:L)-3</f>
        <v>0</v>
      </c>
      <c r="BI6" s="16">
        <f>COUNTA([2]Mari!M:M)-3</f>
        <v>0</v>
      </c>
      <c r="BJ6" s="16">
        <f>COUNTA([2]Mari!N:N)-3</f>
        <v>0</v>
      </c>
      <c r="BK6" s="16">
        <f>COUNTA([2]Mari!O:O)-3</f>
        <v>0</v>
      </c>
      <c r="BL6" s="16">
        <f>COUNTA([2]Mari!P:P)-3</f>
        <v>0</v>
      </c>
      <c r="BM6" s="16">
        <f>COUNTA([2]Mari!Q:Q)-3</f>
        <v>0</v>
      </c>
      <c r="BN6" s="16">
        <f>COUNTA([2]Mari!R:R)-3</f>
        <v>0</v>
      </c>
      <c r="BO6" s="16">
        <f>COUNTA([2]Mari!S:S)-3</f>
        <v>0</v>
      </c>
      <c r="BP6" s="16">
        <f>COUNTA([2]Mari!T:T)-3</f>
        <v>0</v>
      </c>
      <c r="BQ6" s="16">
        <f>COUNTA([2]Mari!U:U)-3</f>
        <v>0</v>
      </c>
      <c r="BR6" s="16">
        <f>COUNTA([2]Mari!V:V)-3</f>
        <v>0</v>
      </c>
      <c r="BS6" s="16">
        <f>COUNTA([2]Mari!W:W)-3</f>
        <v>0</v>
      </c>
      <c r="BT6" s="16">
        <f>COUNTA([2]Mari!X:X)-3</f>
        <v>0</v>
      </c>
      <c r="BU6" s="16">
        <f>COUNTA([2]Mari!Y:Y)-3</f>
        <v>0</v>
      </c>
      <c r="BV6" s="16">
        <f>COUNTA([2]Mari!Z:Z)-3</f>
        <v>0</v>
      </c>
      <c r="BW6" s="16">
        <f>COUNTA([2]Mari!AA:AA)-3</f>
        <v>0</v>
      </c>
      <c r="BX6" s="16">
        <f>COUNTA([2]Mari!AB:AB)-3</f>
        <v>0</v>
      </c>
      <c r="BY6" s="16">
        <f>COUNTA([2]Mari!AC:AC)-3</f>
        <v>0</v>
      </c>
      <c r="BZ6" s="16">
        <f>COUNTA([2]Mari!AD:AD)-3</f>
        <v>0</v>
      </c>
      <c r="CA6" s="16">
        <f>COUNTA([2]Mari!AE:AE)-3</f>
        <v>0</v>
      </c>
      <c r="CB6" s="16">
        <f>COUNTA([2]Mari!AF:AF)-3</f>
        <v>0</v>
      </c>
      <c r="CC6" s="16">
        <f>COUNTA([2]Mari!AG:AG)-3</f>
        <v>0</v>
      </c>
      <c r="CD6" s="16">
        <f>COUNTA([2]Mari!AH:AH)-3</f>
        <v>0</v>
      </c>
      <c r="CE6" s="16">
        <f>COUNTA([2]Mari!AI:AI)-3</f>
        <v>0</v>
      </c>
      <c r="CF6" s="16">
        <f>COUNTA([2]Mari!AJ:AJ)-3</f>
        <v>0</v>
      </c>
      <c r="CG6" s="16">
        <f>COUNTA([2]Mari!AK:AK)-3</f>
        <v>0</v>
      </c>
      <c r="CH6" s="16">
        <f>COUNTA([2]Mari!AL:AL)-3</f>
        <v>0</v>
      </c>
      <c r="CI6" s="16">
        <f>COUNTA([2]Mari!AM:AM)-3</f>
        <v>0</v>
      </c>
      <c r="CJ6" s="16">
        <f>COUNTA([2]Mari!AN:AN)-3</f>
        <v>0</v>
      </c>
      <c r="CK6" s="16">
        <f>COUNTA([2]Mari!AO:AO)-3</f>
        <v>0</v>
      </c>
      <c r="CL6" s="21">
        <f>SUM(AW6:CK6)</f>
        <v>1</v>
      </c>
    </row>
    <row r="7" ht="15" customHeight="1" spans="45:90">
      <c r="AS7" s="4"/>
      <c r="AU7" s="37"/>
      <c r="AV7" s="17" t="s">
        <v>11625</v>
      </c>
      <c r="AW7" s="18">
        <f t="shared" ref="AW7:CK7" si="3">+AW6/$AX$2</f>
        <v>0</v>
      </c>
      <c r="AX7" s="18">
        <f t="shared" si="3"/>
        <v>1</v>
      </c>
      <c r="AY7" s="18">
        <f t="shared" si="3"/>
        <v>0</v>
      </c>
      <c r="AZ7" s="18">
        <f t="shared" si="3"/>
        <v>0</v>
      </c>
      <c r="BA7" s="18">
        <f t="shared" si="3"/>
        <v>0</v>
      </c>
      <c r="BB7" s="18">
        <f t="shared" si="3"/>
        <v>0</v>
      </c>
      <c r="BC7" s="18">
        <f t="shared" si="3"/>
        <v>0</v>
      </c>
      <c r="BD7" s="18">
        <f t="shared" si="3"/>
        <v>0</v>
      </c>
      <c r="BE7" s="18">
        <f t="shared" si="3"/>
        <v>0</v>
      </c>
      <c r="BF7" s="18">
        <f t="shared" si="3"/>
        <v>0</v>
      </c>
      <c r="BG7" s="18">
        <f t="shared" si="3"/>
        <v>0</v>
      </c>
      <c r="BH7" s="18">
        <f t="shared" si="3"/>
        <v>0</v>
      </c>
      <c r="BI7" s="18">
        <f t="shared" si="3"/>
        <v>0</v>
      </c>
      <c r="BJ7" s="18">
        <f t="shared" si="3"/>
        <v>0</v>
      </c>
      <c r="BK7" s="18">
        <f t="shared" si="3"/>
        <v>0</v>
      </c>
      <c r="BL7" s="18">
        <f t="shared" si="3"/>
        <v>0</v>
      </c>
      <c r="BM7" s="18">
        <f t="shared" si="3"/>
        <v>0</v>
      </c>
      <c r="BN7" s="18">
        <f t="shared" si="3"/>
        <v>0</v>
      </c>
      <c r="BO7" s="18">
        <f t="shared" si="3"/>
        <v>0</v>
      </c>
      <c r="BP7" s="18">
        <f t="shared" si="3"/>
        <v>0</v>
      </c>
      <c r="BQ7" s="18">
        <f t="shared" si="3"/>
        <v>0</v>
      </c>
      <c r="BR7" s="18">
        <f t="shared" si="3"/>
        <v>0</v>
      </c>
      <c r="BS7" s="18">
        <f t="shared" si="3"/>
        <v>0</v>
      </c>
      <c r="BT7" s="18">
        <f t="shared" si="3"/>
        <v>0</v>
      </c>
      <c r="BU7" s="18">
        <f t="shared" si="3"/>
        <v>0</v>
      </c>
      <c r="BV7" s="18">
        <f t="shared" si="3"/>
        <v>0</v>
      </c>
      <c r="BW7" s="18">
        <f t="shared" si="3"/>
        <v>0</v>
      </c>
      <c r="BX7" s="18">
        <f t="shared" si="3"/>
        <v>0</v>
      </c>
      <c r="BY7" s="18">
        <f t="shared" si="3"/>
        <v>0</v>
      </c>
      <c r="BZ7" s="18">
        <f t="shared" si="3"/>
        <v>0</v>
      </c>
      <c r="CA7" s="18">
        <f t="shared" si="3"/>
        <v>0</v>
      </c>
      <c r="CB7" s="18">
        <f t="shared" si="3"/>
        <v>0</v>
      </c>
      <c r="CC7" s="18">
        <f t="shared" si="3"/>
        <v>0</v>
      </c>
      <c r="CD7" s="18">
        <f t="shared" si="3"/>
        <v>0</v>
      </c>
      <c r="CE7" s="18">
        <f t="shared" si="3"/>
        <v>0</v>
      </c>
      <c r="CF7" s="18">
        <f t="shared" si="3"/>
        <v>0</v>
      </c>
      <c r="CG7" s="18">
        <f t="shared" si="3"/>
        <v>0</v>
      </c>
      <c r="CH7" s="18">
        <f t="shared" si="3"/>
        <v>0</v>
      </c>
      <c r="CI7" s="18">
        <f t="shared" si="3"/>
        <v>0</v>
      </c>
      <c r="CJ7" s="18">
        <f t="shared" si="3"/>
        <v>0</v>
      </c>
      <c r="CK7" s="18">
        <f t="shared" si="3"/>
        <v>0</v>
      </c>
      <c r="CL7" s="21"/>
    </row>
    <row r="8" ht="15" customHeight="1" spans="45:90">
      <c r="AS8" s="4"/>
      <c r="AU8" s="37"/>
      <c r="AV8" s="17" t="s">
        <v>11626</v>
      </c>
      <c r="AW8" s="19" t="e">
        <f t="shared" ref="AW8:CK8" si="4">AW5-AW7</f>
        <v>#DIV/0!</v>
      </c>
      <c r="AX8" s="19" t="e">
        <f t="shared" si="4"/>
        <v>#DIV/0!</v>
      </c>
      <c r="AY8" s="19" t="e">
        <f t="shared" si="4"/>
        <v>#DIV/0!</v>
      </c>
      <c r="AZ8" s="19" t="e">
        <f t="shared" si="4"/>
        <v>#DIV/0!</v>
      </c>
      <c r="BA8" s="19" t="e">
        <f t="shared" si="4"/>
        <v>#DIV/0!</v>
      </c>
      <c r="BB8" s="19" t="e">
        <f t="shared" si="4"/>
        <v>#DIV/0!</v>
      </c>
      <c r="BC8" s="19" t="e">
        <f t="shared" si="4"/>
        <v>#DIV/0!</v>
      </c>
      <c r="BD8" s="19" t="e">
        <f t="shared" si="4"/>
        <v>#DIV/0!</v>
      </c>
      <c r="BE8" s="19" t="e">
        <f t="shared" si="4"/>
        <v>#DIV/0!</v>
      </c>
      <c r="BF8" s="19" t="e">
        <f t="shared" si="4"/>
        <v>#DIV/0!</v>
      </c>
      <c r="BG8" s="19" t="e">
        <f t="shared" si="4"/>
        <v>#DIV/0!</v>
      </c>
      <c r="BH8" s="19" t="e">
        <f t="shared" si="4"/>
        <v>#DIV/0!</v>
      </c>
      <c r="BI8" s="19" t="e">
        <f t="shared" si="4"/>
        <v>#DIV/0!</v>
      </c>
      <c r="BJ8" s="19" t="e">
        <f t="shared" si="4"/>
        <v>#DIV/0!</v>
      </c>
      <c r="BK8" s="19" t="e">
        <f t="shared" si="4"/>
        <v>#DIV/0!</v>
      </c>
      <c r="BL8" s="19" t="e">
        <f t="shared" si="4"/>
        <v>#DIV/0!</v>
      </c>
      <c r="BM8" s="19" t="e">
        <f t="shared" si="4"/>
        <v>#DIV/0!</v>
      </c>
      <c r="BN8" s="19" t="e">
        <f t="shared" si="4"/>
        <v>#DIV/0!</v>
      </c>
      <c r="BO8" s="19" t="e">
        <f t="shared" si="4"/>
        <v>#DIV/0!</v>
      </c>
      <c r="BP8" s="19" t="e">
        <f t="shared" si="4"/>
        <v>#DIV/0!</v>
      </c>
      <c r="BQ8" s="19" t="e">
        <f t="shared" si="4"/>
        <v>#DIV/0!</v>
      </c>
      <c r="BR8" s="19" t="e">
        <f t="shared" si="4"/>
        <v>#DIV/0!</v>
      </c>
      <c r="BS8" s="19" t="e">
        <f t="shared" si="4"/>
        <v>#DIV/0!</v>
      </c>
      <c r="BT8" s="19" t="e">
        <f t="shared" si="4"/>
        <v>#DIV/0!</v>
      </c>
      <c r="BU8" s="19" t="e">
        <f t="shared" si="4"/>
        <v>#DIV/0!</v>
      </c>
      <c r="BV8" s="19" t="e">
        <f t="shared" si="4"/>
        <v>#DIV/0!</v>
      </c>
      <c r="BW8" s="19" t="e">
        <f t="shared" si="4"/>
        <v>#DIV/0!</v>
      </c>
      <c r="BX8" s="19" t="e">
        <f t="shared" si="4"/>
        <v>#DIV/0!</v>
      </c>
      <c r="BY8" s="19" t="e">
        <f t="shared" si="4"/>
        <v>#DIV/0!</v>
      </c>
      <c r="BZ8" s="19" t="e">
        <f t="shared" si="4"/>
        <v>#DIV/0!</v>
      </c>
      <c r="CA8" s="19" t="e">
        <f t="shared" si="4"/>
        <v>#DIV/0!</v>
      </c>
      <c r="CB8" s="19" t="e">
        <f t="shared" si="4"/>
        <v>#DIV/0!</v>
      </c>
      <c r="CC8" s="19" t="e">
        <f t="shared" si="4"/>
        <v>#DIV/0!</v>
      </c>
      <c r="CD8" s="19" t="e">
        <f t="shared" si="4"/>
        <v>#DIV/0!</v>
      </c>
      <c r="CE8" s="19" t="e">
        <f t="shared" si="4"/>
        <v>#DIV/0!</v>
      </c>
      <c r="CF8" s="19" t="e">
        <f t="shared" si="4"/>
        <v>#DIV/0!</v>
      </c>
      <c r="CG8" s="19" t="e">
        <f t="shared" si="4"/>
        <v>#DIV/0!</v>
      </c>
      <c r="CH8" s="19" t="e">
        <f t="shared" si="4"/>
        <v>#DIV/0!</v>
      </c>
      <c r="CI8" s="19" t="e">
        <f t="shared" si="4"/>
        <v>#DIV/0!</v>
      </c>
      <c r="CJ8" s="19" t="e">
        <f t="shared" si="4"/>
        <v>#DIV/0!</v>
      </c>
      <c r="CK8" s="19" t="e">
        <f t="shared" si="4"/>
        <v>#DIV/0!</v>
      </c>
      <c r="CL8" s="21">
        <f>+CL4-CL6</f>
        <v>-1</v>
      </c>
    </row>
    <row r="9" ht="15" customHeight="1" spans="45:90">
      <c r="AS9" s="4"/>
      <c r="AU9" s="37"/>
      <c r="CL9" s="102">
        <f>+CL8/CL6</f>
        <v>-1</v>
      </c>
    </row>
    <row r="10" ht="15" customHeight="1" spans="45:90">
      <c r="AS10" s="4"/>
      <c r="AU10" s="37"/>
      <c r="CL10" s="10"/>
    </row>
    <row r="11" ht="15" customHeight="1" spans="45:90">
      <c r="AS11" s="4"/>
      <c r="AU11" s="37"/>
      <c r="CL11" s="10"/>
    </row>
    <row r="12" ht="15" customHeight="1" spans="45:47">
      <c r="AS12" s="4"/>
      <c r="AU12" s="37"/>
    </row>
    <row r="13" ht="15" customHeight="1" spans="45:47">
      <c r="AS13" s="4"/>
      <c r="AU13" s="37"/>
    </row>
    <row r="14" ht="15" customHeight="1" spans="45:47">
      <c r="AS14" s="4"/>
      <c r="AU14" s="37"/>
    </row>
    <row r="15" ht="15" customHeight="1" spans="45:47">
      <c r="AS15" s="4"/>
      <c r="AU15" s="37"/>
    </row>
    <row r="16" ht="15" customHeight="1" spans="45:47">
      <c r="AS16" s="4"/>
      <c r="AU16" s="37"/>
    </row>
    <row r="17" ht="15" customHeight="1" spans="45:47">
      <c r="AS17" s="4"/>
      <c r="AU17" s="37"/>
    </row>
    <row r="18" ht="15" customHeight="1" spans="45:47">
      <c r="AS18" s="4"/>
      <c r="AU18" s="37"/>
    </row>
    <row r="19" ht="15" customHeight="1" spans="45:47">
      <c r="AS19" s="4"/>
      <c r="AU19" s="37"/>
    </row>
    <row r="20" ht="15" customHeight="1" spans="45:47">
      <c r="AS20" s="4"/>
      <c r="AU20" s="37"/>
    </row>
    <row r="21" ht="15" customHeight="1" spans="45:47">
      <c r="AS21" s="4"/>
      <c r="AU21" s="37"/>
    </row>
    <row r="22" ht="15" customHeight="1" spans="45:47">
      <c r="AS22" s="4"/>
      <c r="AU22" s="37"/>
    </row>
    <row r="23" ht="15" customHeight="1" spans="45:47">
      <c r="AS23" s="4"/>
      <c r="AU23" s="37"/>
    </row>
    <row r="24" ht="15" customHeight="1" spans="45:47">
      <c r="AS24" s="4"/>
      <c r="AU24" s="37"/>
    </row>
    <row r="25" ht="15" customHeight="1" spans="45:47">
      <c r="AS25" s="4"/>
      <c r="AU25" s="37"/>
    </row>
    <row r="26" ht="15" customHeight="1" spans="45:47">
      <c r="AS26" s="4"/>
      <c r="AU26" s="37"/>
    </row>
    <row r="27" ht="15" customHeight="1" spans="45:47">
      <c r="AS27" s="4"/>
      <c r="AU27" s="37"/>
    </row>
    <row r="28" ht="15" customHeight="1" spans="45:47">
      <c r="AS28" s="4"/>
      <c r="AU28" s="37"/>
    </row>
    <row r="29" ht="15" customHeight="1" spans="45:47">
      <c r="AS29" s="4"/>
      <c r="AU29" s="37"/>
    </row>
    <row r="30" ht="15" customHeight="1" spans="45:47">
      <c r="AS30" s="4"/>
      <c r="AU30" s="37"/>
    </row>
    <row r="31" ht="15" customHeight="1" spans="45:47">
      <c r="AS31" s="4"/>
      <c r="AU31" s="37"/>
    </row>
    <row r="32" ht="15" customHeight="1" spans="45:47">
      <c r="AS32" s="4"/>
      <c r="AU32" s="37"/>
    </row>
    <row r="33" ht="15" customHeight="1" spans="45:47">
      <c r="AS33" s="4"/>
      <c r="AU33" s="37"/>
    </row>
    <row r="34" ht="15" customHeight="1" spans="45:47">
      <c r="AS34" s="4"/>
      <c r="AU34" s="37"/>
    </row>
    <row r="35" ht="15" customHeight="1" spans="45:47">
      <c r="AS35" s="4"/>
      <c r="AU35" s="37"/>
    </row>
    <row r="36" ht="15" customHeight="1" spans="45:47">
      <c r="AS36" s="4"/>
      <c r="AU36" s="37"/>
    </row>
    <row r="37" ht="15" customHeight="1" spans="45:47">
      <c r="AS37" s="4"/>
      <c r="AU37" s="37"/>
    </row>
    <row r="38" ht="15" customHeight="1" spans="45:47">
      <c r="AS38" s="4"/>
      <c r="AU38" s="37"/>
    </row>
    <row r="39" ht="15" customHeight="1" spans="45:47">
      <c r="AS39" s="4"/>
      <c r="AU39" s="37"/>
    </row>
    <row r="40" ht="15" customHeight="1" spans="45:47">
      <c r="AS40" s="4"/>
      <c r="AU40" s="37"/>
    </row>
    <row r="41" ht="15" customHeight="1" spans="45:47">
      <c r="AS41" s="4"/>
      <c r="AU41" s="37"/>
    </row>
    <row r="42" ht="15" customHeight="1" spans="45:47">
      <c r="AS42" s="4"/>
      <c r="AU42" s="37"/>
    </row>
    <row r="43" ht="15" customHeight="1" spans="45:47">
      <c r="AS43" s="4"/>
      <c r="AU43" s="37"/>
    </row>
    <row r="44" ht="15" customHeight="1" spans="45:47">
      <c r="AS44" s="4"/>
      <c r="AU44" s="37"/>
    </row>
    <row r="45" ht="15" customHeight="1" spans="45:47">
      <c r="AS45" s="4"/>
      <c r="AU45" s="37"/>
    </row>
    <row r="46" ht="15" customHeight="1" spans="45:47">
      <c r="AS46" s="4"/>
      <c r="AU46" s="37"/>
    </row>
    <row r="47" ht="15" customHeight="1" spans="45:47">
      <c r="AS47" s="4"/>
      <c r="AU47" s="37"/>
    </row>
    <row r="48" ht="15" customHeight="1" spans="45:47">
      <c r="AS48" s="4"/>
      <c r="AU48" s="37"/>
    </row>
    <row r="49" ht="15" customHeight="1" spans="45:47">
      <c r="AS49" s="4"/>
      <c r="AU49" s="37"/>
    </row>
    <row r="50" ht="15" customHeight="1" spans="45:47">
      <c r="AS50" s="4"/>
      <c r="AU50" s="37"/>
    </row>
    <row r="51" ht="15" customHeight="1" spans="45:47">
      <c r="AS51" s="4"/>
      <c r="AU51" s="37"/>
    </row>
    <row r="52" ht="15" customHeight="1" spans="45:47">
      <c r="AS52" s="4"/>
      <c r="AU52" s="37"/>
    </row>
    <row r="53" ht="15" customHeight="1" spans="45:47">
      <c r="AS53" s="4"/>
      <c r="AU53" s="37"/>
    </row>
    <row r="54" ht="15" customHeight="1" spans="45:47">
      <c r="AS54" s="4"/>
      <c r="AU54" s="37"/>
    </row>
    <row r="55" ht="15" customHeight="1" spans="45:47">
      <c r="AS55" s="4"/>
      <c r="AU55" s="37"/>
    </row>
    <row r="56" ht="15" customHeight="1" spans="45:47">
      <c r="AS56" s="4"/>
      <c r="AU56" s="37"/>
    </row>
    <row r="57" ht="15" customHeight="1" spans="45:47">
      <c r="AS57" s="4"/>
      <c r="AU57" s="37"/>
    </row>
    <row r="58" ht="15" customHeight="1" spans="45:47">
      <c r="AS58" s="4"/>
      <c r="AU58" s="37"/>
    </row>
    <row r="59" ht="15" customHeight="1" spans="45:47">
      <c r="AS59" s="4"/>
      <c r="AU59" s="37"/>
    </row>
    <row r="60" ht="15" customHeight="1" spans="45:47">
      <c r="AS60" s="4"/>
      <c r="AU60" s="37"/>
    </row>
    <row r="61" ht="15" customHeight="1" spans="45:47">
      <c r="AS61" s="4"/>
      <c r="AU61" s="37"/>
    </row>
    <row r="62" ht="15" customHeight="1" spans="45:47">
      <c r="AS62" s="4"/>
      <c r="AU62" s="37"/>
    </row>
    <row r="63" ht="15" customHeight="1" spans="45:47">
      <c r="AS63" s="4"/>
      <c r="AU63" s="37"/>
    </row>
    <row r="64" ht="15" customHeight="1" spans="45:47">
      <c r="AS64" s="4"/>
      <c r="AU64" s="37"/>
    </row>
    <row r="65" ht="15" customHeight="1" spans="45:47">
      <c r="AS65" s="4"/>
      <c r="AU65" s="37"/>
    </row>
    <row r="66" ht="15" customHeight="1" spans="45:47">
      <c r="AS66" s="4"/>
      <c r="AU66" s="37"/>
    </row>
    <row r="67" ht="15" customHeight="1" spans="45:47">
      <c r="AS67" s="4"/>
      <c r="AU67" s="37"/>
    </row>
    <row r="68" ht="15" customHeight="1" spans="45:47">
      <c r="AS68" s="4"/>
      <c r="AU68" s="37"/>
    </row>
    <row r="69" ht="15" customHeight="1" spans="45:47">
      <c r="AS69" s="4"/>
      <c r="AU69" s="37"/>
    </row>
    <row r="70" ht="15" customHeight="1" spans="45:47">
      <c r="AS70" s="4"/>
      <c r="AU70" s="37"/>
    </row>
    <row r="71" ht="15" customHeight="1" spans="45:47">
      <c r="AS71" s="4"/>
      <c r="AU71" s="37"/>
    </row>
    <row r="72" ht="15" customHeight="1" spans="45:47">
      <c r="AS72" s="4"/>
      <c r="AU72" s="37"/>
    </row>
    <row r="73" ht="15" customHeight="1" spans="45:47">
      <c r="AS73" s="4"/>
      <c r="AU73" s="37"/>
    </row>
    <row r="74" ht="15" customHeight="1" spans="45:47">
      <c r="AS74" s="4"/>
      <c r="AU74" s="37"/>
    </row>
    <row r="75" ht="15" customHeight="1" spans="45:47">
      <c r="AS75" s="4"/>
      <c r="AU75" s="37"/>
    </row>
    <row r="76" ht="15" customHeight="1" spans="45:47">
      <c r="AS76" s="4"/>
      <c r="AU76" s="37"/>
    </row>
    <row r="77" ht="15" customHeight="1" spans="45:47">
      <c r="AS77" s="4"/>
      <c r="AU77" s="37"/>
    </row>
    <row r="78" ht="15" customHeight="1" spans="47:47">
      <c r="AU78" s="37"/>
    </row>
    <row r="79" ht="15" customHeight="1" spans="47:47">
      <c r="AU79" s="37"/>
    </row>
    <row r="80" ht="15" customHeight="1" spans="47:47">
      <c r="AU80" s="37"/>
    </row>
    <row r="81" ht="15" customHeight="1" spans="47:47">
      <c r="AU81" s="37"/>
    </row>
    <row r="82" ht="15" customHeight="1" spans="47:47">
      <c r="AU82" s="37"/>
    </row>
    <row r="83" ht="15" customHeight="1" spans="47:47">
      <c r="AU83" s="37"/>
    </row>
    <row r="84" ht="15" customHeight="1" spans="47:47">
      <c r="AU84" s="37"/>
    </row>
    <row r="85" ht="15" customHeight="1" spans="47:47">
      <c r="AU85" s="37"/>
    </row>
    <row r="86" ht="15" customHeight="1" spans="47:47">
      <c r="AU86" s="37"/>
    </row>
    <row r="87" ht="15" customHeight="1" spans="47:47">
      <c r="AU87" s="37"/>
    </row>
    <row r="88" ht="15" customHeight="1" spans="47:47">
      <c r="AU88" s="37"/>
    </row>
    <row r="89" ht="15" customHeight="1" spans="47:47">
      <c r="AU89" s="37"/>
    </row>
    <row r="90" ht="15" customHeight="1" spans="47:47">
      <c r="AU90" s="37"/>
    </row>
    <row r="91" ht="15" customHeight="1" spans="47:47">
      <c r="AU91" s="37"/>
    </row>
    <row r="92" ht="15" customHeight="1" spans="47:47">
      <c r="AU92" s="37"/>
    </row>
    <row r="93" ht="15" customHeight="1" spans="47:47">
      <c r="AU93" s="37"/>
    </row>
    <row r="94" ht="15" customHeight="1" spans="47:47">
      <c r="AU94" s="37"/>
    </row>
    <row r="95" ht="15" customHeight="1" spans="47:47">
      <c r="AU95" s="37"/>
    </row>
    <row r="96" ht="15" customHeight="1" spans="47:47">
      <c r="AU96" s="37"/>
    </row>
    <row r="97" ht="15" customHeight="1" spans="47:47">
      <c r="AU97" s="37"/>
    </row>
    <row r="98" ht="15" customHeight="1" spans="47:47">
      <c r="AU98" s="37"/>
    </row>
    <row r="99" ht="15" customHeight="1" spans="47:47">
      <c r="AU99" s="37"/>
    </row>
    <row r="100" ht="15" customHeight="1" spans="47:47">
      <c r="AU100" s="37"/>
    </row>
    <row r="101" ht="15" customHeight="1" spans="47:47">
      <c r="AU101" s="37"/>
    </row>
    <row r="102" ht="15" customHeight="1" spans="47:47">
      <c r="AU102" s="37"/>
    </row>
    <row r="103" ht="15" customHeight="1" spans="47:47">
      <c r="AU103" s="37"/>
    </row>
    <row r="104" ht="15" customHeight="1" spans="47:47">
      <c r="AU104" s="37"/>
    </row>
    <row r="105" ht="15" customHeight="1" spans="47:47">
      <c r="AU105" s="37"/>
    </row>
    <row r="106" ht="15" customHeight="1" spans="47:47">
      <c r="AU106" s="37"/>
    </row>
    <row r="107" ht="15" customHeight="1" spans="47:47">
      <c r="AU107" s="37"/>
    </row>
    <row r="108" ht="15" customHeight="1" spans="47:47">
      <c r="AU108" s="37"/>
    </row>
    <row r="109" ht="15" customHeight="1" spans="47:47">
      <c r="AU109" s="37"/>
    </row>
    <row r="110" ht="15" customHeight="1" spans="47:47">
      <c r="AU110" s="37"/>
    </row>
    <row r="111" ht="15" customHeight="1" spans="47:47">
      <c r="AU111" s="37"/>
    </row>
    <row r="112" ht="15" customHeight="1" spans="47:47">
      <c r="AU112" s="37"/>
    </row>
    <row r="113" ht="15" customHeight="1" spans="47:47">
      <c r="AU113" s="37"/>
    </row>
    <row r="114" ht="15" customHeight="1" spans="47:47">
      <c r="AU114" s="37"/>
    </row>
    <row r="115" ht="15" customHeight="1" spans="47:47">
      <c r="AU115" s="37"/>
    </row>
    <row r="116" ht="15" customHeight="1" spans="47:47">
      <c r="AU116" s="37"/>
    </row>
    <row r="117" ht="15" customHeight="1" spans="47:47">
      <c r="AU117" s="37"/>
    </row>
    <row r="118" ht="15" customHeight="1" spans="47:47">
      <c r="AU118" s="37"/>
    </row>
    <row r="119" ht="15" customHeight="1" spans="47:47">
      <c r="AU119" s="37"/>
    </row>
    <row r="120" ht="15" customHeight="1" spans="47:47">
      <c r="AU120" s="37"/>
    </row>
    <row r="121" ht="15" customHeight="1" spans="47:47">
      <c r="AU121" s="37"/>
    </row>
    <row r="122" ht="15" customHeight="1" spans="47:47">
      <c r="AU122" s="37"/>
    </row>
    <row r="123" ht="15" customHeight="1" spans="47:47">
      <c r="AU123" s="37"/>
    </row>
    <row r="124" ht="15" customHeight="1" spans="47:47">
      <c r="AU124" s="37"/>
    </row>
    <row r="125" ht="15" customHeight="1" spans="47:47">
      <c r="AU125" s="37"/>
    </row>
    <row r="126" ht="15" customHeight="1" spans="47:47">
      <c r="AU126" s="37"/>
    </row>
    <row r="127" ht="15" customHeight="1" spans="47:47">
      <c r="AU127" s="37"/>
    </row>
    <row r="128" ht="15" customHeight="1" spans="47:47">
      <c r="AU128" s="37"/>
    </row>
    <row r="129" ht="15" customHeight="1" spans="47:47">
      <c r="AU129" s="37"/>
    </row>
    <row r="130" ht="15" customHeight="1" spans="47:47">
      <c r="AU130" s="37"/>
    </row>
    <row r="131" ht="15" customHeight="1" spans="47:47">
      <c r="AU131" s="37"/>
    </row>
    <row r="132" ht="15" customHeight="1" spans="47:47">
      <c r="AU132" s="37"/>
    </row>
    <row r="133" ht="15" customHeight="1" spans="47:47">
      <c r="AU133" s="37"/>
    </row>
    <row r="134" ht="15" customHeight="1" spans="47:47">
      <c r="AU134" s="37"/>
    </row>
    <row r="135" ht="15" customHeight="1" spans="47:47">
      <c r="AU135" s="37"/>
    </row>
    <row r="136" ht="15" customHeight="1" spans="47:47">
      <c r="AU136" s="37"/>
    </row>
    <row r="137" ht="15" customHeight="1" spans="47:47">
      <c r="AU137" s="37"/>
    </row>
    <row r="138" ht="15" customHeight="1" spans="47:47">
      <c r="AU138" s="37"/>
    </row>
    <row r="139" ht="15" customHeight="1" spans="47:47">
      <c r="AU139" s="37"/>
    </row>
    <row r="140" ht="15" customHeight="1" spans="47:47">
      <c r="AU140" s="37"/>
    </row>
    <row r="141" ht="15" customHeight="1" spans="47:47">
      <c r="AU141" s="37"/>
    </row>
    <row r="142" ht="15" customHeight="1" spans="47:47">
      <c r="AU142" s="37"/>
    </row>
    <row r="143" ht="15" customHeight="1" spans="47:47">
      <c r="AU143" s="37"/>
    </row>
    <row r="144" ht="15" customHeight="1" spans="47:47">
      <c r="AU144" s="37"/>
    </row>
    <row r="145" ht="15" customHeight="1" spans="47:47">
      <c r="AU145" s="37"/>
    </row>
    <row r="146" ht="15" customHeight="1" spans="47:47">
      <c r="AU146" s="37"/>
    </row>
    <row r="147" ht="15" customHeight="1" spans="47:47">
      <c r="AU147" s="37"/>
    </row>
    <row r="148" ht="15" customHeight="1" spans="47:47">
      <c r="AU148" s="37"/>
    </row>
    <row r="149" ht="15" customHeight="1" spans="47:47">
      <c r="AU149" s="37"/>
    </row>
    <row r="150" ht="15" customHeight="1" spans="47:47">
      <c r="AU150" s="37"/>
    </row>
    <row r="151" ht="15" customHeight="1" spans="47:47">
      <c r="AU151" s="37"/>
    </row>
    <row r="152" ht="15" customHeight="1" spans="47:47">
      <c r="AU152" s="37"/>
    </row>
    <row r="153" ht="15" customHeight="1" spans="47:47">
      <c r="AU153" s="37"/>
    </row>
    <row r="154" ht="15" customHeight="1" spans="47:47">
      <c r="AU154" s="37"/>
    </row>
    <row r="155" ht="15" customHeight="1" spans="47:47">
      <c r="AU155" s="37"/>
    </row>
    <row r="156" ht="15" customHeight="1" spans="47:47">
      <c r="AU156" s="37"/>
    </row>
    <row r="157" ht="15" customHeight="1" spans="47:47">
      <c r="AU157" s="37"/>
    </row>
    <row r="158" ht="15" customHeight="1" spans="47:47">
      <c r="AU158" s="37"/>
    </row>
    <row r="159" ht="15" customHeight="1" spans="47:47">
      <c r="AU159" s="37"/>
    </row>
    <row r="160" ht="15" customHeight="1" spans="47:47">
      <c r="AU160" s="37"/>
    </row>
    <row r="161" ht="15" customHeight="1" spans="47:47">
      <c r="AU161" s="37"/>
    </row>
    <row r="162" ht="15" customHeight="1" spans="47:47">
      <c r="AU162" s="37"/>
    </row>
    <row r="163" ht="15" customHeight="1" spans="47:47">
      <c r="AU163" s="37"/>
    </row>
    <row r="164" ht="15" customHeight="1" spans="47:47">
      <c r="AU164" s="37"/>
    </row>
    <row r="165" ht="15" customHeight="1" spans="47:47">
      <c r="AU165" s="37"/>
    </row>
    <row r="166" ht="15" customHeight="1" spans="47:47">
      <c r="AU166" s="37"/>
    </row>
    <row r="167" ht="15" customHeight="1" spans="47:47">
      <c r="AU167" s="37"/>
    </row>
    <row r="168" ht="15" customHeight="1" spans="47:47">
      <c r="AU168" s="37"/>
    </row>
    <row r="169" ht="15" customHeight="1" spans="47:47">
      <c r="AU169" s="37"/>
    </row>
    <row r="170" ht="15" customHeight="1" spans="47:47">
      <c r="AU170" s="37"/>
    </row>
    <row r="171" ht="15" customHeight="1" spans="47:47">
      <c r="AU171" s="37"/>
    </row>
    <row r="172" ht="15" customHeight="1" spans="47:47">
      <c r="AU172" s="37"/>
    </row>
    <row r="173" ht="15" customHeight="1" spans="47:47">
      <c r="AU173" s="37"/>
    </row>
    <row r="174" ht="15" customHeight="1" spans="47:47">
      <c r="AU174" s="37"/>
    </row>
    <row r="175" ht="15" customHeight="1" spans="47:47">
      <c r="AU175" s="37"/>
    </row>
    <row r="176" ht="15" customHeight="1" spans="47:47">
      <c r="AU176" s="37"/>
    </row>
    <row r="177" ht="15" customHeight="1" spans="47:47">
      <c r="AU177" s="37"/>
    </row>
    <row r="178" ht="15" customHeight="1" spans="47:47">
      <c r="AU178" s="37"/>
    </row>
    <row r="179" ht="15" customHeight="1" spans="47:47">
      <c r="AU179" s="37"/>
    </row>
    <row r="180" ht="15" customHeight="1" spans="47:47">
      <c r="AU180" s="37"/>
    </row>
    <row r="181" ht="15" customHeight="1" spans="47:47">
      <c r="AU181" s="37"/>
    </row>
    <row r="182" ht="15" customHeight="1" spans="47:47">
      <c r="AU182" s="37"/>
    </row>
    <row r="183" ht="15" customHeight="1" spans="47:47">
      <c r="AU183" s="37"/>
    </row>
    <row r="184" ht="15" customHeight="1" spans="47:47">
      <c r="AU184" s="37"/>
    </row>
    <row r="185" ht="15" customHeight="1" spans="47:47">
      <c r="AU185" s="37"/>
    </row>
    <row r="186" ht="15" customHeight="1" spans="47:47">
      <c r="AU186" s="37"/>
    </row>
    <row r="187" ht="15" customHeight="1" spans="47:47">
      <c r="AU187" s="37"/>
    </row>
    <row r="188" ht="15" customHeight="1" spans="47:47">
      <c r="AU188" s="37"/>
    </row>
    <row r="189" ht="15" customHeight="1" spans="47:47">
      <c r="AU189" s="37"/>
    </row>
    <row r="190" ht="15" customHeight="1" spans="47:47">
      <c r="AU190" s="37"/>
    </row>
    <row r="191" ht="15" customHeight="1" spans="47:47">
      <c r="AU191" s="37"/>
    </row>
    <row r="192" ht="15" customHeight="1" spans="47:47">
      <c r="AU192" s="37"/>
    </row>
    <row r="193" ht="15" customHeight="1" spans="47:47">
      <c r="AU193" s="37"/>
    </row>
    <row r="194" ht="15" customHeight="1" spans="47:47">
      <c r="AU194" s="37"/>
    </row>
    <row r="195" ht="15" customHeight="1" spans="47:47">
      <c r="AU195" s="37"/>
    </row>
    <row r="196" ht="15" customHeight="1" spans="47:47">
      <c r="AU196" s="37"/>
    </row>
    <row r="197" ht="15" customHeight="1" spans="47:47">
      <c r="AU197" s="37"/>
    </row>
    <row r="198" ht="15" customHeight="1" spans="47:47">
      <c r="AU198" s="37"/>
    </row>
    <row r="199" ht="15" customHeight="1" spans="47:47">
      <c r="AU199" s="37"/>
    </row>
    <row r="200" ht="15" customHeight="1" spans="47:47">
      <c r="AU200" s="37"/>
    </row>
    <row r="201" ht="15" customHeight="1" spans="47:47">
      <c r="AU201" s="37"/>
    </row>
    <row r="202" ht="15" customHeight="1" spans="47:47">
      <c r="AU202" s="37"/>
    </row>
    <row r="203" ht="15" customHeight="1" spans="47:47">
      <c r="AU203" s="37"/>
    </row>
    <row r="204" ht="15" customHeight="1" spans="47:47">
      <c r="AU204" s="37"/>
    </row>
    <row r="205" ht="15" customHeight="1" spans="47:47">
      <c r="AU205" s="37"/>
    </row>
    <row r="206" ht="15" customHeight="1" spans="47:47">
      <c r="AU206" s="37"/>
    </row>
    <row r="207" ht="15" customHeight="1" spans="47:47">
      <c r="AU207" s="37"/>
    </row>
    <row r="208" ht="15" customHeight="1" spans="47:47">
      <c r="AU208" s="37"/>
    </row>
    <row r="209" ht="15" customHeight="1" spans="47:47">
      <c r="AU209" s="37"/>
    </row>
    <row r="210" ht="15" customHeight="1" spans="47:47">
      <c r="AU210" s="37"/>
    </row>
    <row r="211" ht="15" customHeight="1" spans="47:47">
      <c r="AU211" s="37"/>
    </row>
    <row r="212" ht="15" customHeight="1" spans="47:47">
      <c r="AU212" s="37"/>
    </row>
    <row r="213" ht="15" customHeight="1" spans="47:47">
      <c r="AU213" s="37"/>
    </row>
    <row r="214" ht="15" customHeight="1" spans="47:47">
      <c r="AU214" s="37"/>
    </row>
    <row r="215" ht="15" customHeight="1" spans="47:47">
      <c r="AU215" s="37"/>
    </row>
    <row r="216" ht="15" customHeight="1" spans="47:47">
      <c r="AU216" s="37"/>
    </row>
    <row r="217" ht="15" customHeight="1" spans="47:47">
      <c r="AU217" s="37"/>
    </row>
    <row r="218" ht="15" customHeight="1" spans="47:47">
      <c r="AU218" s="37"/>
    </row>
    <row r="219" ht="15" customHeight="1" spans="47:47">
      <c r="AU219" s="37"/>
    </row>
    <row r="220" ht="15" customHeight="1" spans="47:47">
      <c r="AU220" s="37"/>
    </row>
    <row r="221" ht="15" customHeight="1" spans="47:47">
      <c r="AU221" s="37"/>
    </row>
    <row r="222" ht="15" customHeight="1" spans="47:47">
      <c r="AU222" s="37"/>
    </row>
    <row r="223" ht="15" customHeight="1" spans="47:47">
      <c r="AU223" s="37"/>
    </row>
    <row r="224" ht="15" customHeight="1" spans="47:47">
      <c r="AU224" s="37"/>
    </row>
    <row r="225" ht="15" customHeight="1" spans="47:47">
      <c r="AU225" s="37"/>
    </row>
    <row r="226" ht="15" customHeight="1" spans="47:47">
      <c r="AU226" s="37"/>
    </row>
    <row r="227" ht="15" customHeight="1" spans="47:47">
      <c r="AU227" s="37"/>
    </row>
    <row r="228" ht="15" customHeight="1" spans="47:47">
      <c r="AU228" s="37"/>
    </row>
    <row r="229" ht="15" customHeight="1" spans="47:47">
      <c r="AU229" s="37"/>
    </row>
    <row r="230" ht="15" customHeight="1" spans="47:47">
      <c r="AU230" s="37"/>
    </row>
    <row r="231" ht="15" customHeight="1" spans="47:47">
      <c r="AU231" s="37"/>
    </row>
    <row r="232" ht="15" customHeight="1" spans="47:47">
      <c r="AU232" s="37"/>
    </row>
    <row r="233" ht="15" customHeight="1" spans="47:47">
      <c r="AU233" s="37"/>
    </row>
    <row r="234" ht="15" customHeight="1" spans="47:47">
      <c r="AU234" s="37"/>
    </row>
    <row r="235" ht="15" customHeight="1" spans="47:47">
      <c r="AU235" s="37"/>
    </row>
    <row r="236" ht="15" customHeight="1" spans="47:47">
      <c r="AU236" s="37"/>
    </row>
    <row r="237" ht="15" customHeight="1" spans="47:47">
      <c r="AU237" s="37"/>
    </row>
    <row r="238" ht="15" customHeight="1" spans="47:47">
      <c r="AU238" s="37"/>
    </row>
    <row r="239" ht="15" customHeight="1" spans="47:47">
      <c r="AU239" s="37"/>
    </row>
    <row r="240" ht="15" customHeight="1" spans="47:47">
      <c r="AU240" s="37"/>
    </row>
    <row r="241" ht="15" customHeight="1" spans="47:47">
      <c r="AU241" s="37"/>
    </row>
    <row r="242" ht="15" customHeight="1" spans="47:47">
      <c r="AU242" s="37"/>
    </row>
    <row r="243" ht="15" customHeight="1" spans="47:47">
      <c r="AU243" s="37"/>
    </row>
    <row r="244" ht="15" customHeight="1" spans="47:47">
      <c r="AU244" s="37"/>
    </row>
    <row r="245" ht="15" customHeight="1" spans="47:47">
      <c r="AU245" s="37"/>
    </row>
    <row r="246" ht="15" customHeight="1" spans="47:47">
      <c r="AU246" s="37"/>
    </row>
    <row r="247" ht="15" customHeight="1" spans="47:47">
      <c r="AU247" s="37"/>
    </row>
    <row r="248" ht="15" customHeight="1" spans="47:47">
      <c r="AU248" s="37"/>
    </row>
    <row r="249" ht="15" customHeight="1" spans="47:47">
      <c r="AU249" s="37"/>
    </row>
    <row r="250" ht="15" customHeight="1" spans="47:47">
      <c r="AU250" s="37"/>
    </row>
    <row r="251" ht="15" customHeight="1" spans="47:47">
      <c r="AU251" s="37"/>
    </row>
    <row r="252" ht="15" customHeight="1" spans="47:47">
      <c r="AU252" s="37"/>
    </row>
    <row r="253" ht="15" customHeight="1" spans="47:47">
      <c r="AU253" s="37"/>
    </row>
    <row r="254" ht="15" customHeight="1" spans="47:47">
      <c r="AU254" s="37"/>
    </row>
    <row r="255" ht="15" customHeight="1" spans="47:47">
      <c r="AU255" s="37"/>
    </row>
    <row r="256" ht="15" customHeight="1" spans="47:47">
      <c r="AU256" s="37"/>
    </row>
    <row r="257" ht="15" customHeight="1" spans="47:47">
      <c r="AU257" s="37"/>
    </row>
    <row r="258" ht="15" customHeight="1" spans="47:47">
      <c r="AU258" s="37"/>
    </row>
    <row r="259" ht="15" customHeight="1" spans="47:47">
      <c r="AU259" s="37"/>
    </row>
    <row r="260" ht="15" customHeight="1" spans="47:47">
      <c r="AU260" s="37"/>
    </row>
    <row r="261" ht="15" customHeight="1" spans="47:47">
      <c r="AU261" s="37"/>
    </row>
    <row r="262" ht="15" customHeight="1" spans="47:47">
      <c r="AU262" s="37"/>
    </row>
    <row r="263" ht="15" customHeight="1" spans="47:47">
      <c r="AU263" s="37"/>
    </row>
    <row r="264" ht="15" customHeight="1" spans="47:47">
      <c r="AU264" s="37"/>
    </row>
    <row r="265" ht="15" customHeight="1" spans="47:47">
      <c r="AU265" s="37"/>
    </row>
    <row r="266" ht="15" customHeight="1" spans="47:47">
      <c r="AU266" s="37"/>
    </row>
    <row r="267" ht="15" customHeight="1" spans="47:47">
      <c r="AU267" s="37"/>
    </row>
    <row r="268" ht="15" customHeight="1" spans="47:47">
      <c r="AU268" s="37"/>
    </row>
    <row r="269" ht="15" customHeight="1" spans="47:47">
      <c r="AU269" s="37"/>
    </row>
    <row r="270" ht="15" customHeight="1" spans="47:47">
      <c r="AU270" s="37"/>
    </row>
    <row r="271" ht="15" customHeight="1" spans="47:47">
      <c r="AU271" s="37"/>
    </row>
    <row r="272" ht="15" customHeight="1" spans="47:47">
      <c r="AU272" s="37"/>
    </row>
    <row r="273" ht="15" customHeight="1" spans="47:47">
      <c r="AU273" s="37"/>
    </row>
    <row r="274" ht="15" customHeight="1" spans="47:47">
      <c r="AU274" s="37"/>
    </row>
    <row r="275" ht="15" customHeight="1" spans="47:47">
      <c r="AU275" s="37"/>
    </row>
    <row r="276" ht="15" customHeight="1" spans="47:47">
      <c r="AU276" s="37"/>
    </row>
    <row r="277" ht="15" customHeight="1" spans="47:47">
      <c r="AU277" s="37"/>
    </row>
    <row r="278" ht="15" customHeight="1" spans="47:47">
      <c r="AU278" s="37"/>
    </row>
    <row r="279" ht="15" customHeight="1" spans="47:47">
      <c r="AU279" s="37"/>
    </row>
    <row r="280" ht="15" customHeight="1" spans="47:47">
      <c r="AU280" s="37"/>
    </row>
    <row r="281" ht="15" customHeight="1" spans="47:47">
      <c r="AU281" s="37"/>
    </row>
    <row r="282" ht="15" customHeight="1" spans="47:47">
      <c r="AU282" s="37"/>
    </row>
    <row r="283" ht="15" customHeight="1" spans="47:47">
      <c r="AU283" s="37"/>
    </row>
    <row r="284" ht="15" customHeight="1" spans="47:47">
      <c r="AU284" s="37"/>
    </row>
    <row r="285" ht="15" customHeight="1" spans="47:47">
      <c r="AU285" s="37"/>
    </row>
    <row r="286" ht="15" customHeight="1" spans="47:47">
      <c r="AU286" s="37"/>
    </row>
    <row r="287" ht="15" customHeight="1" spans="47:47">
      <c r="AU287" s="37"/>
    </row>
    <row r="288" ht="15" customHeight="1" spans="47:47">
      <c r="AU288" s="37"/>
    </row>
    <row r="289" ht="15" customHeight="1" spans="47:47">
      <c r="AU289" s="37"/>
    </row>
    <row r="290" ht="15" customHeight="1" spans="47:47">
      <c r="AU290" s="37"/>
    </row>
    <row r="291" ht="15" customHeight="1" spans="47:47">
      <c r="AU291" s="37"/>
    </row>
    <row r="292" ht="15" customHeight="1" spans="47:47">
      <c r="AU292" s="37"/>
    </row>
    <row r="293" ht="15" customHeight="1" spans="47:47">
      <c r="AU293" s="37"/>
    </row>
    <row r="294" ht="15" customHeight="1" spans="47:47">
      <c r="AU294" s="37"/>
    </row>
    <row r="295" ht="15" customHeight="1" spans="47:47">
      <c r="AU295" s="37"/>
    </row>
    <row r="296" ht="15" customHeight="1" spans="47:47">
      <c r="AU296" s="37"/>
    </row>
    <row r="297" ht="15" customHeight="1" spans="47:47">
      <c r="AU297" s="37"/>
    </row>
    <row r="298" ht="15" customHeight="1" spans="47:47">
      <c r="AU298" s="37"/>
    </row>
    <row r="299" ht="15" customHeight="1" spans="47:47">
      <c r="AU299" s="37"/>
    </row>
    <row r="300" ht="15" customHeight="1" spans="47:47">
      <c r="AU300" s="37"/>
    </row>
    <row r="301" ht="15" customHeight="1" spans="47:47">
      <c r="AU301" s="37"/>
    </row>
    <row r="302" ht="15" customHeight="1" spans="47:47">
      <c r="AU302" s="37"/>
    </row>
    <row r="303" ht="15" customHeight="1" spans="47:47">
      <c r="AU303" s="37"/>
    </row>
    <row r="304" ht="15" customHeight="1" spans="47:47">
      <c r="AU304" s="37"/>
    </row>
    <row r="305" ht="15" customHeight="1" spans="47:47">
      <c r="AU305" s="37"/>
    </row>
    <row r="306" ht="15" customHeight="1" spans="47:47">
      <c r="AU306" s="37"/>
    </row>
    <row r="307" ht="15" customHeight="1" spans="47:47">
      <c r="AU307" s="37"/>
    </row>
    <row r="308" ht="15" customHeight="1" spans="47:47">
      <c r="AU308" s="37"/>
    </row>
    <row r="309" ht="15" customHeight="1" spans="47:47">
      <c r="AU309" s="37"/>
    </row>
    <row r="310" ht="15" customHeight="1" spans="47:47">
      <c r="AU310" s="37"/>
    </row>
    <row r="311" ht="15" customHeight="1" spans="47:47">
      <c r="AU311" s="37"/>
    </row>
    <row r="312" ht="15" customHeight="1" spans="47:47">
      <c r="AU312" s="37"/>
    </row>
    <row r="313" ht="15" customHeight="1" spans="47:47">
      <c r="AU313" s="37"/>
    </row>
    <row r="314" ht="15" customHeight="1" spans="47:47">
      <c r="AU314" s="37"/>
    </row>
    <row r="315" ht="15" customHeight="1" spans="47:47">
      <c r="AU315" s="37"/>
    </row>
    <row r="316" ht="15" customHeight="1" spans="47:47">
      <c r="AU316" s="37"/>
    </row>
    <row r="317" ht="15" customHeight="1" spans="47:47">
      <c r="AU317" s="37"/>
    </row>
    <row r="318" ht="15" customHeight="1" spans="47:47">
      <c r="AU318" s="37"/>
    </row>
    <row r="319" ht="15" customHeight="1" spans="47:47">
      <c r="AU319" s="37"/>
    </row>
    <row r="320" ht="15" customHeight="1" spans="47:47">
      <c r="AU320" s="37"/>
    </row>
    <row r="321" ht="15" customHeight="1" spans="47:47">
      <c r="AU321" s="37"/>
    </row>
    <row r="322" ht="15" customHeight="1" spans="47:47">
      <c r="AU322" s="37"/>
    </row>
    <row r="323" ht="15" customHeight="1" spans="47:47">
      <c r="AU323" s="37"/>
    </row>
    <row r="324" ht="15" customHeight="1" spans="47:47">
      <c r="AU324" s="37"/>
    </row>
    <row r="325" ht="15" customHeight="1" spans="47:47">
      <c r="AU325" s="37"/>
    </row>
    <row r="326" ht="15" customHeight="1" spans="47:47">
      <c r="AU326" s="37"/>
    </row>
    <row r="327" ht="15" customHeight="1" spans="47:47">
      <c r="AU327" s="37"/>
    </row>
    <row r="328" ht="15" customHeight="1" spans="47:47">
      <c r="AU328" s="37"/>
    </row>
    <row r="329" ht="15" customHeight="1" spans="47:47">
      <c r="AU329" s="37"/>
    </row>
    <row r="330" ht="15" customHeight="1" spans="47:47">
      <c r="AU330" s="37"/>
    </row>
    <row r="331" ht="15" customHeight="1" spans="47:47">
      <c r="AU331" s="37"/>
    </row>
    <row r="332" ht="15" customHeight="1" spans="47:47">
      <c r="AU332" s="37"/>
    </row>
    <row r="333" ht="15" customHeight="1" spans="47:47">
      <c r="AU333" s="37"/>
    </row>
    <row r="334" ht="15" customHeight="1" spans="47:47">
      <c r="AU334" s="37"/>
    </row>
    <row r="335" ht="15" customHeight="1" spans="47:47">
      <c r="AU335" s="37"/>
    </row>
    <row r="336" ht="15" customHeight="1" spans="47:47">
      <c r="AU336" s="37"/>
    </row>
    <row r="337" ht="15" customHeight="1" spans="47:47">
      <c r="AU337" s="37"/>
    </row>
    <row r="338" ht="15" customHeight="1" spans="47:47">
      <c r="AU338" s="37"/>
    </row>
    <row r="339" ht="15" customHeight="1" spans="47:47">
      <c r="AU339" s="37"/>
    </row>
    <row r="340" ht="15" customHeight="1" spans="47:47">
      <c r="AU340" s="37"/>
    </row>
    <row r="341" ht="15" customHeight="1" spans="47:47">
      <c r="AU341" s="37"/>
    </row>
    <row r="342" ht="15" customHeight="1" spans="47:47">
      <c r="AU342" s="37"/>
    </row>
    <row r="343" ht="15" customHeight="1" spans="47:47">
      <c r="AU343" s="37"/>
    </row>
    <row r="344" ht="15" customHeight="1" spans="47:47">
      <c r="AU344" s="37"/>
    </row>
    <row r="345" ht="15" customHeight="1" spans="47:47">
      <c r="AU345" s="37"/>
    </row>
    <row r="346" ht="15" customHeight="1" spans="47:47">
      <c r="AU346" s="37"/>
    </row>
    <row r="347" ht="15" customHeight="1" spans="47:47">
      <c r="AU347" s="37"/>
    </row>
    <row r="348" ht="15" customHeight="1" spans="47:47">
      <c r="AU348" s="37"/>
    </row>
    <row r="349" ht="15" customHeight="1" spans="47:47">
      <c r="AU349" s="37"/>
    </row>
    <row r="350" ht="15" customHeight="1" spans="47:47">
      <c r="AU350" s="37"/>
    </row>
    <row r="351" ht="15" customHeight="1" spans="47:47">
      <c r="AU351" s="37"/>
    </row>
    <row r="352" ht="15" customHeight="1" spans="47:47">
      <c r="AU352" s="37"/>
    </row>
    <row r="353" ht="15" customHeight="1" spans="47:47">
      <c r="AU353" s="37"/>
    </row>
    <row r="354" ht="15" customHeight="1" spans="47:47">
      <c r="AU354" s="37"/>
    </row>
    <row r="355" ht="15" customHeight="1" spans="47:47">
      <c r="AU355" s="37"/>
    </row>
    <row r="356" ht="15" customHeight="1" spans="47:47">
      <c r="AU356" s="37"/>
    </row>
    <row r="357" ht="15" customHeight="1" spans="47:47">
      <c r="AU357" s="37"/>
    </row>
    <row r="358" ht="15" customHeight="1" spans="47:47">
      <c r="AU358" s="37"/>
    </row>
    <row r="359" ht="15" customHeight="1" spans="47:47">
      <c r="AU359" s="37"/>
    </row>
    <row r="360" ht="15" customHeight="1" spans="47:47">
      <c r="AU360" s="37"/>
    </row>
    <row r="361" ht="15" customHeight="1" spans="47:47">
      <c r="AU361" s="37"/>
    </row>
    <row r="362" ht="15" customHeight="1" spans="47:47">
      <c r="AU362" s="37"/>
    </row>
    <row r="363" ht="15" customHeight="1" spans="47:47">
      <c r="AU363" s="37"/>
    </row>
    <row r="364" ht="15" customHeight="1" spans="47:47">
      <c r="AU364" s="37"/>
    </row>
    <row r="365" ht="15" customHeight="1" spans="47:47">
      <c r="AU365" s="37"/>
    </row>
    <row r="366" ht="15" customHeight="1" spans="47:47">
      <c r="AU366" s="37"/>
    </row>
    <row r="367" ht="15" customHeight="1" spans="47:47">
      <c r="AU367" s="37"/>
    </row>
    <row r="368" ht="15" customHeight="1" spans="47:47">
      <c r="AU368" s="37"/>
    </row>
    <row r="369" ht="15" customHeight="1" spans="47:47">
      <c r="AU369" s="37"/>
    </row>
    <row r="370" ht="15" customHeight="1" spans="47:47">
      <c r="AU370" s="37"/>
    </row>
    <row r="371" ht="15" customHeight="1" spans="47:47">
      <c r="AU371" s="37"/>
    </row>
    <row r="372" ht="15" customHeight="1" spans="47:47">
      <c r="AU372" s="37"/>
    </row>
    <row r="373" ht="15" customHeight="1" spans="47:47">
      <c r="AU373" s="37"/>
    </row>
    <row r="374" ht="15" customHeight="1" spans="47:47">
      <c r="AU374" s="37"/>
    </row>
    <row r="375" ht="15" customHeight="1" spans="47:47">
      <c r="AU375" s="37"/>
    </row>
    <row r="376" ht="15" customHeight="1" spans="47:47">
      <c r="AU376" s="37"/>
    </row>
    <row r="377" ht="15" customHeight="1" spans="47:47">
      <c r="AU377" s="37"/>
    </row>
    <row r="378" ht="15" customHeight="1" spans="47:47">
      <c r="AU378" s="37"/>
    </row>
    <row r="379" ht="15" customHeight="1" spans="47:47">
      <c r="AU379" s="37"/>
    </row>
    <row r="380" ht="15" customHeight="1" spans="47:47">
      <c r="AU380" s="37"/>
    </row>
    <row r="381" ht="15" customHeight="1" spans="47:47">
      <c r="AU381" s="37"/>
    </row>
    <row r="382" ht="15" customHeight="1" spans="47:47">
      <c r="AU382" s="37"/>
    </row>
    <row r="383" ht="15" customHeight="1" spans="47:47">
      <c r="AU383" s="37"/>
    </row>
    <row r="384" ht="15" customHeight="1" spans="47:47">
      <c r="AU384" s="37"/>
    </row>
    <row r="385" ht="15" customHeight="1" spans="47:47">
      <c r="AU385" s="37"/>
    </row>
    <row r="386" ht="15" customHeight="1" spans="47:47">
      <c r="AU386" s="37"/>
    </row>
    <row r="387" ht="15" customHeight="1" spans="47:47">
      <c r="AU387" s="37"/>
    </row>
    <row r="388" ht="15" customHeight="1" spans="47:47">
      <c r="AU388" s="37"/>
    </row>
    <row r="389" ht="15" customHeight="1" spans="47:47">
      <c r="AU389" s="37"/>
    </row>
    <row r="390" ht="15" customHeight="1" spans="47:47">
      <c r="AU390" s="37"/>
    </row>
    <row r="391" ht="15" customHeight="1" spans="47:47">
      <c r="AU391" s="37"/>
    </row>
    <row r="392" ht="15" customHeight="1" spans="47:47">
      <c r="AU392" s="37"/>
    </row>
    <row r="393" ht="15" customHeight="1" spans="47:47">
      <c r="AU393" s="37"/>
    </row>
    <row r="394" ht="15" customHeight="1" spans="47:47">
      <c r="AU394" s="37"/>
    </row>
    <row r="395" ht="15" customHeight="1" spans="47:47">
      <c r="AU395" s="37"/>
    </row>
    <row r="396" ht="15" customHeight="1" spans="47:47">
      <c r="AU396" s="37"/>
    </row>
    <row r="397" ht="15" customHeight="1" spans="47:47">
      <c r="AU397" s="37"/>
    </row>
    <row r="398" ht="15" customHeight="1" spans="47:47">
      <c r="AU398" s="37"/>
    </row>
    <row r="399" ht="15" customHeight="1" spans="47:47">
      <c r="AU399" s="37"/>
    </row>
    <row r="400" ht="15" customHeight="1" spans="47:47">
      <c r="AU400" s="37"/>
    </row>
    <row r="401" ht="15" customHeight="1" spans="47:47">
      <c r="AU401" s="37"/>
    </row>
    <row r="402" ht="15" customHeight="1" spans="47:47">
      <c r="AU402" s="37"/>
    </row>
    <row r="403" ht="15" customHeight="1" spans="47:47">
      <c r="AU403" s="37"/>
    </row>
    <row r="404" ht="15" customHeight="1" spans="47:47">
      <c r="AU404" s="37"/>
    </row>
    <row r="405" ht="15" customHeight="1" spans="47:47">
      <c r="AU405" s="37"/>
    </row>
    <row r="406" ht="15" customHeight="1" spans="47:47">
      <c r="AU406" s="37"/>
    </row>
    <row r="407" ht="15" customHeight="1" spans="47:47">
      <c r="AU407" s="37"/>
    </row>
    <row r="408" ht="15" customHeight="1" spans="47:47">
      <c r="AU408" s="37"/>
    </row>
    <row r="409" ht="15" customHeight="1" spans="47:47">
      <c r="AU409" s="37"/>
    </row>
    <row r="410" ht="15" customHeight="1" spans="47:47">
      <c r="AU410" s="37"/>
    </row>
    <row r="411" ht="15" customHeight="1" spans="47:47">
      <c r="AU411" s="37"/>
    </row>
    <row r="412" ht="15" customHeight="1" spans="47:47">
      <c r="AU412" s="37"/>
    </row>
    <row r="413" ht="15" customHeight="1" spans="47:47">
      <c r="AU413" s="37"/>
    </row>
    <row r="414" ht="15" customHeight="1" spans="47:47">
      <c r="AU414" s="37"/>
    </row>
    <row r="415" ht="15" customHeight="1" spans="47:47">
      <c r="AU415" s="37"/>
    </row>
    <row r="416" ht="15" customHeight="1" spans="47:47">
      <c r="AU416" s="37"/>
    </row>
    <row r="417" ht="15" customHeight="1" spans="47:47">
      <c r="AU417" s="37"/>
    </row>
    <row r="418" ht="15" customHeight="1" spans="47:47">
      <c r="AU418" s="37"/>
    </row>
    <row r="419" ht="15" customHeight="1" spans="47:47">
      <c r="AU419" s="37"/>
    </row>
    <row r="420" ht="15" customHeight="1" spans="47:47">
      <c r="AU420" s="37"/>
    </row>
    <row r="421" ht="15" customHeight="1" spans="47:47">
      <c r="AU421" s="37"/>
    </row>
    <row r="422" ht="15" customHeight="1" spans="47:47">
      <c r="AU422" s="37"/>
    </row>
    <row r="423" ht="15" customHeight="1" spans="47:47">
      <c r="AU423" s="37"/>
    </row>
    <row r="424" ht="15" customHeight="1" spans="47:47">
      <c r="AU424" s="37"/>
    </row>
    <row r="425" ht="15" customHeight="1" spans="47:47">
      <c r="AU425" s="37"/>
    </row>
    <row r="426" ht="15" customHeight="1" spans="47:47">
      <c r="AU426" s="37"/>
    </row>
    <row r="427" ht="15" customHeight="1" spans="47:47">
      <c r="AU427" s="37"/>
    </row>
    <row r="428" ht="15" customHeight="1" spans="47:47">
      <c r="AU428" s="37"/>
    </row>
    <row r="429" ht="15" customHeight="1" spans="47:47">
      <c r="AU429" s="37"/>
    </row>
    <row r="430" ht="15" customHeight="1" spans="47:47">
      <c r="AU430" s="37"/>
    </row>
    <row r="431" ht="15" customHeight="1" spans="47:47">
      <c r="AU431" s="37"/>
    </row>
    <row r="432" ht="15" customHeight="1" spans="47:47">
      <c r="AU432" s="37"/>
    </row>
    <row r="433" ht="15" customHeight="1" spans="47:47">
      <c r="AU433" s="37"/>
    </row>
    <row r="434" ht="15" customHeight="1" spans="47:47">
      <c r="AU434" s="37"/>
    </row>
    <row r="435" ht="15" customHeight="1" spans="47:47">
      <c r="AU435" s="37"/>
    </row>
    <row r="436" ht="15" customHeight="1" spans="47:47">
      <c r="AU436" s="37"/>
    </row>
    <row r="437" ht="15" customHeight="1" spans="47:47">
      <c r="AU437" s="37"/>
    </row>
    <row r="438" ht="15" customHeight="1" spans="47:47">
      <c r="AU438" s="37"/>
    </row>
    <row r="439" ht="15" customHeight="1" spans="47:47">
      <c r="AU439" s="37"/>
    </row>
    <row r="440" ht="15" customHeight="1" spans="47:47">
      <c r="AU440" s="37"/>
    </row>
    <row r="441" ht="15" customHeight="1" spans="47:47">
      <c r="AU441" s="37"/>
    </row>
    <row r="442" ht="15" customHeight="1" spans="47:47">
      <c r="AU442" s="37"/>
    </row>
    <row r="443" ht="15" customHeight="1" spans="47:47">
      <c r="AU443" s="37"/>
    </row>
    <row r="444" ht="15" customHeight="1" spans="47:47">
      <c r="AU444" s="37"/>
    </row>
    <row r="445" ht="15" customHeight="1" spans="47:47">
      <c r="AU445" s="37"/>
    </row>
    <row r="446" ht="15" customHeight="1" spans="47:47">
      <c r="AU446" s="37"/>
    </row>
    <row r="447" ht="15" customHeight="1" spans="47:47">
      <c r="AU447" s="37"/>
    </row>
    <row r="448" ht="15" customHeight="1" spans="47:47">
      <c r="AU448" s="37"/>
    </row>
    <row r="449" ht="15" customHeight="1" spans="47:47">
      <c r="AU449" s="37"/>
    </row>
    <row r="450" ht="15" customHeight="1" spans="47:47">
      <c r="AU450" s="37"/>
    </row>
    <row r="451" ht="15" customHeight="1" spans="47:47">
      <c r="AU451" s="37"/>
    </row>
    <row r="452" ht="15" customHeight="1" spans="47:47">
      <c r="AU452" s="37"/>
    </row>
    <row r="453" ht="15" customHeight="1" spans="47:47">
      <c r="AU453" s="37"/>
    </row>
    <row r="454" ht="15" customHeight="1" spans="47:47">
      <c r="AU454" s="37"/>
    </row>
    <row r="455" ht="15" customHeight="1" spans="47:47">
      <c r="AU455" s="37"/>
    </row>
    <row r="456" ht="15" customHeight="1" spans="47:47">
      <c r="AU456" s="37"/>
    </row>
    <row r="457" ht="15" customHeight="1" spans="47:47">
      <c r="AU457" s="37"/>
    </row>
    <row r="458" ht="15" customHeight="1" spans="47:47">
      <c r="AU458" s="37"/>
    </row>
    <row r="459" ht="15" customHeight="1" spans="47:47">
      <c r="AU459" s="37"/>
    </row>
    <row r="460" ht="15" customHeight="1" spans="47:47">
      <c r="AU460" s="37"/>
    </row>
    <row r="461" ht="15" customHeight="1" spans="47:47">
      <c r="AU461" s="37"/>
    </row>
    <row r="462" ht="15" customHeight="1" spans="47:47">
      <c r="AU462" s="37"/>
    </row>
    <row r="463" ht="15" customHeight="1" spans="47:47">
      <c r="AU463" s="37"/>
    </row>
    <row r="464" ht="15" customHeight="1" spans="47:47">
      <c r="AU464" s="37"/>
    </row>
    <row r="465" ht="15" customHeight="1" spans="47:47">
      <c r="AU465" s="37"/>
    </row>
    <row r="466" ht="15" customHeight="1" spans="47:47">
      <c r="AU466" s="37"/>
    </row>
    <row r="467" ht="15" customHeight="1" spans="47:47">
      <c r="AU467" s="37"/>
    </row>
    <row r="468" ht="15" customHeight="1" spans="47:47">
      <c r="AU468" s="37"/>
    </row>
    <row r="469" ht="15" customHeight="1" spans="47:47">
      <c r="AU469" s="37"/>
    </row>
    <row r="470" ht="15" customHeight="1" spans="47:47">
      <c r="AU470" s="37"/>
    </row>
    <row r="471" ht="15" customHeight="1" spans="47:47">
      <c r="AU471" s="37"/>
    </row>
    <row r="472" ht="15" customHeight="1" spans="47:47">
      <c r="AU472" s="37"/>
    </row>
    <row r="473" ht="15" customHeight="1" spans="47:47">
      <c r="AU473" s="37"/>
    </row>
    <row r="474" ht="15" customHeight="1" spans="47:47">
      <c r="AU474" s="37"/>
    </row>
    <row r="475" ht="15" customHeight="1" spans="47:47">
      <c r="AU475" s="37"/>
    </row>
    <row r="476" ht="15" customHeight="1" spans="47:47">
      <c r="AU476" s="37"/>
    </row>
    <row r="477" ht="15" customHeight="1" spans="47:47">
      <c r="AU477" s="37"/>
    </row>
    <row r="478" ht="15" customHeight="1" spans="47:47">
      <c r="AU478" s="37"/>
    </row>
    <row r="479" ht="15" customHeight="1" spans="47:47">
      <c r="AU479" s="37"/>
    </row>
    <row r="480" ht="15" customHeight="1" spans="47:47">
      <c r="AU480" s="37"/>
    </row>
    <row r="481" ht="15" customHeight="1" spans="47:47">
      <c r="AU481" s="37"/>
    </row>
    <row r="482" ht="15" customHeight="1" spans="47:47">
      <c r="AU482" s="37"/>
    </row>
    <row r="483" ht="15" customHeight="1" spans="47:47">
      <c r="AU483" s="37"/>
    </row>
    <row r="484" ht="15" customHeight="1" spans="47:47">
      <c r="AU484" s="37"/>
    </row>
    <row r="485" ht="15" customHeight="1" spans="47:47">
      <c r="AU485" s="37"/>
    </row>
    <row r="486" ht="15" customHeight="1" spans="47:47">
      <c r="AU486" s="37"/>
    </row>
    <row r="487" ht="15" customHeight="1" spans="47:47">
      <c r="AU487" s="37"/>
    </row>
    <row r="488" ht="15" customHeight="1" spans="47:47">
      <c r="AU488" s="37"/>
    </row>
    <row r="489" ht="15" customHeight="1" spans="47:47">
      <c r="AU489" s="37"/>
    </row>
    <row r="490" ht="15" customHeight="1" spans="47:47">
      <c r="AU490" s="37"/>
    </row>
    <row r="491" ht="15" customHeight="1" spans="47:47">
      <c r="AU491" s="37"/>
    </row>
    <row r="492" ht="15" customHeight="1" spans="47:47">
      <c r="AU492" s="37"/>
    </row>
    <row r="493" ht="15" customHeight="1" spans="47:47">
      <c r="AU493" s="37"/>
    </row>
    <row r="494" ht="15" customHeight="1" spans="47:47">
      <c r="AU494" s="37"/>
    </row>
    <row r="495" ht="15" customHeight="1" spans="47:47">
      <c r="AU495" s="37"/>
    </row>
    <row r="496" ht="15" customHeight="1" spans="47:47">
      <c r="AU496" s="37"/>
    </row>
    <row r="497" ht="15" customHeight="1" spans="47:47">
      <c r="AU497" s="37"/>
    </row>
    <row r="498" ht="15" customHeight="1" spans="47:47">
      <c r="AU498" s="37"/>
    </row>
    <row r="499" ht="15" customHeight="1" spans="47:47">
      <c r="AU499" s="37"/>
    </row>
    <row r="500" ht="15" customHeight="1" spans="47:47">
      <c r="AU500" s="37"/>
    </row>
    <row r="501" ht="15" customHeight="1" spans="47:47">
      <c r="AU501" s="37"/>
    </row>
    <row r="502" ht="15" customHeight="1" spans="47:47">
      <c r="AU502" s="37"/>
    </row>
    <row r="503" ht="15" customHeight="1" spans="47:47">
      <c r="AU503" s="37"/>
    </row>
    <row r="504" ht="15" customHeight="1" spans="47:47">
      <c r="AU504" s="37"/>
    </row>
    <row r="505" ht="15" customHeight="1" spans="47:47">
      <c r="AU505" s="37"/>
    </row>
    <row r="506" ht="15" customHeight="1" spans="47:47">
      <c r="AU506" s="37"/>
    </row>
    <row r="507" ht="15" customHeight="1" spans="47:47">
      <c r="AU507" s="37"/>
    </row>
    <row r="508" ht="15" customHeight="1" spans="47:47">
      <c r="AU508" s="37"/>
    </row>
    <row r="509" ht="15" customHeight="1" spans="47:47">
      <c r="AU509" s="37"/>
    </row>
    <row r="510" ht="15" customHeight="1" spans="47:47">
      <c r="AU510" s="37"/>
    </row>
    <row r="511" ht="15" customHeight="1" spans="47:47">
      <c r="AU511" s="37"/>
    </row>
    <row r="512" ht="15" customHeight="1" spans="47:47">
      <c r="AU512" s="37"/>
    </row>
    <row r="513" ht="15" customHeight="1" spans="47:47">
      <c r="AU513" s="37"/>
    </row>
    <row r="514" ht="15" customHeight="1" spans="47:47">
      <c r="AU514" s="37"/>
    </row>
    <row r="515" ht="15" customHeight="1" spans="47:47">
      <c r="AU515" s="37"/>
    </row>
    <row r="516" ht="15" customHeight="1" spans="47:47">
      <c r="AU516" s="37"/>
    </row>
    <row r="517" ht="15" customHeight="1" spans="47:47">
      <c r="AU517" s="37"/>
    </row>
    <row r="518" ht="15" customHeight="1" spans="47:47">
      <c r="AU518" s="37"/>
    </row>
    <row r="519" ht="15" customHeight="1" spans="47:47">
      <c r="AU519" s="37"/>
    </row>
    <row r="520" ht="15" customHeight="1" spans="47:47">
      <c r="AU520" s="37"/>
    </row>
    <row r="521" ht="15" customHeight="1" spans="47:47">
      <c r="AU521" s="37"/>
    </row>
    <row r="522" ht="15" customHeight="1" spans="47:47">
      <c r="AU522" s="37"/>
    </row>
    <row r="523" ht="15" customHeight="1" spans="47:47">
      <c r="AU523" s="37"/>
    </row>
    <row r="524" ht="15" customHeight="1" spans="47:47">
      <c r="AU524" s="37"/>
    </row>
    <row r="525" ht="15" customHeight="1" spans="47:47">
      <c r="AU525" s="37"/>
    </row>
    <row r="526" ht="15" customHeight="1" spans="47:47">
      <c r="AU526" s="37"/>
    </row>
    <row r="527" ht="15" customHeight="1" spans="47:47">
      <c r="AU527" s="37"/>
    </row>
    <row r="528" ht="15" customHeight="1" spans="47:47">
      <c r="AU528" s="37"/>
    </row>
    <row r="529" ht="15" customHeight="1" spans="47:47">
      <c r="AU529" s="37"/>
    </row>
    <row r="530" ht="15" customHeight="1" spans="47:47">
      <c r="AU530" s="37"/>
    </row>
    <row r="531" ht="15" customHeight="1" spans="47:47">
      <c r="AU531" s="37"/>
    </row>
    <row r="532" ht="15" customHeight="1" spans="47:47">
      <c r="AU532" s="37"/>
    </row>
    <row r="533" ht="15" customHeight="1" spans="47:47">
      <c r="AU533" s="37"/>
    </row>
    <row r="534" ht="15" customHeight="1" spans="47:47">
      <c r="AU534" s="37"/>
    </row>
    <row r="535" ht="15" customHeight="1" spans="47:47">
      <c r="AU535" s="37"/>
    </row>
    <row r="536" ht="15" customHeight="1" spans="47:47">
      <c r="AU536" s="37"/>
    </row>
    <row r="537" ht="15" customHeight="1" spans="47:47">
      <c r="AU537" s="37"/>
    </row>
    <row r="538" ht="15" customHeight="1" spans="47:47">
      <c r="AU538" s="37"/>
    </row>
    <row r="539" ht="15" customHeight="1" spans="47:47">
      <c r="AU539" s="37"/>
    </row>
    <row r="540" ht="15" customHeight="1" spans="47:47">
      <c r="AU540" s="37"/>
    </row>
    <row r="541" ht="15" customHeight="1" spans="47:47">
      <c r="AU541" s="37"/>
    </row>
    <row r="542" ht="15" customHeight="1" spans="47:47">
      <c r="AU542" s="37"/>
    </row>
    <row r="543" ht="15" customHeight="1" spans="47:47">
      <c r="AU543" s="37"/>
    </row>
    <row r="544" ht="15" customHeight="1" spans="47:47">
      <c r="AU544" s="37"/>
    </row>
    <row r="545" ht="15" customHeight="1" spans="47:47">
      <c r="AU545" s="37"/>
    </row>
    <row r="546" ht="15" customHeight="1" spans="47:47">
      <c r="AU546" s="37"/>
    </row>
    <row r="547" ht="15" customHeight="1" spans="47:47">
      <c r="AU547" s="37"/>
    </row>
    <row r="548" ht="15" customHeight="1" spans="47:47">
      <c r="AU548" s="37"/>
    </row>
    <row r="549" ht="15" customHeight="1" spans="47:47">
      <c r="AU549" s="37"/>
    </row>
    <row r="550" ht="15" customHeight="1" spans="47:47">
      <c r="AU550" s="37"/>
    </row>
    <row r="551" ht="15" customHeight="1" spans="47:47">
      <c r="AU551" s="37"/>
    </row>
    <row r="552" ht="15" customHeight="1" spans="47:47">
      <c r="AU552" s="37"/>
    </row>
    <row r="553" ht="15" customHeight="1" spans="47:47">
      <c r="AU553" s="37"/>
    </row>
    <row r="554" ht="15" customHeight="1" spans="47:47">
      <c r="AU554" s="37"/>
    </row>
    <row r="555" ht="15" customHeight="1" spans="47:47">
      <c r="AU555" s="37"/>
    </row>
    <row r="556" ht="15" customHeight="1" spans="47:47">
      <c r="AU556" s="37"/>
    </row>
    <row r="557" ht="15" customHeight="1" spans="47:47">
      <c r="AU557" s="37"/>
    </row>
    <row r="558" ht="15" customHeight="1" spans="47:47">
      <c r="AU558" s="37"/>
    </row>
    <row r="559" ht="15" customHeight="1" spans="47:47">
      <c r="AU559" s="37"/>
    </row>
    <row r="560" ht="15" customHeight="1" spans="47:47">
      <c r="AU560" s="37"/>
    </row>
    <row r="561" ht="15" customHeight="1" spans="47:47">
      <c r="AU561" s="37"/>
    </row>
    <row r="562" ht="15" customHeight="1" spans="47:47">
      <c r="AU562" s="37"/>
    </row>
    <row r="563" ht="15" customHeight="1" spans="47:47">
      <c r="AU563" s="37"/>
    </row>
    <row r="564" ht="15" customHeight="1" spans="47:47">
      <c r="AU564" s="37"/>
    </row>
    <row r="565" ht="15" customHeight="1" spans="47:47">
      <c r="AU565" s="37"/>
    </row>
    <row r="566" ht="15" customHeight="1" spans="47:47">
      <c r="AU566" s="37"/>
    </row>
    <row r="567" ht="15" customHeight="1" spans="47:47">
      <c r="AU567" s="37"/>
    </row>
    <row r="568" ht="15" customHeight="1" spans="47:47">
      <c r="AU568" s="37"/>
    </row>
    <row r="569" ht="15" customHeight="1" spans="47:47">
      <c r="AU569" s="37"/>
    </row>
    <row r="570" ht="15" customHeight="1" spans="47:47">
      <c r="AU570" s="37"/>
    </row>
    <row r="571" ht="15" customHeight="1" spans="47:47">
      <c r="AU571" s="37"/>
    </row>
    <row r="572" ht="15" customHeight="1" spans="47:47">
      <c r="AU572" s="37"/>
    </row>
    <row r="573" ht="15" customHeight="1" spans="47:47">
      <c r="AU573" s="37"/>
    </row>
    <row r="574" ht="15" customHeight="1" spans="47:47">
      <c r="AU574" s="37"/>
    </row>
    <row r="575" ht="15" customHeight="1" spans="47:47">
      <c r="AU575" s="37"/>
    </row>
    <row r="576" ht="15" customHeight="1" spans="47:47">
      <c r="AU576" s="37"/>
    </row>
    <row r="577" ht="15" customHeight="1" spans="47:47">
      <c r="AU577" s="37"/>
    </row>
    <row r="578" ht="15" customHeight="1" spans="47:47">
      <c r="AU578" s="37"/>
    </row>
    <row r="579" ht="15" customHeight="1" spans="47:47">
      <c r="AU579" s="37"/>
    </row>
    <row r="580" ht="15" customHeight="1" spans="47:47">
      <c r="AU580" s="37"/>
    </row>
    <row r="581" ht="15" customHeight="1" spans="47:47">
      <c r="AU581" s="37"/>
    </row>
    <row r="582" ht="15" customHeight="1" spans="47:47">
      <c r="AU582" s="37"/>
    </row>
    <row r="583" ht="15" customHeight="1" spans="47:47">
      <c r="AU583" s="37"/>
    </row>
    <row r="584" ht="15" customHeight="1" spans="47:47">
      <c r="AU584" s="37"/>
    </row>
    <row r="585" ht="15" customHeight="1" spans="47:47">
      <c r="AU585" s="37"/>
    </row>
    <row r="586" ht="15" customHeight="1" spans="47:47">
      <c r="AU586" s="37"/>
    </row>
    <row r="587" ht="15" customHeight="1" spans="47:47">
      <c r="AU587" s="37"/>
    </row>
    <row r="588" ht="15" customHeight="1" spans="47:47">
      <c r="AU588" s="37"/>
    </row>
    <row r="589" ht="15" customHeight="1" spans="47:47">
      <c r="AU589" s="37"/>
    </row>
    <row r="590" ht="15" customHeight="1" spans="47:47">
      <c r="AU590" s="37"/>
    </row>
    <row r="591" ht="15" customHeight="1" spans="47:47">
      <c r="AU591" s="37"/>
    </row>
    <row r="592" ht="15" customHeight="1" spans="47:47">
      <c r="AU592" s="37"/>
    </row>
    <row r="593" ht="15" customHeight="1" spans="47:47">
      <c r="AU593" s="37"/>
    </row>
    <row r="594" ht="15" customHeight="1" spans="47:47">
      <c r="AU594" s="37"/>
    </row>
    <row r="595" ht="15" customHeight="1" spans="47:47">
      <c r="AU595" s="37"/>
    </row>
    <row r="596" ht="15" customHeight="1" spans="47:47">
      <c r="AU596" s="37"/>
    </row>
    <row r="597" ht="15" customHeight="1" spans="47:47">
      <c r="AU597" s="37"/>
    </row>
    <row r="598" ht="15" customHeight="1" spans="47:47">
      <c r="AU598" s="37"/>
    </row>
    <row r="599" ht="15" customHeight="1" spans="47:47">
      <c r="AU599" s="37"/>
    </row>
    <row r="600" ht="15" customHeight="1" spans="47:47">
      <c r="AU600" s="37"/>
    </row>
    <row r="601" ht="15" customHeight="1" spans="47:47">
      <c r="AU601" s="37"/>
    </row>
    <row r="602" ht="15" customHeight="1" spans="47:47">
      <c r="AU602" s="37"/>
    </row>
    <row r="603" ht="15" customHeight="1" spans="47:47">
      <c r="AU603" s="37"/>
    </row>
    <row r="604" ht="15" customHeight="1" spans="47:47">
      <c r="AU604" s="37"/>
    </row>
    <row r="605" ht="15" customHeight="1" spans="47:47">
      <c r="AU605" s="37"/>
    </row>
    <row r="606" ht="15" customHeight="1" spans="47:47">
      <c r="AU606" s="37"/>
    </row>
    <row r="607" ht="15" customHeight="1" spans="47:47">
      <c r="AU607" s="37"/>
    </row>
    <row r="608" ht="15" customHeight="1" spans="47:47">
      <c r="AU608" s="37"/>
    </row>
    <row r="609" ht="15" customHeight="1" spans="47:47">
      <c r="AU609" s="37"/>
    </row>
    <row r="610" ht="15" customHeight="1" spans="47:47">
      <c r="AU610" s="37"/>
    </row>
    <row r="611" ht="15" customHeight="1" spans="47:47">
      <c r="AU611" s="37"/>
    </row>
    <row r="612" ht="15" customHeight="1" spans="47:47">
      <c r="AU612" s="37"/>
    </row>
    <row r="613" ht="15" customHeight="1" spans="47:47">
      <c r="AU613" s="37"/>
    </row>
    <row r="614" ht="15" customHeight="1" spans="47:47">
      <c r="AU614" s="37"/>
    </row>
    <row r="615" ht="15" customHeight="1" spans="47:47">
      <c r="AU615" s="37"/>
    </row>
    <row r="616" ht="15" customHeight="1" spans="47:47">
      <c r="AU616" s="37"/>
    </row>
    <row r="617" ht="15" customHeight="1" spans="47:47">
      <c r="AU617" s="37"/>
    </row>
    <row r="618" ht="15" customHeight="1" spans="47:47">
      <c r="AU618" s="37"/>
    </row>
    <row r="619" ht="15" customHeight="1" spans="47:47">
      <c r="AU619" s="37"/>
    </row>
    <row r="620" ht="15" customHeight="1" spans="47:47">
      <c r="AU620" s="37"/>
    </row>
    <row r="621" ht="15" customHeight="1" spans="47:47">
      <c r="AU621" s="37"/>
    </row>
    <row r="622" ht="15" customHeight="1" spans="47:47">
      <c r="AU622" s="37"/>
    </row>
    <row r="623" ht="15" customHeight="1" spans="47:47">
      <c r="AU623" s="37"/>
    </row>
    <row r="624" ht="15" customHeight="1" spans="47:47">
      <c r="AU624" s="37"/>
    </row>
    <row r="625" ht="15" customHeight="1" spans="47:47">
      <c r="AU625" s="37"/>
    </row>
    <row r="626" ht="15" customHeight="1" spans="47:47">
      <c r="AU626" s="37"/>
    </row>
    <row r="627" ht="15" customHeight="1" spans="47:47">
      <c r="AU627" s="37"/>
    </row>
    <row r="628" ht="15" customHeight="1" spans="47:47">
      <c r="AU628" s="37"/>
    </row>
    <row r="629" ht="15" customHeight="1" spans="47:47">
      <c r="AU629" s="37"/>
    </row>
    <row r="630" ht="15" customHeight="1" spans="47:47">
      <c r="AU630" s="37"/>
    </row>
    <row r="631" ht="15" customHeight="1" spans="47:47">
      <c r="AU631" s="37"/>
    </row>
    <row r="632" ht="15" customHeight="1" spans="47:47">
      <c r="AU632" s="37"/>
    </row>
    <row r="633" ht="15" customHeight="1" spans="47:47">
      <c r="AU633" s="37"/>
    </row>
    <row r="634" ht="15" customHeight="1" spans="47:47">
      <c r="AU634" s="37"/>
    </row>
    <row r="635" ht="15" customHeight="1" spans="47:47">
      <c r="AU635" s="37"/>
    </row>
    <row r="636" ht="15" customHeight="1" spans="47:47">
      <c r="AU636" s="37"/>
    </row>
    <row r="637" ht="15" customHeight="1" spans="47:47">
      <c r="AU637" s="37"/>
    </row>
    <row r="638" ht="15" customHeight="1" spans="47:47">
      <c r="AU638" s="37"/>
    </row>
    <row r="639" ht="15" customHeight="1" spans="47:47">
      <c r="AU639" s="37"/>
    </row>
    <row r="640" ht="15" customHeight="1" spans="47:47">
      <c r="AU640" s="37"/>
    </row>
    <row r="641" ht="15" customHeight="1" spans="47:47">
      <c r="AU641" s="37"/>
    </row>
    <row r="642" ht="15" customHeight="1" spans="47:47">
      <c r="AU642" s="37"/>
    </row>
    <row r="643" ht="15" customHeight="1" spans="47:47">
      <c r="AU643" s="37"/>
    </row>
    <row r="644" ht="15" customHeight="1" spans="47:47">
      <c r="AU644" s="37"/>
    </row>
    <row r="645" ht="15" customHeight="1" spans="47:47">
      <c r="AU645" s="37"/>
    </row>
    <row r="646" ht="15" customHeight="1" spans="47:47">
      <c r="AU646" s="37"/>
    </row>
    <row r="647" ht="15" customHeight="1" spans="47:47">
      <c r="AU647" s="37"/>
    </row>
    <row r="648" ht="15" customHeight="1" spans="47:47">
      <c r="AU648" s="37"/>
    </row>
    <row r="649" ht="15" customHeight="1" spans="47:47">
      <c r="AU649" s="37"/>
    </row>
    <row r="650" ht="15" customHeight="1" spans="47:47">
      <c r="AU650" s="37"/>
    </row>
    <row r="651" ht="15" customHeight="1" spans="47:47">
      <c r="AU651" s="37"/>
    </row>
    <row r="652" ht="15" customHeight="1" spans="47:47">
      <c r="AU652" s="37"/>
    </row>
    <row r="653" ht="15" customHeight="1" spans="47:47">
      <c r="AU653" s="37"/>
    </row>
    <row r="654" ht="15" customHeight="1" spans="47:47">
      <c r="AU654" s="37"/>
    </row>
    <row r="655" ht="15" customHeight="1" spans="47:47">
      <c r="AU655" s="37"/>
    </row>
    <row r="656" ht="15" customHeight="1" spans="47:47">
      <c r="AU656" s="37"/>
    </row>
    <row r="657" ht="15" customHeight="1" spans="47:47">
      <c r="AU657" s="37"/>
    </row>
    <row r="658" ht="15" customHeight="1" spans="47:47">
      <c r="AU658" s="37"/>
    </row>
    <row r="659" ht="15" customHeight="1" spans="47:47">
      <c r="AU659" s="37"/>
    </row>
    <row r="660" ht="15" customHeight="1" spans="47:47">
      <c r="AU660" s="37"/>
    </row>
    <row r="661" ht="15" customHeight="1" spans="47:47">
      <c r="AU661" s="37"/>
    </row>
    <row r="662" ht="15" customHeight="1" spans="47:47">
      <c r="AU662" s="37"/>
    </row>
    <row r="663" ht="15" customHeight="1" spans="47:47">
      <c r="AU663" s="37"/>
    </row>
    <row r="664" ht="15" customHeight="1" spans="47:47">
      <c r="AU664" s="37"/>
    </row>
    <row r="665" ht="15" customHeight="1" spans="47:47">
      <c r="AU665" s="37"/>
    </row>
    <row r="666" ht="15" customHeight="1" spans="47:47">
      <c r="AU666" s="37"/>
    </row>
    <row r="667" ht="15" customHeight="1" spans="47:47">
      <c r="AU667" s="37"/>
    </row>
    <row r="668" ht="15" customHeight="1" spans="47:47">
      <c r="AU668" s="37"/>
    </row>
    <row r="669" ht="15" customHeight="1" spans="47:47">
      <c r="AU669" s="37"/>
    </row>
    <row r="670" ht="15" customHeight="1" spans="47:47">
      <c r="AU670" s="37"/>
    </row>
    <row r="671" ht="15" customHeight="1" spans="47:47">
      <c r="AU671" s="37"/>
    </row>
    <row r="672" ht="15" customHeight="1" spans="47:47">
      <c r="AU672" s="37"/>
    </row>
    <row r="673" ht="15" customHeight="1" spans="47:47">
      <c r="AU673" s="37"/>
    </row>
    <row r="674" ht="15" customHeight="1" spans="47:47">
      <c r="AU674" s="37"/>
    </row>
    <row r="675" ht="15" customHeight="1" spans="47:47">
      <c r="AU675" s="37"/>
    </row>
    <row r="676" ht="15" customHeight="1" spans="47:47">
      <c r="AU676" s="37"/>
    </row>
    <row r="677" ht="15" customHeight="1" spans="47:47">
      <c r="AU677" s="37"/>
    </row>
    <row r="678" ht="15" customHeight="1" spans="47:47">
      <c r="AU678" s="37"/>
    </row>
    <row r="679" ht="15" customHeight="1" spans="47:47">
      <c r="AU679" s="37"/>
    </row>
    <row r="680" ht="15" customHeight="1" spans="47:47">
      <c r="AU680" s="37"/>
    </row>
    <row r="681" ht="15" customHeight="1" spans="47:47">
      <c r="AU681" s="37"/>
    </row>
    <row r="682" ht="15" customHeight="1" spans="47:47">
      <c r="AU682" s="37"/>
    </row>
    <row r="683" ht="15" customHeight="1" spans="47:47">
      <c r="AU683" s="37"/>
    </row>
    <row r="684" ht="15" customHeight="1" spans="47:47">
      <c r="AU684" s="37"/>
    </row>
    <row r="685" ht="15" customHeight="1" spans="47:47">
      <c r="AU685" s="37"/>
    </row>
    <row r="686" ht="15" customHeight="1" spans="47:47">
      <c r="AU686" s="37"/>
    </row>
    <row r="687" ht="15" customHeight="1" spans="47:47">
      <c r="AU687" s="37"/>
    </row>
    <row r="688" ht="15" customHeight="1" spans="47:47">
      <c r="AU688" s="37"/>
    </row>
    <row r="689" ht="15" customHeight="1" spans="47:47">
      <c r="AU689" s="37"/>
    </row>
    <row r="690" ht="15" customHeight="1" spans="47:47">
      <c r="AU690" s="37"/>
    </row>
    <row r="691" ht="15" customHeight="1" spans="47:47">
      <c r="AU691" s="37"/>
    </row>
    <row r="692" ht="15" customHeight="1" spans="47:47">
      <c r="AU692" s="37"/>
    </row>
    <row r="693" ht="15" customHeight="1" spans="47:47">
      <c r="AU693" s="37"/>
    </row>
    <row r="694" ht="15" customHeight="1" spans="47:47">
      <c r="AU694" s="37"/>
    </row>
    <row r="695" ht="15" customHeight="1" spans="47:47">
      <c r="AU695" s="37"/>
    </row>
    <row r="696" ht="15" customHeight="1" spans="47:47">
      <c r="AU696" s="37"/>
    </row>
    <row r="697" ht="15" customHeight="1" spans="47:47">
      <c r="AU697" s="37"/>
    </row>
    <row r="698" ht="15" customHeight="1" spans="47:47">
      <c r="AU698" s="37"/>
    </row>
    <row r="699" ht="15" customHeight="1" spans="47:47">
      <c r="AU699" s="37"/>
    </row>
    <row r="700" ht="15" customHeight="1" spans="47:47">
      <c r="AU700" s="37"/>
    </row>
    <row r="701" ht="15" customHeight="1" spans="47:47">
      <c r="AU701" s="37"/>
    </row>
    <row r="702" ht="15" customHeight="1" spans="47:47">
      <c r="AU702" s="37"/>
    </row>
    <row r="703" ht="15" customHeight="1" spans="47:47">
      <c r="AU703" s="37"/>
    </row>
    <row r="704" ht="15" customHeight="1" spans="47:47">
      <c r="AU704" s="37"/>
    </row>
    <row r="705" ht="15" customHeight="1" spans="47:47">
      <c r="AU705" s="37"/>
    </row>
    <row r="706" ht="15" customHeight="1" spans="47:47">
      <c r="AU706" s="37"/>
    </row>
    <row r="707" ht="15" customHeight="1" spans="47:47">
      <c r="AU707" s="37"/>
    </row>
    <row r="708" ht="15" customHeight="1" spans="47:47">
      <c r="AU708" s="37"/>
    </row>
    <row r="709" ht="15" customHeight="1" spans="47:47">
      <c r="AU709" s="37"/>
    </row>
    <row r="710" ht="15" customHeight="1" spans="47:47">
      <c r="AU710" s="37"/>
    </row>
    <row r="711" ht="15" customHeight="1" spans="47:47">
      <c r="AU711" s="37"/>
    </row>
    <row r="712" ht="15" customHeight="1" spans="47:47">
      <c r="AU712" s="37"/>
    </row>
    <row r="713" ht="15" customHeight="1" spans="47:47">
      <c r="AU713" s="37"/>
    </row>
    <row r="714" ht="15" customHeight="1" spans="47:47">
      <c r="AU714" s="37"/>
    </row>
    <row r="715" ht="15" customHeight="1" spans="47:47">
      <c r="AU715" s="37"/>
    </row>
    <row r="716" ht="15" customHeight="1" spans="47:47">
      <c r="AU716" s="37"/>
    </row>
    <row r="717" ht="15" customHeight="1" spans="47:47">
      <c r="AU717" s="37"/>
    </row>
    <row r="718" ht="15" customHeight="1" spans="47:47">
      <c r="AU718" s="37"/>
    </row>
    <row r="719" ht="15" customHeight="1" spans="47:47">
      <c r="AU719" s="37"/>
    </row>
    <row r="720" ht="15" customHeight="1" spans="47:47">
      <c r="AU720" s="37"/>
    </row>
    <row r="721" ht="15" customHeight="1" spans="47:47">
      <c r="AU721" s="37"/>
    </row>
    <row r="722" ht="15" customHeight="1" spans="47:47">
      <c r="AU722" s="37"/>
    </row>
    <row r="723" ht="15" customHeight="1" spans="47:47">
      <c r="AU723" s="37"/>
    </row>
    <row r="724" ht="15" customHeight="1" spans="47:47">
      <c r="AU724" s="37"/>
    </row>
    <row r="725" ht="15" customHeight="1" spans="47:47">
      <c r="AU725" s="37"/>
    </row>
    <row r="726" ht="15" customHeight="1" spans="47:47">
      <c r="AU726" s="37"/>
    </row>
    <row r="727" ht="15" customHeight="1" spans="47:47">
      <c r="AU727" s="37"/>
    </row>
    <row r="728" ht="15" customHeight="1" spans="47:47">
      <c r="AU728" s="37"/>
    </row>
    <row r="729" ht="15" customHeight="1" spans="47:47">
      <c r="AU729" s="37"/>
    </row>
    <row r="730" ht="15" customHeight="1" spans="47:47">
      <c r="AU730" s="37"/>
    </row>
    <row r="731" ht="15" customHeight="1" spans="47:47">
      <c r="AU731" s="37"/>
    </row>
    <row r="732" ht="15" customHeight="1" spans="47:47">
      <c r="AU732" s="37"/>
    </row>
    <row r="733" ht="15" customHeight="1" spans="47:47">
      <c r="AU733" s="37"/>
    </row>
    <row r="734" ht="15" customHeight="1" spans="47:47">
      <c r="AU734" s="37"/>
    </row>
    <row r="735" ht="15" customHeight="1" spans="47:47">
      <c r="AU735" s="37"/>
    </row>
    <row r="736" ht="15" customHeight="1" spans="47:47">
      <c r="AU736" s="37"/>
    </row>
    <row r="737" ht="15" customHeight="1" spans="47:47">
      <c r="AU737" s="37"/>
    </row>
    <row r="738" ht="15" customHeight="1" spans="47:47">
      <c r="AU738" s="37"/>
    </row>
    <row r="739" ht="15" customHeight="1" spans="47:47">
      <c r="AU739" s="37"/>
    </row>
    <row r="740" ht="15" customHeight="1" spans="47:47">
      <c r="AU740" s="37"/>
    </row>
    <row r="741" ht="15" customHeight="1" spans="47:47">
      <c r="AU741" s="37"/>
    </row>
    <row r="742" ht="15" customHeight="1" spans="47:47">
      <c r="AU742" s="37"/>
    </row>
    <row r="743" ht="15" customHeight="1" spans="47:47">
      <c r="AU743" s="37"/>
    </row>
    <row r="744" ht="15" customHeight="1" spans="47:47">
      <c r="AU744" s="37"/>
    </row>
    <row r="745" ht="15" customHeight="1" spans="47:47">
      <c r="AU745" s="37"/>
    </row>
    <row r="746" ht="15" customHeight="1" spans="47:47">
      <c r="AU746" s="37"/>
    </row>
    <row r="747" ht="15" customHeight="1" spans="47:47">
      <c r="AU747" s="37"/>
    </row>
    <row r="748" ht="15" customHeight="1" spans="47:47">
      <c r="AU748" s="37"/>
    </row>
    <row r="749" ht="15" customHeight="1" spans="47:47">
      <c r="AU749" s="37"/>
    </row>
    <row r="750" ht="15" customHeight="1" spans="47:47">
      <c r="AU750" s="37"/>
    </row>
    <row r="751" ht="15" customHeight="1" spans="47:47">
      <c r="AU751" s="37"/>
    </row>
    <row r="752" ht="15" customHeight="1" spans="47:47">
      <c r="AU752" s="37"/>
    </row>
    <row r="753" ht="15" customHeight="1" spans="47:47">
      <c r="AU753" s="37"/>
    </row>
    <row r="754" ht="15" customHeight="1" spans="47:47">
      <c r="AU754" s="37"/>
    </row>
    <row r="755" ht="15" customHeight="1" spans="47:47">
      <c r="AU755" s="37"/>
    </row>
    <row r="756" ht="15" customHeight="1" spans="47:47">
      <c r="AU756" s="37"/>
    </row>
    <row r="757" ht="15" customHeight="1" spans="47:47">
      <c r="AU757" s="37"/>
    </row>
    <row r="758" ht="15" customHeight="1" spans="47:47">
      <c r="AU758" s="37"/>
    </row>
    <row r="759" ht="15" customHeight="1" spans="47:47">
      <c r="AU759" s="37"/>
    </row>
    <row r="760" ht="15" customHeight="1" spans="47:47">
      <c r="AU760" s="37"/>
    </row>
    <row r="761" ht="15" customHeight="1" spans="47:47">
      <c r="AU761" s="37"/>
    </row>
    <row r="762" ht="15" customHeight="1" spans="47:47">
      <c r="AU762" s="37"/>
    </row>
    <row r="763" ht="15" customHeight="1" spans="47:47">
      <c r="AU763" s="37"/>
    </row>
    <row r="764" ht="15" customHeight="1" spans="47:47">
      <c r="AU764" s="37"/>
    </row>
    <row r="765" ht="15" customHeight="1" spans="47:47">
      <c r="AU765" s="37"/>
    </row>
    <row r="766" ht="15" customHeight="1" spans="47:47">
      <c r="AU766" s="37"/>
    </row>
    <row r="767" ht="15" customHeight="1" spans="47:47">
      <c r="AU767" s="37"/>
    </row>
    <row r="768" ht="15" customHeight="1" spans="47:47">
      <c r="AU768" s="37"/>
    </row>
    <row r="769" ht="15" customHeight="1" spans="47:47">
      <c r="AU769" s="37"/>
    </row>
    <row r="770" ht="15" customHeight="1" spans="47:47">
      <c r="AU770" s="37"/>
    </row>
    <row r="771" ht="15" customHeight="1" spans="47:47">
      <c r="AU771" s="37"/>
    </row>
    <row r="772" ht="15" customHeight="1" spans="47:47">
      <c r="AU772" s="37"/>
    </row>
    <row r="773" ht="15" customHeight="1" spans="47:47">
      <c r="AU773" s="37"/>
    </row>
    <row r="774" ht="15" customHeight="1" spans="47:47">
      <c r="AU774" s="37"/>
    </row>
    <row r="775" ht="15" customHeight="1" spans="47:47">
      <c r="AU775" s="37"/>
    </row>
    <row r="776" ht="15" customHeight="1" spans="47:47">
      <c r="AU776" s="37"/>
    </row>
    <row r="777" ht="15" customHeight="1" spans="47:47">
      <c r="AU777" s="37"/>
    </row>
    <row r="778" ht="15" customHeight="1" spans="47:47">
      <c r="AU778" s="37"/>
    </row>
    <row r="779" ht="15" customHeight="1" spans="47:47">
      <c r="AU779" s="37"/>
    </row>
    <row r="780" ht="15" customHeight="1" spans="47:47">
      <c r="AU780" s="37"/>
    </row>
    <row r="781" ht="15" customHeight="1" spans="47:47">
      <c r="AU781" s="37"/>
    </row>
    <row r="782" ht="15" customHeight="1" spans="47:47">
      <c r="AU782" s="37"/>
    </row>
    <row r="783" ht="15" customHeight="1" spans="47:47">
      <c r="AU783" s="37"/>
    </row>
    <row r="784" ht="15" customHeight="1" spans="47:47">
      <c r="AU784" s="37"/>
    </row>
    <row r="785" ht="15" customHeight="1" spans="47:47">
      <c r="AU785" s="37"/>
    </row>
    <row r="786" ht="15" customHeight="1" spans="47:47">
      <c r="AU786" s="37"/>
    </row>
    <row r="787" ht="15" customHeight="1" spans="47:47">
      <c r="AU787" s="37"/>
    </row>
    <row r="788" ht="15" customHeight="1" spans="47:47">
      <c r="AU788" s="37"/>
    </row>
    <row r="789" ht="15" customHeight="1" spans="47:47">
      <c r="AU789" s="37"/>
    </row>
    <row r="790" ht="15" customHeight="1" spans="47:47">
      <c r="AU790" s="37"/>
    </row>
    <row r="791" ht="15" customHeight="1" spans="47:47">
      <c r="AU791" s="37"/>
    </row>
    <row r="792" ht="15" customHeight="1" spans="47:47">
      <c r="AU792" s="37"/>
    </row>
    <row r="793" ht="15" customHeight="1" spans="47:47">
      <c r="AU793" s="37"/>
    </row>
    <row r="794" ht="15" customHeight="1" spans="47:47">
      <c r="AU794" s="37"/>
    </row>
    <row r="795" ht="15" customHeight="1" spans="47:47">
      <c r="AU795" s="37"/>
    </row>
    <row r="796" ht="15" customHeight="1" spans="47:47">
      <c r="AU796" s="37"/>
    </row>
    <row r="797" ht="15" customHeight="1" spans="47:47">
      <c r="AU797" s="37"/>
    </row>
    <row r="798" ht="15" customHeight="1" spans="47:47">
      <c r="AU798" s="37"/>
    </row>
    <row r="799" ht="15" customHeight="1" spans="47:47">
      <c r="AU799" s="37"/>
    </row>
    <row r="800" ht="15" customHeight="1" spans="47:47">
      <c r="AU800" s="37"/>
    </row>
    <row r="801" ht="15" customHeight="1" spans="47:47">
      <c r="AU801" s="37"/>
    </row>
    <row r="802" ht="15" customHeight="1" spans="47:47">
      <c r="AU802" s="37"/>
    </row>
    <row r="803" ht="15" customHeight="1" spans="47:47">
      <c r="AU803" s="37"/>
    </row>
    <row r="804" ht="15" customHeight="1" spans="47:47">
      <c r="AU804" s="37"/>
    </row>
    <row r="805" ht="15" customHeight="1" spans="47:47">
      <c r="AU805" s="37"/>
    </row>
    <row r="806" ht="15" customHeight="1" spans="47:47">
      <c r="AU806" s="37"/>
    </row>
    <row r="807" ht="15" customHeight="1" spans="47:47">
      <c r="AU807" s="37"/>
    </row>
    <row r="808" ht="15" customHeight="1" spans="47:47">
      <c r="AU808" s="37"/>
    </row>
    <row r="809" ht="15" customHeight="1" spans="47:47">
      <c r="AU809" s="37"/>
    </row>
    <row r="810" ht="15" customHeight="1" spans="47:47">
      <c r="AU810" s="37"/>
    </row>
    <row r="811" ht="15" customHeight="1" spans="47:47">
      <c r="AU811" s="37"/>
    </row>
    <row r="812" ht="15" customHeight="1" spans="47:47">
      <c r="AU812" s="37"/>
    </row>
    <row r="813" ht="15" customHeight="1" spans="47:47">
      <c r="AU813" s="37"/>
    </row>
    <row r="814" ht="15" customHeight="1" spans="47:47">
      <c r="AU814" s="37"/>
    </row>
    <row r="815" ht="15" customHeight="1" spans="47:47">
      <c r="AU815" s="37"/>
    </row>
    <row r="816" ht="15" customHeight="1" spans="47:47">
      <c r="AU816" s="37"/>
    </row>
    <row r="817" ht="15" customHeight="1" spans="47:47">
      <c r="AU817" s="37"/>
    </row>
    <row r="818" ht="15" customHeight="1" spans="47:47">
      <c r="AU818" s="37"/>
    </row>
    <row r="819" ht="15" customHeight="1" spans="47:47">
      <c r="AU819" s="37"/>
    </row>
    <row r="820" ht="15" customHeight="1" spans="47:47">
      <c r="AU820" s="37"/>
    </row>
    <row r="821" ht="15" customHeight="1" spans="47:47">
      <c r="AU821" s="37"/>
    </row>
    <row r="822" ht="15" customHeight="1" spans="47:47">
      <c r="AU822" s="37"/>
    </row>
    <row r="823" ht="15" customHeight="1" spans="47:47">
      <c r="AU823" s="37"/>
    </row>
    <row r="824" ht="15" customHeight="1" spans="47:47">
      <c r="AU824" s="37"/>
    </row>
    <row r="825" ht="15" customHeight="1" spans="47:47">
      <c r="AU825" s="37"/>
    </row>
    <row r="826" ht="15" customHeight="1" spans="47:47">
      <c r="AU826" s="37"/>
    </row>
    <row r="827" ht="15" customHeight="1" spans="47:47">
      <c r="AU827" s="37"/>
    </row>
    <row r="828" ht="15" customHeight="1" spans="47:47">
      <c r="AU828" s="37"/>
    </row>
    <row r="829" ht="15" customHeight="1" spans="47:47">
      <c r="AU829" s="37"/>
    </row>
    <row r="830" ht="15" customHeight="1" spans="47:47">
      <c r="AU830" s="37"/>
    </row>
    <row r="831" ht="15" customHeight="1" spans="47:47">
      <c r="AU831" s="37"/>
    </row>
    <row r="832" ht="15" customHeight="1" spans="47:47">
      <c r="AU832" s="37"/>
    </row>
    <row r="833" ht="15" customHeight="1" spans="47:47">
      <c r="AU833" s="37"/>
    </row>
    <row r="834" ht="15" customHeight="1" spans="47:47">
      <c r="AU834" s="37"/>
    </row>
    <row r="835" ht="15" customHeight="1" spans="47:47">
      <c r="AU835" s="37"/>
    </row>
    <row r="836" ht="15" customHeight="1" spans="47:47">
      <c r="AU836" s="37"/>
    </row>
    <row r="837" ht="15" customHeight="1" spans="47:47">
      <c r="AU837" s="37"/>
    </row>
    <row r="838" ht="15" customHeight="1" spans="47:47">
      <c r="AU838" s="37"/>
    </row>
    <row r="839" ht="15" customHeight="1" spans="47:47">
      <c r="AU839" s="37"/>
    </row>
    <row r="840" ht="15" customHeight="1" spans="47:47">
      <c r="AU840" s="37"/>
    </row>
    <row r="841" ht="15" customHeight="1" spans="47:47">
      <c r="AU841" s="37"/>
    </row>
    <row r="842" ht="15" customHeight="1" spans="47:47">
      <c r="AU842" s="37"/>
    </row>
    <row r="843" ht="15" customHeight="1" spans="47:47">
      <c r="AU843" s="37"/>
    </row>
    <row r="844" ht="15" customHeight="1" spans="47:47">
      <c r="AU844" s="37"/>
    </row>
    <row r="845" ht="15" customHeight="1" spans="47:47">
      <c r="AU845" s="37"/>
    </row>
    <row r="846" ht="15" customHeight="1" spans="47:47">
      <c r="AU846" s="37"/>
    </row>
    <row r="847" ht="15" customHeight="1" spans="47:47">
      <c r="AU847" s="37"/>
    </row>
    <row r="848" ht="15" customHeight="1" spans="47:47">
      <c r="AU848" s="37"/>
    </row>
    <row r="849" ht="15" customHeight="1" spans="47:47">
      <c r="AU849" s="37"/>
    </row>
    <row r="850" ht="15" customHeight="1" spans="47:47">
      <c r="AU850" s="37"/>
    </row>
    <row r="851" ht="15" customHeight="1" spans="47:47">
      <c r="AU851" s="37"/>
    </row>
    <row r="852" ht="15" customHeight="1" spans="47:47">
      <c r="AU852" s="37"/>
    </row>
    <row r="853" ht="15" customHeight="1" spans="47:47">
      <c r="AU853" s="37"/>
    </row>
    <row r="854" ht="15" customHeight="1" spans="47:47">
      <c r="AU854" s="37"/>
    </row>
    <row r="855" ht="15" customHeight="1" spans="47:47">
      <c r="AU855" s="37"/>
    </row>
    <row r="856" ht="15" customHeight="1" spans="47:47">
      <c r="AU856" s="37"/>
    </row>
    <row r="857" ht="15" customHeight="1" spans="47:47">
      <c r="AU857" s="37"/>
    </row>
    <row r="858" ht="15" customHeight="1" spans="47:47">
      <c r="AU858" s="37"/>
    </row>
    <row r="859" ht="15" customHeight="1" spans="47:47">
      <c r="AU859" s="37"/>
    </row>
    <row r="860" ht="15" customHeight="1" spans="47:47">
      <c r="AU860" s="37"/>
    </row>
    <row r="861" ht="15" customHeight="1" spans="47:47">
      <c r="AU861" s="37"/>
    </row>
    <row r="862" ht="15" customHeight="1" spans="47:47">
      <c r="AU862" s="37"/>
    </row>
    <row r="863" ht="15" customHeight="1" spans="47:47">
      <c r="AU863" s="37"/>
    </row>
    <row r="864" ht="15" customHeight="1" spans="47:47">
      <c r="AU864" s="37"/>
    </row>
    <row r="865" ht="15" customHeight="1" spans="47:47">
      <c r="AU865" s="37"/>
    </row>
    <row r="866" ht="15" customHeight="1" spans="47:47">
      <c r="AU866" s="37"/>
    </row>
    <row r="867" ht="15" customHeight="1" spans="47:47">
      <c r="AU867" s="37"/>
    </row>
    <row r="868" ht="15" customHeight="1" spans="47:47">
      <c r="AU868" s="37"/>
    </row>
    <row r="869" ht="15" customHeight="1" spans="47:47">
      <c r="AU869" s="37"/>
    </row>
    <row r="870" ht="15" customHeight="1" spans="47:47">
      <c r="AU870" s="37"/>
    </row>
    <row r="871" ht="15" customHeight="1" spans="47:47">
      <c r="AU871" s="37"/>
    </row>
    <row r="872" ht="15" customHeight="1" spans="47:47">
      <c r="AU872" s="37"/>
    </row>
    <row r="873" ht="15" customHeight="1" spans="47:47">
      <c r="AU873" s="37"/>
    </row>
    <row r="874" ht="15" customHeight="1" spans="47:47">
      <c r="AU874" s="37"/>
    </row>
    <row r="875" ht="15" customHeight="1" spans="47:47">
      <c r="AU875" s="37"/>
    </row>
    <row r="876" ht="15" customHeight="1" spans="47:47">
      <c r="AU876" s="37"/>
    </row>
    <row r="877" ht="15" customHeight="1" spans="47:47">
      <c r="AU877" s="37"/>
    </row>
    <row r="878" ht="15" customHeight="1" spans="47:47">
      <c r="AU878" s="37"/>
    </row>
    <row r="879" ht="15" customHeight="1" spans="47:47">
      <c r="AU879" s="37"/>
    </row>
    <row r="880" ht="15" customHeight="1" spans="47:47">
      <c r="AU880" s="37"/>
    </row>
    <row r="881" ht="15" customHeight="1" spans="47:47">
      <c r="AU881" s="37"/>
    </row>
    <row r="882" ht="15" customHeight="1" spans="47:47">
      <c r="AU882" s="37"/>
    </row>
    <row r="883" ht="15" customHeight="1" spans="47:47">
      <c r="AU883" s="37"/>
    </row>
    <row r="884" ht="15" customHeight="1" spans="47:47">
      <c r="AU884" s="37"/>
    </row>
    <row r="885" ht="15" customHeight="1" spans="47:47">
      <c r="AU885" s="37"/>
    </row>
    <row r="886" ht="15" customHeight="1" spans="47:47">
      <c r="AU886" s="37"/>
    </row>
    <row r="887" ht="15" customHeight="1" spans="47:47">
      <c r="AU887" s="37"/>
    </row>
    <row r="888" ht="15" customHeight="1" spans="47:47">
      <c r="AU888" s="37"/>
    </row>
    <row r="889" ht="15" customHeight="1" spans="47:47">
      <c r="AU889" s="37"/>
    </row>
    <row r="890" ht="15" customHeight="1" spans="47:47">
      <c r="AU890" s="37"/>
    </row>
    <row r="891" ht="15" customHeight="1" spans="47:47">
      <c r="AU891" s="37"/>
    </row>
    <row r="892" ht="15" customHeight="1" spans="47:47">
      <c r="AU892" s="37"/>
    </row>
    <row r="893" ht="15" customHeight="1" spans="47:47">
      <c r="AU893" s="37"/>
    </row>
    <row r="894" ht="15" customHeight="1" spans="47:47">
      <c r="AU894" s="37"/>
    </row>
    <row r="895" ht="15" customHeight="1" spans="47:47">
      <c r="AU895" s="37"/>
    </row>
    <row r="896" ht="15" customHeight="1" spans="47:47">
      <c r="AU896" s="37"/>
    </row>
    <row r="897" ht="15" customHeight="1" spans="47:47">
      <c r="AU897" s="37"/>
    </row>
    <row r="898" ht="15" customHeight="1" spans="47:47">
      <c r="AU898" s="37"/>
    </row>
    <row r="899" ht="15" customHeight="1" spans="47:47">
      <c r="AU899" s="37"/>
    </row>
    <row r="900" ht="15" customHeight="1" spans="47:47">
      <c r="AU900" s="37"/>
    </row>
    <row r="901" ht="15" customHeight="1" spans="47:47">
      <c r="AU901" s="37"/>
    </row>
    <row r="902" ht="15" customHeight="1" spans="47:47">
      <c r="AU902" s="37"/>
    </row>
    <row r="903" ht="15" customHeight="1" spans="47:47">
      <c r="AU903" s="37"/>
    </row>
    <row r="904" ht="15" customHeight="1" spans="47:47">
      <c r="AU904" s="37"/>
    </row>
    <row r="905" ht="15" customHeight="1" spans="47:47">
      <c r="AU905" s="37"/>
    </row>
    <row r="906" ht="15" customHeight="1" spans="47:47">
      <c r="AU906" s="37"/>
    </row>
    <row r="907" ht="15" customHeight="1" spans="47:47">
      <c r="AU907" s="37"/>
    </row>
    <row r="908" ht="15" customHeight="1" spans="47:47">
      <c r="AU908" s="37"/>
    </row>
    <row r="909" ht="15" customHeight="1" spans="47:47">
      <c r="AU909" s="37"/>
    </row>
    <row r="910" ht="15" customHeight="1" spans="47:47">
      <c r="AU910" s="37"/>
    </row>
    <row r="911" ht="15" customHeight="1" spans="47:47">
      <c r="AU911" s="37"/>
    </row>
    <row r="912" ht="15" customHeight="1" spans="47:47">
      <c r="AU912" s="37"/>
    </row>
    <row r="913" ht="15" customHeight="1" spans="47:47">
      <c r="AU913" s="37"/>
    </row>
    <row r="914" ht="15" customHeight="1" spans="47:47">
      <c r="AU914" s="37"/>
    </row>
    <row r="915" ht="15" customHeight="1" spans="47:47">
      <c r="AU915" s="37"/>
    </row>
    <row r="916" ht="15" customHeight="1" spans="47:47">
      <c r="AU916" s="37"/>
    </row>
    <row r="917" ht="15" customHeight="1" spans="47:47">
      <c r="AU917" s="37"/>
    </row>
    <row r="918" ht="15" customHeight="1" spans="47:47">
      <c r="AU918" s="37"/>
    </row>
    <row r="919" ht="15" customHeight="1" spans="47:47">
      <c r="AU919" s="37"/>
    </row>
    <row r="920" ht="15" customHeight="1" spans="47:47">
      <c r="AU920" s="37"/>
    </row>
    <row r="921" ht="15" customHeight="1" spans="47:47">
      <c r="AU921" s="37"/>
    </row>
    <row r="922" ht="15" customHeight="1" spans="47:47">
      <c r="AU922" s="37"/>
    </row>
    <row r="923" ht="15" customHeight="1" spans="47:47">
      <c r="AU923" s="37"/>
    </row>
    <row r="924" ht="15" customHeight="1" spans="47:47">
      <c r="AU924" s="37"/>
    </row>
    <row r="925" ht="15" customHeight="1" spans="47:47">
      <c r="AU925" s="37"/>
    </row>
    <row r="926" ht="15" customHeight="1" spans="47:47">
      <c r="AU926" s="37"/>
    </row>
    <row r="927" ht="15" customHeight="1" spans="47:47">
      <c r="AU927" s="37"/>
    </row>
    <row r="928" ht="15" customHeight="1" spans="47:47">
      <c r="AU928" s="37"/>
    </row>
    <row r="929" ht="15" customHeight="1" spans="47:47">
      <c r="AU929" s="37"/>
    </row>
    <row r="930" ht="15" customHeight="1" spans="47:47">
      <c r="AU930" s="37"/>
    </row>
    <row r="931" ht="15" customHeight="1" spans="47:47">
      <c r="AU931" s="37"/>
    </row>
    <row r="932" ht="15" customHeight="1" spans="47:47">
      <c r="AU932" s="37"/>
    </row>
    <row r="933" ht="15" customHeight="1" spans="47:47">
      <c r="AU933" s="37"/>
    </row>
    <row r="934" ht="15" customHeight="1" spans="47:47">
      <c r="AU934" s="37"/>
    </row>
    <row r="935" ht="15" customHeight="1" spans="47:47">
      <c r="AU935" s="37"/>
    </row>
    <row r="936" ht="15" customHeight="1" spans="47:47">
      <c r="AU936" s="37"/>
    </row>
    <row r="937" ht="15" customHeight="1" spans="47:47">
      <c r="AU937" s="37"/>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A4" sqref="A4"/>
    </sheetView>
  </sheetViews>
  <sheetFormatPr defaultColWidth="9" defaultRowHeight="12.75" outlineLevelRow="3" outlineLevelCol="7"/>
  <cols>
    <col min="1" max="1" width="19.5714285714286" style="90" customWidth="1"/>
    <col min="2" max="3" width="15.4285714285714" style="90" customWidth="1"/>
    <col min="4" max="4" width="25.7142857142857" style="90" customWidth="1"/>
    <col min="5" max="5" width="14.5714285714286" style="90" customWidth="1"/>
    <col min="6" max="6" width="9.14285714285714" style="90" customWidth="1"/>
    <col min="7" max="7" width="26.2857142857143" style="90" customWidth="1"/>
    <col min="8" max="8" width="24.5714285714286" style="90" customWidth="1"/>
    <col min="9" max="16384" width="9.14285714285714" style="90" customWidth="1"/>
  </cols>
  <sheetData>
    <row r="1" ht="50.85" customHeight="1" spans="1:8">
      <c r="A1" s="5" t="s">
        <v>11627</v>
      </c>
      <c r="B1" s="5" t="s">
        <v>11628</v>
      </c>
      <c r="C1" s="5" t="s">
        <v>11710</v>
      </c>
      <c r="D1" s="25" t="s">
        <v>11504</v>
      </c>
      <c r="G1" s="97" t="s">
        <v>11913</v>
      </c>
      <c r="H1" s="98" t="e">
        <f>+IF(SUM(E:E)=0,"OK","Dati volumi immessi in rete non congruenti")</f>
        <v>#N/A</v>
      </c>
    </row>
    <row r="2" ht="33.75" customHeight="1" spans="1:8">
      <c r="A2" s="6" t="s">
        <v>11631</v>
      </c>
      <c r="B2" s="6" t="s">
        <v>11632</v>
      </c>
      <c r="C2" s="6" t="s">
        <v>11633</v>
      </c>
      <c r="D2" s="26"/>
      <c r="G2" s="20" t="s">
        <v>11634</v>
      </c>
      <c r="H2" s="20">
        <f>+COUNTA(A:A)+COUNTA(B:B)+COUNTA(C:C)-9</f>
        <v>0</v>
      </c>
    </row>
    <row r="3" ht="24" customHeight="1" spans="1:6">
      <c r="A3" s="93">
        <v>109800</v>
      </c>
      <c r="B3" s="93">
        <v>110000</v>
      </c>
      <c r="C3" s="94">
        <v>110100</v>
      </c>
      <c r="D3" s="95"/>
      <c r="E3" s="96" t="s">
        <v>11913</v>
      </c>
      <c r="F3" s="99"/>
    </row>
    <row r="4" spans="5:6">
      <c r="E4" s="29" t="e">
        <f>+IF(VLOOKUP(A4,Mari!B:AN,39,FALSE)&lt;3,0,1)</f>
        <v>#N/A</v>
      </c>
      <c r="F4" s="99"/>
    </row>
  </sheetData>
  <pageMargins left="0.7" right="0.7"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A4" sqref="A4"/>
    </sheetView>
  </sheetViews>
  <sheetFormatPr defaultColWidth="9" defaultRowHeight="12.75" outlineLevelRow="3" outlineLevelCol="7"/>
  <cols>
    <col min="1" max="1" width="19.5714285714286" customWidth="1"/>
    <col min="2" max="3" width="15.4285714285714" customWidth="1"/>
    <col min="4" max="4" width="32" customWidth="1"/>
    <col min="5" max="5" width="22" customWidth="1"/>
    <col min="7" max="7" width="25.4285714285714" customWidth="1"/>
    <col min="8" max="8" width="18.1428571428571" customWidth="1"/>
  </cols>
  <sheetData>
    <row r="1" ht="50.85" customHeight="1" spans="1:8">
      <c r="A1" s="5" t="s">
        <v>11627</v>
      </c>
      <c r="B1" s="5" t="s">
        <v>11639</v>
      </c>
      <c r="C1" s="5" t="s">
        <v>11640</v>
      </c>
      <c r="D1" s="25" t="s">
        <v>11504</v>
      </c>
      <c r="G1" s="39" t="s">
        <v>11630</v>
      </c>
      <c r="H1" s="58" t="e">
        <f>+IF(SUM(E:E)=0,"OK","Stato opera non congruente")</f>
        <v>#N/A</v>
      </c>
    </row>
    <row r="2" ht="33.75" customHeight="1" spans="1:8">
      <c r="A2" s="6" t="s">
        <v>11631</v>
      </c>
      <c r="B2" s="6" t="s">
        <v>11641</v>
      </c>
      <c r="C2" s="6" t="s">
        <v>11642</v>
      </c>
      <c r="D2" s="26"/>
      <c r="G2" s="20" t="s">
        <v>11634</v>
      </c>
      <c r="H2" s="20">
        <f>+COUNTA(A:A)+COUNTA(B:B)+COUNTA(C:C)-9</f>
        <v>0</v>
      </c>
    </row>
    <row r="3" spans="1:5">
      <c r="A3" s="93">
        <v>110300</v>
      </c>
      <c r="B3" s="93">
        <v>110500</v>
      </c>
      <c r="C3" s="94">
        <v>110600</v>
      </c>
      <c r="D3" s="95"/>
      <c r="E3" s="96" t="s">
        <v>11913</v>
      </c>
    </row>
    <row r="4" spans="1:5">
      <c r="A4" s="90"/>
      <c r="E4" s="29" t="e">
        <f>+IF(VLOOKUP(A4,Mari!B:AH,33,FALSE)&lt;3,0,1)</f>
        <v>#N/A</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9"/>
  <sheetViews>
    <sheetView workbookViewId="0">
      <selection activeCell="A4" sqref="A4"/>
    </sheetView>
  </sheetViews>
  <sheetFormatPr defaultColWidth="9" defaultRowHeight="12.75"/>
  <cols>
    <col min="1" max="1" width="14.1428571428571" customWidth="1"/>
    <col min="2" max="2" width="9.57142857142857" customWidth="1"/>
    <col min="6" max="13" width="11.1428571428571" customWidth="1"/>
    <col min="15" max="15" width="12.7142857142857" customWidth="1"/>
    <col min="16" max="16" width="16.4285714285714" customWidth="1"/>
    <col min="17" max="17" width="16" customWidth="1"/>
    <col min="18" max="18" width="27.4285714285714" customWidth="1"/>
    <col min="32" max="32" width="26.2857142857143" customWidth="1"/>
    <col min="33" max="33" width="18" customWidth="1"/>
  </cols>
  <sheetData>
    <row r="1" ht="33.75" customHeight="1" spans="1:33">
      <c r="A1" s="5" t="s">
        <v>11627</v>
      </c>
      <c r="B1" s="5" t="s">
        <v>11469</v>
      </c>
      <c r="C1" s="5" t="s">
        <v>11795</v>
      </c>
      <c r="D1" s="5" t="s">
        <v>11468</v>
      </c>
      <c r="E1" s="5" t="s">
        <v>11796</v>
      </c>
      <c r="F1" s="5" t="s">
        <v>11797</v>
      </c>
      <c r="G1" s="5" t="s">
        <v>11798</v>
      </c>
      <c r="H1" s="5" t="s">
        <v>11799</v>
      </c>
      <c r="I1" s="5" t="s">
        <v>11800</v>
      </c>
      <c r="J1" s="5" t="s">
        <v>11496</v>
      </c>
      <c r="K1" s="5" t="s">
        <v>11801</v>
      </c>
      <c r="L1" s="5" t="s">
        <v>11802</v>
      </c>
      <c r="M1" s="5" t="s">
        <v>11803</v>
      </c>
      <c r="N1" s="25" t="s">
        <v>11504</v>
      </c>
      <c r="O1" s="4"/>
      <c r="P1" s="4"/>
      <c r="Q1" s="15"/>
      <c r="R1" s="70" t="s">
        <v>11505</v>
      </c>
      <c r="S1" s="70">
        <f>+COUNTA(A:A)-3</f>
        <v>0</v>
      </c>
      <c r="T1" s="16"/>
      <c r="U1" s="16"/>
      <c r="V1" s="16"/>
      <c r="W1" s="16"/>
      <c r="X1" s="16"/>
      <c r="Y1" s="16"/>
      <c r="Z1" s="16"/>
      <c r="AA1" s="16"/>
      <c r="AB1" s="16"/>
      <c r="AC1" s="16"/>
      <c r="AD1" s="16"/>
      <c r="AF1" s="24" t="s">
        <v>11804</v>
      </c>
      <c r="AG1" s="24" t="str">
        <f>+IF(SUM(O:O)=0,"OK","Codice opera non presente nel foglio principale")</f>
        <v>Codice opera non presente nel foglio principale</v>
      </c>
    </row>
    <row r="2" ht="45" customHeight="1" spans="1:33">
      <c r="A2" s="6" t="s">
        <v>11905</v>
      </c>
      <c r="B2" s="6" t="s">
        <v>11526</v>
      </c>
      <c r="C2" s="6" t="s">
        <v>11805</v>
      </c>
      <c r="D2" s="6" t="s">
        <v>11525</v>
      </c>
      <c r="E2" s="6" t="s">
        <v>11806</v>
      </c>
      <c r="F2" s="6" t="s">
        <v>11807</v>
      </c>
      <c r="G2" s="6" t="s">
        <v>11808</v>
      </c>
      <c r="H2" s="6" t="s">
        <v>11809</v>
      </c>
      <c r="I2" s="6" t="s">
        <v>11810</v>
      </c>
      <c r="J2" s="6" t="s">
        <v>11553</v>
      </c>
      <c r="K2" s="6" t="s">
        <v>11811</v>
      </c>
      <c r="L2" s="6" t="s">
        <v>11812</v>
      </c>
      <c r="M2" s="6" t="s">
        <v>11813</v>
      </c>
      <c r="N2" s="26"/>
      <c r="O2" s="4"/>
      <c r="P2" s="4"/>
      <c r="Q2" s="15"/>
      <c r="R2" s="70" t="s">
        <v>11561</v>
      </c>
      <c r="S2" s="70">
        <f>COUNTA([2]Mari_pompe!A:A)-3</f>
        <v>1</v>
      </c>
      <c r="T2" s="16"/>
      <c r="U2" s="16"/>
      <c r="V2" s="16"/>
      <c r="W2" s="16"/>
      <c r="X2" s="16"/>
      <c r="Y2" s="16"/>
      <c r="Z2" s="16"/>
      <c r="AA2" s="16"/>
      <c r="AB2" s="16"/>
      <c r="AC2" s="16"/>
      <c r="AD2" s="16"/>
      <c r="AF2" s="24" t="s">
        <v>11814</v>
      </c>
      <c r="AG2" s="24" t="e">
        <f>+IF(SUM(P:P)=0,"OK","Stato opera non congruente")</f>
        <v>#N/A</v>
      </c>
    </row>
    <row r="3" ht="63.75" customHeight="1" spans="1:33">
      <c r="A3" s="7">
        <v>108300</v>
      </c>
      <c r="B3" s="7">
        <v>108500</v>
      </c>
      <c r="C3" s="7">
        <v>108600</v>
      </c>
      <c r="D3" s="7">
        <v>108700</v>
      </c>
      <c r="E3" s="7">
        <v>108800</v>
      </c>
      <c r="F3" s="7">
        <v>108900</v>
      </c>
      <c r="G3" s="7">
        <v>109000</v>
      </c>
      <c r="H3" s="7">
        <v>109100</v>
      </c>
      <c r="I3" s="7">
        <v>109200</v>
      </c>
      <c r="J3" s="7">
        <v>109300</v>
      </c>
      <c r="K3" s="7">
        <v>109400</v>
      </c>
      <c r="L3" s="7">
        <v>109500</v>
      </c>
      <c r="M3" s="7">
        <v>109600</v>
      </c>
      <c r="N3" s="27"/>
      <c r="O3" s="46" t="s">
        <v>11828</v>
      </c>
      <c r="P3" s="46" t="s">
        <v>11829</v>
      </c>
      <c r="Q3" s="15" t="s">
        <v>11619</v>
      </c>
      <c r="R3" s="15" t="str">
        <f t="shared" ref="R3:AD3" si="0">+A1</f>
        <v>codice opera [idt]
o
codice origine [idt]</v>
      </c>
      <c r="S3" s="15" t="str">
        <f t="shared" si="0"/>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11620</v>
      </c>
      <c r="AF3" s="24" t="s">
        <v>11624</v>
      </c>
      <c r="AG3" s="24" t="e">
        <f>+IF(MIN(R8:AD8)=0%,"OK","Grado di compilazione inferiore a quello del DBI A-1")</f>
        <v>#DIV/0!</v>
      </c>
    </row>
    <row r="4" spans="1:31">
      <c r="A4" s="90"/>
      <c r="O4" s="4">
        <f>+IF(COUNTIF(Mari!B:B,A4)=1,0,1)</f>
        <v>1</v>
      </c>
      <c r="P4" s="4" t="e">
        <f>+IF(VLOOKUP(A4,Mari!B:AH,33,FALSE)&lt;3,0,1)</f>
        <v>#N/A</v>
      </c>
      <c r="Q4" s="16"/>
      <c r="R4" s="72">
        <f t="shared" ref="R4:AD4" si="1">+COUNTA(A:A)-3</f>
        <v>0</v>
      </c>
      <c r="S4" s="72">
        <f t="shared" si="1"/>
        <v>0</v>
      </c>
      <c r="T4" s="72">
        <f t="shared" si="1"/>
        <v>0</v>
      </c>
      <c r="U4" s="72">
        <f t="shared" si="1"/>
        <v>0</v>
      </c>
      <c r="V4" s="72">
        <f t="shared" si="1"/>
        <v>0</v>
      </c>
      <c r="W4" s="72">
        <f t="shared" si="1"/>
        <v>0</v>
      </c>
      <c r="X4" s="72">
        <f t="shared" si="1"/>
        <v>0</v>
      </c>
      <c r="Y4" s="72">
        <f t="shared" si="1"/>
        <v>0</v>
      </c>
      <c r="Z4" s="72">
        <f t="shared" si="1"/>
        <v>0</v>
      </c>
      <c r="AA4" s="72">
        <f t="shared" si="1"/>
        <v>0</v>
      </c>
      <c r="AB4" s="72">
        <f t="shared" si="1"/>
        <v>0</v>
      </c>
      <c r="AC4" s="72">
        <f t="shared" si="1"/>
        <v>0</v>
      </c>
      <c r="AD4" s="72">
        <f t="shared" si="1"/>
        <v>0</v>
      </c>
      <c r="AE4" s="21">
        <f>SUM(R4:AD4)</f>
        <v>0</v>
      </c>
    </row>
    <row r="5" spans="15:31">
      <c r="O5" s="4"/>
      <c r="P5" s="4"/>
      <c r="Q5" s="17" t="s">
        <v>11623</v>
      </c>
      <c r="R5" s="86" t="e">
        <f t="shared" ref="R5:AD5" si="2">+R4/$S$1</f>
        <v>#DIV/0!</v>
      </c>
      <c r="S5" s="86" t="e">
        <f t="shared" si="2"/>
        <v>#DIV/0!</v>
      </c>
      <c r="T5" s="86" t="e">
        <f t="shared" si="2"/>
        <v>#DIV/0!</v>
      </c>
      <c r="U5" s="86" t="e">
        <f t="shared" si="2"/>
        <v>#DIV/0!</v>
      </c>
      <c r="V5" s="86" t="e">
        <f t="shared" si="2"/>
        <v>#DIV/0!</v>
      </c>
      <c r="W5" s="86" t="e">
        <f t="shared" si="2"/>
        <v>#DIV/0!</v>
      </c>
      <c r="X5" s="86" t="e">
        <f t="shared" si="2"/>
        <v>#DIV/0!</v>
      </c>
      <c r="Y5" s="86" t="e">
        <f t="shared" si="2"/>
        <v>#DIV/0!</v>
      </c>
      <c r="Z5" s="86" t="e">
        <f t="shared" si="2"/>
        <v>#DIV/0!</v>
      </c>
      <c r="AA5" s="86" t="e">
        <f t="shared" si="2"/>
        <v>#DIV/0!</v>
      </c>
      <c r="AB5" s="86" t="e">
        <f t="shared" si="2"/>
        <v>#DIV/0!</v>
      </c>
      <c r="AC5" s="86" t="e">
        <f t="shared" si="2"/>
        <v>#DIV/0!</v>
      </c>
      <c r="AD5" s="86" t="e">
        <f t="shared" si="2"/>
        <v>#DIV/0!</v>
      </c>
      <c r="AE5" s="21"/>
    </row>
    <row r="6" spans="15:31">
      <c r="O6" s="4"/>
      <c r="P6" s="4"/>
      <c r="Q6" s="17"/>
      <c r="R6" s="91">
        <f>COUNTA([2]Mari_pompe!A:A)-3</f>
        <v>1</v>
      </c>
      <c r="S6" s="91">
        <f>COUNTA([2]Mari_pompe!B:B)-3</f>
        <v>0</v>
      </c>
      <c r="T6" s="91">
        <f>COUNTA([2]Mari_pompe!C:C)-3</f>
        <v>0</v>
      </c>
      <c r="U6" s="91">
        <f>COUNTA([2]Mari_pompe!D:D)-3</f>
        <v>0</v>
      </c>
      <c r="V6" s="91">
        <f>COUNTA([2]Mari_pompe!E:E)-3</f>
        <v>0</v>
      </c>
      <c r="W6" s="91">
        <f>COUNTA([2]Mari_pompe!F:F)-3</f>
        <v>0</v>
      </c>
      <c r="X6" s="91">
        <f>COUNTA([2]Mari_pompe!G:G)-3</f>
        <v>0</v>
      </c>
      <c r="Y6" s="91">
        <f>COUNTA([2]Mari_pompe!H:H)-3</f>
        <v>0</v>
      </c>
      <c r="Z6" s="91">
        <f>COUNTA([2]Mari_pompe!I:I)-3</f>
        <v>0</v>
      </c>
      <c r="AA6" s="91">
        <f>COUNTA([2]Mari_pompe!J:J)-3</f>
        <v>0</v>
      </c>
      <c r="AB6" s="91">
        <f>COUNTA([2]Mari_pompe!K:K)-3</f>
        <v>0</v>
      </c>
      <c r="AC6" s="91">
        <f>COUNTA([2]Mari_pompe!L:L)-3</f>
        <v>0</v>
      </c>
      <c r="AD6" s="91">
        <f>COUNTA([2]Mari_pompe!M:M)-3</f>
        <v>0</v>
      </c>
      <c r="AE6" s="92">
        <f>SUM(R6:AD6)</f>
        <v>1</v>
      </c>
    </row>
    <row r="7" spans="15:31">
      <c r="O7" s="4"/>
      <c r="P7" s="4"/>
      <c r="Q7" s="17" t="s">
        <v>11625</v>
      </c>
      <c r="R7" s="86">
        <f t="shared" ref="R7:AD7" si="3">R6/$S$2</f>
        <v>1</v>
      </c>
      <c r="S7" s="86">
        <f t="shared" si="3"/>
        <v>0</v>
      </c>
      <c r="T7" s="86">
        <f t="shared" si="3"/>
        <v>0</v>
      </c>
      <c r="U7" s="86">
        <f t="shared" si="3"/>
        <v>0</v>
      </c>
      <c r="V7" s="86">
        <f t="shared" si="3"/>
        <v>0</v>
      </c>
      <c r="W7" s="86">
        <f t="shared" si="3"/>
        <v>0</v>
      </c>
      <c r="X7" s="86">
        <f t="shared" si="3"/>
        <v>0</v>
      </c>
      <c r="Y7" s="86">
        <f t="shared" si="3"/>
        <v>0</v>
      </c>
      <c r="Z7" s="86">
        <f t="shared" si="3"/>
        <v>0</v>
      </c>
      <c r="AA7" s="86">
        <f t="shared" si="3"/>
        <v>0</v>
      </c>
      <c r="AB7" s="86">
        <f t="shared" si="3"/>
        <v>0</v>
      </c>
      <c r="AC7" s="86">
        <f t="shared" si="3"/>
        <v>0</v>
      </c>
      <c r="AD7" s="86">
        <f t="shared" si="3"/>
        <v>0</v>
      </c>
      <c r="AE7" s="92"/>
    </row>
    <row r="8" spans="15:31">
      <c r="O8" s="4"/>
      <c r="P8" s="4"/>
      <c r="Q8" s="17" t="s">
        <v>11626</v>
      </c>
      <c r="R8" s="74" t="e">
        <f t="shared" ref="R8:AD8" si="4">R5-R7</f>
        <v>#DIV/0!</v>
      </c>
      <c r="S8" s="74" t="e">
        <f t="shared" si="4"/>
        <v>#DIV/0!</v>
      </c>
      <c r="T8" s="74" t="e">
        <f t="shared" si="4"/>
        <v>#DIV/0!</v>
      </c>
      <c r="U8" s="74" t="e">
        <f t="shared" si="4"/>
        <v>#DIV/0!</v>
      </c>
      <c r="V8" s="74" t="e">
        <f t="shared" si="4"/>
        <v>#DIV/0!</v>
      </c>
      <c r="W8" s="74" t="e">
        <f t="shared" si="4"/>
        <v>#DIV/0!</v>
      </c>
      <c r="X8" s="74" t="e">
        <f t="shared" si="4"/>
        <v>#DIV/0!</v>
      </c>
      <c r="Y8" s="74" t="e">
        <f t="shared" si="4"/>
        <v>#DIV/0!</v>
      </c>
      <c r="Z8" s="74" t="e">
        <f t="shared" si="4"/>
        <v>#DIV/0!</v>
      </c>
      <c r="AA8" s="74" t="e">
        <f t="shared" si="4"/>
        <v>#DIV/0!</v>
      </c>
      <c r="AB8" s="74" t="e">
        <f t="shared" si="4"/>
        <v>#DIV/0!</v>
      </c>
      <c r="AC8" s="74" t="e">
        <f t="shared" si="4"/>
        <v>#DIV/0!</v>
      </c>
      <c r="AD8" s="74" t="e">
        <f t="shared" si="4"/>
        <v>#DIV/0!</v>
      </c>
      <c r="AE8" s="92" t="e">
        <f>SUM(R8:AD8)</f>
        <v>#DIV/0!</v>
      </c>
    </row>
    <row r="9" spans="15:31">
      <c r="O9" s="4"/>
      <c r="P9" s="4"/>
      <c r="Q9" s="4"/>
      <c r="R9" s="76"/>
      <c r="S9" s="76"/>
      <c r="T9" s="76"/>
      <c r="U9" s="76"/>
      <c r="V9" s="76"/>
      <c r="W9" s="76"/>
      <c r="X9" s="76"/>
      <c r="Y9" s="76"/>
      <c r="Z9" s="76"/>
      <c r="AA9" s="76"/>
      <c r="AB9" s="76"/>
      <c r="AC9" s="76"/>
      <c r="AD9" s="76"/>
      <c r="AE9" s="82" t="e">
        <f>AE8/AE6</f>
        <v>#DIV/0!</v>
      </c>
    </row>
  </sheetData>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2"/>
  <dimension ref="A1:EF144"/>
  <sheetViews>
    <sheetView topLeftCell="AN1" workbookViewId="0">
      <pane ySplit="3" topLeftCell="A4" activePane="bottomLeft" state="frozen"/>
      <selection/>
      <selection pane="bottomLeft" activeCell="AN4" sqref="AN4:BL4"/>
    </sheetView>
  </sheetViews>
  <sheetFormatPr defaultColWidth="9.14285714285714" defaultRowHeight="12.75"/>
  <cols>
    <col min="1" max="2" width="9" customWidth="1"/>
    <col min="3" max="3" width="36.7142857142857" customWidth="1"/>
    <col min="4" max="5" width="12.5714285714286" customWidth="1"/>
    <col min="6" max="7" width="9" customWidth="1"/>
    <col min="8" max="8" width="33" customWidth="1"/>
    <col min="9" max="16" width="9" customWidth="1"/>
    <col min="17" max="19" width="12" customWidth="1"/>
    <col min="20" max="56" width="9" customWidth="1"/>
    <col min="57" max="57" width="10.1428571428571" customWidth="1"/>
    <col min="58" max="59" width="9" customWidth="1"/>
    <col min="60" max="60" width="12" customWidth="1"/>
    <col min="61" max="61" width="9" customWidth="1"/>
    <col min="62" max="62" width="13.2857142857143" customWidth="1"/>
    <col min="63" max="63" width="11.5714285714286" customWidth="1"/>
    <col min="64" max="64" width="5" customWidth="1"/>
    <col min="65" max="65" width="23.5714285714286" customWidth="1"/>
    <col min="66" max="66" width="16.1428571428571" customWidth="1"/>
    <col min="67" max="67" width="22.8571428571429" customWidth="1"/>
    <col min="68" max="68" width="24.8571428571429" style="3" customWidth="1"/>
    <col min="69" max="69" width="22" style="3" customWidth="1"/>
    <col min="70" max="70" width="16.1428571428571" customWidth="1"/>
    <col min="71" max="71" width="17" customWidth="1"/>
    <col min="72" max="72" width="22.4285714285714" customWidth="1"/>
    <col min="73" max="76" width="9.14285714285714" customWidth="1"/>
    <col min="77" max="77" width="12" customWidth="1"/>
    <col min="78" max="78" width="14.2857142857143" customWidth="1"/>
    <col min="79" max="89" width="9.14285714285714" customWidth="1"/>
    <col min="90" max="90" width="14.4285714285714" customWidth="1"/>
    <col min="91" max="128" width="9.14285714285714" style="3" customWidth="1"/>
    <col min="129" max="129" width="13.8571428571429" style="3" customWidth="1"/>
    <col min="130" max="130" width="23" style="3" customWidth="1"/>
    <col min="131" max="132" width="16.2857142857143" style="3" customWidth="1"/>
    <col min="133" max="133" width="23.5714285714286" style="3" customWidth="1"/>
    <col min="134" max="134" width="12.8571428571429" style="3" customWidth="1"/>
    <col min="135" max="135" width="54.5714285714286" style="3" customWidth="1"/>
    <col min="136" max="136" width="27.7142857142857" style="3" customWidth="1"/>
    <col min="137" max="137" width="31.4285714285714" style="3" customWidth="1"/>
    <col min="138" max="16384" width="9.14285714285714" style="3" customWidth="1"/>
  </cols>
  <sheetData>
    <row r="1" s="1" customFormat="1" ht="83.25" customHeight="1" spans="1:136">
      <c r="A1" s="5" t="s">
        <v>11450</v>
      </c>
      <c r="B1" s="5" t="s">
        <v>11451</v>
      </c>
      <c r="C1" s="5" t="s">
        <v>11452</v>
      </c>
      <c r="D1" s="5" t="s">
        <v>11453</v>
      </c>
      <c r="E1" s="5" t="s">
        <v>11454</v>
      </c>
      <c r="F1" s="5" t="s">
        <v>11455</v>
      </c>
      <c r="G1" s="33" t="s">
        <v>11456</v>
      </c>
      <c r="H1" s="33" t="s">
        <v>11457</v>
      </c>
      <c r="I1" s="5" t="s">
        <v>11458</v>
      </c>
      <c r="J1" s="5" t="s">
        <v>11459</v>
      </c>
      <c r="K1" s="5" t="s">
        <v>11460</v>
      </c>
      <c r="L1" s="5" t="s">
        <v>11914</v>
      </c>
      <c r="M1" s="5" t="s">
        <v>11467</v>
      </c>
      <c r="N1" s="87" t="s">
        <v>11915</v>
      </c>
      <c r="O1" s="87" t="s">
        <v>11916</v>
      </c>
      <c r="P1" s="87" t="s">
        <v>11917</v>
      </c>
      <c r="Q1" s="87" t="s">
        <v>11918</v>
      </c>
      <c r="R1" s="5" t="s">
        <v>11919</v>
      </c>
      <c r="S1" s="5" t="s">
        <v>11920</v>
      </c>
      <c r="T1" s="84" t="s">
        <v>11921</v>
      </c>
      <c r="U1" s="5" t="s">
        <v>11723</v>
      </c>
      <c r="V1" s="5" t="s">
        <v>11724</v>
      </c>
      <c r="W1" s="5" t="s">
        <v>11922</v>
      </c>
      <c r="X1" s="5" t="s">
        <v>11923</v>
      </c>
      <c r="Y1" s="5" t="s">
        <v>11485</v>
      </c>
      <c r="Z1" s="5" t="s">
        <v>11924</v>
      </c>
      <c r="AA1" s="84" t="s">
        <v>11925</v>
      </c>
      <c r="AB1" s="84" t="s">
        <v>11926</v>
      </c>
      <c r="AC1" s="5" t="s">
        <v>11927</v>
      </c>
      <c r="AD1" s="5" t="s">
        <v>11928</v>
      </c>
      <c r="AE1" s="5" t="s">
        <v>11929</v>
      </c>
      <c r="AF1" s="5" t="s">
        <v>11930</v>
      </c>
      <c r="AG1" s="5" t="s">
        <v>11931</v>
      </c>
      <c r="AH1" s="5" t="s">
        <v>11932</v>
      </c>
      <c r="AI1" s="5" t="s">
        <v>11933</v>
      </c>
      <c r="AJ1" s="5" t="s">
        <v>11934</v>
      </c>
      <c r="AK1" s="5" t="s">
        <v>11935</v>
      </c>
      <c r="AL1" s="5" t="s">
        <v>11936</v>
      </c>
      <c r="AM1" s="5" t="s">
        <v>11937</v>
      </c>
      <c r="AN1" s="5" t="s">
        <v>11938</v>
      </c>
      <c r="AO1" s="5" t="s">
        <v>11939</v>
      </c>
      <c r="AP1" s="5" t="s">
        <v>11940</v>
      </c>
      <c r="AQ1" s="5" t="s">
        <v>11941</v>
      </c>
      <c r="AR1" s="5" t="s">
        <v>11490</v>
      </c>
      <c r="AS1" s="5" t="s">
        <v>11942</v>
      </c>
      <c r="AT1" s="5" t="s">
        <v>11943</v>
      </c>
      <c r="AU1" s="5" t="s">
        <v>11944</v>
      </c>
      <c r="AV1" s="5" t="s">
        <v>11945</v>
      </c>
      <c r="AW1" s="5" t="s">
        <v>11946</v>
      </c>
      <c r="AX1" s="5" t="s">
        <v>11947</v>
      </c>
      <c r="AY1" s="5" t="s">
        <v>11948</v>
      </c>
      <c r="AZ1" s="5" t="s">
        <v>11949</v>
      </c>
      <c r="BA1" s="5" t="s">
        <v>11950</v>
      </c>
      <c r="BB1" s="5" t="s">
        <v>11951</v>
      </c>
      <c r="BC1" s="5" t="s">
        <v>11493</v>
      </c>
      <c r="BD1" s="5" t="s">
        <v>11495</v>
      </c>
      <c r="BE1" s="5" t="s">
        <v>11952</v>
      </c>
      <c r="BF1" s="5" t="s">
        <v>11953</v>
      </c>
      <c r="BG1" s="5" t="s">
        <v>11954</v>
      </c>
      <c r="BH1" s="5" t="s">
        <v>11955</v>
      </c>
      <c r="BI1" s="5" t="s">
        <v>11730</v>
      </c>
      <c r="BJ1" s="84" t="s">
        <v>11956</v>
      </c>
      <c r="BK1" s="5" t="s">
        <v>11503</v>
      </c>
      <c r="BL1" s="25" t="s">
        <v>11504</v>
      </c>
      <c r="BO1" s="42"/>
      <c r="BR1" s="15"/>
      <c r="BS1" s="15" t="s">
        <v>11505</v>
      </c>
      <c r="BT1" s="15">
        <f>+COUNTA(B:B)-3</f>
        <v>1</v>
      </c>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E1" s="89"/>
      <c r="DF1" s="89"/>
      <c r="DG1" s="89"/>
      <c r="DH1" s="89"/>
      <c r="DI1" s="89"/>
      <c r="DJ1" s="89"/>
      <c r="DK1" s="89"/>
      <c r="DL1" s="89"/>
      <c r="DM1" s="89"/>
      <c r="DN1" s="89"/>
      <c r="DO1" s="89"/>
      <c r="DP1" s="89"/>
      <c r="DQ1" s="89"/>
      <c r="DR1" s="89"/>
      <c r="DS1" s="89"/>
      <c r="DT1" s="89"/>
      <c r="DU1" s="89"/>
      <c r="DV1" s="89"/>
      <c r="DW1" s="89"/>
      <c r="DX1" s="89"/>
      <c r="DY1" s="89"/>
      <c r="DZ1" s="89"/>
      <c r="EA1" s="89"/>
      <c r="EB1" s="89"/>
      <c r="EE1" s="23" t="s">
        <v>11506</v>
      </c>
      <c r="EF1" s="23" t="str">
        <f>IF(SUM(BM:BM)=SUM(BN:BN),"OK","Errore: ripetizione codice origine")</f>
        <v>OK</v>
      </c>
    </row>
    <row r="2" s="2" customFormat="1" ht="55.5" customHeight="1" spans="1:136">
      <c r="A2" s="6" t="s">
        <v>11957</v>
      </c>
      <c r="B2" s="6" t="s">
        <v>11508</v>
      </c>
      <c r="C2" s="6" t="s">
        <v>11509</v>
      </c>
      <c r="D2" s="6" t="s">
        <v>11510</v>
      </c>
      <c r="E2" s="6" t="s">
        <v>11511</v>
      </c>
      <c r="F2" s="6" t="s">
        <v>11512</v>
      </c>
      <c r="G2" s="35" t="s">
        <v>11513</v>
      </c>
      <c r="H2" s="35" t="s">
        <v>11514</v>
      </c>
      <c r="I2" s="6" t="s">
        <v>11515</v>
      </c>
      <c r="J2" s="6" t="s">
        <v>11516</v>
      </c>
      <c r="K2" s="6" t="s">
        <v>11517</v>
      </c>
      <c r="L2" s="6" t="s">
        <v>11958</v>
      </c>
      <c r="M2" s="6" t="s">
        <v>11524</v>
      </c>
      <c r="N2" s="6" t="s">
        <v>11959</v>
      </c>
      <c r="O2" s="6" t="s">
        <v>11960</v>
      </c>
      <c r="P2" s="6" t="s">
        <v>11961</v>
      </c>
      <c r="Q2" s="6" t="s">
        <v>11962</v>
      </c>
      <c r="R2" s="6" t="s">
        <v>11963</v>
      </c>
      <c r="S2" s="6" t="s">
        <v>11964</v>
      </c>
      <c r="T2" s="85" t="s">
        <v>157</v>
      </c>
      <c r="U2" s="6" t="s">
        <v>11739</v>
      </c>
      <c r="V2" s="6" t="s">
        <v>11740</v>
      </c>
      <c r="W2" s="6" t="s">
        <v>11965</v>
      </c>
      <c r="X2" s="6" t="s">
        <v>11966</v>
      </c>
      <c r="Y2" s="6" t="s">
        <v>11542</v>
      </c>
      <c r="Z2" s="6" t="s">
        <v>11967</v>
      </c>
      <c r="AA2" s="85" t="s">
        <v>127</v>
      </c>
      <c r="AB2" s="85" t="s">
        <v>127</v>
      </c>
      <c r="AC2" s="6" t="s">
        <v>11968</v>
      </c>
      <c r="AD2" s="6" t="s">
        <v>11969</v>
      </c>
      <c r="AE2" s="6" t="s">
        <v>11970</v>
      </c>
      <c r="AF2" s="6" t="s">
        <v>11971</v>
      </c>
      <c r="AG2" s="6" t="s">
        <v>11972</v>
      </c>
      <c r="AH2" s="6" t="s">
        <v>11973</v>
      </c>
      <c r="AI2" s="6" t="s">
        <v>11974</v>
      </c>
      <c r="AJ2" s="6" t="s">
        <v>11975</v>
      </c>
      <c r="AK2" s="6" t="s">
        <v>11976</v>
      </c>
      <c r="AL2" s="6" t="s">
        <v>11977</v>
      </c>
      <c r="AM2" s="6" t="s">
        <v>11978</v>
      </c>
      <c r="AN2" s="6" t="s">
        <v>11979</v>
      </c>
      <c r="AO2" s="6" t="s">
        <v>11980</v>
      </c>
      <c r="AP2" s="6" t="s">
        <v>11981</v>
      </c>
      <c r="AQ2" s="6" t="s">
        <v>11982</v>
      </c>
      <c r="AR2" s="6" t="s">
        <v>11547</v>
      </c>
      <c r="AS2" s="6" t="s">
        <v>11983</v>
      </c>
      <c r="AT2" s="6" t="s">
        <v>11984</v>
      </c>
      <c r="AU2" s="6" t="s">
        <v>11985</v>
      </c>
      <c r="AV2" s="6" t="s">
        <v>11986</v>
      </c>
      <c r="AW2" s="6" t="s">
        <v>11987</v>
      </c>
      <c r="AX2" s="6" t="s">
        <v>11988</v>
      </c>
      <c r="AY2" s="6" t="s">
        <v>11989</v>
      </c>
      <c r="AZ2" s="6" t="s">
        <v>11990</v>
      </c>
      <c r="BA2" s="6" t="s">
        <v>11991</v>
      </c>
      <c r="BB2" s="6" t="s">
        <v>11992</v>
      </c>
      <c r="BC2" s="6" t="s">
        <v>11550</v>
      </c>
      <c r="BD2" s="6" t="s">
        <v>11552</v>
      </c>
      <c r="BE2" s="6" t="s">
        <v>11993</v>
      </c>
      <c r="BF2" s="6" t="s">
        <v>11994</v>
      </c>
      <c r="BG2" s="6" t="s">
        <v>11995</v>
      </c>
      <c r="BH2" s="6" t="s">
        <v>11996</v>
      </c>
      <c r="BI2" s="6" t="s">
        <v>11746</v>
      </c>
      <c r="BJ2" s="85" t="s">
        <v>221</v>
      </c>
      <c r="BK2" s="6" t="s">
        <v>11560</v>
      </c>
      <c r="BL2" s="26"/>
      <c r="BN2" s="12"/>
      <c r="BO2" s="42"/>
      <c r="BR2" s="15"/>
      <c r="BS2" s="15" t="s">
        <v>11561</v>
      </c>
      <c r="BT2" s="15">
        <f>+COUNTA([2]Potabilizzatori!B:B)-3</f>
        <v>1</v>
      </c>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E2" s="59" t="s">
        <v>11659</v>
      </c>
      <c r="EF2" s="59" t="str">
        <f>+IF(SUM(BO:BO)=0,"OK","NO, stato nuove opere non congruente")</f>
        <v>OK</v>
      </c>
    </row>
    <row r="3" s="1" customFormat="1" ht="90.75" customHeight="1" spans="1:136">
      <c r="A3" s="7" t="s">
        <v>11997</v>
      </c>
      <c r="B3" s="7" t="s">
        <v>11998</v>
      </c>
      <c r="C3" s="7" t="s">
        <v>11999</v>
      </c>
      <c r="D3" s="7" t="s">
        <v>12000</v>
      </c>
      <c r="E3" s="7" t="s">
        <v>12001</v>
      </c>
      <c r="F3" s="7" t="s">
        <v>12002</v>
      </c>
      <c r="G3" s="7">
        <v>112300</v>
      </c>
      <c r="H3" s="7">
        <v>112400</v>
      </c>
      <c r="I3" s="7" t="s">
        <v>12003</v>
      </c>
      <c r="J3" s="7" t="s">
        <v>12004</v>
      </c>
      <c r="K3" s="7" t="s">
        <v>12005</v>
      </c>
      <c r="L3" s="7" t="s">
        <v>12006</v>
      </c>
      <c r="M3" s="7" t="s">
        <v>12007</v>
      </c>
      <c r="N3" s="88">
        <v>32010</v>
      </c>
      <c r="O3" s="88">
        <v>32020</v>
      </c>
      <c r="P3" s="88">
        <v>32030</v>
      </c>
      <c r="Q3" s="88">
        <v>32040</v>
      </c>
      <c r="R3" s="7" t="s">
        <v>12008</v>
      </c>
      <c r="S3" s="7" t="s">
        <v>12009</v>
      </c>
      <c r="T3" s="7" t="s">
        <v>12010</v>
      </c>
      <c r="U3" s="7" t="s">
        <v>12011</v>
      </c>
      <c r="V3" s="7" t="s">
        <v>12012</v>
      </c>
      <c r="W3" s="7" t="s">
        <v>12013</v>
      </c>
      <c r="X3" s="7" t="s">
        <v>12014</v>
      </c>
      <c r="Y3" s="7" t="s">
        <v>12015</v>
      </c>
      <c r="Z3" s="7" t="s">
        <v>12016</v>
      </c>
      <c r="AA3" s="7" t="s">
        <v>12017</v>
      </c>
      <c r="AB3" s="7" t="s">
        <v>12018</v>
      </c>
      <c r="AC3" s="7" t="s">
        <v>12019</v>
      </c>
      <c r="AD3" s="7" t="s">
        <v>12020</v>
      </c>
      <c r="AE3" s="7" t="s">
        <v>12021</v>
      </c>
      <c r="AF3" s="7" t="s">
        <v>12022</v>
      </c>
      <c r="AG3" s="7" t="s">
        <v>12023</v>
      </c>
      <c r="AH3" s="7" t="s">
        <v>12024</v>
      </c>
      <c r="AI3" s="7" t="s">
        <v>12025</v>
      </c>
      <c r="AJ3" s="7" t="s">
        <v>12026</v>
      </c>
      <c r="AK3" s="7" t="s">
        <v>12027</v>
      </c>
      <c r="AL3" s="7" t="s">
        <v>12028</v>
      </c>
      <c r="AM3" s="7" t="s">
        <v>12029</v>
      </c>
      <c r="AN3" s="7" t="s">
        <v>12030</v>
      </c>
      <c r="AO3" s="7" t="s">
        <v>12031</v>
      </c>
      <c r="AP3" s="7" t="s">
        <v>12032</v>
      </c>
      <c r="AQ3" s="7" t="s">
        <v>12033</v>
      </c>
      <c r="AR3" s="7" t="s">
        <v>12034</v>
      </c>
      <c r="AS3" s="7" t="s">
        <v>12035</v>
      </c>
      <c r="AT3" s="7" t="s">
        <v>12036</v>
      </c>
      <c r="AU3" s="7" t="s">
        <v>12037</v>
      </c>
      <c r="AV3" s="7" t="s">
        <v>12038</v>
      </c>
      <c r="AW3" s="7" t="s">
        <v>12039</v>
      </c>
      <c r="AX3" s="7" t="s">
        <v>12040</v>
      </c>
      <c r="AY3" s="7" t="s">
        <v>12041</v>
      </c>
      <c r="AZ3" s="7" t="s">
        <v>12042</v>
      </c>
      <c r="BA3" s="7" t="s">
        <v>12043</v>
      </c>
      <c r="BB3" s="7" t="s">
        <v>12044</v>
      </c>
      <c r="BC3" s="7" t="s">
        <v>12045</v>
      </c>
      <c r="BD3" s="7" t="s">
        <v>12046</v>
      </c>
      <c r="BE3" s="7">
        <v>35710</v>
      </c>
      <c r="BF3" s="7" t="s">
        <v>12047</v>
      </c>
      <c r="BG3" s="7" t="s">
        <v>12048</v>
      </c>
      <c r="BH3" s="7" t="s">
        <v>12049</v>
      </c>
      <c r="BI3" s="7" t="s">
        <v>12050</v>
      </c>
      <c r="BJ3" s="7" t="s">
        <v>12051</v>
      </c>
      <c r="BK3" s="7" t="s">
        <v>12052</v>
      </c>
      <c r="BL3" s="27"/>
      <c r="BM3" s="10" t="s">
        <v>11614</v>
      </c>
      <c r="BN3" s="14" t="s">
        <v>11615</v>
      </c>
      <c r="BO3" s="10" t="s">
        <v>11616</v>
      </c>
      <c r="BP3" s="10" t="s">
        <v>12053</v>
      </c>
      <c r="BQ3" s="10" t="s">
        <v>12054</v>
      </c>
      <c r="BR3" s="15" t="s">
        <v>11619</v>
      </c>
      <c r="BS3" s="15" t="str">
        <f t="shared" ref="BS3:EB3" si="0">+A1</f>
        <v>codice opera [idt]</v>
      </c>
      <c r="BT3" s="15" t="str">
        <f t="shared" si="0"/>
        <v>codice origine [testo]</v>
      </c>
      <c r="BU3" s="15" t="str">
        <f t="shared" si="0"/>
        <v>descrizione impianto [testo]</v>
      </c>
      <c r="BV3" s="15" t="str">
        <f t="shared" si="0"/>
        <v>g.boaga NORD [m]</v>
      </c>
      <c r="BW3" s="15" t="str">
        <f t="shared" si="0"/>
        <v>g.boaga EST [m]</v>
      </c>
      <c r="BX3" s="15" t="str">
        <f t="shared" si="0"/>
        <v>fuso RIF. [nr]</v>
      </c>
      <c r="BY3" s="15" t="str">
        <f t="shared" si="0"/>
        <v>codice schema acquedottistico [idt]</v>
      </c>
      <c r="BZ3" s="15" t="str">
        <f t="shared" si="0"/>
        <v>descrizione schema acquedottistico [testo]</v>
      </c>
      <c r="CA3" s="15" t="str">
        <f t="shared" si="0"/>
        <v>quota s.l.m [m]</v>
      </c>
      <c r="CB3" s="15" t="str">
        <f t="shared" si="0"/>
        <v>località [testo]</v>
      </c>
      <c r="CC3" s="15" t="str">
        <f t="shared" si="0"/>
        <v>comune [istat]</v>
      </c>
      <c r="CD3" s="15" t="str">
        <f t="shared" si="0"/>
        <v>tipo trattamento [idn]</v>
      </c>
      <c r="CE3" s="15" t="str">
        <f t="shared" si="0"/>
        <v>anno costruzione [anno]</v>
      </c>
      <c r="CF3" s="15" t="str">
        <f t="shared" si="0"/>
        <v>anno ristrutturazione civili [anno]</v>
      </c>
      <c r="CG3" s="15" t="str">
        <f t="shared" si="0"/>
        <v>conservazione op.civili [idn]</v>
      </c>
      <c r="CH3" s="15" t="str">
        <f t="shared" si="0"/>
        <v>anno ristrutturazione elet.mecc. [anno]</v>
      </c>
      <c r="CI3" s="15" t="str">
        <f t="shared" si="0"/>
        <v>conservazione op.elettr.mecc. [idn]</v>
      </c>
      <c r="CJ3" s="15" t="str">
        <f t="shared" si="0"/>
        <v>volume trattabile [Mln/gg]</v>
      </c>
      <c r="CK3" s="15" t="str">
        <f t="shared" si="0"/>
        <v>volume trattato [mc/anno]</v>
      </c>
      <c r="CL3" s="15" t="str">
        <f t="shared" si="0"/>
        <v>volume in uscita immesso all'utilizzazione (A06) [mc/anno]</v>
      </c>
      <c r="CM3" s="15" t="str">
        <f t="shared" si="0"/>
        <v>potenza installata [Kw]</v>
      </c>
      <c r="CN3" s="15" t="str">
        <f t="shared" si="0"/>
        <v>consumo di energia [kwh/anno]</v>
      </c>
      <c r="CO3" s="15" t="str">
        <f t="shared" si="0"/>
        <v>presidio medio impianto [hr/gg]</v>
      </c>
      <c r="CP3" s="15" t="str">
        <f t="shared" si="0"/>
        <v>presidio saltuario [sn]</v>
      </c>
      <c r="CQ3" s="15" t="str">
        <f t="shared" si="0"/>
        <v>tipo telecontrollo [idn]</v>
      </c>
      <c r="CR3" s="15" t="str">
        <f t="shared" si="0"/>
        <v>riserva di acqua [mc]</v>
      </c>
      <c r="CS3" s="15" t="str">
        <f t="shared" si="0"/>
        <v>misura portata in ingresso impianto [sn]</v>
      </c>
      <c r="CT3" s="15" t="str">
        <f t="shared" si="0"/>
        <v>misura portata in uscita impianto [sn]</v>
      </c>
      <c r="CU3" s="15" t="str">
        <f t="shared" si="0"/>
        <v>tra grigliatura [sn]</v>
      </c>
      <c r="CV3" s="15" t="str">
        <f t="shared" si="0"/>
        <v>tra dissabbiamento [sn]</v>
      </c>
      <c r="CW3" s="15" t="str">
        <f t="shared" si="0"/>
        <v>tra chiarificazione [sn]</v>
      </c>
      <c r="CX3" s="15" t="str">
        <f t="shared" si="0"/>
        <v>trattamento filtrazione rapida [idn]</v>
      </c>
      <c r="CY3" s="15" t="str">
        <f t="shared" si="0"/>
        <v>trattamento ossidazione e riduzione [idn]</v>
      </c>
      <c r="CZ3" s="15" t="str">
        <f t="shared" si="0"/>
        <v>tra precipitazione [sn]</v>
      </c>
      <c r="DA3" s="15" t="str">
        <f t="shared" si="0"/>
        <v>tra strippaggio [sn]</v>
      </c>
      <c r="DB3" s="15" t="str">
        <f t="shared" si="0"/>
        <v>trattamento a carboni attivi [idn]</v>
      </c>
      <c r="DC3" s="15" t="str">
        <f t="shared" si="0"/>
        <v>tra resine scambiatrici ioni [sn]</v>
      </c>
      <c r="DD3" s="15" t="str">
        <f t="shared" si="0"/>
        <v>tra elettrodialisi [sn]</v>
      </c>
      <c r="DE3" s="15" t="str">
        <f t="shared" si="0"/>
        <v>tra osmosi inversa [sn]</v>
      </c>
      <c r="DF3" s="15" t="str">
        <f t="shared" si="0"/>
        <v>tra filtrazione lenta [sn]</v>
      </c>
      <c r="DG3" s="15" t="str">
        <f t="shared" si="0"/>
        <v>tra processi biologici [sn]</v>
      </c>
      <c r="DH3" s="15" t="str">
        <f t="shared" si="0"/>
        <v>tra micro ultra filtrazione [sn]</v>
      </c>
      <c r="DI3" s="15" t="str">
        <f t="shared" si="0"/>
        <v>tra fanghi [sn]</v>
      </c>
      <c r="DJ3" s="15" t="str">
        <f t="shared" si="0"/>
        <v>tipo di clorazione [idn]</v>
      </c>
      <c r="DK3" s="15" t="str">
        <f t="shared" si="0"/>
        <v>tra disinfezione ozonazione [sn]</v>
      </c>
      <c r="DL3" s="15" t="str">
        <f t="shared" si="0"/>
        <v>tra irraggiamento uv [sn]</v>
      </c>
      <c r="DM3" s="15" t="str">
        <f t="shared" si="0"/>
        <v>rim ferro [sn]</v>
      </c>
      <c r="DN3" s="15" t="str">
        <f t="shared" si="0"/>
        <v>rim manganese [sn]</v>
      </c>
      <c r="DO3" s="15" t="str">
        <f t="shared" si="0"/>
        <v>rim ammoniaca nitrati [sn]</v>
      </c>
      <c r="DP3" s="15" t="str">
        <f t="shared" si="0"/>
        <v>rim fosfati [sn]</v>
      </c>
      <c r="DQ3" s="15" t="str">
        <f t="shared" si="0"/>
        <v>rim metalli pesanti [sn]</v>
      </c>
      <c r="DR3" s="15" t="str">
        <f t="shared" si="0"/>
        <v>rim trialometani [sn]</v>
      </c>
      <c r="DS3" s="15" t="str">
        <f t="shared" si="0"/>
        <v>rim organo alogenati [sn]</v>
      </c>
      <c r="DT3" s="15" t="str">
        <f t="shared" si="0"/>
        <v>rim anidride solforosa [sn]</v>
      </c>
      <c r="DU3" s="15" t="str">
        <f t="shared" si="0"/>
        <v>opera stato [idn]</v>
      </c>
      <c r="DV3" s="15" t="str">
        <f t="shared" si="0"/>
        <v>ind.conf. anno costruzione [idt]</v>
      </c>
      <c r="DW3" s="15" t="str">
        <f t="shared" si="0"/>
        <v>ind.conf. anno ristruttura op.civili [idt]</v>
      </c>
      <c r="DX3" s="15" t="str">
        <f t="shared" si="0"/>
        <v>ind.conf. anno ristruttura op.el.mec. [idt]</v>
      </c>
      <c r="DY3" s="15" t="str">
        <f t="shared" si="0"/>
        <v>ind.conf. volume trattabile giorno [idt]</v>
      </c>
      <c r="DZ3" s="15" t="str">
        <f t="shared" si="0"/>
        <v>ind.conf. volume trattato anno [idt]</v>
      </c>
      <c r="EA3" s="15" t="str">
        <f t="shared" si="0"/>
        <v>ind.conf. potenza installata [idt]</v>
      </c>
      <c r="EB3" s="15" t="str">
        <f t="shared" si="0"/>
        <v>ind.conf. volume in uscita immesso all'utilizzazione (A06) [idt]</v>
      </c>
      <c r="EC3" s="20" t="s">
        <v>11620</v>
      </c>
      <c r="EE3" s="59" t="s">
        <v>11621</v>
      </c>
      <c r="EF3" s="59" t="str">
        <f>+IF(SUM(BP:BP)=0,"OK","Dati non completi")</f>
        <v>Dati non completi</v>
      </c>
    </row>
    <row r="4" ht="53.25" customHeight="1" spans="1:136">
      <c r="A4" s="3"/>
      <c r="B4" s="3" t="s">
        <v>12055</v>
      </c>
      <c r="C4" s="3" t="s">
        <v>12056</v>
      </c>
      <c r="D4" s="3">
        <v>4864047.99698</v>
      </c>
      <c r="E4" s="3">
        <v>1695965.29517999</v>
      </c>
      <c r="F4" s="3">
        <v>3003</v>
      </c>
      <c r="G4" s="3">
        <v>463</v>
      </c>
      <c r="H4" s="3" t="s">
        <v>12057</v>
      </c>
      <c r="I4" s="3">
        <v>48049</v>
      </c>
      <c r="J4" s="3">
        <v>2</v>
      </c>
      <c r="K4" s="3">
        <v>9999</v>
      </c>
      <c r="L4" s="3">
        <v>2015</v>
      </c>
      <c r="M4" s="3">
        <v>3</v>
      </c>
      <c r="N4" s="3">
        <v>2015</v>
      </c>
      <c r="O4" s="3">
        <v>3</v>
      </c>
      <c r="P4" s="3">
        <v>0.432</v>
      </c>
      <c r="Q4">
        <v>53668.8</v>
      </c>
      <c r="R4" s="3">
        <v>2</v>
      </c>
      <c r="S4" s="3">
        <v>282</v>
      </c>
      <c r="T4" s="3">
        <v>0</v>
      </c>
      <c r="U4" s="3">
        <v>1</v>
      </c>
      <c r="V4" s="3">
        <v>1</v>
      </c>
      <c r="W4" s="3">
        <v>15</v>
      </c>
      <c r="X4" s="3">
        <v>0</v>
      </c>
      <c r="Y4" s="3">
        <v>0</v>
      </c>
      <c r="Z4" s="3">
        <v>0</v>
      </c>
      <c r="AA4" s="3">
        <v>3</v>
      </c>
      <c r="AB4" s="3">
        <v>1</v>
      </c>
      <c r="AC4" s="3">
        <v>0</v>
      </c>
      <c r="AD4" s="3">
        <v>0</v>
      </c>
      <c r="AE4" s="3">
        <v>1</v>
      </c>
      <c r="AF4" s="3">
        <v>0</v>
      </c>
      <c r="AG4" s="3">
        <v>0</v>
      </c>
      <c r="AH4" s="3">
        <v>0</v>
      </c>
      <c r="AI4" s="3">
        <v>0</v>
      </c>
      <c r="AJ4" s="3">
        <v>0</v>
      </c>
      <c r="AK4" s="3">
        <v>0</v>
      </c>
      <c r="AL4" s="3">
        <v>0</v>
      </c>
      <c r="AM4">
        <v>3</v>
      </c>
      <c r="AN4" s="3"/>
      <c r="AO4" s="3"/>
      <c r="AP4" s="3"/>
      <c r="AQ4" s="3"/>
      <c r="AR4" s="3"/>
      <c r="AS4" s="3"/>
      <c r="AT4" s="3"/>
      <c r="AU4" s="3"/>
      <c r="AV4" s="3"/>
      <c r="AW4" s="3"/>
      <c r="AX4" s="3"/>
      <c r="AY4" s="3"/>
      <c r="AZ4" s="3"/>
      <c r="BA4" s="3"/>
      <c r="BB4" s="3"/>
      <c r="BC4" s="3"/>
      <c r="BD4" s="3"/>
      <c r="BE4" s="36"/>
      <c r="BF4" s="3"/>
      <c r="BG4" s="3"/>
      <c r="BH4" s="3"/>
      <c r="BI4" s="3"/>
      <c r="BM4" s="4">
        <f>+IF(B4&gt;0,1,0)</f>
        <v>1</v>
      </c>
      <c r="BN4" s="10">
        <f>COUNTIF(B:B,B4)</f>
        <v>1</v>
      </c>
      <c r="BO4" s="4">
        <f>+IF(M4=9999,0,IF(M4&lt;'[3]Input anno'!$A$1,0,IF(BC4&lt;4,0,1)))</f>
        <v>0</v>
      </c>
      <c r="BP4" s="37">
        <f>+IF(BC4&gt;=3,0,IF(COUNTIF(Potab_inreti!A:A,B4)&gt;0,0,1))</f>
        <v>1</v>
      </c>
      <c r="BQ4" s="37">
        <f>+IF(BC4&gt;=3,0,IF(COUNTIF(Potab_incaptaz!A:A,B4)&gt;0,0,1))</f>
        <v>1</v>
      </c>
      <c r="BR4" s="16"/>
      <c r="BS4" s="16">
        <f t="shared" ref="BS4:EB4" si="1">+COUNTA(A:A)-3</f>
        <v>0</v>
      </c>
      <c r="BT4" s="16">
        <f t="shared" si="1"/>
        <v>1</v>
      </c>
      <c r="BU4" s="16">
        <f t="shared" si="1"/>
        <v>1</v>
      </c>
      <c r="BV4" s="16">
        <f t="shared" si="1"/>
        <v>1</v>
      </c>
      <c r="BW4" s="16">
        <f t="shared" si="1"/>
        <v>1</v>
      </c>
      <c r="BX4" s="16">
        <f t="shared" si="1"/>
        <v>1</v>
      </c>
      <c r="BY4" s="16">
        <f t="shared" si="1"/>
        <v>1</v>
      </c>
      <c r="BZ4" s="16">
        <f t="shared" si="1"/>
        <v>1</v>
      </c>
      <c r="CA4" s="16">
        <f t="shared" si="1"/>
        <v>1</v>
      </c>
      <c r="CB4" s="16">
        <f t="shared" si="1"/>
        <v>1</v>
      </c>
      <c r="CC4" s="16">
        <f t="shared" si="1"/>
        <v>1</v>
      </c>
      <c r="CD4" s="16">
        <f t="shared" si="1"/>
        <v>1</v>
      </c>
      <c r="CE4" s="16">
        <f t="shared" si="1"/>
        <v>1</v>
      </c>
      <c r="CF4" s="16">
        <f t="shared" si="1"/>
        <v>1</v>
      </c>
      <c r="CG4" s="16">
        <f t="shared" si="1"/>
        <v>1</v>
      </c>
      <c r="CH4" s="16">
        <f t="shared" si="1"/>
        <v>1</v>
      </c>
      <c r="CI4" s="16">
        <f t="shared" si="1"/>
        <v>1</v>
      </c>
      <c r="CJ4" s="16">
        <f t="shared" si="1"/>
        <v>1</v>
      </c>
      <c r="CK4" s="16">
        <f t="shared" si="1"/>
        <v>1</v>
      </c>
      <c r="CL4" s="16">
        <f t="shared" si="1"/>
        <v>1</v>
      </c>
      <c r="CM4" s="16">
        <f t="shared" si="1"/>
        <v>1</v>
      </c>
      <c r="CN4" s="16">
        <f t="shared" si="1"/>
        <v>1</v>
      </c>
      <c r="CO4" s="16">
        <f t="shared" si="1"/>
        <v>1</v>
      </c>
      <c r="CP4" s="16">
        <f t="shared" si="1"/>
        <v>1</v>
      </c>
      <c r="CQ4" s="16">
        <f t="shared" si="1"/>
        <v>1</v>
      </c>
      <c r="CR4" s="16">
        <f t="shared" si="1"/>
        <v>1</v>
      </c>
      <c r="CS4" s="16">
        <f t="shared" si="1"/>
        <v>1</v>
      </c>
      <c r="CT4" s="16">
        <f t="shared" si="1"/>
        <v>1</v>
      </c>
      <c r="CU4" s="16">
        <f t="shared" si="1"/>
        <v>1</v>
      </c>
      <c r="CV4" s="16">
        <f t="shared" si="1"/>
        <v>1</v>
      </c>
      <c r="CW4" s="16">
        <f t="shared" si="1"/>
        <v>1</v>
      </c>
      <c r="CX4" s="16">
        <f t="shared" si="1"/>
        <v>1</v>
      </c>
      <c r="CY4" s="16">
        <f t="shared" si="1"/>
        <v>1</v>
      </c>
      <c r="CZ4" s="16">
        <f t="shared" si="1"/>
        <v>1</v>
      </c>
      <c r="DA4" s="16">
        <f t="shared" si="1"/>
        <v>1</v>
      </c>
      <c r="DB4" s="16">
        <f t="shared" si="1"/>
        <v>1</v>
      </c>
      <c r="DC4" s="16">
        <f t="shared" si="1"/>
        <v>1</v>
      </c>
      <c r="DD4" s="16">
        <f t="shared" si="1"/>
        <v>1</v>
      </c>
      <c r="DE4" s="16">
        <f t="shared" si="1"/>
        <v>1</v>
      </c>
      <c r="DF4" s="16">
        <f t="shared" si="1"/>
        <v>0</v>
      </c>
      <c r="DG4" s="16">
        <f t="shared" si="1"/>
        <v>0</v>
      </c>
      <c r="DH4" s="16">
        <f t="shared" si="1"/>
        <v>0</v>
      </c>
      <c r="DI4" s="16">
        <f t="shared" si="1"/>
        <v>0</v>
      </c>
      <c r="DJ4" s="16">
        <f t="shared" si="1"/>
        <v>0</v>
      </c>
      <c r="DK4" s="16">
        <f t="shared" si="1"/>
        <v>0</v>
      </c>
      <c r="DL4" s="16">
        <f t="shared" si="1"/>
        <v>0</v>
      </c>
      <c r="DM4" s="16">
        <f t="shared" si="1"/>
        <v>0</v>
      </c>
      <c r="DN4" s="16">
        <f t="shared" si="1"/>
        <v>0</v>
      </c>
      <c r="DO4" s="16">
        <f t="shared" si="1"/>
        <v>0</v>
      </c>
      <c r="DP4" s="16">
        <f t="shared" si="1"/>
        <v>0</v>
      </c>
      <c r="DQ4" s="16">
        <f t="shared" si="1"/>
        <v>0</v>
      </c>
      <c r="DR4" s="16">
        <f t="shared" si="1"/>
        <v>0</v>
      </c>
      <c r="DS4" s="16">
        <f t="shared" si="1"/>
        <v>0</v>
      </c>
      <c r="DT4" s="16">
        <f t="shared" si="1"/>
        <v>0</v>
      </c>
      <c r="DU4" s="16">
        <f t="shared" si="1"/>
        <v>0</v>
      </c>
      <c r="DV4" s="16">
        <f t="shared" si="1"/>
        <v>0</v>
      </c>
      <c r="DW4" s="16">
        <f t="shared" si="1"/>
        <v>0</v>
      </c>
      <c r="DX4" s="16">
        <f t="shared" si="1"/>
        <v>0</v>
      </c>
      <c r="DY4" s="16">
        <f t="shared" si="1"/>
        <v>0</v>
      </c>
      <c r="DZ4" s="16">
        <f t="shared" si="1"/>
        <v>0</v>
      </c>
      <c r="EA4" s="16">
        <f t="shared" si="1"/>
        <v>0</v>
      </c>
      <c r="EB4" s="16">
        <f t="shared" si="1"/>
        <v>0</v>
      </c>
      <c r="EC4" s="21">
        <f>SUM(BS4:EB4)</f>
        <v>38</v>
      </c>
      <c r="EE4" s="59" t="s">
        <v>12058</v>
      </c>
      <c r="EF4" s="59" t="str">
        <f>+IF(SUM(BQ:BQ)=0,"OK","Dati non completi")</f>
        <v>Dati non completi</v>
      </c>
    </row>
    <row r="5" ht="25.5" customHeight="1" spans="1:136">
      <c r="A5" s="3"/>
      <c r="B5" s="3"/>
      <c r="C5" s="3"/>
      <c r="D5" s="31"/>
      <c r="E5" s="31"/>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6"/>
      <c r="BH5" s="3"/>
      <c r="BI5" s="3"/>
      <c r="BM5" s="4"/>
      <c r="BN5" s="4"/>
      <c r="BO5" s="4"/>
      <c r="BP5" s="37"/>
      <c r="BQ5" s="37"/>
      <c r="BR5" s="17" t="s">
        <v>11623</v>
      </c>
      <c r="BS5" s="18">
        <f t="shared" ref="BS5:EB5" si="2">+BS4/$BT$1</f>
        <v>0</v>
      </c>
      <c r="BT5" s="18">
        <f t="shared" si="2"/>
        <v>1</v>
      </c>
      <c r="BU5" s="18">
        <f t="shared" si="2"/>
        <v>1</v>
      </c>
      <c r="BV5" s="18">
        <f t="shared" si="2"/>
        <v>1</v>
      </c>
      <c r="BW5" s="18">
        <f t="shared" si="2"/>
        <v>1</v>
      </c>
      <c r="BX5" s="18">
        <f t="shared" si="2"/>
        <v>1</v>
      </c>
      <c r="BY5" s="18">
        <f t="shared" si="2"/>
        <v>1</v>
      </c>
      <c r="BZ5" s="18">
        <f t="shared" si="2"/>
        <v>1</v>
      </c>
      <c r="CA5" s="18">
        <f t="shared" si="2"/>
        <v>1</v>
      </c>
      <c r="CB5" s="18">
        <f t="shared" si="2"/>
        <v>1</v>
      </c>
      <c r="CC5" s="18">
        <f t="shared" si="2"/>
        <v>1</v>
      </c>
      <c r="CD5" s="18">
        <f t="shared" si="2"/>
        <v>1</v>
      </c>
      <c r="CE5" s="18">
        <f t="shared" si="2"/>
        <v>1</v>
      </c>
      <c r="CF5" s="18">
        <f t="shared" si="2"/>
        <v>1</v>
      </c>
      <c r="CG5" s="18">
        <f t="shared" si="2"/>
        <v>1</v>
      </c>
      <c r="CH5" s="18">
        <f t="shared" si="2"/>
        <v>1</v>
      </c>
      <c r="CI5" s="18">
        <f t="shared" si="2"/>
        <v>1</v>
      </c>
      <c r="CJ5" s="18">
        <f t="shared" si="2"/>
        <v>1</v>
      </c>
      <c r="CK5" s="18">
        <f t="shared" si="2"/>
        <v>1</v>
      </c>
      <c r="CL5" s="18">
        <f t="shared" si="2"/>
        <v>1</v>
      </c>
      <c r="CM5" s="18">
        <f t="shared" si="2"/>
        <v>1</v>
      </c>
      <c r="CN5" s="18">
        <f t="shared" si="2"/>
        <v>1</v>
      </c>
      <c r="CO5" s="18">
        <f t="shared" si="2"/>
        <v>1</v>
      </c>
      <c r="CP5" s="18">
        <f t="shared" si="2"/>
        <v>1</v>
      </c>
      <c r="CQ5" s="18">
        <f t="shared" si="2"/>
        <v>1</v>
      </c>
      <c r="CR5" s="18">
        <f t="shared" si="2"/>
        <v>1</v>
      </c>
      <c r="CS5" s="18">
        <f t="shared" si="2"/>
        <v>1</v>
      </c>
      <c r="CT5" s="18">
        <f t="shared" si="2"/>
        <v>1</v>
      </c>
      <c r="CU5" s="18">
        <f t="shared" si="2"/>
        <v>1</v>
      </c>
      <c r="CV5" s="18">
        <f t="shared" si="2"/>
        <v>1</v>
      </c>
      <c r="CW5" s="18">
        <f t="shared" si="2"/>
        <v>1</v>
      </c>
      <c r="CX5" s="18">
        <f t="shared" si="2"/>
        <v>1</v>
      </c>
      <c r="CY5" s="18">
        <f t="shared" si="2"/>
        <v>1</v>
      </c>
      <c r="CZ5" s="18">
        <f t="shared" si="2"/>
        <v>1</v>
      </c>
      <c r="DA5" s="18">
        <f t="shared" si="2"/>
        <v>1</v>
      </c>
      <c r="DB5" s="18">
        <f t="shared" si="2"/>
        <v>1</v>
      </c>
      <c r="DC5" s="18">
        <f t="shared" si="2"/>
        <v>1</v>
      </c>
      <c r="DD5" s="18">
        <f t="shared" si="2"/>
        <v>1</v>
      </c>
      <c r="DE5" s="18">
        <f t="shared" si="2"/>
        <v>1</v>
      </c>
      <c r="DF5" s="18">
        <f t="shared" si="2"/>
        <v>0</v>
      </c>
      <c r="DG5" s="18">
        <f t="shared" si="2"/>
        <v>0</v>
      </c>
      <c r="DH5" s="18">
        <f t="shared" si="2"/>
        <v>0</v>
      </c>
      <c r="DI5" s="18">
        <f t="shared" si="2"/>
        <v>0</v>
      </c>
      <c r="DJ5" s="18">
        <f t="shared" si="2"/>
        <v>0</v>
      </c>
      <c r="DK5" s="18">
        <f t="shared" si="2"/>
        <v>0</v>
      </c>
      <c r="DL5" s="18">
        <f t="shared" si="2"/>
        <v>0</v>
      </c>
      <c r="DM5" s="18">
        <f t="shared" si="2"/>
        <v>0</v>
      </c>
      <c r="DN5" s="18">
        <f t="shared" si="2"/>
        <v>0</v>
      </c>
      <c r="DO5" s="18">
        <f t="shared" si="2"/>
        <v>0</v>
      </c>
      <c r="DP5" s="18">
        <f t="shared" si="2"/>
        <v>0</v>
      </c>
      <c r="DQ5" s="18">
        <f t="shared" si="2"/>
        <v>0</v>
      </c>
      <c r="DR5" s="18">
        <f t="shared" si="2"/>
        <v>0</v>
      </c>
      <c r="DS5" s="18">
        <f t="shared" si="2"/>
        <v>0</v>
      </c>
      <c r="DT5" s="18">
        <f t="shared" si="2"/>
        <v>0</v>
      </c>
      <c r="DU5" s="18">
        <f t="shared" si="2"/>
        <v>0</v>
      </c>
      <c r="DV5" s="18">
        <f t="shared" si="2"/>
        <v>0</v>
      </c>
      <c r="DW5" s="18">
        <f t="shared" si="2"/>
        <v>0</v>
      </c>
      <c r="DX5" s="18">
        <f t="shared" si="2"/>
        <v>0</v>
      </c>
      <c r="DY5" s="18">
        <f t="shared" si="2"/>
        <v>0</v>
      </c>
      <c r="DZ5" s="18">
        <f t="shared" si="2"/>
        <v>0</v>
      </c>
      <c r="EA5" s="18">
        <f t="shared" si="2"/>
        <v>0</v>
      </c>
      <c r="EB5" s="18">
        <f t="shared" si="2"/>
        <v>0</v>
      </c>
      <c r="EC5" s="21"/>
      <c r="EE5" s="59" t="s">
        <v>11624</v>
      </c>
      <c r="EF5" s="59" t="str">
        <f>+IF(MIN(BS8:EB8)=0%,"OK","Grado di compilazione inferiore a quello del DBI A-1")</f>
        <v>Grado di compilazione inferiore a quello del DBI A-1</v>
      </c>
    </row>
    <row r="6" ht="15" customHeight="1" spans="1:133">
      <c r="A6" s="3"/>
      <c r="B6" s="3"/>
      <c r="C6" s="3"/>
      <c r="D6" s="31"/>
      <c r="E6" s="31"/>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6"/>
      <c r="BH6" s="3"/>
      <c r="BI6" s="3"/>
      <c r="BM6" s="4"/>
      <c r="BN6" s="4"/>
      <c r="BO6" s="4"/>
      <c r="BP6" s="37"/>
      <c r="BQ6" s="37"/>
      <c r="BR6" s="17"/>
      <c r="BS6" s="16">
        <f>+COUNTA([2]Potabilizzatori!A:A)-3</f>
        <v>0</v>
      </c>
      <c r="BT6" s="16">
        <f>+COUNTA([2]Potabilizzatori!B:B)-3</f>
        <v>1</v>
      </c>
      <c r="BU6" s="16">
        <f>+COUNTA([2]Potabilizzatori!C:C)-3</f>
        <v>1</v>
      </c>
      <c r="BV6" s="16">
        <f>+COUNTA([2]Potabilizzatori!D:D)-3</f>
        <v>1</v>
      </c>
      <c r="BW6" s="16">
        <f>+COUNTA([2]Potabilizzatori!E:E)-3</f>
        <v>1</v>
      </c>
      <c r="BX6" s="16">
        <f>+COUNTA([2]Potabilizzatori!F:F)-3</f>
        <v>1</v>
      </c>
      <c r="BY6" s="16">
        <f>+COUNTA([2]Potabilizzatori!G:G)-3</f>
        <v>1</v>
      </c>
      <c r="BZ6" s="16">
        <f>+COUNTA([2]Potabilizzatori!H:H)-3</f>
        <v>1</v>
      </c>
      <c r="CA6" s="16">
        <f>+COUNTA([2]Potabilizzatori!I:I)-3</f>
        <v>1</v>
      </c>
      <c r="CB6" s="16">
        <f>+COUNTA([2]Potabilizzatori!J:J)-3</f>
        <v>1</v>
      </c>
      <c r="CC6" s="16">
        <f>+COUNTA([2]Potabilizzatori!K:K)-3</f>
        <v>1</v>
      </c>
      <c r="CD6" s="16">
        <f>+COUNTA([2]Potabilizzatori!L:L)-3</f>
        <v>1</v>
      </c>
      <c r="CE6" s="16">
        <f>+COUNTA([2]Potabilizzatori!M:M)-3</f>
        <v>1</v>
      </c>
      <c r="CF6" s="16">
        <f>+COUNTA([2]Potabilizzatori!N:N)-3</f>
        <v>1</v>
      </c>
      <c r="CG6" s="16">
        <f>+COUNTA([2]Potabilizzatori!O:O)-3</f>
        <v>1</v>
      </c>
      <c r="CH6" s="16">
        <f>+COUNTA([2]Potabilizzatori!P:P)-3</f>
        <v>1</v>
      </c>
      <c r="CI6" s="16">
        <f>+COUNTA([2]Potabilizzatori!Q:Q)-3</f>
        <v>1</v>
      </c>
      <c r="CJ6" s="16">
        <f>+COUNTA([2]Potabilizzatori!R:R)-3</f>
        <v>1</v>
      </c>
      <c r="CK6" s="16">
        <f>+COUNTA([2]Potabilizzatori!S:S)-3</f>
        <v>1</v>
      </c>
      <c r="CL6" s="16">
        <f>+COUNTA([2]Potabilizzatori!T:T)-3</f>
        <v>1</v>
      </c>
      <c r="CM6" s="16">
        <f>+COUNTA([2]Potabilizzatori!U:U)-3</f>
        <v>1</v>
      </c>
      <c r="CN6" s="16">
        <f>+COUNTA([2]Potabilizzatori!V:V)-3</f>
        <v>1</v>
      </c>
      <c r="CO6" s="16">
        <f>+COUNTA([2]Potabilizzatori!W:W)-3</f>
        <v>1</v>
      </c>
      <c r="CP6" s="16">
        <f>+COUNTA([2]Potabilizzatori!X:X)-3</f>
        <v>1</v>
      </c>
      <c r="CQ6" s="16">
        <f>+COUNTA([2]Potabilizzatori!Y:Y)-3</f>
        <v>1</v>
      </c>
      <c r="CR6" s="16">
        <f>+COUNTA([2]Potabilizzatori!Z:Z)-3</f>
        <v>1</v>
      </c>
      <c r="CS6" s="16">
        <f>+COUNTA([2]Potabilizzatori!AA:AA)-3</f>
        <v>1</v>
      </c>
      <c r="CT6" s="16">
        <f>+COUNTA([2]Potabilizzatori!AB:AB)-3</f>
        <v>1</v>
      </c>
      <c r="CU6" s="16">
        <f>+COUNTA([2]Potabilizzatori!AC:AC)-3</f>
        <v>1</v>
      </c>
      <c r="CV6" s="16">
        <f>+COUNTA([2]Potabilizzatori!AD:AD)-3</f>
        <v>1</v>
      </c>
      <c r="CW6" s="16">
        <f>+COUNTA([2]Potabilizzatori!AE:AE)-3</f>
        <v>1</v>
      </c>
      <c r="CX6" s="16">
        <f>+COUNTA([2]Potabilizzatori!AF:AF)-3</f>
        <v>1</v>
      </c>
      <c r="CY6" s="16">
        <f>+COUNTA([2]Potabilizzatori!AG:AG)-3</f>
        <v>1</v>
      </c>
      <c r="CZ6" s="16">
        <f>+COUNTA([2]Potabilizzatori!AH:AH)-3</f>
        <v>1</v>
      </c>
      <c r="DA6" s="16">
        <f>+COUNTA([2]Potabilizzatori!AI:AI)-3</f>
        <v>1</v>
      </c>
      <c r="DB6" s="16">
        <f>+COUNTA([2]Potabilizzatori!AJ:AJ)-3</f>
        <v>1</v>
      </c>
      <c r="DC6" s="16">
        <f>+COUNTA([2]Potabilizzatori!AK:AK)-3</f>
        <v>1</v>
      </c>
      <c r="DD6" s="16">
        <f>+COUNTA([2]Potabilizzatori!AL:AL)-3</f>
        <v>1</v>
      </c>
      <c r="DE6" s="16">
        <f>+COUNTA([2]Potabilizzatori!AM:AM)-3</f>
        <v>1</v>
      </c>
      <c r="DF6" s="16">
        <f>+COUNTA([2]Potabilizzatori!AN:AN)-3</f>
        <v>1</v>
      </c>
      <c r="DG6" s="16">
        <f>+COUNTA([2]Potabilizzatori!AO:AO)-3</f>
        <v>1</v>
      </c>
      <c r="DH6" s="16">
        <f>+COUNTA([2]Potabilizzatori!AP:AP)-3</f>
        <v>1</v>
      </c>
      <c r="DI6" s="16">
        <f>+COUNTA([2]Potabilizzatori!AQ:AQ)-3</f>
        <v>1</v>
      </c>
      <c r="DJ6" s="16">
        <f>+COUNTA([2]Potabilizzatori!AR:AR)-3</f>
        <v>1</v>
      </c>
      <c r="DK6" s="16">
        <f>+COUNTA([2]Potabilizzatori!AS:AS)-3</f>
        <v>1</v>
      </c>
      <c r="DL6" s="16">
        <f>+COUNTA([2]Potabilizzatori!AT:AT)-3</f>
        <v>1</v>
      </c>
      <c r="DM6" s="16">
        <f>+COUNTA([2]Potabilizzatori!AU:AU)-3</f>
        <v>1</v>
      </c>
      <c r="DN6" s="16">
        <f>+COUNTA([2]Potabilizzatori!AV:AV)-3</f>
        <v>1</v>
      </c>
      <c r="DO6" s="16">
        <f>+COUNTA([2]Potabilizzatori!AW:AW)-3</f>
        <v>1</v>
      </c>
      <c r="DP6" s="16">
        <f>+COUNTA([2]Potabilizzatori!AX:AX)-3</f>
        <v>1</v>
      </c>
      <c r="DQ6" s="16">
        <f>+COUNTA([2]Potabilizzatori!AY:AY)-3</f>
        <v>1</v>
      </c>
      <c r="DR6" s="16">
        <f>+COUNTA([2]Potabilizzatori!AZ:AZ)-3</f>
        <v>1</v>
      </c>
      <c r="DS6" s="16">
        <f>+COUNTA([2]Potabilizzatori!BA:BA)-3</f>
        <v>1</v>
      </c>
      <c r="DT6" s="16">
        <f>+COUNTA([2]Potabilizzatori!BB:BB)-3</f>
        <v>1</v>
      </c>
      <c r="DU6" s="16">
        <f>+COUNTA([2]Potabilizzatori!BC:BC)-3</f>
        <v>1</v>
      </c>
      <c r="DV6" s="16">
        <f>+COUNTA([2]Potabilizzatori!BD:BD)-3</f>
        <v>1</v>
      </c>
      <c r="DW6" s="16">
        <f>+COUNTA([2]Potabilizzatori!BE:BE)-3</f>
        <v>1</v>
      </c>
      <c r="DX6" s="16">
        <f>+COUNTA([2]Potabilizzatori!BF:BF)-3</f>
        <v>1</v>
      </c>
      <c r="DY6" s="16">
        <f>+COUNTA([2]Potabilizzatori!BG:BG)-3</f>
        <v>1</v>
      </c>
      <c r="DZ6" s="16">
        <f>+COUNTA([2]Potabilizzatori!BH:BH)-3</f>
        <v>1</v>
      </c>
      <c r="EA6" s="16">
        <f>+COUNTA([2]Potabilizzatori!BI:BI)-3</f>
        <v>1</v>
      </c>
      <c r="EB6" s="16">
        <f>+COUNTA([2]Potabilizzatori!BJ:BJ)-3</f>
        <v>0</v>
      </c>
      <c r="EC6" s="21">
        <f>SUM(BS6:EA6)</f>
        <v>60</v>
      </c>
    </row>
    <row r="7" ht="15" customHeight="1" spans="1:133">
      <c r="A7" s="3"/>
      <c r="B7" s="3"/>
      <c r="C7" s="3"/>
      <c r="D7" s="31"/>
      <c r="E7" s="31"/>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6"/>
      <c r="BH7" s="3"/>
      <c r="BI7" s="3"/>
      <c r="BM7" s="4"/>
      <c r="BN7" s="4"/>
      <c r="BO7" s="4"/>
      <c r="BP7" s="37"/>
      <c r="BQ7" s="37"/>
      <c r="BR7" s="17" t="s">
        <v>11625</v>
      </c>
      <c r="BS7" s="18">
        <f t="shared" ref="BS7:EB7" si="3">+BS6/$BT$2</f>
        <v>0</v>
      </c>
      <c r="BT7" s="18">
        <f t="shared" si="3"/>
        <v>1</v>
      </c>
      <c r="BU7" s="18">
        <f t="shared" si="3"/>
        <v>1</v>
      </c>
      <c r="BV7" s="18">
        <f t="shared" si="3"/>
        <v>1</v>
      </c>
      <c r="BW7" s="18">
        <f t="shared" si="3"/>
        <v>1</v>
      </c>
      <c r="BX7" s="18">
        <f t="shared" si="3"/>
        <v>1</v>
      </c>
      <c r="BY7" s="18">
        <f t="shared" si="3"/>
        <v>1</v>
      </c>
      <c r="BZ7" s="18">
        <f t="shared" si="3"/>
        <v>1</v>
      </c>
      <c r="CA7" s="18">
        <f t="shared" si="3"/>
        <v>1</v>
      </c>
      <c r="CB7" s="18">
        <f t="shared" si="3"/>
        <v>1</v>
      </c>
      <c r="CC7" s="18">
        <f t="shared" si="3"/>
        <v>1</v>
      </c>
      <c r="CD7" s="18">
        <f t="shared" si="3"/>
        <v>1</v>
      </c>
      <c r="CE7" s="18">
        <f t="shared" si="3"/>
        <v>1</v>
      </c>
      <c r="CF7" s="18">
        <f t="shared" si="3"/>
        <v>1</v>
      </c>
      <c r="CG7" s="18">
        <f t="shared" si="3"/>
        <v>1</v>
      </c>
      <c r="CH7" s="18">
        <f t="shared" si="3"/>
        <v>1</v>
      </c>
      <c r="CI7" s="18">
        <f t="shared" si="3"/>
        <v>1</v>
      </c>
      <c r="CJ7" s="18">
        <f t="shared" si="3"/>
        <v>1</v>
      </c>
      <c r="CK7" s="18">
        <f t="shared" si="3"/>
        <v>1</v>
      </c>
      <c r="CL7" s="18">
        <f t="shared" si="3"/>
        <v>1</v>
      </c>
      <c r="CM7" s="18">
        <f t="shared" si="3"/>
        <v>1</v>
      </c>
      <c r="CN7" s="18">
        <f t="shared" si="3"/>
        <v>1</v>
      </c>
      <c r="CO7" s="18">
        <f t="shared" si="3"/>
        <v>1</v>
      </c>
      <c r="CP7" s="18">
        <f t="shared" si="3"/>
        <v>1</v>
      </c>
      <c r="CQ7" s="18">
        <f t="shared" si="3"/>
        <v>1</v>
      </c>
      <c r="CR7" s="18">
        <f t="shared" si="3"/>
        <v>1</v>
      </c>
      <c r="CS7" s="18">
        <f t="shared" si="3"/>
        <v>1</v>
      </c>
      <c r="CT7" s="18">
        <f t="shared" si="3"/>
        <v>1</v>
      </c>
      <c r="CU7" s="18">
        <f t="shared" si="3"/>
        <v>1</v>
      </c>
      <c r="CV7" s="18">
        <f t="shared" si="3"/>
        <v>1</v>
      </c>
      <c r="CW7" s="18">
        <f t="shared" si="3"/>
        <v>1</v>
      </c>
      <c r="CX7" s="18">
        <f t="shared" si="3"/>
        <v>1</v>
      </c>
      <c r="CY7" s="18">
        <f t="shared" si="3"/>
        <v>1</v>
      </c>
      <c r="CZ7" s="18">
        <f t="shared" si="3"/>
        <v>1</v>
      </c>
      <c r="DA7" s="18">
        <f t="shared" si="3"/>
        <v>1</v>
      </c>
      <c r="DB7" s="18">
        <f t="shared" si="3"/>
        <v>1</v>
      </c>
      <c r="DC7" s="18">
        <f t="shared" si="3"/>
        <v>1</v>
      </c>
      <c r="DD7" s="18">
        <f t="shared" si="3"/>
        <v>1</v>
      </c>
      <c r="DE7" s="18">
        <f t="shared" si="3"/>
        <v>1</v>
      </c>
      <c r="DF7" s="18">
        <f t="shared" si="3"/>
        <v>1</v>
      </c>
      <c r="DG7" s="18">
        <f t="shared" si="3"/>
        <v>1</v>
      </c>
      <c r="DH7" s="18">
        <f t="shared" si="3"/>
        <v>1</v>
      </c>
      <c r="DI7" s="18">
        <f t="shared" si="3"/>
        <v>1</v>
      </c>
      <c r="DJ7" s="18">
        <f t="shared" si="3"/>
        <v>1</v>
      </c>
      <c r="DK7" s="18">
        <f t="shared" si="3"/>
        <v>1</v>
      </c>
      <c r="DL7" s="18">
        <f t="shared" si="3"/>
        <v>1</v>
      </c>
      <c r="DM7" s="18">
        <f t="shared" si="3"/>
        <v>1</v>
      </c>
      <c r="DN7" s="18">
        <f t="shared" si="3"/>
        <v>1</v>
      </c>
      <c r="DO7" s="18">
        <f t="shared" si="3"/>
        <v>1</v>
      </c>
      <c r="DP7" s="18">
        <f t="shared" si="3"/>
        <v>1</v>
      </c>
      <c r="DQ7" s="18">
        <f t="shared" si="3"/>
        <v>1</v>
      </c>
      <c r="DR7" s="18">
        <f t="shared" si="3"/>
        <v>1</v>
      </c>
      <c r="DS7" s="18">
        <f t="shared" si="3"/>
        <v>1</v>
      </c>
      <c r="DT7" s="18">
        <f t="shared" si="3"/>
        <v>1</v>
      </c>
      <c r="DU7" s="18">
        <f t="shared" si="3"/>
        <v>1</v>
      </c>
      <c r="DV7" s="18">
        <f t="shared" si="3"/>
        <v>1</v>
      </c>
      <c r="DW7" s="18">
        <f t="shared" si="3"/>
        <v>1</v>
      </c>
      <c r="DX7" s="18">
        <f t="shared" si="3"/>
        <v>1</v>
      </c>
      <c r="DY7" s="18">
        <f t="shared" si="3"/>
        <v>1</v>
      </c>
      <c r="DZ7" s="18">
        <f t="shared" si="3"/>
        <v>1</v>
      </c>
      <c r="EA7" s="18">
        <f t="shared" si="3"/>
        <v>1</v>
      </c>
      <c r="EB7" s="18">
        <f t="shared" si="3"/>
        <v>0</v>
      </c>
      <c r="EC7" s="21"/>
    </row>
    <row r="8" ht="15" customHeight="1" spans="1:133">
      <c r="A8" s="3"/>
      <c r="B8" s="3"/>
      <c r="C8" s="3"/>
      <c r="D8" s="31"/>
      <c r="E8" s="31"/>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6"/>
      <c r="BH8" s="3"/>
      <c r="BI8" s="3"/>
      <c r="BM8" s="4"/>
      <c r="BN8" s="4"/>
      <c r="BO8" s="4"/>
      <c r="BP8" s="37"/>
      <c r="BQ8" s="37"/>
      <c r="BR8" s="17" t="s">
        <v>11626</v>
      </c>
      <c r="BS8" s="19">
        <f t="shared" ref="BS8:EB8" si="4">+BS5-BS7</f>
        <v>0</v>
      </c>
      <c r="BT8" s="19">
        <f t="shared" si="4"/>
        <v>0</v>
      </c>
      <c r="BU8" s="19">
        <f t="shared" si="4"/>
        <v>0</v>
      </c>
      <c r="BV8" s="19">
        <f t="shared" si="4"/>
        <v>0</v>
      </c>
      <c r="BW8" s="19">
        <f t="shared" si="4"/>
        <v>0</v>
      </c>
      <c r="BX8" s="19">
        <f t="shared" si="4"/>
        <v>0</v>
      </c>
      <c r="BY8" s="19">
        <f t="shared" si="4"/>
        <v>0</v>
      </c>
      <c r="BZ8" s="19">
        <f t="shared" si="4"/>
        <v>0</v>
      </c>
      <c r="CA8" s="19">
        <f t="shared" si="4"/>
        <v>0</v>
      </c>
      <c r="CB8" s="19">
        <f t="shared" si="4"/>
        <v>0</v>
      </c>
      <c r="CC8" s="19">
        <f t="shared" si="4"/>
        <v>0</v>
      </c>
      <c r="CD8" s="19">
        <f t="shared" si="4"/>
        <v>0</v>
      </c>
      <c r="CE8" s="19">
        <f t="shared" si="4"/>
        <v>0</v>
      </c>
      <c r="CF8" s="19">
        <f t="shared" si="4"/>
        <v>0</v>
      </c>
      <c r="CG8" s="19">
        <f t="shared" si="4"/>
        <v>0</v>
      </c>
      <c r="CH8" s="19">
        <f t="shared" si="4"/>
        <v>0</v>
      </c>
      <c r="CI8" s="19">
        <f t="shared" si="4"/>
        <v>0</v>
      </c>
      <c r="CJ8" s="19">
        <f t="shared" si="4"/>
        <v>0</v>
      </c>
      <c r="CK8" s="19">
        <f t="shared" si="4"/>
        <v>0</v>
      </c>
      <c r="CL8" s="19">
        <f t="shared" si="4"/>
        <v>0</v>
      </c>
      <c r="CM8" s="19">
        <f t="shared" si="4"/>
        <v>0</v>
      </c>
      <c r="CN8" s="19">
        <f t="shared" si="4"/>
        <v>0</v>
      </c>
      <c r="CO8" s="19">
        <f t="shared" si="4"/>
        <v>0</v>
      </c>
      <c r="CP8" s="19">
        <f t="shared" si="4"/>
        <v>0</v>
      </c>
      <c r="CQ8" s="19">
        <f t="shared" si="4"/>
        <v>0</v>
      </c>
      <c r="CR8" s="19">
        <f t="shared" si="4"/>
        <v>0</v>
      </c>
      <c r="CS8" s="19">
        <f t="shared" si="4"/>
        <v>0</v>
      </c>
      <c r="CT8" s="19">
        <f t="shared" si="4"/>
        <v>0</v>
      </c>
      <c r="CU8" s="19">
        <f t="shared" si="4"/>
        <v>0</v>
      </c>
      <c r="CV8" s="19">
        <f t="shared" si="4"/>
        <v>0</v>
      </c>
      <c r="CW8" s="19">
        <f t="shared" si="4"/>
        <v>0</v>
      </c>
      <c r="CX8" s="19">
        <f t="shared" si="4"/>
        <v>0</v>
      </c>
      <c r="CY8" s="19">
        <f t="shared" si="4"/>
        <v>0</v>
      </c>
      <c r="CZ8" s="19">
        <f t="shared" si="4"/>
        <v>0</v>
      </c>
      <c r="DA8" s="19">
        <f t="shared" si="4"/>
        <v>0</v>
      </c>
      <c r="DB8" s="19">
        <f t="shared" si="4"/>
        <v>0</v>
      </c>
      <c r="DC8" s="19">
        <f t="shared" si="4"/>
        <v>0</v>
      </c>
      <c r="DD8" s="19">
        <f t="shared" si="4"/>
        <v>0</v>
      </c>
      <c r="DE8" s="19">
        <f t="shared" si="4"/>
        <v>0</v>
      </c>
      <c r="DF8" s="19">
        <f t="shared" si="4"/>
        <v>-1</v>
      </c>
      <c r="DG8" s="19">
        <f t="shared" si="4"/>
        <v>-1</v>
      </c>
      <c r="DH8" s="19">
        <f t="shared" si="4"/>
        <v>-1</v>
      </c>
      <c r="DI8" s="19">
        <f t="shared" si="4"/>
        <v>-1</v>
      </c>
      <c r="DJ8" s="19">
        <f t="shared" si="4"/>
        <v>-1</v>
      </c>
      <c r="DK8" s="19">
        <f t="shared" si="4"/>
        <v>-1</v>
      </c>
      <c r="DL8" s="19">
        <f t="shared" si="4"/>
        <v>-1</v>
      </c>
      <c r="DM8" s="19">
        <f t="shared" si="4"/>
        <v>-1</v>
      </c>
      <c r="DN8" s="19">
        <f t="shared" si="4"/>
        <v>-1</v>
      </c>
      <c r="DO8" s="19">
        <f t="shared" si="4"/>
        <v>-1</v>
      </c>
      <c r="DP8" s="19">
        <f t="shared" si="4"/>
        <v>-1</v>
      </c>
      <c r="DQ8" s="19">
        <f t="shared" si="4"/>
        <v>-1</v>
      </c>
      <c r="DR8" s="19">
        <f t="shared" si="4"/>
        <v>-1</v>
      </c>
      <c r="DS8" s="19">
        <f t="shared" si="4"/>
        <v>-1</v>
      </c>
      <c r="DT8" s="19">
        <f t="shared" si="4"/>
        <v>-1</v>
      </c>
      <c r="DU8" s="19">
        <f t="shared" si="4"/>
        <v>-1</v>
      </c>
      <c r="DV8" s="19">
        <f t="shared" si="4"/>
        <v>-1</v>
      </c>
      <c r="DW8" s="19">
        <f t="shared" si="4"/>
        <v>-1</v>
      </c>
      <c r="DX8" s="19">
        <f t="shared" si="4"/>
        <v>-1</v>
      </c>
      <c r="DY8" s="19">
        <f t="shared" si="4"/>
        <v>-1</v>
      </c>
      <c r="DZ8" s="19">
        <f t="shared" si="4"/>
        <v>-1</v>
      </c>
      <c r="EA8" s="19">
        <f t="shared" si="4"/>
        <v>-1</v>
      </c>
      <c r="EB8" s="19">
        <f t="shared" si="4"/>
        <v>0</v>
      </c>
      <c r="EC8" s="21">
        <f>+EC4-EC6</f>
        <v>-22</v>
      </c>
    </row>
    <row r="9" ht="15" customHeight="1" spans="1:133">
      <c r="A9" s="3"/>
      <c r="B9" s="3"/>
      <c r="C9" s="3"/>
      <c r="D9" s="31"/>
      <c r="E9" s="31"/>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6"/>
      <c r="BH9" s="3"/>
      <c r="BI9" s="3"/>
      <c r="BM9" s="4"/>
      <c r="BN9" s="4"/>
      <c r="BO9" s="4"/>
      <c r="BP9" s="37"/>
      <c r="BQ9" s="37"/>
      <c r="BR9" s="4"/>
      <c r="BS9" s="4"/>
      <c r="BT9" s="4"/>
      <c r="BU9" s="4"/>
      <c r="BV9" s="4"/>
      <c r="BW9" s="4"/>
      <c r="BX9" s="4"/>
      <c r="BY9" s="4"/>
      <c r="BZ9" s="4"/>
      <c r="CA9" s="4"/>
      <c r="CB9" s="4"/>
      <c r="CC9" s="4"/>
      <c r="CD9" s="4"/>
      <c r="CE9" s="4"/>
      <c r="CF9" s="4"/>
      <c r="CG9" s="4"/>
      <c r="CH9" s="4"/>
      <c r="CI9" s="4"/>
      <c r="CJ9" s="4"/>
      <c r="CK9" s="4"/>
      <c r="CL9" s="4"/>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82">
        <f>+EC8/EC6</f>
        <v>-0.366666666666667</v>
      </c>
    </row>
    <row r="10" ht="14.25" customHeight="1" spans="1:133">
      <c r="A10" s="3"/>
      <c r="B10" s="3"/>
      <c r="C10" s="3"/>
      <c r="D10" s="31"/>
      <c r="E10" s="31"/>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6"/>
      <c r="BH10" s="3"/>
      <c r="BI10" s="3"/>
      <c r="BM10" s="4"/>
      <c r="BN10" s="4"/>
      <c r="BO10" s="4"/>
      <c r="BP10" s="37"/>
      <c r="BQ10" s="37"/>
      <c r="BR10" s="4"/>
      <c r="BS10" s="4"/>
      <c r="BT10" s="4"/>
      <c r="BU10" s="4"/>
      <c r="BV10" s="4"/>
      <c r="BW10" s="4"/>
      <c r="BX10" s="4"/>
      <c r="BY10" s="4"/>
      <c r="BZ10" s="4"/>
      <c r="CA10" s="4"/>
      <c r="CB10" s="4"/>
      <c r="CC10" s="4"/>
      <c r="CD10" s="4"/>
      <c r="CE10" s="4"/>
      <c r="CF10" s="4"/>
      <c r="CG10" s="4"/>
      <c r="CH10" s="4"/>
      <c r="CI10" s="4"/>
      <c r="CJ10" s="4"/>
      <c r="CK10" s="4"/>
      <c r="CL10" s="4"/>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
    </row>
    <row r="11" ht="15" customHeight="1" spans="1:133">
      <c r="A11" s="3"/>
      <c r="B11" s="3"/>
      <c r="C11" s="3"/>
      <c r="D11" s="31"/>
      <c r="E11" s="31"/>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6"/>
      <c r="BH11" s="3"/>
      <c r="BI11" s="3"/>
      <c r="BM11" s="4"/>
      <c r="BN11" s="4"/>
      <c r="BO11" s="4"/>
      <c r="BP11" s="37"/>
      <c r="BQ11" s="37"/>
      <c r="BR11" s="4"/>
      <c r="BS11" s="4"/>
      <c r="BT11" s="4"/>
      <c r="BU11" s="4"/>
      <c r="BV11" s="4"/>
      <c r="BW11" s="4"/>
      <c r="BX11" s="4"/>
      <c r="BY11" s="4"/>
      <c r="BZ11" s="4"/>
      <c r="CA11" s="4"/>
      <c r="CB11" s="4"/>
      <c r="CC11" s="4"/>
      <c r="CD11" s="4"/>
      <c r="CE11" s="4"/>
      <c r="CF11" s="4"/>
      <c r="CG11" s="4"/>
      <c r="CH11" s="4"/>
      <c r="CI11" s="4"/>
      <c r="CJ11" s="4"/>
      <c r="CK11" s="4"/>
      <c r="CL11" s="4"/>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
    </row>
    <row r="12" ht="15" customHeight="1" spans="1:133">
      <c r="A12" s="3"/>
      <c r="B12" s="3"/>
      <c r="C12" s="3"/>
      <c r="D12" s="31"/>
      <c r="E12" s="31"/>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6"/>
      <c r="BH12" s="3"/>
      <c r="BI12" s="3"/>
      <c r="BM12" s="4"/>
      <c r="BN12" s="4"/>
      <c r="BO12" s="4"/>
      <c r="BP12" s="37"/>
      <c r="BQ12" s="37"/>
      <c r="BR12" s="4"/>
      <c r="BS12" s="4"/>
      <c r="BT12" s="4"/>
      <c r="BU12" s="4"/>
      <c r="BV12" s="4"/>
      <c r="BW12" s="4"/>
      <c r="BX12" s="4"/>
      <c r="BY12" s="4"/>
      <c r="BZ12" s="4"/>
      <c r="CA12" s="4"/>
      <c r="CB12" s="4"/>
      <c r="CC12" s="4"/>
      <c r="CD12" s="4"/>
      <c r="CE12" s="4"/>
      <c r="CF12" s="4"/>
      <c r="CG12" s="4"/>
      <c r="CH12" s="4"/>
      <c r="CI12" s="4"/>
      <c r="CJ12" s="4"/>
      <c r="CK12" s="4"/>
      <c r="CL12" s="4"/>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row>
    <row r="13" ht="15" customHeight="1" spans="1:133">
      <c r="A13" s="3"/>
      <c r="B13" s="3"/>
      <c r="C13" s="3"/>
      <c r="D13" s="31"/>
      <c r="E13" s="31"/>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6"/>
      <c r="BH13" s="3"/>
      <c r="BI13" s="3"/>
      <c r="BM13" s="4"/>
      <c r="BN13" s="4"/>
      <c r="BO13" s="4"/>
      <c r="BP13" s="37"/>
      <c r="BQ13" s="37"/>
      <c r="BR13" s="4"/>
      <c r="BS13" s="4"/>
      <c r="BT13" s="4"/>
      <c r="BU13" s="4"/>
      <c r="BV13" s="4"/>
      <c r="BW13" s="4"/>
      <c r="BX13" s="4"/>
      <c r="BY13" s="4"/>
      <c r="BZ13" s="4"/>
      <c r="CA13" s="4"/>
      <c r="CB13" s="4"/>
      <c r="CC13" s="4"/>
      <c r="CD13" s="4"/>
      <c r="CE13" s="4"/>
      <c r="CF13" s="4"/>
      <c r="CG13" s="4"/>
      <c r="CH13" s="4"/>
      <c r="CI13" s="4"/>
      <c r="CJ13" s="4"/>
      <c r="CK13" s="4"/>
      <c r="CL13" s="4"/>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row>
    <row r="14" ht="15" customHeight="1" spans="1:69">
      <c r="A14" s="3"/>
      <c r="B14" s="3"/>
      <c r="C14" s="3"/>
      <c r="D14" s="31"/>
      <c r="E14" s="31"/>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6"/>
      <c r="BH14" s="3"/>
      <c r="BI14" s="3"/>
      <c r="BM14" s="4"/>
      <c r="BN14" s="4"/>
      <c r="BO14" s="4"/>
      <c r="BP14" s="37"/>
      <c r="BQ14" s="37"/>
    </row>
    <row r="15" ht="15" customHeight="1" spans="1:69">
      <c r="A15" s="3"/>
      <c r="B15" s="3"/>
      <c r="C15" s="3"/>
      <c r="D15" s="31"/>
      <c r="E15" s="31"/>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6"/>
      <c r="BI15" s="3"/>
      <c r="BM15" s="4"/>
      <c r="BN15" s="4"/>
      <c r="BO15" s="4"/>
      <c r="BP15" s="37"/>
      <c r="BQ15" s="37"/>
    </row>
    <row r="16" ht="15" customHeight="1" spans="1:69">
      <c r="A16" s="3"/>
      <c r="B16" s="3"/>
      <c r="C16" s="3"/>
      <c r="D16" s="31"/>
      <c r="E16" s="31"/>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6"/>
      <c r="BI16" s="3"/>
      <c r="BM16" s="4"/>
      <c r="BN16" s="4"/>
      <c r="BO16" s="4"/>
      <c r="BP16" s="37"/>
      <c r="BQ16" s="37"/>
    </row>
    <row r="17" ht="15" customHeight="1" spans="1:69">
      <c r="A17" s="3"/>
      <c r="B17" s="3"/>
      <c r="C17" s="3"/>
      <c r="D17" s="31"/>
      <c r="E17" s="31"/>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6"/>
      <c r="BH17" s="3"/>
      <c r="BI17" s="3"/>
      <c r="BM17" s="4"/>
      <c r="BN17" s="4"/>
      <c r="BO17" s="4"/>
      <c r="BP17" s="37"/>
      <c r="BQ17" s="37"/>
    </row>
    <row r="18" ht="15" customHeight="1" spans="1:69">
      <c r="A18" s="3"/>
      <c r="B18" s="3"/>
      <c r="C18" s="3"/>
      <c r="D18" s="31"/>
      <c r="E18" s="31"/>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6"/>
      <c r="BH18" s="3"/>
      <c r="BI18" s="3"/>
      <c r="BM18" s="4"/>
      <c r="BN18" s="4"/>
      <c r="BO18" s="4"/>
      <c r="BP18" s="37"/>
      <c r="BQ18" s="37"/>
    </row>
    <row r="19" ht="15" customHeight="1" spans="1:69">
      <c r="A19" s="3"/>
      <c r="B19" s="3"/>
      <c r="C19" s="3"/>
      <c r="D19" s="31"/>
      <c r="E19" s="31"/>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6"/>
      <c r="BH19" s="3"/>
      <c r="BI19" s="3"/>
      <c r="BM19" s="4"/>
      <c r="BN19" s="4"/>
      <c r="BO19" s="4"/>
      <c r="BP19" s="37"/>
      <c r="BQ19" s="37"/>
    </row>
    <row r="20" ht="15" customHeight="1" spans="1:69">
      <c r="A20" s="3"/>
      <c r="B20" s="3"/>
      <c r="C20" s="3"/>
      <c r="D20" s="31"/>
      <c r="E20" s="31"/>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6"/>
      <c r="BH20" s="3"/>
      <c r="BI20" s="3"/>
      <c r="BM20" s="4"/>
      <c r="BN20" s="4"/>
      <c r="BO20" s="4"/>
      <c r="BP20" s="37"/>
      <c r="BQ20" s="37"/>
    </row>
    <row r="21" ht="15" customHeight="1" spans="1:69">
      <c r="A21" s="3"/>
      <c r="B21" s="3"/>
      <c r="C21" s="3"/>
      <c r="D21" s="31"/>
      <c r="E21" s="31"/>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6"/>
      <c r="BH21" s="3"/>
      <c r="BI21" s="3"/>
      <c r="BM21" s="4"/>
      <c r="BN21" s="4"/>
      <c r="BO21" s="4"/>
      <c r="BP21" s="37"/>
      <c r="BQ21" s="37"/>
    </row>
    <row r="22" ht="15" customHeight="1" spans="1:69">
      <c r="A22" s="3"/>
      <c r="B22" s="3"/>
      <c r="C22" s="3"/>
      <c r="D22" s="31"/>
      <c r="E22" s="31"/>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6"/>
      <c r="BH22" s="3"/>
      <c r="BI22" s="3"/>
      <c r="BM22" s="4"/>
      <c r="BN22" s="4"/>
      <c r="BO22" s="4"/>
      <c r="BP22" s="37"/>
      <c r="BQ22" s="37"/>
    </row>
    <row r="23" ht="15" customHeight="1" spans="1:69">
      <c r="A23" s="3"/>
      <c r="B23" s="3"/>
      <c r="C23" s="3"/>
      <c r="D23" s="31"/>
      <c r="E23" s="31"/>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6"/>
      <c r="BH23" s="3"/>
      <c r="BI23" s="3"/>
      <c r="BM23" s="4"/>
      <c r="BN23" s="4"/>
      <c r="BO23" s="4"/>
      <c r="BP23" s="37"/>
      <c r="BQ23" s="37"/>
    </row>
    <row r="24" ht="15" customHeight="1" spans="1:69">
      <c r="A24" s="3"/>
      <c r="B24" s="3"/>
      <c r="C24" s="3"/>
      <c r="D24" s="31"/>
      <c r="E24" s="31"/>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6"/>
      <c r="BH24" s="3"/>
      <c r="BI24" s="3"/>
      <c r="BM24" s="4"/>
      <c r="BN24" s="4"/>
      <c r="BO24" s="4"/>
      <c r="BP24" s="37"/>
      <c r="BQ24" s="37"/>
    </row>
    <row r="25" ht="15" customHeight="1" spans="1:69">
      <c r="A25" s="3"/>
      <c r="B25" s="3"/>
      <c r="C25" s="3"/>
      <c r="D25" s="31"/>
      <c r="E25" s="3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6"/>
      <c r="BH25" s="3"/>
      <c r="BI25" s="3"/>
      <c r="BM25" s="4"/>
      <c r="BN25" s="4"/>
      <c r="BO25" s="4"/>
      <c r="BP25" s="37"/>
      <c r="BQ25" s="37"/>
    </row>
    <row r="26" ht="15" customHeight="1" spans="1:69">
      <c r="A26" s="3"/>
      <c r="B26" s="3"/>
      <c r="C26" s="3"/>
      <c r="D26" s="31"/>
      <c r="E26" s="3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6"/>
      <c r="BH26" s="3"/>
      <c r="BI26" s="3"/>
      <c r="BM26" s="4"/>
      <c r="BN26" s="4"/>
      <c r="BO26" s="4"/>
      <c r="BP26" s="37"/>
      <c r="BQ26" s="37"/>
    </row>
    <row r="27" ht="15" customHeight="1" spans="1:69">
      <c r="A27" s="3"/>
      <c r="B27" s="3"/>
      <c r="C27" s="3"/>
      <c r="D27" s="31"/>
      <c r="E27" s="3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6"/>
      <c r="BH27" s="3"/>
      <c r="BI27" s="3"/>
      <c r="BM27" s="4"/>
      <c r="BN27" s="4"/>
      <c r="BO27" s="4"/>
      <c r="BP27" s="37"/>
      <c r="BQ27" s="37"/>
    </row>
    <row r="28" ht="15" customHeight="1" spans="1:69">
      <c r="A28" s="3"/>
      <c r="B28" s="3"/>
      <c r="C28" s="3"/>
      <c r="D28" s="31"/>
      <c r="E28" s="3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6"/>
      <c r="BI28" s="3"/>
      <c r="BM28" s="4"/>
      <c r="BN28" s="4"/>
      <c r="BO28" s="4"/>
      <c r="BP28" s="37"/>
      <c r="BQ28" s="37"/>
    </row>
    <row r="29" ht="15" customHeight="1" spans="1:69">
      <c r="A29" s="3"/>
      <c r="B29" s="3"/>
      <c r="C29" s="3"/>
      <c r="D29" s="31"/>
      <c r="E29" s="3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6"/>
      <c r="BH29" s="3"/>
      <c r="BI29" s="3"/>
      <c r="BM29" s="4"/>
      <c r="BN29" s="4"/>
      <c r="BO29" s="4"/>
      <c r="BP29" s="37"/>
      <c r="BQ29" s="37"/>
    </row>
    <row r="30" ht="15" customHeight="1" spans="1:69">
      <c r="A30" s="3"/>
      <c r="B30" s="3"/>
      <c r="C30" s="3"/>
      <c r="D30" s="31"/>
      <c r="E30" s="3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6"/>
      <c r="BI30" s="3"/>
      <c r="BM30" s="4"/>
      <c r="BN30" s="4"/>
      <c r="BO30" s="4"/>
      <c r="BP30" s="37"/>
      <c r="BQ30" s="37"/>
    </row>
    <row r="31" ht="15" customHeight="1" spans="1:69">
      <c r="A31" s="3"/>
      <c r="B31" s="3"/>
      <c r="C31" s="3"/>
      <c r="D31" s="31"/>
      <c r="E31" s="3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6"/>
      <c r="BI31" s="3"/>
      <c r="BM31" s="4"/>
      <c r="BN31" s="4"/>
      <c r="BO31" s="4"/>
      <c r="BP31" s="37"/>
      <c r="BQ31" s="37"/>
    </row>
    <row r="32" ht="15" customHeight="1" spans="1:69">
      <c r="A32" s="3"/>
      <c r="B32" s="3"/>
      <c r="C32" s="3"/>
      <c r="D32" s="31"/>
      <c r="E32" s="3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6"/>
      <c r="BI32" s="3"/>
      <c r="BM32" s="4"/>
      <c r="BN32" s="4"/>
      <c r="BO32" s="4"/>
      <c r="BP32" s="37"/>
      <c r="BQ32" s="37"/>
    </row>
    <row r="33" ht="15" customHeight="1" spans="1:69">
      <c r="A33" s="3"/>
      <c r="B33" s="3"/>
      <c r="C33" s="3"/>
      <c r="D33" s="31"/>
      <c r="E33" s="3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6"/>
      <c r="BI33" s="3"/>
      <c r="BM33" s="4"/>
      <c r="BN33" s="4"/>
      <c r="BO33" s="4"/>
      <c r="BP33" s="37"/>
      <c r="BQ33" s="37"/>
    </row>
    <row r="34" ht="15" customHeight="1" spans="1:69">
      <c r="A34" s="3"/>
      <c r="B34" s="3"/>
      <c r="C34" s="3"/>
      <c r="D34" s="31"/>
      <c r="E34" s="3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6"/>
      <c r="BI34" s="3"/>
      <c r="BM34" s="4"/>
      <c r="BN34" s="4"/>
      <c r="BO34" s="4"/>
      <c r="BP34" s="37"/>
      <c r="BQ34" s="37"/>
    </row>
    <row r="35" ht="15" customHeight="1" spans="1:69">
      <c r="A35" s="3"/>
      <c r="B35" s="3"/>
      <c r="C35" s="3"/>
      <c r="D35" s="31"/>
      <c r="E35" s="3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6"/>
      <c r="BI35" s="3"/>
      <c r="BM35" s="4"/>
      <c r="BN35" s="4"/>
      <c r="BO35" s="4"/>
      <c r="BP35" s="37"/>
      <c r="BQ35" s="37"/>
    </row>
    <row r="36" ht="15" customHeight="1" spans="1:69">
      <c r="A36" s="3"/>
      <c r="B36" s="3"/>
      <c r="C36" s="3"/>
      <c r="D36" s="31"/>
      <c r="E36" s="3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6"/>
      <c r="BH36" s="3"/>
      <c r="BI36" s="3"/>
      <c r="BM36" s="4"/>
      <c r="BN36" s="4"/>
      <c r="BO36" s="4"/>
      <c r="BP36" s="37"/>
      <c r="BQ36" s="37"/>
    </row>
    <row r="37" ht="15" customHeight="1" spans="1:69">
      <c r="A37" s="3"/>
      <c r="B37" s="3"/>
      <c r="C37" s="3"/>
      <c r="D37" s="31"/>
      <c r="E37" s="3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6"/>
      <c r="BI37" s="3"/>
      <c r="BM37" s="4"/>
      <c r="BN37" s="4"/>
      <c r="BO37" s="4"/>
      <c r="BP37" s="37"/>
      <c r="BQ37" s="37"/>
    </row>
    <row r="38" ht="15" customHeight="1" spans="1:69">
      <c r="A38" s="3"/>
      <c r="B38" s="3"/>
      <c r="C38" s="3"/>
      <c r="D38" s="31"/>
      <c r="E38" s="3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6"/>
      <c r="BI38" s="3"/>
      <c r="BM38" s="4"/>
      <c r="BN38" s="4"/>
      <c r="BO38" s="4"/>
      <c r="BP38" s="37"/>
      <c r="BQ38" s="37"/>
    </row>
    <row r="39" ht="15" customHeight="1" spans="1:69">
      <c r="A39" s="3"/>
      <c r="B39" s="3"/>
      <c r="C39" s="3"/>
      <c r="D39" s="31"/>
      <c r="E39" s="3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6"/>
      <c r="BI39" s="3"/>
      <c r="BM39" s="4"/>
      <c r="BN39" s="4"/>
      <c r="BO39" s="4"/>
      <c r="BP39" s="37"/>
      <c r="BQ39" s="37"/>
    </row>
    <row r="40" ht="15" customHeight="1" spans="1:69">
      <c r="A40" s="3"/>
      <c r="B40" s="3"/>
      <c r="C40" s="3"/>
      <c r="D40" s="31"/>
      <c r="E40" s="3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6"/>
      <c r="BH40" s="3"/>
      <c r="BI40" s="3"/>
      <c r="BM40" s="4"/>
      <c r="BN40" s="4"/>
      <c r="BP40" s="37"/>
      <c r="BQ40" s="37"/>
    </row>
    <row r="41" ht="15" customHeight="1" spans="1:69">
      <c r="A41" s="3"/>
      <c r="B41" s="3"/>
      <c r="C41" s="3"/>
      <c r="D41" s="31"/>
      <c r="E41" s="3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6"/>
      <c r="BH41" s="3"/>
      <c r="BI41" s="3"/>
      <c r="BM41" s="4"/>
      <c r="BN41" s="4"/>
      <c r="BP41" s="37"/>
      <c r="BQ41" s="37"/>
    </row>
    <row r="42" ht="15" customHeight="1" spans="1:69">
      <c r="A42" s="3"/>
      <c r="B42" s="3"/>
      <c r="C42" s="3"/>
      <c r="D42" s="31"/>
      <c r="E42" s="3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6"/>
      <c r="BI42" s="3"/>
      <c r="BM42" s="4"/>
      <c r="BN42" s="4"/>
      <c r="BP42" s="37"/>
      <c r="BQ42" s="37"/>
    </row>
    <row r="43" ht="15" customHeight="1" spans="1:69">
      <c r="A43" s="3"/>
      <c r="B43" s="3"/>
      <c r="C43" s="3"/>
      <c r="D43" s="31"/>
      <c r="E43" s="3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6"/>
      <c r="BI43" s="3"/>
      <c r="BM43" s="4"/>
      <c r="BN43" s="4"/>
      <c r="BP43" s="37"/>
      <c r="BQ43" s="37"/>
    </row>
    <row r="44" ht="15" customHeight="1" spans="1:69">
      <c r="A44" s="3"/>
      <c r="B44" s="3"/>
      <c r="C44" s="3"/>
      <c r="D44" s="31"/>
      <c r="E44" s="3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6"/>
      <c r="BI44" s="3"/>
      <c r="BM44" s="4"/>
      <c r="BN44" s="4"/>
      <c r="BP44" s="37"/>
      <c r="BQ44" s="37"/>
    </row>
    <row r="45" ht="15" customHeight="1" spans="1:69">
      <c r="A45" s="3"/>
      <c r="B45" s="3"/>
      <c r="C45" s="3"/>
      <c r="D45" s="31"/>
      <c r="E45" s="3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6"/>
      <c r="BH45" s="3"/>
      <c r="BI45" s="3"/>
      <c r="BM45" s="4"/>
      <c r="BN45" s="4"/>
      <c r="BP45" s="37"/>
      <c r="BQ45" s="37"/>
    </row>
    <row r="46" ht="15" customHeight="1" spans="1:69">
      <c r="A46" s="3"/>
      <c r="B46" s="3"/>
      <c r="C46" s="3"/>
      <c r="D46" s="31"/>
      <c r="E46" s="3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6"/>
      <c r="BH46" s="3"/>
      <c r="BI46" s="3"/>
      <c r="BM46" s="4"/>
      <c r="BN46" s="4"/>
      <c r="BP46" s="37"/>
      <c r="BQ46" s="37"/>
    </row>
    <row r="47" ht="15" customHeight="1" spans="1:69">
      <c r="A47" s="3"/>
      <c r="B47" s="3"/>
      <c r="C47" s="3"/>
      <c r="D47" s="31"/>
      <c r="E47" s="3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6"/>
      <c r="BI47" s="3"/>
      <c r="BM47" s="4"/>
      <c r="BN47" s="4"/>
      <c r="BP47" s="37"/>
      <c r="BQ47" s="37"/>
    </row>
    <row r="48" ht="15" customHeight="1" spans="1:69">
      <c r="A48" s="3"/>
      <c r="B48" s="3"/>
      <c r="C48" s="3"/>
      <c r="D48" s="31"/>
      <c r="E48" s="3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6"/>
      <c r="BH48" s="3"/>
      <c r="BI48" s="3"/>
      <c r="BM48" s="4"/>
      <c r="BN48" s="4"/>
      <c r="BP48" s="37"/>
      <c r="BQ48" s="37"/>
    </row>
    <row r="49" ht="15" customHeight="1" spans="1:69">
      <c r="A49" s="3"/>
      <c r="B49" s="3"/>
      <c r="C49" s="3"/>
      <c r="D49" s="31"/>
      <c r="E49" s="3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6"/>
      <c r="BH49" s="3"/>
      <c r="BI49" s="3"/>
      <c r="BM49" s="4"/>
      <c r="BN49" s="4"/>
      <c r="BP49" s="37"/>
      <c r="BQ49" s="37"/>
    </row>
    <row r="50" ht="15" customHeight="1" spans="1:69">
      <c r="A50" s="3"/>
      <c r="B50" s="3"/>
      <c r="C50" s="3"/>
      <c r="D50" s="31"/>
      <c r="E50" s="3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6"/>
      <c r="BH50" s="3"/>
      <c r="BI50" s="3"/>
      <c r="BM50" s="4"/>
      <c r="BN50" s="4"/>
      <c r="BP50" s="37"/>
      <c r="BQ50" s="37"/>
    </row>
    <row r="51" ht="15" customHeight="1" spans="1:69">
      <c r="A51" s="3"/>
      <c r="B51" s="3"/>
      <c r="C51" s="3"/>
      <c r="D51" s="31"/>
      <c r="E51" s="3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6"/>
      <c r="BI51" s="3"/>
      <c r="BM51" s="4"/>
      <c r="BN51" s="4"/>
      <c r="BP51" s="37"/>
      <c r="BQ51" s="37"/>
    </row>
    <row r="52" ht="15" customHeight="1" spans="1:69">
      <c r="A52" s="3"/>
      <c r="B52" s="3"/>
      <c r="C52" s="3"/>
      <c r="D52" s="31"/>
      <c r="E52" s="3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6"/>
      <c r="BH52" s="3"/>
      <c r="BI52" s="3"/>
      <c r="BM52" s="4"/>
      <c r="BN52" s="4"/>
      <c r="BP52" s="37"/>
      <c r="BQ52" s="37"/>
    </row>
    <row r="53" ht="15" customHeight="1" spans="1:69">
      <c r="A53" s="3"/>
      <c r="B53" s="3"/>
      <c r="C53" s="3"/>
      <c r="D53" s="31"/>
      <c r="E53" s="3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6"/>
      <c r="BH53" s="3"/>
      <c r="BI53" s="3"/>
      <c r="BM53" s="4"/>
      <c r="BN53" s="4"/>
      <c r="BP53" s="37"/>
      <c r="BQ53" s="37"/>
    </row>
    <row r="54" ht="15" customHeight="1" spans="1:69">
      <c r="A54" s="3"/>
      <c r="B54" s="3"/>
      <c r="C54" s="3"/>
      <c r="D54" s="31"/>
      <c r="E54" s="3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6"/>
      <c r="BH54" s="3"/>
      <c r="BI54" s="3"/>
      <c r="BM54" s="4"/>
      <c r="BN54" s="4"/>
      <c r="BP54" s="37"/>
      <c r="BQ54" s="37"/>
    </row>
    <row r="55" ht="15" customHeight="1" spans="1:69">
      <c r="A55" s="3"/>
      <c r="B55" s="3"/>
      <c r="C55" s="3"/>
      <c r="D55" s="31"/>
      <c r="E55" s="3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6"/>
      <c r="BH55" s="3"/>
      <c r="BI55" s="3"/>
      <c r="BM55" s="4"/>
      <c r="BN55" s="4"/>
      <c r="BP55" s="37"/>
      <c r="BQ55" s="37"/>
    </row>
    <row r="56" ht="15" customHeight="1" spans="1:69">
      <c r="A56" s="3"/>
      <c r="B56" s="3"/>
      <c r="C56" s="3"/>
      <c r="D56" s="31"/>
      <c r="E56" s="3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6"/>
      <c r="BH56" s="3"/>
      <c r="BI56" s="3"/>
      <c r="BM56" s="4"/>
      <c r="BN56" s="4"/>
      <c r="BP56" s="37"/>
      <c r="BQ56" s="37"/>
    </row>
    <row r="57" ht="15" customHeight="1" spans="1:69">
      <c r="A57" s="3"/>
      <c r="B57" s="3"/>
      <c r="C57" s="3"/>
      <c r="D57" s="31"/>
      <c r="E57" s="3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6"/>
      <c r="BH57" s="3"/>
      <c r="BI57" s="3"/>
      <c r="BM57" s="4"/>
      <c r="BN57" s="4"/>
      <c r="BP57" s="37"/>
      <c r="BQ57" s="37"/>
    </row>
    <row r="58" ht="15" customHeight="1" spans="1:69">
      <c r="A58" s="3"/>
      <c r="B58" s="3"/>
      <c r="C58" s="3"/>
      <c r="D58" s="31"/>
      <c r="E58" s="3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6"/>
      <c r="BI58" s="3"/>
      <c r="BM58" s="4"/>
      <c r="BN58" s="4"/>
      <c r="BP58" s="37"/>
      <c r="BQ58" s="37"/>
    </row>
    <row r="59" ht="15" customHeight="1" spans="1:69">
      <c r="A59" s="3"/>
      <c r="B59" s="3"/>
      <c r="C59" s="3"/>
      <c r="D59" s="31"/>
      <c r="E59" s="3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6"/>
      <c r="BH59" s="3"/>
      <c r="BI59" s="3"/>
      <c r="BM59" s="4"/>
      <c r="BN59" s="4"/>
      <c r="BP59" s="37"/>
      <c r="BQ59" s="37"/>
    </row>
    <row r="60" ht="15" customHeight="1" spans="1:69">
      <c r="A60" s="3"/>
      <c r="B60" s="3"/>
      <c r="C60" s="3"/>
      <c r="D60" s="31"/>
      <c r="E60" s="3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6"/>
      <c r="BH60" s="3"/>
      <c r="BI60" s="3"/>
      <c r="BM60" s="4"/>
      <c r="BN60" s="4"/>
      <c r="BP60" s="37"/>
      <c r="BQ60" s="37"/>
    </row>
    <row r="61" ht="15" customHeight="1" spans="1:69">
      <c r="A61" s="3"/>
      <c r="B61" s="3"/>
      <c r="C61" s="3"/>
      <c r="D61" s="31"/>
      <c r="E61" s="3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6"/>
      <c r="BH61" s="3"/>
      <c r="BI61" s="3"/>
      <c r="BM61" s="4"/>
      <c r="BN61" s="4"/>
      <c r="BP61" s="37"/>
      <c r="BQ61" s="37"/>
    </row>
    <row r="62" ht="15" customHeight="1" spans="1:69">
      <c r="A62" s="3"/>
      <c r="B62" s="3"/>
      <c r="C62" s="3"/>
      <c r="D62" s="31"/>
      <c r="E62" s="3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6"/>
      <c r="BI62" s="3"/>
      <c r="BM62" s="4"/>
      <c r="BN62" s="4"/>
      <c r="BP62" s="37"/>
      <c r="BQ62" s="37"/>
    </row>
    <row r="63" ht="15" customHeight="1" spans="1:69">
      <c r="A63" s="3"/>
      <c r="B63" s="3"/>
      <c r="C63" s="3"/>
      <c r="D63" s="31"/>
      <c r="E63" s="3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6"/>
      <c r="BI63" s="3"/>
      <c r="BM63" s="4"/>
      <c r="BN63" s="4"/>
      <c r="BP63" s="37"/>
      <c r="BQ63" s="37"/>
    </row>
    <row r="64" ht="15" customHeight="1" spans="1:69">
      <c r="A64" s="3"/>
      <c r="B64" s="3"/>
      <c r="C64" s="3"/>
      <c r="D64" s="31"/>
      <c r="E64" s="3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6"/>
      <c r="BH64" s="3"/>
      <c r="BI64" s="3"/>
      <c r="BM64" s="4"/>
      <c r="BN64" s="4"/>
      <c r="BP64" s="37"/>
      <c r="BQ64" s="37"/>
    </row>
    <row r="65" ht="15" customHeight="1" spans="1:69">
      <c r="A65" s="3"/>
      <c r="B65" s="3"/>
      <c r="C65" s="3"/>
      <c r="D65" s="31"/>
      <c r="E65" s="3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6"/>
      <c r="BH65" s="3"/>
      <c r="BI65" s="3"/>
      <c r="BM65" s="4"/>
      <c r="BN65" s="4"/>
      <c r="BP65" s="37"/>
      <c r="BQ65" s="37"/>
    </row>
    <row r="66" ht="15" customHeight="1" spans="1:69">
      <c r="A66" s="3"/>
      <c r="B66" s="3"/>
      <c r="C66" s="3"/>
      <c r="D66" s="31"/>
      <c r="E66" s="3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6"/>
      <c r="BI66" s="3"/>
      <c r="BM66" s="4"/>
      <c r="BN66" s="4"/>
      <c r="BP66" s="37"/>
      <c r="BQ66" s="37"/>
    </row>
    <row r="67" ht="15" customHeight="1" spans="1:69">
      <c r="A67" s="3"/>
      <c r="B67" s="3"/>
      <c r="C67" s="3"/>
      <c r="D67" s="31"/>
      <c r="E67" s="3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6"/>
      <c r="BH67" s="3"/>
      <c r="BI67" s="3"/>
      <c r="BM67" s="4"/>
      <c r="BN67" s="4"/>
      <c r="BP67" s="37"/>
      <c r="BQ67" s="37"/>
    </row>
    <row r="68" ht="15" customHeight="1" spans="1:69">
      <c r="A68" s="3"/>
      <c r="B68" s="3"/>
      <c r="C68" s="3"/>
      <c r="D68" s="31"/>
      <c r="E68" s="3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6"/>
      <c r="BH68" s="3"/>
      <c r="BI68" s="3"/>
      <c r="BM68" s="4"/>
      <c r="BN68" s="4"/>
      <c r="BP68" s="37"/>
      <c r="BQ68" s="37"/>
    </row>
    <row r="69" ht="15" customHeight="1" spans="1:69">
      <c r="A69" s="3"/>
      <c r="B69" s="3"/>
      <c r="C69" s="3"/>
      <c r="D69" s="31"/>
      <c r="E69" s="3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6"/>
      <c r="BI69" s="3"/>
      <c r="BM69" s="4"/>
      <c r="BN69" s="4"/>
      <c r="BP69" s="37"/>
      <c r="BQ69" s="37"/>
    </row>
    <row r="70" ht="15" customHeight="1" spans="1:69">
      <c r="A70" s="3"/>
      <c r="B70" s="3"/>
      <c r="C70" s="3"/>
      <c r="D70" s="31"/>
      <c r="E70" s="3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6"/>
      <c r="BH70" s="3"/>
      <c r="BI70" s="3"/>
      <c r="BM70" s="4"/>
      <c r="BN70" s="4"/>
      <c r="BP70" s="37"/>
      <c r="BQ70" s="37"/>
    </row>
    <row r="71" ht="15" customHeight="1" spans="1:69">
      <c r="A71" s="3"/>
      <c r="B71" s="3"/>
      <c r="C71" s="3"/>
      <c r="D71" s="31"/>
      <c r="E71" s="3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6"/>
      <c r="BI71" s="3"/>
      <c r="BM71" s="4"/>
      <c r="BN71" s="4"/>
      <c r="BP71" s="37"/>
      <c r="BQ71" s="37"/>
    </row>
    <row r="72" ht="15" customHeight="1" spans="1:69">
      <c r="A72" s="3"/>
      <c r="B72" s="3"/>
      <c r="C72" s="3"/>
      <c r="D72" s="31"/>
      <c r="E72" s="3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6"/>
      <c r="BI72" s="3"/>
      <c r="BM72" s="4"/>
      <c r="BN72" s="4"/>
      <c r="BP72" s="37"/>
      <c r="BQ72" s="37"/>
    </row>
    <row r="73" ht="15" customHeight="1" spans="1:69">
      <c r="A73" s="3"/>
      <c r="B73" s="3"/>
      <c r="C73" s="3"/>
      <c r="D73" s="31"/>
      <c r="E73" s="3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6"/>
      <c r="BH73" s="3"/>
      <c r="BI73" s="3"/>
      <c r="BM73" s="4"/>
      <c r="BN73" s="4"/>
      <c r="BP73" s="37"/>
      <c r="BQ73" s="37"/>
    </row>
    <row r="74" ht="15" customHeight="1" spans="1:69">
      <c r="A74" s="3"/>
      <c r="B74" s="3"/>
      <c r="C74" s="3"/>
      <c r="D74" s="31"/>
      <c r="E74" s="3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6"/>
      <c r="BH74" s="3"/>
      <c r="BI74" s="3"/>
      <c r="BM74" s="4"/>
      <c r="BN74" s="4"/>
      <c r="BP74" s="37"/>
      <c r="BQ74" s="37"/>
    </row>
    <row r="75" ht="15" customHeight="1" spans="1:69">
      <c r="A75" s="3"/>
      <c r="B75" s="3"/>
      <c r="C75" s="3"/>
      <c r="D75" s="31"/>
      <c r="E75" s="3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6"/>
      <c r="BH75" s="3"/>
      <c r="BI75" s="3"/>
      <c r="BM75" s="4"/>
      <c r="BN75" s="4"/>
      <c r="BP75" s="37"/>
      <c r="BQ75" s="37"/>
    </row>
    <row r="76" ht="15" customHeight="1" spans="1:69">
      <c r="A76" s="3"/>
      <c r="B76" s="3"/>
      <c r="C76" s="3"/>
      <c r="D76" s="31"/>
      <c r="E76" s="3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6"/>
      <c r="BH76" s="3"/>
      <c r="BI76" s="3"/>
      <c r="BM76" s="4"/>
      <c r="BN76" s="4"/>
      <c r="BP76" s="37"/>
      <c r="BQ76" s="37"/>
    </row>
    <row r="77" ht="15" customHeight="1" spans="1:69">
      <c r="A77" s="3"/>
      <c r="B77" s="3"/>
      <c r="C77" s="3"/>
      <c r="D77" s="31"/>
      <c r="E77" s="3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6"/>
      <c r="BH77" s="3"/>
      <c r="BI77" s="3"/>
      <c r="BM77" s="4"/>
      <c r="BN77" s="4"/>
      <c r="BP77" s="37"/>
      <c r="BQ77" s="37"/>
    </row>
    <row r="78" ht="15" customHeight="1" spans="1:69">
      <c r="A78" s="3"/>
      <c r="B78" s="3"/>
      <c r="C78" s="3"/>
      <c r="D78" s="31"/>
      <c r="E78" s="3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6"/>
      <c r="BI78" s="3"/>
      <c r="BM78" s="4"/>
      <c r="BP78" s="37"/>
      <c r="BQ78" s="37"/>
    </row>
    <row r="79" ht="15" customHeight="1" spans="1:69">
      <c r="A79" s="3"/>
      <c r="B79" s="3"/>
      <c r="C79" s="3"/>
      <c r="D79" s="31"/>
      <c r="E79" s="3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6"/>
      <c r="BI79" s="3"/>
      <c r="BM79" s="4"/>
      <c r="BP79" s="37"/>
      <c r="BQ79" s="37"/>
    </row>
    <row r="80" ht="15" customHeight="1" spans="1:69">
      <c r="A80" s="3"/>
      <c r="B80" s="3"/>
      <c r="C80" s="3"/>
      <c r="D80" s="31"/>
      <c r="E80" s="3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6"/>
      <c r="BI80" s="3"/>
      <c r="BM80" s="4"/>
      <c r="BP80" s="37"/>
      <c r="BQ80" s="37"/>
    </row>
    <row r="81" ht="15" customHeight="1" spans="1:69">
      <c r="A81" s="3"/>
      <c r="B81" s="3"/>
      <c r="C81" s="3"/>
      <c r="D81" s="31"/>
      <c r="E81" s="3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6"/>
      <c r="BH81" s="3"/>
      <c r="BI81" s="3"/>
      <c r="BM81" s="4"/>
      <c r="BP81" s="37"/>
      <c r="BQ81" s="37"/>
    </row>
    <row r="82" ht="15" customHeight="1" spans="1:69">
      <c r="A82" s="3"/>
      <c r="B82" s="3"/>
      <c r="C82" s="3"/>
      <c r="D82" s="31"/>
      <c r="E82" s="3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6"/>
      <c r="BI82" s="3"/>
      <c r="BM82" s="4"/>
      <c r="BP82" s="37"/>
      <c r="BQ82" s="37"/>
    </row>
    <row r="83" ht="15" customHeight="1" spans="1:69">
      <c r="A83" s="3"/>
      <c r="B83" s="3"/>
      <c r="C83" s="3"/>
      <c r="D83" s="31"/>
      <c r="E83" s="3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6"/>
      <c r="BI83" s="3"/>
      <c r="BM83" s="4"/>
      <c r="BP83" s="37"/>
      <c r="BQ83" s="37"/>
    </row>
    <row r="84" ht="15" customHeight="1" spans="1:69">
      <c r="A84" s="3"/>
      <c r="B84" s="3"/>
      <c r="C84" s="3"/>
      <c r="D84" s="31"/>
      <c r="E84" s="3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6"/>
      <c r="BH84" s="3"/>
      <c r="BI84" s="3"/>
      <c r="BM84" s="4"/>
      <c r="BP84" s="37"/>
      <c r="BQ84" s="37"/>
    </row>
    <row r="85" ht="15" customHeight="1" spans="1:69">
      <c r="A85" s="3"/>
      <c r="B85" s="3"/>
      <c r="C85" s="3"/>
      <c r="D85" s="31"/>
      <c r="E85" s="3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6"/>
      <c r="BI85" s="3"/>
      <c r="BM85" s="4"/>
      <c r="BP85" s="37"/>
      <c r="BQ85" s="37"/>
    </row>
    <row r="86" ht="15" customHeight="1" spans="1:69">
      <c r="A86" s="3"/>
      <c r="B86" s="3"/>
      <c r="C86" s="3"/>
      <c r="D86" s="31"/>
      <c r="E86" s="3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6"/>
      <c r="BH86" s="3"/>
      <c r="BI86" s="3"/>
      <c r="BM86" s="4"/>
      <c r="BP86" s="37"/>
      <c r="BQ86" s="37"/>
    </row>
    <row r="87" ht="15" customHeight="1" spans="1:69">
      <c r="A87" s="3"/>
      <c r="B87" s="3"/>
      <c r="C87" s="3"/>
      <c r="D87" s="31"/>
      <c r="E87" s="3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6"/>
      <c r="BI87" s="3"/>
      <c r="BM87" s="4"/>
      <c r="BP87" s="37"/>
      <c r="BQ87" s="37"/>
    </row>
    <row r="88" ht="15" customHeight="1" spans="1:69">
      <c r="A88" s="3"/>
      <c r="B88" s="3"/>
      <c r="C88" s="3"/>
      <c r="D88" s="31"/>
      <c r="E88" s="3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6"/>
      <c r="BI88" s="3"/>
      <c r="BM88" s="4"/>
      <c r="BP88" s="37"/>
      <c r="BQ88" s="37"/>
    </row>
    <row r="89" ht="15" customHeight="1" spans="1:69">
      <c r="A89" s="3"/>
      <c r="B89" s="3"/>
      <c r="C89" s="3"/>
      <c r="D89" s="31"/>
      <c r="E89" s="3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6"/>
      <c r="BH89" s="3"/>
      <c r="BI89" s="3"/>
      <c r="BM89" s="4"/>
      <c r="BP89" s="37"/>
      <c r="BQ89" s="37"/>
    </row>
    <row r="90" ht="15" customHeight="1" spans="1:69">
      <c r="A90" s="3"/>
      <c r="B90" s="3"/>
      <c r="C90" s="3"/>
      <c r="D90" s="31"/>
      <c r="E90" s="3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6"/>
      <c r="BI90" s="3"/>
      <c r="BM90" s="4"/>
      <c r="BP90" s="37"/>
      <c r="BQ90" s="37"/>
    </row>
    <row r="91" ht="15" customHeight="1" spans="1:69">
      <c r="A91" s="3"/>
      <c r="B91" s="3"/>
      <c r="C91" s="3"/>
      <c r="D91" s="31"/>
      <c r="E91" s="3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6"/>
      <c r="BI91" s="3"/>
      <c r="BM91" s="4"/>
      <c r="BP91" s="37"/>
      <c r="BQ91" s="37"/>
    </row>
    <row r="92" ht="15" customHeight="1" spans="1:69">
      <c r="A92" s="3"/>
      <c r="B92" s="3"/>
      <c r="C92" s="3"/>
      <c r="D92" s="31"/>
      <c r="E92" s="3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6"/>
      <c r="BH92" s="3"/>
      <c r="BI92" s="3"/>
      <c r="BM92" s="4"/>
      <c r="BP92" s="37"/>
      <c r="BQ92" s="37"/>
    </row>
    <row r="93" ht="15" customHeight="1" spans="1:69">
      <c r="A93" s="3"/>
      <c r="B93" s="3"/>
      <c r="C93" s="3"/>
      <c r="D93" s="31"/>
      <c r="E93" s="3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6"/>
      <c r="BH93" s="3"/>
      <c r="BI93" s="3"/>
      <c r="BM93" s="4"/>
      <c r="BP93" s="37"/>
      <c r="BQ93" s="37"/>
    </row>
    <row r="94" ht="15" customHeight="1" spans="1:69">
      <c r="A94" s="3"/>
      <c r="B94" s="3"/>
      <c r="C94" s="3"/>
      <c r="D94" s="31"/>
      <c r="E94" s="3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6"/>
      <c r="BH94" s="3"/>
      <c r="BI94" s="3"/>
      <c r="BM94" s="4"/>
      <c r="BP94" s="37"/>
      <c r="BQ94" s="37"/>
    </row>
    <row r="95" ht="15" customHeight="1" spans="1:69">
      <c r="A95" s="3"/>
      <c r="B95" s="3"/>
      <c r="C95" s="3"/>
      <c r="D95" s="31"/>
      <c r="E95" s="3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6"/>
      <c r="BH95" s="3"/>
      <c r="BI95" s="3"/>
      <c r="BM95" s="4"/>
      <c r="BP95" s="37"/>
      <c r="BQ95" s="37"/>
    </row>
    <row r="96" ht="15" customHeight="1" spans="1:69">
      <c r="A96" s="3"/>
      <c r="B96" s="3"/>
      <c r="C96" s="3"/>
      <c r="D96" s="31"/>
      <c r="E96" s="3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6"/>
      <c r="BH96" s="3"/>
      <c r="BI96" s="3"/>
      <c r="BM96" s="4"/>
      <c r="BP96" s="37"/>
      <c r="BQ96" s="37"/>
    </row>
    <row r="97" ht="15" customHeight="1" spans="1:69">
      <c r="A97" s="3"/>
      <c r="B97" s="3"/>
      <c r="C97" s="3"/>
      <c r="D97" s="31"/>
      <c r="E97" s="3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6"/>
      <c r="BI97" s="3"/>
      <c r="BM97" s="4"/>
      <c r="BP97" s="37"/>
      <c r="BQ97" s="37"/>
    </row>
    <row r="98" ht="15" customHeight="1" spans="1:69">
      <c r="A98" s="3"/>
      <c r="B98" s="3"/>
      <c r="C98" s="3"/>
      <c r="D98" s="31"/>
      <c r="E98" s="3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6"/>
      <c r="BH98" s="3"/>
      <c r="BI98" s="3"/>
      <c r="BM98" s="4"/>
      <c r="BP98" s="37"/>
      <c r="BQ98" s="37"/>
    </row>
    <row r="99" ht="15" customHeight="1" spans="1:69">
      <c r="A99" s="3"/>
      <c r="B99" s="3"/>
      <c r="C99" s="3"/>
      <c r="D99" s="31"/>
      <c r="E99" s="3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6"/>
      <c r="BH99" s="3"/>
      <c r="BI99" s="3"/>
      <c r="BM99" s="4"/>
      <c r="BP99" s="37"/>
      <c r="BQ99" s="37"/>
    </row>
    <row r="100" ht="15" customHeight="1" spans="1:69">
      <c r="A100" s="3"/>
      <c r="B100" s="3"/>
      <c r="C100" s="3"/>
      <c r="D100" s="31"/>
      <c r="E100" s="3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6"/>
      <c r="BH100" s="3"/>
      <c r="BI100" s="3"/>
      <c r="BM100" s="4"/>
      <c r="BP100" s="37"/>
      <c r="BQ100" s="37"/>
    </row>
    <row r="101" ht="15" customHeight="1" spans="1:69">
      <c r="A101" s="3"/>
      <c r="B101" s="3"/>
      <c r="C101" s="3"/>
      <c r="D101" s="31"/>
      <c r="E101" s="3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6"/>
      <c r="BI101" s="3"/>
      <c r="BM101" s="4"/>
      <c r="BP101" s="37"/>
      <c r="BQ101" s="37"/>
    </row>
    <row r="102" ht="15" customHeight="1" spans="1:69">
      <c r="A102" s="3"/>
      <c r="B102" s="3"/>
      <c r="C102" s="3"/>
      <c r="D102" s="31"/>
      <c r="E102" s="3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6"/>
      <c r="BI102" s="3"/>
      <c r="BM102" s="4"/>
      <c r="BP102" s="37"/>
      <c r="BQ102" s="37"/>
    </row>
    <row r="103" ht="15" customHeight="1" spans="1:69">
      <c r="A103" s="3"/>
      <c r="B103" s="3"/>
      <c r="C103" s="3"/>
      <c r="D103" s="31"/>
      <c r="E103" s="3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6"/>
      <c r="BH103" s="3"/>
      <c r="BI103" s="3"/>
      <c r="BM103" s="4"/>
      <c r="BP103" s="37"/>
      <c r="BQ103" s="37"/>
    </row>
    <row r="104" ht="15" customHeight="1" spans="1:69">
      <c r="A104" s="3"/>
      <c r="B104" s="3"/>
      <c r="C104" s="3"/>
      <c r="D104" s="31"/>
      <c r="E104" s="3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6"/>
      <c r="BH104" s="3"/>
      <c r="BI104" s="3"/>
      <c r="BM104" s="4"/>
      <c r="BP104" s="37"/>
      <c r="BQ104" s="37"/>
    </row>
    <row r="105" ht="15" customHeight="1" spans="1:69">
      <c r="A105" s="3"/>
      <c r="B105" s="3"/>
      <c r="C105" s="3"/>
      <c r="D105" s="31"/>
      <c r="E105" s="3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6"/>
      <c r="BH105" s="3"/>
      <c r="BI105" s="3"/>
      <c r="BM105" s="4"/>
      <c r="BP105" s="37"/>
      <c r="BQ105" s="37"/>
    </row>
    <row r="106" ht="15" customHeight="1" spans="1:69">
      <c r="A106" s="3"/>
      <c r="B106" s="3"/>
      <c r="C106" s="3"/>
      <c r="D106" s="31"/>
      <c r="E106" s="3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6"/>
      <c r="BH106" s="3"/>
      <c r="BI106" s="3"/>
      <c r="BM106" s="4"/>
      <c r="BP106" s="37"/>
      <c r="BQ106" s="37"/>
    </row>
    <row r="107" ht="15" customHeight="1" spans="1:69">
      <c r="A107" s="3"/>
      <c r="B107" s="3"/>
      <c r="C107" s="3"/>
      <c r="D107" s="31"/>
      <c r="E107" s="3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6"/>
      <c r="BH107" s="3"/>
      <c r="BI107" s="3"/>
      <c r="BM107" s="4"/>
      <c r="BP107" s="37"/>
      <c r="BQ107" s="37"/>
    </row>
    <row r="108" ht="15" customHeight="1" spans="1:69">
      <c r="A108" s="3"/>
      <c r="B108" s="3"/>
      <c r="C108" s="3"/>
      <c r="D108" s="31"/>
      <c r="E108" s="3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6"/>
      <c r="BH108" s="3"/>
      <c r="BI108" s="3"/>
      <c r="BM108" s="4"/>
      <c r="BP108" s="37"/>
      <c r="BQ108" s="37"/>
    </row>
    <row r="109" ht="15" customHeight="1" spans="1:69">
      <c r="A109" s="3"/>
      <c r="B109" s="3"/>
      <c r="C109" s="3"/>
      <c r="D109" s="31"/>
      <c r="E109" s="3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6"/>
      <c r="BH109" s="3"/>
      <c r="BI109" s="3"/>
      <c r="BM109" s="4"/>
      <c r="BP109" s="37"/>
      <c r="BQ109" s="37"/>
    </row>
    <row r="110" ht="15" customHeight="1" spans="1:69">
      <c r="A110" s="3"/>
      <c r="B110" s="3"/>
      <c r="C110" s="3"/>
      <c r="D110" s="31"/>
      <c r="E110" s="3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6"/>
      <c r="BH110" s="3"/>
      <c r="BI110" s="3"/>
      <c r="BM110" s="4"/>
      <c r="BP110" s="37"/>
      <c r="BQ110" s="37"/>
    </row>
    <row r="111" ht="15" customHeight="1" spans="1:69">
      <c r="A111" s="3"/>
      <c r="B111" s="3"/>
      <c r="C111" s="3"/>
      <c r="D111" s="31"/>
      <c r="E111" s="3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6"/>
      <c r="BH111" s="3"/>
      <c r="BI111" s="3"/>
      <c r="BM111" s="4"/>
      <c r="BP111" s="37"/>
      <c r="BQ111" s="37"/>
    </row>
    <row r="112" ht="15" customHeight="1" spans="1:69">
      <c r="A112" s="3"/>
      <c r="B112" s="3"/>
      <c r="C112" s="3"/>
      <c r="D112" s="31"/>
      <c r="E112" s="3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6"/>
      <c r="BI112" s="3"/>
      <c r="BM112" s="4"/>
      <c r="BP112" s="37"/>
      <c r="BQ112" s="37"/>
    </row>
    <row r="113" ht="15" customHeight="1" spans="1:69">
      <c r="A113" s="3"/>
      <c r="B113" s="3"/>
      <c r="C113" s="3"/>
      <c r="D113" s="31"/>
      <c r="E113" s="3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6"/>
      <c r="BH113" s="3"/>
      <c r="BI113" s="3"/>
      <c r="BM113" s="4"/>
      <c r="BP113" s="37"/>
      <c r="BQ113" s="37"/>
    </row>
    <row r="114" ht="15" customHeight="1" spans="1:69">
      <c r="A114" s="3"/>
      <c r="B114" s="3"/>
      <c r="C114" s="3"/>
      <c r="D114" s="31"/>
      <c r="E114" s="3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6"/>
      <c r="BH114" s="3"/>
      <c r="BI114" s="3"/>
      <c r="BM114" s="4"/>
      <c r="BP114" s="37"/>
      <c r="BQ114" s="37"/>
    </row>
    <row r="115" ht="15" customHeight="1" spans="1:69">
      <c r="A115" s="3"/>
      <c r="B115" s="3"/>
      <c r="C115" s="3"/>
      <c r="D115" s="31"/>
      <c r="E115" s="3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6"/>
      <c r="BH115" s="3"/>
      <c r="BI115" s="3"/>
      <c r="BM115" s="4"/>
      <c r="BP115" s="37"/>
      <c r="BQ115" s="37"/>
    </row>
    <row r="116" ht="15" customHeight="1" spans="1:69">
      <c r="A116" s="3"/>
      <c r="B116" s="3"/>
      <c r="C116" s="3"/>
      <c r="D116" s="31"/>
      <c r="E116" s="3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6"/>
      <c r="BH116" s="3"/>
      <c r="BI116" s="3"/>
      <c r="BM116" s="4"/>
      <c r="BP116" s="37"/>
      <c r="BQ116" s="37"/>
    </row>
    <row r="117" ht="15" customHeight="1" spans="1:69">
      <c r="A117" s="3"/>
      <c r="B117" s="3"/>
      <c r="C117" s="3"/>
      <c r="D117" s="31"/>
      <c r="E117" s="3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6"/>
      <c r="BH117" s="3"/>
      <c r="BI117" s="3"/>
      <c r="BM117" s="4"/>
      <c r="BP117" s="37"/>
      <c r="BQ117" s="37"/>
    </row>
    <row r="118" ht="15" customHeight="1" spans="1:69">
      <c r="A118" s="3"/>
      <c r="B118" s="3"/>
      <c r="C118" s="3"/>
      <c r="D118" s="31"/>
      <c r="E118" s="3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6"/>
      <c r="BH118" s="3"/>
      <c r="BI118" s="3"/>
      <c r="BM118" s="4"/>
      <c r="BP118" s="37"/>
      <c r="BQ118" s="37"/>
    </row>
    <row r="119" ht="15" customHeight="1" spans="1:69">
      <c r="A119" s="3"/>
      <c r="B119" s="3"/>
      <c r="C119" s="3"/>
      <c r="D119" s="31"/>
      <c r="E119" s="3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6"/>
      <c r="BI119" s="3"/>
      <c r="BM119" s="4"/>
      <c r="BP119" s="37"/>
      <c r="BQ119" s="37"/>
    </row>
    <row r="120" ht="15" customHeight="1" spans="1:69">
      <c r="A120" s="3"/>
      <c r="B120" s="3"/>
      <c r="C120" s="3"/>
      <c r="D120" s="31"/>
      <c r="E120" s="3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6"/>
      <c r="BI120" s="3"/>
      <c r="BM120" s="4"/>
      <c r="BP120" s="37"/>
      <c r="BQ120" s="37"/>
    </row>
    <row r="121" ht="15" customHeight="1" spans="1:69">
      <c r="A121" s="3"/>
      <c r="B121" s="3"/>
      <c r="C121" s="3"/>
      <c r="D121" s="31"/>
      <c r="E121" s="3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6"/>
      <c r="BI121" s="3"/>
      <c r="BM121" s="4"/>
      <c r="BP121" s="37"/>
      <c r="BQ121" s="37"/>
    </row>
    <row r="122" ht="15" customHeight="1" spans="1:69">
      <c r="A122" s="3"/>
      <c r="B122" s="3"/>
      <c r="C122" s="3"/>
      <c r="D122" s="31"/>
      <c r="E122" s="3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6"/>
      <c r="BH122" s="3"/>
      <c r="BI122" s="3"/>
      <c r="BM122" s="4"/>
      <c r="BP122" s="37"/>
      <c r="BQ122" s="37"/>
    </row>
    <row r="123" ht="15" customHeight="1" spans="1:69">
      <c r="A123" s="3"/>
      <c r="B123" s="3"/>
      <c r="C123" s="3"/>
      <c r="D123" s="31"/>
      <c r="E123" s="3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6"/>
      <c r="BI123" s="3"/>
      <c r="BM123" s="4"/>
      <c r="BP123" s="37"/>
      <c r="BQ123" s="37"/>
    </row>
    <row r="124" ht="15" customHeight="1" spans="1:69">
      <c r="A124" s="3"/>
      <c r="B124" s="3"/>
      <c r="C124" s="3"/>
      <c r="D124" s="31"/>
      <c r="E124" s="3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6"/>
      <c r="BI124" s="3"/>
      <c r="BM124" s="4"/>
      <c r="BP124" s="37"/>
      <c r="BQ124" s="37"/>
    </row>
    <row r="125" ht="15" customHeight="1" spans="1:69">
      <c r="A125" s="3"/>
      <c r="B125" s="3"/>
      <c r="C125" s="3"/>
      <c r="D125" s="31"/>
      <c r="E125" s="3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6"/>
      <c r="BH125" s="3"/>
      <c r="BI125" s="3"/>
      <c r="BM125" s="4"/>
      <c r="BP125" s="37"/>
      <c r="BQ125" s="37"/>
    </row>
    <row r="126" ht="15" customHeight="1" spans="1:69">
      <c r="A126" s="3"/>
      <c r="B126" s="3"/>
      <c r="C126" s="3"/>
      <c r="D126" s="31"/>
      <c r="E126" s="3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6"/>
      <c r="BH126" s="3"/>
      <c r="BI126" s="3"/>
      <c r="BM126" s="4"/>
      <c r="BP126" s="37"/>
      <c r="BQ126" s="37"/>
    </row>
    <row r="127" ht="15" customHeight="1" spans="1:69">
      <c r="A127" s="3"/>
      <c r="B127" s="3"/>
      <c r="C127" s="3"/>
      <c r="D127" s="31"/>
      <c r="E127" s="3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6"/>
      <c r="BH127" s="3"/>
      <c r="BI127" s="3"/>
      <c r="BM127" s="4"/>
      <c r="BP127" s="37"/>
      <c r="BQ127" s="37"/>
    </row>
    <row r="128" ht="15" customHeight="1" spans="1:69">
      <c r="A128" s="3"/>
      <c r="B128" s="3"/>
      <c r="C128" s="3"/>
      <c r="D128" s="31"/>
      <c r="E128" s="3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6"/>
      <c r="BI128" s="3"/>
      <c r="BM128" s="4"/>
      <c r="BP128" s="37"/>
      <c r="BQ128" s="37"/>
    </row>
    <row r="129" ht="15" customHeight="1" spans="1:69">
      <c r="A129" s="3"/>
      <c r="B129" s="3"/>
      <c r="C129" s="3"/>
      <c r="D129" s="31"/>
      <c r="E129" s="3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6"/>
      <c r="BI129" s="3"/>
      <c r="BM129" s="4"/>
      <c r="BP129" s="37"/>
      <c r="BQ129" s="37"/>
    </row>
    <row r="130" ht="15" customHeight="1" spans="1:69">
      <c r="A130" s="3"/>
      <c r="B130" s="3"/>
      <c r="C130" s="3"/>
      <c r="D130" s="31"/>
      <c r="E130" s="3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6"/>
      <c r="BH130" s="3"/>
      <c r="BI130" s="3"/>
      <c r="BM130" s="4"/>
      <c r="BP130" s="37"/>
      <c r="BQ130" s="37"/>
    </row>
    <row r="131" ht="15" customHeight="1" spans="1:69">
      <c r="A131" s="3"/>
      <c r="B131" s="3"/>
      <c r="C131" s="3"/>
      <c r="D131" s="31"/>
      <c r="E131" s="3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6"/>
      <c r="BH131" s="3"/>
      <c r="BI131" s="3"/>
      <c r="BM131" s="4"/>
      <c r="BP131" s="37"/>
      <c r="BQ131" s="37"/>
    </row>
    <row r="132" ht="15" customHeight="1" spans="1:69">
      <c r="A132" s="3"/>
      <c r="B132" s="3"/>
      <c r="C132" s="3"/>
      <c r="D132" s="31"/>
      <c r="E132" s="3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6"/>
      <c r="BH132" s="3"/>
      <c r="BI132" s="3"/>
      <c r="BM132" s="4"/>
      <c r="BP132" s="37"/>
      <c r="BQ132" s="37"/>
    </row>
    <row r="133" ht="15" customHeight="1" spans="1:69">
      <c r="A133" s="3"/>
      <c r="B133" s="3"/>
      <c r="C133" s="3"/>
      <c r="D133" s="31"/>
      <c r="E133" s="3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6"/>
      <c r="BH133" s="3"/>
      <c r="BI133" s="3"/>
      <c r="BM133" s="4"/>
      <c r="BP133" s="37"/>
      <c r="BQ133" s="37"/>
    </row>
    <row r="134" ht="15" customHeight="1" spans="1:69">
      <c r="A134" s="3"/>
      <c r="B134" s="3"/>
      <c r="C134" s="3"/>
      <c r="D134" s="31"/>
      <c r="E134" s="3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6"/>
      <c r="BI134" s="3"/>
      <c r="BM134" s="4"/>
      <c r="BP134" s="37"/>
      <c r="BQ134" s="37"/>
    </row>
    <row r="135" ht="15" customHeight="1" spans="1:69">
      <c r="A135" s="3"/>
      <c r="B135" s="3"/>
      <c r="C135" s="3"/>
      <c r="D135" s="31"/>
      <c r="E135" s="3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6"/>
      <c r="BH135" s="3"/>
      <c r="BI135" s="3"/>
      <c r="BM135" s="4"/>
      <c r="BP135" s="37"/>
      <c r="BQ135" s="37"/>
    </row>
    <row r="136" ht="15" customHeight="1" spans="1:69">
      <c r="A136" s="3"/>
      <c r="B136" s="3"/>
      <c r="C136" s="3"/>
      <c r="D136" s="31"/>
      <c r="E136" s="3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6"/>
      <c r="BH136" s="3"/>
      <c r="BI136" s="3"/>
      <c r="BM136" s="4"/>
      <c r="BP136" s="37"/>
      <c r="BQ136" s="37"/>
    </row>
    <row r="137" ht="15" customHeight="1" spans="1:69">
      <c r="A137" s="3"/>
      <c r="B137" s="3"/>
      <c r="C137" s="3"/>
      <c r="D137" s="31"/>
      <c r="E137" s="3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6"/>
      <c r="BH137" s="3"/>
      <c r="BI137" s="3"/>
      <c r="BM137" s="4"/>
      <c r="BP137" s="37"/>
      <c r="BQ137" s="37"/>
    </row>
    <row r="138" ht="15" customHeight="1" spans="1:69">
      <c r="A138" s="3"/>
      <c r="B138" s="3"/>
      <c r="C138" s="3"/>
      <c r="D138" s="31"/>
      <c r="E138" s="3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6"/>
      <c r="BI138" s="3"/>
      <c r="BM138" s="4"/>
      <c r="BP138" s="37"/>
      <c r="BQ138" s="37"/>
    </row>
    <row r="139" ht="15" customHeight="1" spans="1:69">
      <c r="A139" s="3"/>
      <c r="B139" s="3"/>
      <c r="C139" s="3"/>
      <c r="D139" s="31"/>
      <c r="E139" s="3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6"/>
      <c r="BH139" s="3"/>
      <c r="BI139" s="3"/>
      <c r="BM139" s="4"/>
      <c r="BP139" s="37"/>
      <c r="BQ139" s="37"/>
    </row>
    <row r="140" ht="15" customHeight="1" spans="1:69">
      <c r="A140" s="3"/>
      <c r="B140" s="3"/>
      <c r="C140" s="3"/>
      <c r="D140" s="31"/>
      <c r="E140" s="3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6"/>
      <c r="BI140" s="3"/>
      <c r="BM140" s="4"/>
      <c r="BP140" s="37"/>
      <c r="BQ140" s="37"/>
    </row>
    <row r="141" ht="15" customHeight="1" spans="1:69">
      <c r="A141" s="3"/>
      <c r="B141" s="3"/>
      <c r="C141" s="3"/>
      <c r="D141" s="31"/>
      <c r="E141" s="3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6"/>
      <c r="BI141" s="3"/>
      <c r="BM141" s="4"/>
      <c r="BP141" s="37"/>
      <c r="BQ141" s="37"/>
    </row>
    <row r="142" ht="15" customHeight="1" spans="1:69">
      <c r="A142" s="3"/>
      <c r="B142" s="3"/>
      <c r="C142" s="3"/>
      <c r="D142" s="31"/>
      <c r="E142" s="3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6"/>
      <c r="BI142" s="3"/>
      <c r="BM142" s="4"/>
      <c r="BP142" s="37"/>
      <c r="BQ142" s="37"/>
    </row>
    <row r="143" ht="15" customHeight="1" spans="1:69">
      <c r="A143" s="3"/>
      <c r="B143" s="3"/>
      <c r="C143" s="3"/>
      <c r="D143" s="31"/>
      <c r="E143" s="3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6"/>
      <c r="BH143" s="3"/>
      <c r="BI143" s="3"/>
      <c r="BM143" s="4"/>
      <c r="BP143" s="37"/>
      <c r="BQ143" s="37"/>
    </row>
    <row r="144" ht="15" customHeight="1" spans="1:69">
      <c r="A144" s="3"/>
      <c r="B144" s="3"/>
      <c r="C144" s="3"/>
      <c r="D144" s="31"/>
      <c r="E144" s="3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6"/>
      <c r="BH144" s="3"/>
      <c r="BI144" s="3"/>
      <c r="BM144" s="4"/>
      <c r="BP144" s="37"/>
      <c r="BQ144" s="37"/>
    </row>
  </sheetData>
  <conditionalFormatting sqref="B4">
    <cfRule type="duplicateValues" dxfId="1" priority="1"/>
  </conditionalFormatting>
  <pageMargins left="0.75" right="0.75" top="1" bottom="1" header="0.5" footer="0.5"/>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3"/>
  <dimension ref="A1:AG222"/>
  <sheetViews>
    <sheetView zoomScale="90" zoomScaleNormal="90" workbookViewId="0">
      <selection activeCell="A4" sqref="A4"/>
    </sheetView>
  </sheetViews>
  <sheetFormatPr defaultColWidth="9" defaultRowHeight="12.75"/>
  <cols>
    <col min="15" max="15" width="16.2857142857143" customWidth="1"/>
    <col min="16" max="16" width="25.7142857142857" customWidth="1"/>
    <col min="17" max="17" width="30.7142857142857" customWidth="1"/>
    <col min="18" max="18" width="28" customWidth="1"/>
    <col min="19" max="19" width="22.4285714285714" customWidth="1"/>
    <col min="20" max="30" width="12.5714285714286" customWidth="1"/>
    <col min="31" max="31" width="14.2857142857143" customWidth="1"/>
    <col min="32" max="32" width="58.7142857142857" customWidth="1"/>
    <col min="33" max="33" width="52.8571428571429" customWidth="1"/>
  </cols>
  <sheetData>
    <row r="1" ht="56.25" customHeight="1" spans="1:33">
      <c r="A1" s="5" t="s">
        <v>11627</v>
      </c>
      <c r="B1" s="5" t="s">
        <v>11469</v>
      </c>
      <c r="C1" s="5" t="s">
        <v>11795</v>
      </c>
      <c r="D1" s="5" t="s">
        <v>11468</v>
      </c>
      <c r="E1" s="5" t="s">
        <v>11796</v>
      </c>
      <c r="F1" s="5" t="s">
        <v>11797</v>
      </c>
      <c r="G1" s="5" t="s">
        <v>11798</v>
      </c>
      <c r="H1" s="5" t="s">
        <v>11799</v>
      </c>
      <c r="I1" s="5" t="s">
        <v>11800</v>
      </c>
      <c r="J1" s="5" t="s">
        <v>11496</v>
      </c>
      <c r="K1" s="5" t="s">
        <v>11801</v>
      </c>
      <c r="L1" s="5" t="s">
        <v>11802</v>
      </c>
      <c r="M1" s="5" t="s">
        <v>11803</v>
      </c>
      <c r="N1" s="25" t="s">
        <v>11504</v>
      </c>
      <c r="O1" s="4"/>
      <c r="P1" s="4"/>
      <c r="Q1" s="15"/>
      <c r="R1" s="70" t="s">
        <v>11505</v>
      </c>
      <c r="S1" s="70">
        <f>+COUNTA(A:A)-3</f>
        <v>0</v>
      </c>
      <c r="T1" s="16"/>
      <c r="U1" s="16"/>
      <c r="V1" s="16"/>
      <c r="W1" s="16"/>
      <c r="X1" s="16"/>
      <c r="Y1" s="16"/>
      <c r="Z1" s="16"/>
      <c r="AA1" s="16"/>
      <c r="AB1" s="16"/>
      <c r="AC1" s="16"/>
      <c r="AD1" s="16"/>
      <c r="AF1" s="24" t="s">
        <v>11804</v>
      </c>
      <c r="AG1" s="24" t="str">
        <f>+IF(SUM(O:O)=0,"OK","Codice opera non presente nel foglio principale")</f>
        <v>Codice opera non presente nel foglio principale</v>
      </c>
    </row>
    <row r="2" ht="67.5" customHeight="1" spans="1:33">
      <c r="A2" s="6" t="s">
        <v>11631</v>
      </c>
      <c r="B2" s="6" t="s">
        <v>11526</v>
      </c>
      <c r="C2" s="6" t="s">
        <v>11805</v>
      </c>
      <c r="D2" s="6" t="s">
        <v>11525</v>
      </c>
      <c r="E2" s="6" t="s">
        <v>11806</v>
      </c>
      <c r="F2" s="6" t="s">
        <v>11807</v>
      </c>
      <c r="G2" s="6" t="s">
        <v>11808</v>
      </c>
      <c r="H2" s="6" t="s">
        <v>11809</v>
      </c>
      <c r="I2" s="6" t="s">
        <v>11810</v>
      </c>
      <c r="J2" s="6" t="s">
        <v>11553</v>
      </c>
      <c r="K2" s="6" t="s">
        <v>11811</v>
      </c>
      <c r="L2" s="6" t="s">
        <v>11812</v>
      </c>
      <c r="M2" s="6" t="s">
        <v>11813</v>
      </c>
      <c r="N2" s="26"/>
      <c r="O2" s="4"/>
      <c r="P2" s="4"/>
      <c r="Q2" s="15"/>
      <c r="R2" s="70" t="s">
        <v>11561</v>
      </c>
      <c r="S2" s="70">
        <f>+COUNTA([2]Potab_pompe!$A:$A)-3</f>
        <v>1</v>
      </c>
      <c r="T2" s="16"/>
      <c r="U2" s="16"/>
      <c r="V2" s="16"/>
      <c r="W2" s="16"/>
      <c r="X2" s="16"/>
      <c r="Y2" s="16"/>
      <c r="Z2" s="16"/>
      <c r="AA2" s="16"/>
      <c r="AB2" s="16"/>
      <c r="AC2" s="16"/>
      <c r="AD2" s="16"/>
      <c r="AF2" s="24" t="s">
        <v>11814</v>
      </c>
      <c r="AG2" s="24" t="e">
        <f>+IF(SUM(P:P)=0,"OK","Stato opera non congruente")</f>
        <v>#N/A</v>
      </c>
    </row>
    <row r="3" ht="51" customHeight="1" spans="1:33">
      <c r="A3" s="7" t="s">
        <v>12059</v>
      </c>
      <c r="B3" s="7" t="s">
        <v>12060</v>
      </c>
      <c r="C3" s="7" t="s">
        <v>12061</v>
      </c>
      <c r="D3" s="7" t="s">
        <v>12062</v>
      </c>
      <c r="E3" s="7" t="s">
        <v>12063</v>
      </c>
      <c r="F3" s="7" t="s">
        <v>12064</v>
      </c>
      <c r="G3" s="7" t="s">
        <v>12065</v>
      </c>
      <c r="H3" s="7" t="s">
        <v>12066</v>
      </c>
      <c r="I3" s="7" t="s">
        <v>12067</v>
      </c>
      <c r="J3" s="7" t="s">
        <v>12068</v>
      </c>
      <c r="K3" s="7" t="s">
        <v>12069</v>
      </c>
      <c r="L3" s="7" t="s">
        <v>12070</v>
      </c>
      <c r="M3" s="7" t="s">
        <v>12071</v>
      </c>
      <c r="N3" s="27"/>
      <c r="O3" s="46" t="s">
        <v>11828</v>
      </c>
      <c r="P3" s="46" t="s">
        <v>11829</v>
      </c>
      <c r="Q3" s="15" t="s">
        <v>11619</v>
      </c>
      <c r="R3" s="15" t="str">
        <f t="shared" ref="R3:AD3" si="0">+A1</f>
        <v>codice opera [idt]
o
codice origine [idt]</v>
      </c>
      <c r="S3" s="15" t="str">
        <f t="shared" si="0"/>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11620</v>
      </c>
      <c r="AF3" s="24" t="s">
        <v>11624</v>
      </c>
      <c r="AG3" s="24" t="e">
        <f>+IF(MIN(R8:AD8)=0%,"OK","Grado di compilazione inferiore a quello del DBI A-1")</f>
        <v>#DIV/0!</v>
      </c>
    </row>
    <row r="4" spans="1:31">
      <c r="A4" s="3"/>
      <c r="B4" s="3"/>
      <c r="C4" s="3"/>
      <c r="D4" s="3"/>
      <c r="E4" s="3"/>
      <c r="F4" s="3"/>
      <c r="G4" s="3"/>
      <c r="H4" s="3"/>
      <c r="I4" s="3"/>
      <c r="J4" s="3"/>
      <c r="K4" s="3"/>
      <c r="L4" s="3"/>
      <c r="M4" s="3"/>
      <c r="N4" s="3"/>
      <c r="O4" s="4">
        <f>+IF(COUNTIF(Potabilizzatori!B:B,A4)=1,0,1)</f>
        <v>1</v>
      </c>
      <c r="P4" s="4" t="e">
        <f>+IF(VLOOKUP(A4,Potabilizzatori!B:BC,54,FALSE)&lt;3,0,1)</f>
        <v>#N/A</v>
      </c>
      <c r="Q4" s="16"/>
      <c r="R4" s="72">
        <f t="shared" ref="R4:AD4" si="1">+COUNTA(A:A)-3</f>
        <v>0</v>
      </c>
      <c r="S4" s="72">
        <f t="shared" si="1"/>
        <v>0</v>
      </c>
      <c r="T4" s="72">
        <f t="shared" si="1"/>
        <v>0</v>
      </c>
      <c r="U4" s="72">
        <f t="shared" si="1"/>
        <v>0</v>
      </c>
      <c r="V4" s="72">
        <f t="shared" si="1"/>
        <v>0</v>
      </c>
      <c r="W4" s="72">
        <f t="shared" si="1"/>
        <v>0</v>
      </c>
      <c r="X4" s="72">
        <f t="shared" si="1"/>
        <v>0</v>
      </c>
      <c r="Y4" s="72">
        <f t="shared" si="1"/>
        <v>0</v>
      </c>
      <c r="Z4" s="72">
        <f t="shared" si="1"/>
        <v>0</v>
      </c>
      <c r="AA4" s="72">
        <f t="shared" si="1"/>
        <v>0</v>
      </c>
      <c r="AB4" s="72">
        <f t="shared" si="1"/>
        <v>0</v>
      </c>
      <c r="AC4" s="72">
        <f t="shared" si="1"/>
        <v>0</v>
      </c>
      <c r="AD4" s="72">
        <f t="shared" si="1"/>
        <v>0</v>
      </c>
      <c r="AE4" s="21">
        <f>SUM(R4:AD4)</f>
        <v>0</v>
      </c>
    </row>
    <row r="5" spans="1:31">
      <c r="A5" s="3"/>
      <c r="B5" s="3"/>
      <c r="C5" s="3"/>
      <c r="D5" s="3"/>
      <c r="E5" s="3"/>
      <c r="F5" s="3"/>
      <c r="G5" s="3"/>
      <c r="H5" s="3"/>
      <c r="I5" s="3"/>
      <c r="J5" s="3"/>
      <c r="K5" s="3"/>
      <c r="L5" s="3"/>
      <c r="M5" s="3"/>
      <c r="N5" s="3"/>
      <c r="O5" s="4"/>
      <c r="P5" s="4"/>
      <c r="Q5" s="17" t="s">
        <v>11623</v>
      </c>
      <c r="R5" s="86" t="e">
        <f t="shared" ref="R5:AD5" si="2">+R4/$S$1</f>
        <v>#DIV/0!</v>
      </c>
      <c r="S5" s="86" t="e">
        <f t="shared" si="2"/>
        <v>#DIV/0!</v>
      </c>
      <c r="T5" s="86" t="e">
        <f t="shared" si="2"/>
        <v>#DIV/0!</v>
      </c>
      <c r="U5" s="86" t="e">
        <f t="shared" si="2"/>
        <v>#DIV/0!</v>
      </c>
      <c r="V5" s="86" t="e">
        <f t="shared" si="2"/>
        <v>#DIV/0!</v>
      </c>
      <c r="W5" s="86" t="e">
        <f t="shared" si="2"/>
        <v>#DIV/0!</v>
      </c>
      <c r="X5" s="86" t="e">
        <f t="shared" si="2"/>
        <v>#DIV/0!</v>
      </c>
      <c r="Y5" s="86" t="e">
        <f t="shared" si="2"/>
        <v>#DIV/0!</v>
      </c>
      <c r="Z5" s="86" t="e">
        <f t="shared" si="2"/>
        <v>#DIV/0!</v>
      </c>
      <c r="AA5" s="86" t="e">
        <f t="shared" si="2"/>
        <v>#DIV/0!</v>
      </c>
      <c r="AB5" s="86" t="e">
        <f t="shared" si="2"/>
        <v>#DIV/0!</v>
      </c>
      <c r="AC5" s="86" t="e">
        <f t="shared" si="2"/>
        <v>#DIV/0!</v>
      </c>
      <c r="AD5" s="86" t="e">
        <f t="shared" si="2"/>
        <v>#DIV/0!</v>
      </c>
      <c r="AE5" s="21"/>
    </row>
    <row r="6" spans="1:31">
      <c r="A6" s="3"/>
      <c r="B6" s="3"/>
      <c r="C6" s="3"/>
      <c r="D6" s="3"/>
      <c r="E6" s="3"/>
      <c r="F6" s="3"/>
      <c r="G6" s="3"/>
      <c r="H6" s="3"/>
      <c r="I6" s="3"/>
      <c r="J6" s="3"/>
      <c r="K6" s="3"/>
      <c r="L6" s="3"/>
      <c r="M6" s="3"/>
      <c r="N6" s="3"/>
      <c r="O6" s="4"/>
      <c r="P6" s="4"/>
      <c r="Q6" s="17"/>
      <c r="R6" s="72">
        <f>+COUNTA([2]Potab_pompe!A:A)-3</f>
        <v>1</v>
      </c>
      <c r="S6" s="72">
        <f>+COUNTA([2]Potab_pompe!B:B)-3</f>
        <v>0</v>
      </c>
      <c r="T6" s="72">
        <f>+COUNTA([2]Potab_pompe!C:C)-3</f>
        <v>0</v>
      </c>
      <c r="U6" s="72">
        <f>+COUNTA([2]Potab_pompe!D:D)-3</f>
        <v>0</v>
      </c>
      <c r="V6" s="72">
        <f>+COUNTA([2]Potab_pompe!E:E)-3</f>
        <v>0</v>
      </c>
      <c r="W6" s="72">
        <f>+COUNTA([2]Potab_pompe!F:F)-3</f>
        <v>0</v>
      </c>
      <c r="X6" s="72">
        <f>+COUNTA([2]Potab_pompe!G:G)-3</f>
        <v>0</v>
      </c>
      <c r="Y6" s="72">
        <f>+COUNTA([2]Potab_pompe!H:H)-3</f>
        <v>0</v>
      </c>
      <c r="Z6" s="72">
        <f>+COUNTA([2]Potab_pompe!I:I)-3</f>
        <v>0</v>
      </c>
      <c r="AA6" s="72">
        <f>+COUNTA([2]Potab_pompe!J:J)-3</f>
        <v>0</v>
      </c>
      <c r="AB6" s="72">
        <f>+COUNTA([2]Potab_pompe!K:K)-3</f>
        <v>0</v>
      </c>
      <c r="AC6" s="72">
        <f>+COUNTA([2]Potab_pompe!L:L)-3</f>
        <v>0</v>
      </c>
      <c r="AD6" s="72">
        <f>+COUNTA([2]Potab_pompe!M:M)-3</f>
        <v>0</v>
      </c>
      <c r="AE6" s="21">
        <f>SUM(R6:AD6)</f>
        <v>1</v>
      </c>
    </row>
    <row r="7" spans="1:31">
      <c r="A7" s="3"/>
      <c r="B7" s="3"/>
      <c r="C7" s="3"/>
      <c r="D7" s="3"/>
      <c r="E7" s="3"/>
      <c r="F7" s="3"/>
      <c r="G7" s="3"/>
      <c r="H7" s="3"/>
      <c r="I7" s="3"/>
      <c r="J7" s="3"/>
      <c r="K7" s="3"/>
      <c r="L7" s="3"/>
      <c r="M7" s="3"/>
      <c r="N7" s="3"/>
      <c r="O7" s="4"/>
      <c r="P7" s="4"/>
      <c r="Q7" s="17" t="s">
        <v>11625</v>
      </c>
      <c r="R7" s="86">
        <f t="shared" ref="R7:AD7" si="3">+R6/$S$2</f>
        <v>1</v>
      </c>
      <c r="S7" s="86">
        <f t="shared" si="3"/>
        <v>0</v>
      </c>
      <c r="T7" s="86">
        <f t="shared" si="3"/>
        <v>0</v>
      </c>
      <c r="U7" s="86">
        <f t="shared" si="3"/>
        <v>0</v>
      </c>
      <c r="V7" s="86">
        <f t="shared" si="3"/>
        <v>0</v>
      </c>
      <c r="W7" s="86">
        <f t="shared" si="3"/>
        <v>0</v>
      </c>
      <c r="X7" s="86">
        <f t="shared" si="3"/>
        <v>0</v>
      </c>
      <c r="Y7" s="86">
        <f t="shared" si="3"/>
        <v>0</v>
      </c>
      <c r="Z7" s="86">
        <f t="shared" si="3"/>
        <v>0</v>
      </c>
      <c r="AA7" s="86">
        <f t="shared" si="3"/>
        <v>0</v>
      </c>
      <c r="AB7" s="86">
        <f t="shared" si="3"/>
        <v>0</v>
      </c>
      <c r="AC7" s="86">
        <f t="shared" si="3"/>
        <v>0</v>
      </c>
      <c r="AD7" s="86">
        <f t="shared" si="3"/>
        <v>0</v>
      </c>
      <c r="AE7" s="21"/>
    </row>
    <row r="8" spans="1:31">
      <c r="A8" s="3"/>
      <c r="B8" s="3"/>
      <c r="C8" s="3"/>
      <c r="D8" s="3"/>
      <c r="E8" s="3"/>
      <c r="F8" s="3"/>
      <c r="G8" s="3"/>
      <c r="H8" s="3"/>
      <c r="I8" s="3"/>
      <c r="J8" s="3"/>
      <c r="K8" s="3"/>
      <c r="L8" s="3"/>
      <c r="M8" s="3"/>
      <c r="N8" s="3"/>
      <c r="O8" s="4"/>
      <c r="P8" s="4"/>
      <c r="Q8" s="17" t="s">
        <v>11626</v>
      </c>
      <c r="R8" s="74" t="e">
        <f t="shared" ref="R8:AD8" si="4">+R5-R7</f>
        <v>#DIV/0!</v>
      </c>
      <c r="S8" s="74" t="e">
        <f t="shared" si="4"/>
        <v>#DIV/0!</v>
      </c>
      <c r="T8" s="74" t="e">
        <f t="shared" si="4"/>
        <v>#DIV/0!</v>
      </c>
      <c r="U8" s="74" t="e">
        <f t="shared" si="4"/>
        <v>#DIV/0!</v>
      </c>
      <c r="V8" s="74" t="e">
        <f t="shared" si="4"/>
        <v>#DIV/0!</v>
      </c>
      <c r="W8" s="74" t="e">
        <f t="shared" si="4"/>
        <v>#DIV/0!</v>
      </c>
      <c r="X8" s="74" t="e">
        <f t="shared" si="4"/>
        <v>#DIV/0!</v>
      </c>
      <c r="Y8" s="74" t="e">
        <f t="shared" si="4"/>
        <v>#DIV/0!</v>
      </c>
      <c r="Z8" s="74" t="e">
        <f t="shared" si="4"/>
        <v>#DIV/0!</v>
      </c>
      <c r="AA8" s="74" t="e">
        <f t="shared" si="4"/>
        <v>#DIV/0!</v>
      </c>
      <c r="AB8" s="74" t="e">
        <f t="shared" si="4"/>
        <v>#DIV/0!</v>
      </c>
      <c r="AC8" s="74" t="e">
        <f t="shared" si="4"/>
        <v>#DIV/0!</v>
      </c>
      <c r="AD8" s="74" t="e">
        <f t="shared" si="4"/>
        <v>#DIV/0!</v>
      </c>
      <c r="AE8" s="21">
        <f>+AE4-AE6</f>
        <v>-1</v>
      </c>
    </row>
    <row r="9" spans="1:31">
      <c r="A9" s="3"/>
      <c r="B9" s="3"/>
      <c r="C9" s="3"/>
      <c r="D9" s="3"/>
      <c r="E9" s="3"/>
      <c r="F9" s="3"/>
      <c r="G9" s="3"/>
      <c r="H9" s="3"/>
      <c r="I9" s="3"/>
      <c r="J9" s="3"/>
      <c r="K9" s="3"/>
      <c r="L9" s="3"/>
      <c r="M9" s="3"/>
      <c r="N9" s="3"/>
      <c r="O9" s="4"/>
      <c r="P9" s="4"/>
      <c r="Q9" s="4"/>
      <c r="R9" s="76"/>
      <c r="S9" s="76"/>
      <c r="T9" s="76"/>
      <c r="U9" s="76"/>
      <c r="V9" s="76"/>
      <c r="W9" s="76"/>
      <c r="X9" s="76"/>
      <c r="Y9" s="76"/>
      <c r="Z9" s="76"/>
      <c r="AA9" s="76"/>
      <c r="AB9" s="76"/>
      <c r="AC9" s="76"/>
      <c r="AD9" s="76"/>
      <c r="AE9" s="82"/>
    </row>
    <row r="10" spans="1:30">
      <c r="A10" s="3"/>
      <c r="B10" s="3"/>
      <c r="C10" s="3"/>
      <c r="D10" s="3"/>
      <c r="E10" s="3"/>
      <c r="F10" s="3"/>
      <c r="G10" s="3"/>
      <c r="H10" s="3"/>
      <c r="I10" s="3"/>
      <c r="J10" s="3"/>
      <c r="K10" s="3"/>
      <c r="L10" s="3"/>
      <c r="M10" s="3"/>
      <c r="N10" s="3"/>
      <c r="O10" s="4"/>
      <c r="P10" s="4"/>
      <c r="Q10" s="4"/>
      <c r="R10" s="76"/>
      <c r="S10" s="76"/>
      <c r="T10" s="76"/>
      <c r="U10" s="76"/>
      <c r="V10" s="76"/>
      <c r="W10" s="76"/>
      <c r="X10" s="76"/>
      <c r="Y10" s="76"/>
      <c r="Z10" s="76"/>
      <c r="AA10" s="76"/>
      <c r="AB10" s="76"/>
      <c r="AC10" s="76"/>
      <c r="AD10" s="76"/>
    </row>
    <row r="11" spans="1:16">
      <c r="A11" s="3"/>
      <c r="B11" s="3"/>
      <c r="C11" s="3"/>
      <c r="D11" s="3"/>
      <c r="E11" s="3"/>
      <c r="F11" s="3"/>
      <c r="G11" s="3"/>
      <c r="H11" s="3"/>
      <c r="I11" s="3"/>
      <c r="J11" s="3"/>
      <c r="K11" s="3"/>
      <c r="L11" s="3"/>
      <c r="M11" s="3"/>
      <c r="N11" s="3"/>
      <c r="O11" s="4"/>
      <c r="P11" s="4"/>
    </row>
    <row r="12" spans="1:16">
      <c r="A12" s="3"/>
      <c r="B12" s="3"/>
      <c r="C12" s="3"/>
      <c r="D12" s="3"/>
      <c r="E12" s="3"/>
      <c r="F12" s="3"/>
      <c r="G12" s="3"/>
      <c r="H12" s="3"/>
      <c r="I12" s="3"/>
      <c r="J12" s="3"/>
      <c r="K12" s="3"/>
      <c r="L12" s="3"/>
      <c r="M12" s="3"/>
      <c r="N12" s="3"/>
      <c r="O12" s="4"/>
      <c r="P12" s="4"/>
    </row>
    <row r="13" spans="1:18">
      <c r="A13" s="3"/>
      <c r="B13" s="3"/>
      <c r="C13" s="3"/>
      <c r="D13" s="3"/>
      <c r="E13" s="3"/>
      <c r="F13" s="3"/>
      <c r="G13" s="3"/>
      <c r="H13" s="3"/>
      <c r="I13" s="3"/>
      <c r="J13" s="3"/>
      <c r="K13" s="3"/>
      <c r="L13" s="3"/>
      <c r="M13" s="3"/>
      <c r="N13" s="3"/>
      <c r="O13" s="4"/>
      <c r="P13" s="4"/>
      <c r="R13" s="28"/>
    </row>
    <row r="14" spans="1:16">
      <c r="A14" s="3"/>
      <c r="B14" s="3"/>
      <c r="C14" s="3"/>
      <c r="D14" s="3"/>
      <c r="E14" s="3"/>
      <c r="F14" s="3"/>
      <c r="G14" s="3"/>
      <c r="H14" s="3"/>
      <c r="I14" s="3"/>
      <c r="J14" s="3"/>
      <c r="K14" s="3"/>
      <c r="L14" s="3"/>
      <c r="M14" s="3"/>
      <c r="N14" s="3"/>
      <c r="O14" s="4"/>
      <c r="P14" s="4"/>
    </row>
    <row r="15" spans="1:16">
      <c r="A15" s="3"/>
      <c r="B15" s="3"/>
      <c r="C15" s="3"/>
      <c r="D15" s="3"/>
      <c r="E15" s="3"/>
      <c r="F15" s="3"/>
      <c r="G15" s="3"/>
      <c r="H15" s="3"/>
      <c r="I15" s="3"/>
      <c r="J15" s="3"/>
      <c r="K15" s="3"/>
      <c r="L15" s="3"/>
      <c r="M15" s="3"/>
      <c r="N15" s="3"/>
      <c r="O15" s="4"/>
      <c r="P15" s="4"/>
    </row>
    <row r="16" spans="1:16">
      <c r="A16" s="3"/>
      <c r="B16" s="3"/>
      <c r="C16" s="3"/>
      <c r="D16" s="3"/>
      <c r="E16" s="3"/>
      <c r="F16" s="3"/>
      <c r="G16" s="3"/>
      <c r="H16" s="3"/>
      <c r="I16" s="3"/>
      <c r="J16" s="3"/>
      <c r="K16" s="3"/>
      <c r="L16" s="3"/>
      <c r="M16" s="3"/>
      <c r="N16" s="3"/>
      <c r="O16" s="4"/>
      <c r="P16" s="4"/>
    </row>
    <row r="17" spans="1:16">
      <c r="A17" s="3"/>
      <c r="B17" s="3"/>
      <c r="C17" s="3"/>
      <c r="D17" s="3"/>
      <c r="E17" s="3"/>
      <c r="F17" s="3"/>
      <c r="G17" s="3"/>
      <c r="H17" s="3"/>
      <c r="I17" s="3"/>
      <c r="J17" s="3"/>
      <c r="K17" s="3"/>
      <c r="L17" s="3"/>
      <c r="M17" s="3"/>
      <c r="N17" s="3"/>
      <c r="O17" s="4"/>
      <c r="P17" s="4"/>
    </row>
    <row r="18" spans="1:16">
      <c r="A18" s="3"/>
      <c r="B18" s="3"/>
      <c r="C18" s="3"/>
      <c r="D18" s="3"/>
      <c r="E18" s="3"/>
      <c r="F18" s="3"/>
      <c r="G18" s="3"/>
      <c r="H18" s="3"/>
      <c r="I18" s="3"/>
      <c r="J18" s="3"/>
      <c r="K18" s="3"/>
      <c r="L18" s="3"/>
      <c r="M18" s="3"/>
      <c r="N18" s="3"/>
      <c r="O18" s="4"/>
      <c r="P18" s="4"/>
    </row>
    <row r="19" spans="1:16">
      <c r="A19" s="3"/>
      <c r="B19" s="3"/>
      <c r="C19" s="3"/>
      <c r="D19" s="3"/>
      <c r="E19" s="3"/>
      <c r="F19" s="3"/>
      <c r="G19" s="3"/>
      <c r="H19" s="3"/>
      <c r="I19" s="3"/>
      <c r="J19" s="3"/>
      <c r="K19" s="3"/>
      <c r="L19" s="3"/>
      <c r="M19" s="3"/>
      <c r="N19" s="3"/>
      <c r="O19" s="4"/>
      <c r="P19" s="4"/>
    </row>
    <row r="20" spans="1:16">
      <c r="A20" s="3"/>
      <c r="B20" s="3"/>
      <c r="C20" s="3"/>
      <c r="D20" s="3"/>
      <c r="E20" s="3"/>
      <c r="F20" s="3"/>
      <c r="G20" s="3"/>
      <c r="H20" s="3"/>
      <c r="I20" s="3"/>
      <c r="J20" s="3"/>
      <c r="K20" s="3"/>
      <c r="L20" s="3"/>
      <c r="M20" s="3"/>
      <c r="N20" s="3"/>
      <c r="O20" s="4"/>
      <c r="P20" s="4"/>
    </row>
    <row r="21" spans="1:16">
      <c r="A21" s="3"/>
      <c r="B21" s="3"/>
      <c r="C21" s="3"/>
      <c r="D21" s="3"/>
      <c r="E21" s="3"/>
      <c r="F21" s="3"/>
      <c r="G21" s="3"/>
      <c r="H21" s="3"/>
      <c r="I21" s="3"/>
      <c r="J21" s="3"/>
      <c r="K21" s="3"/>
      <c r="L21" s="3"/>
      <c r="M21" s="3"/>
      <c r="N21" s="3"/>
      <c r="O21" s="4"/>
      <c r="P21" s="4"/>
    </row>
    <row r="22" spans="1:16">
      <c r="A22" s="3"/>
      <c r="B22" s="3"/>
      <c r="C22" s="3"/>
      <c r="D22" s="3"/>
      <c r="E22" s="3"/>
      <c r="F22" s="3"/>
      <c r="G22" s="3"/>
      <c r="H22" s="3"/>
      <c r="I22" s="3"/>
      <c r="J22" s="3"/>
      <c r="K22" s="3"/>
      <c r="L22" s="3"/>
      <c r="M22" s="3"/>
      <c r="N22" s="3"/>
      <c r="O22" s="4"/>
      <c r="P22" s="4"/>
    </row>
    <row r="23" spans="1:16">
      <c r="A23" s="3"/>
      <c r="B23" s="3"/>
      <c r="C23" s="3"/>
      <c r="D23" s="3"/>
      <c r="E23" s="3"/>
      <c r="F23" s="3"/>
      <c r="G23" s="3"/>
      <c r="H23" s="3"/>
      <c r="I23" s="3"/>
      <c r="J23" s="3"/>
      <c r="K23" s="3"/>
      <c r="L23" s="3"/>
      <c r="M23" s="3"/>
      <c r="N23" s="3"/>
      <c r="O23" s="4"/>
      <c r="P23" s="4"/>
    </row>
    <row r="24" spans="1:16">
      <c r="A24" s="3"/>
      <c r="B24" s="3"/>
      <c r="C24" s="3"/>
      <c r="D24" s="3"/>
      <c r="E24" s="3"/>
      <c r="F24" s="3"/>
      <c r="G24" s="3"/>
      <c r="H24" s="3"/>
      <c r="I24" s="3"/>
      <c r="J24" s="3"/>
      <c r="K24" s="3"/>
      <c r="L24" s="3"/>
      <c r="M24" s="3"/>
      <c r="N24" s="3"/>
      <c r="O24" s="4"/>
      <c r="P24" s="4"/>
    </row>
    <row r="25" spans="1:16">
      <c r="A25" s="3"/>
      <c r="B25" s="3"/>
      <c r="C25" s="3"/>
      <c r="D25" s="3"/>
      <c r="E25" s="3"/>
      <c r="F25" s="3"/>
      <c r="G25" s="3"/>
      <c r="H25" s="3"/>
      <c r="I25" s="3"/>
      <c r="J25" s="3"/>
      <c r="K25" s="3"/>
      <c r="L25" s="3"/>
      <c r="M25" s="3"/>
      <c r="N25" s="3"/>
      <c r="O25" s="4"/>
      <c r="P25" s="4"/>
    </row>
    <row r="26" spans="1:16">
      <c r="A26" s="3"/>
      <c r="B26" s="3"/>
      <c r="C26" s="3"/>
      <c r="D26" s="3"/>
      <c r="E26" s="3"/>
      <c r="F26" s="3"/>
      <c r="G26" s="3"/>
      <c r="H26" s="3"/>
      <c r="I26" s="3"/>
      <c r="J26" s="3"/>
      <c r="K26" s="3"/>
      <c r="L26" s="3"/>
      <c r="M26" s="3"/>
      <c r="N26" s="3"/>
      <c r="O26" s="4"/>
      <c r="P26" s="4"/>
    </row>
    <row r="27" spans="1:16">
      <c r="A27" s="3"/>
      <c r="B27" s="3"/>
      <c r="C27" s="3"/>
      <c r="D27" s="3"/>
      <c r="E27" s="3"/>
      <c r="F27" s="3"/>
      <c r="G27" s="3"/>
      <c r="H27" s="3"/>
      <c r="I27" s="3"/>
      <c r="J27" s="3"/>
      <c r="K27" s="3"/>
      <c r="L27" s="3"/>
      <c r="M27" s="3"/>
      <c r="N27" s="3"/>
      <c r="O27" s="4"/>
      <c r="P27" s="4"/>
    </row>
    <row r="28" spans="1:16">
      <c r="A28" s="3"/>
      <c r="B28" s="3"/>
      <c r="C28" s="3"/>
      <c r="D28" s="3"/>
      <c r="E28" s="3"/>
      <c r="F28" s="3"/>
      <c r="G28" s="3"/>
      <c r="H28" s="3"/>
      <c r="I28" s="3"/>
      <c r="J28" s="3"/>
      <c r="K28" s="3"/>
      <c r="L28" s="3"/>
      <c r="M28" s="3"/>
      <c r="N28" s="3"/>
      <c r="O28" s="4"/>
      <c r="P28" s="4"/>
    </row>
    <row r="29" spans="1:16">
      <c r="A29" s="3"/>
      <c r="B29" s="3"/>
      <c r="C29" s="3"/>
      <c r="D29" s="3"/>
      <c r="E29" s="3"/>
      <c r="F29" s="3"/>
      <c r="G29" s="3"/>
      <c r="H29" s="3"/>
      <c r="I29" s="3"/>
      <c r="J29" s="3"/>
      <c r="K29" s="3"/>
      <c r="L29" s="3"/>
      <c r="M29" s="3"/>
      <c r="N29" s="3"/>
      <c r="O29" s="4"/>
      <c r="P29" s="4"/>
    </row>
    <row r="30" spans="1:16">
      <c r="A30" s="3"/>
      <c r="B30" s="3"/>
      <c r="C30" s="3"/>
      <c r="D30" s="3"/>
      <c r="E30" s="3"/>
      <c r="F30" s="3"/>
      <c r="G30" s="3"/>
      <c r="H30" s="3"/>
      <c r="I30" s="3"/>
      <c r="J30" s="3"/>
      <c r="K30" s="3"/>
      <c r="L30" s="3"/>
      <c r="M30" s="3"/>
      <c r="N30" s="3"/>
      <c r="O30" s="4"/>
      <c r="P30" s="4"/>
    </row>
    <row r="31" spans="1:16">
      <c r="A31" s="3"/>
      <c r="B31" s="3"/>
      <c r="C31" s="3"/>
      <c r="D31" s="3"/>
      <c r="E31" s="3"/>
      <c r="F31" s="3"/>
      <c r="G31" s="3"/>
      <c r="H31" s="3"/>
      <c r="I31" s="3"/>
      <c r="J31" s="3"/>
      <c r="K31" s="3"/>
      <c r="L31" s="3"/>
      <c r="M31" s="3"/>
      <c r="N31" s="3"/>
      <c r="O31" s="4"/>
      <c r="P31" s="4"/>
    </row>
    <row r="32" spans="1:16">
      <c r="A32" s="3"/>
      <c r="B32" s="3"/>
      <c r="C32" s="3"/>
      <c r="D32" s="3"/>
      <c r="E32" s="3"/>
      <c r="F32" s="3"/>
      <c r="G32" s="3"/>
      <c r="H32" s="3"/>
      <c r="I32" s="3"/>
      <c r="J32" s="3"/>
      <c r="K32" s="3"/>
      <c r="L32" s="3"/>
      <c r="M32" s="3"/>
      <c r="N32" s="3"/>
      <c r="O32" s="4"/>
      <c r="P32" s="4"/>
    </row>
    <row r="33" spans="1:16">
      <c r="A33" s="3"/>
      <c r="B33" s="3"/>
      <c r="C33" s="3"/>
      <c r="D33" s="3"/>
      <c r="E33" s="3"/>
      <c r="F33" s="3"/>
      <c r="G33" s="3"/>
      <c r="H33" s="3"/>
      <c r="I33" s="3"/>
      <c r="J33" s="3"/>
      <c r="K33" s="3"/>
      <c r="L33" s="3"/>
      <c r="M33" s="3"/>
      <c r="N33" s="3"/>
      <c r="O33" s="4"/>
      <c r="P33" s="4"/>
    </row>
    <row r="34" spans="1:16">
      <c r="A34" s="3"/>
      <c r="B34" s="3"/>
      <c r="C34" s="3"/>
      <c r="D34" s="3"/>
      <c r="E34" s="3"/>
      <c r="F34" s="3"/>
      <c r="G34" s="3"/>
      <c r="H34" s="3"/>
      <c r="I34" s="3"/>
      <c r="J34" s="3"/>
      <c r="K34" s="3"/>
      <c r="L34" s="3"/>
      <c r="M34" s="3"/>
      <c r="N34" s="3"/>
      <c r="O34" s="4"/>
      <c r="P34" s="4"/>
    </row>
    <row r="35" spans="1:16">
      <c r="A35" s="3"/>
      <c r="B35" s="3"/>
      <c r="C35" s="3"/>
      <c r="D35" s="3"/>
      <c r="E35" s="3"/>
      <c r="F35" s="3"/>
      <c r="G35" s="3"/>
      <c r="H35" s="3"/>
      <c r="I35" s="3"/>
      <c r="J35" s="3"/>
      <c r="K35" s="3"/>
      <c r="L35" s="3"/>
      <c r="M35" s="3"/>
      <c r="N35" s="3"/>
      <c r="O35" s="4"/>
      <c r="P35" s="4"/>
    </row>
    <row r="36" spans="1:16">
      <c r="A36" s="3"/>
      <c r="B36" s="3"/>
      <c r="C36" s="3"/>
      <c r="D36" s="3"/>
      <c r="E36" s="3"/>
      <c r="F36" s="3"/>
      <c r="G36" s="3"/>
      <c r="H36" s="3"/>
      <c r="I36" s="3"/>
      <c r="J36" s="3"/>
      <c r="K36" s="3"/>
      <c r="L36" s="3"/>
      <c r="M36" s="3"/>
      <c r="N36" s="3"/>
      <c r="O36" s="4"/>
      <c r="P36" s="4"/>
    </row>
    <row r="37" spans="1:16">
      <c r="A37" s="3"/>
      <c r="B37" s="3"/>
      <c r="C37" s="3"/>
      <c r="D37" s="3"/>
      <c r="E37" s="3"/>
      <c r="F37" s="3"/>
      <c r="G37" s="3"/>
      <c r="H37" s="3"/>
      <c r="I37" s="3"/>
      <c r="J37" s="3"/>
      <c r="K37" s="3"/>
      <c r="L37" s="3"/>
      <c r="M37" s="3"/>
      <c r="N37" s="3"/>
      <c r="O37" s="4"/>
      <c r="P37" s="4"/>
    </row>
    <row r="38" spans="1:16">
      <c r="A38" s="3"/>
      <c r="B38" s="3"/>
      <c r="C38" s="3"/>
      <c r="D38" s="3"/>
      <c r="E38" s="3"/>
      <c r="F38" s="3"/>
      <c r="G38" s="3"/>
      <c r="H38" s="3"/>
      <c r="I38" s="3"/>
      <c r="J38" s="3"/>
      <c r="K38" s="3"/>
      <c r="L38" s="3"/>
      <c r="M38" s="3"/>
      <c r="N38" s="3"/>
      <c r="O38" s="4"/>
      <c r="P38" s="4"/>
    </row>
    <row r="39" spans="1:16">
      <c r="A39" s="3"/>
      <c r="B39" s="3"/>
      <c r="C39" s="3"/>
      <c r="D39" s="3"/>
      <c r="E39" s="3"/>
      <c r="F39" s="3"/>
      <c r="G39" s="3"/>
      <c r="H39" s="3"/>
      <c r="I39" s="3"/>
      <c r="J39" s="3"/>
      <c r="K39" s="3"/>
      <c r="L39" s="3"/>
      <c r="M39" s="3"/>
      <c r="N39" s="3"/>
      <c r="O39" s="4"/>
      <c r="P39" s="4"/>
    </row>
    <row r="40" spans="1:16">
      <c r="A40" s="3"/>
      <c r="B40" s="3"/>
      <c r="C40" s="3"/>
      <c r="D40" s="3"/>
      <c r="E40" s="3"/>
      <c r="F40" s="3"/>
      <c r="G40" s="3"/>
      <c r="H40" s="3"/>
      <c r="I40" s="3"/>
      <c r="J40" s="3"/>
      <c r="K40" s="3"/>
      <c r="L40" s="3"/>
      <c r="M40" s="3"/>
      <c r="N40" s="3"/>
      <c r="O40" s="4"/>
      <c r="P40" s="4"/>
    </row>
    <row r="41" spans="1:16">
      <c r="A41" s="3"/>
      <c r="B41" s="3"/>
      <c r="C41" s="3"/>
      <c r="D41" s="3"/>
      <c r="E41" s="3"/>
      <c r="F41" s="3"/>
      <c r="G41" s="3"/>
      <c r="H41" s="3"/>
      <c r="I41" s="3"/>
      <c r="J41" s="3"/>
      <c r="K41" s="3"/>
      <c r="L41" s="3"/>
      <c r="M41" s="3"/>
      <c r="N41" s="3"/>
      <c r="O41" s="4"/>
      <c r="P41" s="4"/>
    </row>
    <row r="42" spans="1:16">
      <c r="A42" s="3"/>
      <c r="B42" s="3"/>
      <c r="C42" s="3"/>
      <c r="D42" s="3"/>
      <c r="E42" s="3"/>
      <c r="F42" s="3"/>
      <c r="G42" s="3"/>
      <c r="H42" s="3"/>
      <c r="I42" s="3"/>
      <c r="J42" s="3"/>
      <c r="K42" s="3"/>
      <c r="L42" s="3"/>
      <c r="M42" s="3"/>
      <c r="N42" s="3"/>
      <c r="O42" s="4"/>
      <c r="P42" s="4"/>
    </row>
    <row r="43" spans="1:16">
      <c r="A43" s="3"/>
      <c r="B43" s="3"/>
      <c r="C43" s="3"/>
      <c r="D43" s="3"/>
      <c r="E43" s="3"/>
      <c r="F43" s="3"/>
      <c r="G43" s="3"/>
      <c r="H43" s="3"/>
      <c r="I43" s="3"/>
      <c r="J43" s="3"/>
      <c r="K43" s="3"/>
      <c r="L43" s="3"/>
      <c r="M43" s="3"/>
      <c r="N43" s="3"/>
      <c r="O43" s="4"/>
      <c r="P43" s="4"/>
    </row>
    <row r="44" spans="1:16">
      <c r="A44" s="3"/>
      <c r="B44" s="3"/>
      <c r="C44" s="3"/>
      <c r="D44" s="3"/>
      <c r="E44" s="3"/>
      <c r="F44" s="3"/>
      <c r="G44" s="3"/>
      <c r="H44" s="3"/>
      <c r="I44" s="3"/>
      <c r="J44" s="3"/>
      <c r="K44" s="3"/>
      <c r="L44" s="3"/>
      <c r="M44" s="3"/>
      <c r="N44" s="3"/>
      <c r="O44" s="4"/>
      <c r="P44" s="4"/>
    </row>
    <row r="45" spans="1:16">
      <c r="A45" s="3"/>
      <c r="B45" s="3"/>
      <c r="C45" s="3"/>
      <c r="D45" s="3"/>
      <c r="E45" s="3"/>
      <c r="F45" s="3"/>
      <c r="G45" s="3"/>
      <c r="H45" s="3"/>
      <c r="I45" s="3"/>
      <c r="J45" s="3"/>
      <c r="K45" s="3"/>
      <c r="L45" s="3"/>
      <c r="M45" s="3"/>
      <c r="N45" s="3"/>
      <c r="O45" s="4"/>
      <c r="P45" s="4"/>
    </row>
    <row r="46" spans="1:16">
      <c r="A46" s="3"/>
      <c r="B46" s="3"/>
      <c r="C46" s="3"/>
      <c r="D46" s="3"/>
      <c r="E46" s="3"/>
      <c r="F46" s="3"/>
      <c r="G46" s="3"/>
      <c r="H46" s="3"/>
      <c r="I46" s="3"/>
      <c r="J46" s="3"/>
      <c r="K46" s="3"/>
      <c r="L46" s="3"/>
      <c r="M46" s="3"/>
      <c r="N46" s="3"/>
      <c r="O46" s="4"/>
      <c r="P46" s="4"/>
    </row>
    <row r="47" spans="1:16">
      <c r="A47" s="3"/>
      <c r="B47" s="3"/>
      <c r="C47" s="3"/>
      <c r="D47" s="3"/>
      <c r="E47" s="3"/>
      <c r="F47" s="3"/>
      <c r="G47" s="3"/>
      <c r="H47" s="3"/>
      <c r="I47" s="3"/>
      <c r="J47" s="3"/>
      <c r="K47" s="3"/>
      <c r="L47" s="3"/>
      <c r="M47" s="3"/>
      <c r="N47" s="3"/>
      <c r="O47" s="4"/>
      <c r="P47" s="4"/>
    </row>
    <row r="48" spans="1:16">
      <c r="A48" s="3"/>
      <c r="B48" s="3"/>
      <c r="C48" s="3"/>
      <c r="D48" s="3"/>
      <c r="E48" s="3"/>
      <c r="F48" s="3"/>
      <c r="G48" s="3"/>
      <c r="H48" s="3"/>
      <c r="I48" s="3"/>
      <c r="J48" s="3"/>
      <c r="K48" s="3"/>
      <c r="L48" s="3"/>
      <c r="M48" s="3"/>
      <c r="N48" s="3"/>
      <c r="O48" s="4"/>
      <c r="P48" s="4"/>
    </row>
    <row r="49" spans="1:16">
      <c r="A49" s="3"/>
      <c r="B49" s="3"/>
      <c r="C49" s="3"/>
      <c r="D49" s="3"/>
      <c r="E49" s="3"/>
      <c r="F49" s="3"/>
      <c r="G49" s="3"/>
      <c r="H49" s="3"/>
      <c r="I49" s="3"/>
      <c r="J49" s="3"/>
      <c r="K49" s="3"/>
      <c r="L49" s="3"/>
      <c r="M49" s="3"/>
      <c r="N49" s="3"/>
      <c r="O49" s="4"/>
      <c r="P49" s="4"/>
    </row>
    <row r="50" spans="1:16">
      <c r="A50" s="3"/>
      <c r="B50" s="3"/>
      <c r="C50" s="3"/>
      <c r="D50" s="3"/>
      <c r="E50" s="3"/>
      <c r="F50" s="3"/>
      <c r="G50" s="3"/>
      <c r="H50" s="3"/>
      <c r="I50" s="3"/>
      <c r="J50" s="3"/>
      <c r="K50" s="3"/>
      <c r="L50" s="3"/>
      <c r="M50" s="3"/>
      <c r="N50" s="3"/>
      <c r="O50" s="4"/>
      <c r="P50" s="4"/>
    </row>
    <row r="51" spans="1:16">
      <c r="A51" s="3"/>
      <c r="B51" s="3"/>
      <c r="C51" s="3"/>
      <c r="D51" s="3"/>
      <c r="E51" s="3"/>
      <c r="F51" s="3"/>
      <c r="G51" s="3"/>
      <c r="H51" s="3"/>
      <c r="I51" s="3"/>
      <c r="J51" s="3"/>
      <c r="K51" s="3"/>
      <c r="L51" s="3"/>
      <c r="M51" s="3"/>
      <c r="N51" s="3"/>
      <c r="O51" s="4"/>
      <c r="P51" s="4"/>
    </row>
    <row r="52" spans="1:16">
      <c r="A52" s="3"/>
      <c r="B52" s="3"/>
      <c r="C52" s="3"/>
      <c r="D52" s="3"/>
      <c r="E52" s="3"/>
      <c r="F52" s="3"/>
      <c r="G52" s="3"/>
      <c r="H52" s="3"/>
      <c r="I52" s="3"/>
      <c r="J52" s="3"/>
      <c r="K52" s="3"/>
      <c r="L52" s="3"/>
      <c r="M52" s="3"/>
      <c r="N52" s="3"/>
      <c r="O52" s="4"/>
      <c r="P52" s="4"/>
    </row>
    <row r="53" spans="1:16">
      <c r="A53" s="3"/>
      <c r="B53" s="3"/>
      <c r="C53" s="3"/>
      <c r="D53" s="3"/>
      <c r="E53" s="3"/>
      <c r="F53" s="3"/>
      <c r="G53" s="3"/>
      <c r="H53" s="3"/>
      <c r="I53" s="3"/>
      <c r="J53" s="3"/>
      <c r="K53" s="3"/>
      <c r="L53" s="3"/>
      <c r="M53" s="3"/>
      <c r="N53" s="3"/>
      <c r="O53" s="4"/>
      <c r="P53" s="4"/>
    </row>
    <row r="54" spans="1:16">
      <c r="A54" s="3"/>
      <c r="B54" s="3"/>
      <c r="C54" s="3"/>
      <c r="D54" s="3"/>
      <c r="E54" s="3"/>
      <c r="F54" s="3"/>
      <c r="G54" s="3"/>
      <c r="H54" s="3"/>
      <c r="I54" s="3"/>
      <c r="J54" s="3"/>
      <c r="K54" s="3"/>
      <c r="L54" s="3"/>
      <c r="M54" s="3"/>
      <c r="N54" s="3"/>
      <c r="O54" s="4"/>
      <c r="P54" s="4"/>
    </row>
    <row r="55" spans="1:16">
      <c r="A55" s="3"/>
      <c r="B55" s="3"/>
      <c r="C55" s="3"/>
      <c r="D55" s="3"/>
      <c r="E55" s="3"/>
      <c r="F55" s="3"/>
      <c r="G55" s="3"/>
      <c r="H55" s="3"/>
      <c r="I55" s="3"/>
      <c r="J55" s="3"/>
      <c r="K55" s="3"/>
      <c r="L55" s="3"/>
      <c r="M55" s="3"/>
      <c r="N55" s="3"/>
      <c r="O55" s="4"/>
      <c r="P55" s="4"/>
    </row>
    <row r="56" spans="1:16">
      <c r="A56" s="3"/>
      <c r="B56" s="3"/>
      <c r="C56" s="3"/>
      <c r="D56" s="3"/>
      <c r="E56" s="3"/>
      <c r="F56" s="3"/>
      <c r="G56" s="3"/>
      <c r="H56" s="3"/>
      <c r="I56" s="3"/>
      <c r="J56" s="3"/>
      <c r="K56" s="3"/>
      <c r="L56" s="3"/>
      <c r="M56" s="3"/>
      <c r="N56" s="3"/>
      <c r="O56" s="4"/>
      <c r="P56" s="4"/>
    </row>
    <row r="57" spans="1:16">
      <c r="A57" s="3"/>
      <c r="B57" s="3"/>
      <c r="C57" s="3"/>
      <c r="D57" s="3"/>
      <c r="E57" s="3"/>
      <c r="F57" s="3"/>
      <c r="G57" s="3"/>
      <c r="H57" s="3"/>
      <c r="I57" s="3"/>
      <c r="J57" s="3"/>
      <c r="K57" s="3"/>
      <c r="L57" s="3"/>
      <c r="M57" s="3"/>
      <c r="N57" s="3"/>
      <c r="O57" s="4"/>
      <c r="P57" s="4"/>
    </row>
    <row r="58" spans="1:16">
      <c r="A58" s="3"/>
      <c r="B58" s="3"/>
      <c r="C58" s="3"/>
      <c r="D58" s="3"/>
      <c r="E58" s="3"/>
      <c r="F58" s="3"/>
      <c r="G58" s="3"/>
      <c r="H58" s="3"/>
      <c r="I58" s="3"/>
      <c r="J58" s="3"/>
      <c r="K58" s="3"/>
      <c r="L58" s="3"/>
      <c r="M58" s="3"/>
      <c r="N58" s="3"/>
      <c r="O58" s="4"/>
      <c r="P58" s="4"/>
    </row>
    <row r="59" spans="1:16">
      <c r="A59" s="3"/>
      <c r="B59" s="3"/>
      <c r="C59" s="3"/>
      <c r="D59" s="3"/>
      <c r="E59" s="3"/>
      <c r="F59" s="3"/>
      <c r="G59" s="3"/>
      <c r="H59" s="3"/>
      <c r="I59" s="3"/>
      <c r="J59" s="3"/>
      <c r="K59" s="3"/>
      <c r="L59" s="3"/>
      <c r="M59" s="3"/>
      <c r="N59" s="3"/>
      <c r="O59" s="4"/>
      <c r="P59" s="4"/>
    </row>
    <row r="60" spans="1:16">
      <c r="A60" s="3"/>
      <c r="B60" s="3"/>
      <c r="C60" s="3"/>
      <c r="D60" s="3"/>
      <c r="E60" s="3"/>
      <c r="F60" s="3"/>
      <c r="G60" s="3"/>
      <c r="H60" s="3"/>
      <c r="I60" s="3"/>
      <c r="J60" s="3"/>
      <c r="K60" s="3"/>
      <c r="L60" s="3"/>
      <c r="M60" s="3"/>
      <c r="N60" s="3"/>
      <c r="O60" s="4"/>
      <c r="P60" s="4"/>
    </row>
    <row r="61" spans="1:16">
      <c r="A61" s="3"/>
      <c r="B61" s="3"/>
      <c r="C61" s="3"/>
      <c r="D61" s="3"/>
      <c r="E61" s="3"/>
      <c r="F61" s="3"/>
      <c r="G61" s="3"/>
      <c r="H61" s="3"/>
      <c r="I61" s="3"/>
      <c r="J61" s="3"/>
      <c r="K61" s="3"/>
      <c r="L61" s="3"/>
      <c r="M61" s="3"/>
      <c r="N61" s="3"/>
      <c r="O61" s="4"/>
      <c r="P61" s="4"/>
    </row>
    <row r="62" spans="1:16">
      <c r="A62" s="3"/>
      <c r="B62" s="3"/>
      <c r="C62" s="3"/>
      <c r="D62" s="3"/>
      <c r="E62" s="3"/>
      <c r="F62" s="3"/>
      <c r="G62" s="3"/>
      <c r="H62" s="3"/>
      <c r="I62" s="3"/>
      <c r="J62" s="3"/>
      <c r="K62" s="3"/>
      <c r="L62" s="3"/>
      <c r="M62" s="3"/>
      <c r="N62" s="3"/>
      <c r="O62" s="4"/>
      <c r="P62" s="4"/>
    </row>
    <row r="63" spans="1:16">
      <c r="A63" s="3"/>
      <c r="B63" s="3"/>
      <c r="C63" s="3"/>
      <c r="D63" s="3"/>
      <c r="E63" s="3"/>
      <c r="F63" s="3"/>
      <c r="G63" s="3"/>
      <c r="H63" s="3"/>
      <c r="I63" s="3"/>
      <c r="J63" s="3"/>
      <c r="K63" s="3"/>
      <c r="L63" s="3"/>
      <c r="M63" s="3"/>
      <c r="N63" s="3"/>
      <c r="O63" s="4"/>
      <c r="P63" s="4"/>
    </row>
    <row r="64" spans="1:16">
      <c r="A64" s="3"/>
      <c r="B64" s="3"/>
      <c r="C64" s="3"/>
      <c r="D64" s="3"/>
      <c r="E64" s="3"/>
      <c r="F64" s="3"/>
      <c r="G64" s="3"/>
      <c r="H64" s="3"/>
      <c r="I64" s="3"/>
      <c r="J64" s="3"/>
      <c r="K64" s="3"/>
      <c r="L64" s="3"/>
      <c r="M64" s="3"/>
      <c r="N64" s="3"/>
      <c r="O64" s="4"/>
      <c r="P64" s="4"/>
    </row>
    <row r="65" spans="1:16">
      <c r="A65" s="3"/>
      <c r="B65" s="3"/>
      <c r="C65" s="3"/>
      <c r="D65" s="3"/>
      <c r="E65" s="3"/>
      <c r="F65" s="3"/>
      <c r="G65" s="3"/>
      <c r="H65" s="3"/>
      <c r="I65" s="3"/>
      <c r="J65" s="3"/>
      <c r="K65" s="3"/>
      <c r="L65" s="3"/>
      <c r="M65" s="3"/>
      <c r="N65" s="3"/>
      <c r="O65" s="4"/>
      <c r="P65" s="4"/>
    </row>
    <row r="66" spans="1:16">
      <c r="A66" s="3"/>
      <c r="B66" s="3"/>
      <c r="C66" s="3"/>
      <c r="D66" s="3"/>
      <c r="E66" s="3"/>
      <c r="F66" s="3"/>
      <c r="G66" s="3"/>
      <c r="H66" s="3"/>
      <c r="I66" s="3"/>
      <c r="J66" s="3"/>
      <c r="K66" s="3"/>
      <c r="L66" s="3"/>
      <c r="M66" s="3"/>
      <c r="N66" s="3"/>
      <c r="O66" s="4"/>
      <c r="P66" s="4"/>
    </row>
    <row r="67" spans="1:16">
      <c r="A67" s="3"/>
      <c r="B67" s="3"/>
      <c r="C67" s="3"/>
      <c r="D67" s="3"/>
      <c r="E67" s="3"/>
      <c r="F67" s="3"/>
      <c r="G67" s="3"/>
      <c r="H67" s="3"/>
      <c r="I67" s="3"/>
      <c r="J67" s="3"/>
      <c r="K67" s="3"/>
      <c r="L67" s="3"/>
      <c r="M67" s="3"/>
      <c r="N67" s="3"/>
      <c r="O67" s="4"/>
      <c r="P67" s="4"/>
    </row>
    <row r="68" spans="1:16">
      <c r="A68" s="3"/>
      <c r="B68" s="3"/>
      <c r="C68" s="3"/>
      <c r="D68" s="3"/>
      <c r="E68" s="3"/>
      <c r="F68" s="3"/>
      <c r="G68" s="3"/>
      <c r="H68" s="3"/>
      <c r="I68" s="3"/>
      <c r="J68" s="3"/>
      <c r="K68" s="3"/>
      <c r="L68" s="3"/>
      <c r="M68" s="3"/>
      <c r="N68" s="3"/>
      <c r="O68" s="4"/>
      <c r="P68" s="4"/>
    </row>
    <row r="69" spans="1:16">
      <c r="A69" s="3"/>
      <c r="B69" s="3"/>
      <c r="C69" s="3"/>
      <c r="D69" s="3"/>
      <c r="E69" s="3"/>
      <c r="F69" s="3"/>
      <c r="G69" s="3"/>
      <c r="H69" s="3"/>
      <c r="I69" s="3"/>
      <c r="J69" s="3"/>
      <c r="K69" s="3"/>
      <c r="L69" s="3"/>
      <c r="M69" s="3"/>
      <c r="N69" s="3"/>
      <c r="O69" s="4"/>
      <c r="P69" s="4"/>
    </row>
    <row r="70" spans="1:16">
      <c r="A70" s="3"/>
      <c r="B70" s="3"/>
      <c r="C70" s="3"/>
      <c r="D70" s="3"/>
      <c r="E70" s="3"/>
      <c r="F70" s="3"/>
      <c r="G70" s="3"/>
      <c r="H70" s="3"/>
      <c r="I70" s="3"/>
      <c r="J70" s="3"/>
      <c r="K70" s="3"/>
      <c r="L70" s="3"/>
      <c r="M70" s="3"/>
      <c r="N70" s="3"/>
      <c r="O70" s="4"/>
      <c r="P70" s="4"/>
    </row>
    <row r="71" spans="1:16">
      <c r="A71" s="3"/>
      <c r="B71" s="3"/>
      <c r="C71" s="3"/>
      <c r="D71" s="3"/>
      <c r="E71" s="3"/>
      <c r="F71" s="3"/>
      <c r="G71" s="3"/>
      <c r="H71" s="3"/>
      <c r="I71" s="3"/>
      <c r="J71" s="3"/>
      <c r="K71" s="3"/>
      <c r="L71" s="3"/>
      <c r="M71" s="3"/>
      <c r="N71" s="3"/>
      <c r="O71" s="4"/>
      <c r="P71" s="4"/>
    </row>
    <row r="72" spans="1:16">
      <c r="A72" s="3"/>
      <c r="B72" s="3"/>
      <c r="C72" s="3"/>
      <c r="D72" s="3"/>
      <c r="E72" s="3"/>
      <c r="F72" s="3"/>
      <c r="G72" s="3"/>
      <c r="H72" s="3"/>
      <c r="I72" s="3"/>
      <c r="J72" s="3"/>
      <c r="K72" s="3"/>
      <c r="L72" s="3"/>
      <c r="M72" s="3"/>
      <c r="N72" s="3"/>
      <c r="O72" s="4"/>
      <c r="P72" s="4"/>
    </row>
    <row r="73" spans="1:16">
      <c r="A73" s="3"/>
      <c r="B73" s="3"/>
      <c r="C73" s="3"/>
      <c r="D73" s="3"/>
      <c r="E73" s="3"/>
      <c r="F73" s="3"/>
      <c r="G73" s="3"/>
      <c r="H73" s="3"/>
      <c r="I73" s="3"/>
      <c r="J73" s="3"/>
      <c r="K73" s="3"/>
      <c r="L73" s="3"/>
      <c r="M73" s="3"/>
      <c r="N73" s="3"/>
      <c r="O73" s="4"/>
      <c r="P73" s="4"/>
    </row>
    <row r="74" spans="1:16">
      <c r="A74" s="3"/>
      <c r="B74" s="3"/>
      <c r="C74" s="3"/>
      <c r="D74" s="3"/>
      <c r="E74" s="3"/>
      <c r="F74" s="3"/>
      <c r="G74" s="3"/>
      <c r="H74" s="3"/>
      <c r="I74" s="3"/>
      <c r="J74" s="3"/>
      <c r="K74" s="3"/>
      <c r="L74" s="3"/>
      <c r="M74" s="3"/>
      <c r="N74" s="3"/>
      <c r="O74" s="4"/>
      <c r="P74" s="4"/>
    </row>
    <row r="75" spans="1:16">
      <c r="A75" s="3"/>
      <c r="B75" s="3"/>
      <c r="C75" s="3"/>
      <c r="D75" s="3"/>
      <c r="E75" s="3"/>
      <c r="F75" s="3"/>
      <c r="G75" s="3"/>
      <c r="H75" s="3"/>
      <c r="I75" s="3"/>
      <c r="J75" s="3"/>
      <c r="K75" s="3"/>
      <c r="L75" s="3"/>
      <c r="M75" s="3"/>
      <c r="N75" s="3"/>
      <c r="O75" s="4"/>
      <c r="P75" s="4"/>
    </row>
    <row r="76" spans="1:16">
      <c r="A76" s="3"/>
      <c r="B76" s="3"/>
      <c r="C76" s="3"/>
      <c r="D76" s="3"/>
      <c r="E76" s="3"/>
      <c r="F76" s="3"/>
      <c r="G76" s="3"/>
      <c r="H76" s="3"/>
      <c r="I76" s="3"/>
      <c r="J76" s="3"/>
      <c r="K76" s="3"/>
      <c r="L76" s="3"/>
      <c r="M76" s="3"/>
      <c r="N76" s="3"/>
      <c r="O76" s="4"/>
      <c r="P76" s="4"/>
    </row>
    <row r="77" spans="1:16">
      <c r="A77" s="3"/>
      <c r="B77" s="3"/>
      <c r="C77" s="3"/>
      <c r="D77" s="3"/>
      <c r="E77" s="3"/>
      <c r="F77" s="3"/>
      <c r="G77" s="3"/>
      <c r="H77" s="3"/>
      <c r="I77" s="3"/>
      <c r="J77" s="3"/>
      <c r="K77" s="3"/>
      <c r="L77" s="3"/>
      <c r="M77" s="3"/>
      <c r="N77" s="3"/>
      <c r="O77" s="4"/>
      <c r="P77" s="4"/>
    </row>
    <row r="78" spans="1:16">
      <c r="A78" s="3"/>
      <c r="B78" s="3"/>
      <c r="C78" s="3"/>
      <c r="D78" s="3"/>
      <c r="E78" s="3"/>
      <c r="F78" s="3"/>
      <c r="G78" s="3"/>
      <c r="H78" s="3"/>
      <c r="I78" s="3"/>
      <c r="J78" s="3"/>
      <c r="K78" s="3"/>
      <c r="L78" s="3"/>
      <c r="M78" s="3"/>
      <c r="N78" s="3"/>
      <c r="O78" s="4"/>
      <c r="P78" s="4"/>
    </row>
    <row r="79" spans="1:16">
      <c r="A79" s="3"/>
      <c r="B79" s="3"/>
      <c r="C79" s="3"/>
      <c r="D79" s="3"/>
      <c r="E79" s="3"/>
      <c r="F79" s="3"/>
      <c r="G79" s="3"/>
      <c r="H79" s="3"/>
      <c r="I79" s="3"/>
      <c r="J79" s="3"/>
      <c r="K79" s="3"/>
      <c r="L79" s="3"/>
      <c r="M79" s="3"/>
      <c r="N79" s="3"/>
      <c r="O79" s="4"/>
      <c r="P79" s="4"/>
    </row>
    <row r="80" spans="1:16">
      <c r="A80" s="3"/>
      <c r="B80" s="3"/>
      <c r="C80" s="3"/>
      <c r="D80" s="3"/>
      <c r="E80" s="3"/>
      <c r="F80" s="3"/>
      <c r="G80" s="3"/>
      <c r="H80" s="3"/>
      <c r="I80" s="3"/>
      <c r="J80" s="3"/>
      <c r="K80" s="3"/>
      <c r="L80" s="3"/>
      <c r="M80" s="3"/>
      <c r="N80" s="3"/>
      <c r="O80" s="4"/>
      <c r="P80" s="4"/>
    </row>
    <row r="81" spans="1:16">
      <c r="A81" s="3"/>
      <c r="B81" s="3"/>
      <c r="C81" s="3"/>
      <c r="D81" s="3"/>
      <c r="E81" s="3"/>
      <c r="F81" s="3"/>
      <c r="G81" s="3"/>
      <c r="H81" s="3"/>
      <c r="I81" s="3"/>
      <c r="J81" s="3"/>
      <c r="K81" s="3"/>
      <c r="L81" s="3"/>
      <c r="M81" s="3"/>
      <c r="N81" s="3"/>
      <c r="O81" s="4"/>
      <c r="P81" s="4"/>
    </row>
    <row r="82" spans="1:16">
      <c r="A82" s="3"/>
      <c r="B82" s="3"/>
      <c r="C82" s="3"/>
      <c r="D82" s="3"/>
      <c r="E82" s="3"/>
      <c r="F82" s="3"/>
      <c r="G82" s="3"/>
      <c r="H82" s="3"/>
      <c r="I82" s="3"/>
      <c r="J82" s="3"/>
      <c r="K82" s="3"/>
      <c r="L82" s="3"/>
      <c r="M82" s="3"/>
      <c r="N82" s="3"/>
      <c r="O82" s="4"/>
      <c r="P82" s="4"/>
    </row>
    <row r="83" spans="1:16">
      <c r="A83" s="3"/>
      <c r="B83" s="3"/>
      <c r="C83" s="3"/>
      <c r="D83" s="3"/>
      <c r="E83" s="3"/>
      <c r="F83" s="3"/>
      <c r="G83" s="3"/>
      <c r="H83" s="3"/>
      <c r="I83" s="3"/>
      <c r="J83" s="3"/>
      <c r="K83" s="3"/>
      <c r="L83" s="3"/>
      <c r="M83" s="3"/>
      <c r="N83" s="3"/>
      <c r="O83" s="4"/>
      <c r="P83" s="4"/>
    </row>
    <row r="84" spans="1:16">
      <c r="A84" s="3"/>
      <c r="B84" s="3"/>
      <c r="C84" s="3"/>
      <c r="D84" s="3"/>
      <c r="E84" s="3"/>
      <c r="F84" s="3"/>
      <c r="G84" s="3"/>
      <c r="H84" s="3"/>
      <c r="I84" s="3"/>
      <c r="J84" s="3"/>
      <c r="K84" s="3"/>
      <c r="L84" s="3"/>
      <c r="M84" s="3"/>
      <c r="N84" s="3"/>
      <c r="O84" s="4"/>
      <c r="P84" s="4"/>
    </row>
    <row r="85" spans="1:16">
      <c r="A85" s="3"/>
      <c r="B85" s="3"/>
      <c r="C85" s="3"/>
      <c r="D85" s="3"/>
      <c r="E85" s="3"/>
      <c r="F85" s="3"/>
      <c r="G85" s="3"/>
      <c r="H85" s="3"/>
      <c r="I85" s="3"/>
      <c r="J85" s="3"/>
      <c r="K85" s="3"/>
      <c r="L85" s="3"/>
      <c r="M85" s="3"/>
      <c r="N85" s="3"/>
      <c r="O85" s="4"/>
      <c r="P85" s="4"/>
    </row>
    <row r="86" spans="1:16">
      <c r="A86" s="3"/>
      <c r="B86" s="3"/>
      <c r="C86" s="3"/>
      <c r="D86" s="3"/>
      <c r="E86" s="3"/>
      <c r="F86" s="3"/>
      <c r="G86" s="3"/>
      <c r="H86" s="3"/>
      <c r="I86" s="3"/>
      <c r="J86" s="3"/>
      <c r="K86" s="3"/>
      <c r="L86" s="3"/>
      <c r="M86" s="3"/>
      <c r="N86" s="3"/>
      <c r="O86" s="4"/>
      <c r="P86" s="4"/>
    </row>
    <row r="87" spans="1:16">
      <c r="A87" s="3"/>
      <c r="B87" s="3"/>
      <c r="C87" s="3"/>
      <c r="D87" s="3"/>
      <c r="E87" s="3"/>
      <c r="F87" s="3"/>
      <c r="G87" s="3"/>
      <c r="H87" s="3"/>
      <c r="I87" s="3"/>
      <c r="J87" s="3"/>
      <c r="K87" s="3"/>
      <c r="L87" s="3"/>
      <c r="M87" s="3"/>
      <c r="N87" s="3"/>
      <c r="O87" s="4"/>
      <c r="P87" s="4"/>
    </row>
    <row r="88" spans="1:16">
      <c r="A88" s="3"/>
      <c r="B88" s="3"/>
      <c r="C88" s="3"/>
      <c r="D88" s="3"/>
      <c r="E88" s="3"/>
      <c r="F88" s="3"/>
      <c r="G88" s="3"/>
      <c r="H88" s="3"/>
      <c r="I88" s="3"/>
      <c r="J88" s="3"/>
      <c r="K88" s="3"/>
      <c r="L88" s="3"/>
      <c r="M88" s="3"/>
      <c r="N88" s="3"/>
      <c r="O88" s="4"/>
      <c r="P88" s="4"/>
    </row>
    <row r="89" spans="1:16">
      <c r="A89" s="3"/>
      <c r="B89" s="3"/>
      <c r="C89" s="3"/>
      <c r="D89" s="3"/>
      <c r="E89" s="3"/>
      <c r="F89" s="3"/>
      <c r="G89" s="3"/>
      <c r="H89" s="3"/>
      <c r="I89" s="3"/>
      <c r="J89" s="3"/>
      <c r="K89" s="3"/>
      <c r="L89" s="3"/>
      <c r="M89" s="3"/>
      <c r="N89" s="3"/>
      <c r="O89" s="4"/>
      <c r="P89" s="4"/>
    </row>
    <row r="90" spans="1:16">
      <c r="A90" s="3"/>
      <c r="B90" s="3"/>
      <c r="C90" s="3"/>
      <c r="D90" s="3"/>
      <c r="E90" s="3"/>
      <c r="F90" s="3"/>
      <c r="G90" s="3"/>
      <c r="H90" s="3"/>
      <c r="I90" s="3"/>
      <c r="J90" s="3"/>
      <c r="K90" s="3"/>
      <c r="L90" s="3"/>
      <c r="M90" s="3"/>
      <c r="N90" s="3"/>
      <c r="O90" s="4"/>
      <c r="P90" s="4"/>
    </row>
    <row r="91" spans="1:16">
      <c r="A91" s="3"/>
      <c r="B91" s="3"/>
      <c r="C91" s="3"/>
      <c r="D91" s="3"/>
      <c r="E91" s="3"/>
      <c r="F91" s="3"/>
      <c r="G91" s="3"/>
      <c r="H91" s="3"/>
      <c r="I91" s="3"/>
      <c r="J91" s="3"/>
      <c r="K91" s="3"/>
      <c r="L91" s="3"/>
      <c r="M91" s="3"/>
      <c r="N91" s="3"/>
      <c r="O91" s="4"/>
      <c r="P91" s="4"/>
    </row>
    <row r="92" spans="1:16">
      <c r="A92" s="3"/>
      <c r="B92" s="3"/>
      <c r="C92" s="3"/>
      <c r="D92" s="3"/>
      <c r="E92" s="3"/>
      <c r="F92" s="3"/>
      <c r="G92" s="3"/>
      <c r="H92" s="3"/>
      <c r="I92" s="3"/>
      <c r="J92" s="3"/>
      <c r="K92" s="3"/>
      <c r="L92" s="3"/>
      <c r="M92" s="3"/>
      <c r="N92" s="3"/>
      <c r="O92" s="4"/>
      <c r="P92" s="4"/>
    </row>
    <row r="93" spans="1:16">
      <c r="A93" s="3"/>
      <c r="B93" s="3"/>
      <c r="C93" s="3"/>
      <c r="D93" s="3"/>
      <c r="E93" s="3"/>
      <c r="F93" s="3"/>
      <c r="G93" s="3"/>
      <c r="H93" s="3"/>
      <c r="I93" s="3"/>
      <c r="J93" s="3"/>
      <c r="K93" s="3"/>
      <c r="L93" s="3"/>
      <c r="M93" s="3"/>
      <c r="N93" s="3"/>
      <c r="O93" s="4"/>
      <c r="P93" s="4"/>
    </row>
    <row r="94" spans="1:16">
      <c r="A94" s="3"/>
      <c r="B94" s="3"/>
      <c r="C94" s="3"/>
      <c r="D94" s="3"/>
      <c r="E94" s="3"/>
      <c r="F94" s="3"/>
      <c r="G94" s="3"/>
      <c r="H94" s="3"/>
      <c r="I94" s="3"/>
      <c r="J94" s="3"/>
      <c r="K94" s="3"/>
      <c r="L94" s="3"/>
      <c r="M94" s="3"/>
      <c r="N94" s="3"/>
      <c r="O94" s="4"/>
      <c r="P94" s="4"/>
    </row>
    <row r="95" spans="1:16">
      <c r="A95" s="3"/>
      <c r="B95" s="3"/>
      <c r="C95" s="3"/>
      <c r="D95" s="3"/>
      <c r="E95" s="3"/>
      <c r="F95" s="3"/>
      <c r="G95" s="3"/>
      <c r="H95" s="3"/>
      <c r="I95" s="3"/>
      <c r="J95" s="3"/>
      <c r="K95" s="3"/>
      <c r="L95" s="3"/>
      <c r="M95" s="3"/>
      <c r="N95" s="3"/>
      <c r="O95" s="4"/>
      <c r="P95" s="4"/>
    </row>
    <row r="96" spans="1:16">
      <c r="A96" s="3"/>
      <c r="B96" s="3"/>
      <c r="C96" s="3"/>
      <c r="D96" s="3"/>
      <c r="E96" s="3"/>
      <c r="F96" s="3"/>
      <c r="G96" s="3"/>
      <c r="H96" s="3"/>
      <c r="I96" s="3"/>
      <c r="J96" s="3"/>
      <c r="K96" s="3"/>
      <c r="L96" s="3"/>
      <c r="M96" s="3"/>
      <c r="N96" s="3"/>
      <c r="O96" s="4"/>
      <c r="P96" s="4"/>
    </row>
    <row r="97" spans="1:16">
      <c r="A97" s="3"/>
      <c r="B97" s="3"/>
      <c r="C97" s="3"/>
      <c r="D97" s="3"/>
      <c r="E97" s="3"/>
      <c r="F97" s="3"/>
      <c r="G97" s="3"/>
      <c r="H97" s="3"/>
      <c r="I97" s="3"/>
      <c r="J97" s="3"/>
      <c r="K97" s="3"/>
      <c r="L97" s="3"/>
      <c r="M97" s="3"/>
      <c r="N97" s="3"/>
      <c r="O97" s="4"/>
      <c r="P97" s="4"/>
    </row>
    <row r="98" spans="1:16">
      <c r="A98" s="3"/>
      <c r="B98" s="3"/>
      <c r="C98" s="3"/>
      <c r="D98" s="3"/>
      <c r="E98" s="3"/>
      <c r="F98" s="3"/>
      <c r="G98" s="3"/>
      <c r="H98" s="3"/>
      <c r="I98" s="3"/>
      <c r="J98" s="3"/>
      <c r="K98" s="3"/>
      <c r="L98" s="3"/>
      <c r="M98" s="3"/>
      <c r="N98" s="3"/>
      <c r="O98" s="4"/>
      <c r="P98" s="4"/>
    </row>
    <row r="99" spans="1:16">
      <c r="A99" s="3"/>
      <c r="B99" s="3"/>
      <c r="C99" s="3"/>
      <c r="D99" s="3"/>
      <c r="E99" s="3"/>
      <c r="F99" s="3"/>
      <c r="G99" s="3"/>
      <c r="H99" s="3"/>
      <c r="I99" s="3"/>
      <c r="J99" s="3"/>
      <c r="K99" s="3"/>
      <c r="L99" s="3"/>
      <c r="M99" s="3"/>
      <c r="N99" s="3"/>
      <c r="O99" s="4"/>
      <c r="P99" s="4"/>
    </row>
    <row r="100" spans="1:16">
      <c r="A100" s="3"/>
      <c r="B100" s="3"/>
      <c r="C100" s="3"/>
      <c r="D100" s="3"/>
      <c r="E100" s="3"/>
      <c r="F100" s="3"/>
      <c r="G100" s="3"/>
      <c r="H100" s="3"/>
      <c r="I100" s="3"/>
      <c r="J100" s="3"/>
      <c r="K100" s="3"/>
      <c r="L100" s="3"/>
      <c r="M100" s="3"/>
      <c r="N100" s="3"/>
      <c r="O100" s="4"/>
      <c r="P100" s="4"/>
    </row>
    <row r="101" spans="1:16">
      <c r="A101" s="3"/>
      <c r="B101" s="3"/>
      <c r="C101" s="3"/>
      <c r="D101" s="3"/>
      <c r="E101" s="3"/>
      <c r="F101" s="3"/>
      <c r="G101" s="3"/>
      <c r="H101" s="3"/>
      <c r="I101" s="3"/>
      <c r="J101" s="3"/>
      <c r="K101" s="3"/>
      <c r="L101" s="3"/>
      <c r="M101" s="3"/>
      <c r="N101" s="3"/>
      <c r="O101" s="4"/>
      <c r="P101" s="4"/>
    </row>
    <row r="102" spans="1:16">
      <c r="A102" s="3"/>
      <c r="B102" s="3"/>
      <c r="C102" s="3"/>
      <c r="D102" s="3"/>
      <c r="E102" s="3"/>
      <c r="F102" s="3"/>
      <c r="G102" s="3"/>
      <c r="H102" s="3"/>
      <c r="I102" s="3"/>
      <c r="J102" s="3"/>
      <c r="K102" s="3"/>
      <c r="L102" s="3"/>
      <c r="M102" s="3"/>
      <c r="N102" s="3"/>
      <c r="O102" s="4"/>
      <c r="P102" s="4"/>
    </row>
    <row r="103" spans="1:16">
      <c r="A103" s="3"/>
      <c r="B103" s="3"/>
      <c r="C103" s="3"/>
      <c r="D103" s="3"/>
      <c r="E103" s="3"/>
      <c r="F103" s="3"/>
      <c r="G103" s="3"/>
      <c r="H103" s="3"/>
      <c r="I103" s="3"/>
      <c r="J103" s="3"/>
      <c r="K103" s="3"/>
      <c r="L103" s="3"/>
      <c r="M103" s="3"/>
      <c r="N103" s="3"/>
      <c r="O103" s="4"/>
      <c r="P103" s="4"/>
    </row>
    <row r="104" spans="1:16">
      <c r="A104" s="3"/>
      <c r="B104" s="3"/>
      <c r="C104" s="3"/>
      <c r="D104" s="3"/>
      <c r="E104" s="3"/>
      <c r="F104" s="3"/>
      <c r="G104" s="3"/>
      <c r="H104" s="3"/>
      <c r="I104" s="3"/>
      <c r="J104" s="3"/>
      <c r="K104" s="3"/>
      <c r="L104" s="3"/>
      <c r="M104" s="3"/>
      <c r="O104" s="4"/>
      <c r="P104" s="4"/>
    </row>
    <row r="105" spans="1:16">
      <c r="A105" s="3"/>
      <c r="B105" s="3"/>
      <c r="C105" s="3"/>
      <c r="D105" s="3"/>
      <c r="E105" s="3"/>
      <c r="F105" s="3"/>
      <c r="G105" s="3"/>
      <c r="H105" s="3"/>
      <c r="I105" s="3"/>
      <c r="J105" s="3"/>
      <c r="K105" s="3"/>
      <c r="L105" s="3"/>
      <c r="M105" s="3"/>
      <c r="O105" s="4"/>
      <c r="P105" s="4"/>
    </row>
    <row r="106" spans="1:16">
      <c r="A106" s="3"/>
      <c r="B106" s="3"/>
      <c r="C106" s="3"/>
      <c r="D106" s="3"/>
      <c r="E106" s="3"/>
      <c r="F106" s="3"/>
      <c r="G106" s="3"/>
      <c r="H106" s="3"/>
      <c r="I106" s="3"/>
      <c r="J106" s="3"/>
      <c r="K106" s="3"/>
      <c r="L106" s="3"/>
      <c r="M106" s="3"/>
      <c r="O106" s="4"/>
      <c r="P106" s="4"/>
    </row>
    <row r="107" spans="1:16">
      <c r="A107" s="3"/>
      <c r="B107" s="3"/>
      <c r="C107" s="3"/>
      <c r="D107" s="3"/>
      <c r="E107" s="3"/>
      <c r="F107" s="3"/>
      <c r="G107" s="3"/>
      <c r="H107" s="3"/>
      <c r="I107" s="3"/>
      <c r="J107" s="3"/>
      <c r="K107" s="3"/>
      <c r="L107" s="3"/>
      <c r="M107" s="3"/>
      <c r="O107" s="4"/>
      <c r="P107" s="4"/>
    </row>
    <row r="108" spans="1:16">
      <c r="A108" s="3"/>
      <c r="B108" s="3"/>
      <c r="C108" s="3"/>
      <c r="D108" s="3"/>
      <c r="E108" s="3"/>
      <c r="F108" s="3"/>
      <c r="G108" s="3"/>
      <c r="H108" s="3"/>
      <c r="I108" s="3"/>
      <c r="J108" s="3"/>
      <c r="K108" s="3"/>
      <c r="L108" s="3"/>
      <c r="M108" s="3"/>
      <c r="O108" s="4"/>
      <c r="P108" s="4"/>
    </row>
    <row r="109" spans="1:16">
      <c r="A109" s="3"/>
      <c r="B109" s="3"/>
      <c r="C109" s="3"/>
      <c r="D109" s="3"/>
      <c r="E109" s="3"/>
      <c r="F109" s="3"/>
      <c r="G109" s="3"/>
      <c r="H109" s="3"/>
      <c r="I109" s="3"/>
      <c r="J109" s="3"/>
      <c r="K109" s="3"/>
      <c r="L109" s="3"/>
      <c r="M109" s="3"/>
      <c r="O109" s="4"/>
      <c r="P109" s="4"/>
    </row>
    <row r="110" spans="1:16">
      <c r="A110" s="3"/>
      <c r="B110" s="3"/>
      <c r="C110" s="3"/>
      <c r="D110" s="3"/>
      <c r="E110" s="3"/>
      <c r="F110" s="3"/>
      <c r="G110" s="3"/>
      <c r="H110" s="3"/>
      <c r="I110" s="3"/>
      <c r="J110" s="3"/>
      <c r="K110" s="3"/>
      <c r="L110" s="3"/>
      <c r="M110" s="3"/>
      <c r="O110" s="4"/>
      <c r="P110" s="4"/>
    </row>
    <row r="111" spans="1:16">
      <c r="A111" s="3"/>
      <c r="B111" s="3"/>
      <c r="C111" s="3"/>
      <c r="D111" s="3"/>
      <c r="E111" s="3"/>
      <c r="F111" s="3"/>
      <c r="G111" s="3"/>
      <c r="H111" s="3"/>
      <c r="I111" s="3"/>
      <c r="J111" s="3"/>
      <c r="K111" s="3"/>
      <c r="L111" s="3"/>
      <c r="M111" s="3"/>
      <c r="O111" s="4"/>
      <c r="P111" s="4"/>
    </row>
    <row r="112" spans="1:16">
      <c r="A112" s="3"/>
      <c r="B112" s="3"/>
      <c r="C112" s="3"/>
      <c r="D112" s="3"/>
      <c r="E112" s="3"/>
      <c r="F112" s="3"/>
      <c r="G112" s="3"/>
      <c r="H112" s="3"/>
      <c r="I112" s="3"/>
      <c r="J112" s="3"/>
      <c r="K112" s="3"/>
      <c r="L112" s="3"/>
      <c r="M112" s="3"/>
      <c r="O112" s="4"/>
      <c r="P112" s="4"/>
    </row>
    <row r="113" spans="1:16">
      <c r="A113" s="3"/>
      <c r="B113" s="3"/>
      <c r="C113" s="3"/>
      <c r="D113" s="3"/>
      <c r="E113" s="3"/>
      <c r="F113" s="3"/>
      <c r="G113" s="3"/>
      <c r="H113" s="3"/>
      <c r="I113" s="3"/>
      <c r="J113" s="3"/>
      <c r="K113" s="3"/>
      <c r="L113" s="3"/>
      <c r="M113" s="3"/>
      <c r="O113" s="4"/>
      <c r="P113" s="4"/>
    </row>
    <row r="114" spans="1:16">
      <c r="A114" s="3"/>
      <c r="B114" s="3"/>
      <c r="C114" s="3"/>
      <c r="D114" s="3"/>
      <c r="E114" s="3"/>
      <c r="F114" s="3"/>
      <c r="G114" s="3"/>
      <c r="H114" s="3"/>
      <c r="I114" s="3"/>
      <c r="J114" s="3"/>
      <c r="K114" s="3"/>
      <c r="L114" s="3"/>
      <c r="M114" s="3"/>
      <c r="O114" s="4"/>
      <c r="P114" s="4"/>
    </row>
    <row r="115" spans="1:16">
      <c r="A115" s="3"/>
      <c r="B115" s="3"/>
      <c r="C115" s="3"/>
      <c r="D115" s="3"/>
      <c r="E115" s="3"/>
      <c r="F115" s="3"/>
      <c r="G115" s="3"/>
      <c r="H115" s="3"/>
      <c r="I115" s="3"/>
      <c r="J115" s="3"/>
      <c r="K115" s="3"/>
      <c r="L115" s="3"/>
      <c r="M115" s="3"/>
      <c r="O115" s="4"/>
      <c r="P115" s="4"/>
    </row>
    <row r="116" spans="1:16">
      <c r="A116" s="3"/>
      <c r="B116" s="3"/>
      <c r="C116" s="3"/>
      <c r="D116" s="3"/>
      <c r="E116" s="3"/>
      <c r="F116" s="3"/>
      <c r="G116" s="3"/>
      <c r="H116" s="3"/>
      <c r="I116" s="3"/>
      <c r="J116" s="3"/>
      <c r="K116" s="3"/>
      <c r="L116" s="3"/>
      <c r="M116" s="3"/>
      <c r="O116" s="4"/>
      <c r="P116" s="4"/>
    </row>
    <row r="117" spans="1:16">
      <c r="A117" s="3"/>
      <c r="B117" s="3"/>
      <c r="C117" s="3"/>
      <c r="D117" s="3"/>
      <c r="E117" s="3"/>
      <c r="F117" s="3"/>
      <c r="G117" s="3"/>
      <c r="H117" s="3"/>
      <c r="I117" s="3"/>
      <c r="J117" s="3"/>
      <c r="K117" s="3"/>
      <c r="L117" s="3"/>
      <c r="M117" s="3"/>
      <c r="O117" s="4"/>
      <c r="P117" s="4"/>
    </row>
    <row r="118" spans="1:16">
      <c r="A118" s="3"/>
      <c r="B118" s="3"/>
      <c r="C118" s="3"/>
      <c r="D118" s="3"/>
      <c r="E118" s="3"/>
      <c r="F118" s="3"/>
      <c r="G118" s="3"/>
      <c r="H118" s="3"/>
      <c r="I118" s="3"/>
      <c r="J118" s="3"/>
      <c r="K118" s="3"/>
      <c r="L118" s="3"/>
      <c r="M118" s="3"/>
      <c r="O118" s="4"/>
      <c r="P118" s="4"/>
    </row>
    <row r="119" spans="1:16">
      <c r="A119" s="3"/>
      <c r="B119" s="3"/>
      <c r="C119" s="3"/>
      <c r="D119" s="3"/>
      <c r="E119" s="3"/>
      <c r="F119" s="3"/>
      <c r="G119" s="3"/>
      <c r="H119" s="3"/>
      <c r="I119" s="3"/>
      <c r="J119" s="3"/>
      <c r="K119" s="3"/>
      <c r="L119" s="3"/>
      <c r="M119" s="3"/>
      <c r="O119" s="4"/>
      <c r="P119" s="4"/>
    </row>
    <row r="120" spans="1:16">
      <c r="A120" s="3"/>
      <c r="B120" s="3"/>
      <c r="C120" s="3"/>
      <c r="D120" s="3"/>
      <c r="E120" s="3"/>
      <c r="F120" s="3"/>
      <c r="G120" s="3"/>
      <c r="H120" s="3"/>
      <c r="I120" s="3"/>
      <c r="J120" s="3"/>
      <c r="K120" s="3"/>
      <c r="L120" s="3"/>
      <c r="M120" s="3"/>
      <c r="O120" s="4"/>
      <c r="P120" s="4"/>
    </row>
    <row r="121" spans="1:16">
      <c r="A121" s="3"/>
      <c r="B121" s="3"/>
      <c r="C121" s="3"/>
      <c r="D121" s="3"/>
      <c r="E121" s="3"/>
      <c r="F121" s="3"/>
      <c r="G121" s="3"/>
      <c r="H121" s="3"/>
      <c r="I121" s="3"/>
      <c r="J121" s="3"/>
      <c r="K121" s="3"/>
      <c r="L121" s="3"/>
      <c r="M121" s="3"/>
      <c r="O121" s="4"/>
      <c r="P121" s="4"/>
    </row>
    <row r="122" spans="1:16">
      <c r="A122" s="3"/>
      <c r="B122" s="3"/>
      <c r="C122" s="3"/>
      <c r="D122" s="3"/>
      <c r="E122" s="3"/>
      <c r="F122" s="3"/>
      <c r="G122" s="3"/>
      <c r="H122" s="3"/>
      <c r="I122" s="3"/>
      <c r="J122" s="3"/>
      <c r="K122" s="3"/>
      <c r="L122" s="3"/>
      <c r="M122" s="3"/>
      <c r="O122" s="4"/>
      <c r="P122" s="4"/>
    </row>
    <row r="123" spans="1:16">
      <c r="A123" s="3"/>
      <c r="B123" s="3"/>
      <c r="C123" s="3"/>
      <c r="D123" s="3"/>
      <c r="E123" s="3"/>
      <c r="F123" s="3"/>
      <c r="G123" s="3"/>
      <c r="H123" s="3"/>
      <c r="I123" s="3"/>
      <c r="J123" s="3"/>
      <c r="K123" s="3"/>
      <c r="L123" s="3"/>
      <c r="M123" s="3"/>
      <c r="O123" s="4"/>
      <c r="P123" s="4"/>
    </row>
    <row r="124" spans="1:16">
      <c r="A124" s="3"/>
      <c r="B124" s="3"/>
      <c r="C124" s="3"/>
      <c r="D124" s="3"/>
      <c r="E124" s="3"/>
      <c r="F124" s="3"/>
      <c r="G124" s="3"/>
      <c r="H124" s="3"/>
      <c r="I124" s="3"/>
      <c r="J124" s="3"/>
      <c r="K124" s="3"/>
      <c r="L124" s="3"/>
      <c r="M124" s="3"/>
      <c r="O124" s="4"/>
      <c r="P124" s="4"/>
    </row>
    <row r="125" spans="1:16">
      <c r="A125" s="3"/>
      <c r="B125" s="3"/>
      <c r="C125" s="3"/>
      <c r="D125" s="3"/>
      <c r="E125" s="3"/>
      <c r="F125" s="3"/>
      <c r="G125" s="3"/>
      <c r="H125" s="3"/>
      <c r="I125" s="3"/>
      <c r="J125" s="3"/>
      <c r="K125" s="3"/>
      <c r="L125" s="3"/>
      <c r="M125" s="3"/>
      <c r="O125" s="4"/>
      <c r="P125" s="4"/>
    </row>
    <row r="126" spans="1:16">
      <c r="A126" s="3"/>
      <c r="B126" s="3"/>
      <c r="C126" s="3"/>
      <c r="D126" s="3"/>
      <c r="E126" s="3"/>
      <c r="F126" s="3"/>
      <c r="G126" s="3"/>
      <c r="H126" s="3"/>
      <c r="I126" s="3"/>
      <c r="J126" s="3"/>
      <c r="K126" s="3"/>
      <c r="L126" s="3"/>
      <c r="M126" s="3"/>
      <c r="O126" s="4"/>
      <c r="P126" s="4"/>
    </row>
    <row r="127" spans="1:16">
      <c r="A127" s="3"/>
      <c r="B127" s="3"/>
      <c r="C127" s="3"/>
      <c r="D127" s="3"/>
      <c r="E127" s="3"/>
      <c r="F127" s="3"/>
      <c r="G127" s="3"/>
      <c r="H127" s="3"/>
      <c r="I127" s="3"/>
      <c r="J127" s="3"/>
      <c r="K127" s="3"/>
      <c r="L127" s="3"/>
      <c r="M127" s="3"/>
      <c r="O127" s="4"/>
      <c r="P127" s="4"/>
    </row>
    <row r="128" spans="1:16">
      <c r="A128" s="3"/>
      <c r="B128" s="3"/>
      <c r="C128" s="3"/>
      <c r="D128" s="3"/>
      <c r="E128" s="3"/>
      <c r="F128" s="3"/>
      <c r="G128" s="3"/>
      <c r="H128" s="3"/>
      <c r="I128" s="3"/>
      <c r="J128" s="3"/>
      <c r="K128" s="3"/>
      <c r="L128" s="3"/>
      <c r="M128" s="3"/>
      <c r="O128" s="4"/>
      <c r="P128" s="4"/>
    </row>
    <row r="129" spans="1:16">
      <c r="A129" s="3"/>
      <c r="B129" s="3"/>
      <c r="C129" s="3"/>
      <c r="D129" s="3"/>
      <c r="E129" s="3"/>
      <c r="F129" s="3"/>
      <c r="G129" s="3"/>
      <c r="H129" s="3"/>
      <c r="I129" s="3"/>
      <c r="J129" s="3"/>
      <c r="K129" s="3"/>
      <c r="L129" s="3"/>
      <c r="M129" s="3"/>
      <c r="O129" s="4"/>
      <c r="P129" s="4"/>
    </row>
    <row r="130" spans="1:16">
      <c r="A130" s="3"/>
      <c r="B130" s="3"/>
      <c r="C130" s="3"/>
      <c r="D130" s="3"/>
      <c r="E130" s="3"/>
      <c r="F130" s="3"/>
      <c r="G130" s="3"/>
      <c r="H130" s="3"/>
      <c r="I130" s="3"/>
      <c r="J130" s="3"/>
      <c r="K130" s="3"/>
      <c r="L130" s="3"/>
      <c r="M130" s="3"/>
      <c r="O130" s="4"/>
      <c r="P130" s="4"/>
    </row>
    <row r="131" spans="1:16">
      <c r="A131" s="3"/>
      <c r="B131" s="3"/>
      <c r="C131" s="3"/>
      <c r="D131" s="3"/>
      <c r="E131" s="3"/>
      <c r="F131" s="3"/>
      <c r="G131" s="3"/>
      <c r="H131" s="3"/>
      <c r="I131" s="3"/>
      <c r="J131" s="3"/>
      <c r="K131" s="3"/>
      <c r="L131" s="3"/>
      <c r="M131" s="3"/>
      <c r="O131" s="4"/>
      <c r="P131" s="4"/>
    </row>
    <row r="132" spans="1:16">
      <c r="A132" s="3"/>
      <c r="B132" s="3"/>
      <c r="C132" s="3"/>
      <c r="D132" s="3"/>
      <c r="E132" s="3"/>
      <c r="F132" s="3"/>
      <c r="G132" s="3"/>
      <c r="H132" s="3"/>
      <c r="I132" s="3"/>
      <c r="J132" s="3"/>
      <c r="K132" s="3"/>
      <c r="L132" s="3"/>
      <c r="M132" s="3"/>
      <c r="O132" s="4"/>
      <c r="P132" s="4"/>
    </row>
    <row r="133" spans="1:16">
      <c r="A133" s="3"/>
      <c r="B133" s="3"/>
      <c r="C133" s="3"/>
      <c r="D133" s="3"/>
      <c r="E133" s="3"/>
      <c r="F133" s="3"/>
      <c r="G133" s="3"/>
      <c r="H133" s="3"/>
      <c r="I133" s="3"/>
      <c r="J133" s="3"/>
      <c r="K133" s="3"/>
      <c r="L133" s="3"/>
      <c r="M133" s="3"/>
      <c r="O133" s="4"/>
      <c r="P133" s="4"/>
    </row>
    <row r="134" spans="1:16">
      <c r="A134" s="3"/>
      <c r="B134" s="3"/>
      <c r="C134" s="3"/>
      <c r="D134" s="3"/>
      <c r="E134" s="3"/>
      <c r="F134" s="3"/>
      <c r="G134" s="3"/>
      <c r="H134" s="3"/>
      <c r="I134" s="3"/>
      <c r="J134" s="3"/>
      <c r="K134" s="3"/>
      <c r="L134" s="3"/>
      <c r="M134" s="3"/>
      <c r="O134" s="4"/>
      <c r="P134" s="4"/>
    </row>
    <row r="135" spans="1:16">
      <c r="A135" s="3"/>
      <c r="B135" s="3"/>
      <c r="C135" s="3"/>
      <c r="D135" s="3"/>
      <c r="E135" s="3"/>
      <c r="F135" s="3"/>
      <c r="G135" s="3"/>
      <c r="H135" s="3"/>
      <c r="I135" s="3"/>
      <c r="J135" s="3"/>
      <c r="K135" s="3"/>
      <c r="L135" s="3"/>
      <c r="M135" s="3"/>
      <c r="O135" s="4"/>
      <c r="P135" s="4"/>
    </row>
    <row r="136" spans="1:16">
      <c r="A136" s="3"/>
      <c r="B136" s="3"/>
      <c r="C136" s="3"/>
      <c r="D136" s="3"/>
      <c r="E136" s="3"/>
      <c r="F136" s="3"/>
      <c r="G136" s="3"/>
      <c r="H136" s="3"/>
      <c r="I136" s="3"/>
      <c r="J136" s="3"/>
      <c r="K136" s="3"/>
      <c r="L136" s="3"/>
      <c r="M136" s="3"/>
      <c r="O136" s="4"/>
      <c r="P136" s="4"/>
    </row>
    <row r="137" spans="1:16">
      <c r="A137" s="3"/>
      <c r="B137" s="3"/>
      <c r="C137" s="3"/>
      <c r="D137" s="3"/>
      <c r="E137" s="3"/>
      <c r="F137" s="3"/>
      <c r="G137" s="3"/>
      <c r="H137" s="3"/>
      <c r="I137" s="3"/>
      <c r="J137" s="3"/>
      <c r="K137" s="3"/>
      <c r="L137" s="3"/>
      <c r="M137" s="3"/>
      <c r="O137" s="4"/>
      <c r="P137" s="4"/>
    </row>
    <row r="138" spans="1:16">
      <c r="A138" s="3"/>
      <c r="B138" s="3"/>
      <c r="C138" s="3"/>
      <c r="D138" s="3"/>
      <c r="E138" s="3"/>
      <c r="F138" s="3"/>
      <c r="G138" s="3"/>
      <c r="H138" s="3"/>
      <c r="I138" s="3"/>
      <c r="J138" s="3"/>
      <c r="K138" s="3"/>
      <c r="L138" s="3"/>
      <c r="M138" s="3"/>
      <c r="O138" s="4"/>
      <c r="P138" s="4"/>
    </row>
    <row r="139" spans="1:16">
      <c r="A139" s="3"/>
      <c r="B139" s="3"/>
      <c r="C139" s="3"/>
      <c r="D139" s="3"/>
      <c r="E139" s="3"/>
      <c r="F139" s="3"/>
      <c r="G139" s="3"/>
      <c r="H139" s="3"/>
      <c r="I139" s="3"/>
      <c r="J139" s="3"/>
      <c r="K139" s="3"/>
      <c r="L139" s="3"/>
      <c r="M139" s="3"/>
      <c r="O139" s="4"/>
      <c r="P139" s="4"/>
    </row>
    <row r="140" spans="1:16">
      <c r="A140" s="3"/>
      <c r="B140" s="3"/>
      <c r="C140" s="3"/>
      <c r="D140" s="3"/>
      <c r="E140" s="3"/>
      <c r="F140" s="3"/>
      <c r="G140" s="3"/>
      <c r="H140" s="3"/>
      <c r="I140" s="3"/>
      <c r="J140" s="3"/>
      <c r="K140" s="3"/>
      <c r="L140" s="3"/>
      <c r="M140" s="3"/>
      <c r="O140" s="4"/>
      <c r="P140" s="4"/>
    </row>
    <row r="141" spans="1:16">
      <c r="A141" s="3"/>
      <c r="B141" s="3"/>
      <c r="C141" s="3"/>
      <c r="D141" s="3"/>
      <c r="E141" s="3"/>
      <c r="F141" s="3"/>
      <c r="G141" s="3"/>
      <c r="H141" s="3"/>
      <c r="I141" s="3"/>
      <c r="J141" s="3"/>
      <c r="K141" s="3"/>
      <c r="L141" s="3"/>
      <c r="M141" s="3"/>
      <c r="O141" s="4"/>
      <c r="P141" s="4"/>
    </row>
    <row r="142" spans="1:16">
      <c r="A142" s="3"/>
      <c r="B142" s="3"/>
      <c r="C142" s="3"/>
      <c r="D142" s="3"/>
      <c r="E142" s="3"/>
      <c r="F142" s="3"/>
      <c r="G142" s="3"/>
      <c r="H142" s="3"/>
      <c r="I142" s="3"/>
      <c r="J142" s="3"/>
      <c r="K142" s="3"/>
      <c r="L142" s="3"/>
      <c r="M142" s="3"/>
      <c r="O142" s="4"/>
      <c r="P142" s="4"/>
    </row>
    <row r="143" spans="1:16">
      <c r="A143" s="3"/>
      <c r="B143" s="3"/>
      <c r="C143" s="3"/>
      <c r="D143" s="3"/>
      <c r="E143" s="3"/>
      <c r="F143" s="3"/>
      <c r="G143" s="3"/>
      <c r="H143" s="3"/>
      <c r="I143" s="3"/>
      <c r="J143" s="3"/>
      <c r="K143" s="3"/>
      <c r="L143" s="3"/>
      <c r="M143" s="3"/>
      <c r="O143" s="4"/>
      <c r="P143" s="4"/>
    </row>
    <row r="144" spans="1:16">
      <c r="A144" s="3"/>
      <c r="B144" s="3"/>
      <c r="C144" s="3"/>
      <c r="D144" s="3"/>
      <c r="E144" s="3"/>
      <c r="F144" s="3"/>
      <c r="G144" s="3"/>
      <c r="H144" s="3"/>
      <c r="I144" s="3"/>
      <c r="J144" s="3"/>
      <c r="K144" s="3"/>
      <c r="L144" s="3"/>
      <c r="M144" s="3"/>
      <c r="O144" s="4"/>
      <c r="P144" s="4"/>
    </row>
    <row r="145" spans="1:16">
      <c r="A145" s="3"/>
      <c r="B145" s="3"/>
      <c r="C145" s="3"/>
      <c r="D145" s="3"/>
      <c r="E145" s="3"/>
      <c r="F145" s="3"/>
      <c r="G145" s="3"/>
      <c r="H145" s="3"/>
      <c r="I145" s="3"/>
      <c r="J145" s="3"/>
      <c r="K145" s="3"/>
      <c r="L145" s="3"/>
      <c r="M145" s="3"/>
      <c r="O145" s="4"/>
      <c r="P145" s="4"/>
    </row>
    <row r="146" spans="1:16">
      <c r="A146" s="3"/>
      <c r="B146" s="3"/>
      <c r="C146" s="3"/>
      <c r="D146" s="3"/>
      <c r="E146" s="3"/>
      <c r="F146" s="3"/>
      <c r="G146" s="3"/>
      <c r="H146" s="3"/>
      <c r="I146" s="3"/>
      <c r="J146" s="3"/>
      <c r="K146" s="3"/>
      <c r="L146" s="3"/>
      <c r="M146" s="3"/>
      <c r="O146" s="4"/>
      <c r="P146" s="4"/>
    </row>
    <row r="147" spans="1:16">
      <c r="A147" s="3"/>
      <c r="B147" s="3"/>
      <c r="C147" s="3"/>
      <c r="D147" s="3"/>
      <c r="E147" s="3"/>
      <c r="F147" s="3"/>
      <c r="G147" s="3"/>
      <c r="H147" s="3"/>
      <c r="I147" s="3"/>
      <c r="J147" s="3"/>
      <c r="K147" s="3"/>
      <c r="L147" s="3"/>
      <c r="M147" s="3"/>
      <c r="O147" s="4"/>
      <c r="P147" s="4"/>
    </row>
    <row r="148" spans="1:16">
      <c r="A148" s="3"/>
      <c r="B148" s="3"/>
      <c r="C148" s="3"/>
      <c r="D148" s="3"/>
      <c r="E148" s="3"/>
      <c r="F148" s="3"/>
      <c r="G148" s="3"/>
      <c r="H148" s="3"/>
      <c r="I148" s="3"/>
      <c r="J148" s="3"/>
      <c r="K148" s="3"/>
      <c r="L148" s="3"/>
      <c r="M148" s="3"/>
      <c r="O148" s="4"/>
      <c r="P148" s="4"/>
    </row>
    <row r="149" spans="1:16">
      <c r="A149" s="3"/>
      <c r="B149" s="3"/>
      <c r="C149" s="3"/>
      <c r="D149" s="3"/>
      <c r="E149" s="3"/>
      <c r="F149" s="3"/>
      <c r="G149" s="3"/>
      <c r="H149" s="3"/>
      <c r="I149" s="3"/>
      <c r="J149" s="3"/>
      <c r="K149" s="3"/>
      <c r="L149" s="3"/>
      <c r="M149" s="3"/>
      <c r="O149" s="4"/>
      <c r="P149" s="4"/>
    </row>
    <row r="150" spans="1:16">
      <c r="A150" s="3"/>
      <c r="B150" s="3"/>
      <c r="C150" s="3"/>
      <c r="D150" s="3"/>
      <c r="E150" s="3"/>
      <c r="F150" s="3"/>
      <c r="G150" s="3"/>
      <c r="H150" s="3"/>
      <c r="I150" s="3"/>
      <c r="J150" s="3"/>
      <c r="K150" s="3"/>
      <c r="L150" s="3"/>
      <c r="M150" s="3"/>
      <c r="O150" s="4"/>
      <c r="P150" s="4"/>
    </row>
    <row r="151" spans="1:16">
      <c r="A151" s="3"/>
      <c r="B151" s="3"/>
      <c r="C151" s="3"/>
      <c r="D151" s="3"/>
      <c r="E151" s="3"/>
      <c r="F151" s="3"/>
      <c r="G151" s="3"/>
      <c r="H151" s="3"/>
      <c r="I151" s="3"/>
      <c r="J151" s="3"/>
      <c r="K151" s="3"/>
      <c r="L151" s="3"/>
      <c r="M151" s="3"/>
      <c r="O151" s="4"/>
      <c r="P151" s="4"/>
    </row>
    <row r="152" spans="1:16">
      <c r="A152" s="3"/>
      <c r="B152" s="3"/>
      <c r="C152" s="3"/>
      <c r="D152" s="3"/>
      <c r="E152" s="3"/>
      <c r="F152" s="3"/>
      <c r="G152" s="3"/>
      <c r="H152" s="3"/>
      <c r="I152" s="3"/>
      <c r="J152" s="3"/>
      <c r="K152" s="3"/>
      <c r="L152" s="3"/>
      <c r="M152" s="3"/>
      <c r="O152" s="4"/>
      <c r="P152" s="4"/>
    </row>
    <row r="153" spans="1:16">
      <c r="A153" s="3"/>
      <c r="B153" s="3"/>
      <c r="C153" s="3"/>
      <c r="D153" s="3"/>
      <c r="E153" s="3"/>
      <c r="F153" s="3"/>
      <c r="G153" s="3"/>
      <c r="H153" s="3"/>
      <c r="I153" s="3"/>
      <c r="J153" s="3"/>
      <c r="K153" s="3"/>
      <c r="L153" s="3"/>
      <c r="M153" s="3"/>
      <c r="O153" s="4"/>
      <c r="P153" s="4"/>
    </row>
    <row r="154" spans="1:16">
      <c r="A154" s="3"/>
      <c r="B154" s="3"/>
      <c r="C154" s="3"/>
      <c r="D154" s="3"/>
      <c r="E154" s="3"/>
      <c r="F154" s="3"/>
      <c r="G154" s="3"/>
      <c r="H154" s="3"/>
      <c r="I154" s="3"/>
      <c r="J154" s="3"/>
      <c r="K154" s="3"/>
      <c r="L154" s="3"/>
      <c r="M154" s="3"/>
      <c r="O154" s="4"/>
      <c r="P154" s="4"/>
    </row>
    <row r="155" spans="1:16">
      <c r="A155" s="3"/>
      <c r="B155" s="3"/>
      <c r="C155" s="3"/>
      <c r="D155" s="3"/>
      <c r="E155" s="3"/>
      <c r="F155" s="3"/>
      <c r="G155" s="3"/>
      <c r="H155" s="3"/>
      <c r="I155" s="3"/>
      <c r="J155" s="3"/>
      <c r="K155" s="3"/>
      <c r="L155" s="3"/>
      <c r="M155" s="3"/>
      <c r="O155" s="4"/>
      <c r="P155" s="4"/>
    </row>
    <row r="156" spans="1:16">
      <c r="A156" s="3"/>
      <c r="B156" s="3"/>
      <c r="C156" s="3"/>
      <c r="D156" s="3"/>
      <c r="E156" s="3"/>
      <c r="F156" s="3"/>
      <c r="G156" s="3"/>
      <c r="H156" s="3"/>
      <c r="I156" s="3"/>
      <c r="J156" s="3"/>
      <c r="K156" s="3"/>
      <c r="L156" s="3"/>
      <c r="M156" s="3"/>
      <c r="O156" s="4"/>
      <c r="P156" s="4"/>
    </row>
    <row r="157" spans="1:16">
      <c r="A157" s="3"/>
      <c r="B157" s="3"/>
      <c r="C157" s="3"/>
      <c r="D157" s="3"/>
      <c r="E157" s="3"/>
      <c r="F157" s="3"/>
      <c r="G157" s="3"/>
      <c r="H157" s="3"/>
      <c r="I157" s="3"/>
      <c r="J157" s="3"/>
      <c r="K157" s="3"/>
      <c r="L157" s="3"/>
      <c r="M157" s="3"/>
      <c r="O157" s="4"/>
      <c r="P157" s="4"/>
    </row>
    <row r="158" spans="1:16">
      <c r="A158" s="3"/>
      <c r="B158" s="3"/>
      <c r="C158" s="3"/>
      <c r="D158" s="3"/>
      <c r="E158" s="3"/>
      <c r="F158" s="3"/>
      <c r="G158" s="3"/>
      <c r="H158" s="3"/>
      <c r="I158" s="3"/>
      <c r="J158" s="3"/>
      <c r="K158" s="3"/>
      <c r="L158" s="3"/>
      <c r="M158" s="3"/>
      <c r="O158" s="4"/>
      <c r="P158" s="4"/>
    </row>
    <row r="159" spans="1:16">
      <c r="A159" s="3"/>
      <c r="B159" s="3"/>
      <c r="C159" s="3"/>
      <c r="D159" s="3"/>
      <c r="E159" s="3"/>
      <c r="F159" s="3"/>
      <c r="G159" s="3"/>
      <c r="H159" s="3"/>
      <c r="I159" s="3"/>
      <c r="J159" s="3"/>
      <c r="K159" s="3"/>
      <c r="L159" s="3"/>
      <c r="M159" s="3"/>
      <c r="O159" s="4"/>
      <c r="P159" s="4"/>
    </row>
    <row r="160" spans="1:16">
      <c r="A160" s="3"/>
      <c r="B160" s="3"/>
      <c r="C160" s="3"/>
      <c r="D160" s="3"/>
      <c r="E160" s="3"/>
      <c r="F160" s="3"/>
      <c r="G160" s="3"/>
      <c r="H160" s="3"/>
      <c r="I160" s="3"/>
      <c r="J160" s="3"/>
      <c r="K160" s="3"/>
      <c r="L160" s="3"/>
      <c r="M160" s="3"/>
      <c r="O160" s="4"/>
      <c r="P160" s="4"/>
    </row>
    <row r="161" spans="1:16">
      <c r="A161" s="3"/>
      <c r="B161" s="3"/>
      <c r="C161" s="3"/>
      <c r="D161" s="3"/>
      <c r="E161" s="3"/>
      <c r="F161" s="3"/>
      <c r="G161" s="3"/>
      <c r="H161" s="3"/>
      <c r="I161" s="3"/>
      <c r="J161" s="3"/>
      <c r="K161" s="3"/>
      <c r="L161" s="3"/>
      <c r="M161" s="3"/>
      <c r="O161" s="4"/>
      <c r="P161" s="4"/>
    </row>
    <row r="162" spans="1:16">
      <c r="A162" s="3"/>
      <c r="B162" s="3"/>
      <c r="C162" s="3"/>
      <c r="D162" s="3"/>
      <c r="E162" s="3"/>
      <c r="F162" s="3"/>
      <c r="G162" s="3"/>
      <c r="H162" s="3"/>
      <c r="I162" s="3"/>
      <c r="J162" s="3"/>
      <c r="K162" s="3"/>
      <c r="L162" s="3"/>
      <c r="M162" s="3"/>
      <c r="O162" s="4"/>
      <c r="P162" s="4"/>
    </row>
    <row r="163" spans="1:16">
      <c r="A163" s="3"/>
      <c r="B163" s="3"/>
      <c r="C163" s="3"/>
      <c r="D163" s="3"/>
      <c r="E163" s="3"/>
      <c r="F163" s="3"/>
      <c r="G163" s="3"/>
      <c r="H163" s="3"/>
      <c r="I163" s="3"/>
      <c r="J163" s="3"/>
      <c r="K163" s="3"/>
      <c r="L163" s="3"/>
      <c r="M163" s="3"/>
      <c r="O163" s="4"/>
      <c r="P163" s="4"/>
    </row>
    <row r="164" spans="1:16">
      <c r="A164" s="3"/>
      <c r="B164" s="3"/>
      <c r="C164" s="3"/>
      <c r="D164" s="3"/>
      <c r="E164" s="3"/>
      <c r="F164" s="3"/>
      <c r="G164" s="3"/>
      <c r="H164" s="3"/>
      <c r="I164" s="3"/>
      <c r="J164" s="3"/>
      <c r="K164" s="3"/>
      <c r="L164" s="3"/>
      <c r="M164" s="3"/>
      <c r="O164" s="4"/>
      <c r="P164" s="4"/>
    </row>
    <row r="165" spans="1:16">
      <c r="A165" s="3"/>
      <c r="B165" s="3"/>
      <c r="C165" s="3"/>
      <c r="D165" s="3"/>
      <c r="E165" s="3"/>
      <c r="F165" s="3"/>
      <c r="G165" s="3"/>
      <c r="H165" s="3"/>
      <c r="I165" s="3"/>
      <c r="J165" s="3"/>
      <c r="K165" s="3"/>
      <c r="L165" s="3"/>
      <c r="M165" s="3"/>
      <c r="O165" s="4"/>
      <c r="P165" s="4"/>
    </row>
    <row r="166" spans="1:16">
      <c r="A166" s="3"/>
      <c r="B166" s="3"/>
      <c r="C166" s="3"/>
      <c r="D166" s="3"/>
      <c r="E166" s="3"/>
      <c r="F166" s="3"/>
      <c r="G166" s="3"/>
      <c r="H166" s="3"/>
      <c r="I166" s="3"/>
      <c r="J166" s="3"/>
      <c r="K166" s="3"/>
      <c r="L166" s="3"/>
      <c r="M166" s="3"/>
      <c r="O166" s="4"/>
      <c r="P166" s="4"/>
    </row>
    <row r="167" spans="1:16">
      <c r="A167" s="3"/>
      <c r="B167" s="3"/>
      <c r="C167" s="3"/>
      <c r="D167" s="3"/>
      <c r="E167" s="3"/>
      <c r="F167" s="3"/>
      <c r="G167" s="3"/>
      <c r="H167" s="3"/>
      <c r="I167" s="3"/>
      <c r="J167" s="3"/>
      <c r="K167" s="3"/>
      <c r="L167" s="3"/>
      <c r="M167" s="3"/>
      <c r="O167" s="4"/>
      <c r="P167" s="4"/>
    </row>
    <row r="168" spans="1:16">
      <c r="A168" s="3"/>
      <c r="B168" s="3"/>
      <c r="C168" s="3"/>
      <c r="D168" s="3"/>
      <c r="E168" s="3"/>
      <c r="F168" s="3"/>
      <c r="G168" s="3"/>
      <c r="H168" s="3"/>
      <c r="I168" s="3"/>
      <c r="J168" s="3"/>
      <c r="K168" s="3"/>
      <c r="L168" s="3"/>
      <c r="M168" s="3"/>
      <c r="O168" s="4"/>
      <c r="P168" s="4"/>
    </row>
    <row r="169" spans="1:16">
      <c r="A169" s="3"/>
      <c r="B169" s="3"/>
      <c r="C169" s="3"/>
      <c r="D169" s="3"/>
      <c r="E169" s="3"/>
      <c r="F169" s="3"/>
      <c r="G169" s="3"/>
      <c r="H169" s="3"/>
      <c r="I169" s="3"/>
      <c r="J169" s="3"/>
      <c r="K169" s="3"/>
      <c r="L169" s="3"/>
      <c r="M169" s="3"/>
      <c r="O169" s="4"/>
      <c r="P169" s="4"/>
    </row>
    <row r="170" spans="1:16">
      <c r="A170" s="3"/>
      <c r="B170" s="3"/>
      <c r="C170" s="3"/>
      <c r="D170" s="3"/>
      <c r="E170" s="3"/>
      <c r="F170" s="3"/>
      <c r="G170" s="3"/>
      <c r="H170" s="3"/>
      <c r="I170" s="3"/>
      <c r="J170" s="3"/>
      <c r="K170" s="3"/>
      <c r="L170" s="3"/>
      <c r="M170" s="3"/>
      <c r="O170" s="4"/>
      <c r="P170" s="4"/>
    </row>
    <row r="171" spans="1:16">
      <c r="A171" s="3"/>
      <c r="B171" s="3"/>
      <c r="C171" s="3"/>
      <c r="D171" s="3"/>
      <c r="E171" s="3"/>
      <c r="F171" s="3"/>
      <c r="G171" s="3"/>
      <c r="H171" s="3"/>
      <c r="I171" s="3"/>
      <c r="J171" s="3"/>
      <c r="K171" s="3"/>
      <c r="L171" s="3"/>
      <c r="M171" s="3"/>
      <c r="O171" s="4"/>
      <c r="P171" s="4"/>
    </row>
    <row r="172" spans="1:16">
      <c r="A172" s="3"/>
      <c r="B172" s="3"/>
      <c r="C172" s="3"/>
      <c r="D172" s="3"/>
      <c r="E172" s="3"/>
      <c r="F172" s="3"/>
      <c r="G172" s="3"/>
      <c r="H172" s="3"/>
      <c r="I172" s="3"/>
      <c r="J172" s="3"/>
      <c r="K172" s="3"/>
      <c r="L172" s="3"/>
      <c r="M172" s="3"/>
      <c r="O172" s="4"/>
      <c r="P172" s="4"/>
    </row>
    <row r="173" spans="1:16">
      <c r="A173" s="3"/>
      <c r="B173" s="3"/>
      <c r="C173" s="3"/>
      <c r="D173" s="3"/>
      <c r="E173" s="3"/>
      <c r="F173" s="3"/>
      <c r="G173" s="3"/>
      <c r="H173" s="3"/>
      <c r="I173" s="3"/>
      <c r="J173" s="3"/>
      <c r="K173" s="3"/>
      <c r="L173" s="3"/>
      <c r="M173" s="3"/>
      <c r="O173" s="4"/>
      <c r="P173" s="4"/>
    </row>
    <row r="174" spans="1:16">
      <c r="A174" s="3"/>
      <c r="B174" s="3"/>
      <c r="C174" s="3"/>
      <c r="D174" s="3"/>
      <c r="E174" s="3"/>
      <c r="F174" s="3"/>
      <c r="G174" s="3"/>
      <c r="H174" s="3"/>
      <c r="I174" s="3"/>
      <c r="J174" s="3"/>
      <c r="K174" s="3"/>
      <c r="L174" s="3"/>
      <c r="M174" s="3"/>
      <c r="O174" s="4"/>
      <c r="P174" s="4"/>
    </row>
    <row r="175" spans="1:16">
      <c r="A175" s="3"/>
      <c r="B175" s="3"/>
      <c r="C175" s="3"/>
      <c r="D175" s="3"/>
      <c r="E175" s="3"/>
      <c r="F175" s="3"/>
      <c r="G175" s="3"/>
      <c r="H175" s="3"/>
      <c r="I175" s="3"/>
      <c r="J175" s="3"/>
      <c r="K175" s="3"/>
      <c r="L175" s="3"/>
      <c r="M175" s="3"/>
      <c r="O175" s="4"/>
      <c r="P175" s="4"/>
    </row>
    <row r="176" spans="1:16">
      <c r="A176" s="3"/>
      <c r="B176" s="3"/>
      <c r="C176" s="3"/>
      <c r="D176" s="3"/>
      <c r="E176" s="3"/>
      <c r="F176" s="3"/>
      <c r="G176" s="3"/>
      <c r="H176" s="3"/>
      <c r="I176" s="3"/>
      <c r="J176" s="3"/>
      <c r="K176" s="3"/>
      <c r="L176" s="3"/>
      <c r="M176" s="3"/>
      <c r="O176" s="4"/>
      <c r="P176" s="4"/>
    </row>
    <row r="177" spans="1:16">
      <c r="A177" s="3"/>
      <c r="B177" s="3"/>
      <c r="C177" s="3"/>
      <c r="D177" s="3"/>
      <c r="E177" s="3"/>
      <c r="F177" s="3"/>
      <c r="G177" s="3"/>
      <c r="H177" s="3"/>
      <c r="I177" s="3"/>
      <c r="J177" s="3"/>
      <c r="K177" s="3"/>
      <c r="L177" s="3"/>
      <c r="M177" s="3"/>
      <c r="O177" s="4"/>
      <c r="P177" s="4"/>
    </row>
    <row r="178" spans="1:16">
      <c r="A178" s="3"/>
      <c r="B178" s="3"/>
      <c r="C178" s="3"/>
      <c r="D178" s="3"/>
      <c r="E178" s="3"/>
      <c r="F178" s="3"/>
      <c r="G178" s="3"/>
      <c r="H178" s="3"/>
      <c r="I178" s="3"/>
      <c r="J178" s="3"/>
      <c r="K178" s="3"/>
      <c r="L178" s="3"/>
      <c r="M178" s="3"/>
      <c r="O178" s="4"/>
      <c r="P178" s="4"/>
    </row>
    <row r="179" spans="1:16">
      <c r="A179" s="3"/>
      <c r="B179" s="3"/>
      <c r="C179" s="3"/>
      <c r="D179" s="3"/>
      <c r="E179" s="3"/>
      <c r="F179" s="3"/>
      <c r="G179" s="3"/>
      <c r="H179" s="3"/>
      <c r="I179" s="3"/>
      <c r="J179" s="3"/>
      <c r="K179" s="3"/>
      <c r="L179" s="3"/>
      <c r="M179" s="3"/>
      <c r="O179" s="4"/>
      <c r="P179" s="4"/>
    </row>
    <row r="180" spans="1:16">
      <c r="A180" s="3"/>
      <c r="B180" s="3"/>
      <c r="C180" s="3"/>
      <c r="D180" s="3"/>
      <c r="E180" s="3"/>
      <c r="F180" s="3"/>
      <c r="G180" s="3"/>
      <c r="H180" s="3"/>
      <c r="I180" s="3"/>
      <c r="J180" s="3"/>
      <c r="K180" s="3"/>
      <c r="L180" s="3"/>
      <c r="M180" s="3"/>
      <c r="O180" s="4"/>
      <c r="P180" s="4"/>
    </row>
    <row r="181" spans="1:16">
      <c r="A181" s="3"/>
      <c r="B181" s="3"/>
      <c r="C181" s="3"/>
      <c r="D181" s="3"/>
      <c r="E181" s="3"/>
      <c r="F181" s="3"/>
      <c r="G181" s="3"/>
      <c r="H181" s="3"/>
      <c r="I181" s="3"/>
      <c r="J181" s="3"/>
      <c r="K181" s="3"/>
      <c r="L181" s="3"/>
      <c r="M181" s="3"/>
      <c r="O181" s="4"/>
      <c r="P181" s="4"/>
    </row>
    <row r="182" spans="1:16">
      <c r="A182" s="3"/>
      <c r="B182" s="3"/>
      <c r="C182" s="3"/>
      <c r="D182" s="3"/>
      <c r="E182" s="3"/>
      <c r="F182" s="3"/>
      <c r="G182" s="3"/>
      <c r="H182" s="3"/>
      <c r="I182" s="3"/>
      <c r="J182" s="3"/>
      <c r="K182" s="3"/>
      <c r="L182" s="3"/>
      <c r="M182" s="3"/>
      <c r="O182" s="4"/>
      <c r="P182" s="4"/>
    </row>
    <row r="183" spans="1:16">
      <c r="A183" s="3"/>
      <c r="B183" s="3"/>
      <c r="C183" s="3"/>
      <c r="D183" s="3"/>
      <c r="E183" s="3"/>
      <c r="F183" s="3"/>
      <c r="G183" s="3"/>
      <c r="H183" s="3"/>
      <c r="I183" s="3"/>
      <c r="J183" s="3"/>
      <c r="K183" s="3"/>
      <c r="L183" s="3"/>
      <c r="M183" s="3"/>
      <c r="O183" s="4"/>
      <c r="P183" s="4"/>
    </row>
    <row r="184" spans="1:16">
      <c r="A184" s="3"/>
      <c r="B184" s="3"/>
      <c r="C184" s="3"/>
      <c r="D184" s="3"/>
      <c r="E184" s="3"/>
      <c r="F184" s="3"/>
      <c r="G184" s="3"/>
      <c r="H184" s="3"/>
      <c r="I184" s="3"/>
      <c r="J184" s="3"/>
      <c r="K184" s="3"/>
      <c r="L184" s="3"/>
      <c r="M184" s="3"/>
      <c r="O184" s="4"/>
      <c r="P184" s="4"/>
    </row>
    <row r="185" spans="1:16">
      <c r="A185" s="3"/>
      <c r="B185" s="3"/>
      <c r="C185" s="3"/>
      <c r="D185" s="3"/>
      <c r="E185" s="3"/>
      <c r="F185" s="3"/>
      <c r="G185" s="3"/>
      <c r="H185" s="3"/>
      <c r="I185" s="3"/>
      <c r="J185" s="3"/>
      <c r="K185" s="3"/>
      <c r="L185" s="3"/>
      <c r="M185" s="3"/>
      <c r="O185" s="4"/>
      <c r="P185" s="4"/>
    </row>
    <row r="186" spans="1:16">
      <c r="A186" s="3"/>
      <c r="B186" s="3"/>
      <c r="C186" s="3"/>
      <c r="D186" s="3"/>
      <c r="E186" s="3"/>
      <c r="F186" s="3"/>
      <c r="G186" s="3"/>
      <c r="H186" s="3"/>
      <c r="I186" s="3"/>
      <c r="J186" s="3"/>
      <c r="K186" s="3"/>
      <c r="L186" s="3"/>
      <c r="M186" s="3"/>
      <c r="O186" s="4"/>
      <c r="P186" s="4"/>
    </row>
    <row r="187" spans="1:16">
      <c r="A187" s="3"/>
      <c r="B187" s="3"/>
      <c r="C187" s="3"/>
      <c r="D187" s="3"/>
      <c r="E187" s="3"/>
      <c r="F187" s="3"/>
      <c r="G187" s="3"/>
      <c r="H187" s="3"/>
      <c r="I187" s="3"/>
      <c r="J187" s="3"/>
      <c r="K187" s="3"/>
      <c r="L187" s="3"/>
      <c r="M187" s="3"/>
      <c r="O187" s="4"/>
      <c r="P187" s="4"/>
    </row>
    <row r="188" spans="1:16">
      <c r="A188" s="3"/>
      <c r="B188" s="3"/>
      <c r="C188" s="3"/>
      <c r="D188" s="3"/>
      <c r="E188" s="3"/>
      <c r="F188" s="3"/>
      <c r="G188" s="3"/>
      <c r="H188" s="3"/>
      <c r="I188" s="3"/>
      <c r="J188" s="3"/>
      <c r="K188" s="3"/>
      <c r="L188" s="3"/>
      <c r="M188" s="3"/>
      <c r="O188" s="4"/>
      <c r="P188" s="4"/>
    </row>
    <row r="189" spans="1:16">
      <c r="A189" s="3"/>
      <c r="B189" s="3"/>
      <c r="C189" s="3"/>
      <c r="D189" s="3"/>
      <c r="E189" s="3"/>
      <c r="F189" s="3"/>
      <c r="G189" s="3"/>
      <c r="H189" s="3"/>
      <c r="I189" s="3"/>
      <c r="J189" s="3"/>
      <c r="K189" s="3"/>
      <c r="L189" s="3"/>
      <c r="M189" s="3"/>
      <c r="O189" s="4"/>
      <c r="P189" s="4"/>
    </row>
    <row r="190" spans="1:16">
      <c r="A190" s="3"/>
      <c r="B190" s="3"/>
      <c r="C190" s="3"/>
      <c r="D190" s="3"/>
      <c r="E190" s="3"/>
      <c r="F190" s="3"/>
      <c r="G190" s="3"/>
      <c r="H190" s="3"/>
      <c r="I190" s="3"/>
      <c r="J190" s="3"/>
      <c r="K190" s="3"/>
      <c r="L190" s="3"/>
      <c r="M190" s="3"/>
      <c r="O190" s="4"/>
      <c r="P190" s="4"/>
    </row>
    <row r="191" spans="1:16">
      <c r="A191" s="3"/>
      <c r="B191" s="3"/>
      <c r="C191" s="3"/>
      <c r="D191" s="3"/>
      <c r="E191" s="3"/>
      <c r="F191" s="3"/>
      <c r="G191" s="3"/>
      <c r="H191" s="3"/>
      <c r="I191" s="3"/>
      <c r="J191" s="3"/>
      <c r="K191" s="3"/>
      <c r="L191" s="3"/>
      <c r="M191" s="3"/>
      <c r="O191" s="4"/>
      <c r="P191" s="4"/>
    </row>
    <row r="192" spans="1:16">
      <c r="A192" s="3"/>
      <c r="B192" s="3"/>
      <c r="C192" s="3"/>
      <c r="D192" s="3"/>
      <c r="E192" s="3"/>
      <c r="F192" s="3"/>
      <c r="G192" s="3"/>
      <c r="H192" s="3"/>
      <c r="I192" s="3"/>
      <c r="J192" s="3"/>
      <c r="K192" s="3"/>
      <c r="L192" s="3"/>
      <c r="M192" s="3"/>
      <c r="O192" s="4"/>
      <c r="P192" s="4"/>
    </row>
    <row r="193" spans="1:16">
      <c r="A193" s="3"/>
      <c r="B193" s="3"/>
      <c r="C193" s="3"/>
      <c r="D193" s="3"/>
      <c r="E193" s="3"/>
      <c r="F193" s="3"/>
      <c r="G193" s="3"/>
      <c r="H193" s="3"/>
      <c r="I193" s="3"/>
      <c r="J193" s="3"/>
      <c r="K193" s="3"/>
      <c r="L193" s="3"/>
      <c r="M193" s="3"/>
      <c r="O193" s="4"/>
      <c r="P193" s="4"/>
    </row>
    <row r="194" spans="1:16">
      <c r="A194" s="3"/>
      <c r="B194" s="3"/>
      <c r="C194" s="3"/>
      <c r="D194" s="3"/>
      <c r="E194" s="3"/>
      <c r="F194" s="3"/>
      <c r="G194" s="3"/>
      <c r="H194" s="3"/>
      <c r="I194" s="3"/>
      <c r="J194" s="3"/>
      <c r="K194" s="3"/>
      <c r="L194" s="3"/>
      <c r="M194" s="3"/>
      <c r="O194" s="4"/>
      <c r="P194" s="4"/>
    </row>
    <row r="195" spans="1:16">
      <c r="A195" s="3"/>
      <c r="B195" s="3"/>
      <c r="C195" s="3"/>
      <c r="D195" s="3"/>
      <c r="E195" s="3"/>
      <c r="F195" s="3"/>
      <c r="G195" s="3"/>
      <c r="H195" s="3"/>
      <c r="I195" s="3"/>
      <c r="J195" s="3"/>
      <c r="K195" s="3"/>
      <c r="L195" s="3"/>
      <c r="M195" s="3"/>
      <c r="O195" s="4"/>
      <c r="P195" s="4"/>
    </row>
    <row r="196" spans="1:16">
      <c r="A196" s="3"/>
      <c r="B196" s="3"/>
      <c r="C196" s="3"/>
      <c r="D196" s="3"/>
      <c r="E196" s="3"/>
      <c r="F196" s="3"/>
      <c r="G196" s="3"/>
      <c r="H196" s="3"/>
      <c r="I196" s="3"/>
      <c r="J196" s="3"/>
      <c r="K196" s="3"/>
      <c r="L196" s="3"/>
      <c r="M196" s="3"/>
      <c r="O196" s="4"/>
      <c r="P196" s="4"/>
    </row>
    <row r="197" spans="1:16">
      <c r="A197" s="3"/>
      <c r="B197" s="3"/>
      <c r="C197" s="3"/>
      <c r="D197" s="3"/>
      <c r="E197" s="3"/>
      <c r="F197" s="3"/>
      <c r="G197" s="3"/>
      <c r="H197" s="3"/>
      <c r="I197" s="3"/>
      <c r="J197" s="3"/>
      <c r="K197" s="3"/>
      <c r="L197" s="3"/>
      <c r="M197" s="3"/>
      <c r="O197" s="4"/>
      <c r="P197" s="4"/>
    </row>
    <row r="198" spans="1:16">
      <c r="A198" s="3"/>
      <c r="B198" s="3"/>
      <c r="C198" s="3"/>
      <c r="D198" s="3"/>
      <c r="E198" s="3"/>
      <c r="F198" s="3"/>
      <c r="G198" s="3"/>
      <c r="H198" s="3"/>
      <c r="I198" s="3"/>
      <c r="J198" s="3"/>
      <c r="K198" s="3"/>
      <c r="L198" s="3"/>
      <c r="M198" s="3"/>
      <c r="O198" s="4"/>
      <c r="P198" s="4"/>
    </row>
    <row r="199" spans="1:16">
      <c r="A199" s="3"/>
      <c r="B199" s="3"/>
      <c r="C199" s="3"/>
      <c r="D199" s="3"/>
      <c r="E199" s="3"/>
      <c r="F199" s="3"/>
      <c r="G199" s="3"/>
      <c r="H199" s="3"/>
      <c r="I199" s="3"/>
      <c r="J199" s="3"/>
      <c r="K199" s="3"/>
      <c r="L199" s="3"/>
      <c r="M199" s="3"/>
      <c r="O199" s="4"/>
      <c r="P199" s="4"/>
    </row>
    <row r="200" spans="1:16">
      <c r="A200" s="3"/>
      <c r="B200" s="3"/>
      <c r="C200" s="3"/>
      <c r="D200" s="3"/>
      <c r="E200" s="3"/>
      <c r="F200" s="3"/>
      <c r="G200" s="3"/>
      <c r="H200" s="3"/>
      <c r="I200" s="3"/>
      <c r="J200" s="3"/>
      <c r="K200" s="3"/>
      <c r="L200" s="3"/>
      <c r="M200" s="3"/>
      <c r="O200" s="4"/>
      <c r="P200" s="4"/>
    </row>
    <row r="201" spans="1:16">
      <c r="A201" s="3"/>
      <c r="B201" s="3"/>
      <c r="C201" s="3"/>
      <c r="D201" s="3"/>
      <c r="E201" s="3"/>
      <c r="F201" s="3"/>
      <c r="G201" s="3"/>
      <c r="H201" s="3"/>
      <c r="I201" s="3"/>
      <c r="J201" s="3"/>
      <c r="K201" s="3"/>
      <c r="L201" s="3"/>
      <c r="M201" s="3"/>
      <c r="O201" s="4"/>
      <c r="P201" s="4"/>
    </row>
    <row r="202" spans="1:16">
      <c r="A202" s="3"/>
      <c r="B202" s="3"/>
      <c r="C202" s="3"/>
      <c r="D202" s="3"/>
      <c r="E202" s="3"/>
      <c r="F202" s="3"/>
      <c r="G202" s="3"/>
      <c r="H202" s="3"/>
      <c r="I202" s="3"/>
      <c r="J202" s="3"/>
      <c r="K202" s="3"/>
      <c r="L202" s="3"/>
      <c r="M202" s="3"/>
      <c r="O202" s="4"/>
      <c r="P202" s="4"/>
    </row>
    <row r="203" spans="1:16">
      <c r="A203" s="3"/>
      <c r="B203" s="3"/>
      <c r="C203" s="3"/>
      <c r="D203" s="3"/>
      <c r="E203" s="3"/>
      <c r="F203" s="3"/>
      <c r="G203" s="3"/>
      <c r="H203" s="3"/>
      <c r="I203" s="3"/>
      <c r="J203" s="3"/>
      <c r="K203" s="3"/>
      <c r="L203" s="3"/>
      <c r="M203" s="3"/>
      <c r="O203" s="4"/>
      <c r="P203" s="4"/>
    </row>
    <row r="204" spans="1:16">
      <c r="A204" s="3"/>
      <c r="B204" s="3"/>
      <c r="C204" s="3"/>
      <c r="D204" s="3"/>
      <c r="E204" s="3"/>
      <c r="F204" s="3"/>
      <c r="G204" s="3"/>
      <c r="H204" s="3"/>
      <c r="I204" s="3"/>
      <c r="J204" s="3"/>
      <c r="K204" s="3"/>
      <c r="L204" s="3"/>
      <c r="M204" s="3"/>
      <c r="O204" s="4"/>
      <c r="P204" s="4"/>
    </row>
    <row r="205" spans="1:16">
      <c r="A205" s="3"/>
      <c r="B205" s="3"/>
      <c r="C205" s="3"/>
      <c r="D205" s="3"/>
      <c r="E205" s="3"/>
      <c r="F205" s="3"/>
      <c r="G205" s="3"/>
      <c r="H205" s="3"/>
      <c r="I205" s="3"/>
      <c r="J205" s="3"/>
      <c r="K205" s="3"/>
      <c r="L205" s="3"/>
      <c r="M205" s="3"/>
      <c r="O205" s="4"/>
      <c r="P205" s="4"/>
    </row>
    <row r="206" spans="1:16">
      <c r="A206" s="3"/>
      <c r="B206" s="3"/>
      <c r="C206" s="3"/>
      <c r="D206" s="3"/>
      <c r="E206" s="3"/>
      <c r="F206" s="3"/>
      <c r="G206" s="3"/>
      <c r="H206" s="3"/>
      <c r="I206" s="3"/>
      <c r="J206" s="3"/>
      <c r="K206" s="3"/>
      <c r="L206" s="3"/>
      <c r="M206" s="3"/>
      <c r="O206" s="4"/>
      <c r="P206" s="4"/>
    </row>
    <row r="207" spans="1:16">
      <c r="A207" s="3"/>
      <c r="B207" s="3"/>
      <c r="C207" s="3"/>
      <c r="D207" s="3"/>
      <c r="E207" s="3"/>
      <c r="F207" s="3"/>
      <c r="G207" s="3"/>
      <c r="H207" s="3"/>
      <c r="I207" s="3"/>
      <c r="J207" s="3"/>
      <c r="K207" s="3"/>
      <c r="L207" s="3"/>
      <c r="M207" s="3"/>
      <c r="O207" s="4"/>
      <c r="P207" s="4"/>
    </row>
    <row r="208" spans="1:16">
      <c r="A208" s="3"/>
      <c r="B208" s="3"/>
      <c r="C208" s="3"/>
      <c r="D208" s="3"/>
      <c r="E208" s="3"/>
      <c r="F208" s="3"/>
      <c r="G208" s="3"/>
      <c r="H208" s="3"/>
      <c r="I208" s="3"/>
      <c r="J208" s="3"/>
      <c r="K208" s="3"/>
      <c r="L208" s="3"/>
      <c r="M208" s="3"/>
      <c r="O208" s="4"/>
      <c r="P208" s="4"/>
    </row>
    <row r="209" spans="1:16">
      <c r="A209" s="3"/>
      <c r="B209" s="3"/>
      <c r="C209" s="3"/>
      <c r="D209" s="3"/>
      <c r="E209" s="3"/>
      <c r="F209" s="3"/>
      <c r="G209" s="3"/>
      <c r="H209" s="3"/>
      <c r="I209" s="3"/>
      <c r="J209" s="3"/>
      <c r="K209" s="3"/>
      <c r="L209" s="3"/>
      <c r="M209" s="3"/>
      <c r="O209" s="4"/>
      <c r="P209" s="4"/>
    </row>
    <row r="210" spans="1:16">
      <c r="A210" s="3"/>
      <c r="B210" s="3"/>
      <c r="C210" s="3"/>
      <c r="D210" s="3"/>
      <c r="E210" s="3"/>
      <c r="F210" s="3"/>
      <c r="G210" s="3"/>
      <c r="H210" s="3"/>
      <c r="I210" s="3"/>
      <c r="J210" s="3"/>
      <c r="K210" s="3"/>
      <c r="L210" s="3"/>
      <c r="M210" s="3"/>
      <c r="O210" s="4"/>
      <c r="P210" s="4"/>
    </row>
    <row r="211" spans="1:16">
      <c r="A211" s="3"/>
      <c r="B211" s="3"/>
      <c r="C211" s="3"/>
      <c r="D211" s="3"/>
      <c r="E211" s="3"/>
      <c r="F211" s="3"/>
      <c r="G211" s="3"/>
      <c r="H211" s="3"/>
      <c r="I211" s="3"/>
      <c r="J211" s="3"/>
      <c r="K211" s="3"/>
      <c r="L211" s="3"/>
      <c r="M211" s="3"/>
      <c r="O211" s="4"/>
      <c r="P211" s="4"/>
    </row>
    <row r="212" spans="1:16">
      <c r="A212" s="3"/>
      <c r="B212" s="3"/>
      <c r="C212" s="3"/>
      <c r="D212" s="3"/>
      <c r="E212" s="3"/>
      <c r="F212" s="3"/>
      <c r="G212" s="3"/>
      <c r="H212" s="3"/>
      <c r="I212" s="3"/>
      <c r="J212" s="3"/>
      <c r="K212" s="3"/>
      <c r="L212" s="3"/>
      <c r="M212" s="3"/>
      <c r="O212" s="4"/>
      <c r="P212" s="4"/>
    </row>
    <row r="213" spans="1:16">
      <c r="A213" s="3"/>
      <c r="B213" s="3"/>
      <c r="C213" s="3"/>
      <c r="D213" s="3"/>
      <c r="E213" s="3"/>
      <c r="F213" s="3"/>
      <c r="G213" s="3"/>
      <c r="H213" s="3"/>
      <c r="I213" s="3"/>
      <c r="J213" s="3"/>
      <c r="K213" s="3"/>
      <c r="L213" s="3"/>
      <c r="M213" s="3"/>
      <c r="O213" s="4"/>
      <c r="P213" s="4"/>
    </row>
    <row r="214" spans="1:16">
      <c r="A214" s="3"/>
      <c r="B214" s="3"/>
      <c r="C214" s="3"/>
      <c r="D214" s="3"/>
      <c r="E214" s="3"/>
      <c r="F214" s="3"/>
      <c r="G214" s="3"/>
      <c r="H214" s="3"/>
      <c r="I214" s="3"/>
      <c r="J214" s="3"/>
      <c r="K214" s="3"/>
      <c r="L214" s="3"/>
      <c r="M214" s="3"/>
      <c r="O214" s="4"/>
      <c r="P214" s="4"/>
    </row>
    <row r="215" spans="1:16">
      <c r="A215" s="3"/>
      <c r="B215" s="3"/>
      <c r="C215" s="3"/>
      <c r="D215" s="3"/>
      <c r="E215" s="3"/>
      <c r="F215" s="3"/>
      <c r="G215" s="3"/>
      <c r="H215" s="3"/>
      <c r="I215" s="3"/>
      <c r="J215" s="3"/>
      <c r="K215" s="3"/>
      <c r="L215" s="3"/>
      <c r="M215" s="3"/>
      <c r="O215" s="4"/>
      <c r="P215" s="4"/>
    </row>
    <row r="216" spans="1:16">
      <c r="A216" s="3"/>
      <c r="B216" s="3"/>
      <c r="C216" s="3"/>
      <c r="D216" s="3"/>
      <c r="E216" s="3"/>
      <c r="F216" s="3"/>
      <c r="G216" s="3"/>
      <c r="H216" s="3"/>
      <c r="I216" s="3"/>
      <c r="J216" s="3"/>
      <c r="K216" s="3"/>
      <c r="L216" s="3"/>
      <c r="M216" s="3"/>
      <c r="O216" s="4"/>
      <c r="P216" s="4"/>
    </row>
    <row r="217" spans="1:16">
      <c r="A217" s="3"/>
      <c r="B217" s="3"/>
      <c r="C217" s="3"/>
      <c r="D217" s="3"/>
      <c r="E217" s="3"/>
      <c r="F217" s="3"/>
      <c r="G217" s="3"/>
      <c r="H217" s="3"/>
      <c r="I217" s="3"/>
      <c r="J217" s="3"/>
      <c r="K217" s="3"/>
      <c r="L217" s="3"/>
      <c r="M217" s="3"/>
      <c r="O217" s="4"/>
      <c r="P217" s="4"/>
    </row>
    <row r="218" spans="1:16">
      <c r="A218" s="3"/>
      <c r="B218" s="3"/>
      <c r="C218" s="3"/>
      <c r="D218" s="3"/>
      <c r="E218" s="3"/>
      <c r="F218" s="3"/>
      <c r="G218" s="3"/>
      <c r="H218" s="3"/>
      <c r="I218" s="3"/>
      <c r="J218" s="3"/>
      <c r="K218" s="3"/>
      <c r="L218" s="3"/>
      <c r="M218" s="3"/>
      <c r="O218" s="4"/>
      <c r="P218" s="4"/>
    </row>
    <row r="219" spans="1:16">
      <c r="A219" s="3"/>
      <c r="B219" s="3"/>
      <c r="C219" s="3"/>
      <c r="D219" s="3"/>
      <c r="E219" s="3"/>
      <c r="F219" s="3"/>
      <c r="G219" s="3"/>
      <c r="H219" s="3"/>
      <c r="I219" s="3"/>
      <c r="J219" s="3"/>
      <c r="K219" s="3"/>
      <c r="L219" s="3"/>
      <c r="M219" s="3"/>
      <c r="O219" s="4"/>
      <c r="P219" s="4"/>
    </row>
    <row r="220" spans="1:16">
      <c r="A220" s="3"/>
      <c r="B220" s="3"/>
      <c r="C220" s="3"/>
      <c r="D220" s="3"/>
      <c r="E220" s="3"/>
      <c r="F220" s="3"/>
      <c r="G220" s="3"/>
      <c r="H220" s="3"/>
      <c r="I220" s="3"/>
      <c r="J220" s="3"/>
      <c r="K220" s="3"/>
      <c r="L220" s="3"/>
      <c r="M220" s="3"/>
      <c r="O220" s="4"/>
      <c r="P220" s="4"/>
    </row>
    <row r="221" spans="1:16">
      <c r="A221" s="3"/>
      <c r="B221" s="3"/>
      <c r="C221" s="3"/>
      <c r="D221" s="3"/>
      <c r="E221" s="3"/>
      <c r="F221" s="3"/>
      <c r="G221" s="3"/>
      <c r="H221" s="3"/>
      <c r="I221" s="3"/>
      <c r="J221" s="3"/>
      <c r="K221" s="3"/>
      <c r="L221" s="3"/>
      <c r="M221" s="3"/>
      <c r="O221" s="4"/>
      <c r="P221" s="4"/>
    </row>
    <row r="222" spans="1:16">
      <c r="A222" s="3"/>
      <c r="B222" s="3"/>
      <c r="C222" s="3"/>
      <c r="D222" s="3"/>
      <c r="E222" s="3"/>
      <c r="F222" s="3"/>
      <c r="G222" s="3"/>
      <c r="H222" s="3"/>
      <c r="I222" s="3"/>
      <c r="J222" s="3"/>
      <c r="K222" s="3"/>
      <c r="L222" s="3"/>
      <c r="M222" s="3"/>
      <c r="O222" s="4"/>
      <c r="P222" s="4"/>
    </row>
  </sheetData>
  <conditionalFormatting sqref="A4">
    <cfRule type="duplicateValues" dxfId="1" priority="1"/>
  </conditionalFormatting>
  <conditionalFormatting sqref="A6">
    <cfRule type="duplicateValues" dxfId="1" priority="2"/>
  </conditionalFormatting>
  <conditionalFormatting sqref="N4:N103">
    <cfRule type="duplicateValues" dxfId="1" priority="3"/>
  </conditionalFormatting>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4"/>
  <dimension ref="A1:H468"/>
  <sheetViews>
    <sheetView workbookViewId="0">
      <selection activeCell="A4" sqref="A4"/>
    </sheetView>
  </sheetViews>
  <sheetFormatPr defaultColWidth="9" defaultRowHeight="12.75" outlineLevelCol="7"/>
  <cols>
    <col min="1" max="1" width="19.8571428571429" customWidth="1"/>
    <col min="2" max="2" width="16.5714285714286" customWidth="1"/>
    <col min="3" max="3" width="14.4285714285714" customWidth="1"/>
    <col min="5" max="5" width="26.1428571428571" style="4" customWidth="1"/>
    <col min="6" max="6" width="9.57142857142857" customWidth="1"/>
    <col min="7" max="7" width="19.5714285714286" customWidth="1"/>
    <col min="8" max="8" width="15.7142857142857" customWidth="1"/>
  </cols>
  <sheetData>
    <row r="1" ht="33.75" customHeight="1" spans="1:8">
      <c r="A1" s="5" t="s">
        <v>11627</v>
      </c>
      <c r="B1" s="5" t="s">
        <v>12072</v>
      </c>
      <c r="C1" s="5" t="s">
        <v>12073</v>
      </c>
      <c r="D1" s="25" t="s">
        <v>11504</v>
      </c>
      <c r="E1" s="29"/>
      <c r="G1" s="39" t="s">
        <v>11630</v>
      </c>
      <c r="H1" s="39" t="e">
        <f>+IF(SUM(E:E)=0,"OK","Codici stato opera non accettabili")</f>
        <v>#N/A</v>
      </c>
    </row>
    <row r="2" ht="33.75" customHeight="1" spans="1:8">
      <c r="A2" s="6" t="s">
        <v>11631</v>
      </c>
      <c r="B2" s="6" t="s">
        <v>12074</v>
      </c>
      <c r="C2" s="6" t="s">
        <v>12075</v>
      </c>
      <c r="D2" s="26"/>
      <c r="E2" s="29"/>
      <c r="G2" s="20" t="s">
        <v>11634</v>
      </c>
      <c r="H2" s="20">
        <f>+COUNTA(A:A)+COUNTA(B:B)+COUNTA(C:C)-9</f>
        <v>0</v>
      </c>
    </row>
    <row r="3" spans="1:5">
      <c r="A3" s="7" t="s">
        <v>12076</v>
      </c>
      <c r="B3" s="7" t="s">
        <v>12077</v>
      </c>
      <c r="C3" s="7" t="s">
        <v>12078</v>
      </c>
      <c r="D3" s="27"/>
      <c r="E3" s="46" t="s">
        <v>11638</v>
      </c>
    </row>
    <row r="4" spans="1:5">
      <c r="A4" s="3"/>
      <c r="B4" s="3"/>
      <c r="C4" s="3"/>
      <c r="E4" s="29" t="e">
        <f>+IF(VLOOKUP(A4,Potabilizzatori!B:BC,54,FALSE)&lt;3,0,1)</f>
        <v>#N/A</v>
      </c>
    </row>
    <row r="5" spans="1:5">
      <c r="A5" s="3"/>
      <c r="B5" s="3"/>
      <c r="C5" s="3"/>
      <c r="E5" s="29"/>
    </row>
    <row r="6" spans="1:5">
      <c r="A6" s="3"/>
      <c r="B6" s="3"/>
      <c r="C6" s="3"/>
      <c r="E6" s="29"/>
    </row>
    <row r="7" spans="1:5">
      <c r="A7" s="3"/>
      <c r="B7" s="3"/>
      <c r="C7" s="3"/>
      <c r="E7" s="29"/>
    </row>
    <row r="8" spans="1:5">
      <c r="A8" s="3"/>
      <c r="B8" s="3"/>
      <c r="C8" s="3"/>
      <c r="E8" s="29"/>
    </row>
    <row r="9" spans="1:5">
      <c r="A9" s="3"/>
      <c r="B9" s="3"/>
      <c r="C9" s="3"/>
      <c r="E9" s="29"/>
    </row>
    <row r="10" spans="1:5">
      <c r="A10" s="3"/>
      <c r="B10" s="3"/>
      <c r="C10" s="3"/>
      <c r="E10" s="29"/>
    </row>
    <row r="11" spans="1:5">
      <c r="A11" s="3"/>
      <c r="B11" s="3"/>
      <c r="C11" s="3"/>
      <c r="E11" s="29"/>
    </row>
    <row r="12" spans="1:5">
      <c r="A12" s="3"/>
      <c r="B12" s="3"/>
      <c r="C12" s="3"/>
      <c r="E12" s="29"/>
    </row>
    <row r="13" spans="1:5">
      <c r="A13" s="3"/>
      <c r="B13" s="3"/>
      <c r="C13" s="3"/>
      <c r="E13" s="29"/>
    </row>
    <row r="14" spans="1:5">
      <c r="A14" s="3"/>
      <c r="B14" s="3"/>
      <c r="C14" s="3"/>
      <c r="E14" s="29"/>
    </row>
    <row r="15" spans="1:5">
      <c r="A15" s="3"/>
      <c r="B15" s="3"/>
      <c r="C15" s="3"/>
      <c r="E15" s="29"/>
    </row>
    <row r="16" spans="1:5">
      <c r="A16" s="3"/>
      <c r="B16" s="3"/>
      <c r="C16" s="3"/>
      <c r="E16" s="29"/>
    </row>
    <row r="17" spans="1:5">
      <c r="A17" s="3"/>
      <c r="B17" s="3"/>
      <c r="C17" s="3"/>
      <c r="E17" s="29"/>
    </row>
    <row r="18" spans="1:5">
      <c r="A18" s="3"/>
      <c r="B18" s="3"/>
      <c r="C18" s="3"/>
      <c r="E18" s="29"/>
    </row>
    <row r="19" spans="1:5">
      <c r="A19" s="3"/>
      <c r="B19" s="3"/>
      <c r="C19" s="3"/>
      <c r="E19" s="29"/>
    </row>
    <row r="20" spans="1:5">
      <c r="A20" s="3"/>
      <c r="B20" s="3"/>
      <c r="C20" s="3"/>
      <c r="E20" s="29"/>
    </row>
    <row r="21" spans="1:5">
      <c r="A21" s="3"/>
      <c r="B21" s="3"/>
      <c r="C21" s="3"/>
      <c r="E21" s="29"/>
    </row>
    <row r="22" spans="1:5">
      <c r="A22" s="3"/>
      <c r="B22" s="3"/>
      <c r="C22" s="3"/>
      <c r="E22" s="29"/>
    </row>
    <row r="23" spans="1:5">
      <c r="A23" s="3"/>
      <c r="B23" s="3"/>
      <c r="C23" s="3"/>
      <c r="E23" s="29"/>
    </row>
    <row r="24" spans="1:5">
      <c r="A24" s="3"/>
      <c r="B24" s="3"/>
      <c r="C24" s="3"/>
      <c r="E24" s="29"/>
    </row>
    <row r="25" spans="1:5">
      <c r="A25" s="3"/>
      <c r="B25" s="3"/>
      <c r="C25" s="3"/>
      <c r="E25" s="29"/>
    </row>
    <row r="26" spans="1:5">
      <c r="A26" s="3"/>
      <c r="B26" s="3"/>
      <c r="C26" s="3"/>
      <c r="E26" s="29"/>
    </row>
    <row r="27" spans="1:5">
      <c r="A27" s="3"/>
      <c r="B27" s="3"/>
      <c r="C27" s="3"/>
      <c r="E27" s="29"/>
    </row>
    <row r="28" spans="1:5">
      <c r="A28" s="3"/>
      <c r="B28" s="3"/>
      <c r="C28" s="3"/>
      <c r="E28" s="29"/>
    </row>
    <row r="29" spans="1:5">
      <c r="A29" s="3"/>
      <c r="B29" s="3"/>
      <c r="C29" s="3"/>
      <c r="E29" s="29"/>
    </row>
    <row r="30" spans="1:5">
      <c r="A30" s="3"/>
      <c r="B30" s="3"/>
      <c r="C30" s="3"/>
      <c r="E30" s="29"/>
    </row>
    <row r="31" spans="1:5">
      <c r="A31" s="3"/>
      <c r="B31" s="3"/>
      <c r="C31" s="3"/>
      <c r="E31" s="29"/>
    </row>
    <row r="32" spans="1:5">
      <c r="A32" s="3"/>
      <c r="B32" s="3"/>
      <c r="C32" s="3"/>
      <c r="E32" s="29"/>
    </row>
    <row r="33" spans="1:5">
      <c r="A33" s="3"/>
      <c r="B33" s="3"/>
      <c r="C33" s="3"/>
      <c r="E33" s="29"/>
    </row>
    <row r="34" spans="1:5">
      <c r="A34" s="3"/>
      <c r="B34" s="3"/>
      <c r="C34" s="3"/>
      <c r="E34" s="29"/>
    </row>
    <row r="35" spans="1:5">
      <c r="A35" s="3"/>
      <c r="B35" s="3"/>
      <c r="C35" s="3"/>
      <c r="E35" s="29"/>
    </row>
    <row r="36" spans="1:5">
      <c r="A36" s="3"/>
      <c r="B36" s="3"/>
      <c r="C36" s="3"/>
      <c r="E36" s="29"/>
    </row>
    <row r="37" spans="1:5">
      <c r="A37" s="3"/>
      <c r="B37" s="3"/>
      <c r="C37" s="3"/>
      <c r="E37" s="29"/>
    </row>
    <row r="38" spans="1:5">
      <c r="A38" s="3"/>
      <c r="B38" s="3"/>
      <c r="C38" s="3"/>
      <c r="E38" s="29"/>
    </row>
    <row r="39" spans="1:5">
      <c r="A39" s="3"/>
      <c r="B39" s="3"/>
      <c r="C39" s="3"/>
      <c r="E39" s="29"/>
    </row>
    <row r="40" spans="1:5">
      <c r="A40" s="3"/>
      <c r="B40" s="3"/>
      <c r="C40" s="3"/>
      <c r="E40" s="29"/>
    </row>
    <row r="41" spans="1:5">
      <c r="A41" s="3"/>
      <c r="B41" s="3"/>
      <c r="C41" s="3"/>
      <c r="E41" s="29"/>
    </row>
    <row r="42" spans="1:5">
      <c r="A42" s="3"/>
      <c r="B42" s="3"/>
      <c r="C42" s="3"/>
      <c r="E42" s="29"/>
    </row>
    <row r="43" spans="1:5">
      <c r="A43" s="3"/>
      <c r="B43" s="3"/>
      <c r="C43" s="3"/>
      <c r="E43" s="29"/>
    </row>
    <row r="44" spans="1:5">
      <c r="A44" s="3"/>
      <c r="B44" s="3"/>
      <c r="C44" s="3"/>
      <c r="E44" s="29"/>
    </row>
    <row r="45" spans="1:5">
      <c r="A45" s="3"/>
      <c r="B45" s="3"/>
      <c r="C45" s="3"/>
      <c r="E45" s="29"/>
    </row>
    <row r="46" spans="1:5">
      <c r="A46" s="3"/>
      <c r="B46" s="3"/>
      <c r="C46" s="3"/>
      <c r="E46" s="29"/>
    </row>
    <row r="47" spans="1:5">
      <c r="A47" s="3"/>
      <c r="B47" s="3"/>
      <c r="C47" s="3"/>
      <c r="E47" s="29"/>
    </row>
    <row r="48" spans="1:5">
      <c r="A48" s="3"/>
      <c r="B48" s="3"/>
      <c r="C48" s="3"/>
      <c r="E48" s="29"/>
    </row>
    <row r="49" spans="1:5">
      <c r="A49" s="3"/>
      <c r="B49" s="3"/>
      <c r="C49" s="3"/>
      <c r="E49" s="29"/>
    </row>
    <row r="50" spans="1:5">
      <c r="A50" s="3"/>
      <c r="B50" s="3"/>
      <c r="C50" s="3"/>
      <c r="E50" s="29"/>
    </row>
    <row r="51" spans="1:5">
      <c r="A51" s="3"/>
      <c r="B51" s="3"/>
      <c r="C51" s="3"/>
      <c r="E51" s="29"/>
    </row>
    <row r="52" spans="1:5">
      <c r="A52" s="3"/>
      <c r="B52" s="3"/>
      <c r="C52" s="3"/>
      <c r="E52" s="29"/>
    </row>
    <row r="53" spans="1:5">
      <c r="A53" s="3"/>
      <c r="B53" s="3"/>
      <c r="C53" s="3"/>
      <c r="E53" s="29"/>
    </row>
    <row r="54" spans="1:5">
      <c r="A54" s="3"/>
      <c r="B54" s="3"/>
      <c r="C54" s="3"/>
      <c r="E54" s="29"/>
    </row>
    <row r="55" spans="1:5">
      <c r="A55" s="3"/>
      <c r="B55" s="3"/>
      <c r="C55" s="3"/>
      <c r="E55" s="29"/>
    </row>
    <row r="56" spans="1:5">
      <c r="A56" s="3"/>
      <c r="B56" s="3"/>
      <c r="C56" s="3"/>
      <c r="E56" s="29"/>
    </row>
    <row r="57" spans="1:5">
      <c r="A57" s="3"/>
      <c r="B57" s="3"/>
      <c r="C57" s="3"/>
      <c r="E57" s="29"/>
    </row>
    <row r="58" spans="1:5">
      <c r="A58" s="3"/>
      <c r="B58" s="3"/>
      <c r="C58" s="3"/>
      <c r="E58" s="29"/>
    </row>
    <row r="59" spans="1:5">
      <c r="A59" s="3"/>
      <c r="B59" s="3"/>
      <c r="C59" s="3"/>
      <c r="E59" s="29"/>
    </row>
    <row r="60" spans="1:5">
      <c r="A60" s="3"/>
      <c r="B60" s="3"/>
      <c r="C60" s="3"/>
      <c r="E60" s="29"/>
    </row>
    <row r="61" spans="1:5">
      <c r="A61" s="3"/>
      <c r="B61" s="3"/>
      <c r="C61" s="3"/>
      <c r="E61" s="29"/>
    </row>
    <row r="62" spans="1:5">
      <c r="A62" s="3"/>
      <c r="B62" s="3"/>
      <c r="C62" s="3"/>
      <c r="E62" s="29"/>
    </row>
    <row r="63" spans="1:5">
      <c r="A63" s="3"/>
      <c r="B63" s="3"/>
      <c r="C63" s="3"/>
      <c r="E63" s="29"/>
    </row>
    <row r="64" spans="1:5">
      <c r="A64" s="3"/>
      <c r="B64" s="3"/>
      <c r="C64" s="3"/>
      <c r="E64" s="29"/>
    </row>
    <row r="65" spans="1:5">
      <c r="A65" s="3"/>
      <c r="B65" s="3"/>
      <c r="C65" s="3"/>
      <c r="E65" s="29"/>
    </row>
    <row r="66" spans="1:5">
      <c r="A66" s="3"/>
      <c r="B66" s="3"/>
      <c r="C66" s="3"/>
      <c r="E66" s="29"/>
    </row>
    <row r="67" spans="1:5">
      <c r="A67" s="3"/>
      <c r="B67" s="3"/>
      <c r="C67" s="3"/>
      <c r="E67" s="29"/>
    </row>
    <row r="68" spans="1:5">
      <c r="A68" s="3"/>
      <c r="B68" s="3"/>
      <c r="C68" s="3"/>
      <c r="E68" s="29"/>
    </row>
    <row r="69" spans="1:5">
      <c r="A69" s="3"/>
      <c r="B69" s="3"/>
      <c r="C69" s="3"/>
      <c r="E69" s="29"/>
    </row>
    <row r="70" spans="1:5">
      <c r="A70" s="3"/>
      <c r="B70" s="3"/>
      <c r="C70" s="3"/>
      <c r="E70" s="29"/>
    </row>
    <row r="71" spans="1:5">
      <c r="A71" s="3"/>
      <c r="B71" s="3"/>
      <c r="C71" s="3"/>
      <c r="E71" s="29"/>
    </row>
    <row r="72" spans="1:5">
      <c r="A72" s="3"/>
      <c r="B72" s="3"/>
      <c r="C72" s="3"/>
      <c r="E72" s="29"/>
    </row>
    <row r="73" spans="1:5">
      <c r="A73" s="3"/>
      <c r="B73" s="3"/>
      <c r="C73" s="3"/>
      <c r="E73" s="29"/>
    </row>
    <row r="74" spans="1:5">
      <c r="A74" s="3"/>
      <c r="B74" s="3"/>
      <c r="C74" s="3"/>
      <c r="E74" s="29"/>
    </row>
    <row r="75" spans="1:5">
      <c r="A75" s="3"/>
      <c r="B75" s="3"/>
      <c r="C75" s="3"/>
      <c r="E75" s="29"/>
    </row>
    <row r="76" spans="1:5">
      <c r="A76" s="3"/>
      <c r="B76" s="3"/>
      <c r="C76" s="3"/>
      <c r="E76" s="29"/>
    </row>
    <row r="77" spans="1:5">
      <c r="A77" s="3"/>
      <c r="B77" s="3"/>
      <c r="C77" s="3"/>
      <c r="E77" s="29"/>
    </row>
    <row r="78" spans="1:5">
      <c r="A78" s="3"/>
      <c r="B78" s="3"/>
      <c r="C78" s="3"/>
      <c r="E78" s="29"/>
    </row>
    <row r="79" spans="1:5">
      <c r="A79" s="3"/>
      <c r="B79" s="3"/>
      <c r="C79" s="3"/>
      <c r="E79" s="29"/>
    </row>
    <row r="80" spans="1:5">
      <c r="A80" s="3"/>
      <c r="B80" s="3"/>
      <c r="C80" s="3"/>
      <c r="E80" s="29"/>
    </row>
    <row r="81" spans="1:5">
      <c r="A81" s="3"/>
      <c r="B81" s="3"/>
      <c r="C81" s="3"/>
      <c r="E81" s="29"/>
    </row>
    <row r="82" spans="1:5">
      <c r="A82" s="3"/>
      <c r="B82" s="3"/>
      <c r="C82" s="3"/>
      <c r="E82" s="29"/>
    </row>
    <row r="83" spans="1:5">
      <c r="A83" s="3"/>
      <c r="B83" s="3"/>
      <c r="C83" s="3"/>
      <c r="E83" s="29"/>
    </row>
    <row r="84" spans="1:5">
      <c r="A84" s="3"/>
      <c r="B84" s="3"/>
      <c r="C84" s="3"/>
      <c r="E84" s="29"/>
    </row>
    <row r="85" spans="1:5">
      <c r="A85" s="3"/>
      <c r="B85" s="3"/>
      <c r="C85" s="3"/>
      <c r="E85" s="29"/>
    </row>
    <row r="86" spans="1:5">
      <c r="A86" s="3"/>
      <c r="B86" s="3"/>
      <c r="C86" s="3"/>
      <c r="E86" s="29"/>
    </row>
    <row r="87" spans="1:5">
      <c r="A87" s="3"/>
      <c r="B87" s="3"/>
      <c r="C87" s="3"/>
      <c r="E87" s="29"/>
    </row>
    <row r="88" spans="1:5">
      <c r="A88" s="3"/>
      <c r="B88" s="3"/>
      <c r="C88" s="3"/>
      <c r="E88" s="29"/>
    </row>
    <row r="89" spans="1:5">
      <c r="A89" s="3"/>
      <c r="B89" s="3"/>
      <c r="C89" s="3"/>
      <c r="E89" s="29"/>
    </row>
    <row r="90" spans="1:5">
      <c r="A90" s="3"/>
      <c r="B90" s="3"/>
      <c r="C90" s="3"/>
      <c r="E90" s="29"/>
    </row>
    <row r="91" spans="1:5">
      <c r="A91" s="3"/>
      <c r="B91" s="3"/>
      <c r="C91" s="3"/>
      <c r="E91" s="29"/>
    </row>
    <row r="92" spans="1:5">
      <c r="A92" s="3"/>
      <c r="B92" s="3"/>
      <c r="C92" s="3"/>
      <c r="E92" s="29"/>
    </row>
    <row r="93" spans="1:5">
      <c r="A93" s="3"/>
      <c r="B93" s="3"/>
      <c r="C93" s="3"/>
      <c r="E93" s="29"/>
    </row>
    <row r="94" spans="1:5">
      <c r="A94" s="3"/>
      <c r="B94" s="3"/>
      <c r="C94" s="3"/>
      <c r="E94" s="29"/>
    </row>
    <row r="95" spans="1:5">
      <c r="A95" s="3"/>
      <c r="B95" s="3"/>
      <c r="C95" s="3"/>
      <c r="E95" s="29"/>
    </row>
    <row r="96" spans="1:5">
      <c r="A96" s="3"/>
      <c r="B96" s="3"/>
      <c r="C96" s="3"/>
      <c r="E96" s="29"/>
    </row>
    <row r="97" spans="1:5">
      <c r="A97" s="3"/>
      <c r="B97" s="3"/>
      <c r="C97" s="3"/>
      <c r="E97" s="29"/>
    </row>
    <row r="98" spans="1:5">
      <c r="A98" s="3"/>
      <c r="B98" s="3"/>
      <c r="C98" s="3"/>
      <c r="E98" s="29"/>
    </row>
    <row r="99" spans="1:5">
      <c r="A99" s="3"/>
      <c r="B99" s="3"/>
      <c r="C99" s="3"/>
      <c r="E99" s="29"/>
    </row>
    <row r="100" spans="1:5">
      <c r="A100" s="3"/>
      <c r="B100" s="3"/>
      <c r="C100" s="3"/>
      <c r="E100" s="29"/>
    </row>
    <row r="101" spans="1:5">
      <c r="A101" s="3"/>
      <c r="B101" s="3"/>
      <c r="C101" s="3"/>
      <c r="E101" s="29"/>
    </row>
    <row r="102" spans="1:5">
      <c r="A102" s="3"/>
      <c r="B102" s="3"/>
      <c r="C102" s="3"/>
      <c r="E102" s="29"/>
    </row>
    <row r="103" spans="1:5">
      <c r="A103" s="3"/>
      <c r="B103" s="3"/>
      <c r="C103" s="3"/>
      <c r="E103" s="29"/>
    </row>
    <row r="104" spans="1:5">
      <c r="A104" s="3"/>
      <c r="B104" s="3"/>
      <c r="C104" s="3"/>
      <c r="E104" s="29"/>
    </row>
    <row r="105" spans="1:5">
      <c r="A105" s="3"/>
      <c r="B105" s="3"/>
      <c r="C105" s="3"/>
      <c r="E105" s="29"/>
    </row>
    <row r="106" spans="1:5">
      <c r="A106" s="3"/>
      <c r="B106" s="3"/>
      <c r="C106" s="3"/>
      <c r="E106" s="29"/>
    </row>
    <row r="107" spans="1:5">
      <c r="A107" s="3"/>
      <c r="B107" s="3"/>
      <c r="C107" s="3"/>
      <c r="E107" s="29"/>
    </row>
    <row r="108" spans="1:5">
      <c r="A108" s="3"/>
      <c r="B108" s="3"/>
      <c r="C108" s="3"/>
      <c r="E108" s="29"/>
    </row>
    <row r="109" spans="1:5">
      <c r="A109" s="3"/>
      <c r="B109" s="3"/>
      <c r="C109" s="3"/>
      <c r="E109" s="29"/>
    </row>
    <row r="110" spans="1:5">
      <c r="A110" s="3"/>
      <c r="B110" s="3"/>
      <c r="C110" s="3"/>
      <c r="E110" s="29"/>
    </row>
    <row r="111" spans="1:5">
      <c r="A111" s="3"/>
      <c r="B111" s="3"/>
      <c r="C111" s="3"/>
      <c r="E111" s="29"/>
    </row>
    <row r="112" spans="1:5">
      <c r="A112" s="3"/>
      <c r="B112" s="3"/>
      <c r="C112" s="3"/>
      <c r="E112" s="29"/>
    </row>
    <row r="113" spans="1:5">
      <c r="A113" s="3"/>
      <c r="B113" s="3"/>
      <c r="C113" s="3"/>
      <c r="E113" s="29"/>
    </row>
    <row r="114" spans="1:5">
      <c r="A114" s="3"/>
      <c r="B114" s="3"/>
      <c r="C114" s="3"/>
      <c r="E114" s="29"/>
    </row>
    <row r="115" spans="1:5">
      <c r="A115" s="3"/>
      <c r="B115" s="3"/>
      <c r="C115" s="3"/>
      <c r="E115" s="29"/>
    </row>
    <row r="116" spans="1:5">
      <c r="A116" s="3"/>
      <c r="B116" s="3"/>
      <c r="C116" s="3"/>
      <c r="E116" s="29"/>
    </row>
    <row r="117" spans="1:5">
      <c r="A117" s="3"/>
      <c r="B117" s="3"/>
      <c r="C117" s="3"/>
      <c r="E117" s="29"/>
    </row>
    <row r="118" spans="1:5">
      <c r="A118" s="3"/>
      <c r="B118" s="3"/>
      <c r="C118" s="3"/>
      <c r="E118" s="29"/>
    </row>
    <row r="119" spans="1:5">
      <c r="A119" s="3"/>
      <c r="B119" s="3"/>
      <c r="C119" s="3"/>
      <c r="E119" s="29"/>
    </row>
    <row r="120" spans="1:5">
      <c r="A120" s="3"/>
      <c r="B120" s="3"/>
      <c r="C120" s="3"/>
      <c r="E120" s="29"/>
    </row>
    <row r="121" spans="1:5">
      <c r="A121" s="3"/>
      <c r="B121" s="3"/>
      <c r="C121" s="3"/>
      <c r="E121" s="29"/>
    </row>
    <row r="122" spans="1:5">
      <c r="A122" s="3"/>
      <c r="B122" s="3"/>
      <c r="C122" s="3"/>
      <c r="E122" s="29"/>
    </row>
    <row r="123" spans="1:5">
      <c r="A123" s="3"/>
      <c r="B123" s="3"/>
      <c r="C123" s="3"/>
      <c r="E123" s="29"/>
    </row>
    <row r="124" spans="1:5">
      <c r="A124" s="3"/>
      <c r="B124" s="3"/>
      <c r="C124" s="3"/>
      <c r="E124" s="29"/>
    </row>
    <row r="125" spans="1:5">
      <c r="A125" s="3"/>
      <c r="B125" s="3"/>
      <c r="C125" s="3"/>
      <c r="E125" s="29"/>
    </row>
    <row r="126" spans="1:5">
      <c r="A126" s="3"/>
      <c r="B126" s="3"/>
      <c r="C126" s="3"/>
      <c r="E126" s="29"/>
    </row>
    <row r="127" spans="1:5">
      <c r="A127" s="3"/>
      <c r="B127" s="3"/>
      <c r="C127" s="3"/>
      <c r="E127" s="29"/>
    </row>
    <row r="128" spans="1:5">
      <c r="A128" s="3"/>
      <c r="B128" s="3"/>
      <c r="C128" s="3"/>
      <c r="E128" s="29"/>
    </row>
    <row r="129" spans="1:5">
      <c r="A129" s="3"/>
      <c r="B129" s="3"/>
      <c r="C129" s="3"/>
      <c r="E129" s="29"/>
    </row>
    <row r="130" spans="1:5">
      <c r="A130" s="3"/>
      <c r="B130" s="3"/>
      <c r="C130" s="3"/>
      <c r="E130" s="29"/>
    </row>
    <row r="131" spans="1:5">
      <c r="A131" s="3"/>
      <c r="B131" s="3"/>
      <c r="C131" s="3"/>
      <c r="E131" s="29"/>
    </row>
    <row r="132" spans="1:5">
      <c r="A132" s="3"/>
      <c r="B132" s="3"/>
      <c r="C132" s="3"/>
      <c r="E132" s="29"/>
    </row>
    <row r="133" spans="1:5">
      <c r="A133" s="3"/>
      <c r="B133" s="3"/>
      <c r="C133" s="3"/>
      <c r="E133" s="29"/>
    </row>
    <row r="134" spans="1:5">
      <c r="A134" s="3"/>
      <c r="B134" s="3"/>
      <c r="C134" s="3"/>
      <c r="E134" s="29"/>
    </row>
    <row r="135" spans="1:5">
      <c r="A135" s="3"/>
      <c r="B135" s="3"/>
      <c r="C135" s="3"/>
      <c r="E135" s="29"/>
    </row>
    <row r="136" spans="1:5">
      <c r="A136" s="3"/>
      <c r="B136" s="3"/>
      <c r="C136" s="3"/>
      <c r="E136" s="29"/>
    </row>
    <row r="137" spans="1:5">
      <c r="A137" s="3"/>
      <c r="B137" s="3"/>
      <c r="C137" s="3"/>
      <c r="E137" s="29"/>
    </row>
    <row r="138" spans="1:5">
      <c r="A138" s="3"/>
      <c r="B138" s="3"/>
      <c r="C138" s="3"/>
      <c r="E138" s="29"/>
    </row>
    <row r="139" spans="1:5">
      <c r="A139" s="3"/>
      <c r="B139" s="3"/>
      <c r="C139" s="3"/>
      <c r="E139" s="29"/>
    </row>
    <row r="140" spans="1:5">
      <c r="A140" s="3"/>
      <c r="B140" s="3"/>
      <c r="C140" s="3"/>
      <c r="E140" s="29"/>
    </row>
    <row r="141" spans="1:5">
      <c r="A141" s="3"/>
      <c r="B141" s="3"/>
      <c r="C141" s="3"/>
      <c r="E141" s="29"/>
    </row>
    <row r="142" spans="1:5">
      <c r="A142" s="3"/>
      <c r="B142" s="3"/>
      <c r="C142" s="3"/>
      <c r="E142" s="29"/>
    </row>
    <row r="143" spans="1:5">
      <c r="A143" s="3"/>
      <c r="B143" s="3"/>
      <c r="C143" s="3"/>
      <c r="E143" s="29"/>
    </row>
    <row r="144" spans="1:5">
      <c r="A144" s="3"/>
      <c r="B144" s="3"/>
      <c r="C144" s="3"/>
      <c r="E144" s="29"/>
    </row>
    <row r="145" spans="1:5">
      <c r="A145" s="3"/>
      <c r="B145" s="3"/>
      <c r="C145" s="3"/>
      <c r="E145" s="29"/>
    </row>
    <row r="146" spans="1:5">
      <c r="A146" s="3"/>
      <c r="B146" s="3"/>
      <c r="C146" s="3"/>
      <c r="E146" s="29"/>
    </row>
    <row r="147" spans="1:5">
      <c r="A147" s="3"/>
      <c r="B147" s="3"/>
      <c r="C147" s="3"/>
      <c r="E147" s="29"/>
    </row>
    <row r="148" spans="1:5">
      <c r="A148" s="3"/>
      <c r="B148" s="3"/>
      <c r="C148" s="3"/>
      <c r="E148" s="29"/>
    </row>
    <row r="149" spans="1:5">
      <c r="A149" s="3"/>
      <c r="B149" s="3"/>
      <c r="C149" s="3"/>
      <c r="E149" s="29"/>
    </row>
    <row r="150" spans="1:5">
      <c r="A150" s="3"/>
      <c r="B150" s="3"/>
      <c r="C150" s="3"/>
      <c r="E150" s="29"/>
    </row>
    <row r="151" spans="1:5">
      <c r="A151" s="3"/>
      <c r="B151" s="3"/>
      <c r="C151" s="3"/>
      <c r="E151" s="29"/>
    </row>
    <row r="152" spans="1:5">
      <c r="A152" s="3"/>
      <c r="B152" s="3"/>
      <c r="C152" s="3"/>
      <c r="E152" s="29"/>
    </row>
    <row r="153" spans="1:5">
      <c r="A153" s="3"/>
      <c r="B153" s="3"/>
      <c r="C153" s="3"/>
      <c r="E153" s="29"/>
    </row>
    <row r="154" spans="1:5">
      <c r="A154" s="3"/>
      <c r="B154" s="3"/>
      <c r="C154" s="3"/>
      <c r="E154" s="29"/>
    </row>
    <row r="155" spans="1:5">
      <c r="A155" s="3"/>
      <c r="B155" s="3"/>
      <c r="C155" s="3"/>
      <c r="E155" s="29"/>
    </row>
    <row r="156" spans="1:5">
      <c r="A156" s="3"/>
      <c r="B156" s="3"/>
      <c r="C156" s="3"/>
      <c r="E156" s="29"/>
    </row>
    <row r="157" spans="1:5">
      <c r="A157" s="3"/>
      <c r="B157" s="3"/>
      <c r="C157" s="3"/>
      <c r="E157" s="29"/>
    </row>
    <row r="158" spans="1:5">
      <c r="A158" s="3"/>
      <c r="B158" s="3"/>
      <c r="C158" s="3"/>
      <c r="E158" s="29"/>
    </row>
    <row r="159" spans="1:5">
      <c r="A159" s="3"/>
      <c r="B159" s="3"/>
      <c r="C159" s="3"/>
      <c r="E159" s="29"/>
    </row>
    <row r="160" spans="1:5">
      <c r="A160" s="3"/>
      <c r="B160" s="3"/>
      <c r="C160" s="3"/>
      <c r="E160" s="29"/>
    </row>
    <row r="161" spans="1:5">
      <c r="A161" s="3"/>
      <c r="B161" s="3"/>
      <c r="C161" s="3"/>
      <c r="E161" s="29"/>
    </row>
    <row r="162" spans="1:5">
      <c r="A162" s="3"/>
      <c r="B162" s="3"/>
      <c r="C162" s="3"/>
      <c r="E162" s="29"/>
    </row>
    <row r="163" spans="1:5">
      <c r="A163" s="3"/>
      <c r="B163" s="3"/>
      <c r="C163" s="3"/>
      <c r="E163" s="29"/>
    </row>
    <row r="164" spans="1:5">
      <c r="A164" s="3"/>
      <c r="B164" s="3"/>
      <c r="C164" s="3"/>
      <c r="E164" s="29"/>
    </row>
    <row r="165" spans="1:5">
      <c r="A165" s="3"/>
      <c r="B165" s="3"/>
      <c r="C165" s="3"/>
      <c r="E165" s="29"/>
    </row>
    <row r="166" spans="1:5">
      <c r="A166" s="3"/>
      <c r="B166" s="3"/>
      <c r="C166" s="3"/>
      <c r="E166" s="29"/>
    </row>
    <row r="167" spans="1:5">
      <c r="A167" s="3"/>
      <c r="B167" s="3"/>
      <c r="C167" s="3"/>
      <c r="E167" s="29"/>
    </row>
    <row r="168" spans="1:5">
      <c r="A168" s="3"/>
      <c r="B168" s="3"/>
      <c r="C168" s="3"/>
      <c r="E168" s="29"/>
    </row>
    <row r="169" spans="1:5">
      <c r="A169" s="3"/>
      <c r="B169" s="3"/>
      <c r="C169" s="3"/>
      <c r="E169" s="29"/>
    </row>
    <row r="170" spans="1:5">
      <c r="A170" s="3"/>
      <c r="B170" s="3"/>
      <c r="C170" s="3"/>
      <c r="E170" s="29"/>
    </row>
    <row r="171" spans="1:5">
      <c r="A171" s="3"/>
      <c r="B171" s="3"/>
      <c r="C171" s="3"/>
      <c r="E171" s="29"/>
    </row>
    <row r="172" spans="1:5">
      <c r="A172" s="3"/>
      <c r="B172" s="3"/>
      <c r="C172" s="3"/>
      <c r="E172" s="29"/>
    </row>
    <row r="173" spans="1:5">
      <c r="A173" s="3"/>
      <c r="B173" s="3"/>
      <c r="C173" s="3"/>
      <c r="E173" s="29"/>
    </row>
    <row r="174" spans="1:5">
      <c r="A174" s="3"/>
      <c r="B174" s="3"/>
      <c r="C174" s="3"/>
      <c r="E174" s="29"/>
    </row>
    <row r="175" spans="1:5">
      <c r="A175" s="3"/>
      <c r="B175" s="3"/>
      <c r="C175" s="3"/>
      <c r="E175" s="29"/>
    </row>
    <row r="176" spans="1:5">
      <c r="A176" s="3"/>
      <c r="B176" s="3"/>
      <c r="C176" s="3"/>
      <c r="E176" s="29"/>
    </row>
    <row r="177" spans="1:5">
      <c r="A177" s="3"/>
      <c r="B177" s="3"/>
      <c r="C177" s="3"/>
      <c r="E177" s="29"/>
    </row>
    <row r="178" spans="1:5">
      <c r="A178" s="3"/>
      <c r="B178" s="3"/>
      <c r="C178" s="3"/>
      <c r="E178" s="29"/>
    </row>
    <row r="179" spans="1:5">
      <c r="A179" s="3"/>
      <c r="B179" s="3"/>
      <c r="C179" s="3"/>
      <c r="E179" s="29"/>
    </row>
    <row r="180" spans="1:5">
      <c r="A180" s="3"/>
      <c r="B180" s="3"/>
      <c r="C180" s="3"/>
      <c r="E180" s="29"/>
    </row>
    <row r="181" spans="1:5">
      <c r="A181" s="3"/>
      <c r="B181" s="3"/>
      <c r="C181" s="3"/>
      <c r="E181" s="29"/>
    </row>
    <row r="182" spans="1:5">
      <c r="A182" s="3"/>
      <c r="B182" s="3"/>
      <c r="C182" s="3"/>
      <c r="E182" s="29"/>
    </row>
    <row r="183" spans="1:5">
      <c r="A183" s="3"/>
      <c r="B183" s="3"/>
      <c r="C183" s="3"/>
      <c r="E183" s="29"/>
    </row>
    <row r="184" spans="1:5">
      <c r="A184" s="3"/>
      <c r="B184" s="3"/>
      <c r="C184" s="3"/>
      <c r="E184" s="29"/>
    </row>
    <row r="185" spans="1:5">
      <c r="A185" s="3"/>
      <c r="B185" s="3"/>
      <c r="C185" s="3"/>
      <c r="E185" s="29"/>
    </row>
    <row r="186" spans="1:5">
      <c r="A186" s="3"/>
      <c r="B186" s="3"/>
      <c r="C186" s="3"/>
      <c r="E186" s="29"/>
    </row>
    <row r="187" spans="1:5">
      <c r="A187" s="3"/>
      <c r="B187" s="3"/>
      <c r="C187" s="3"/>
      <c r="E187" s="29"/>
    </row>
    <row r="188" spans="1:5">
      <c r="A188" s="3"/>
      <c r="B188" s="3"/>
      <c r="C188" s="3"/>
      <c r="E188" s="29"/>
    </row>
    <row r="189" spans="1:5">
      <c r="A189" s="3"/>
      <c r="B189" s="3"/>
      <c r="C189" s="3"/>
      <c r="E189" s="29"/>
    </row>
    <row r="190" spans="1:5">
      <c r="A190" s="3"/>
      <c r="B190" s="3"/>
      <c r="C190" s="3"/>
      <c r="E190" s="29"/>
    </row>
    <row r="191" spans="1:5">
      <c r="A191" s="3"/>
      <c r="B191" s="3"/>
      <c r="C191" s="3"/>
      <c r="E191" s="29"/>
    </row>
    <row r="192" spans="1:5">
      <c r="A192" s="3"/>
      <c r="B192" s="3"/>
      <c r="C192" s="3"/>
      <c r="E192" s="29"/>
    </row>
    <row r="193" spans="1:5">
      <c r="A193" s="3"/>
      <c r="B193" s="3"/>
      <c r="C193" s="3"/>
      <c r="E193" s="29"/>
    </row>
    <row r="194" spans="1:5">
      <c r="A194" s="3"/>
      <c r="B194" s="3"/>
      <c r="C194" s="3"/>
      <c r="E194" s="29"/>
    </row>
    <row r="195" spans="1:5">
      <c r="A195" s="3"/>
      <c r="B195" s="3"/>
      <c r="C195" s="3"/>
      <c r="E195" s="29"/>
    </row>
    <row r="196" spans="1:5">
      <c r="A196" s="3"/>
      <c r="B196" s="3"/>
      <c r="C196" s="3"/>
      <c r="E196" s="29"/>
    </row>
    <row r="197" spans="1:5">
      <c r="A197" s="3"/>
      <c r="B197" s="3"/>
      <c r="C197" s="3"/>
      <c r="E197" s="29"/>
    </row>
    <row r="198" spans="1:5">
      <c r="A198" s="3"/>
      <c r="B198" s="3"/>
      <c r="C198" s="3"/>
      <c r="E198" s="29"/>
    </row>
    <row r="199" spans="1:5">
      <c r="A199" s="3"/>
      <c r="B199" s="3"/>
      <c r="C199" s="3"/>
      <c r="E199" s="29"/>
    </row>
    <row r="200" spans="1:5">
      <c r="A200" s="3"/>
      <c r="B200" s="3"/>
      <c r="C200" s="3"/>
      <c r="E200" s="29"/>
    </row>
    <row r="201" spans="1:5">
      <c r="A201" s="3"/>
      <c r="B201" s="3"/>
      <c r="C201" s="3"/>
      <c r="E201" s="29"/>
    </row>
    <row r="202" spans="1:5">
      <c r="A202" s="3"/>
      <c r="B202" s="3"/>
      <c r="C202" s="3"/>
      <c r="E202" s="29"/>
    </row>
    <row r="203" spans="1:5">
      <c r="A203" s="3"/>
      <c r="B203" s="3"/>
      <c r="C203" s="3"/>
      <c r="E203" s="29"/>
    </row>
    <row r="204" spans="1:5">
      <c r="A204" s="3"/>
      <c r="B204" s="3"/>
      <c r="C204" s="3"/>
      <c r="E204" s="29"/>
    </row>
    <row r="205" spans="1:5">
      <c r="A205" s="3"/>
      <c r="B205" s="3"/>
      <c r="C205" s="3"/>
      <c r="E205" s="29"/>
    </row>
    <row r="206" spans="1:5">
      <c r="A206" s="3"/>
      <c r="B206" s="3"/>
      <c r="C206" s="3"/>
      <c r="E206" s="29"/>
    </row>
    <row r="207" spans="1:5">
      <c r="A207" s="3"/>
      <c r="B207" s="3"/>
      <c r="C207" s="3"/>
      <c r="E207" s="29"/>
    </row>
    <row r="208" spans="1:5">
      <c r="A208" s="3"/>
      <c r="B208" s="3"/>
      <c r="C208" s="3"/>
      <c r="E208" s="29"/>
    </row>
    <row r="209" spans="1:5">
      <c r="A209" s="3"/>
      <c r="B209" s="3"/>
      <c r="C209" s="3"/>
      <c r="E209" s="29"/>
    </row>
    <row r="210" spans="1:5">
      <c r="A210" s="3"/>
      <c r="B210" s="3"/>
      <c r="C210" s="3"/>
      <c r="E210" s="29"/>
    </row>
    <row r="211" spans="1:5">
      <c r="A211" s="3"/>
      <c r="B211" s="3"/>
      <c r="C211" s="3"/>
      <c r="E211" s="29"/>
    </row>
    <row r="212" spans="1:5">
      <c r="A212" s="3"/>
      <c r="B212" s="3"/>
      <c r="C212" s="3"/>
      <c r="E212" s="29"/>
    </row>
    <row r="213" spans="1:5">
      <c r="A213" s="3"/>
      <c r="B213" s="3"/>
      <c r="C213" s="3"/>
      <c r="E213" s="29"/>
    </row>
    <row r="214" spans="1:5">
      <c r="A214" s="3"/>
      <c r="B214" s="3"/>
      <c r="C214" s="3"/>
      <c r="E214" s="29"/>
    </row>
    <row r="215" spans="1:5">
      <c r="A215" s="3"/>
      <c r="B215" s="3"/>
      <c r="C215" s="3"/>
      <c r="E215" s="29"/>
    </row>
    <row r="216" spans="1:5">
      <c r="A216" s="3"/>
      <c r="B216" s="3"/>
      <c r="C216" s="3"/>
      <c r="E216" s="29"/>
    </row>
    <row r="217" spans="1:5">
      <c r="A217" s="3"/>
      <c r="B217" s="3"/>
      <c r="C217" s="3"/>
      <c r="E217" s="29"/>
    </row>
    <row r="218" spans="1:5">
      <c r="A218" s="3"/>
      <c r="B218" s="3"/>
      <c r="C218" s="3"/>
      <c r="E218" s="29"/>
    </row>
    <row r="219" spans="1:5">
      <c r="A219" s="3"/>
      <c r="B219" s="3"/>
      <c r="C219" s="3"/>
      <c r="E219" s="29"/>
    </row>
    <row r="220" spans="1:5">
      <c r="A220" s="3"/>
      <c r="B220" s="3"/>
      <c r="C220" s="3"/>
      <c r="E220" s="29"/>
    </row>
    <row r="221" spans="1:5">
      <c r="A221" s="3"/>
      <c r="B221" s="3"/>
      <c r="C221" s="3"/>
      <c r="E221" s="29"/>
    </row>
    <row r="222" spans="1:5">
      <c r="A222" s="3"/>
      <c r="B222" s="3"/>
      <c r="C222" s="3"/>
      <c r="E222" s="29"/>
    </row>
    <row r="223" spans="1:5">
      <c r="A223" s="3"/>
      <c r="B223" s="3"/>
      <c r="C223" s="3"/>
      <c r="E223" s="29"/>
    </row>
    <row r="224" spans="1:5">
      <c r="A224" s="3"/>
      <c r="B224" s="3"/>
      <c r="C224" s="3"/>
      <c r="E224" s="29"/>
    </row>
    <row r="225" spans="1:5">
      <c r="A225" s="3"/>
      <c r="B225" s="3"/>
      <c r="C225" s="3"/>
      <c r="E225" s="29"/>
    </row>
    <row r="226" spans="1:5">
      <c r="A226" s="3"/>
      <c r="B226" s="3"/>
      <c r="C226" s="3"/>
      <c r="E226" s="29"/>
    </row>
    <row r="227" spans="1:5">
      <c r="A227" s="3"/>
      <c r="B227" s="3"/>
      <c r="C227" s="3"/>
      <c r="E227" s="29"/>
    </row>
    <row r="228" spans="1:5">
      <c r="A228" s="3"/>
      <c r="B228" s="3"/>
      <c r="C228" s="3"/>
      <c r="E228" s="29"/>
    </row>
    <row r="229" spans="1:5">
      <c r="A229" s="3"/>
      <c r="B229" s="3"/>
      <c r="C229" s="3"/>
      <c r="E229" s="29"/>
    </row>
    <row r="230" spans="1:5">
      <c r="A230" s="3"/>
      <c r="B230" s="3"/>
      <c r="C230" s="3"/>
      <c r="E230" s="29"/>
    </row>
    <row r="231" spans="1:5">
      <c r="A231" s="3"/>
      <c r="B231" s="3"/>
      <c r="C231" s="3"/>
      <c r="E231" s="29"/>
    </row>
    <row r="232" spans="1:5">
      <c r="A232" s="3"/>
      <c r="B232" s="3"/>
      <c r="C232" s="3"/>
      <c r="E232" s="29"/>
    </row>
    <row r="233" spans="1:5">
      <c r="A233" s="3"/>
      <c r="B233" s="3"/>
      <c r="C233" s="3"/>
      <c r="E233" s="29"/>
    </row>
    <row r="234" spans="1:5">
      <c r="A234" s="3"/>
      <c r="B234" s="3"/>
      <c r="C234" s="3"/>
      <c r="E234" s="29"/>
    </row>
    <row r="235" spans="1:5">
      <c r="A235" s="3"/>
      <c r="B235" s="3"/>
      <c r="C235" s="3"/>
      <c r="E235" s="29"/>
    </row>
    <row r="236" spans="1:5">
      <c r="A236" s="3"/>
      <c r="B236" s="3"/>
      <c r="C236" s="3"/>
      <c r="E236" s="29"/>
    </row>
    <row r="237" spans="1:5">
      <c r="A237" s="3"/>
      <c r="B237" s="3"/>
      <c r="C237" s="3"/>
      <c r="E237" s="29"/>
    </row>
    <row r="238" spans="1:5">
      <c r="A238" s="3"/>
      <c r="B238" s="3"/>
      <c r="C238" s="3"/>
      <c r="E238" s="29"/>
    </row>
    <row r="239" spans="1:5">
      <c r="A239" s="3"/>
      <c r="B239" s="3"/>
      <c r="C239" s="3"/>
      <c r="E239" s="29"/>
    </row>
    <row r="240" spans="1:5">
      <c r="A240" s="3"/>
      <c r="B240" s="3"/>
      <c r="C240" s="3"/>
      <c r="E240" s="29"/>
    </row>
    <row r="241" spans="1:5">
      <c r="A241" s="3"/>
      <c r="B241" s="3"/>
      <c r="C241" s="3"/>
      <c r="E241" s="29"/>
    </row>
    <row r="242" spans="1:5">
      <c r="A242" s="3"/>
      <c r="B242" s="3"/>
      <c r="C242" s="3"/>
      <c r="E242" s="29"/>
    </row>
    <row r="243" spans="1:5">
      <c r="A243" s="3"/>
      <c r="B243" s="3"/>
      <c r="C243" s="3"/>
      <c r="E243" s="29"/>
    </row>
    <row r="244" spans="1:5">
      <c r="A244" s="3"/>
      <c r="B244" s="3"/>
      <c r="C244" s="3"/>
      <c r="E244" s="29"/>
    </row>
    <row r="245" spans="1:5">
      <c r="A245" s="3"/>
      <c r="B245" s="3"/>
      <c r="C245" s="3"/>
      <c r="E245" s="29"/>
    </row>
    <row r="246" spans="1:5">
      <c r="A246" s="3"/>
      <c r="B246" s="3"/>
      <c r="C246" s="3"/>
      <c r="E246" s="29"/>
    </row>
    <row r="247" spans="1:5">
      <c r="A247" s="3"/>
      <c r="B247" s="3"/>
      <c r="C247" s="3"/>
      <c r="E247" s="29"/>
    </row>
    <row r="248" spans="1:5">
      <c r="A248" s="3"/>
      <c r="B248" s="3"/>
      <c r="C248" s="3"/>
      <c r="E248" s="29"/>
    </row>
    <row r="249" spans="1:5">
      <c r="A249" s="3"/>
      <c r="B249" s="3"/>
      <c r="C249" s="3"/>
      <c r="E249" s="29"/>
    </row>
    <row r="250" spans="1:5">
      <c r="A250" s="3"/>
      <c r="B250" s="3"/>
      <c r="C250" s="3"/>
      <c r="E250" s="29"/>
    </row>
    <row r="251" spans="1:5">
      <c r="A251" s="3"/>
      <c r="B251" s="3"/>
      <c r="C251" s="3"/>
      <c r="E251" s="29"/>
    </row>
    <row r="252" spans="1:5">
      <c r="A252" s="3"/>
      <c r="B252" s="3"/>
      <c r="C252" s="3"/>
      <c r="E252" s="29"/>
    </row>
    <row r="253" spans="1:5">
      <c r="A253" s="3"/>
      <c r="B253" s="3"/>
      <c r="C253" s="3"/>
      <c r="E253" s="29"/>
    </row>
    <row r="254" spans="1:5">
      <c r="A254" s="3"/>
      <c r="B254" s="3"/>
      <c r="C254" s="3"/>
      <c r="E254" s="29"/>
    </row>
    <row r="255" spans="1:5">
      <c r="A255" s="3"/>
      <c r="B255" s="3"/>
      <c r="C255" s="3"/>
      <c r="E255" s="29"/>
    </row>
    <row r="256" spans="1:5">
      <c r="A256" s="3"/>
      <c r="B256" s="3"/>
      <c r="C256" s="3"/>
      <c r="E256" s="29"/>
    </row>
    <row r="257" spans="1:5">
      <c r="A257" s="3"/>
      <c r="B257" s="3"/>
      <c r="C257" s="3"/>
      <c r="E257" s="29"/>
    </row>
    <row r="258" spans="1:5">
      <c r="A258" s="3"/>
      <c r="B258" s="3"/>
      <c r="C258" s="3"/>
      <c r="E258" s="29"/>
    </row>
    <row r="259" spans="1:5">
      <c r="A259" s="3"/>
      <c r="B259" s="3"/>
      <c r="C259" s="3"/>
      <c r="E259" s="29"/>
    </row>
    <row r="260" spans="1:5">
      <c r="A260" s="3"/>
      <c r="B260" s="3"/>
      <c r="C260" s="3"/>
      <c r="E260" s="29"/>
    </row>
    <row r="261" spans="1:5">
      <c r="A261" s="3"/>
      <c r="B261" s="3"/>
      <c r="C261" s="3"/>
      <c r="E261" s="29"/>
    </row>
    <row r="262" spans="1:5">
      <c r="A262" s="3"/>
      <c r="B262" s="3"/>
      <c r="C262" s="3"/>
      <c r="E262" s="29"/>
    </row>
    <row r="263" spans="1:5">
      <c r="A263" s="3"/>
      <c r="B263" s="3"/>
      <c r="C263" s="3"/>
      <c r="E263" s="29"/>
    </row>
    <row r="264" spans="1:5">
      <c r="A264" s="3"/>
      <c r="B264" s="3"/>
      <c r="C264" s="3"/>
      <c r="E264" s="29"/>
    </row>
    <row r="265" spans="1:5">
      <c r="A265" s="3"/>
      <c r="B265" s="3"/>
      <c r="C265" s="3"/>
      <c r="E265" s="29"/>
    </row>
    <row r="266" spans="1:5">
      <c r="A266" s="3"/>
      <c r="B266" s="3"/>
      <c r="C266" s="3"/>
      <c r="E266" s="29"/>
    </row>
    <row r="267" spans="1:5">
      <c r="A267" s="3"/>
      <c r="B267" s="3"/>
      <c r="C267" s="3"/>
      <c r="E267" s="29"/>
    </row>
    <row r="268" spans="1:5">
      <c r="A268" s="3"/>
      <c r="B268" s="3"/>
      <c r="C268" s="3"/>
      <c r="E268" s="29"/>
    </row>
    <row r="269" spans="1:5">
      <c r="A269" s="3"/>
      <c r="B269" s="3"/>
      <c r="C269" s="3"/>
      <c r="E269" s="29"/>
    </row>
    <row r="270" spans="1:5">
      <c r="A270" s="3"/>
      <c r="B270" s="3"/>
      <c r="C270" s="3"/>
      <c r="E270" s="29"/>
    </row>
    <row r="271" spans="1:5">
      <c r="A271" s="3"/>
      <c r="B271" s="3"/>
      <c r="C271" s="3"/>
      <c r="E271" s="29"/>
    </row>
    <row r="272" spans="1:5">
      <c r="A272" s="3"/>
      <c r="B272" s="3"/>
      <c r="C272" s="3"/>
      <c r="E272" s="29"/>
    </row>
    <row r="273" spans="1:5">
      <c r="A273" s="3"/>
      <c r="B273" s="3"/>
      <c r="C273" s="3"/>
      <c r="E273" s="29"/>
    </row>
    <row r="274" spans="1:5">
      <c r="A274" s="3"/>
      <c r="B274" s="3"/>
      <c r="C274" s="3"/>
      <c r="E274" s="29"/>
    </row>
    <row r="275" spans="1:5">
      <c r="A275" s="3"/>
      <c r="B275" s="3"/>
      <c r="C275" s="3"/>
      <c r="E275" s="29"/>
    </row>
    <row r="276" spans="1:5">
      <c r="A276" s="3"/>
      <c r="B276" s="3"/>
      <c r="C276" s="3"/>
      <c r="E276" s="29"/>
    </row>
    <row r="277" spans="1:5">
      <c r="A277" s="3"/>
      <c r="B277" s="3"/>
      <c r="C277" s="3"/>
      <c r="E277" s="29"/>
    </row>
    <row r="278" spans="1:5">
      <c r="A278" s="3"/>
      <c r="B278" s="3"/>
      <c r="C278" s="3"/>
      <c r="E278" s="29"/>
    </row>
    <row r="279" spans="1:6">
      <c r="A279" s="3"/>
      <c r="B279" s="3"/>
      <c r="C279" s="3"/>
      <c r="E279" s="29"/>
      <c r="F279" t="s">
        <v>12079</v>
      </c>
    </row>
    <row r="280" spans="1:6">
      <c r="A280" s="3"/>
      <c r="B280" s="3"/>
      <c r="C280" s="3"/>
      <c r="E280" s="29"/>
      <c r="F280" t="s">
        <v>12079</v>
      </c>
    </row>
    <row r="281" spans="1:5">
      <c r="A281" s="3"/>
      <c r="B281" s="3"/>
      <c r="C281" s="3"/>
      <c r="E281" s="29"/>
    </row>
    <row r="282" spans="1:5">
      <c r="A282" s="3"/>
      <c r="B282" s="3"/>
      <c r="C282" s="3"/>
      <c r="E282" s="29"/>
    </row>
    <row r="283" spans="1:5">
      <c r="A283" s="3"/>
      <c r="B283" s="3"/>
      <c r="C283" s="3"/>
      <c r="E283" s="29"/>
    </row>
    <row r="284" spans="1:5">
      <c r="A284" s="3"/>
      <c r="B284" s="3"/>
      <c r="C284" s="3"/>
      <c r="E284" s="29"/>
    </row>
    <row r="285" spans="1:5">
      <c r="A285" s="3"/>
      <c r="B285" s="3"/>
      <c r="C285" s="3"/>
      <c r="E285" s="29"/>
    </row>
    <row r="286" spans="1:5">
      <c r="A286" s="3"/>
      <c r="B286" s="3"/>
      <c r="C286" s="3"/>
      <c r="E286" s="29"/>
    </row>
    <row r="287" spans="1:5">
      <c r="A287" s="3"/>
      <c r="B287" s="3"/>
      <c r="C287" s="3"/>
      <c r="E287" s="29"/>
    </row>
    <row r="288" spans="1:5">
      <c r="A288" s="3"/>
      <c r="B288" s="3"/>
      <c r="C288" s="3"/>
      <c r="E288" s="29"/>
    </row>
    <row r="289" spans="1:5">
      <c r="A289" s="3"/>
      <c r="B289" s="3"/>
      <c r="C289" s="3"/>
      <c r="E289" s="29"/>
    </row>
    <row r="290" spans="1:5">
      <c r="A290" s="3"/>
      <c r="B290" s="3"/>
      <c r="C290" s="3"/>
      <c r="E290" s="29"/>
    </row>
    <row r="291" spans="1:5">
      <c r="A291" s="3"/>
      <c r="B291" s="3"/>
      <c r="C291" s="3"/>
      <c r="E291" s="29"/>
    </row>
    <row r="292" spans="1:5">
      <c r="A292" s="3"/>
      <c r="B292" s="3"/>
      <c r="C292" s="3"/>
      <c r="E292" s="29"/>
    </row>
    <row r="293" spans="1:5">
      <c r="A293" s="3"/>
      <c r="B293" s="3"/>
      <c r="C293" s="3"/>
      <c r="E293" s="29"/>
    </row>
    <row r="294" spans="1:5">
      <c r="A294" s="3"/>
      <c r="B294" s="3"/>
      <c r="C294" s="3"/>
      <c r="E294" s="29"/>
    </row>
    <row r="295" spans="1:5">
      <c r="A295" s="3"/>
      <c r="B295" s="3"/>
      <c r="C295" s="3"/>
      <c r="E295" s="29"/>
    </row>
    <row r="296" spans="1:5">
      <c r="A296" s="3"/>
      <c r="B296" s="3"/>
      <c r="C296" s="3"/>
      <c r="E296" s="29"/>
    </row>
    <row r="297" spans="1:5">
      <c r="A297" s="3"/>
      <c r="B297" s="3"/>
      <c r="C297" s="3"/>
      <c r="E297" s="29"/>
    </row>
    <row r="298" spans="1:5">
      <c r="A298" s="3"/>
      <c r="B298" s="3"/>
      <c r="C298" s="3"/>
      <c r="E298" s="29"/>
    </row>
    <row r="299" spans="1:5">
      <c r="A299" s="3"/>
      <c r="B299" s="3"/>
      <c r="C299" s="3"/>
      <c r="E299" s="29"/>
    </row>
    <row r="300" spans="1:5">
      <c r="A300" s="3"/>
      <c r="B300" s="3"/>
      <c r="C300" s="3"/>
      <c r="E300" s="29"/>
    </row>
    <row r="301" spans="1:5">
      <c r="A301" s="3"/>
      <c r="B301" s="3"/>
      <c r="C301" s="3"/>
      <c r="E301" s="29"/>
    </row>
    <row r="302" spans="1:5">
      <c r="A302" s="3"/>
      <c r="B302" s="3"/>
      <c r="C302" s="3"/>
      <c r="E302" s="29"/>
    </row>
    <row r="303" spans="1:5">
      <c r="A303" s="3"/>
      <c r="B303" s="3"/>
      <c r="C303" s="3"/>
      <c r="E303" s="29"/>
    </row>
    <row r="304" spans="1:5">
      <c r="A304" s="3"/>
      <c r="B304" s="3"/>
      <c r="C304" s="3"/>
      <c r="E304" s="29"/>
    </row>
    <row r="305" spans="1:5">
      <c r="A305" s="3"/>
      <c r="B305" s="3"/>
      <c r="C305" s="3"/>
      <c r="E305" s="29"/>
    </row>
    <row r="306" spans="1:5">
      <c r="A306" s="3"/>
      <c r="B306" s="3"/>
      <c r="C306" s="3"/>
      <c r="E306" s="29"/>
    </row>
    <row r="307" spans="1:5">
      <c r="A307" s="3"/>
      <c r="B307" s="3"/>
      <c r="C307" s="3"/>
      <c r="E307" s="29"/>
    </row>
    <row r="308" spans="1:5">
      <c r="A308" s="3"/>
      <c r="B308" s="3"/>
      <c r="C308" s="3"/>
      <c r="E308" s="29"/>
    </row>
    <row r="309" spans="1:5">
      <c r="A309" s="3"/>
      <c r="B309" s="3"/>
      <c r="C309" s="3"/>
      <c r="E309" s="29"/>
    </row>
    <row r="310" spans="1:5">
      <c r="A310" s="3"/>
      <c r="B310" s="3"/>
      <c r="C310" s="3"/>
      <c r="E310" s="29"/>
    </row>
    <row r="311" spans="1:5">
      <c r="A311" s="3"/>
      <c r="B311" s="3"/>
      <c r="C311" s="3"/>
      <c r="E311" s="29"/>
    </row>
    <row r="312" spans="1:5">
      <c r="A312" s="3"/>
      <c r="B312" s="3"/>
      <c r="C312" s="3"/>
      <c r="E312" s="29"/>
    </row>
    <row r="313" spans="1:5">
      <c r="A313" s="3"/>
      <c r="B313" s="3"/>
      <c r="C313" s="3"/>
      <c r="E313" s="29"/>
    </row>
    <row r="314" spans="1:5">
      <c r="A314" s="3"/>
      <c r="B314" s="3"/>
      <c r="C314" s="3"/>
      <c r="E314" s="29"/>
    </row>
    <row r="315" spans="1:5">
      <c r="A315" s="3"/>
      <c r="B315" s="3"/>
      <c r="C315" s="3"/>
      <c r="E315" s="29"/>
    </row>
    <row r="316" spans="1:5">
      <c r="A316" s="3"/>
      <c r="B316" s="3"/>
      <c r="C316" s="3"/>
      <c r="E316" s="29"/>
    </row>
    <row r="317" spans="1:5">
      <c r="A317" s="3"/>
      <c r="B317" s="3"/>
      <c r="C317" s="3"/>
      <c r="E317" s="29"/>
    </row>
    <row r="318" spans="1:5">
      <c r="A318" s="3"/>
      <c r="B318" s="3"/>
      <c r="C318" s="3"/>
      <c r="E318" s="29"/>
    </row>
    <row r="319" spans="1:5">
      <c r="A319" s="3"/>
      <c r="B319" s="3"/>
      <c r="C319" s="3"/>
      <c r="E319" s="29"/>
    </row>
    <row r="320" spans="1:5">
      <c r="A320" s="3"/>
      <c r="B320" s="3"/>
      <c r="C320" s="3"/>
      <c r="E320" s="29"/>
    </row>
    <row r="321" spans="1:5">
      <c r="A321" s="3"/>
      <c r="B321" s="3"/>
      <c r="C321" s="3"/>
      <c r="E321" s="29"/>
    </row>
    <row r="322" spans="1:5">
      <c r="A322" s="3"/>
      <c r="B322" s="3"/>
      <c r="C322" s="3"/>
      <c r="E322" s="29"/>
    </row>
    <row r="323" spans="1:5">
      <c r="A323" s="3"/>
      <c r="B323" s="3"/>
      <c r="C323" s="3"/>
      <c r="E323" s="29"/>
    </row>
    <row r="324" spans="1:5">
      <c r="A324" s="3"/>
      <c r="B324" s="3"/>
      <c r="C324" s="3"/>
      <c r="E324" s="29"/>
    </row>
    <row r="325" spans="1:5">
      <c r="A325" s="3"/>
      <c r="B325" s="3"/>
      <c r="C325" s="3"/>
      <c r="E325" s="29"/>
    </row>
    <row r="326" spans="1:5">
      <c r="A326" s="3"/>
      <c r="B326" s="3"/>
      <c r="C326" s="3"/>
      <c r="E326" s="29"/>
    </row>
    <row r="327" spans="1:5">
      <c r="A327" s="3"/>
      <c r="B327" s="3"/>
      <c r="C327" s="3"/>
      <c r="E327" s="29"/>
    </row>
    <row r="328" spans="1:5">
      <c r="A328" s="3"/>
      <c r="B328" s="3"/>
      <c r="C328" s="3"/>
      <c r="E328" s="29"/>
    </row>
    <row r="329" spans="1:5">
      <c r="A329" s="3"/>
      <c r="B329" s="3"/>
      <c r="C329" s="3"/>
      <c r="E329" s="29"/>
    </row>
    <row r="330" spans="1:5">
      <c r="A330" s="3"/>
      <c r="B330" s="3"/>
      <c r="C330" s="3"/>
      <c r="E330" s="29"/>
    </row>
    <row r="331" spans="1:5">
      <c r="A331" s="3"/>
      <c r="B331" s="3"/>
      <c r="C331" s="3"/>
      <c r="E331" s="29"/>
    </row>
    <row r="332" spans="1:5">
      <c r="A332" s="3"/>
      <c r="B332" s="3"/>
      <c r="C332" s="3"/>
      <c r="E332" s="29"/>
    </row>
    <row r="333" spans="1:5">
      <c r="A333" s="3"/>
      <c r="B333" s="3"/>
      <c r="C333" s="3"/>
      <c r="E333" s="29"/>
    </row>
    <row r="334" spans="1:5">
      <c r="A334" s="3"/>
      <c r="B334" s="3"/>
      <c r="C334" s="3"/>
      <c r="E334" s="29"/>
    </row>
    <row r="335" spans="1:5">
      <c r="A335" s="3"/>
      <c r="B335" s="3"/>
      <c r="C335" s="3"/>
      <c r="E335" s="29"/>
    </row>
    <row r="336" spans="1:5">
      <c r="A336" s="3"/>
      <c r="B336" s="3"/>
      <c r="C336" s="3"/>
      <c r="E336" s="29"/>
    </row>
    <row r="337" spans="1:5">
      <c r="A337" s="3"/>
      <c r="B337" s="3"/>
      <c r="C337" s="3"/>
      <c r="E337" s="29"/>
    </row>
    <row r="338" spans="1:5">
      <c r="A338" s="3"/>
      <c r="B338" s="3"/>
      <c r="C338" s="3"/>
      <c r="E338" s="29"/>
    </row>
    <row r="339" spans="1:5">
      <c r="A339" s="3"/>
      <c r="B339" s="3"/>
      <c r="C339" s="3"/>
      <c r="E339" s="29"/>
    </row>
    <row r="340" spans="1:5">
      <c r="A340" s="3"/>
      <c r="B340" s="3"/>
      <c r="C340" s="3"/>
      <c r="E340" s="29"/>
    </row>
    <row r="341" spans="1:5">
      <c r="A341" s="3"/>
      <c r="B341" s="3"/>
      <c r="C341" s="3"/>
      <c r="E341" s="29"/>
    </row>
    <row r="342" spans="1:5">
      <c r="A342" s="3"/>
      <c r="B342" s="3"/>
      <c r="C342" s="3"/>
      <c r="E342" s="29"/>
    </row>
    <row r="343" spans="1:5">
      <c r="A343" s="3"/>
      <c r="B343" s="3"/>
      <c r="C343" s="3"/>
      <c r="E343" s="29"/>
    </row>
    <row r="344" spans="1:5">
      <c r="A344" s="3"/>
      <c r="B344" s="3"/>
      <c r="C344" s="3"/>
      <c r="E344" s="29"/>
    </row>
    <row r="345" spans="1:5">
      <c r="A345" s="3"/>
      <c r="B345" s="3"/>
      <c r="C345" s="3"/>
      <c r="E345" s="29"/>
    </row>
    <row r="346" spans="1:5">
      <c r="A346" s="3"/>
      <c r="B346" s="3"/>
      <c r="C346" s="3"/>
      <c r="E346" s="29"/>
    </row>
    <row r="347" spans="1:5">
      <c r="A347" s="3"/>
      <c r="B347" s="3"/>
      <c r="C347" s="3"/>
      <c r="E347" s="29"/>
    </row>
    <row r="348" spans="1:5">
      <c r="A348" s="3"/>
      <c r="B348" s="3"/>
      <c r="C348" s="3"/>
      <c r="E348" s="29"/>
    </row>
    <row r="349" spans="1:5">
      <c r="A349" s="3"/>
      <c r="B349" s="3"/>
      <c r="C349" s="3"/>
      <c r="E349" s="29"/>
    </row>
    <row r="350" spans="1:5">
      <c r="A350" s="3"/>
      <c r="B350" s="3"/>
      <c r="C350" s="3"/>
      <c r="E350" s="29"/>
    </row>
    <row r="351" spans="1:5">
      <c r="A351" s="3"/>
      <c r="B351" s="3"/>
      <c r="C351" s="3"/>
      <c r="E351" s="29"/>
    </row>
    <row r="352" spans="1:5">
      <c r="A352" s="3"/>
      <c r="B352" s="3"/>
      <c r="C352" s="3"/>
      <c r="E352" s="29"/>
    </row>
    <row r="353" spans="1:5">
      <c r="A353" s="3"/>
      <c r="B353" s="3"/>
      <c r="C353" s="3"/>
      <c r="E353" s="29"/>
    </row>
    <row r="354" spans="1:5">
      <c r="A354" s="3"/>
      <c r="B354" s="3"/>
      <c r="C354" s="3"/>
      <c r="E354" s="29"/>
    </row>
    <row r="355" spans="1:5">
      <c r="A355" s="3"/>
      <c r="B355" s="3"/>
      <c r="C355" s="3"/>
      <c r="E355" s="29"/>
    </row>
    <row r="356" spans="1:5">
      <c r="A356" s="3"/>
      <c r="B356" s="3"/>
      <c r="C356" s="3"/>
      <c r="E356" s="29"/>
    </row>
    <row r="357" spans="1:5">
      <c r="A357" s="3"/>
      <c r="B357" s="3"/>
      <c r="C357" s="3"/>
      <c r="E357" s="29"/>
    </row>
    <row r="358" spans="1:5">
      <c r="A358" s="3"/>
      <c r="B358" s="3"/>
      <c r="C358" s="3"/>
      <c r="E358" s="29"/>
    </row>
    <row r="359" spans="1:5">
      <c r="A359" s="3"/>
      <c r="B359" s="3"/>
      <c r="C359" s="3"/>
      <c r="E359" s="29"/>
    </row>
    <row r="360" spans="1:5">
      <c r="A360" s="3"/>
      <c r="B360" s="3"/>
      <c r="C360" s="3"/>
      <c r="E360" s="29"/>
    </row>
    <row r="361" spans="1:5">
      <c r="A361" s="3"/>
      <c r="B361" s="3"/>
      <c r="C361" s="3"/>
      <c r="E361" s="29"/>
    </row>
    <row r="362" spans="1:5">
      <c r="A362" s="3"/>
      <c r="B362" s="3"/>
      <c r="C362" s="3"/>
      <c r="E362" s="29"/>
    </row>
    <row r="363" spans="1:5">
      <c r="A363" s="3"/>
      <c r="B363" s="3"/>
      <c r="C363" s="3"/>
      <c r="E363" s="29"/>
    </row>
    <row r="364" spans="1:5">
      <c r="A364" s="3"/>
      <c r="B364" s="3"/>
      <c r="C364" s="3"/>
      <c r="E364" s="29"/>
    </row>
    <row r="365" spans="1:5">
      <c r="A365" s="3"/>
      <c r="B365" s="3"/>
      <c r="C365" s="3"/>
      <c r="E365" s="29"/>
    </row>
    <row r="366" spans="1:5">
      <c r="A366" s="3"/>
      <c r="B366" s="3"/>
      <c r="C366" s="3"/>
      <c r="E366" s="29"/>
    </row>
    <row r="367" spans="1:5">
      <c r="A367" s="3"/>
      <c r="B367" s="3"/>
      <c r="C367" s="3"/>
      <c r="E367" s="29"/>
    </row>
    <row r="368" spans="1:5">
      <c r="A368" s="3"/>
      <c r="B368" s="3"/>
      <c r="C368" s="3"/>
      <c r="E368" s="29"/>
    </row>
    <row r="369" spans="1:5">
      <c r="A369" s="3"/>
      <c r="B369" s="3"/>
      <c r="C369" s="3"/>
      <c r="E369" s="29"/>
    </row>
    <row r="370" spans="1:5">
      <c r="A370" s="3"/>
      <c r="B370" s="3"/>
      <c r="C370" s="3"/>
      <c r="E370" s="29"/>
    </row>
    <row r="371" spans="1:5">
      <c r="A371" s="3"/>
      <c r="B371" s="3"/>
      <c r="C371" s="3"/>
      <c r="E371" s="29"/>
    </row>
    <row r="372" spans="1:5">
      <c r="A372" s="3"/>
      <c r="B372" s="3"/>
      <c r="C372" s="3"/>
      <c r="E372" s="29"/>
    </row>
    <row r="373" spans="1:5">
      <c r="A373" s="3"/>
      <c r="B373" s="3"/>
      <c r="C373" s="3"/>
      <c r="E373" s="29"/>
    </row>
    <row r="374" spans="1:5">
      <c r="A374" s="3"/>
      <c r="B374" s="3"/>
      <c r="C374" s="3"/>
      <c r="E374" s="29"/>
    </row>
    <row r="375" spans="1:5">
      <c r="A375" s="3"/>
      <c r="B375" s="3"/>
      <c r="C375" s="3"/>
      <c r="E375" s="29"/>
    </row>
    <row r="376" spans="1:5">
      <c r="A376" s="3"/>
      <c r="B376" s="3"/>
      <c r="C376" s="3"/>
      <c r="E376" s="29"/>
    </row>
    <row r="377" spans="1:5">
      <c r="A377" s="3"/>
      <c r="B377" s="3"/>
      <c r="C377" s="3"/>
      <c r="E377" s="29"/>
    </row>
    <row r="378" spans="1:5">
      <c r="A378" s="3"/>
      <c r="B378" s="3"/>
      <c r="C378" s="3"/>
      <c r="E378" s="29"/>
    </row>
    <row r="379" spans="1:5">
      <c r="A379" s="3"/>
      <c r="B379" s="3"/>
      <c r="C379" s="3"/>
      <c r="E379" s="29"/>
    </row>
    <row r="380" spans="1:5">
      <c r="A380" s="3"/>
      <c r="B380" s="3"/>
      <c r="C380" s="3"/>
      <c r="E380" s="29"/>
    </row>
    <row r="381" spans="1:5">
      <c r="A381" s="3"/>
      <c r="B381" s="3"/>
      <c r="C381" s="3"/>
      <c r="E381" s="29"/>
    </row>
    <row r="382" spans="1:5">
      <c r="A382" s="3"/>
      <c r="B382" s="3"/>
      <c r="C382" s="3"/>
      <c r="E382" s="29"/>
    </row>
    <row r="383" spans="1:5">
      <c r="A383" s="3"/>
      <c r="B383" s="3"/>
      <c r="C383" s="3"/>
      <c r="E383" s="29"/>
    </row>
    <row r="384" spans="1:5">
      <c r="A384" s="3"/>
      <c r="B384" s="3"/>
      <c r="C384" s="3"/>
      <c r="E384" s="29"/>
    </row>
    <row r="385" spans="1:5">
      <c r="A385" s="3"/>
      <c r="B385" s="3"/>
      <c r="C385" s="3"/>
      <c r="E385" s="29"/>
    </row>
    <row r="386" spans="1:5">
      <c r="A386" s="3"/>
      <c r="B386" s="3"/>
      <c r="C386" s="3"/>
      <c r="E386" s="29"/>
    </row>
    <row r="387" spans="1:5">
      <c r="A387" s="3"/>
      <c r="B387" s="3"/>
      <c r="C387" s="3"/>
      <c r="E387" s="29"/>
    </row>
    <row r="388" spans="1:5">
      <c r="A388" s="3"/>
      <c r="B388" s="3"/>
      <c r="C388" s="3"/>
      <c r="E388" s="29"/>
    </row>
    <row r="389" spans="1:5">
      <c r="A389" s="3"/>
      <c r="B389" s="3"/>
      <c r="C389" s="3"/>
      <c r="E389" s="29"/>
    </row>
    <row r="390" spans="1:5">
      <c r="A390" s="3"/>
      <c r="B390" s="3"/>
      <c r="C390" s="3"/>
      <c r="E390" s="29"/>
    </row>
    <row r="391" spans="1:5">
      <c r="A391" s="3"/>
      <c r="B391" s="3"/>
      <c r="C391" s="3"/>
      <c r="E391" s="29"/>
    </row>
    <row r="392" spans="1:5">
      <c r="A392" s="3"/>
      <c r="B392" s="3"/>
      <c r="C392" s="3"/>
      <c r="E392" s="29"/>
    </row>
    <row r="393" spans="1:5">
      <c r="A393" s="3"/>
      <c r="B393" s="3"/>
      <c r="C393" s="3"/>
      <c r="E393" s="29"/>
    </row>
    <row r="394" spans="1:5">
      <c r="A394" s="3"/>
      <c r="B394" s="3"/>
      <c r="C394" s="3"/>
      <c r="E394" s="29"/>
    </row>
    <row r="395" spans="1:5">
      <c r="A395" s="3"/>
      <c r="B395" s="3"/>
      <c r="C395" s="3"/>
      <c r="E395" s="29"/>
    </row>
    <row r="396" spans="1:5">
      <c r="A396" s="3"/>
      <c r="B396" s="3"/>
      <c r="C396" s="3"/>
      <c r="E396" s="29"/>
    </row>
    <row r="397" spans="1:5">
      <c r="A397" s="3"/>
      <c r="B397" s="3"/>
      <c r="C397" s="3"/>
      <c r="E397" s="29"/>
    </row>
    <row r="398" spans="1:5">
      <c r="A398" s="3"/>
      <c r="B398" s="3"/>
      <c r="C398" s="3"/>
      <c r="E398" s="29"/>
    </row>
    <row r="399" spans="1:5">
      <c r="A399" s="3"/>
      <c r="B399" s="3"/>
      <c r="C399" s="3"/>
      <c r="E399" s="29"/>
    </row>
    <row r="400" spans="1:5">
      <c r="A400" s="3"/>
      <c r="B400" s="3"/>
      <c r="C400" s="3"/>
      <c r="E400" s="29"/>
    </row>
    <row r="401" spans="1:5">
      <c r="A401" s="3"/>
      <c r="B401" s="3"/>
      <c r="C401" s="3"/>
      <c r="E401" s="29"/>
    </row>
    <row r="402" spans="1:5">
      <c r="A402" s="3"/>
      <c r="B402" s="3"/>
      <c r="C402" s="3"/>
      <c r="E402" s="29"/>
    </row>
    <row r="403" spans="1:5">
      <c r="A403" s="3"/>
      <c r="B403" s="3"/>
      <c r="C403" s="3"/>
      <c r="E403" s="29"/>
    </row>
    <row r="404" spans="1:5">
      <c r="A404" s="3"/>
      <c r="B404" s="3"/>
      <c r="C404" s="3"/>
      <c r="E404" s="29"/>
    </row>
    <row r="405" spans="1:5">
      <c r="A405" s="3"/>
      <c r="B405" s="3"/>
      <c r="C405" s="3"/>
      <c r="E405" s="29"/>
    </row>
    <row r="406" spans="1:5">
      <c r="A406" s="3"/>
      <c r="B406" s="3"/>
      <c r="C406" s="3"/>
      <c r="E406" s="29"/>
    </row>
    <row r="407" spans="1:5">
      <c r="A407" s="3"/>
      <c r="B407" s="3"/>
      <c r="C407" s="3"/>
      <c r="E407" s="29"/>
    </row>
    <row r="408" spans="1:5">
      <c r="A408" s="3"/>
      <c r="B408" s="3"/>
      <c r="C408" s="3"/>
      <c r="E408" s="29"/>
    </row>
    <row r="409" spans="1:5">
      <c r="A409" s="3"/>
      <c r="B409" s="3"/>
      <c r="C409" s="3"/>
      <c r="E409" s="29"/>
    </row>
    <row r="410" spans="1:5">
      <c r="A410" s="3"/>
      <c r="B410" s="3"/>
      <c r="C410" s="3"/>
      <c r="E410" s="29"/>
    </row>
    <row r="411" spans="1:5">
      <c r="A411" s="3"/>
      <c r="B411" s="3"/>
      <c r="C411" s="3"/>
      <c r="E411" s="29"/>
    </row>
    <row r="412" spans="1:5">
      <c r="A412" s="3"/>
      <c r="B412" s="3"/>
      <c r="C412" s="3"/>
      <c r="E412" s="29"/>
    </row>
    <row r="413" spans="1:5">
      <c r="A413" s="3"/>
      <c r="B413" s="3"/>
      <c r="C413" s="3"/>
      <c r="E413" s="29"/>
    </row>
    <row r="414" spans="1:5">
      <c r="A414" s="3"/>
      <c r="B414" s="3"/>
      <c r="C414" s="3"/>
      <c r="E414" s="29"/>
    </row>
    <row r="415" spans="1:5">
      <c r="A415" s="3"/>
      <c r="B415" s="3"/>
      <c r="C415" s="3"/>
      <c r="E415" s="29"/>
    </row>
    <row r="416" spans="1:5">
      <c r="A416" s="3"/>
      <c r="B416" s="3"/>
      <c r="C416" s="3"/>
      <c r="E416" s="29"/>
    </row>
    <row r="417" spans="1:5">
      <c r="A417" s="3"/>
      <c r="B417" s="3"/>
      <c r="C417" s="3"/>
      <c r="E417" s="29"/>
    </row>
    <row r="418" spans="1:5">
      <c r="A418" s="3"/>
      <c r="B418" s="3"/>
      <c r="C418" s="3"/>
      <c r="E418" s="29"/>
    </row>
    <row r="419" spans="1:5">
      <c r="A419" s="3"/>
      <c r="B419" s="3"/>
      <c r="C419" s="3"/>
      <c r="E419" s="29"/>
    </row>
    <row r="420" spans="1:5">
      <c r="A420" s="3"/>
      <c r="B420" s="3"/>
      <c r="C420" s="3"/>
      <c r="E420" s="29"/>
    </row>
    <row r="421" spans="1:5">
      <c r="A421" s="3"/>
      <c r="B421" s="3"/>
      <c r="C421" s="3"/>
      <c r="E421" s="29"/>
    </row>
    <row r="422" spans="1:5">
      <c r="A422" s="3"/>
      <c r="B422" s="3"/>
      <c r="C422" s="3"/>
      <c r="E422" s="29"/>
    </row>
    <row r="423" spans="1:5">
      <c r="A423" s="3"/>
      <c r="B423" s="3"/>
      <c r="C423" s="3"/>
      <c r="E423" s="29"/>
    </row>
    <row r="424" spans="1:5">
      <c r="A424" s="3"/>
      <c r="B424" s="3"/>
      <c r="C424" s="3"/>
      <c r="E424" s="29"/>
    </row>
    <row r="425" spans="1:5">
      <c r="A425" s="3"/>
      <c r="B425" s="3"/>
      <c r="C425" s="3"/>
      <c r="E425" s="29"/>
    </row>
    <row r="426" spans="1:5">
      <c r="A426" s="3"/>
      <c r="B426" s="3"/>
      <c r="C426" s="3"/>
      <c r="E426" s="29"/>
    </row>
    <row r="427" spans="1:5">
      <c r="A427" s="3"/>
      <c r="B427" s="3"/>
      <c r="C427" s="3"/>
      <c r="E427" s="29"/>
    </row>
    <row r="428" spans="1:5">
      <c r="A428" s="3"/>
      <c r="B428" s="3"/>
      <c r="C428" s="3"/>
      <c r="E428" s="29"/>
    </row>
    <row r="429" spans="1:5">
      <c r="A429" s="3"/>
      <c r="B429" s="3"/>
      <c r="C429" s="3"/>
      <c r="E429" s="29"/>
    </row>
    <row r="430" spans="1:5">
      <c r="A430" s="3"/>
      <c r="B430" s="3"/>
      <c r="C430" s="3"/>
      <c r="E430" s="29"/>
    </row>
    <row r="431" spans="1:5">
      <c r="A431" s="3"/>
      <c r="B431" s="3"/>
      <c r="C431" s="3"/>
      <c r="E431" s="29"/>
    </row>
    <row r="432" spans="1:5">
      <c r="A432" s="3"/>
      <c r="B432" s="3"/>
      <c r="C432" s="3"/>
      <c r="E432" s="29"/>
    </row>
    <row r="433" spans="1:5">
      <c r="A433" s="3"/>
      <c r="B433" s="3"/>
      <c r="C433" s="3"/>
      <c r="E433" s="29"/>
    </row>
    <row r="434" spans="1:5">
      <c r="A434" s="3"/>
      <c r="B434" s="3"/>
      <c r="C434" s="3"/>
      <c r="E434" s="29"/>
    </row>
    <row r="435" spans="1:5">
      <c r="A435" s="3"/>
      <c r="B435" s="3"/>
      <c r="C435" s="3"/>
      <c r="E435" s="29"/>
    </row>
    <row r="436" spans="1:5">
      <c r="A436" s="3"/>
      <c r="B436" s="3"/>
      <c r="C436" s="3"/>
      <c r="E436" s="29"/>
    </row>
    <row r="437" spans="1:5">
      <c r="A437" s="3"/>
      <c r="B437" s="3"/>
      <c r="C437" s="3"/>
      <c r="E437" s="29"/>
    </row>
    <row r="438" spans="1:5">
      <c r="A438" s="3"/>
      <c r="B438" s="3"/>
      <c r="C438" s="3"/>
      <c r="E438" s="29"/>
    </row>
    <row r="439" spans="1:5">
      <c r="A439" s="3"/>
      <c r="B439" s="3"/>
      <c r="C439" s="3"/>
      <c r="E439" s="29"/>
    </row>
    <row r="440" spans="1:5">
      <c r="A440" s="3"/>
      <c r="B440" s="3"/>
      <c r="C440" s="3"/>
      <c r="E440" s="29"/>
    </row>
    <row r="441" spans="1:5">
      <c r="A441" s="3"/>
      <c r="B441" s="3"/>
      <c r="C441" s="3"/>
      <c r="E441" s="29"/>
    </row>
    <row r="442" spans="1:5">
      <c r="A442" s="3"/>
      <c r="B442" s="3"/>
      <c r="C442" s="3"/>
      <c r="E442" s="29"/>
    </row>
    <row r="443" spans="1:5">
      <c r="A443" s="3"/>
      <c r="B443" s="3"/>
      <c r="C443" s="3"/>
      <c r="E443" s="29"/>
    </row>
    <row r="444" spans="1:5">
      <c r="A444" s="3"/>
      <c r="B444" s="3"/>
      <c r="C444" s="3"/>
      <c r="E444" s="29"/>
    </row>
    <row r="445" spans="1:5">
      <c r="A445" s="3"/>
      <c r="B445" s="3"/>
      <c r="C445" s="3"/>
      <c r="E445" s="29"/>
    </row>
    <row r="446" spans="1:5">
      <c r="A446" s="3"/>
      <c r="B446" s="3"/>
      <c r="C446" s="3"/>
      <c r="E446" s="29"/>
    </row>
    <row r="447" spans="1:5">
      <c r="A447" s="3"/>
      <c r="B447" s="3"/>
      <c r="C447" s="3"/>
      <c r="E447" s="29"/>
    </row>
    <row r="448" spans="1:5">
      <c r="A448" s="3"/>
      <c r="B448" s="3"/>
      <c r="C448" s="3"/>
      <c r="E448" s="29"/>
    </row>
    <row r="449" spans="1:5">
      <c r="A449" s="3"/>
      <c r="B449" s="3"/>
      <c r="C449" s="3"/>
      <c r="E449" s="29"/>
    </row>
    <row r="450" spans="1:5">
      <c r="A450" s="3"/>
      <c r="B450" s="3"/>
      <c r="C450" s="3"/>
      <c r="E450" s="29"/>
    </row>
    <row r="451" spans="1:5">
      <c r="A451" s="3"/>
      <c r="B451" s="3"/>
      <c r="C451" s="3"/>
      <c r="E451" s="29"/>
    </row>
    <row r="452" spans="1:5">
      <c r="A452" s="3"/>
      <c r="B452" s="3"/>
      <c r="C452" s="3"/>
      <c r="E452" s="29"/>
    </row>
    <row r="453" spans="1:5">
      <c r="A453" s="3"/>
      <c r="B453" s="3"/>
      <c r="C453" s="3"/>
      <c r="E453" s="29"/>
    </row>
    <row r="454" spans="1:5">
      <c r="A454" s="3"/>
      <c r="B454" s="3"/>
      <c r="C454" s="3"/>
      <c r="E454" s="29"/>
    </row>
    <row r="455" spans="1:5">
      <c r="A455" s="3"/>
      <c r="B455" s="3"/>
      <c r="C455" s="3"/>
      <c r="E455" s="29"/>
    </row>
    <row r="456" spans="1:5">
      <c r="A456" s="3"/>
      <c r="B456" s="3"/>
      <c r="C456" s="3"/>
      <c r="E456" s="29"/>
    </row>
    <row r="457" spans="1:5">
      <c r="A457" s="3"/>
      <c r="B457" s="3"/>
      <c r="C457" s="3"/>
      <c r="E457" s="29"/>
    </row>
    <row r="458" spans="1:5">
      <c r="A458" s="3"/>
      <c r="B458" s="3"/>
      <c r="C458" s="3"/>
      <c r="E458" s="29"/>
    </row>
    <row r="459" spans="1:5">
      <c r="A459" s="3"/>
      <c r="B459" s="3"/>
      <c r="C459" s="3"/>
      <c r="E459" s="29"/>
    </row>
    <row r="460" spans="1:5">
      <c r="A460" s="3"/>
      <c r="B460" s="3"/>
      <c r="C460" s="3"/>
      <c r="E460" s="29"/>
    </row>
    <row r="461" spans="1:6">
      <c r="A461" s="3"/>
      <c r="B461" s="3"/>
      <c r="C461" s="3"/>
      <c r="E461" s="29"/>
      <c r="F461" t="s">
        <v>12079</v>
      </c>
    </row>
    <row r="462" spans="1:6">
      <c r="A462" s="3"/>
      <c r="B462" s="3"/>
      <c r="C462" s="3"/>
      <c r="E462" s="29"/>
      <c r="F462" t="s">
        <v>12079</v>
      </c>
    </row>
    <row r="463" spans="1:5">
      <c r="A463" s="3"/>
      <c r="B463" s="3"/>
      <c r="C463" s="3"/>
      <c r="E463" s="29"/>
    </row>
    <row r="464" spans="1:5">
      <c r="A464" s="3"/>
      <c r="B464" s="3"/>
      <c r="C464" s="3"/>
      <c r="E464" s="29"/>
    </row>
    <row r="465" spans="1:5">
      <c r="A465" s="3"/>
      <c r="B465" s="3"/>
      <c r="C465" s="3"/>
      <c r="E465" s="29"/>
    </row>
    <row r="466" spans="1:5">
      <c r="A466" s="3"/>
      <c r="B466" s="3"/>
      <c r="C466" s="3"/>
      <c r="E466" s="29"/>
    </row>
    <row r="467" spans="1:5">
      <c r="A467" s="3"/>
      <c r="B467" s="3"/>
      <c r="C467" s="3"/>
      <c r="E467" s="29"/>
    </row>
    <row r="468" spans="1:5">
      <c r="A468" s="3"/>
      <c r="B468" s="3"/>
      <c r="C468" s="3"/>
      <c r="E468" s="29"/>
    </row>
  </sheetData>
  <conditionalFormatting sqref="A4">
    <cfRule type="duplicateValues" dxfId="1" priority="1"/>
  </conditionalFormatting>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5"/>
  <dimension ref="A1:H102"/>
  <sheetViews>
    <sheetView workbookViewId="0">
      <selection activeCell="A4" sqref="A4"/>
    </sheetView>
  </sheetViews>
  <sheetFormatPr defaultColWidth="9" defaultRowHeight="12.75" outlineLevelCol="7"/>
  <cols>
    <col min="1" max="1" width="24.4285714285714" style="3" customWidth="1"/>
    <col min="2" max="3" width="21.1428571428571" style="3" customWidth="1"/>
    <col min="5" max="5" width="14" style="4" customWidth="1"/>
    <col min="7" max="7" width="21.2857142857143" customWidth="1"/>
    <col min="8" max="8" width="27" customWidth="1"/>
  </cols>
  <sheetData>
    <row r="1" ht="33.75" customHeight="1" spans="1:8">
      <c r="A1" s="5" t="s">
        <v>11627</v>
      </c>
      <c r="B1" s="5" t="s">
        <v>11639</v>
      </c>
      <c r="C1" s="5" t="s">
        <v>11640</v>
      </c>
      <c r="D1" s="25" t="s">
        <v>11504</v>
      </c>
      <c r="G1" s="39" t="s">
        <v>11630</v>
      </c>
      <c r="H1" s="58" t="e">
        <f>+IF(SUM(E:E)=0,"OK","Stato opera non congruente")</f>
        <v>#N/A</v>
      </c>
    </row>
    <row r="2" ht="22.5" customHeight="1" spans="1:8">
      <c r="A2" s="6" t="s">
        <v>11631</v>
      </c>
      <c r="B2" s="6" t="s">
        <v>11641</v>
      </c>
      <c r="C2" s="6" t="s">
        <v>11642</v>
      </c>
      <c r="D2" s="26"/>
      <c r="G2" s="20" t="s">
        <v>11634</v>
      </c>
      <c r="H2" s="20">
        <f>+COUNTA(A:A)+COUNTA(B:B)+COUNTA(C:C)-9</f>
        <v>0</v>
      </c>
    </row>
    <row r="3" ht="25.5" customHeight="1" spans="1:5">
      <c r="A3" s="7" t="s">
        <v>12080</v>
      </c>
      <c r="B3" s="7" t="s">
        <v>12081</v>
      </c>
      <c r="C3" s="7" t="s">
        <v>12082</v>
      </c>
      <c r="D3" s="27"/>
      <c r="E3" s="10" t="s">
        <v>11638</v>
      </c>
    </row>
    <row r="4" spans="5:5">
      <c r="E4" s="29" t="e">
        <f>+IF(VLOOKUP(A4,Potabilizzatori!B:BC,54,FALSE)&lt;3,0,1)</f>
        <v>#N/A</v>
      </c>
    </row>
    <row r="5" spans="5:5">
      <c r="E5" s="29"/>
    </row>
    <row r="6" spans="5:5">
      <c r="E6" s="29"/>
    </row>
    <row r="7" spans="5:5">
      <c r="E7" s="29"/>
    </row>
    <row r="8" spans="5:5">
      <c r="E8" s="29"/>
    </row>
    <row r="9" spans="5:5">
      <c r="E9" s="29"/>
    </row>
    <row r="10" spans="5:5">
      <c r="E10" s="29"/>
    </row>
    <row r="11" spans="5:5">
      <c r="E11" s="29"/>
    </row>
    <row r="12" spans="5:5">
      <c r="E12" s="29"/>
    </row>
    <row r="13" spans="5:5">
      <c r="E13" s="29"/>
    </row>
    <row r="14" spans="5:5">
      <c r="E14" s="29"/>
    </row>
    <row r="15" spans="5:5">
      <c r="E15" s="29"/>
    </row>
    <row r="16" spans="5:5">
      <c r="E16" s="29"/>
    </row>
    <row r="17" spans="5:5">
      <c r="E17" s="29"/>
    </row>
    <row r="18" spans="5:5">
      <c r="E18" s="29"/>
    </row>
    <row r="19" spans="5:5">
      <c r="E19" s="29"/>
    </row>
    <row r="20" spans="5:5">
      <c r="E20" s="29"/>
    </row>
    <row r="21" spans="5:5">
      <c r="E21" s="29"/>
    </row>
    <row r="22" spans="5:5">
      <c r="E22" s="29"/>
    </row>
    <row r="23" spans="5:5">
      <c r="E23" s="29"/>
    </row>
    <row r="24" spans="5:5">
      <c r="E24" s="29"/>
    </row>
    <row r="25" spans="5:5">
      <c r="E25" s="29"/>
    </row>
    <row r="26" spans="5:5">
      <c r="E26" s="29"/>
    </row>
    <row r="27" spans="5:5">
      <c r="E27" s="29"/>
    </row>
    <row r="28" spans="5:5">
      <c r="E28" s="29"/>
    </row>
    <row r="29" spans="5:5">
      <c r="E29" s="29"/>
    </row>
    <row r="30" spans="5:5">
      <c r="E30" s="29"/>
    </row>
    <row r="31" spans="5:5">
      <c r="E31" s="29"/>
    </row>
    <row r="32" spans="5:5">
      <c r="E32" s="29"/>
    </row>
    <row r="33" spans="5:5">
      <c r="E33" s="29"/>
    </row>
    <row r="34" spans="5:5">
      <c r="E34" s="29"/>
    </row>
    <row r="35" spans="5:5">
      <c r="E35" s="29"/>
    </row>
    <row r="36" spans="5:5">
      <c r="E36" s="29"/>
    </row>
    <row r="37" spans="5:5">
      <c r="E37" s="29"/>
    </row>
    <row r="38" spans="5:5">
      <c r="E38" s="29"/>
    </row>
    <row r="39" spans="5:5">
      <c r="E39" s="29"/>
    </row>
    <row r="40" spans="5:5">
      <c r="E40" s="29"/>
    </row>
    <row r="41" spans="5:5">
      <c r="E41" s="29"/>
    </row>
    <row r="42" spans="5:5">
      <c r="E42" s="29"/>
    </row>
    <row r="43" spans="5:5">
      <c r="E43" s="29"/>
    </row>
    <row r="44" spans="5:5">
      <c r="E44" s="29"/>
    </row>
    <row r="45" spans="5:5">
      <c r="E45" s="29"/>
    </row>
    <row r="46" spans="5:5">
      <c r="E46" s="29"/>
    </row>
    <row r="47" spans="5:5">
      <c r="E47" s="29"/>
    </row>
    <row r="48" spans="5:5">
      <c r="E48" s="29"/>
    </row>
    <row r="49" spans="5:5">
      <c r="E49" s="29"/>
    </row>
    <row r="50" spans="5:5">
      <c r="E50" s="29"/>
    </row>
    <row r="51" spans="5:5">
      <c r="E51" s="29"/>
    </row>
    <row r="52" spans="5:5">
      <c r="E52" s="29"/>
    </row>
    <row r="53" spans="5:5">
      <c r="E53" s="29"/>
    </row>
    <row r="54" spans="5:5">
      <c r="E54" s="29"/>
    </row>
    <row r="55" spans="5:5">
      <c r="E55" s="29"/>
    </row>
    <row r="56" spans="5:5">
      <c r="E56" s="29"/>
    </row>
    <row r="57" spans="5:5">
      <c r="E57" s="29"/>
    </row>
    <row r="58" spans="5:5">
      <c r="E58" s="29"/>
    </row>
    <row r="59" spans="5:5">
      <c r="E59" s="29"/>
    </row>
    <row r="60" spans="5:5">
      <c r="E60" s="29"/>
    </row>
    <row r="61" spans="5:5">
      <c r="E61" s="29"/>
    </row>
    <row r="62" spans="5:5">
      <c r="E62" s="29"/>
    </row>
    <row r="63" spans="5:5">
      <c r="E63" s="29"/>
    </row>
    <row r="64" spans="5:5">
      <c r="E64" s="29"/>
    </row>
    <row r="65" spans="5:5">
      <c r="E65" s="29"/>
    </row>
    <row r="66" spans="5:5">
      <c r="E66" s="29"/>
    </row>
    <row r="67" spans="5:5">
      <c r="E67" s="29"/>
    </row>
    <row r="68" spans="5:5">
      <c r="E68" s="29"/>
    </row>
    <row r="69" spans="5:5">
      <c r="E69" s="29"/>
    </row>
    <row r="70" spans="5:5">
      <c r="E70" s="29"/>
    </row>
    <row r="71" spans="5:5">
      <c r="E71" s="29"/>
    </row>
    <row r="72" spans="5:5">
      <c r="E72" s="29"/>
    </row>
    <row r="73" spans="5:5">
      <c r="E73" s="29"/>
    </row>
    <row r="74" spans="5:5">
      <c r="E74" s="29"/>
    </row>
    <row r="75" spans="5:5">
      <c r="E75" s="29"/>
    </row>
    <row r="76" spans="5:5">
      <c r="E76" s="29"/>
    </row>
    <row r="77" spans="5:5">
      <c r="E77" s="29"/>
    </row>
    <row r="78" spans="5:5">
      <c r="E78" s="29"/>
    </row>
    <row r="79" spans="5:5">
      <c r="E79" s="29"/>
    </row>
    <row r="80" spans="5:5">
      <c r="E80" s="29"/>
    </row>
    <row r="81" spans="5:5">
      <c r="E81" s="29"/>
    </row>
    <row r="82" spans="5:5">
      <c r="E82" s="29"/>
    </row>
    <row r="83" spans="5:5">
      <c r="E83" s="29"/>
    </row>
    <row r="84" spans="5:5">
      <c r="E84" s="29"/>
    </row>
    <row r="85" spans="5:5">
      <c r="E85" s="29"/>
    </row>
    <row r="86" spans="5:5">
      <c r="E86" s="29"/>
    </row>
    <row r="87" spans="5:5">
      <c r="E87" s="29"/>
    </row>
    <row r="88" spans="5:5">
      <c r="E88" s="29"/>
    </row>
    <row r="89" spans="5:5">
      <c r="E89" s="29"/>
    </row>
    <row r="90" spans="5:5">
      <c r="E90" s="29"/>
    </row>
    <row r="91" spans="5:5">
      <c r="E91" s="29"/>
    </row>
    <row r="92" spans="5:5">
      <c r="E92" s="29"/>
    </row>
    <row r="93" spans="5:5">
      <c r="E93" s="29"/>
    </row>
    <row r="94" spans="5:5">
      <c r="E94" s="29"/>
    </row>
    <row r="95" spans="5:5">
      <c r="E95" s="29"/>
    </row>
    <row r="96" spans="5:5">
      <c r="E96" s="29"/>
    </row>
    <row r="97" spans="5:5">
      <c r="E97" s="29"/>
    </row>
    <row r="98" spans="5:5">
      <c r="E98" s="29"/>
    </row>
    <row r="99" spans="5:5">
      <c r="E99" s="29"/>
    </row>
    <row r="100" spans="5:5">
      <c r="E100" s="29"/>
    </row>
    <row r="101" spans="5:5">
      <c r="E101" s="29"/>
    </row>
    <row r="102" spans="5:5">
      <c r="E102" s="29"/>
    </row>
  </sheetData>
  <conditionalFormatting sqref="A4">
    <cfRule type="duplicateValues" dxfId="1" priority="1"/>
  </conditionalFormatting>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6"/>
  <dimension ref="A1:BZ753"/>
  <sheetViews>
    <sheetView zoomScale="90" zoomScaleNormal="90" topLeftCell="Y1" workbookViewId="0">
      <selection activeCell="AJ4" sqref="A4:AJ4"/>
    </sheetView>
  </sheetViews>
  <sheetFormatPr defaultColWidth="10.7142857142857" defaultRowHeight="12.75"/>
  <cols>
    <col min="1" max="2" width="9" customWidth="1"/>
    <col min="3" max="3" width="49.1428571428571" customWidth="1"/>
    <col min="4" max="4" width="11" customWidth="1"/>
    <col min="5" max="5" width="12" customWidth="1"/>
    <col min="6" max="13" width="9" customWidth="1"/>
    <col min="14" max="14" width="18" customWidth="1"/>
    <col min="15" max="15" width="12" customWidth="1"/>
    <col min="16" max="17" width="9" customWidth="1"/>
    <col min="18" max="36" width="12" customWidth="1"/>
    <col min="37" max="37" width="16.7142857142857" customWidth="1"/>
    <col min="38" max="38" width="16.1428571428571" customWidth="1"/>
    <col min="39" max="39" width="24.8571428571429" style="3" customWidth="1"/>
    <col min="40" max="40" width="17.7142857142857" customWidth="1"/>
    <col min="41" max="41" width="15.5714285714286" customWidth="1"/>
    <col min="42" max="42" width="22.5714285714286" customWidth="1"/>
    <col min="43" max="43" width="12.8571428571429" customWidth="1"/>
    <col min="44" max="44" width="14" customWidth="1"/>
    <col min="45" max="45" width="16.4285714285714" customWidth="1"/>
    <col min="46" max="46" width="19" customWidth="1"/>
    <col min="47" max="47" width="13.1428571428571" customWidth="1"/>
    <col min="48" max="48" width="13.7142857142857" customWidth="1"/>
    <col min="49" max="49" width="17" customWidth="1"/>
    <col min="50" max="50" width="14.1428571428571" customWidth="1"/>
    <col min="51" max="51" width="12.4285714285714" customWidth="1"/>
    <col min="52" max="52" width="14.1428571428571" customWidth="1"/>
    <col min="53" max="53" width="13.4285714285714" customWidth="1"/>
    <col min="54" max="54" width="15.8571428571429" customWidth="1"/>
    <col min="55" max="55" width="12.1428571428571" customWidth="1"/>
    <col min="56" max="56" width="13.4285714285714" customWidth="1"/>
    <col min="57" max="74" width="14.7142857142857" customWidth="1"/>
    <col min="75" max="75" width="14" customWidth="1"/>
    <col min="76" max="76" width="14.8571428571429" customWidth="1"/>
    <col min="77" max="77" width="41.5714285714286" style="3" customWidth="1"/>
    <col min="78" max="78" width="14.7142857142857" style="3" customWidth="1"/>
    <col min="79" max="16384" width="10.7142857142857" style="3" customWidth="1"/>
  </cols>
  <sheetData>
    <row r="1" s="1" customFormat="1" ht="67.5" customHeight="1" spans="1:78">
      <c r="A1" s="5" t="s">
        <v>11450</v>
      </c>
      <c r="B1" s="5" t="s">
        <v>11451</v>
      </c>
      <c r="C1" s="5" t="s">
        <v>12083</v>
      </c>
      <c r="D1" s="33" t="s">
        <v>11456</v>
      </c>
      <c r="E1" s="33" t="s">
        <v>11457</v>
      </c>
      <c r="F1" s="5" t="s">
        <v>12084</v>
      </c>
      <c r="G1" s="5" t="s">
        <v>12085</v>
      </c>
      <c r="H1" s="84" t="s">
        <v>12086</v>
      </c>
      <c r="I1" s="33" t="s">
        <v>11474</v>
      </c>
      <c r="J1" s="33" t="s">
        <v>12087</v>
      </c>
      <c r="K1" s="33" t="s">
        <v>12088</v>
      </c>
      <c r="L1" s="33" t="s">
        <v>12089</v>
      </c>
      <c r="M1" s="33" t="s">
        <v>12090</v>
      </c>
      <c r="N1" s="33" t="s">
        <v>12091</v>
      </c>
      <c r="O1" s="33" t="s">
        <v>12092</v>
      </c>
      <c r="P1" s="33" t="s">
        <v>12093</v>
      </c>
      <c r="Q1" s="33" t="s">
        <v>12094</v>
      </c>
      <c r="R1" s="33" t="s">
        <v>12095</v>
      </c>
      <c r="S1" s="33" t="s">
        <v>12096</v>
      </c>
      <c r="T1" s="33" t="s">
        <v>12097</v>
      </c>
      <c r="U1" s="5" t="s">
        <v>11485</v>
      </c>
      <c r="V1" s="33" t="s">
        <v>12098</v>
      </c>
      <c r="W1" s="5" t="s">
        <v>11486</v>
      </c>
      <c r="X1" s="84" t="s">
        <v>12099</v>
      </c>
      <c r="Y1" s="33" t="s">
        <v>12100</v>
      </c>
      <c r="Z1" s="5" t="s">
        <v>11493</v>
      </c>
      <c r="AA1" s="5" t="s">
        <v>12101</v>
      </c>
      <c r="AB1" s="5" t="s">
        <v>12102</v>
      </c>
      <c r="AC1" s="84" t="s">
        <v>12103</v>
      </c>
      <c r="AD1" s="33" t="s">
        <v>12104</v>
      </c>
      <c r="AE1" s="33" t="s">
        <v>12105</v>
      </c>
      <c r="AF1" s="33" t="s">
        <v>12106</v>
      </c>
      <c r="AG1" s="33" t="s">
        <v>12107</v>
      </c>
      <c r="AH1" s="33" t="s">
        <v>12108</v>
      </c>
      <c r="AI1" s="5" t="s">
        <v>11503</v>
      </c>
      <c r="AJ1" s="25" t="s">
        <v>11504</v>
      </c>
      <c r="AK1" s="10"/>
      <c r="AN1" s="15"/>
      <c r="AO1" s="15" t="s">
        <v>11505</v>
      </c>
      <c r="AP1" s="15">
        <f>+COUNTA(B:B)-3</f>
        <v>0</v>
      </c>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Y1" s="23" t="s">
        <v>11506</v>
      </c>
      <c r="BZ1" s="23" t="str">
        <f>IF(SUM(AK:AK)=SUM(AL:AL),"OK","Errore: ripetizione codice origine")</f>
        <v>OK</v>
      </c>
    </row>
    <row r="2" s="2" customFormat="1" ht="56.25" customHeight="1" spans="1:78">
      <c r="A2" s="6" t="s">
        <v>12109</v>
      </c>
      <c r="B2" s="6" t="s">
        <v>11508</v>
      </c>
      <c r="C2" s="6" t="s">
        <v>11509</v>
      </c>
      <c r="D2" s="35" t="s">
        <v>11513</v>
      </c>
      <c r="E2" s="35" t="s">
        <v>11514</v>
      </c>
      <c r="F2" s="6" t="s">
        <v>12110</v>
      </c>
      <c r="G2" s="6" t="s">
        <v>12111</v>
      </c>
      <c r="H2" s="85" t="s">
        <v>563</v>
      </c>
      <c r="I2" s="35" t="s">
        <v>12112</v>
      </c>
      <c r="J2" s="35" t="s">
        <v>12113</v>
      </c>
      <c r="K2" s="35" t="s">
        <v>12114</v>
      </c>
      <c r="L2" s="35" t="s">
        <v>12115</v>
      </c>
      <c r="M2" s="35" t="s">
        <v>12116</v>
      </c>
      <c r="N2" s="35" t="s">
        <v>12117</v>
      </c>
      <c r="O2" s="35" t="s">
        <v>12118</v>
      </c>
      <c r="P2" s="35" t="s">
        <v>12119</v>
      </c>
      <c r="Q2" s="35" t="s">
        <v>12120</v>
      </c>
      <c r="R2" s="35" t="s">
        <v>12121</v>
      </c>
      <c r="S2" s="35" t="s">
        <v>12122</v>
      </c>
      <c r="T2" s="35" t="s">
        <v>12123</v>
      </c>
      <c r="U2" s="6" t="s">
        <v>11542</v>
      </c>
      <c r="V2" s="35" t="s">
        <v>12124</v>
      </c>
      <c r="W2" s="6" t="s">
        <v>11543</v>
      </c>
      <c r="X2" s="85" t="s">
        <v>83</v>
      </c>
      <c r="Y2" s="35" t="s">
        <v>12125</v>
      </c>
      <c r="Z2" s="6" t="s">
        <v>11550</v>
      </c>
      <c r="AA2" s="6" t="s">
        <v>12126</v>
      </c>
      <c r="AB2" s="6" t="s">
        <v>12127</v>
      </c>
      <c r="AC2" s="85" t="s">
        <v>221</v>
      </c>
      <c r="AD2" s="35" t="s">
        <v>12128</v>
      </c>
      <c r="AE2" s="35" t="s">
        <v>12129</v>
      </c>
      <c r="AF2" s="35" t="s">
        <v>12130</v>
      </c>
      <c r="AG2" s="35" t="s">
        <v>12131</v>
      </c>
      <c r="AH2" s="35" t="s">
        <v>12132</v>
      </c>
      <c r="AI2" s="6" t="s">
        <v>11560</v>
      </c>
      <c r="AJ2" s="26"/>
      <c r="AK2" s="10"/>
      <c r="AL2" s="12"/>
      <c r="AN2" s="15"/>
      <c r="AO2" s="15" t="s">
        <v>11561</v>
      </c>
      <c r="AP2" s="15">
        <f>+COUNTA([2]Adduttrici!B:B)-3</f>
        <v>1</v>
      </c>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Y2" s="24" t="s">
        <v>11621</v>
      </c>
      <c r="BZ2" s="24" t="str">
        <f>+IF(SUM(AM:AM)=0,"OK","Dati non completi")</f>
        <v>Dati non completi</v>
      </c>
    </row>
    <row r="3" s="1" customFormat="1" ht="64.5" customHeight="1" spans="1:78">
      <c r="A3" s="7" t="s">
        <v>12133</v>
      </c>
      <c r="B3" s="7" t="s">
        <v>12134</v>
      </c>
      <c r="C3" s="7" t="s">
        <v>12135</v>
      </c>
      <c r="D3" s="7">
        <v>112500</v>
      </c>
      <c r="E3" s="7">
        <v>112600</v>
      </c>
      <c r="F3" s="7" t="s">
        <v>12136</v>
      </c>
      <c r="G3" s="7" t="s">
        <v>12137</v>
      </c>
      <c r="H3" s="7" t="s">
        <v>12138</v>
      </c>
      <c r="I3" s="7">
        <v>117690</v>
      </c>
      <c r="J3" s="7">
        <v>117700</v>
      </c>
      <c r="K3" s="7">
        <v>116600</v>
      </c>
      <c r="L3" s="7">
        <v>116700</v>
      </c>
      <c r="M3" s="7">
        <v>116800</v>
      </c>
      <c r="N3" s="7">
        <v>117800</v>
      </c>
      <c r="O3" s="7">
        <v>117900</v>
      </c>
      <c r="P3" s="7">
        <v>118000</v>
      </c>
      <c r="Q3" s="7">
        <v>118100</v>
      </c>
      <c r="R3" s="7">
        <v>118200</v>
      </c>
      <c r="S3" s="7">
        <v>118300</v>
      </c>
      <c r="T3" s="7">
        <v>118400</v>
      </c>
      <c r="U3" s="7" t="s">
        <v>12139</v>
      </c>
      <c r="V3" s="7">
        <v>116900</v>
      </c>
      <c r="W3" s="7" t="s">
        <v>12140</v>
      </c>
      <c r="X3" s="7" t="s">
        <v>12141</v>
      </c>
      <c r="Y3" s="7">
        <v>112700</v>
      </c>
      <c r="Z3" s="7" t="s">
        <v>12142</v>
      </c>
      <c r="AA3" s="7" t="s">
        <v>12143</v>
      </c>
      <c r="AB3" s="7" t="s">
        <v>12144</v>
      </c>
      <c r="AC3" s="7" t="s">
        <v>12145</v>
      </c>
      <c r="AD3" s="7">
        <v>118490</v>
      </c>
      <c r="AE3" s="7">
        <v>118500</v>
      </c>
      <c r="AF3" s="7">
        <v>118600</v>
      </c>
      <c r="AG3" s="7">
        <v>118700</v>
      </c>
      <c r="AH3" s="7">
        <v>118800</v>
      </c>
      <c r="AI3" s="7" t="s">
        <v>12146</v>
      </c>
      <c r="AJ3" s="27"/>
      <c r="AK3" s="10" t="s">
        <v>11614</v>
      </c>
      <c r="AL3" s="14" t="s">
        <v>11615</v>
      </c>
      <c r="AM3" s="10" t="s">
        <v>12147</v>
      </c>
      <c r="AN3" s="15" t="s">
        <v>11619</v>
      </c>
      <c r="AO3" s="15" t="str">
        <f t="shared" ref="AO3:BV3" si="0">+A1</f>
        <v>codice opera [idt]</v>
      </c>
      <c r="AP3" s="15" t="str">
        <f t="shared" si="0"/>
        <v>codice origine [testo]</v>
      </c>
      <c r="AQ3" s="15" t="str">
        <f t="shared" si="0"/>
        <v>descrizione adduttrice [testo]</v>
      </c>
      <c r="AR3" s="15" t="str">
        <f t="shared" si="0"/>
        <v>codice schema acquedottistico [idt]</v>
      </c>
      <c r="AS3" s="15" t="str">
        <f t="shared" si="0"/>
        <v>descrizione schema acquedottistico [testo]</v>
      </c>
      <c r="AT3" s="15" t="str">
        <f t="shared" si="0"/>
        <v>portata media addotta [l/s]</v>
      </c>
      <c r="AU3" s="15" t="str">
        <f t="shared" si="0"/>
        <v>lunghezza totale [km]</v>
      </c>
      <c r="AV3" s="15" t="str">
        <f t="shared" si="0"/>
        <v>lunghezza rete telecontrollata [km]</v>
      </c>
      <c r="AW3" s="15" t="str">
        <f t="shared" si="0"/>
        <v>volume immesso in rete [mc/anno]</v>
      </c>
      <c r="AX3" s="15" t="str">
        <f t="shared" si="0"/>
        <v>volume erogato [mc/anno]</v>
      </c>
      <c r="AY3" s="15" t="str">
        <f t="shared" si="0"/>
        <v>volume fatturato [mc/anno]</v>
      </c>
      <c r="AZ3" s="15" t="str">
        <f t="shared" si="0"/>
        <v>volume acquistato da terzi [mc/anno]</v>
      </c>
      <c r="BA3" s="15" t="str">
        <f t="shared" si="0"/>
        <v>volume ceduto a terzi [mc/anno]</v>
      </c>
      <c r="BB3" s="15" t="str">
        <f t="shared" si="0"/>
        <v>numero utenti diretti [nr]</v>
      </c>
      <c r="BC3" s="15" t="str">
        <f t="shared" si="0"/>
        <v>numero utenti diretti - domestici [nr]</v>
      </c>
      <c r="BD3" s="15" t="str">
        <f t="shared" si="0"/>
        <v>numero utenti diretti - domestici - residenti [nr]</v>
      </c>
      <c r="BE3" s="15" t="str">
        <f t="shared" si="0"/>
        <v>numero utenze condominiali [nr]</v>
      </c>
      <c r="BF3" s="15" t="str">
        <f t="shared" si="0"/>
        <v>numero utenti indiretti [nr]</v>
      </c>
      <c r="BG3" s="15" t="str">
        <f t="shared" si="0"/>
        <v>numero utenti indiretti - domestici [nr]</v>
      </c>
      <c r="BH3" s="15" t="str">
        <f t="shared" si="0"/>
        <v>numero utenti indiretti - domestici - residenti [nr]</v>
      </c>
      <c r="BI3" s="15" t="str">
        <f t="shared" si="0"/>
        <v>tipo telecontrollo [idn]</v>
      </c>
      <c r="BJ3" s="15" t="str">
        <f t="shared" si="0"/>
        <v>utenze dotate di misuratore [nr]</v>
      </c>
      <c r="BK3" s="15" t="str">
        <f t="shared" si="0"/>
        <v>misura portata [sn]</v>
      </c>
      <c r="BL3" s="15" t="str">
        <f t="shared" si="0"/>
        <v>numero di riparazioni sulle condotte [nr]</v>
      </c>
      <c r="BM3" s="15" t="str">
        <f t="shared" si="0"/>
        <v>punti di clorazione sulla rete [nr]</v>
      </c>
      <c r="BN3" s="15" t="str">
        <f t="shared" si="0"/>
        <v>opera stato [idn]</v>
      </c>
      <c r="BO3" s="15" t="str">
        <f t="shared" si="0"/>
        <v>ind.conf. portata addotta [idt]</v>
      </c>
      <c r="BP3" s="15" t="str">
        <f t="shared" si="0"/>
        <v>ind.conf. lunghezza totale [idt]</v>
      </c>
      <c r="BQ3" s="15" t="str">
        <f t="shared" si="0"/>
        <v>ind.conf. lunghezza rete telecontrollata [idt]</v>
      </c>
      <c r="BR3" s="15" t="str">
        <f t="shared" si="0"/>
        <v>ind.conf. volume immesso in rete [idt]</v>
      </c>
      <c r="BS3" s="15" t="str">
        <f t="shared" si="0"/>
        <v>ind.conf. volume erogato [idt]</v>
      </c>
      <c r="BT3" s="15" t="str">
        <f t="shared" si="0"/>
        <v>ind.conf. volume fatturato [idt]</v>
      </c>
      <c r="BU3" s="15" t="str">
        <f t="shared" si="0"/>
        <v>ind.conf. volume acquistato da terzi [idt]</v>
      </c>
      <c r="BV3" s="15" t="str">
        <f t="shared" si="0"/>
        <v>ind.conf. volume ceduto a terzi [idt]</v>
      </c>
      <c r="BW3" s="20" t="s">
        <v>11620</v>
      </c>
      <c r="BX3" s="42"/>
      <c r="BY3" s="24" t="s">
        <v>11624</v>
      </c>
      <c r="BZ3" s="24" t="e">
        <f>+IF(MIN(AO8:BV8)=0%,"OK","Grado di compilazione inferiore a quello del DBI A-1")</f>
        <v>#DIV/0!</v>
      </c>
    </row>
    <row r="4" ht="15" customHeight="1" spans="1:75">
      <c r="A4" s="3"/>
      <c r="B4" s="3"/>
      <c r="C4" s="3"/>
      <c r="D4" s="3"/>
      <c r="E4" s="3"/>
      <c r="F4" s="3"/>
      <c r="G4" s="3"/>
      <c r="H4" s="3"/>
      <c r="I4" s="3"/>
      <c r="J4" s="3"/>
      <c r="K4" s="3"/>
      <c r="L4" s="3"/>
      <c r="M4" s="3"/>
      <c r="N4" s="36"/>
      <c r="O4" s="3"/>
      <c r="P4"/>
      <c r="R4" s="3"/>
      <c r="S4" s="3"/>
      <c r="T4" s="3"/>
      <c r="U4" s="3"/>
      <c r="V4" s="3"/>
      <c r="W4" s="3"/>
      <c r="X4" s="3"/>
      <c r="Y4" s="3"/>
      <c r="Z4" s="3"/>
      <c r="AA4" s="3"/>
      <c r="AB4" s="3"/>
      <c r="AC4" s="3"/>
      <c r="AD4" s="3"/>
      <c r="AE4" s="3"/>
      <c r="AF4" s="3"/>
      <c r="AG4" s="3"/>
      <c r="AH4" s="3"/>
      <c r="AI4" s="3"/>
      <c r="AJ4" s="3"/>
      <c r="AK4" s="4">
        <f>+IF(B4&gt;0,1,0)</f>
        <v>0</v>
      </c>
      <c r="AL4" s="10">
        <f>COUNTIF(B:B,B4)</f>
        <v>0</v>
      </c>
      <c r="AM4" s="37">
        <f>+IF(Z4&gt;=3,0,IF(COUNTIF(Addut_inreti!A:A,Adduttrici!B4)&gt;0,0,1))</f>
        <v>1</v>
      </c>
      <c r="AN4" s="16"/>
      <c r="AO4" s="16">
        <f t="shared" ref="AO4:BV4" si="1">+COUNTA(A:A)-3</f>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16">
        <f t="shared" si="1"/>
        <v>0</v>
      </c>
      <c r="BJ4" s="16">
        <f t="shared" si="1"/>
        <v>0</v>
      </c>
      <c r="BK4" s="16">
        <f t="shared" si="1"/>
        <v>0</v>
      </c>
      <c r="BL4" s="16">
        <f t="shared" si="1"/>
        <v>0</v>
      </c>
      <c r="BM4" s="16">
        <f t="shared" si="1"/>
        <v>0</v>
      </c>
      <c r="BN4" s="16">
        <f t="shared" si="1"/>
        <v>0</v>
      </c>
      <c r="BO4" s="16">
        <f t="shared" si="1"/>
        <v>0</v>
      </c>
      <c r="BP4" s="16">
        <f t="shared" si="1"/>
        <v>0</v>
      </c>
      <c r="BQ4" s="16">
        <f t="shared" si="1"/>
        <v>0</v>
      </c>
      <c r="BR4" s="16">
        <f t="shared" si="1"/>
        <v>0</v>
      </c>
      <c r="BS4" s="16">
        <f t="shared" si="1"/>
        <v>0</v>
      </c>
      <c r="BT4" s="16">
        <f t="shared" si="1"/>
        <v>0</v>
      </c>
      <c r="BU4" s="16">
        <f t="shared" si="1"/>
        <v>0</v>
      </c>
      <c r="BV4" s="16">
        <f t="shared" si="1"/>
        <v>0</v>
      </c>
      <c r="BW4" s="21">
        <f>SUM(AO4:BV4)</f>
        <v>0</v>
      </c>
    </row>
    <row r="5" ht="15" customHeight="1" spans="1:75">
      <c r="A5" s="3"/>
      <c r="B5" s="3"/>
      <c r="C5" s="3"/>
      <c r="D5" s="3"/>
      <c r="E5" s="3"/>
      <c r="F5" s="3"/>
      <c r="G5" s="3"/>
      <c r="H5" s="3"/>
      <c r="I5" s="3"/>
      <c r="J5" s="3"/>
      <c r="K5" s="3"/>
      <c r="L5" s="3"/>
      <c r="M5" s="3"/>
      <c r="N5" s="36"/>
      <c r="O5" s="3"/>
      <c r="R5" s="3"/>
      <c r="S5" s="3"/>
      <c r="T5" s="3"/>
      <c r="U5" s="3"/>
      <c r="V5" s="3"/>
      <c r="W5" s="3"/>
      <c r="X5" s="3"/>
      <c r="Y5" s="3"/>
      <c r="Z5" s="3"/>
      <c r="AA5" s="3"/>
      <c r="AB5" s="3"/>
      <c r="AC5" s="3"/>
      <c r="AD5" s="3"/>
      <c r="AE5" s="3"/>
      <c r="AF5" s="3"/>
      <c r="AG5" s="3"/>
      <c r="AH5" s="3"/>
      <c r="AI5" s="3"/>
      <c r="AJ5" s="3"/>
      <c r="AK5" s="4"/>
      <c r="AL5" s="4"/>
      <c r="AM5" s="37"/>
      <c r="AN5" s="17" t="s">
        <v>11623</v>
      </c>
      <c r="AO5" s="18" t="e">
        <f t="shared" ref="AO5:BV5" si="2">+AO4/$AP$1</f>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18" t="e">
        <f t="shared" si="2"/>
        <v>#DIV/0!</v>
      </c>
      <c r="BM5" s="18" t="e">
        <f t="shared" si="2"/>
        <v>#DIV/0!</v>
      </c>
      <c r="BN5" s="18" t="e">
        <f t="shared" si="2"/>
        <v>#DIV/0!</v>
      </c>
      <c r="BO5" s="18" t="e">
        <f t="shared" si="2"/>
        <v>#DIV/0!</v>
      </c>
      <c r="BP5" s="18" t="e">
        <f t="shared" si="2"/>
        <v>#DIV/0!</v>
      </c>
      <c r="BQ5" s="18" t="e">
        <f t="shared" si="2"/>
        <v>#DIV/0!</v>
      </c>
      <c r="BR5" s="18" t="e">
        <f t="shared" si="2"/>
        <v>#DIV/0!</v>
      </c>
      <c r="BS5" s="18" t="e">
        <f t="shared" si="2"/>
        <v>#DIV/0!</v>
      </c>
      <c r="BT5" s="18" t="e">
        <f t="shared" si="2"/>
        <v>#DIV/0!</v>
      </c>
      <c r="BU5" s="18" t="e">
        <f t="shared" si="2"/>
        <v>#DIV/0!</v>
      </c>
      <c r="BV5" s="18" t="e">
        <f t="shared" si="2"/>
        <v>#DIV/0!</v>
      </c>
      <c r="BW5" s="21"/>
    </row>
    <row r="6" ht="15" customHeight="1" spans="1:75">
      <c r="A6" s="3"/>
      <c r="B6" s="3"/>
      <c r="C6" s="8"/>
      <c r="D6" s="3"/>
      <c r="E6" s="3"/>
      <c r="F6" s="3"/>
      <c r="G6" s="3"/>
      <c r="H6" s="3"/>
      <c r="I6" s="3"/>
      <c r="J6" s="3"/>
      <c r="K6" s="3"/>
      <c r="L6" s="3"/>
      <c r="M6" s="3"/>
      <c r="N6" s="36"/>
      <c r="O6" s="3"/>
      <c r="R6" s="3"/>
      <c r="S6" s="3"/>
      <c r="T6" s="3"/>
      <c r="U6" s="3"/>
      <c r="V6" s="3"/>
      <c r="W6" s="3"/>
      <c r="X6" s="3"/>
      <c r="Y6" s="3"/>
      <c r="Z6" s="3"/>
      <c r="AA6" s="3"/>
      <c r="AB6" s="3"/>
      <c r="AC6" s="3"/>
      <c r="AD6" s="3"/>
      <c r="AE6" s="3"/>
      <c r="AF6" s="3"/>
      <c r="AG6" s="3"/>
      <c r="AH6" s="3"/>
      <c r="AI6" s="3"/>
      <c r="AJ6" s="3"/>
      <c r="AK6" s="4"/>
      <c r="AL6" s="4"/>
      <c r="AM6" s="37"/>
      <c r="AN6" s="17"/>
      <c r="AO6" s="16">
        <f>+COUNTA([2]Adduttrici!A:A)-3</f>
        <v>0</v>
      </c>
      <c r="AP6" s="16">
        <f>+COUNTA([2]Adduttrici!B:B)-3</f>
        <v>1</v>
      </c>
      <c r="AQ6" s="16">
        <f>+COUNTA([2]Adduttrici!C:C)-3</f>
        <v>1</v>
      </c>
      <c r="AR6" s="16">
        <f>+COUNTA([2]Adduttrici!D:D)-3</f>
        <v>1</v>
      </c>
      <c r="AS6" s="16">
        <f>+COUNTA([2]Adduttrici!E:E)-3</f>
        <v>1</v>
      </c>
      <c r="AT6" s="16">
        <f>+COUNTA([2]Adduttrici!F:F)-3</f>
        <v>1</v>
      </c>
      <c r="AU6" s="16">
        <f>+COUNTA([2]Adduttrici!G:G)-3</f>
        <v>1</v>
      </c>
      <c r="AV6" s="16">
        <f>+COUNTA([2]Adduttrici!H:H)-3</f>
        <v>1</v>
      </c>
      <c r="AW6" s="16">
        <f>+COUNTA([2]Adduttrici!I:I)-3</f>
        <v>1</v>
      </c>
      <c r="AX6" s="16">
        <f>+COUNTA([2]Adduttrici!J:J)-3</f>
        <v>1</v>
      </c>
      <c r="AY6" s="16">
        <f>+COUNTA([2]Adduttrici!K:K)-3</f>
        <v>1</v>
      </c>
      <c r="AZ6" s="16">
        <f>+COUNTA([2]Adduttrici!L:L)-3</f>
        <v>1</v>
      </c>
      <c r="BA6" s="16">
        <f>+COUNTA([2]Adduttrici!M:M)-3</f>
        <v>1</v>
      </c>
      <c r="BB6" s="16">
        <f>+COUNTA([2]Adduttrici!N:N)-3</f>
        <v>1</v>
      </c>
      <c r="BC6" s="16">
        <f>+COUNTA([2]Adduttrici!O:O)-3</f>
        <v>1</v>
      </c>
      <c r="BD6" s="16">
        <f>+COUNTA([2]Adduttrici!P:P)-3</f>
        <v>1</v>
      </c>
      <c r="BE6" s="16">
        <f>+COUNTA([2]Adduttrici!Q:Q)-3</f>
        <v>0</v>
      </c>
      <c r="BF6" s="16">
        <f>+COUNTA([2]Adduttrici!R:R)-3</f>
        <v>0</v>
      </c>
      <c r="BG6" s="16">
        <f>+COUNTA([2]Adduttrici!S:S)-3</f>
        <v>0</v>
      </c>
      <c r="BH6" s="16">
        <f>+COUNTA([2]Adduttrici!T:T)-3</f>
        <v>0</v>
      </c>
      <c r="BI6" s="16">
        <f>+COUNTA([2]Adduttrici!U:U)-3</f>
        <v>0</v>
      </c>
      <c r="BJ6" s="16">
        <f>+COUNTA([2]Adduttrici!V:V)-3</f>
        <v>0</v>
      </c>
      <c r="BK6" s="16">
        <f>+COUNTA([2]Adduttrici!W:W)-3</f>
        <v>0</v>
      </c>
      <c r="BL6" s="16">
        <f>+COUNTA([2]Adduttrici!X:X)-3</f>
        <v>0</v>
      </c>
      <c r="BM6" s="16">
        <f>+COUNTA([2]Adduttrici!Y:Y)-3</f>
        <v>0</v>
      </c>
      <c r="BN6" s="16">
        <f>+COUNTA([2]Adduttrici!Z:Z)-3</f>
        <v>1</v>
      </c>
      <c r="BO6" s="16">
        <f>+COUNTA([2]Adduttrici!AA:AA)-3</f>
        <v>0</v>
      </c>
      <c r="BP6" s="16">
        <f>+COUNTA([2]Adduttrici!AB:AB)-3</f>
        <v>0</v>
      </c>
      <c r="BQ6" s="16">
        <f>+COUNTA([2]Adduttrici!AC:AC)-3</f>
        <v>0</v>
      </c>
      <c r="BR6" s="16">
        <f>+COUNTA([2]Adduttrici!AD:AD)-3</f>
        <v>0</v>
      </c>
      <c r="BS6" s="16">
        <f>+COUNTA([2]Adduttrici!AE:AE)-3</f>
        <v>0</v>
      </c>
      <c r="BT6" s="16">
        <f>+COUNTA([2]Adduttrici!AF:AF)-3</f>
        <v>0</v>
      </c>
      <c r="BU6" s="16">
        <f>+COUNTA([2]Adduttrici!AG:AG)-3</f>
        <v>0</v>
      </c>
      <c r="BV6" s="16">
        <f>+COUNTA([2]Adduttrici!AH:AH)-3</f>
        <v>0</v>
      </c>
      <c r="BW6" s="21">
        <f>SUM(AO6:BV6)</f>
        <v>16</v>
      </c>
    </row>
    <row r="7" ht="15" customHeight="1" spans="1:75">
      <c r="A7" s="3"/>
      <c r="B7" s="3"/>
      <c r="C7" s="8"/>
      <c r="D7" s="3"/>
      <c r="E7" s="3"/>
      <c r="F7" s="3"/>
      <c r="G7" s="3"/>
      <c r="H7" s="3"/>
      <c r="I7" s="3"/>
      <c r="J7" s="3"/>
      <c r="K7" s="3"/>
      <c r="L7" s="3"/>
      <c r="M7" s="3"/>
      <c r="N7" s="36"/>
      <c r="O7" s="3"/>
      <c r="R7" s="3"/>
      <c r="S7" s="3"/>
      <c r="T7" s="3"/>
      <c r="U7" s="3"/>
      <c r="V7" s="3"/>
      <c r="W7" s="3"/>
      <c r="X7" s="3"/>
      <c r="Y7" s="3"/>
      <c r="Z7" s="3"/>
      <c r="AA7" s="3"/>
      <c r="AB7" s="3"/>
      <c r="AC7" s="3"/>
      <c r="AD7" s="3"/>
      <c r="AE7" s="3"/>
      <c r="AF7" s="3"/>
      <c r="AG7" s="3"/>
      <c r="AH7" s="3"/>
      <c r="AI7" s="3"/>
      <c r="AJ7" s="3"/>
      <c r="AK7" s="4"/>
      <c r="AL7" s="4"/>
      <c r="AM7" s="37"/>
      <c r="AN7" s="17" t="s">
        <v>11625</v>
      </c>
      <c r="AO7" s="18">
        <f t="shared" ref="AO7:BV7" si="3">+AO6/$AP$2</f>
        <v>0</v>
      </c>
      <c r="AP7" s="18">
        <f t="shared" si="3"/>
        <v>1</v>
      </c>
      <c r="AQ7" s="18">
        <f t="shared" si="3"/>
        <v>1</v>
      </c>
      <c r="AR7" s="18">
        <f t="shared" si="3"/>
        <v>1</v>
      </c>
      <c r="AS7" s="18">
        <f t="shared" si="3"/>
        <v>1</v>
      </c>
      <c r="AT7" s="18">
        <f t="shared" si="3"/>
        <v>1</v>
      </c>
      <c r="AU7" s="18">
        <f t="shared" si="3"/>
        <v>1</v>
      </c>
      <c r="AV7" s="18">
        <f t="shared" si="3"/>
        <v>1</v>
      </c>
      <c r="AW7" s="18">
        <f t="shared" si="3"/>
        <v>1</v>
      </c>
      <c r="AX7" s="18">
        <f t="shared" si="3"/>
        <v>1</v>
      </c>
      <c r="AY7" s="18">
        <f t="shared" si="3"/>
        <v>1</v>
      </c>
      <c r="AZ7" s="18">
        <f t="shared" si="3"/>
        <v>1</v>
      </c>
      <c r="BA7" s="18">
        <f t="shared" si="3"/>
        <v>1</v>
      </c>
      <c r="BB7" s="18">
        <f t="shared" si="3"/>
        <v>1</v>
      </c>
      <c r="BC7" s="18">
        <f t="shared" si="3"/>
        <v>1</v>
      </c>
      <c r="BD7" s="18">
        <f t="shared" si="3"/>
        <v>1</v>
      </c>
      <c r="BE7" s="18">
        <f t="shared" si="3"/>
        <v>0</v>
      </c>
      <c r="BF7" s="18">
        <f t="shared" si="3"/>
        <v>0</v>
      </c>
      <c r="BG7" s="18">
        <f t="shared" si="3"/>
        <v>0</v>
      </c>
      <c r="BH7" s="18">
        <f t="shared" si="3"/>
        <v>0</v>
      </c>
      <c r="BI7" s="18">
        <f t="shared" si="3"/>
        <v>0</v>
      </c>
      <c r="BJ7" s="18">
        <f t="shared" si="3"/>
        <v>0</v>
      </c>
      <c r="BK7" s="18">
        <f t="shared" si="3"/>
        <v>0</v>
      </c>
      <c r="BL7" s="18">
        <f t="shared" si="3"/>
        <v>0</v>
      </c>
      <c r="BM7" s="18">
        <f t="shared" si="3"/>
        <v>0</v>
      </c>
      <c r="BN7" s="18">
        <f t="shared" si="3"/>
        <v>1</v>
      </c>
      <c r="BO7" s="18">
        <f t="shared" si="3"/>
        <v>0</v>
      </c>
      <c r="BP7" s="18">
        <f t="shared" si="3"/>
        <v>0</v>
      </c>
      <c r="BQ7" s="18">
        <f t="shared" si="3"/>
        <v>0</v>
      </c>
      <c r="BR7" s="18">
        <f t="shared" si="3"/>
        <v>0</v>
      </c>
      <c r="BS7" s="18">
        <f t="shared" si="3"/>
        <v>0</v>
      </c>
      <c r="BT7" s="18">
        <f t="shared" si="3"/>
        <v>0</v>
      </c>
      <c r="BU7" s="18">
        <f t="shared" si="3"/>
        <v>0</v>
      </c>
      <c r="BV7" s="18">
        <f t="shared" si="3"/>
        <v>0</v>
      </c>
      <c r="BW7" s="21"/>
    </row>
    <row r="8" ht="15" customHeight="1" spans="1:75">
      <c r="A8" s="3"/>
      <c r="B8" s="3"/>
      <c r="C8" s="8"/>
      <c r="D8" s="3"/>
      <c r="E8" s="3"/>
      <c r="F8" s="3"/>
      <c r="G8" s="3"/>
      <c r="H8" s="3"/>
      <c r="I8" s="3"/>
      <c r="J8" s="3"/>
      <c r="K8" s="3"/>
      <c r="L8" s="3"/>
      <c r="M8" s="3"/>
      <c r="N8" s="3"/>
      <c r="O8" s="3"/>
      <c r="R8" s="3"/>
      <c r="S8" s="3"/>
      <c r="T8" s="3"/>
      <c r="U8" s="3"/>
      <c r="V8" s="3"/>
      <c r="W8" s="3"/>
      <c r="X8" s="3"/>
      <c r="Y8" s="3"/>
      <c r="Z8" s="3"/>
      <c r="AA8" s="3"/>
      <c r="AB8" s="3"/>
      <c r="AC8" s="3"/>
      <c r="AD8" s="3"/>
      <c r="AE8" s="3"/>
      <c r="AF8" s="3"/>
      <c r="AG8" s="3"/>
      <c r="AH8" s="3"/>
      <c r="AI8" s="3"/>
      <c r="AJ8" s="3"/>
      <c r="AK8" s="4"/>
      <c r="AL8" s="4"/>
      <c r="AM8" s="37"/>
      <c r="AN8" s="17" t="s">
        <v>11626</v>
      </c>
      <c r="AO8" s="19" t="e">
        <f t="shared" ref="AO8:BV8" si="4">+AO5-AO7</f>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19" t="e">
        <f t="shared" si="4"/>
        <v>#DIV/0!</v>
      </c>
      <c r="BF8" s="19" t="e">
        <f t="shared" si="4"/>
        <v>#DIV/0!</v>
      </c>
      <c r="BG8" s="19" t="e">
        <f t="shared" si="4"/>
        <v>#DIV/0!</v>
      </c>
      <c r="BH8" s="19" t="e">
        <f t="shared" si="4"/>
        <v>#DIV/0!</v>
      </c>
      <c r="BI8" s="19" t="e">
        <f t="shared" si="4"/>
        <v>#DIV/0!</v>
      </c>
      <c r="BJ8" s="19" t="e">
        <f t="shared" si="4"/>
        <v>#DIV/0!</v>
      </c>
      <c r="BK8" s="19" t="e">
        <f t="shared" si="4"/>
        <v>#DIV/0!</v>
      </c>
      <c r="BL8" s="19" t="e">
        <f t="shared" si="4"/>
        <v>#DIV/0!</v>
      </c>
      <c r="BM8" s="19" t="e">
        <f t="shared" si="4"/>
        <v>#DIV/0!</v>
      </c>
      <c r="BN8" s="19" t="e">
        <f t="shared" si="4"/>
        <v>#DIV/0!</v>
      </c>
      <c r="BO8" s="19" t="e">
        <f t="shared" si="4"/>
        <v>#DIV/0!</v>
      </c>
      <c r="BP8" s="19" t="e">
        <f t="shared" si="4"/>
        <v>#DIV/0!</v>
      </c>
      <c r="BQ8" s="19" t="e">
        <f t="shared" si="4"/>
        <v>#DIV/0!</v>
      </c>
      <c r="BR8" s="19" t="e">
        <f t="shared" si="4"/>
        <v>#DIV/0!</v>
      </c>
      <c r="BS8" s="19" t="e">
        <f t="shared" si="4"/>
        <v>#DIV/0!</v>
      </c>
      <c r="BT8" s="19" t="e">
        <f t="shared" si="4"/>
        <v>#DIV/0!</v>
      </c>
      <c r="BU8" s="19" t="e">
        <f t="shared" si="4"/>
        <v>#DIV/0!</v>
      </c>
      <c r="BV8" s="19" t="e">
        <f t="shared" si="4"/>
        <v>#DIV/0!</v>
      </c>
      <c r="BW8" s="21">
        <f>+BW4-BW6</f>
        <v>-16</v>
      </c>
    </row>
    <row r="9" ht="15" customHeight="1" spans="1:75">
      <c r="A9" s="3"/>
      <c r="B9" s="3"/>
      <c r="C9" s="8"/>
      <c r="D9" s="3"/>
      <c r="E9" s="3"/>
      <c r="F9" s="3"/>
      <c r="G9" s="3"/>
      <c r="H9" s="3"/>
      <c r="I9" s="3"/>
      <c r="J9" s="3"/>
      <c r="K9" s="3"/>
      <c r="L9" s="3"/>
      <c r="M9" s="3"/>
      <c r="N9" s="3"/>
      <c r="O9" s="3"/>
      <c r="R9" s="3"/>
      <c r="S9" s="3"/>
      <c r="T9" s="3"/>
      <c r="U9" s="3"/>
      <c r="V9" s="3"/>
      <c r="W9" s="3"/>
      <c r="X9" s="3"/>
      <c r="Y9" s="3"/>
      <c r="Z9" s="3"/>
      <c r="AA9" s="3"/>
      <c r="AB9" s="3"/>
      <c r="AC9" s="3"/>
      <c r="AD9" s="3"/>
      <c r="AE9" s="3"/>
      <c r="AF9" s="3"/>
      <c r="AG9" s="3"/>
      <c r="AH9" s="3"/>
      <c r="AI9" s="3"/>
      <c r="AJ9" s="3"/>
      <c r="AK9" s="4"/>
      <c r="AL9" s="4"/>
      <c r="AM9" s="37"/>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82">
        <f>+BW8/BW6</f>
        <v>-1</v>
      </c>
    </row>
    <row r="10" ht="15" customHeight="1" spans="1:74">
      <c r="A10" s="3"/>
      <c r="B10" s="3"/>
      <c r="C10" s="8"/>
      <c r="D10" s="3"/>
      <c r="E10" s="3"/>
      <c r="F10" s="3"/>
      <c r="G10" s="3"/>
      <c r="H10" s="3"/>
      <c r="I10" s="3"/>
      <c r="J10" s="3"/>
      <c r="K10" s="3"/>
      <c r="L10" s="3"/>
      <c r="M10" s="3"/>
      <c r="N10" s="36"/>
      <c r="O10" s="3"/>
      <c r="R10" s="3"/>
      <c r="S10" s="3"/>
      <c r="T10" s="3"/>
      <c r="U10" s="3"/>
      <c r="V10" s="3"/>
      <c r="W10" s="3"/>
      <c r="X10" s="3"/>
      <c r="Y10" s="3"/>
      <c r="Z10" s="3"/>
      <c r="AA10" s="3"/>
      <c r="AB10" s="3"/>
      <c r="AC10" s="3"/>
      <c r="AD10" s="3"/>
      <c r="AE10" s="3"/>
      <c r="AF10" s="3"/>
      <c r="AG10" s="3"/>
      <c r="AH10" s="3"/>
      <c r="AI10" s="3"/>
      <c r="AJ10" s="3"/>
      <c r="AK10" s="4"/>
      <c r="AL10" s="4"/>
      <c r="AM10" s="37"/>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row>
    <row r="11" ht="15" customHeight="1" spans="1:74">
      <c r="A11" s="3"/>
      <c r="B11" s="3"/>
      <c r="C11" s="8"/>
      <c r="D11" s="3"/>
      <c r="E11" s="3"/>
      <c r="F11" s="3"/>
      <c r="G11" s="3"/>
      <c r="H11" s="3"/>
      <c r="I11" s="3"/>
      <c r="J11" s="3"/>
      <c r="K11" s="3"/>
      <c r="L11" s="3"/>
      <c r="M11" s="3"/>
      <c r="N11" s="36"/>
      <c r="O11" s="3"/>
      <c r="R11" s="3"/>
      <c r="S11" s="3"/>
      <c r="T11" s="3"/>
      <c r="U11" s="3"/>
      <c r="V11" s="3"/>
      <c r="W11" s="3"/>
      <c r="X11" s="3"/>
      <c r="Y11" s="3"/>
      <c r="Z11" s="3"/>
      <c r="AA11" s="3"/>
      <c r="AB11" s="3"/>
      <c r="AC11" s="3"/>
      <c r="AD11" s="3"/>
      <c r="AE11" s="3"/>
      <c r="AF11" s="3"/>
      <c r="AG11" s="3"/>
      <c r="AH11" s="3"/>
      <c r="AI11" s="3"/>
      <c r="AJ11" s="3"/>
      <c r="AK11" s="4"/>
      <c r="AL11" s="4"/>
      <c r="AM11" s="37"/>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row>
    <row r="12" ht="15" customHeight="1" spans="1:74">
      <c r="A12" s="3"/>
      <c r="B12" s="3"/>
      <c r="C12" s="8"/>
      <c r="D12" s="3"/>
      <c r="E12" s="3"/>
      <c r="F12" s="3"/>
      <c r="G12" s="3"/>
      <c r="H12" s="3"/>
      <c r="I12" s="3"/>
      <c r="J12" s="3"/>
      <c r="K12" s="3"/>
      <c r="L12" s="3"/>
      <c r="M12" s="3"/>
      <c r="N12" s="36"/>
      <c r="O12" s="3"/>
      <c r="R12" s="3"/>
      <c r="S12" s="3"/>
      <c r="T12" s="3"/>
      <c r="U12" s="3"/>
      <c r="V12" s="3"/>
      <c r="W12" s="3"/>
      <c r="X12" s="3"/>
      <c r="Y12" s="3"/>
      <c r="Z12" s="3"/>
      <c r="AA12" s="3"/>
      <c r="AB12" s="3"/>
      <c r="AC12" s="3"/>
      <c r="AD12" s="3"/>
      <c r="AE12" s="3"/>
      <c r="AF12" s="3"/>
      <c r="AG12" s="3"/>
      <c r="AH12" s="3"/>
      <c r="AI12" s="3"/>
      <c r="AJ12" s="3"/>
      <c r="AK12" s="4"/>
      <c r="AL12" s="4"/>
      <c r="AM12" s="37"/>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row>
    <row r="13" ht="15" customHeight="1" spans="1:74">
      <c r="A13" s="3"/>
      <c r="B13" s="3"/>
      <c r="C13" s="8"/>
      <c r="D13" s="3"/>
      <c r="E13" s="3"/>
      <c r="F13" s="3"/>
      <c r="G13" s="3"/>
      <c r="H13" s="3"/>
      <c r="I13" s="3"/>
      <c r="J13" s="3"/>
      <c r="K13" s="3"/>
      <c r="L13" s="3"/>
      <c r="M13" s="3"/>
      <c r="N13" s="36"/>
      <c r="O13" s="3"/>
      <c r="R13" s="3"/>
      <c r="S13" s="3"/>
      <c r="T13" s="3"/>
      <c r="U13" s="3"/>
      <c r="V13" s="3"/>
      <c r="W13" s="3"/>
      <c r="X13" s="3"/>
      <c r="Y13" s="3"/>
      <c r="Z13" s="3"/>
      <c r="AA13" s="3"/>
      <c r="AB13" s="3"/>
      <c r="AC13" s="3"/>
      <c r="AD13" s="3"/>
      <c r="AE13" s="3"/>
      <c r="AF13" s="3"/>
      <c r="AG13" s="3"/>
      <c r="AH13" s="3"/>
      <c r="AI13" s="3"/>
      <c r="AJ13" s="3"/>
      <c r="AK13" s="4"/>
      <c r="AL13" s="4"/>
      <c r="AM13" s="37"/>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row>
    <row r="14" ht="15" customHeight="1" spans="1:74">
      <c r="A14" s="3"/>
      <c r="B14" s="3"/>
      <c r="C14" s="8"/>
      <c r="D14" s="3"/>
      <c r="E14" s="3"/>
      <c r="F14" s="3"/>
      <c r="G14" s="3"/>
      <c r="H14" s="3"/>
      <c r="I14" s="3"/>
      <c r="J14" s="3"/>
      <c r="K14" s="3"/>
      <c r="L14" s="3"/>
      <c r="M14" s="3"/>
      <c r="N14" s="36"/>
      <c r="O14" s="3"/>
      <c r="R14" s="3"/>
      <c r="S14" s="3"/>
      <c r="T14" s="3"/>
      <c r="U14" s="3"/>
      <c r="V14" s="3"/>
      <c r="W14" s="3"/>
      <c r="X14" s="3"/>
      <c r="Y14" s="3"/>
      <c r="Z14" s="3"/>
      <c r="AA14" s="3"/>
      <c r="AB14" s="3"/>
      <c r="AC14" s="3"/>
      <c r="AD14" s="3"/>
      <c r="AE14" s="3"/>
      <c r="AF14" s="3"/>
      <c r="AG14" s="3"/>
      <c r="AH14" s="3"/>
      <c r="AI14" s="3"/>
      <c r="AJ14" s="3"/>
      <c r="AK14" s="4"/>
      <c r="AL14" s="4"/>
      <c r="AM14" s="37"/>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row>
    <row r="15" ht="15" customHeight="1" spans="1:74">
      <c r="A15" s="3"/>
      <c r="B15" s="3"/>
      <c r="C15" s="8"/>
      <c r="D15" s="3"/>
      <c r="E15" s="3"/>
      <c r="F15" s="3"/>
      <c r="G15" s="3"/>
      <c r="H15" s="3"/>
      <c r="I15" s="3"/>
      <c r="J15" s="3"/>
      <c r="K15" s="3"/>
      <c r="L15" s="3"/>
      <c r="M15" s="3"/>
      <c r="N15" s="36"/>
      <c r="O15" s="3"/>
      <c r="R15" s="3"/>
      <c r="S15" s="3"/>
      <c r="T15" s="3"/>
      <c r="U15" s="3"/>
      <c r="V15" s="3"/>
      <c r="W15" s="3"/>
      <c r="X15" s="3"/>
      <c r="Y15" s="3"/>
      <c r="Z15" s="3"/>
      <c r="AA15" s="3"/>
      <c r="AB15" s="3"/>
      <c r="AC15" s="3"/>
      <c r="AD15" s="3"/>
      <c r="AE15" s="3"/>
      <c r="AF15" s="3"/>
      <c r="AG15" s="3"/>
      <c r="AH15" s="3"/>
      <c r="AI15" s="3"/>
      <c r="AJ15" s="3"/>
      <c r="AK15" s="4"/>
      <c r="AL15" s="4"/>
      <c r="AM15" s="37"/>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row>
    <row r="16" ht="15" customHeight="1" spans="1:74">
      <c r="A16" s="3"/>
      <c r="B16" s="3"/>
      <c r="C16" s="8"/>
      <c r="D16" s="3"/>
      <c r="E16" s="3"/>
      <c r="F16" s="3"/>
      <c r="G16" s="3"/>
      <c r="H16" s="3"/>
      <c r="I16" s="3"/>
      <c r="J16" s="3"/>
      <c r="K16" s="3"/>
      <c r="L16" s="3"/>
      <c r="M16" s="3"/>
      <c r="N16" s="3"/>
      <c r="O16" s="3"/>
      <c r="R16" s="3"/>
      <c r="S16" s="3"/>
      <c r="T16" s="3"/>
      <c r="U16" s="3"/>
      <c r="V16" s="3"/>
      <c r="W16" s="3"/>
      <c r="X16" s="3"/>
      <c r="Y16" s="3"/>
      <c r="Z16" s="3"/>
      <c r="AA16" s="3"/>
      <c r="AB16" s="3"/>
      <c r="AC16" s="3"/>
      <c r="AD16" s="3"/>
      <c r="AE16" s="3"/>
      <c r="AF16" s="3"/>
      <c r="AG16" s="3"/>
      <c r="AH16" s="3"/>
      <c r="AI16" s="3"/>
      <c r="AJ16" s="3"/>
      <c r="AK16" s="4"/>
      <c r="AL16" s="4"/>
      <c r="AM16" s="37"/>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row>
    <row r="17" ht="15" customHeight="1" spans="1:74">
      <c r="A17" s="3"/>
      <c r="B17" s="3"/>
      <c r="C17" s="8"/>
      <c r="D17" s="3"/>
      <c r="E17" s="3"/>
      <c r="F17" s="3"/>
      <c r="G17" s="3"/>
      <c r="H17" s="3"/>
      <c r="I17" s="3"/>
      <c r="J17" s="3"/>
      <c r="K17" s="3"/>
      <c r="L17" s="3"/>
      <c r="M17" s="3"/>
      <c r="N17" s="3"/>
      <c r="O17" s="3"/>
      <c r="R17" s="3"/>
      <c r="S17" s="3"/>
      <c r="T17" s="3"/>
      <c r="U17" s="3"/>
      <c r="V17" s="3"/>
      <c r="W17" s="3"/>
      <c r="X17" s="3"/>
      <c r="Y17" s="3"/>
      <c r="Z17" s="3"/>
      <c r="AA17" s="3"/>
      <c r="AB17" s="3"/>
      <c r="AC17" s="3"/>
      <c r="AD17" s="3"/>
      <c r="AE17" s="3"/>
      <c r="AF17" s="3"/>
      <c r="AG17" s="3"/>
      <c r="AH17" s="3"/>
      <c r="AI17" s="3"/>
      <c r="AJ17" s="3"/>
      <c r="AK17" s="4"/>
      <c r="AL17" s="4"/>
      <c r="AM17" s="37"/>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row>
    <row r="18" ht="15" customHeight="1" spans="1:74">
      <c r="A18" s="3"/>
      <c r="B18" s="3"/>
      <c r="C18" s="8"/>
      <c r="D18" s="3"/>
      <c r="E18" s="3"/>
      <c r="F18" s="3"/>
      <c r="G18" s="3"/>
      <c r="H18" s="3"/>
      <c r="I18" s="3"/>
      <c r="J18" s="3"/>
      <c r="K18" s="3"/>
      <c r="L18" s="3"/>
      <c r="M18" s="3"/>
      <c r="N18" s="3"/>
      <c r="O18" s="3"/>
      <c r="R18" s="3"/>
      <c r="S18" s="3"/>
      <c r="T18" s="3"/>
      <c r="U18" s="3"/>
      <c r="V18" s="3"/>
      <c r="W18" s="3"/>
      <c r="X18" s="3"/>
      <c r="Y18" s="3"/>
      <c r="Z18" s="3"/>
      <c r="AA18" s="3"/>
      <c r="AB18" s="3"/>
      <c r="AC18" s="3"/>
      <c r="AD18" s="3"/>
      <c r="AE18" s="3"/>
      <c r="AF18" s="3"/>
      <c r="AG18" s="3"/>
      <c r="AH18" s="3"/>
      <c r="AI18" s="3"/>
      <c r="AJ18" s="3"/>
      <c r="AK18" s="4"/>
      <c r="AL18" s="4"/>
      <c r="AM18" s="37"/>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row>
    <row r="19" ht="15" customHeight="1" spans="1:74">
      <c r="A19" s="3"/>
      <c r="B19" s="3"/>
      <c r="C19" s="8"/>
      <c r="D19" s="3"/>
      <c r="E19" s="3"/>
      <c r="F19" s="3"/>
      <c r="G19" s="3"/>
      <c r="H19" s="3"/>
      <c r="I19" s="3"/>
      <c r="J19" s="3"/>
      <c r="K19" s="3"/>
      <c r="L19" s="3"/>
      <c r="M19" s="3"/>
      <c r="N19" s="36"/>
      <c r="O19" s="3"/>
      <c r="R19" s="3"/>
      <c r="S19" s="3"/>
      <c r="T19" s="3"/>
      <c r="U19" s="3"/>
      <c r="V19" s="3"/>
      <c r="W19" s="3"/>
      <c r="X19" s="3"/>
      <c r="Y19" s="3"/>
      <c r="Z19" s="3"/>
      <c r="AA19" s="3"/>
      <c r="AB19" s="3"/>
      <c r="AC19" s="3"/>
      <c r="AD19" s="3"/>
      <c r="AE19" s="3"/>
      <c r="AF19" s="3"/>
      <c r="AG19" s="3"/>
      <c r="AH19" s="3"/>
      <c r="AI19" s="3"/>
      <c r="AJ19" s="3"/>
      <c r="AK19" s="4"/>
      <c r="AL19" s="4"/>
      <c r="AM19" s="37"/>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row>
    <row r="20" ht="15" customHeight="1" spans="1:74">
      <c r="A20" s="3"/>
      <c r="B20" s="3"/>
      <c r="C20" s="8"/>
      <c r="D20" s="3"/>
      <c r="E20" s="3"/>
      <c r="F20" s="3"/>
      <c r="G20" s="3"/>
      <c r="H20" s="3"/>
      <c r="I20" s="3"/>
      <c r="J20" s="3"/>
      <c r="K20" s="3"/>
      <c r="L20" s="3"/>
      <c r="M20" s="3"/>
      <c r="N20" s="36"/>
      <c r="O20" s="3"/>
      <c r="R20" s="3"/>
      <c r="S20" s="3"/>
      <c r="T20" s="3"/>
      <c r="U20" s="3"/>
      <c r="V20" s="3"/>
      <c r="W20" s="3"/>
      <c r="X20" s="3"/>
      <c r="Y20" s="3"/>
      <c r="Z20" s="3"/>
      <c r="AA20" s="3"/>
      <c r="AB20" s="3"/>
      <c r="AC20" s="3"/>
      <c r="AD20" s="3"/>
      <c r="AE20" s="3"/>
      <c r="AF20" s="3"/>
      <c r="AG20" s="3"/>
      <c r="AH20" s="3"/>
      <c r="AI20" s="3"/>
      <c r="AJ20" s="3"/>
      <c r="AK20" s="4"/>
      <c r="AL20" s="4"/>
      <c r="AM20" s="37"/>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row>
    <row r="21" ht="15" customHeight="1" spans="1:74">
      <c r="A21" s="3"/>
      <c r="B21" s="3"/>
      <c r="C21" s="8"/>
      <c r="D21" s="3"/>
      <c r="E21" s="3"/>
      <c r="F21" s="3"/>
      <c r="G21" s="3"/>
      <c r="H21" s="3"/>
      <c r="I21" s="3"/>
      <c r="J21" s="3"/>
      <c r="K21" s="3"/>
      <c r="L21" s="3"/>
      <c r="M21" s="3"/>
      <c r="N21" s="36"/>
      <c r="O21" s="3"/>
      <c r="R21" s="3"/>
      <c r="S21" s="3"/>
      <c r="T21" s="3"/>
      <c r="U21" s="3"/>
      <c r="V21" s="3"/>
      <c r="W21" s="3"/>
      <c r="X21" s="3"/>
      <c r="Y21" s="3"/>
      <c r="Z21" s="3"/>
      <c r="AA21" s="3"/>
      <c r="AB21" s="3"/>
      <c r="AC21" s="3"/>
      <c r="AD21" s="3"/>
      <c r="AE21" s="3"/>
      <c r="AF21" s="3"/>
      <c r="AG21" s="3"/>
      <c r="AH21" s="3"/>
      <c r="AI21" s="3"/>
      <c r="AJ21" s="3"/>
      <c r="AK21" s="4"/>
      <c r="AL21" s="4"/>
      <c r="AM21" s="37"/>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row>
    <row r="22" ht="15" customHeight="1" spans="1:74">
      <c r="A22" s="3"/>
      <c r="B22" s="3"/>
      <c r="C22" s="8"/>
      <c r="D22" s="3"/>
      <c r="E22" s="3"/>
      <c r="F22" s="3"/>
      <c r="G22" s="3"/>
      <c r="H22" s="3"/>
      <c r="I22" s="3"/>
      <c r="J22" s="3"/>
      <c r="K22" s="3"/>
      <c r="L22" s="3"/>
      <c r="M22" s="3"/>
      <c r="N22" s="36"/>
      <c r="R22" s="3"/>
      <c r="S22" s="3"/>
      <c r="T22" s="3"/>
      <c r="U22" s="3"/>
      <c r="V22" s="3"/>
      <c r="W22" s="3"/>
      <c r="X22" s="3"/>
      <c r="Y22" s="3"/>
      <c r="Z22" s="3"/>
      <c r="AA22" s="3"/>
      <c r="AB22" s="3"/>
      <c r="AC22" s="3"/>
      <c r="AD22" s="3"/>
      <c r="AE22" s="3"/>
      <c r="AF22" s="3"/>
      <c r="AG22" s="3"/>
      <c r="AH22" s="3"/>
      <c r="AI22" s="3"/>
      <c r="AJ22" s="3"/>
      <c r="AK22" s="4"/>
      <c r="AL22" s="4"/>
      <c r="AM22" s="37"/>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row>
    <row r="23" ht="15" customHeight="1" spans="1:74">
      <c r="A23" s="3"/>
      <c r="B23" s="3"/>
      <c r="C23" s="8"/>
      <c r="D23" s="3"/>
      <c r="E23" s="3"/>
      <c r="F23" s="3"/>
      <c r="G23" s="3"/>
      <c r="H23" s="3"/>
      <c r="I23" s="3"/>
      <c r="J23" s="3"/>
      <c r="K23" s="3"/>
      <c r="L23" s="3"/>
      <c r="M23" s="3"/>
      <c r="N23" s="36"/>
      <c r="O23" s="3"/>
      <c r="R23" s="3"/>
      <c r="S23" s="3"/>
      <c r="T23" s="3"/>
      <c r="U23" s="3"/>
      <c r="V23" s="3"/>
      <c r="W23" s="3"/>
      <c r="X23" s="3"/>
      <c r="Y23" s="3"/>
      <c r="Z23" s="3"/>
      <c r="AA23" s="3"/>
      <c r="AB23" s="3"/>
      <c r="AC23" s="3"/>
      <c r="AD23" s="3"/>
      <c r="AE23" s="3"/>
      <c r="AF23" s="3"/>
      <c r="AG23" s="3"/>
      <c r="AH23" s="3"/>
      <c r="AI23" s="3"/>
      <c r="AJ23" s="3"/>
      <c r="AK23" s="4"/>
      <c r="AL23" s="4"/>
      <c r="AM23" s="37"/>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row>
    <row r="24" ht="15" customHeight="1" spans="1:74">
      <c r="A24" s="3"/>
      <c r="B24" s="3"/>
      <c r="C24" s="8"/>
      <c r="D24" s="3"/>
      <c r="E24" s="3"/>
      <c r="F24" s="3"/>
      <c r="G24" s="3"/>
      <c r="H24" s="3"/>
      <c r="I24" s="3"/>
      <c r="J24" s="3"/>
      <c r="K24" s="3"/>
      <c r="L24" s="3"/>
      <c r="M24" s="3"/>
      <c r="N24" s="36"/>
      <c r="R24" s="3"/>
      <c r="S24" s="3"/>
      <c r="T24" s="3"/>
      <c r="U24" s="3"/>
      <c r="V24" s="3"/>
      <c r="W24" s="3"/>
      <c r="X24" s="3"/>
      <c r="Y24" s="3"/>
      <c r="Z24" s="3"/>
      <c r="AA24" s="3"/>
      <c r="AB24" s="3"/>
      <c r="AC24" s="3"/>
      <c r="AD24" s="3"/>
      <c r="AE24" s="3"/>
      <c r="AF24" s="3"/>
      <c r="AG24" s="3"/>
      <c r="AH24" s="3"/>
      <c r="AI24" s="3"/>
      <c r="AJ24" s="3"/>
      <c r="AK24" s="4"/>
      <c r="AL24" s="4"/>
      <c r="AM24" s="37"/>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row>
    <row r="25" ht="15" customHeight="1" spans="1:74">
      <c r="A25" s="3"/>
      <c r="B25" s="3"/>
      <c r="C25" s="8"/>
      <c r="D25" s="3"/>
      <c r="E25" s="3"/>
      <c r="F25" s="3"/>
      <c r="G25" s="3"/>
      <c r="H25" s="3"/>
      <c r="I25" s="3"/>
      <c r="J25" s="3"/>
      <c r="K25" s="3"/>
      <c r="L25" s="3"/>
      <c r="M25" s="3"/>
      <c r="N25" s="36"/>
      <c r="R25" s="3"/>
      <c r="S25" s="3"/>
      <c r="T25" s="3"/>
      <c r="U25" s="3"/>
      <c r="V25" s="3"/>
      <c r="W25" s="3"/>
      <c r="X25" s="3"/>
      <c r="Y25" s="3"/>
      <c r="Z25" s="3"/>
      <c r="AA25" s="3"/>
      <c r="AB25" s="3"/>
      <c r="AC25" s="3"/>
      <c r="AD25" s="3"/>
      <c r="AE25" s="3"/>
      <c r="AF25" s="3"/>
      <c r="AG25" s="3"/>
      <c r="AH25" s="3"/>
      <c r="AI25" s="3"/>
      <c r="AJ25" s="3"/>
      <c r="AK25" s="4"/>
      <c r="AL25" s="4"/>
      <c r="AM25" s="37"/>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row>
    <row r="26" ht="15" customHeight="1" spans="1:74">
      <c r="A26" s="3"/>
      <c r="B26" s="3"/>
      <c r="C26" s="8"/>
      <c r="D26" s="3"/>
      <c r="E26" s="3"/>
      <c r="F26" s="3"/>
      <c r="G26" s="3"/>
      <c r="H26" s="3"/>
      <c r="I26" s="3"/>
      <c r="J26" s="3"/>
      <c r="K26" s="3"/>
      <c r="L26" s="3"/>
      <c r="M26" s="3"/>
      <c r="N26" s="36"/>
      <c r="O26" s="3"/>
      <c r="R26" s="3"/>
      <c r="S26" s="3"/>
      <c r="T26" s="3"/>
      <c r="U26" s="3"/>
      <c r="V26" s="3"/>
      <c r="W26" s="3"/>
      <c r="X26" s="3"/>
      <c r="Y26" s="3"/>
      <c r="Z26" s="3"/>
      <c r="AA26" s="3"/>
      <c r="AB26" s="3"/>
      <c r="AC26" s="3"/>
      <c r="AD26" s="3"/>
      <c r="AE26" s="3"/>
      <c r="AF26" s="3"/>
      <c r="AG26" s="3"/>
      <c r="AH26" s="3"/>
      <c r="AI26" s="3"/>
      <c r="AJ26" s="3"/>
      <c r="AK26" s="4"/>
      <c r="AL26" s="4"/>
      <c r="AM26" s="37"/>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row>
    <row r="27" ht="15" customHeight="1" spans="1:39">
      <c r="A27" s="3"/>
      <c r="B27" s="3"/>
      <c r="C27" s="8"/>
      <c r="D27" s="3"/>
      <c r="E27" s="3"/>
      <c r="F27" s="3"/>
      <c r="G27" s="3"/>
      <c r="H27" s="3"/>
      <c r="I27" s="3"/>
      <c r="J27" s="3"/>
      <c r="K27" s="3"/>
      <c r="L27" s="3"/>
      <c r="M27" s="3"/>
      <c r="N27" s="36"/>
      <c r="O27" s="3"/>
      <c r="R27" s="3"/>
      <c r="S27" s="3"/>
      <c r="T27" s="3"/>
      <c r="U27" s="3"/>
      <c r="V27" s="3"/>
      <c r="W27" s="3"/>
      <c r="X27" s="3"/>
      <c r="Y27" s="3"/>
      <c r="Z27" s="3"/>
      <c r="AA27" s="3"/>
      <c r="AB27" s="3"/>
      <c r="AC27" s="3"/>
      <c r="AD27" s="3"/>
      <c r="AE27" s="3"/>
      <c r="AF27" s="3"/>
      <c r="AG27" s="3"/>
      <c r="AH27" s="3"/>
      <c r="AI27" s="3"/>
      <c r="AJ27" s="3"/>
      <c r="AK27" s="4"/>
      <c r="AL27" s="4"/>
      <c r="AM27" s="37"/>
    </row>
    <row r="28" ht="15" customHeight="1" spans="1:39">
      <c r="A28" s="3"/>
      <c r="B28" s="3"/>
      <c r="C28" s="8"/>
      <c r="D28" s="3"/>
      <c r="E28" s="3"/>
      <c r="F28" s="3"/>
      <c r="G28" s="3"/>
      <c r="H28" s="3"/>
      <c r="I28" s="3"/>
      <c r="J28" s="3"/>
      <c r="K28" s="3"/>
      <c r="L28" s="3"/>
      <c r="M28" s="3"/>
      <c r="N28" s="36"/>
      <c r="O28" s="3"/>
      <c r="R28" s="3"/>
      <c r="S28" s="3"/>
      <c r="T28" s="3"/>
      <c r="U28" s="3"/>
      <c r="V28" s="3"/>
      <c r="W28" s="3"/>
      <c r="X28" s="3"/>
      <c r="Y28" s="3"/>
      <c r="Z28" s="3"/>
      <c r="AA28" s="3"/>
      <c r="AB28" s="3"/>
      <c r="AC28" s="3"/>
      <c r="AD28" s="3"/>
      <c r="AE28" s="3"/>
      <c r="AF28" s="3"/>
      <c r="AG28" s="3"/>
      <c r="AH28" s="3"/>
      <c r="AI28" s="3"/>
      <c r="AJ28" s="3"/>
      <c r="AK28" s="4"/>
      <c r="AL28" s="4"/>
      <c r="AM28" s="37"/>
    </row>
    <row r="29" ht="15" customHeight="1" spans="1:39">
      <c r="A29" s="3"/>
      <c r="B29" s="3"/>
      <c r="C29" s="8"/>
      <c r="D29" s="3"/>
      <c r="E29" s="3"/>
      <c r="F29" s="3"/>
      <c r="G29" s="3"/>
      <c r="H29" s="3"/>
      <c r="I29" s="3"/>
      <c r="J29" s="3"/>
      <c r="K29" s="3"/>
      <c r="L29" s="3"/>
      <c r="M29" s="3"/>
      <c r="N29" s="36"/>
      <c r="O29" s="3"/>
      <c r="R29" s="3"/>
      <c r="S29" s="3"/>
      <c r="T29" s="3"/>
      <c r="U29" s="3"/>
      <c r="V29" s="3"/>
      <c r="W29" s="3"/>
      <c r="X29" s="3"/>
      <c r="Y29" s="3"/>
      <c r="Z29" s="3"/>
      <c r="AA29" s="3"/>
      <c r="AB29" s="3"/>
      <c r="AC29" s="3"/>
      <c r="AD29" s="3"/>
      <c r="AE29" s="3"/>
      <c r="AF29" s="3"/>
      <c r="AG29" s="3"/>
      <c r="AH29" s="3"/>
      <c r="AI29" s="3"/>
      <c r="AJ29" s="3"/>
      <c r="AK29" s="4"/>
      <c r="AL29" s="4"/>
      <c r="AM29" s="37"/>
    </row>
    <row r="30" ht="15" customHeight="1" spans="1:39">
      <c r="A30" s="3"/>
      <c r="B30" s="3"/>
      <c r="C30" s="8"/>
      <c r="D30" s="3"/>
      <c r="E30" s="3"/>
      <c r="F30" s="3"/>
      <c r="G30" s="3"/>
      <c r="H30" s="3"/>
      <c r="I30" s="3"/>
      <c r="J30" s="3"/>
      <c r="K30" s="3"/>
      <c r="L30" s="3"/>
      <c r="M30" s="3"/>
      <c r="N30" s="36"/>
      <c r="R30" s="3"/>
      <c r="S30" s="3"/>
      <c r="T30" s="3"/>
      <c r="U30" s="3"/>
      <c r="V30" s="3"/>
      <c r="W30" s="3"/>
      <c r="X30" s="3"/>
      <c r="Y30" s="3"/>
      <c r="Z30" s="3"/>
      <c r="AA30" s="3"/>
      <c r="AB30" s="3"/>
      <c r="AC30" s="3"/>
      <c r="AD30" s="3"/>
      <c r="AE30" s="3"/>
      <c r="AF30" s="3"/>
      <c r="AG30" s="3"/>
      <c r="AH30" s="3"/>
      <c r="AI30" s="3"/>
      <c r="AJ30" s="3"/>
      <c r="AK30" s="4"/>
      <c r="AL30" s="4"/>
      <c r="AM30" s="37"/>
    </row>
    <row r="31" ht="15" customHeight="1" spans="1:39">
      <c r="A31" s="3"/>
      <c r="B31" s="3"/>
      <c r="C31" s="8"/>
      <c r="D31" s="3"/>
      <c r="E31" s="3"/>
      <c r="F31" s="3"/>
      <c r="G31" s="3"/>
      <c r="H31" s="3"/>
      <c r="I31" s="3"/>
      <c r="J31" s="3"/>
      <c r="K31" s="3"/>
      <c r="L31" s="3"/>
      <c r="M31" s="3"/>
      <c r="N31" s="36"/>
      <c r="R31" s="3"/>
      <c r="S31" s="3"/>
      <c r="T31" s="3"/>
      <c r="U31" s="3"/>
      <c r="V31" s="3"/>
      <c r="W31" s="3"/>
      <c r="X31" s="3"/>
      <c r="Y31" s="3"/>
      <c r="Z31" s="3"/>
      <c r="AA31" s="3"/>
      <c r="AB31" s="3"/>
      <c r="AC31" s="3"/>
      <c r="AD31" s="3"/>
      <c r="AE31" s="3"/>
      <c r="AF31" s="3"/>
      <c r="AG31" s="3"/>
      <c r="AH31" s="3"/>
      <c r="AI31" s="3"/>
      <c r="AJ31" s="3"/>
      <c r="AK31" s="4"/>
      <c r="AL31" s="4"/>
      <c r="AM31" s="37"/>
    </row>
    <row r="32" ht="15" customHeight="1" spans="1:39">
      <c r="A32" s="3"/>
      <c r="B32" s="3"/>
      <c r="C32" s="8"/>
      <c r="D32" s="3"/>
      <c r="E32" s="3"/>
      <c r="F32" s="3"/>
      <c r="G32" s="3"/>
      <c r="H32" s="3"/>
      <c r="I32" s="3"/>
      <c r="J32" s="3"/>
      <c r="K32" s="3"/>
      <c r="L32" s="3"/>
      <c r="M32" s="3"/>
      <c r="N32" s="36"/>
      <c r="R32" s="3"/>
      <c r="S32" s="3"/>
      <c r="T32" s="3"/>
      <c r="U32" s="3"/>
      <c r="V32" s="3"/>
      <c r="W32" s="3"/>
      <c r="X32" s="3"/>
      <c r="Y32" s="3"/>
      <c r="Z32" s="3"/>
      <c r="AA32" s="3"/>
      <c r="AB32" s="3"/>
      <c r="AC32" s="3"/>
      <c r="AD32" s="3"/>
      <c r="AE32" s="3"/>
      <c r="AF32" s="3"/>
      <c r="AG32" s="3"/>
      <c r="AH32" s="3"/>
      <c r="AI32" s="3"/>
      <c r="AJ32" s="3"/>
      <c r="AK32" s="4"/>
      <c r="AL32" s="4"/>
      <c r="AM32" s="37"/>
    </row>
    <row r="33" ht="15" customHeight="1" spans="1:39">
      <c r="A33" s="3"/>
      <c r="B33" s="3"/>
      <c r="C33" s="8"/>
      <c r="D33" s="3"/>
      <c r="E33" s="3"/>
      <c r="F33" s="3"/>
      <c r="G33" s="3"/>
      <c r="H33" s="3"/>
      <c r="I33" s="3"/>
      <c r="J33" s="3"/>
      <c r="K33" s="3"/>
      <c r="L33" s="3"/>
      <c r="M33" s="3"/>
      <c r="N33" s="36"/>
      <c r="O33" s="3"/>
      <c r="R33" s="3"/>
      <c r="S33" s="3"/>
      <c r="T33" s="3"/>
      <c r="U33" s="3"/>
      <c r="V33" s="3"/>
      <c r="W33" s="3"/>
      <c r="X33" s="3"/>
      <c r="Y33" s="3"/>
      <c r="Z33" s="3"/>
      <c r="AA33" s="3"/>
      <c r="AB33" s="3"/>
      <c r="AC33" s="3"/>
      <c r="AD33" s="3"/>
      <c r="AE33" s="3"/>
      <c r="AF33" s="3"/>
      <c r="AG33" s="3"/>
      <c r="AH33" s="3"/>
      <c r="AI33" s="3"/>
      <c r="AJ33" s="3"/>
      <c r="AK33" s="4"/>
      <c r="AL33" s="4"/>
      <c r="AM33" s="37"/>
    </row>
    <row r="34" ht="15" customHeight="1" spans="1:39">
      <c r="A34" s="3"/>
      <c r="B34" s="3"/>
      <c r="C34" s="8"/>
      <c r="D34" s="3"/>
      <c r="E34" s="3"/>
      <c r="F34" s="3"/>
      <c r="G34" s="3"/>
      <c r="H34" s="3"/>
      <c r="I34" s="3"/>
      <c r="J34" s="3"/>
      <c r="K34" s="3"/>
      <c r="L34" s="3"/>
      <c r="M34" s="3"/>
      <c r="N34" s="36"/>
      <c r="O34" s="3"/>
      <c r="R34" s="3"/>
      <c r="S34" s="3"/>
      <c r="T34" s="3"/>
      <c r="U34" s="3"/>
      <c r="V34" s="3"/>
      <c r="W34" s="3"/>
      <c r="X34" s="3"/>
      <c r="Y34" s="3"/>
      <c r="Z34" s="3"/>
      <c r="AA34" s="3"/>
      <c r="AB34" s="3"/>
      <c r="AC34" s="3"/>
      <c r="AD34" s="3"/>
      <c r="AE34" s="3"/>
      <c r="AF34" s="3"/>
      <c r="AG34" s="3"/>
      <c r="AH34" s="3"/>
      <c r="AI34" s="3"/>
      <c r="AJ34" s="3"/>
      <c r="AK34" s="4"/>
      <c r="AL34" s="4"/>
      <c r="AM34" s="37"/>
    </row>
    <row r="35" ht="15" customHeight="1" spans="1:39">
      <c r="A35" s="3"/>
      <c r="B35" s="3"/>
      <c r="C35" s="8"/>
      <c r="D35" s="3"/>
      <c r="E35" s="3"/>
      <c r="F35" s="3"/>
      <c r="G35" s="3"/>
      <c r="H35" s="3"/>
      <c r="I35" s="3"/>
      <c r="J35" s="3"/>
      <c r="K35" s="3"/>
      <c r="L35" s="3"/>
      <c r="M35" s="3"/>
      <c r="N35" s="36"/>
      <c r="O35" s="3"/>
      <c r="R35" s="3"/>
      <c r="S35" s="3"/>
      <c r="T35" s="3"/>
      <c r="U35" s="3"/>
      <c r="V35" s="3"/>
      <c r="W35" s="3"/>
      <c r="X35" s="3"/>
      <c r="Y35" s="3"/>
      <c r="Z35" s="3"/>
      <c r="AA35" s="3"/>
      <c r="AB35" s="3"/>
      <c r="AC35" s="3"/>
      <c r="AD35" s="3"/>
      <c r="AE35" s="3"/>
      <c r="AF35" s="3"/>
      <c r="AG35" s="3"/>
      <c r="AH35" s="3"/>
      <c r="AI35" s="3"/>
      <c r="AJ35" s="3"/>
      <c r="AK35" s="4"/>
      <c r="AL35" s="4"/>
      <c r="AM35" s="37"/>
    </row>
    <row r="36" ht="15" customHeight="1" spans="1:39">
      <c r="A36" s="3"/>
      <c r="B36" s="3"/>
      <c r="C36" s="8"/>
      <c r="D36" s="3"/>
      <c r="E36" s="3"/>
      <c r="F36" s="3"/>
      <c r="G36" s="3"/>
      <c r="H36" s="3"/>
      <c r="I36" s="3"/>
      <c r="J36" s="3"/>
      <c r="K36" s="3"/>
      <c r="L36" s="3"/>
      <c r="M36" s="3"/>
      <c r="N36" s="36"/>
      <c r="O36" s="3"/>
      <c r="R36" s="3"/>
      <c r="S36" s="3"/>
      <c r="T36" s="3"/>
      <c r="U36" s="3"/>
      <c r="V36" s="3"/>
      <c r="W36" s="3"/>
      <c r="X36" s="3"/>
      <c r="Y36" s="3"/>
      <c r="Z36" s="3"/>
      <c r="AA36" s="3"/>
      <c r="AB36" s="3"/>
      <c r="AC36" s="3"/>
      <c r="AD36" s="3"/>
      <c r="AE36" s="3"/>
      <c r="AF36" s="3"/>
      <c r="AG36" s="3"/>
      <c r="AH36" s="3"/>
      <c r="AI36" s="3"/>
      <c r="AJ36" s="3"/>
      <c r="AK36" s="4"/>
      <c r="AL36" s="4"/>
      <c r="AM36" s="37"/>
    </row>
    <row r="37" ht="15" customHeight="1" spans="1:39">
      <c r="A37" s="3"/>
      <c r="B37" s="3"/>
      <c r="C37" s="8"/>
      <c r="D37" s="3"/>
      <c r="E37" s="3"/>
      <c r="F37" s="3"/>
      <c r="G37" s="3"/>
      <c r="H37" s="3"/>
      <c r="I37" s="3"/>
      <c r="J37" s="3"/>
      <c r="K37" s="3"/>
      <c r="L37" s="3"/>
      <c r="M37" s="3"/>
      <c r="N37" s="36"/>
      <c r="O37" s="3"/>
      <c r="R37" s="3"/>
      <c r="S37" s="3"/>
      <c r="T37" s="3"/>
      <c r="U37" s="3"/>
      <c r="V37" s="3"/>
      <c r="W37" s="3"/>
      <c r="X37" s="3"/>
      <c r="Y37" s="3"/>
      <c r="Z37" s="3"/>
      <c r="AA37" s="3"/>
      <c r="AB37" s="3"/>
      <c r="AC37" s="3"/>
      <c r="AD37" s="3"/>
      <c r="AE37" s="3"/>
      <c r="AF37" s="3"/>
      <c r="AG37" s="3"/>
      <c r="AH37" s="3"/>
      <c r="AI37" s="3"/>
      <c r="AJ37" s="3"/>
      <c r="AK37" s="4"/>
      <c r="AL37" s="4"/>
      <c r="AM37" s="37"/>
    </row>
    <row r="38" ht="15" customHeight="1" spans="1:39">
      <c r="A38" s="3"/>
      <c r="B38" s="3"/>
      <c r="C38" s="8"/>
      <c r="D38" s="3"/>
      <c r="E38" s="3"/>
      <c r="F38" s="3"/>
      <c r="G38" s="3"/>
      <c r="H38" s="3"/>
      <c r="I38" s="3"/>
      <c r="J38" s="3"/>
      <c r="K38" s="3"/>
      <c r="L38" s="3"/>
      <c r="M38" s="3"/>
      <c r="N38" s="36"/>
      <c r="O38" s="3"/>
      <c r="R38" s="3"/>
      <c r="S38" s="3"/>
      <c r="T38" s="3"/>
      <c r="U38" s="3"/>
      <c r="V38" s="3"/>
      <c r="W38" s="3"/>
      <c r="X38" s="3"/>
      <c r="Y38" s="3"/>
      <c r="Z38" s="3"/>
      <c r="AA38" s="3"/>
      <c r="AB38" s="3"/>
      <c r="AC38" s="3"/>
      <c r="AD38" s="3"/>
      <c r="AE38" s="3"/>
      <c r="AF38" s="3"/>
      <c r="AG38" s="3"/>
      <c r="AH38" s="3"/>
      <c r="AI38" s="3"/>
      <c r="AJ38" s="3"/>
      <c r="AK38" s="4"/>
      <c r="AL38" s="4"/>
      <c r="AM38" s="37"/>
    </row>
    <row r="39" ht="15" customHeight="1" spans="1:39">
      <c r="A39" s="3"/>
      <c r="B39" s="3"/>
      <c r="C39" s="8"/>
      <c r="D39" s="3"/>
      <c r="E39" s="3"/>
      <c r="F39" s="3"/>
      <c r="G39" s="3"/>
      <c r="H39" s="3"/>
      <c r="I39" s="3"/>
      <c r="J39" s="3"/>
      <c r="K39" s="3"/>
      <c r="L39" s="3"/>
      <c r="M39" s="3"/>
      <c r="N39" s="36"/>
      <c r="O39" s="3"/>
      <c r="R39" s="3"/>
      <c r="S39" s="3"/>
      <c r="T39" s="3"/>
      <c r="U39" s="3"/>
      <c r="V39" s="3"/>
      <c r="W39" s="3"/>
      <c r="X39" s="3"/>
      <c r="Y39" s="3"/>
      <c r="Z39" s="3"/>
      <c r="AA39" s="3"/>
      <c r="AB39" s="3"/>
      <c r="AC39" s="3"/>
      <c r="AD39" s="3"/>
      <c r="AE39" s="3"/>
      <c r="AF39" s="3"/>
      <c r="AG39" s="3"/>
      <c r="AH39" s="3"/>
      <c r="AI39" s="3"/>
      <c r="AJ39" s="3"/>
      <c r="AK39" s="4"/>
      <c r="AL39" s="4"/>
      <c r="AM39" s="37"/>
    </row>
    <row r="40" ht="15" customHeight="1" spans="1:39">
      <c r="A40" s="3"/>
      <c r="B40" s="3"/>
      <c r="C40" s="8"/>
      <c r="D40" s="3"/>
      <c r="E40" s="3"/>
      <c r="F40" s="3"/>
      <c r="G40" s="3"/>
      <c r="H40" s="3"/>
      <c r="I40" s="3"/>
      <c r="J40" s="3"/>
      <c r="K40" s="3"/>
      <c r="L40" s="3"/>
      <c r="M40" s="3"/>
      <c r="N40" s="36"/>
      <c r="O40" s="3"/>
      <c r="R40" s="3"/>
      <c r="S40" s="3"/>
      <c r="T40" s="3"/>
      <c r="U40" s="3"/>
      <c r="V40" s="3"/>
      <c r="W40" s="3"/>
      <c r="X40" s="3"/>
      <c r="Y40" s="3"/>
      <c r="Z40" s="3"/>
      <c r="AA40" s="3"/>
      <c r="AB40" s="3"/>
      <c r="AC40" s="3"/>
      <c r="AD40" s="3"/>
      <c r="AE40" s="3"/>
      <c r="AF40" s="3"/>
      <c r="AG40" s="3"/>
      <c r="AH40" s="3"/>
      <c r="AI40" s="3"/>
      <c r="AJ40" s="3"/>
      <c r="AK40" s="4"/>
      <c r="AL40" s="4"/>
      <c r="AM40" s="37"/>
    </row>
    <row r="41" ht="15" customHeight="1" spans="1:39">
      <c r="A41" s="3"/>
      <c r="B41" s="3"/>
      <c r="C41" s="8"/>
      <c r="D41" s="3"/>
      <c r="E41" s="3"/>
      <c r="F41" s="3"/>
      <c r="G41" s="3"/>
      <c r="H41" s="3"/>
      <c r="I41" s="3"/>
      <c r="J41" s="3"/>
      <c r="K41" s="3"/>
      <c r="L41" s="3"/>
      <c r="M41" s="3"/>
      <c r="N41" s="36"/>
      <c r="O41" s="3"/>
      <c r="R41" s="3"/>
      <c r="S41" s="3"/>
      <c r="T41" s="3"/>
      <c r="U41" s="3"/>
      <c r="V41" s="3"/>
      <c r="W41" s="3"/>
      <c r="X41" s="3"/>
      <c r="Y41" s="3"/>
      <c r="Z41" s="3"/>
      <c r="AA41" s="3"/>
      <c r="AB41" s="3"/>
      <c r="AC41" s="3"/>
      <c r="AD41" s="3"/>
      <c r="AE41" s="3"/>
      <c r="AF41" s="3"/>
      <c r="AG41" s="3"/>
      <c r="AH41" s="3"/>
      <c r="AI41" s="3"/>
      <c r="AJ41" s="3"/>
      <c r="AK41" s="4"/>
      <c r="AL41" s="4"/>
      <c r="AM41" s="37"/>
    </row>
    <row r="42" ht="15" customHeight="1" spans="1:39">
      <c r="A42" s="3"/>
      <c r="B42" s="3"/>
      <c r="C42" s="8"/>
      <c r="D42" s="3"/>
      <c r="E42" s="3"/>
      <c r="F42" s="3"/>
      <c r="G42" s="3"/>
      <c r="H42" s="3"/>
      <c r="I42" s="3"/>
      <c r="J42" s="3"/>
      <c r="K42" s="3"/>
      <c r="L42" s="3"/>
      <c r="M42" s="3"/>
      <c r="N42" s="36"/>
      <c r="O42" s="3"/>
      <c r="R42" s="3"/>
      <c r="S42" s="3"/>
      <c r="T42" s="3"/>
      <c r="U42" s="3"/>
      <c r="V42" s="3"/>
      <c r="W42" s="3"/>
      <c r="X42" s="3"/>
      <c r="Y42" s="3"/>
      <c r="Z42" s="3"/>
      <c r="AA42" s="3"/>
      <c r="AB42" s="3"/>
      <c r="AC42" s="3"/>
      <c r="AD42" s="3"/>
      <c r="AE42" s="3"/>
      <c r="AF42" s="3"/>
      <c r="AG42" s="3"/>
      <c r="AH42" s="3"/>
      <c r="AI42" s="3"/>
      <c r="AJ42" s="3"/>
      <c r="AK42" s="4"/>
      <c r="AL42" s="4"/>
      <c r="AM42" s="37"/>
    </row>
    <row r="43" ht="15" customHeight="1" spans="1:39">
      <c r="A43" s="3"/>
      <c r="B43" s="3"/>
      <c r="C43" s="8"/>
      <c r="D43" s="3"/>
      <c r="E43" s="3"/>
      <c r="F43" s="3"/>
      <c r="G43" s="3"/>
      <c r="H43" s="3"/>
      <c r="I43" s="3"/>
      <c r="J43" s="3"/>
      <c r="K43" s="3"/>
      <c r="L43" s="3"/>
      <c r="M43" s="3"/>
      <c r="N43" s="36"/>
      <c r="O43" s="3"/>
      <c r="R43" s="3"/>
      <c r="S43" s="3"/>
      <c r="T43" s="3"/>
      <c r="U43" s="3"/>
      <c r="V43" s="3"/>
      <c r="W43" s="3"/>
      <c r="X43" s="3"/>
      <c r="Y43" s="3"/>
      <c r="Z43" s="3"/>
      <c r="AA43" s="3"/>
      <c r="AB43" s="3"/>
      <c r="AC43" s="3"/>
      <c r="AD43" s="3"/>
      <c r="AE43" s="3"/>
      <c r="AF43" s="3"/>
      <c r="AG43" s="3"/>
      <c r="AH43" s="3"/>
      <c r="AI43" s="3"/>
      <c r="AJ43" s="3"/>
      <c r="AK43" s="4"/>
      <c r="AL43" s="4"/>
      <c r="AM43" s="37"/>
    </row>
    <row r="44" ht="15" customHeight="1" spans="1:39">
      <c r="A44" s="3"/>
      <c r="B44" s="3"/>
      <c r="C44" s="8"/>
      <c r="D44" s="3"/>
      <c r="E44" s="3"/>
      <c r="F44" s="3"/>
      <c r="G44" s="3"/>
      <c r="H44" s="3"/>
      <c r="I44" s="3"/>
      <c r="J44" s="3"/>
      <c r="K44" s="3"/>
      <c r="L44" s="3"/>
      <c r="M44" s="3"/>
      <c r="N44" s="36"/>
      <c r="O44" s="3"/>
      <c r="R44" s="3"/>
      <c r="S44" s="3"/>
      <c r="T44" s="3"/>
      <c r="U44" s="3"/>
      <c r="V44" s="3"/>
      <c r="W44" s="3"/>
      <c r="X44" s="3"/>
      <c r="Y44" s="3"/>
      <c r="Z44" s="3"/>
      <c r="AA44" s="3"/>
      <c r="AB44" s="3"/>
      <c r="AC44" s="3"/>
      <c r="AD44" s="3"/>
      <c r="AE44" s="3"/>
      <c r="AF44" s="3"/>
      <c r="AG44" s="3"/>
      <c r="AH44" s="3"/>
      <c r="AI44" s="3"/>
      <c r="AJ44" s="3"/>
      <c r="AK44" s="4"/>
      <c r="AL44" s="4"/>
      <c r="AM44" s="37"/>
    </row>
    <row r="45" ht="15" customHeight="1" spans="1:39">
      <c r="A45" s="3"/>
      <c r="B45" s="3"/>
      <c r="C45" s="8"/>
      <c r="D45" s="3"/>
      <c r="E45" s="3"/>
      <c r="F45" s="3"/>
      <c r="G45" s="3"/>
      <c r="H45" s="3"/>
      <c r="I45" s="3"/>
      <c r="J45" s="3"/>
      <c r="K45" s="3"/>
      <c r="L45" s="3"/>
      <c r="M45" s="3"/>
      <c r="N45" s="36"/>
      <c r="O45" s="3"/>
      <c r="R45" s="3"/>
      <c r="S45" s="3"/>
      <c r="T45" s="3"/>
      <c r="U45" s="3"/>
      <c r="V45" s="3"/>
      <c r="W45" s="3"/>
      <c r="X45" s="3"/>
      <c r="Y45" s="3"/>
      <c r="Z45" s="3"/>
      <c r="AA45" s="3"/>
      <c r="AB45" s="3"/>
      <c r="AC45" s="3"/>
      <c r="AD45" s="3"/>
      <c r="AE45" s="3"/>
      <c r="AF45" s="3"/>
      <c r="AG45" s="3"/>
      <c r="AH45" s="3"/>
      <c r="AI45" s="3"/>
      <c r="AJ45" s="3"/>
      <c r="AK45" s="4"/>
      <c r="AL45" s="4"/>
      <c r="AM45" s="37"/>
    </row>
    <row r="46" ht="15" customHeight="1" spans="1:39">
      <c r="A46" s="3"/>
      <c r="B46" s="3"/>
      <c r="C46" s="8"/>
      <c r="D46" s="3"/>
      <c r="E46" s="3"/>
      <c r="F46" s="3"/>
      <c r="G46" s="3"/>
      <c r="H46" s="3"/>
      <c r="I46" s="3"/>
      <c r="J46" s="3"/>
      <c r="K46" s="3"/>
      <c r="L46" s="3"/>
      <c r="M46" s="3"/>
      <c r="N46" s="36"/>
      <c r="R46" s="3"/>
      <c r="S46" s="3"/>
      <c r="T46" s="3"/>
      <c r="U46" s="3"/>
      <c r="V46" s="3"/>
      <c r="W46" s="3"/>
      <c r="X46" s="3"/>
      <c r="Y46" s="3"/>
      <c r="Z46" s="3"/>
      <c r="AA46" s="3"/>
      <c r="AB46" s="3"/>
      <c r="AC46" s="3"/>
      <c r="AD46" s="3"/>
      <c r="AE46" s="3"/>
      <c r="AF46" s="3"/>
      <c r="AG46" s="3"/>
      <c r="AH46" s="3"/>
      <c r="AI46" s="3"/>
      <c r="AJ46" s="3"/>
      <c r="AK46" s="4"/>
      <c r="AL46" s="4"/>
      <c r="AM46" s="37"/>
    </row>
    <row r="47" ht="15" customHeight="1" spans="1:39">
      <c r="A47" s="3"/>
      <c r="B47" s="3"/>
      <c r="C47" s="8"/>
      <c r="D47" s="3"/>
      <c r="E47" s="3"/>
      <c r="F47" s="3"/>
      <c r="G47" s="3"/>
      <c r="H47" s="3"/>
      <c r="I47" s="3"/>
      <c r="J47" s="3"/>
      <c r="K47" s="3"/>
      <c r="L47" s="3"/>
      <c r="M47" s="3"/>
      <c r="N47" s="36"/>
      <c r="O47" s="3"/>
      <c r="R47" s="3"/>
      <c r="S47" s="3"/>
      <c r="T47" s="3"/>
      <c r="U47" s="3"/>
      <c r="V47" s="3"/>
      <c r="W47" s="3"/>
      <c r="X47" s="3"/>
      <c r="Y47" s="3"/>
      <c r="Z47" s="3"/>
      <c r="AA47" s="3"/>
      <c r="AB47" s="3"/>
      <c r="AC47" s="3"/>
      <c r="AD47" s="3"/>
      <c r="AE47" s="3"/>
      <c r="AF47" s="3"/>
      <c r="AG47" s="3"/>
      <c r="AH47" s="3"/>
      <c r="AI47" s="3"/>
      <c r="AJ47" s="3"/>
      <c r="AK47" s="4"/>
      <c r="AL47" s="4"/>
      <c r="AM47" s="37"/>
    </row>
    <row r="48" ht="15" customHeight="1" spans="1:39">
      <c r="A48" s="3"/>
      <c r="B48" s="3"/>
      <c r="C48" s="8"/>
      <c r="D48" s="3"/>
      <c r="E48" s="3"/>
      <c r="F48" s="3"/>
      <c r="G48" s="3"/>
      <c r="H48" s="3"/>
      <c r="I48" s="3"/>
      <c r="J48" s="3"/>
      <c r="K48" s="3"/>
      <c r="L48" s="3"/>
      <c r="M48" s="3"/>
      <c r="N48" s="36"/>
      <c r="O48" s="3"/>
      <c r="R48" s="3"/>
      <c r="S48" s="3"/>
      <c r="T48" s="3"/>
      <c r="U48" s="3"/>
      <c r="V48" s="3"/>
      <c r="W48" s="3"/>
      <c r="X48" s="3"/>
      <c r="Y48" s="3"/>
      <c r="Z48" s="3"/>
      <c r="AA48" s="3"/>
      <c r="AB48" s="3"/>
      <c r="AC48" s="3"/>
      <c r="AD48" s="3"/>
      <c r="AE48" s="3"/>
      <c r="AF48" s="3"/>
      <c r="AG48" s="3"/>
      <c r="AH48" s="3"/>
      <c r="AI48" s="3"/>
      <c r="AJ48" s="3"/>
      <c r="AK48" s="4"/>
      <c r="AL48" s="4"/>
      <c r="AM48" s="37"/>
    </row>
    <row r="49" ht="15" customHeight="1" spans="1:39">
      <c r="A49" s="3"/>
      <c r="B49" s="3"/>
      <c r="C49" s="8"/>
      <c r="D49" s="3"/>
      <c r="E49" s="3"/>
      <c r="F49" s="3"/>
      <c r="G49" s="3"/>
      <c r="H49" s="3"/>
      <c r="I49" s="3"/>
      <c r="J49" s="3"/>
      <c r="K49" s="3"/>
      <c r="L49" s="3"/>
      <c r="M49" s="3"/>
      <c r="N49" s="36"/>
      <c r="O49" s="3"/>
      <c r="R49" s="3"/>
      <c r="S49" s="3"/>
      <c r="T49" s="3"/>
      <c r="U49" s="3"/>
      <c r="V49" s="3"/>
      <c r="W49" s="3"/>
      <c r="X49" s="3"/>
      <c r="Y49" s="3"/>
      <c r="Z49" s="3"/>
      <c r="AA49" s="3"/>
      <c r="AB49" s="3"/>
      <c r="AC49" s="3"/>
      <c r="AD49" s="3"/>
      <c r="AE49" s="3"/>
      <c r="AF49" s="3"/>
      <c r="AG49" s="3"/>
      <c r="AH49" s="3"/>
      <c r="AI49" s="3"/>
      <c r="AJ49" s="3"/>
      <c r="AK49" s="4"/>
      <c r="AL49" s="4"/>
      <c r="AM49" s="37"/>
    </row>
    <row r="50" ht="15" customHeight="1" spans="1:39">
      <c r="A50" s="3"/>
      <c r="B50" s="3"/>
      <c r="C50" s="8"/>
      <c r="D50" s="3"/>
      <c r="E50" s="3"/>
      <c r="F50" s="3"/>
      <c r="G50" s="3"/>
      <c r="H50" s="3"/>
      <c r="I50" s="3"/>
      <c r="J50" s="3"/>
      <c r="K50" s="3"/>
      <c r="L50" s="3"/>
      <c r="M50" s="3"/>
      <c r="N50" s="36"/>
      <c r="O50" s="3"/>
      <c r="R50" s="3"/>
      <c r="S50" s="3"/>
      <c r="T50" s="3"/>
      <c r="U50" s="3"/>
      <c r="V50" s="3"/>
      <c r="W50" s="3"/>
      <c r="X50" s="3"/>
      <c r="Y50" s="3"/>
      <c r="Z50" s="3"/>
      <c r="AA50" s="3"/>
      <c r="AB50" s="3"/>
      <c r="AC50" s="3"/>
      <c r="AD50" s="3"/>
      <c r="AE50" s="3"/>
      <c r="AF50" s="3"/>
      <c r="AG50" s="3"/>
      <c r="AH50" s="3"/>
      <c r="AI50" s="3"/>
      <c r="AJ50" s="3"/>
      <c r="AK50" s="4"/>
      <c r="AL50" s="4"/>
      <c r="AM50" s="37"/>
    </row>
    <row r="51" ht="15" customHeight="1" spans="1:39">
      <c r="A51" s="3"/>
      <c r="B51" s="3"/>
      <c r="C51" s="8"/>
      <c r="D51" s="3"/>
      <c r="E51" s="3"/>
      <c r="F51" s="3"/>
      <c r="G51" s="3"/>
      <c r="H51" s="3"/>
      <c r="I51" s="3"/>
      <c r="J51" s="3"/>
      <c r="K51" s="3"/>
      <c r="L51" s="3"/>
      <c r="M51" s="3"/>
      <c r="N51" s="36"/>
      <c r="R51" s="3"/>
      <c r="S51" s="3"/>
      <c r="T51" s="3"/>
      <c r="U51" s="3"/>
      <c r="V51" s="3"/>
      <c r="W51" s="3"/>
      <c r="X51" s="3"/>
      <c r="Y51" s="3"/>
      <c r="Z51" s="3"/>
      <c r="AA51" s="3"/>
      <c r="AB51" s="3"/>
      <c r="AC51" s="3"/>
      <c r="AD51" s="3"/>
      <c r="AE51" s="3"/>
      <c r="AF51" s="3"/>
      <c r="AG51" s="3"/>
      <c r="AH51" s="3"/>
      <c r="AI51" s="3"/>
      <c r="AJ51" s="3"/>
      <c r="AK51" s="4"/>
      <c r="AL51" s="4"/>
      <c r="AM51" s="37"/>
    </row>
    <row r="52" ht="15" customHeight="1" spans="1:39">
      <c r="A52" s="3"/>
      <c r="B52" s="3"/>
      <c r="C52" s="8"/>
      <c r="D52" s="3"/>
      <c r="E52" s="3"/>
      <c r="F52" s="3"/>
      <c r="G52" s="3"/>
      <c r="H52" s="3"/>
      <c r="I52" s="3"/>
      <c r="J52" s="3"/>
      <c r="K52" s="3"/>
      <c r="L52" s="3"/>
      <c r="M52" s="3"/>
      <c r="N52" s="36"/>
      <c r="R52" s="3"/>
      <c r="S52" s="3"/>
      <c r="T52" s="3"/>
      <c r="U52" s="3"/>
      <c r="V52" s="3"/>
      <c r="W52" s="3"/>
      <c r="X52" s="3"/>
      <c r="Y52" s="3"/>
      <c r="Z52" s="3"/>
      <c r="AA52" s="3"/>
      <c r="AB52" s="3"/>
      <c r="AC52" s="3"/>
      <c r="AD52" s="3"/>
      <c r="AE52" s="3"/>
      <c r="AF52" s="3"/>
      <c r="AG52" s="3"/>
      <c r="AH52" s="3"/>
      <c r="AI52" s="3"/>
      <c r="AJ52" s="3"/>
      <c r="AK52" s="4"/>
      <c r="AL52" s="4"/>
      <c r="AM52" s="37"/>
    </row>
    <row r="53" ht="15" customHeight="1" spans="1:39">
      <c r="A53" s="3"/>
      <c r="B53" s="3"/>
      <c r="C53" s="8"/>
      <c r="D53" s="3"/>
      <c r="E53" s="3"/>
      <c r="F53" s="3"/>
      <c r="G53" s="3"/>
      <c r="H53" s="3"/>
      <c r="I53" s="3"/>
      <c r="J53" s="3"/>
      <c r="K53" s="3"/>
      <c r="L53" s="3"/>
      <c r="M53" s="3"/>
      <c r="N53" s="36"/>
      <c r="O53" s="3"/>
      <c r="R53" s="3"/>
      <c r="S53" s="3"/>
      <c r="T53" s="3"/>
      <c r="U53" s="3"/>
      <c r="V53" s="3"/>
      <c r="W53" s="3"/>
      <c r="X53" s="3"/>
      <c r="Y53" s="3"/>
      <c r="Z53" s="3"/>
      <c r="AA53" s="3"/>
      <c r="AB53" s="3"/>
      <c r="AC53" s="3"/>
      <c r="AD53" s="3"/>
      <c r="AE53" s="3"/>
      <c r="AF53" s="3"/>
      <c r="AG53" s="3"/>
      <c r="AH53" s="3"/>
      <c r="AI53" s="3"/>
      <c r="AJ53" s="3"/>
      <c r="AK53" s="4"/>
      <c r="AL53" s="4"/>
      <c r="AM53" s="37"/>
    </row>
    <row r="54" ht="15" customHeight="1" spans="1:39">
      <c r="A54" s="3"/>
      <c r="B54" s="3"/>
      <c r="C54" s="8"/>
      <c r="D54" s="3"/>
      <c r="E54" s="3"/>
      <c r="F54" s="3"/>
      <c r="G54" s="3"/>
      <c r="H54" s="3"/>
      <c r="I54" s="3"/>
      <c r="J54" s="3"/>
      <c r="K54" s="3"/>
      <c r="L54" s="3"/>
      <c r="M54" s="3"/>
      <c r="N54" s="36"/>
      <c r="O54" s="3"/>
      <c r="R54" s="3"/>
      <c r="S54" s="3"/>
      <c r="T54" s="3"/>
      <c r="U54" s="3"/>
      <c r="V54" s="3"/>
      <c r="W54" s="3"/>
      <c r="X54" s="3"/>
      <c r="Y54" s="3"/>
      <c r="Z54" s="3"/>
      <c r="AA54" s="3"/>
      <c r="AB54" s="3"/>
      <c r="AC54" s="3"/>
      <c r="AD54" s="3"/>
      <c r="AE54" s="3"/>
      <c r="AF54" s="3"/>
      <c r="AG54" s="3"/>
      <c r="AH54" s="3"/>
      <c r="AI54" s="3"/>
      <c r="AJ54" s="3"/>
      <c r="AK54" s="4"/>
      <c r="AL54" s="4"/>
      <c r="AM54" s="37"/>
    </row>
    <row r="55" ht="15" customHeight="1" spans="1:39">
      <c r="A55" s="3"/>
      <c r="B55" s="3"/>
      <c r="C55" s="8"/>
      <c r="D55" s="3"/>
      <c r="E55" s="3"/>
      <c r="F55" s="3"/>
      <c r="G55" s="3"/>
      <c r="H55" s="3"/>
      <c r="I55" s="3"/>
      <c r="J55" s="3"/>
      <c r="K55" s="3"/>
      <c r="L55" s="3"/>
      <c r="M55" s="3"/>
      <c r="N55" s="3"/>
      <c r="O55" s="3"/>
      <c r="R55" s="3"/>
      <c r="S55" s="3"/>
      <c r="T55" s="3"/>
      <c r="U55" s="3"/>
      <c r="V55" s="3"/>
      <c r="W55" s="3"/>
      <c r="X55" s="3"/>
      <c r="Y55" s="3"/>
      <c r="Z55" s="3"/>
      <c r="AA55" s="3"/>
      <c r="AB55" s="3"/>
      <c r="AC55" s="3"/>
      <c r="AD55" s="3"/>
      <c r="AE55" s="3"/>
      <c r="AF55" s="3"/>
      <c r="AG55" s="3"/>
      <c r="AH55" s="3"/>
      <c r="AI55" s="3"/>
      <c r="AJ55" s="3"/>
      <c r="AK55" s="4"/>
      <c r="AL55" s="4"/>
      <c r="AM55" s="37"/>
    </row>
    <row r="56" ht="15" customHeight="1" spans="1:39">
      <c r="A56" s="3"/>
      <c r="B56" s="3"/>
      <c r="C56" s="8"/>
      <c r="D56" s="3"/>
      <c r="E56" s="3"/>
      <c r="F56" s="3"/>
      <c r="G56" s="3"/>
      <c r="H56" s="3"/>
      <c r="I56" s="3"/>
      <c r="J56" s="3"/>
      <c r="K56" s="3"/>
      <c r="L56" s="3"/>
      <c r="M56" s="3"/>
      <c r="N56" s="36"/>
      <c r="O56" s="3"/>
      <c r="R56" s="3"/>
      <c r="S56" s="3"/>
      <c r="T56" s="3"/>
      <c r="U56" s="3"/>
      <c r="V56" s="3"/>
      <c r="W56" s="3"/>
      <c r="X56" s="3"/>
      <c r="Y56" s="3"/>
      <c r="Z56" s="3"/>
      <c r="AA56" s="3"/>
      <c r="AB56" s="3"/>
      <c r="AC56" s="3"/>
      <c r="AD56" s="3"/>
      <c r="AE56" s="3"/>
      <c r="AF56" s="3"/>
      <c r="AG56" s="3"/>
      <c r="AH56" s="3"/>
      <c r="AI56" s="3"/>
      <c r="AJ56" s="3"/>
      <c r="AK56" s="4"/>
      <c r="AL56" s="4"/>
      <c r="AM56" s="37"/>
    </row>
    <row r="57" ht="15" customHeight="1" spans="1:39">
      <c r="A57" s="3"/>
      <c r="B57" s="3"/>
      <c r="C57" s="8"/>
      <c r="D57" s="3"/>
      <c r="E57" s="3"/>
      <c r="F57" s="3"/>
      <c r="G57" s="3"/>
      <c r="H57" s="3"/>
      <c r="I57" s="3"/>
      <c r="J57" s="3"/>
      <c r="K57" s="3"/>
      <c r="L57" s="3"/>
      <c r="M57" s="3"/>
      <c r="N57" s="36"/>
      <c r="O57" s="3"/>
      <c r="R57" s="3"/>
      <c r="S57" s="3"/>
      <c r="T57" s="3"/>
      <c r="U57" s="3"/>
      <c r="V57" s="3"/>
      <c r="W57" s="3"/>
      <c r="X57" s="3"/>
      <c r="Y57" s="3"/>
      <c r="Z57" s="3"/>
      <c r="AA57" s="3"/>
      <c r="AB57" s="3"/>
      <c r="AC57" s="3"/>
      <c r="AD57" s="3"/>
      <c r="AE57" s="3"/>
      <c r="AF57" s="3"/>
      <c r="AG57" s="3"/>
      <c r="AH57" s="3"/>
      <c r="AI57" s="3"/>
      <c r="AJ57" s="3"/>
      <c r="AK57" s="4"/>
      <c r="AL57" s="4"/>
      <c r="AM57" s="37"/>
    </row>
    <row r="58" ht="15" customHeight="1" spans="1:39">
      <c r="A58" s="3"/>
      <c r="B58" s="3"/>
      <c r="C58" s="8"/>
      <c r="D58" s="3"/>
      <c r="E58" s="3"/>
      <c r="F58" s="3"/>
      <c r="G58" s="3"/>
      <c r="H58" s="3"/>
      <c r="I58" s="3"/>
      <c r="J58" s="3"/>
      <c r="K58" s="3"/>
      <c r="L58" s="3"/>
      <c r="M58" s="3"/>
      <c r="N58" s="36"/>
      <c r="O58" s="3"/>
      <c r="R58" s="3"/>
      <c r="S58" s="3"/>
      <c r="T58" s="3"/>
      <c r="U58" s="3"/>
      <c r="V58" s="3"/>
      <c r="W58" s="3"/>
      <c r="X58" s="3"/>
      <c r="Y58" s="3"/>
      <c r="Z58" s="3"/>
      <c r="AA58" s="3"/>
      <c r="AB58" s="3"/>
      <c r="AC58" s="3"/>
      <c r="AD58" s="3"/>
      <c r="AE58" s="3"/>
      <c r="AF58" s="3"/>
      <c r="AG58" s="3"/>
      <c r="AH58" s="3"/>
      <c r="AI58" s="3"/>
      <c r="AJ58" s="3"/>
      <c r="AK58" s="4"/>
      <c r="AL58" s="4"/>
      <c r="AM58" s="37"/>
    </row>
    <row r="59" ht="15" customHeight="1" spans="1:39">
      <c r="A59" s="3"/>
      <c r="B59" s="3"/>
      <c r="C59" s="8"/>
      <c r="D59" s="3"/>
      <c r="E59" s="3"/>
      <c r="F59" s="3"/>
      <c r="G59" s="3"/>
      <c r="H59" s="3"/>
      <c r="I59" s="3"/>
      <c r="J59" s="3"/>
      <c r="K59" s="3"/>
      <c r="L59" s="3"/>
      <c r="M59" s="3"/>
      <c r="N59" s="36"/>
      <c r="O59" s="3"/>
      <c r="R59" s="3"/>
      <c r="S59" s="3"/>
      <c r="T59" s="3"/>
      <c r="U59" s="3"/>
      <c r="V59" s="3"/>
      <c r="W59" s="3"/>
      <c r="X59" s="3"/>
      <c r="Y59" s="3"/>
      <c r="Z59" s="3"/>
      <c r="AA59" s="3"/>
      <c r="AB59" s="3"/>
      <c r="AC59" s="3"/>
      <c r="AD59" s="3"/>
      <c r="AE59" s="3"/>
      <c r="AF59" s="3"/>
      <c r="AG59" s="3"/>
      <c r="AH59" s="3"/>
      <c r="AI59" s="3"/>
      <c r="AJ59" s="3"/>
      <c r="AK59" s="4"/>
      <c r="AL59" s="4"/>
      <c r="AM59" s="37"/>
    </row>
    <row r="60" ht="15" customHeight="1" spans="1:39">
      <c r="A60" s="3"/>
      <c r="B60" s="3"/>
      <c r="C60" s="8"/>
      <c r="D60" s="3"/>
      <c r="E60" s="3"/>
      <c r="F60" s="3"/>
      <c r="G60" s="3"/>
      <c r="H60" s="3"/>
      <c r="I60" s="3"/>
      <c r="J60" s="3"/>
      <c r="K60" s="3"/>
      <c r="L60" s="3"/>
      <c r="M60" s="3"/>
      <c r="N60" s="36"/>
      <c r="O60" s="3"/>
      <c r="R60" s="3"/>
      <c r="S60" s="3"/>
      <c r="T60" s="3"/>
      <c r="U60" s="3"/>
      <c r="V60" s="3"/>
      <c r="W60" s="3"/>
      <c r="X60" s="3"/>
      <c r="Y60" s="3"/>
      <c r="Z60" s="3"/>
      <c r="AA60" s="3"/>
      <c r="AB60" s="3"/>
      <c r="AC60" s="3"/>
      <c r="AD60" s="3"/>
      <c r="AE60" s="3"/>
      <c r="AF60" s="3"/>
      <c r="AG60" s="3"/>
      <c r="AH60" s="3"/>
      <c r="AI60" s="3"/>
      <c r="AJ60" s="3"/>
      <c r="AK60" s="4"/>
      <c r="AL60" s="4"/>
      <c r="AM60" s="37"/>
    </row>
    <row r="61" ht="15" customHeight="1" spans="1:39">
      <c r="A61" s="3"/>
      <c r="B61" s="3"/>
      <c r="C61" s="8"/>
      <c r="D61" s="3"/>
      <c r="E61" s="3"/>
      <c r="F61" s="3"/>
      <c r="G61" s="3"/>
      <c r="H61" s="3"/>
      <c r="I61" s="3"/>
      <c r="J61" s="3"/>
      <c r="K61" s="3"/>
      <c r="L61" s="3"/>
      <c r="M61" s="3"/>
      <c r="N61" s="36"/>
      <c r="O61" s="3"/>
      <c r="R61" s="3"/>
      <c r="S61" s="3"/>
      <c r="T61" s="3"/>
      <c r="U61" s="3"/>
      <c r="V61" s="3"/>
      <c r="W61" s="3"/>
      <c r="X61" s="3"/>
      <c r="Y61" s="3"/>
      <c r="Z61" s="3"/>
      <c r="AA61" s="3"/>
      <c r="AB61" s="3"/>
      <c r="AC61" s="3"/>
      <c r="AD61" s="3"/>
      <c r="AE61" s="3"/>
      <c r="AF61" s="3"/>
      <c r="AG61" s="3"/>
      <c r="AH61" s="3"/>
      <c r="AI61" s="3"/>
      <c r="AJ61" s="3"/>
      <c r="AK61" s="4"/>
      <c r="AL61" s="4"/>
      <c r="AM61" s="37"/>
    </row>
    <row r="62" ht="15" customHeight="1" spans="1:39">
      <c r="A62" s="3"/>
      <c r="B62" s="3"/>
      <c r="C62" s="8"/>
      <c r="D62" s="3"/>
      <c r="E62" s="3"/>
      <c r="F62" s="3"/>
      <c r="G62" s="3"/>
      <c r="H62" s="3"/>
      <c r="I62" s="3"/>
      <c r="J62" s="3"/>
      <c r="K62" s="3"/>
      <c r="L62" s="3"/>
      <c r="M62" s="3"/>
      <c r="N62" s="36"/>
      <c r="O62" s="3"/>
      <c r="R62" s="3"/>
      <c r="S62" s="3"/>
      <c r="T62" s="3"/>
      <c r="U62" s="3"/>
      <c r="V62" s="3"/>
      <c r="W62" s="3"/>
      <c r="X62" s="3"/>
      <c r="Y62" s="3"/>
      <c r="Z62" s="3"/>
      <c r="AA62" s="3"/>
      <c r="AB62" s="3"/>
      <c r="AC62" s="3"/>
      <c r="AD62" s="3"/>
      <c r="AE62" s="3"/>
      <c r="AF62" s="3"/>
      <c r="AG62" s="3"/>
      <c r="AH62" s="3"/>
      <c r="AI62" s="3"/>
      <c r="AJ62" s="3"/>
      <c r="AK62" s="4"/>
      <c r="AL62" s="4"/>
      <c r="AM62" s="37"/>
    </row>
    <row r="63" ht="15" customHeight="1" spans="1:39">
      <c r="A63" s="3"/>
      <c r="B63" s="3"/>
      <c r="C63" s="8"/>
      <c r="D63" s="3"/>
      <c r="E63" s="3"/>
      <c r="F63" s="3"/>
      <c r="G63" s="3"/>
      <c r="H63" s="3"/>
      <c r="I63" s="3"/>
      <c r="J63" s="3"/>
      <c r="K63" s="3"/>
      <c r="L63" s="3"/>
      <c r="M63" s="3"/>
      <c r="N63" s="36"/>
      <c r="O63" s="3"/>
      <c r="R63" s="3"/>
      <c r="S63" s="3"/>
      <c r="T63" s="3"/>
      <c r="U63" s="3"/>
      <c r="V63" s="3"/>
      <c r="W63" s="3"/>
      <c r="X63" s="3"/>
      <c r="Y63" s="3"/>
      <c r="Z63" s="3"/>
      <c r="AA63" s="3"/>
      <c r="AB63" s="3"/>
      <c r="AC63" s="3"/>
      <c r="AD63" s="3"/>
      <c r="AE63" s="3"/>
      <c r="AF63" s="3"/>
      <c r="AG63" s="3"/>
      <c r="AH63" s="3"/>
      <c r="AI63" s="3"/>
      <c r="AJ63" s="3"/>
      <c r="AK63" s="4"/>
      <c r="AL63" s="4"/>
      <c r="AM63" s="37"/>
    </row>
    <row r="64" ht="15" customHeight="1" spans="1:39">
      <c r="A64" s="3"/>
      <c r="B64" s="3"/>
      <c r="C64" s="8"/>
      <c r="D64" s="3"/>
      <c r="E64" s="3"/>
      <c r="F64" s="3"/>
      <c r="G64" s="3"/>
      <c r="H64" s="3"/>
      <c r="I64" s="3"/>
      <c r="J64" s="3"/>
      <c r="K64" s="3"/>
      <c r="L64" s="3"/>
      <c r="M64" s="3"/>
      <c r="N64" s="36"/>
      <c r="O64" s="3"/>
      <c r="R64" s="3"/>
      <c r="S64" s="3"/>
      <c r="T64" s="3"/>
      <c r="U64" s="3"/>
      <c r="V64" s="3"/>
      <c r="W64" s="3"/>
      <c r="X64" s="3"/>
      <c r="Y64" s="3"/>
      <c r="Z64" s="3"/>
      <c r="AA64" s="3"/>
      <c r="AB64" s="3"/>
      <c r="AC64" s="3"/>
      <c r="AD64" s="3"/>
      <c r="AE64" s="3"/>
      <c r="AF64" s="3"/>
      <c r="AG64" s="3"/>
      <c r="AH64" s="3"/>
      <c r="AI64" s="3"/>
      <c r="AJ64" s="3"/>
      <c r="AK64" s="4"/>
      <c r="AL64" s="4"/>
      <c r="AM64" s="37"/>
    </row>
    <row r="65" ht="15" customHeight="1" spans="1:39">
      <c r="A65" s="3"/>
      <c r="B65" s="3"/>
      <c r="C65" s="8"/>
      <c r="D65" s="3"/>
      <c r="E65" s="3"/>
      <c r="F65" s="3"/>
      <c r="G65" s="3"/>
      <c r="H65" s="3"/>
      <c r="I65" s="3"/>
      <c r="J65" s="3"/>
      <c r="K65" s="3"/>
      <c r="L65" s="3"/>
      <c r="M65" s="3"/>
      <c r="N65" s="36"/>
      <c r="O65" s="3"/>
      <c r="R65" s="3"/>
      <c r="S65" s="3"/>
      <c r="T65" s="3"/>
      <c r="U65" s="3"/>
      <c r="V65" s="3"/>
      <c r="W65" s="3"/>
      <c r="X65" s="3"/>
      <c r="Y65" s="3"/>
      <c r="Z65" s="3"/>
      <c r="AA65" s="3"/>
      <c r="AB65" s="3"/>
      <c r="AC65" s="3"/>
      <c r="AD65" s="3"/>
      <c r="AE65" s="3"/>
      <c r="AF65" s="3"/>
      <c r="AG65" s="3"/>
      <c r="AH65" s="3"/>
      <c r="AI65" s="3"/>
      <c r="AJ65" s="3"/>
      <c r="AK65" s="4"/>
      <c r="AL65" s="4"/>
      <c r="AM65" s="37"/>
    </row>
    <row r="66" ht="15" customHeight="1" spans="1:39">
      <c r="A66" s="3"/>
      <c r="B66" s="3"/>
      <c r="C66" s="8"/>
      <c r="D66" s="3"/>
      <c r="E66" s="3"/>
      <c r="F66" s="3"/>
      <c r="G66" s="3"/>
      <c r="H66" s="3"/>
      <c r="I66" s="3"/>
      <c r="J66" s="3"/>
      <c r="K66" s="3"/>
      <c r="L66" s="3"/>
      <c r="M66" s="3"/>
      <c r="N66" s="36"/>
      <c r="O66" s="3"/>
      <c r="R66" s="3"/>
      <c r="S66" s="3"/>
      <c r="T66" s="3"/>
      <c r="U66" s="3"/>
      <c r="V66" s="3"/>
      <c r="W66" s="3"/>
      <c r="X66" s="3"/>
      <c r="Y66" s="3"/>
      <c r="Z66" s="3"/>
      <c r="AA66" s="3"/>
      <c r="AB66" s="3"/>
      <c r="AC66" s="3"/>
      <c r="AD66" s="3"/>
      <c r="AE66" s="3"/>
      <c r="AF66" s="3"/>
      <c r="AG66" s="3"/>
      <c r="AH66" s="3"/>
      <c r="AI66" s="3"/>
      <c r="AJ66" s="3"/>
      <c r="AK66" s="4"/>
      <c r="AL66" s="4"/>
      <c r="AM66" s="37"/>
    </row>
    <row r="67" ht="15" customHeight="1" spans="1:39">
      <c r="A67" s="3"/>
      <c r="B67" s="3"/>
      <c r="C67" s="8"/>
      <c r="D67" s="3"/>
      <c r="E67" s="3"/>
      <c r="F67" s="3"/>
      <c r="G67" s="3"/>
      <c r="H67" s="3"/>
      <c r="I67" s="3"/>
      <c r="J67" s="3"/>
      <c r="K67" s="3"/>
      <c r="L67" s="3"/>
      <c r="M67" s="3"/>
      <c r="N67" s="36"/>
      <c r="O67" s="3"/>
      <c r="R67" s="3"/>
      <c r="S67" s="3"/>
      <c r="T67" s="3"/>
      <c r="U67" s="3"/>
      <c r="V67" s="3"/>
      <c r="W67" s="3"/>
      <c r="X67" s="3"/>
      <c r="Y67" s="3"/>
      <c r="Z67" s="3"/>
      <c r="AA67" s="3"/>
      <c r="AB67" s="3"/>
      <c r="AC67" s="3"/>
      <c r="AD67" s="3"/>
      <c r="AE67" s="3"/>
      <c r="AF67" s="3"/>
      <c r="AG67" s="3"/>
      <c r="AH67" s="3"/>
      <c r="AI67" s="3"/>
      <c r="AJ67" s="3"/>
      <c r="AK67" s="4"/>
      <c r="AL67" s="4"/>
      <c r="AM67" s="37"/>
    </row>
    <row r="68" ht="15" customHeight="1" spans="1:39">
      <c r="A68" s="3"/>
      <c r="B68" s="3"/>
      <c r="C68" s="8"/>
      <c r="D68" s="3"/>
      <c r="E68" s="3"/>
      <c r="F68" s="3"/>
      <c r="G68" s="3"/>
      <c r="H68" s="3"/>
      <c r="I68" s="3"/>
      <c r="J68" s="3"/>
      <c r="K68" s="3"/>
      <c r="L68" s="3"/>
      <c r="M68" s="3"/>
      <c r="N68" s="36"/>
      <c r="O68" s="3"/>
      <c r="R68" s="3"/>
      <c r="S68" s="3"/>
      <c r="T68" s="3"/>
      <c r="U68" s="3"/>
      <c r="V68" s="3"/>
      <c r="W68" s="3"/>
      <c r="X68" s="3"/>
      <c r="Y68" s="3"/>
      <c r="Z68" s="3"/>
      <c r="AA68" s="3"/>
      <c r="AB68" s="3"/>
      <c r="AC68" s="3"/>
      <c r="AD68" s="3"/>
      <c r="AE68" s="3"/>
      <c r="AF68" s="3"/>
      <c r="AG68" s="3"/>
      <c r="AH68" s="3"/>
      <c r="AI68" s="3"/>
      <c r="AJ68" s="3"/>
      <c r="AK68" s="4"/>
      <c r="AL68" s="4"/>
      <c r="AM68" s="37"/>
    </row>
    <row r="69" ht="15" customHeight="1" spans="1:39">
      <c r="A69" s="3"/>
      <c r="B69" s="3"/>
      <c r="C69" s="8"/>
      <c r="D69" s="3"/>
      <c r="E69" s="3"/>
      <c r="F69" s="3"/>
      <c r="G69" s="3"/>
      <c r="H69" s="3"/>
      <c r="I69" s="3"/>
      <c r="J69" s="3"/>
      <c r="K69" s="3"/>
      <c r="L69" s="3"/>
      <c r="M69" s="3"/>
      <c r="N69" s="36"/>
      <c r="O69" s="3"/>
      <c r="R69" s="3"/>
      <c r="S69" s="3"/>
      <c r="T69" s="3"/>
      <c r="U69" s="3"/>
      <c r="V69" s="3"/>
      <c r="W69" s="3"/>
      <c r="X69" s="3"/>
      <c r="Y69" s="3"/>
      <c r="Z69" s="3"/>
      <c r="AA69" s="3"/>
      <c r="AB69" s="3"/>
      <c r="AC69" s="3"/>
      <c r="AD69" s="3"/>
      <c r="AE69" s="3"/>
      <c r="AF69" s="3"/>
      <c r="AG69" s="3"/>
      <c r="AH69" s="3"/>
      <c r="AI69" s="3"/>
      <c r="AJ69" s="3"/>
      <c r="AK69" s="4"/>
      <c r="AL69" s="4"/>
      <c r="AM69" s="37"/>
    </row>
    <row r="70" ht="15" customHeight="1" spans="1:39">
      <c r="A70" s="3"/>
      <c r="B70" s="3"/>
      <c r="C70" s="8"/>
      <c r="D70" s="3"/>
      <c r="E70" s="3"/>
      <c r="F70" s="3"/>
      <c r="G70" s="3"/>
      <c r="H70" s="3"/>
      <c r="I70" s="3"/>
      <c r="J70" s="3"/>
      <c r="K70" s="3"/>
      <c r="L70" s="3"/>
      <c r="M70" s="3"/>
      <c r="N70" s="36"/>
      <c r="O70" s="3"/>
      <c r="R70" s="3"/>
      <c r="S70" s="3"/>
      <c r="T70" s="3"/>
      <c r="U70" s="3"/>
      <c r="V70" s="3"/>
      <c r="W70" s="3"/>
      <c r="X70" s="3"/>
      <c r="Y70" s="3"/>
      <c r="Z70" s="3"/>
      <c r="AA70" s="3"/>
      <c r="AB70" s="3"/>
      <c r="AC70" s="3"/>
      <c r="AD70" s="3"/>
      <c r="AE70" s="3"/>
      <c r="AF70" s="3"/>
      <c r="AG70" s="3"/>
      <c r="AH70" s="3"/>
      <c r="AI70" s="3"/>
      <c r="AJ70" s="3"/>
      <c r="AK70" s="4"/>
      <c r="AL70" s="4"/>
      <c r="AM70" s="37"/>
    </row>
    <row r="71" ht="15" customHeight="1" spans="1:39">
      <c r="A71" s="3"/>
      <c r="B71" s="3"/>
      <c r="C71" s="8"/>
      <c r="D71" s="3"/>
      <c r="E71" s="3"/>
      <c r="F71" s="3"/>
      <c r="G71" s="3"/>
      <c r="H71" s="3"/>
      <c r="I71" s="3"/>
      <c r="J71" s="3"/>
      <c r="K71" s="3"/>
      <c r="L71" s="3"/>
      <c r="M71" s="3"/>
      <c r="N71" s="36"/>
      <c r="O71" s="3"/>
      <c r="R71" s="3"/>
      <c r="S71" s="3"/>
      <c r="T71" s="3"/>
      <c r="U71" s="3"/>
      <c r="V71" s="3"/>
      <c r="W71" s="3"/>
      <c r="X71" s="3"/>
      <c r="Y71" s="3"/>
      <c r="Z71" s="3"/>
      <c r="AA71" s="3"/>
      <c r="AB71" s="3"/>
      <c r="AC71" s="3"/>
      <c r="AD71" s="3"/>
      <c r="AE71" s="3"/>
      <c r="AF71" s="3"/>
      <c r="AG71" s="3"/>
      <c r="AH71" s="3"/>
      <c r="AI71" s="3"/>
      <c r="AJ71" s="3"/>
      <c r="AK71" s="4"/>
      <c r="AL71" s="4"/>
      <c r="AM71" s="37"/>
    </row>
    <row r="72" ht="15" customHeight="1" spans="1:39">
      <c r="A72" s="3"/>
      <c r="B72" s="3"/>
      <c r="C72" s="8"/>
      <c r="D72" s="3"/>
      <c r="E72" s="3"/>
      <c r="F72" s="3"/>
      <c r="G72" s="3"/>
      <c r="H72" s="3"/>
      <c r="I72" s="3"/>
      <c r="J72" s="3"/>
      <c r="K72" s="3"/>
      <c r="L72" s="3"/>
      <c r="M72" s="3"/>
      <c r="N72" s="36"/>
      <c r="O72" s="3"/>
      <c r="R72" s="3"/>
      <c r="S72" s="3"/>
      <c r="T72" s="3"/>
      <c r="U72" s="3"/>
      <c r="V72" s="3"/>
      <c r="W72" s="3"/>
      <c r="X72" s="3"/>
      <c r="Y72" s="3"/>
      <c r="Z72" s="3"/>
      <c r="AA72" s="3"/>
      <c r="AB72" s="3"/>
      <c r="AC72" s="3"/>
      <c r="AD72" s="3"/>
      <c r="AE72" s="3"/>
      <c r="AF72" s="3"/>
      <c r="AG72" s="3"/>
      <c r="AH72" s="3"/>
      <c r="AI72" s="3"/>
      <c r="AJ72" s="3"/>
      <c r="AK72" s="4"/>
      <c r="AL72" s="4"/>
      <c r="AM72" s="37"/>
    </row>
    <row r="73" ht="15" customHeight="1" spans="1:39">
      <c r="A73" s="3"/>
      <c r="B73" s="3"/>
      <c r="C73" s="8"/>
      <c r="D73" s="3"/>
      <c r="E73" s="3"/>
      <c r="F73" s="3"/>
      <c r="G73" s="3"/>
      <c r="H73" s="3"/>
      <c r="I73" s="3"/>
      <c r="J73" s="3"/>
      <c r="K73" s="3"/>
      <c r="L73" s="3"/>
      <c r="M73" s="3"/>
      <c r="N73" s="36"/>
      <c r="O73" s="3"/>
      <c r="R73" s="3"/>
      <c r="S73" s="3"/>
      <c r="T73" s="3"/>
      <c r="U73" s="3"/>
      <c r="V73" s="3"/>
      <c r="W73" s="3"/>
      <c r="X73" s="3"/>
      <c r="Y73" s="3"/>
      <c r="Z73" s="3"/>
      <c r="AA73" s="3"/>
      <c r="AB73" s="3"/>
      <c r="AC73" s="3"/>
      <c r="AD73" s="3"/>
      <c r="AE73" s="3"/>
      <c r="AF73" s="3"/>
      <c r="AG73" s="3"/>
      <c r="AH73" s="3"/>
      <c r="AI73" s="3"/>
      <c r="AJ73" s="3"/>
      <c r="AK73" s="4"/>
      <c r="AL73" s="4"/>
      <c r="AM73" s="37"/>
    </row>
    <row r="74" ht="15" customHeight="1" spans="1:39">
      <c r="A74" s="3"/>
      <c r="B74" s="3"/>
      <c r="C74" s="8"/>
      <c r="D74" s="3"/>
      <c r="E74" s="3"/>
      <c r="F74" s="3"/>
      <c r="G74" s="3"/>
      <c r="H74" s="3"/>
      <c r="I74" s="3"/>
      <c r="J74" s="3"/>
      <c r="K74" s="3"/>
      <c r="L74" s="3"/>
      <c r="M74" s="3"/>
      <c r="N74" s="36"/>
      <c r="O74" s="3"/>
      <c r="R74" s="3"/>
      <c r="S74" s="3"/>
      <c r="T74" s="3"/>
      <c r="U74" s="3"/>
      <c r="V74" s="3"/>
      <c r="W74" s="3"/>
      <c r="X74" s="3"/>
      <c r="Y74" s="3"/>
      <c r="Z74" s="3"/>
      <c r="AA74" s="3"/>
      <c r="AB74" s="3"/>
      <c r="AC74" s="3"/>
      <c r="AD74" s="3"/>
      <c r="AE74" s="3"/>
      <c r="AF74" s="3"/>
      <c r="AG74" s="3"/>
      <c r="AH74" s="3"/>
      <c r="AI74" s="3"/>
      <c r="AJ74" s="3"/>
      <c r="AK74" s="4"/>
      <c r="AL74" s="4"/>
      <c r="AM74" s="37"/>
    </row>
    <row r="75" ht="15" customHeight="1" spans="1:39">
      <c r="A75" s="3"/>
      <c r="B75" s="3"/>
      <c r="C75" s="8"/>
      <c r="D75" s="3"/>
      <c r="E75" s="3"/>
      <c r="F75" s="3"/>
      <c r="G75" s="3"/>
      <c r="H75" s="3"/>
      <c r="I75" s="3"/>
      <c r="J75" s="3"/>
      <c r="K75" s="3"/>
      <c r="L75" s="3"/>
      <c r="M75" s="3"/>
      <c r="N75" s="36"/>
      <c r="R75" s="3"/>
      <c r="S75" s="3"/>
      <c r="T75" s="3"/>
      <c r="U75" s="3"/>
      <c r="V75" s="3"/>
      <c r="W75" s="3"/>
      <c r="X75" s="3"/>
      <c r="Y75" s="3"/>
      <c r="Z75" s="3"/>
      <c r="AA75" s="3"/>
      <c r="AB75" s="3"/>
      <c r="AC75" s="3"/>
      <c r="AD75" s="3"/>
      <c r="AE75" s="3"/>
      <c r="AF75" s="3"/>
      <c r="AG75" s="3"/>
      <c r="AH75" s="3"/>
      <c r="AI75" s="3"/>
      <c r="AJ75" s="3"/>
      <c r="AK75" s="4"/>
      <c r="AL75" s="4"/>
      <c r="AM75" s="37"/>
    </row>
    <row r="76" ht="15" customHeight="1" spans="1:39">
      <c r="A76" s="3"/>
      <c r="B76" s="3"/>
      <c r="C76" s="8"/>
      <c r="D76" s="3"/>
      <c r="E76" s="3"/>
      <c r="F76" s="3"/>
      <c r="G76" s="3"/>
      <c r="H76" s="3"/>
      <c r="I76" s="3"/>
      <c r="J76" s="3"/>
      <c r="K76" s="3"/>
      <c r="L76" s="3"/>
      <c r="M76" s="3"/>
      <c r="N76" s="36"/>
      <c r="O76" s="3"/>
      <c r="R76" s="3"/>
      <c r="S76" s="3"/>
      <c r="T76" s="3"/>
      <c r="U76" s="3"/>
      <c r="V76" s="3"/>
      <c r="W76" s="3"/>
      <c r="X76" s="3"/>
      <c r="Y76" s="3"/>
      <c r="Z76" s="3"/>
      <c r="AA76" s="3"/>
      <c r="AB76" s="3"/>
      <c r="AC76" s="3"/>
      <c r="AD76" s="3"/>
      <c r="AE76" s="3"/>
      <c r="AF76" s="3"/>
      <c r="AG76" s="3"/>
      <c r="AH76" s="3"/>
      <c r="AI76" s="3"/>
      <c r="AJ76" s="3"/>
      <c r="AK76" s="4"/>
      <c r="AL76" s="4"/>
      <c r="AM76" s="37"/>
    </row>
    <row r="77" ht="15" customHeight="1" spans="1:39">
      <c r="A77" s="3"/>
      <c r="B77" s="3"/>
      <c r="C77" s="8"/>
      <c r="D77" s="3"/>
      <c r="E77" s="3"/>
      <c r="F77" s="3"/>
      <c r="G77" s="3"/>
      <c r="H77" s="3"/>
      <c r="I77" s="3"/>
      <c r="J77" s="3"/>
      <c r="K77" s="3"/>
      <c r="L77" s="3"/>
      <c r="M77" s="3"/>
      <c r="N77" s="36"/>
      <c r="O77" s="3"/>
      <c r="R77" s="3"/>
      <c r="S77" s="3"/>
      <c r="T77" s="3"/>
      <c r="U77" s="3"/>
      <c r="V77" s="3"/>
      <c r="W77" s="3"/>
      <c r="X77" s="3"/>
      <c r="Y77" s="3"/>
      <c r="Z77" s="3"/>
      <c r="AA77" s="3"/>
      <c r="AB77" s="3"/>
      <c r="AC77" s="3"/>
      <c r="AD77" s="3"/>
      <c r="AE77" s="3"/>
      <c r="AF77" s="3"/>
      <c r="AG77" s="3"/>
      <c r="AH77" s="3"/>
      <c r="AI77" s="3"/>
      <c r="AJ77" s="3"/>
      <c r="AK77" s="4"/>
      <c r="AL77" s="4"/>
      <c r="AM77" s="37"/>
    </row>
    <row r="78" ht="15" customHeight="1" spans="1:39">
      <c r="A78" s="3"/>
      <c r="B78" s="3"/>
      <c r="C78" s="8"/>
      <c r="D78" s="3"/>
      <c r="E78" s="3"/>
      <c r="F78" s="3"/>
      <c r="G78" s="3"/>
      <c r="H78" s="3"/>
      <c r="I78" s="3"/>
      <c r="J78" s="3"/>
      <c r="K78" s="3"/>
      <c r="L78" s="3"/>
      <c r="M78" s="3"/>
      <c r="N78" s="36"/>
      <c r="R78" s="3"/>
      <c r="S78" s="3"/>
      <c r="T78" s="3"/>
      <c r="U78" s="3"/>
      <c r="V78" s="3"/>
      <c r="W78" s="3"/>
      <c r="X78" s="3"/>
      <c r="Y78" s="3"/>
      <c r="Z78" s="3"/>
      <c r="AA78" s="3"/>
      <c r="AB78" s="3"/>
      <c r="AC78" s="3"/>
      <c r="AD78" s="3"/>
      <c r="AE78" s="3"/>
      <c r="AF78" s="3"/>
      <c r="AG78" s="3"/>
      <c r="AH78" s="3"/>
      <c r="AI78" s="3"/>
      <c r="AJ78" s="3"/>
      <c r="AK78" s="4"/>
      <c r="AM78" s="37"/>
    </row>
    <row r="79" ht="15" customHeight="1" spans="1:39">
      <c r="A79" s="3"/>
      <c r="B79" s="3"/>
      <c r="C79" s="8"/>
      <c r="D79" s="3"/>
      <c r="E79" s="3"/>
      <c r="F79" s="3"/>
      <c r="G79" s="3"/>
      <c r="H79" s="3"/>
      <c r="I79" s="3"/>
      <c r="J79" s="3"/>
      <c r="K79" s="3"/>
      <c r="L79" s="3"/>
      <c r="M79" s="3"/>
      <c r="N79" s="36"/>
      <c r="O79" s="3"/>
      <c r="R79" s="3"/>
      <c r="S79" s="3"/>
      <c r="T79" s="3"/>
      <c r="U79" s="3"/>
      <c r="V79" s="3"/>
      <c r="W79" s="3"/>
      <c r="X79" s="3"/>
      <c r="Y79" s="3"/>
      <c r="Z79" s="3"/>
      <c r="AA79" s="3"/>
      <c r="AB79" s="3"/>
      <c r="AC79" s="3"/>
      <c r="AD79" s="3"/>
      <c r="AE79" s="3"/>
      <c r="AF79" s="3"/>
      <c r="AG79" s="3"/>
      <c r="AH79" s="3"/>
      <c r="AI79" s="3"/>
      <c r="AJ79" s="3"/>
      <c r="AK79" s="4"/>
      <c r="AM79" s="37"/>
    </row>
    <row r="80" ht="15" customHeight="1" spans="1:39">
      <c r="A80" s="3"/>
      <c r="B80" s="3"/>
      <c r="C80" s="8"/>
      <c r="D80" s="3"/>
      <c r="E80" s="3"/>
      <c r="F80" s="3"/>
      <c r="G80" s="3"/>
      <c r="H80" s="3"/>
      <c r="I80" s="3"/>
      <c r="J80" s="3"/>
      <c r="K80" s="3"/>
      <c r="L80" s="3"/>
      <c r="M80" s="3"/>
      <c r="N80" s="36"/>
      <c r="O80" s="3"/>
      <c r="R80" s="3"/>
      <c r="S80" s="3"/>
      <c r="T80" s="3"/>
      <c r="U80" s="3"/>
      <c r="V80" s="3"/>
      <c r="W80" s="3"/>
      <c r="X80" s="3"/>
      <c r="Y80" s="3"/>
      <c r="Z80" s="3"/>
      <c r="AA80" s="3"/>
      <c r="AB80" s="3"/>
      <c r="AC80" s="3"/>
      <c r="AD80" s="3"/>
      <c r="AE80" s="3"/>
      <c r="AF80" s="3"/>
      <c r="AG80" s="3"/>
      <c r="AH80" s="3"/>
      <c r="AI80" s="3"/>
      <c r="AJ80" s="3"/>
      <c r="AK80" s="4"/>
      <c r="AM80" s="37"/>
    </row>
    <row r="81" ht="15" customHeight="1" spans="1:39">
      <c r="A81" s="3"/>
      <c r="B81" s="3"/>
      <c r="C81" s="8"/>
      <c r="D81" s="3"/>
      <c r="E81" s="3"/>
      <c r="F81" s="3"/>
      <c r="G81" s="3"/>
      <c r="H81" s="3"/>
      <c r="I81" s="3"/>
      <c r="J81" s="3"/>
      <c r="K81" s="3"/>
      <c r="L81" s="3"/>
      <c r="M81" s="3"/>
      <c r="N81" s="36"/>
      <c r="O81" s="3"/>
      <c r="R81" s="3"/>
      <c r="S81" s="3"/>
      <c r="T81" s="3"/>
      <c r="U81" s="3"/>
      <c r="V81" s="3"/>
      <c r="W81" s="3"/>
      <c r="X81" s="3"/>
      <c r="Y81" s="3"/>
      <c r="Z81" s="3"/>
      <c r="AA81" s="3"/>
      <c r="AB81" s="3"/>
      <c r="AC81" s="3"/>
      <c r="AD81" s="3"/>
      <c r="AE81" s="3"/>
      <c r="AF81" s="3"/>
      <c r="AG81" s="3"/>
      <c r="AH81" s="3"/>
      <c r="AI81" s="3"/>
      <c r="AJ81" s="3"/>
      <c r="AK81" s="4"/>
      <c r="AM81" s="37"/>
    </row>
    <row r="82" ht="15" customHeight="1" spans="1:39">
      <c r="A82" s="3"/>
      <c r="B82" s="3"/>
      <c r="C82" s="8"/>
      <c r="D82" s="3"/>
      <c r="E82" s="3"/>
      <c r="F82" s="3"/>
      <c r="G82" s="3"/>
      <c r="H82" s="3"/>
      <c r="I82" s="3"/>
      <c r="J82" s="3"/>
      <c r="K82" s="3"/>
      <c r="L82" s="3"/>
      <c r="M82" s="3"/>
      <c r="N82" s="36"/>
      <c r="R82" s="3"/>
      <c r="S82" s="3"/>
      <c r="T82" s="3"/>
      <c r="U82" s="3"/>
      <c r="V82" s="3"/>
      <c r="W82" s="3"/>
      <c r="X82" s="3"/>
      <c r="Y82" s="3"/>
      <c r="Z82" s="3"/>
      <c r="AA82" s="3"/>
      <c r="AB82" s="3"/>
      <c r="AC82" s="3"/>
      <c r="AD82" s="3"/>
      <c r="AE82" s="3"/>
      <c r="AF82" s="3"/>
      <c r="AG82" s="3"/>
      <c r="AH82" s="3"/>
      <c r="AI82" s="3"/>
      <c r="AJ82" s="3"/>
      <c r="AK82" s="4"/>
      <c r="AM82" s="37"/>
    </row>
    <row r="83" ht="15" customHeight="1" spans="1:39">
      <c r="A83" s="3"/>
      <c r="B83" s="3"/>
      <c r="C83" s="8"/>
      <c r="D83" s="3"/>
      <c r="E83" s="3"/>
      <c r="F83" s="3"/>
      <c r="G83" s="3"/>
      <c r="H83" s="3"/>
      <c r="I83" s="3"/>
      <c r="J83" s="3"/>
      <c r="K83" s="3"/>
      <c r="L83" s="3"/>
      <c r="M83" s="3"/>
      <c r="N83" s="36"/>
      <c r="R83" s="3"/>
      <c r="S83" s="3"/>
      <c r="T83" s="3"/>
      <c r="U83" s="3"/>
      <c r="V83" s="3"/>
      <c r="W83" s="3"/>
      <c r="X83" s="3"/>
      <c r="Y83" s="3"/>
      <c r="Z83" s="3"/>
      <c r="AA83" s="3"/>
      <c r="AB83" s="3"/>
      <c r="AC83" s="3"/>
      <c r="AD83" s="3"/>
      <c r="AE83" s="3"/>
      <c r="AF83" s="3"/>
      <c r="AG83" s="3"/>
      <c r="AH83" s="3"/>
      <c r="AI83" s="3"/>
      <c r="AJ83" s="3"/>
      <c r="AK83" s="4"/>
      <c r="AM83" s="37"/>
    </row>
    <row r="84" ht="15" customHeight="1" spans="1:39">
      <c r="A84" s="3"/>
      <c r="B84" s="3"/>
      <c r="C84" s="8"/>
      <c r="D84" s="3"/>
      <c r="E84" s="3"/>
      <c r="F84" s="3"/>
      <c r="G84" s="3"/>
      <c r="H84" s="3"/>
      <c r="I84" s="3"/>
      <c r="J84" s="3"/>
      <c r="K84" s="3"/>
      <c r="L84" s="3"/>
      <c r="M84" s="3"/>
      <c r="N84" s="36"/>
      <c r="R84" s="3"/>
      <c r="S84" s="3"/>
      <c r="T84" s="3"/>
      <c r="U84" s="3"/>
      <c r="V84" s="3"/>
      <c r="W84" s="3"/>
      <c r="X84" s="3"/>
      <c r="Y84" s="3"/>
      <c r="Z84" s="3"/>
      <c r="AA84" s="3"/>
      <c r="AB84" s="3"/>
      <c r="AC84" s="3"/>
      <c r="AD84" s="3"/>
      <c r="AE84" s="3"/>
      <c r="AF84" s="3"/>
      <c r="AG84" s="3"/>
      <c r="AH84" s="3"/>
      <c r="AI84" s="3"/>
      <c r="AJ84" s="3"/>
      <c r="AK84" s="4"/>
      <c r="AM84" s="37"/>
    </row>
    <row r="85" ht="15" customHeight="1" spans="1:39">
      <c r="A85" s="3"/>
      <c r="B85" s="3"/>
      <c r="C85" s="8"/>
      <c r="D85" s="3"/>
      <c r="E85" s="3"/>
      <c r="F85" s="3"/>
      <c r="G85" s="3"/>
      <c r="H85" s="3"/>
      <c r="I85" s="3"/>
      <c r="J85" s="3"/>
      <c r="K85" s="3"/>
      <c r="L85" s="3"/>
      <c r="M85" s="3"/>
      <c r="N85" s="36"/>
      <c r="O85" s="3"/>
      <c r="R85" s="3"/>
      <c r="S85" s="3"/>
      <c r="T85" s="3"/>
      <c r="U85" s="3"/>
      <c r="V85" s="3"/>
      <c r="W85" s="3"/>
      <c r="X85" s="3"/>
      <c r="Y85" s="3"/>
      <c r="Z85" s="3"/>
      <c r="AA85" s="3"/>
      <c r="AB85" s="3"/>
      <c r="AC85" s="3"/>
      <c r="AD85" s="3"/>
      <c r="AE85" s="3"/>
      <c r="AF85" s="3"/>
      <c r="AG85" s="3"/>
      <c r="AH85" s="3"/>
      <c r="AI85" s="3"/>
      <c r="AJ85" s="3"/>
      <c r="AK85" s="4"/>
      <c r="AM85" s="37"/>
    </row>
    <row r="86" ht="15" customHeight="1" spans="1:39">
      <c r="A86" s="3"/>
      <c r="B86" s="3"/>
      <c r="C86" s="8"/>
      <c r="D86" s="3"/>
      <c r="E86" s="3"/>
      <c r="F86" s="3"/>
      <c r="G86" s="3"/>
      <c r="H86" s="3"/>
      <c r="I86" s="3"/>
      <c r="J86" s="3"/>
      <c r="K86" s="3"/>
      <c r="L86" s="3"/>
      <c r="M86" s="3"/>
      <c r="N86" s="36"/>
      <c r="O86" s="3"/>
      <c r="R86" s="3"/>
      <c r="S86" s="3"/>
      <c r="T86" s="3"/>
      <c r="U86" s="3"/>
      <c r="V86" s="3"/>
      <c r="W86" s="3"/>
      <c r="X86" s="3"/>
      <c r="Y86" s="3"/>
      <c r="Z86" s="3"/>
      <c r="AA86" s="3"/>
      <c r="AB86" s="3"/>
      <c r="AC86" s="3"/>
      <c r="AD86" s="3"/>
      <c r="AE86" s="3"/>
      <c r="AF86" s="3"/>
      <c r="AG86" s="3"/>
      <c r="AH86" s="3"/>
      <c r="AI86" s="3"/>
      <c r="AJ86" s="3"/>
      <c r="AK86" s="4"/>
      <c r="AM86" s="37"/>
    </row>
    <row r="87" ht="15" customHeight="1" spans="1:39">
      <c r="A87" s="3"/>
      <c r="B87" s="3"/>
      <c r="C87" s="8"/>
      <c r="D87" s="3"/>
      <c r="E87" s="3"/>
      <c r="F87" s="3"/>
      <c r="G87" s="3"/>
      <c r="H87" s="3"/>
      <c r="I87" s="3"/>
      <c r="J87" s="3"/>
      <c r="K87" s="3"/>
      <c r="L87" s="3"/>
      <c r="M87" s="3"/>
      <c r="N87" s="36"/>
      <c r="O87" s="3"/>
      <c r="R87" s="3"/>
      <c r="S87" s="3"/>
      <c r="T87" s="3"/>
      <c r="U87" s="3"/>
      <c r="V87" s="3"/>
      <c r="W87" s="3"/>
      <c r="X87" s="3"/>
      <c r="Y87" s="3"/>
      <c r="Z87" s="3"/>
      <c r="AA87" s="3"/>
      <c r="AB87" s="3"/>
      <c r="AC87" s="3"/>
      <c r="AD87" s="3"/>
      <c r="AE87" s="3"/>
      <c r="AF87" s="3"/>
      <c r="AG87" s="3"/>
      <c r="AH87" s="3"/>
      <c r="AI87" s="3"/>
      <c r="AJ87" s="3"/>
      <c r="AK87" s="4"/>
      <c r="AM87" s="37"/>
    </row>
    <row r="88" ht="15" customHeight="1" spans="1:39">
      <c r="A88" s="3"/>
      <c r="B88" s="3"/>
      <c r="C88" s="8"/>
      <c r="D88" s="3"/>
      <c r="E88" s="3"/>
      <c r="F88" s="3"/>
      <c r="G88" s="3"/>
      <c r="H88" s="3"/>
      <c r="I88" s="3"/>
      <c r="J88" s="3"/>
      <c r="K88" s="3"/>
      <c r="L88" s="3"/>
      <c r="M88" s="3"/>
      <c r="N88" s="36"/>
      <c r="O88" s="3"/>
      <c r="R88" s="3"/>
      <c r="S88" s="3"/>
      <c r="T88" s="3"/>
      <c r="U88" s="3"/>
      <c r="V88" s="3"/>
      <c r="W88" s="3"/>
      <c r="X88" s="3"/>
      <c r="Y88" s="3"/>
      <c r="Z88" s="3"/>
      <c r="AA88" s="3"/>
      <c r="AB88" s="3"/>
      <c r="AC88" s="3"/>
      <c r="AD88" s="3"/>
      <c r="AE88" s="3"/>
      <c r="AF88" s="3"/>
      <c r="AG88" s="3"/>
      <c r="AH88" s="3"/>
      <c r="AI88" s="3"/>
      <c r="AJ88" s="3"/>
      <c r="AK88" s="4"/>
      <c r="AM88" s="37"/>
    </row>
    <row r="89" ht="15" customHeight="1" spans="1:39">
      <c r="A89" s="3"/>
      <c r="B89" s="3"/>
      <c r="C89" s="8"/>
      <c r="D89" s="3"/>
      <c r="E89" s="3"/>
      <c r="F89" s="3"/>
      <c r="G89" s="3"/>
      <c r="H89" s="3"/>
      <c r="I89" s="3"/>
      <c r="J89" s="3"/>
      <c r="K89" s="3"/>
      <c r="L89" s="3"/>
      <c r="M89" s="3"/>
      <c r="N89" s="36"/>
      <c r="O89" s="3"/>
      <c r="R89" s="3"/>
      <c r="S89" s="3"/>
      <c r="T89" s="3"/>
      <c r="U89" s="3"/>
      <c r="V89" s="3"/>
      <c r="W89" s="3"/>
      <c r="X89" s="3"/>
      <c r="Y89" s="3"/>
      <c r="Z89" s="3"/>
      <c r="AA89" s="3"/>
      <c r="AB89" s="3"/>
      <c r="AC89" s="3"/>
      <c r="AD89" s="3"/>
      <c r="AE89" s="3"/>
      <c r="AF89" s="3"/>
      <c r="AG89" s="3"/>
      <c r="AH89" s="3"/>
      <c r="AI89" s="3"/>
      <c r="AJ89" s="3"/>
      <c r="AK89" s="4"/>
      <c r="AM89" s="37"/>
    </row>
    <row r="90" ht="15" customHeight="1" spans="1:39">
      <c r="A90" s="3"/>
      <c r="B90" s="3"/>
      <c r="C90" s="8"/>
      <c r="D90" s="3"/>
      <c r="E90" s="3"/>
      <c r="F90" s="3"/>
      <c r="G90" s="3"/>
      <c r="H90" s="3"/>
      <c r="I90" s="3"/>
      <c r="J90" s="3"/>
      <c r="K90" s="3"/>
      <c r="L90" s="3"/>
      <c r="M90" s="3"/>
      <c r="N90" s="36"/>
      <c r="O90" s="3"/>
      <c r="R90" s="3"/>
      <c r="S90" s="3"/>
      <c r="T90" s="3"/>
      <c r="U90" s="3"/>
      <c r="V90" s="3"/>
      <c r="W90" s="3"/>
      <c r="X90" s="3"/>
      <c r="Y90" s="3"/>
      <c r="Z90" s="3"/>
      <c r="AA90" s="3"/>
      <c r="AB90" s="3"/>
      <c r="AC90" s="3"/>
      <c r="AD90" s="3"/>
      <c r="AE90" s="3"/>
      <c r="AF90" s="3"/>
      <c r="AG90" s="3"/>
      <c r="AH90" s="3"/>
      <c r="AI90" s="3"/>
      <c r="AJ90" s="3"/>
      <c r="AK90" s="4"/>
      <c r="AM90" s="37"/>
    </row>
    <row r="91" ht="15" customHeight="1" spans="1:39">
      <c r="A91" s="3"/>
      <c r="B91" s="3"/>
      <c r="C91" s="8"/>
      <c r="D91" s="3"/>
      <c r="E91" s="3"/>
      <c r="F91" s="3"/>
      <c r="G91" s="3"/>
      <c r="H91" s="3"/>
      <c r="I91" s="3"/>
      <c r="J91" s="3"/>
      <c r="K91" s="3"/>
      <c r="L91" s="3"/>
      <c r="M91" s="3"/>
      <c r="N91" s="36"/>
      <c r="O91" s="3"/>
      <c r="R91" s="3"/>
      <c r="S91" s="3"/>
      <c r="T91" s="3"/>
      <c r="U91" s="3"/>
      <c r="V91" s="3"/>
      <c r="W91" s="3"/>
      <c r="X91" s="3"/>
      <c r="Y91" s="3"/>
      <c r="Z91" s="3"/>
      <c r="AA91" s="3"/>
      <c r="AB91" s="3"/>
      <c r="AC91" s="3"/>
      <c r="AD91" s="3"/>
      <c r="AE91" s="3"/>
      <c r="AF91" s="3"/>
      <c r="AG91" s="3"/>
      <c r="AH91" s="3"/>
      <c r="AI91" s="3"/>
      <c r="AJ91" s="3"/>
      <c r="AK91" s="4"/>
      <c r="AM91" s="37"/>
    </row>
    <row r="92" ht="15" customHeight="1" spans="1:39">
      <c r="A92" s="3"/>
      <c r="B92" s="3"/>
      <c r="C92" s="8"/>
      <c r="D92" s="3"/>
      <c r="E92" s="3"/>
      <c r="F92" s="3"/>
      <c r="G92" s="3"/>
      <c r="H92" s="3"/>
      <c r="I92" s="3"/>
      <c r="J92" s="3"/>
      <c r="K92" s="3"/>
      <c r="L92" s="3"/>
      <c r="M92" s="3"/>
      <c r="N92" s="36"/>
      <c r="O92" s="3"/>
      <c r="R92" s="3"/>
      <c r="S92" s="3"/>
      <c r="T92" s="3"/>
      <c r="U92" s="3"/>
      <c r="V92" s="3"/>
      <c r="W92" s="3"/>
      <c r="X92" s="3"/>
      <c r="Y92" s="3"/>
      <c r="Z92" s="3"/>
      <c r="AA92" s="3"/>
      <c r="AB92" s="3"/>
      <c r="AC92" s="3"/>
      <c r="AD92" s="3"/>
      <c r="AE92" s="3"/>
      <c r="AF92" s="3"/>
      <c r="AG92" s="3"/>
      <c r="AH92" s="3"/>
      <c r="AI92" s="3"/>
      <c r="AJ92" s="3"/>
      <c r="AK92" s="4"/>
      <c r="AM92" s="37"/>
    </row>
    <row r="93" ht="15" customHeight="1" spans="1:39">
      <c r="A93" s="3"/>
      <c r="B93" s="3"/>
      <c r="C93" s="8"/>
      <c r="D93" s="3"/>
      <c r="E93" s="3"/>
      <c r="F93" s="3"/>
      <c r="G93" s="3"/>
      <c r="H93" s="3"/>
      <c r="I93" s="3"/>
      <c r="J93" s="3"/>
      <c r="K93" s="3"/>
      <c r="L93" s="3"/>
      <c r="M93" s="3"/>
      <c r="N93" s="36"/>
      <c r="R93" s="3"/>
      <c r="S93" s="3"/>
      <c r="T93" s="3"/>
      <c r="U93" s="3"/>
      <c r="V93" s="3"/>
      <c r="W93" s="3"/>
      <c r="X93" s="3"/>
      <c r="Y93" s="3"/>
      <c r="Z93" s="3"/>
      <c r="AA93" s="3"/>
      <c r="AB93" s="3"/>
      <c r="AC93" s="3"/>
      <c r="AD93" s="3"/>
      <c r="AE93" s="3"/>
      <c r="AF93" s="3"/>
      <c r="AG93" s="3"/>
      <c r="AH93" s="3"/>
      <c r="AI93" s="3"/>
      <c r="AJ93" s="3"/>
      <c r="AK93" s="4"/>
      <c r="AM93" s="37"/>
    </row>
    <row r="94" ht="15" customHeight="1" spans="1:39">
      <c r="A94" s="3"/>
      <c r="B94" s="3"/>
      <c r="C94" s="8"/>
      <c r="D94" s="3"/>
      <c r="E94" s="3"/>
      <c r="F94" s="3"/>
      <c r="G94" s="3"/>
      <c r="H94" s="3"/>
      <c r="I94" s="3"/>
      <c r="J94" s="3"/>
      <c r="K94" s="3"/>
      <c r="L94" s="3"/>
      <c r="M94" s="3"/>
      <c r="N94" s="36"/>
      <c r="R94" s="3"/>
      <c r="S94" s="3"/>
      <c r="T94" s="3"/>
      <c r="U94" s="3"/>
      <c r="V94" s="3"/>
      <c r="W94" s="3"/>
      <c r="X94" s="3"/>
      <c r="Y94" s="3"/>
      <c r="Z94" s="3"/>
      <c r="AA94" s="3"/>
      <c r="AB94" s="3"/>
      <c r="AC94" s="3"/>
      <c r="AD94" s="3"/>
      <c r="AE94" s="3"/>
      <c r="AF94" s="3"/>
      <c r="AG94" s="3"/>
      <c r="AH94" s="3"/>
      <c r="AI94" s="3"/>
      <c r="AJ94" s="3"/>
      <c r="AK94" s="4"/>
      <c r="AM94" s="37"/>
    </row>
    <row r="95" ht="15" customHeight="1" spans="1:39">
      <c r="A95" s="3"/>
      <c r="B95" s="3"/>
      <c r="C95" s="8"/>
      <c r="D95" s="3"/>
      <c r="E95" s="3"/>
      <c r="F95" s="3"/>
      <c r="G95" s="3"/>
      <c r="H95" s="3"/>
      <c r="I95" s="3"/>
      <c r="J95" s="3"/>
      <c r="K95" s="3"/>
      <c r="L95" s="3"/>
      <c r="M95" s="3"/>
      <c r="N95" s="36"/>
      <c r="O95" s="3"/>
      <c r="R95" s="3"/>
      <c r="S95" s="3"/>
      <c r="T95" s="3"/>
      <c r="U95" s="3"/>
      <c r="V95" s="3"/>
      <c r="W95" s="3"/>
      <c r="X95" s="3"/>
      <c r="Y95" s="3"/>
      <c r="Z95" s="3"/>
      <c r="AA95" s="3"/>
      <c r="AB95" s="3"/>
      <c r="AC95" s="3"/>
      <c r="AD95" s="3"/>
      <c r="AE95" s="3"/>
      <c r="AF95" s="3"/>
      <c r="AG95" s="3"/>
      <c r="AH95" s="3"/>
      <c r="AI95" s="3"/>
      <c r="AJ95" s="3"/>
      <c r="AK95" s="4"/>
      <c r="AM95" s="37"/>
    </row>
    <row r="96" ht="15" customHeight="1" spans="1:39">
      <c r="A96" s="3"/>
      <c r="B96" s="3"/>
      <c r="C96" s="8"/>
      <c r="D96" s="3"/>
      <c r="E96" s="3"/>
      <c r="F96" s="3"/>
      <c r="G96" s="3"/>
      <c r="H96" s="3"/>
      <c r="I96" s="3"/>
      <c r="J96" s="3"/>
      <c r="K96" s="3"/>
      <c r="L96" s="3"/>
      <c r="M96" s="3"/>
      <c r="N96" s="36"/>
      <c r="O96" s="3"/>
      <c r="R96" s="3"/>
      <c r="S96" s="3"/>
      <c r="T96" s="3"/>
      <c r="U96" s="3"/>
      <c r="V96" s="3"/>
      <c r="W96" s="3"/>
      <c r="X96" s="3"/>
      <c r="Y96" s="3"/>
      <c r="Z96" s="3"/>
      <c r="AA96" s="3"/>
      <c r="AB96" s="3"/>
      <c r="AC96" s="3"/>
      <c r="AD96" s="3"/>
      <c r="AE96" s="3"/>
      <c r="AF96" s="3"/>
      <c r="AG96" s="3"/>
      <c r="AH96" s="3"/>
      <c r="AI96" s="3"/>
      <c r="AJ96" s="3"/>
      <c r="AK96" s="4"/>
      <c r="AM96" s="37"/>
    </row>
    <row r="97" ht="15" customHeight="1" spans="1:39">
      <c r="A97" s="3"/>
      <c r="B97" s="3"/>
      <c r="C97" s="8"/>
      <c r="D97" s="3"/>
      <c r="E97" s="3"/>
      <c r="F97" s="3"/>
      <c r="G97" s="3"/>
      <c r="H97" s="3"/>
      <c r="I97" s="3"/>
      <c r="J97" s="3"/>
      <c r="K97" s="3"/>
      <c r="L97" s="3"/>
      <c r="M97" s="3"/>
      <c r="N97" s="36"/>
      <c r="R97" s="3"/>
      <c r="S97" s="3"/>
      <c r="T97" s="3"/>
      <c r="U97" s="3"/>
      <c r="V97" s="3"/>
      <c r="W97" s="3"/>
      <c r="X97" s="3"/>
      <c r="Y97" s="3"/>
      <c r="Z97" s="3"/>
      <c r="AA97" s="3"/>
      <c r="AB97" s="3"/>
      <c r="AC97" s="3"/>
      <c r="AD97" s="3"/>
      <c r="AE97" s="3"/>
      <c r="AF97" s="3"/>
      <c r="AG97" s="3"/>
      <c r="AH97" s="3"/>
      <c r="AI97" s="3"/>
      <c r="AJ97" s="3"/>
      <c r="AK97" s="4"/>
      <c r="AM97" s="37"/>
    </row>
    <row r="98" ht="15" customHeight="1" spans="1:39">
      <c r="A98" s="3"/>
      <c r="B98" s="3"/>
      <c r="C98" s="8"/>
      <c r="D98" s="3"/>
      <c r="E98" s="3"/>
      <c r="F98" s="3"/>
      <c r="G98" s="3"/>
      <c r="H98" s="3"/>
      <c r="I98" s="3"/>
      <c r="J98" s="3"/>
      <c r="K98" s="3"/>
      <c r="L98" s="3"/>
      <c r="M98" s="3"/>
      <c r="N98" s="36"/>
      <c r="O98" s="3"/>
      <c r="R98" s="3"/>
      <c r="S98" s="3"/>
      <c r="T98" s="3"/>
      <c r="U98" s="3"/>
      <c r="V98" s="3"/>
      <c r="W98" s="3"/>
      <c r="X98" s="3"/>
      <c r="Y98" s="3"/>
      <c r="Z98" s="3"/>
      <c r="AA98" s="3"/>
      <c r="AB98" s="3"/>
      <c r="AC98" s="3"/>
      <c r="AD98" s="3"/>
      <c r="AE98" s="3"/>
      <c r="AF98" s="3"/>
      <c r="AG98" s="3"/>
      <c r="AH98" s="3"/>
      <c r="AI98" s="3"/>
      <c r="AJ98" s="3"/>
      <c r="AK98" s="4"/>
      <c r="AM98" s="37"/>
    </row>
    <row r="99" ht="15" customHeight="1" spans="1:39">
      <c r="A99" s="3"/>
      <c r="B99" s="3"/>
      <c r="C99" s="8"/>
      <c r="D99" s="3"/>
      <c r="E99" s="3"/>
      <c r="F99" s="3"/>
      <c r="G99" s="3"/>
      <c r="H99" s="3"/>
      <c r="I99" s="3"/>
      <c r="J99" s="3"/>
      <c r="K99" s="3"/>
      <c r="L99" s="3"/>
      <c r="M99" s="3"/>
      <c r="N99" s="36"/>
      <c r="O99" s="3"/>
      <c r="R99" s="3"/>
      <c r="S99" s="3"/>
      <c r="T99" s="3"/>
      <c r="U99" s="3"/>
      <c r="V99" s="3"/>
      <c r="W99" s="3"/>
      <c r="X99" s="3"/>
      <c r="Y99" s="3"/>
      <c r="Z99" s="3"/>
      <c r="AA99" s="3"/>
      <c r="AB99" s="3"/>
      <c r="AC99" s="3"/>
      <c r="AD99" s="3"/>
      <c r="AE99" s="3"/>
      <c r="AF99" s="3"/>
      <c r="AG99" s="3"/>
      <c r="AH99" s="3"/>
      <c r="AI99" s="3"/>
      <c r="AJ99" s="3"/>
      <c r="AK99" s="4"/>
      <c r="AM99" s="37"/>
    </row>
    <row r="100" ht="15" customHeight="1" spans="1:39">
      <c r="A100" s="3"/>
      <c r="B100" s="3"/>
      <c r="C100" s="8"/>
      <c r="D100" s="3"/>
      <c r="E100" s="3"/>
      <c r="F100" s="3"/>
      <c r="G100" s="3"/>
      <c r="H100" s="3"/>
      <c r="I100" s="3"/>
      <c r="J100" s="3"/>
      <c r="K100" s="3"/>
      <c r="L100" s="3"/>
      <c r="M100" s="3"/>
      <c r="N100" s="36"/>
      <c r="O100" s="3"/>
      <c r="R100" s="3"/>
      <c r="S100" s="3"/>
      <c r="T100" s="3"/>
      <c r="U100" s="3"/>
      <c r="V100" s="3"/>
      <c r="W100" s="3"/>
      <c r="X100" s="3"/>
      <c r="Y100" s="3"/>
      <c r="Z100" s="3"/>
      <c r="AA100" s="3"/>
      <c r="AB100" s="3"/>
      <c r="AC100" s="3"/>
      <c r="AD100" s="3"/>
      <c r="AE100" s="3"/>
      <c r="AF100" s="3"/>
      <c r="AG100" s="3"/>
      <c r="AH100" s="3"/>
      <c r="AI100" s="3"/>
      <c r="AJ100" s="3"/>
      <c r="AK100" s="4"/>
      <c r="AM100" s="37"/>
    </row>
    <row r="101" ht="15" customHeight="1" spans="1:39">
      <c r="A101" s="3"/>
      <c r="B101" s="3"/>
      <c r="C101" s="8"/>
      <c r="D101" s="3"/>
      <c r="E101" s="3"/>
      <c r="F101" s="3"/>
      <c r="G101" s="3"/>
      <c r="H101" s="3"/>
      <c r="I101" s="3"/>
      <c r="J101" s="3"/>
      <c r="K101" s="3"/>
      <c r="L101" s="3"/>
      <c r="M101" s="3"/>
      <c r="N101" s="36"/>
      <c r="O101" s="3"/>
      <c r="R101" s="3"/>
      <c r="S101" s="3"/>
      <c r="T101" s="3"/>
      <c r="U101" s="3"/>
      <c r="V101" s="3"/>
      <c r="W101" s="3"/>
      <c r="X101" s="3"/>
      <c r="Y101" s="3"/>
      <c r="Z101" s="3"/>
      <c r="AA101" s="3"/>
      <c r="AB101" s="3"/>
      <c r="AC101" s="3"/>
      <c r="AD101" s="3"/>
      <c r="AE101" s="3"/>
      <c r="AF101" s="3"/>
      <c r="AG101" s="3"/>
      <c r="AH101" s="3"/>
      <c r="AI101" s="3"/>
      <c r="AJ101" s="3"/>
      <c r="AK101" s="4"/>
      <c r="AM101" s="37"/>
    </row>
    <row r="102" ht="15" customHeight="1" spans="1:39">
      <c r="A102" s="3"/>
      <c r="B102" s="3"/>
      <c r="C102" s="8"/>
      <c r="D102" s="3"/>
      <c r="E102" s="3"/>
      <c r="F102" s="3"/>
      <c r="G102" s="3"/>
      <c r="H102" s="3"/>
      <c r="I102" s="3"/>
      <c r="J102" s="3"/>
      <c r="K102" s="3"/>
      <c r="L102" s="3"/>
      <c r="M102" s="3"/>
      <c r="N102" s="36"/>
      <c r="O102" s="3"/>
      <c r="R102" s="3"/>
      <c r="S102" s="3"/>
      <c r="T102" s="3"/>
      <c r="U102" s="3"/>
      <c r="V102" s="3"/>
      <c r="W102" s="3"/>
      <c r="X102" s="3"/>
      <c r="Y102" s="3"/>
      <c r="Z102" s="3"/>
      <c r="AA102" s="3"/>
      <c r="AB102" s="3"/>
      <c r="AC102" s="3"/>
      <c r="AD102" s="3"/>
      <c r="AE102" s="3"/>
      <c r="AF102" s="3"/>
      <c r="AG102" s="3"/>
      <c r="AH102" s="3"/>
      <c r="AI102" s="3"/>
      <c r="AJ102" s="3"/>
      <c r="AK102" s="4"/>
      <c r="AM102" s="37"/>
    </row>
    <row r="103" ht="15" customHeight="1" spans="1:39">
      <c r="A103" s="3"/>
      <c r="B103" s="3"/>
      <c r="C103" s="8"/>
      <c r="D103" s="3"/>
      <c r="E103" s="3"/>
      <c r="F103" s="3"/>
      <c r="G103" s="3"/>
      <c r="H103" s="3"/>
      <c r="I103" s="3"/>
      <c r="J103" s="3"/>
      <c r="K103" s="3"/>
      <c r="L103" s="3"/>
      <c r="M103" s="3"/>
      <c r="N103" s="36"/>
      <c r="O103" s="3"/>
      <c r="R103" s="3"/>
      <c r="S103" s="3"/>
      <c r="T103" s="3"/>
      <c r="U103" s="3"/>
      <c r="V103" s="3"/>
      <c r="W103" s="3"/>
      <c r="X103" s="3"/>
      <c r="Y103" s="3"/>
      <c r="Z103" s="3"/>
      <c r="AA103" s="3"/>
      <c r="AB103" s="3"/>
      <c r="AC103" s="3"/>
      <c r="AD103" s="3"/>
      <c r="AE103" s="3"/>
      <c r="AF103" s="3"/>
      <c r="AG103" s="3"/>
      <c r="AH103" s="3"/>
      <c r="AI103" s="3"/>
      <c r="AJ103" s="3"/>
      <c r="AK103" s="4"/>
      <c r="AM103" s="37"/>
    </row>
    <row r="104" ht="15" customHeight="1" spans="1:39">
      <c r="A104" s="3"/>
      <c r="B104" s="3"/>
      <c r="C104" s="8"/>
      <c r="D104" s="3"/>
      <c r="E104" s="3"/>
      <c r="F104" s="3"/>
      <c r="G104" s="3"/>
      <c r="H104" s="3"/>
      <c r="I104" s="3"/>
      <c r="J104" s="3"/>
      <c r="K104" s="3"/>
      <c r="L104" s="3"/>
      <c r="M104" s="3"/>
      <c r="N104" s="36"/>
      <c r="O104" s="3"/>
      <c r="R104" s="3"/>
      <c r="S104" s="3"/>
      <c r="T104" s="3"/>
      <c r="U104" s="3"/>
      <c r="V104" s="3"/>
      <c r="W104" s="3"/>
      <c r="X104" s="3"/>
      <c r="Y104" s="3"/>
      <c r="Z104" s="3"/>
      <c r="AA104" s="3"/>
      <c r="AB104" s="3"/>
      <c r="AC104" s="3"/>
      <c r="AD104" s="3"/>
      <c r="AE104" s="3"/>
      <c r="AF104" s="3"/>
      <c r="AG104" s="3"/>
      <c r="AH104" s="3"/>
      <c r="AI104" s="3"/>
      <c r="AJ104" s="3"/>
      <c r="AK104" s="4"/>
      <c r="AM104" s="37"/>
    </row>
    <row r="105" ht="15" customHeight="1" spans="1:39">
      <c r="A105" s="3"/>
      <c r="B105" s="3"/>
      <c r="C105" s="8"/>
      <c r="D105" s="3"/>
      <c r="E105" s="3"/>
      <c r="F105" s="3"/>
      <c r="G105" s="3"/>
      <c r="H105" s="3"/>
      <c r="I105" s="3"/>
      <c r="J105" s="3"/>
      <c r="K105" s="3"/>
      <c r="L105" s="3"/>
      <c r="M105" s="3"/>
      <c r="N105" s="36"/>
      <c r="O105" s="3"/>
      <c r="R105" s="3"/>
      <c r="S105" s="3"/>
      <c r="T105" s="3"/>
      <c r="U105" s="3"/>
      <c r="V105" s="3"/>
      <c r="W105" s="3"/>
      <c r="X105" s="3"/>
      <c r="Y105" s="3"/>
      <c r="Z105" s="3"/>
      <c r="AA105" s="3"/>
      <c r="AB105" s="3"/>
      <c r="AC105" s="3"/>
      <c r="AD105" s="3"/>
      <c r="AE105" s="3"/>
      <c r="AF105" s="3"/>
      <c r="AG105" s="3"/>
      <c r="AH105" s="3"/>
      <c r="AI105" s="3"/>
      <c r="AJ105" s="3"/>
      <c r="AK105" s="4"/>
      <c r="AM105" s="37"/>
    </row>
    <row r="106" ht="15" customHeight="1" spans="1:39">
      <c r="A106" s="3"/>
      <c r="B106" s="3"/>
      <c r="C106" s="8"/>
      <c r="D106" s="3"/>
      <c r="E106" s="3"/>
      <c r="F106" s="3"/>
      <c r="G106" s="3"/>
      <c r="H106" s="3"/>
      <c r="I106" s="3"/>
      <c r="J106" s="3"/>
      <c r="K106" s="3"/>
      <c r="L106" s="3"/>
      <c r="M106" s="3"/>
      <c r="N106" s="36"/>
      <c r="O106" s="3"/>
      <c r="R106" s="3"/>
      <c r="S106" s="3"/>
      <c r="T106" s="3"/>
      <c r="U106" s="3"/>
      <c r="V106" s="3"/>
      <c r="W106" s="3"/>
      <c r="X106" s="3"/>
      <c r="Y106" s="3"/>
      <c r="Z106" s="3"/>
      <c r="AA106" s="3"/>
      <c r="AB106" s="3"/>
      <c r="AC106" s="3"/>
      <c r="AD106" s="3"/>
      <c r="AE106" s="3"/>
      <c r="AF106" s="3"/>
      <c r="AG106" s="3"/>
      <c r="AH106" s="3"/>
      <c r="AI106" s="3"/>
      <c r="AJ106" s="3"/>
      <c r="AK106" s="4"/>
      <c r="AM106" s="37"/>
    </row>
    <row r="107" ht="15" customHeight="1" spans="1:39">
      <c r="A107" s="3"/>
      <c r="B107" s="3"/>
      <c r="C107" s="8"/>
      <c r="D107" s="3"/>
      <c r="E107" s="3"/>
      <c r="F107" s="3"/>
      <c r="G107" s="3"/>
      <c r="H107" s="3"/>
      <c r="I107" s="3"/>
      <c r="J107" s="3"/>
      <c r="K107" s="3"/>
      <c r="L107" s="3"/>
      <c r="M107" s="3"/>
      <c r="N107" s="36"/>
      <c r="R107" s="3"/>
      <c r="S107" s="3"/>
      <c r="T107" s="3"/>
      <c r="U107" s="3"/>
      <c r="V107" s="3"/>
      <c r="W107" s="3"/>
      <c r="X107" s="3"/>
      <c r="Y107" s="3"/>
      <c r="Z107" s="3"/>
      <c r="AA107" s="3"/>
      <c r="AB107" s="3"/>
      <c r="AC107" s="3"/>
      <c r="AD107" s="3"/>
      <c r="AE107" s="3"/>
      <c r="AF107" s="3"/>
      <c r="AG107" s="3"/>
      <c r="AH107" s="3"/>
      <c r="AI107" s="3"/>
      <c r="AJ107" s="3"/>
      <c r="AK107" s="4"/>
      <c r="AM107" s="37"/>
    </row>
    <row r="108" ht="15" customHeight="1" spans="1:39">
      <c r="A108" s="3"/>
      <c r="B108" s="3"/>
      <c r="C108" s="8"/>
      <c r="D108" s="3"/>
      <c r="E108" s="3"/>
      <c r="F108" s="3"/>
      <c r="G108" s="3"/>
      <c r="H108" s="3"/>
      <c r="I108" s="3"/>
      <c r="J108" s="3"/>
      <c r="K108" s="3"/>
      <c r="L108" s="3"/>
      <c r="M108" s="3"/>
      <c r="N108" s="36"/>
      <c r="R108" s="3"/>
      <c r="S108" s="3"/>
      <c r="T108" s="3"/>
      <c r="U108" s="3"/>
      <c r="V108" s="3"/>
      <c r="W108" s="3"/>
      <c r="X108" s="3"/>
      <c r="Y108" s="3"/>
      <c r="Z108" s="3"/>
      <c r="AA108" s="3"/>
      <c r="AB108" s="3"/>
      <c r="AC108" s="3"/>
      <c r="AD108" s="3"/>
      <c r="AE108" s="3"/>
      <c r="AF108" s="3"/>
      <c r="AG108" s="3"/>
      <c r="AH108" s="3"/>
      <c r="AI108" s="3"/>
      <c r="AJ108" s="3"/>
      <c r="AK108" s="4"/>
      <c r="AM108" s="37"/>
    </row>
    <row r="109" ht="15" customHeight="1" spans="1:39">
      <c r="A109" s="3"/>
      <c r="B109" s="3"/>
      <c r="C109" s="8"/>
      <c r="D109" s="3"/>
      <c r="E109" s="3"/>
      <c r="F109" s="3"/>
      <c r="G109" s="3"/>
      <c r="H109" s="3"/>
      <c r="I109" s="3"/>
      <c r="J109" s="3"/>
      <c r="K109" s="3"/>
      <c r="L109" s="3"/>
      <c r="M109" s="3"/>
      <c r="N109" s="36"/>
      <c r="O109" s="3"/>
      <c r="R109" s="3"/>
      <c r="S109" s="3"/>
      <c r="T109" s="3"/>
      <c r="U109" s="3"/>
      <c r="V109" s="3"/>
      <c r="W109" s="3"/>
      <c r="X109" s="3"/>
      <c r="Y109" s="3"/>
      <c r="Z109" s="3"/>
      <c r="AA109" s="3"/>
      <c r="AB109" s="3"/>
      <c r="AC109" s="3"/>
      <c r="AD109" s="3"/>
      <c r="AE109" s="3"/>
      <c r="AF109" s="3"/>
      <c r="AG109" s="3"/>
      <c r="AH109" s="3"/>
      <c r="AI109" s="3"/>
      <c r="AJ109" s="3"/>
      <c r="AK109" s="4"/>
      <c r="AM109" s="37"/>
    </row>
    <row r="110" ht="15" customHeight="1" spans="1:39">
      <c r="A110" s="3"/>
      <c r="B110" s="3"/>
      <c r="C110" s="8"/>
      <c r="D110" s="3"/>
      <c r="E110" s="3"/>
      <c r="F110" s="3"/>
      <c r="G110" s="3"/>
      <c r="H110" s="3"/>
      <c r="I110" s="3"/>
      <c r="J110" s="3"/>
      <c r="K110" s="3"/>
      <c r="L110" s="3"/>
      <c r="M110" s="3"/>
      <c r="N110" s="36"/>
      <c r="O110" s="3"/>
      <c r="R110" s="3"/>
      <c r="S110" s="3"/>
      <c r="T110" s="3"/>
      <c r="U110" s="3"/>
      <c r="V110" s="3"/>
      <c r="W110" s="3"/>
      <c r="X110" s="3"/>
      <c r="Y110" s="3"/>
      <c r="Z110" s="3"/>
      <c r="AA110" s="3"/>
      <c r="AB110" s="3"/>
      <c r="AC110" s="3"/>
      <c r="AD110" s="3"/>
      <c r="AE110" s="3"/>
      <c r="AF110" s="3"/>
      <c r="AG110" s="3"/>
      <c r="AH110" s="3"/>
      <c r="AI110" s="3"/>
      <c r="AJ110" s="3"/>
      <c r="AK110" s="4"/>
      <c r="AM110" s="37"/>
    </row>
    <row r="111" ht="15" customHeight="1" spans="1:39">
      <c r="A111" s="3"/>
      <c r="B111" s="3"/>
      <c r="C111" s="8"/>
      <c r="D111" s="3"/>
      <c r="E111" s="3"/>
      <c r="F111" s="3"/>
      <c r="G111" s="3"/>
      <c r="H111" s="3"/>
      <c r="I111" s="3"/>
      <c r="J111" s="3"/>
      <c r="K111" s="3"/>
      <c r="L111" s="3"/>
      <c r="M111" s="3"/>
      <c r="N111" s="36"/>
      <c r="O111" s="3"/>
      <c r="R111" s="3"/>
      <c r="S111" s="3"/>
      <c r="T111" s="3"/>
      <c r="U111" s="3"/>
      <c r="V111" s="3"/>
      <c r="W111" s="3"/>
      <c r="X111" s="3"/>
      <c r="Y111" s="3"/>
      <c r="Z111" s="3"/>
      <c r="AA111" s="3"/>
      <c r="AB111" s="3"/>
      <c r="AC111" s="3"/>
      <c r="AD111" s="3"/>
      <c r="AE111" s="3"/>
      <c r="AF111" s="3"/>
      <c r="AG111" s="3"/>
      <c r="AH111" s="3"/>
      <c r="AI111" s="3"/>
      <c r="AJ111" s="3"/>
      <c r="AK111" s="4"/>
      <c r="AM111" s="37"/>
    </row>
    <row r="112" ht="15" customHeight="1" spans="1:39">
      <c r="A112" s="3"/>
      <c r="B112" s="3"/>
      <c r="C112" s="8"/>
      <c r="D112" s="3"/>
      <c r="E112" s="3"/>
      <c r="F112" s="3"/>
      <c r="G112" s="3"/>
      <c r="H112" s="3"/>
      <c r="I112" s="3"/>
      <c r="J112" s="3"/>
      <c r="K112" s="3"/>
      <c r="L112" s="3"/>
      <c r="M112" s="3"/>
      <c r="N112" s="36"/>
      <c r="R112" s="3"/>
      <c r="S112" s="3"/>
      <c r="T112" s="3"/>
      <c r="U112" s="3"/>
      <c r="V112" s="3"/>
      <c r="W112" s="3"/>
      <c r="X112" s="3"/>
      <c r="Y112" s="3"/>
      <c r="Z112" s="3"/>
      <c r="AA112" s="3"/>
      <c r="AB112" s="3"/>
      <c r="AC112" s="3"/>
      <c r="AD112" s="3"/>
      <c r="AE112" s="3"/>
      <c r="AF112" s="3"/>
      <c r="AG112" s="3"/>
      <c r="AH112" s="3"/>
      <c r="AI112" s="3"/>
      <c r="AJ112" s="3"/>
      <c r="AK112" s="4"/>
      <c r="AM112" s="37"/>
    </row>
    <row r="113" ht="15" customHeight="1" spans="1:39">
      <c r="A113" s="3"/>
      <c r="B113" s="3"/>
      <c r="C113" s="8"/>
      <c r="D113" s="3"/>
      <c r="E113" s="3"/>
      <c r="F113" s="3"/>
      <c r="G113" s="3"/>
      <c r="H113" s="3"/>
      <c r="I113" s="3"/>
      <c r="J113" s="3"/>
      <c r="K113" s="3"/>
      <c r="L113" s="3"/>
      <c r="M113" s="3"/>
      <c r="N113" s="36"/>
      <c r="O113" s="3"/>
      <c r="R113" s="3"/>
      <c r="S113" s="3"/>
      <c r="T113" s="3"/>
      <c r="U113" s="3"/>
      <c r="V113" s="3"/>
      <c r="W113" s="3"/>
      <c r="X113" s="3"/>
      <c r="Y113" s="3"/>
      <c r="Z113" s="3"/>
      <c r="AA113" s="3"/>
      <c r="AB113" s="3"/>
      <c r="AC113" s="3"/>
      <c r="AD113" s="3"/>
      <c r="AE113" s="3"/>
      <c r="AF113" s="3"/>
      <c r="AG113" s="3"/>
      <c r="AH113" s="3"/>
      <c r="AI113" s="3"/>
      <c r="AJ113" s="3"/>
      <c r="AK113" s="4"/>
      <c r="AM113" s="37"/>
    </row>
    <row r="114" ht="15" customHeight="1" spans="1:39">
      <c r="A114" s="3"/>
      <c r="B114" s="3"/>
      <c r="C114" s="8"/>
      <c r="D114" s="3"/>
      <c r="E114" s="3"/>
      <c r="F114" s="3"/>
      <c r="G114" s="3"/>
      <c r="H114" s="3"/>
      <c r="I114" s="3"/>
      <c r="J114" s="3"/>
      <c r="K114" s="3"/>
      <c r="L114" s="3"/>
      <c r="M114" s="3"/>
      <c r="N114" s="36"/>
      <c r="R114" s="3"/>
      <c r="S114" s="3"/>
      <c r="T114" s="3"/>
      <c r="U114" s="3"/>
      <c r="V114" s="3"/>
      <c r="W114" s="3"/>
      <c r="X114" s="3"/>
      <c r="Y114" s="3"/>
      <c r="Z114" s="3"/>
      <c r="AA114" s="3"/>
      <c r="AB114" s="3"/>
      <c r="AC114" s="3"/>
      <c r="AD114" s="3"/>
      <c r="AE114" s="3"/>
      <c r="AF114" s="3"/>
      <c r="AG114" s="3"/>
      <c r="AH114" s="3"/>
      <c r="AI114" s="3"/>
      <c r="AJ114" s="3"/>
      <c r="AK114" s="4"/>
      <c r="AM114" s="37"/>
    </row>
    <row r="115" ht="15" customHeight="1" spans="1:39">
      <c r="A115" s="3"/>
      <c r="B115" s="3"/>
      <c r="C115" s="8"/>
      <c r="D115" s="3"/>
      <c r="E115" s="3"/>
      <c r="F115" s="3"/>
      <c r="G115" s="3"/>
      <c r="H115" s="3"/>
      <c r="I115" s="3"/>
      <c r="J115" s="3"/>
      <c r="K115" s="3"/>
      <c r="L115" s="3"/>
      <c r="M115" s="3"/>
      <c r="N115" s="36"/>
      <c r="O115" s="3"/>
      <c r="R115" s="3"/>
      <c r="S115" s="3"/>
      <c r="T115" s="3"/>
      <c r="U115" s="3"/>
      <c r="V115" s="3"/>
      <c r="W115" s="3"/>
      <c r="X115" s="3"/>
      <c r="Y115" s="3"/>
      <c r="Z115" s="3"/>
      <c r="AA115" s="3"/>
      <c r="AB115" s="3"/>
      <c r="AC115" s="3"/>
      <c r="AD115" s="3"/>
      <c r="AE115" s="3"/>
      <c r="AF115" s="3"/>
      <c r="AG115" s="3"/>
      <c r="AH115" s="3"/>
      <c r="AI115" s="3"/>
      <c r="AJ115" s="3"/>
      <c r="AK115" s="4"/>
      <c r="AM115" s="37"/>
    </row>
    <row r="116" ht="15" customHeight="1" spans="1:39">
      <c r="A116" s="3"/>
      <c r="B116" s="3"/>
      <c r="C116" s="8"/>
      <c r="D116" s="3"/>
      <c r="E116" s="3"/>
      <c r="F116" s="3"/>
      <c r="G116" s="3"/>
      <c r="H116" s="3"/>
      <c r="I116" s="3"/>
      <c r="J116" s="3"/>
      <c r="K116" s="3"/>
      <c r="L116" s="3"/>
      <c r="M116" s="3"/>
      <c r="N116" s="36"/>
      <c r="O116" s="3"/>
      <c r="R116" s="3"/>
      <c r="S116" s="3"/>
      <c r="T116" s="3"/>
      <c r="U116" s="3"/>
      <c r="V116" s="3"/>
      <c r="W116" s="3"/>
      <c r="X116" s="3"/>
      <c r="Y116" s="3"/>
      <c r="Z116" s="3"/>
      <c r="AA116" s="3"/>
      <c r="AB116" s="3"/>
      <c r="AC116" s="3"/>
      <c r="AD116" s="3"/>
      <c r="AE116" s="3"/>
      <c r="AF116" s="3"/>
      <c r="AG116" s="3"/>
      <c r="AH116" s="3"/>
      <c r="AI116" s="3"/>
      <c r="AJ116" s="3"/>
      <c r="AK116" s="4"/>
      <c r="AM116" s="37"/>
    </row>
    <row r="117" ht="15" customHeight="1" spans="1:39">
      <c r="A117" s="3"/>
      <c r="B117" s="3"/>
      <c r="C117" s="8"/>
      <c r="D117" s="3"/>
      <c r="E117" s="3"/>
      <c r="F117" s="3"/>
      <c r="G117" s="3"/>
      <c r="H117" s="3"/>
      <c r="I117" s="3"/>
      <c r="J117" s="3"/>
      <c r="K117" s="3"/>
      <c r="L117" s="3"/>
      <c r="M117" s="3"/>
      <c r="N117" s="36"/>
      <c r="O117" s="3"/>
      <c r="R117" s="3"/>
      <c r="S117" s="3"/>
      <c r="T117" s="3"/>
      <c r="U117" s="3"/>
      <c r="V117" s="3"/>
      <c r="W117" s="3"/>
      <c r="X117" s="3"/>
      <c r="Y117" s="3"/>
      <c r="Z117" s="3"/>
      <c r="AA117" s="3"/>
      <c r="AB117" s="3"/>
      <c r="AC117" s="3"/>
      <c r="AD117" s="3"/>
      <c r="AE117" s="3"/>
      <c r="AF117" s="3"/>
      <c r="AG117" s="3"/>
      <c r="AH117" s="3"/>
      <c r="AI117" s="3"/>
      <c r="AJ117" s="3"/>
      <c r="AK117" s="4"/>
      <c r="AM117" s="37"/>
    </row>
    <row r="118" ht="15" customHeight="1" spans="1:39">
      <c r="A118" s="3"/>
      <c r="B118" s="3"/>
      <c r="C118" s="8"/>
      <c r="D118" s="3"/>
      <c r="E118" s="3"/>
      <c r="F118" s="3"/>
      <c r="G118" s="3"/>
      <c r="H118" s="3"/>
      <c r="I118" s="3"/>
      <c r="J118" s="3"/>
      <c r="K118" s="3"/>
      <c r="L118" s="3"/>
      <c r="M118" s="3"/>
      <c r="N118" s="36"/>
      <c r="R118" s="3"/>
      <c r="S118" s="3"/>
      <c r="T118" s="3"/>
      <c r="U118" s="3"/>
      <c r="V118" s="3"/>
      <c r="W118" s="3"/>
      <c r="X118" s="3"/>
      <c r="Y118" s="3"/>
      <c r="Z118" s="3"/>
      <c r="AA118" s="3"/>
      <c r="AB118" s="3"/>
      <c r="AC118" s="3"/>
      <c r="AD118" s="3"/>
      <c r="AE118" s="3"/>
      <c r="AF118" s="3"/>
      <c r="AG118" s="3"/>
      <c r="AH118" s="3"/>
      <c r="AI118" s="3"/>
      <c r="AJ118" s="3"/>
      <c r="AK118" s="4"/>
      <c r="AM118" s="37"/>
    </row>
    <row r="119" ht="15" customHeight="1" spans="1:39">
      <c r="A119" s="3"/>
      <c r="B119" s="3"/>
      <c r="C119" s="8"/>
      <c r="D119" s="3"/>
      <c r="E119" s="3"/>
      <c r="F119" s="3"/>
      <c r="G119" s="3"/>
      <c r="H119" s="3"/>
      <c r="I119" s="3"/>
      <c r="J119" s="3"/>
      <c r="K119" s="3"/>
      <c r="L119" s="3"/>
      <c r="M119" s="3"/>
      <c r="N119" s="3"/>
      <c r="O119" s="3"/>
      <c r="R119" s="3"/>
      <c r="S119" s="3"/>
      <c r="T119" s="3"/>
      <c r="U119" s="3"/>
      <c r="V119" s="3"/>
      <c r="W119" s="3"/>
      <c r="X119" s="3"/>
      <c r="Y119" s="3"/>
      <c r="Z119" s="3"/>
      <c r="AA119" s="3"/>
      <c r="AB119" s="3"/>
      <c r="AC119" s="3"/>
      <c r="AD119" s="3"/>
      <c r="AE119" s="3"/>
      <c r="AF119" s="3"/>
      <c r="AG119" s="3"/>
      <c r="AH119" s="3"/>
      <c r="AI119" s="3"/>
      <c r="AJ119" s="3"/>
      <c r="AK119" s="4"/>
      <c r="AM119" s="37"/>
    </row>
    <row r="120" ht="15" customHeight="1" spans="1:39">
      <c r="A120" s="3"/>
      <c r="B120" s="3"/>
      <c r="C120" s="8"/>
      <c r="D120" s="3"/>
      <c r="E120" s="3"/>
      <c r="F120" s="3"/>
      <c r="G120" s="3"/>
      <c r="H120" s="3"/>
      <c r="I120" s="3"/>
      <c r="J120" s="3"/>
      <c r="K120" s="3"/>
      <c r="L120" s="3"/>
      <c r="M120" s="3"/>
      <c r="N120" s="36"/>
      <c r="R120" s="3"/>
      <c r="S120" s="3"/>
      <c r="T120" s="3"/>
      <c r="U120" s="3"/>
      <c r="V120" s="3"/>
      <c r="W120" s="3"/>
      <c r="X120" s="3"/>
      <c r="Y120" s="3"/>
      <c r="Z120" s="3"/>
      <c r="AA120" s="3"/>
      <c r="AB120" s="3"/>
      <c r="AC120" s="3"/>
      <c r="AD120" s="3"/>
      <c r="AE120" s="3"/>
      <c r="AF120" s="3"/>
      <c r="AG120" s="3"/>
      <c r="AH120" s="3"/>
      <c r="AI120" s="3"/>
      <c r="AJ120" s="3"/>
      <c r="AK120" s="4"/>
      <c r="AM120" s="37"/>
    </row>
    <row r="121" ht="15" customHeight="1" spans="1:39">
      <c r="A121" s="3"/>
      <c r="B121" s="3"/>
      <c r="C121" s="8"/>
      <c r="D121" s="3"/>
      <c r="E121" s="3"/>
      <c r="F121" s="3"/>
      <c r="G121" s="3"/>
      <c r="H121" s="3"/>
      <c r="I121" s="3"/>
      <c r="J121" s="3"/>
      <c r="K121" s="3"/>
      <c r="L121" s="3"/>
      <c r="M121" s="3"/>
      <c r="N121" s="36"/>
      <c r="R121" s="3"/>
      <c r="S121" s="3"/>
      <c r="T121" s="3"/>
      <c r="U121" s="3"/>
      <c r="V121" s="3"/>
      <c r="W121" s="3"/>
      <c r="X121" s="3"/>
      <c r="Y121" s="3"/>
      <c r="Z121" s="3"/>
      <c r="AA121" s="3"/>
      <c r="AB121" s="3"/>
      <c r="AC121" s="3"/>
      <c r="AD121" s="3"/>
      <c r="AE121" s="3"/>
      <c r="AF121" s="3"/>
      <c r="AG121" s="3"/>
      <c r="AH121" s="3"/>
      <c r="AI121" s="3"/>
      <c r="AJ121" s="3"/>
      <c r="AK121" s="4"/>
      <c r="AM121" s="37"/>
    </row>
    <row r="122" ht="15" customHeight="1" spans="1:39">
      <c r="A122" s="3"/>
      <c r="B122" s="3"/>
      <c r="C122" s="8"/>
      <c r="D122" s="3"/>
      <c r="E122" s="3"/>
      <c r="F122" s="3"/>
      <c r="G122" s="3"/>
      <c r="H122" s="3"/>
      <c r="I122" s="3"/>
      <c r="J122" s="3"/>
      <c r="K122" s="3"/>
      <c r="L122" s="3"/>
      <c r="M122" s="3"/>
      <c r="N122" s="36"/>
      <c r="R122" s="3"/>
      <c r="S122" s="3"/>
      <c r="T122" s="3"/>
      <c r="U122" s="3"/>
      <c r="V122" s="3"/>
      <c r="W122" s="3"/>
      <c r="X122" s="3"/>
      <c r="Y122" s="3"/>
      <c r="Z122" s="3"/>
      <c r="AA122" s="3"/>
      <c r="AB122" s="3"/>
      <c r="AC122" s="3"/>
      <c r="AD122" s="3"/>
      <c r="AE122" s="3"/>
      <c r="AF122" s="3"/>
      <c r="AG122" s="3"/>
      <c r="AH122" s="3"/>
      <c r="AI122" s="3"/>
      <c r="AJ122" s="3"/>
      <c r="AK122" s="4"/>
      <c r="AM122" s="37"/>
    </row>
    <row r="123" ht="15" customHeight="1" spans="1:39">
      <c r="A123" s="3"/>
      <c r="B123" s="3"/>
      <c r="C123" s="8"/>
      <c r="D123" s="3"/>
      <c r="E123" s="3"/>
      <c r="F123" s="3"/>
      <c r="G123" s="3"/>
      <c r="H123" s="3"/>
      <c r="I123" s="3"/>
      <c r="J123" s="3"/>
      <c r="K123" s="3"/>
      <c r="L123" s="3"/>
      <c r="M123" s="3"/>
      <c r="N123" s="36"/>
      <c r="O123" s="3"/>
      <c r="R123" s="3"/>
      <c r="S123" s="3"/>
      <c r="T123" s="3"/>
      <c r="U123" s="3"/>
      <c r="V123" s="3"/>
      <c r="W123" s="3"/>
      <c r="X123" s="3"/>
      <c r="Y123" s="3"/>
      <c r="Z123" s="3"/>
      <c r="AA123" s="3"/>
      <c r="AB123" s="3"/>
      <c r="AC123" s="3"/>
      <c r="AD123" s="3"/>
      <c r="AE123" s="3"/>
      <c r="AF123" s="3"/>
      <c r="AG123" s="3"/>
      <c r="AH123" s="3"/>
      <c r="AI123" s="3"/>
      <c r="AJ123" s="3"/>
      <c r="AK123" s="4"/>
      <c r="AM123" s="37"/>
    </row>
    <row r="124" ht="15" customHeight="1" spans="1:39">
      <c r="A124" s="3"/>
      <c r="B124" s="3"/>
      <c r="C124" s="8"/>
      <c r="D124" s="3"/>
      <c r="E124" s="3"/>
      <c r="F124" s="3"/>
      <c r="G124" s="3"/>
      <c r="H124" s="3"/>
      <c r="I124" s="3"/>
      <c r="J124" s="3"/>
      <c r="K124" s="3"/>
      <c r="L124" s="3"/>
      <c r="M124" s="3"/>
      <c r="N124" s="36"/>
      <c r="O124" s="3"/>
      <c r="R124" s="3"/>
      <c r="S124" s="3"/>
      <c r="T124" s="3"/>
      <c r="U124" s="3"/>
      <c r="V124" s="3"/>
      <c r="W124" s="3"/>
      <c r="X124" s="3"/>
      <c r="Y124" s="3"/>
      <c r="Z124" s="3"/>
      <c r="AA124" s="3"/>
      <c r="AB124" s="3"/>
      <c r="AC124" s="3"/>
      <c r="AD124" s="3"/>
      <c r="AE124" s="3"/>
      <c r="AF124" s="3"/>
      <c r="AG124" s="3"/>
      <c r="AH124" s="3"/>
      <c r="AI124" s="3"/>
      <c r="AJ124" s="3"/>
      <c r="AK124" s="4"/>
      <c r="AM124" s="37"/>
    </row>
    <row r="125" ht="15" customHeight="1" spans="1:39">
      <c r="A125" s="3"/>
      <c r="B125" s="3"/>
      <c r="C125" s="8"/>
      <c r="D125" s="3"/>
      <c r="E125" s="3"/>
      <c r="F125" s="3"/>
      <c r="G125" s="3"/>
      <c r="H125" s="3"/>
      <c r="I125" s="3"/>
      <c r="J125" s="3"/>
      <c r="K125" s="3"/>
      <c r="L125" s="3"/>
      <c r="M125" s="3"/>
      <c r="N125" s="36"/>
      <c r="O125" s="3"/>
      <c r="R125" s="3"/>
      <c r="S125" s="3"/>
      <c r="T125" s="3"/>
      <c r="U125" s="3"/>
      <c r="V125" s="3"/>
      <c r="W125" s="3"/>
      <c r="X125" s="3"/>
      <c r="Y125" s="3"/>
      <c r="Z125" s="3"/>
      <c r="AA125" s="3"/>
      <c r="AB125" s="3"/>
      <c r="AC125" s="3"/>
      <c r="AD125" s="3"/>
      <c r="AE125" s="3"/>
      <c r="AF125" s="3"/>
      <c r="AG125" s="3"/>
      <c r="AH125" s="3"/>
      <c r="AI125" s="3"/>
      <c r="AJ125" s="3"/>
      <c r="AK125" s="4"/>
      <c r="AM125" s="37"/>
    </row>
    <row r="126" ht="15" customHeight="1" spans="1:39">
      <c r="A126" s="3"/>
      <c r="B126" s="3"/>
      <c r="C126" s="8"/>
      <c r="D126" s="3"/>
      <c r="E126" s="3"/>
      <c r="F126" s="3"/>
      <c r="G126" s="3"/>
      <c r="H126" s="3"/>
      <c r="I126" s="3"/>
      <c r="J126" s="3"/>
      <c r="K126" s="3"/>
      <c r="L126" s="3"/>
      <c r="M126" s="3"/>
      <c r="N126" s="36"/>
      <c r="O126" s="3"/>
      <c r="R126" s="3"/>
      <c r="S126" s="3"/>
      <c r="T126" s="3"/>
      <c r="U126" s="3"/>
      <c r="V126" s="3"/>
      <c r="W126" s="3"/>
      <c r="X126" s="3"/>
      <c r="Y126" s="3"/>
      <c r="Z126" s="3"/>
      <c r="AA126" s="3"/>
      <c r="AB126" s="3"/>
      <c r="AC126" s="3"/>
      <c r="AD126" s="3"/>
      <c r="AE126" s="3"/>
      <c r="AF126" s="3"/>
      <c r="AG126" s="3"/>
      <c r="AH126" s="3"/>
      <c r="AI126" s="3"/>
      <c r="AJ126" s="3"/>
      <c r="AK126" s="4"/>
      <c r="AM126" s="37"/>
    </row>
    <row r="127" ht="15" customHeight="1" spans="1:39">
      <c r="A127" s="3"/>
      <c r="B127" s="3"/>
      <c r="C127" s="8"/>
      <c r="D127" s="3"/>
      <c r="E127" s="3"/>
      <c r="F127" s="3"/>
      <c r="G127" s="3"/>
      <c r="H127" s="3"/>
      <c r="I127" s="3"/>
      <c r="J127" s="3"/>
      <c r="K127" s="3"/>
      <c r="L127" s="3"/>
      <c r="M127" s="3"/>
      <c r="N127" s="36"/>
      <c r="O127" s="3"/>
      <c r="R127" s="3"/>
      <c r="S127" s="3"/>
      <c r="T127" s="3"/>
      <c r="U127" s="3"/>
      <c r="V127" s="3"/>
      <c r="W127" s="3"/>
      <c r="X127" s="3"/>
      <c r="Y127" s="3"/>
      <c r="Z127" s="3"/>
      <c r="AA127" s="3"/>
      <c r="AB127" s="3"/>
      <c r="AC127" s="3"/>
      <c r="AD127" s="3"/>
      <c r="AE127" s="3"/>
      <c r="AF127" s="3"/>
      <c r="AG127" s="3"/>
      <c r="AH127" s="3"/>
      <c r="AI127" s="3"/>
      <c r="AJ127" s="3"/>
      <c r="AK127" s="4"/>
      <c r="AM127" s="37"/>
    </row>
    <row r="128" ht="15" customHeight="1" spans="1:39">
      <c r="A128" s="3"/>
      <c r="B128" s="3"/>
      <c r="C128" s="8"/>
      <c r="D128" s="3"/>
      <c r="E128" s="3"/>
      <c r="F128" s="3"/>
      <c r="G128" s="3"/>
      <c r="H128" s="3"/>
      <c r="I128" s="3"/>
      <c r="J128" s="3"/>
      <c r="K128" s="3"/>
      <c r="L128" s="3"/>
      <c r="M128" s="3"/>
      <c r="N128" s="36"/>
      <c r="O128" s="3"/>
      <c r="R128" s="3"/>
      <c r="S128" s="3"/>
      <c r="T128" s="3"/>
      <c r="U128" s="3"/>
      <c r="V128" s="3"/>
      <c r="W128" s="3"/>
      <c r="X128" s="3"/>
      <c r="Y128" s="3"/>
      <c r="Z128" s="3"/>
      <c r="AA128" s="3"/>
      <c r="AB128" s="3"/>
      <c r="AC128" s="3"/>
      <c r="AD128" s="3"/>
      <c r="AE128" s="3"/>
      <c r="AF128" s="3"/>
      <c r="AG128" s="3"/>
      <c r="AH128" s="3"/>
      <c r="AI128" s="3"/>
      <c r="AJ128" s="3"/>
      <c r="AK128" s="4"/>
      <c r="AM128" s="37"/>
    </row>
    <row r="129" ht="15" customHeight="1" spans="1:39">
      <c r="A129" s="3"/>
      <c r="B129" s="3"/>
      <c r="C129" s="8"/>
      <c r="D129" s="3"/>
      <c r="E129" s="3"/>
      <c r="F129" s="3"/>
      <c r="G129" s="3"/>
      <c r="H129" s="3"/>
      <c r="I129" s="3"/>
      <c r="J129" s="3"/>
      <c r="K129" s="3"/>
      <c r="L129" s="3"/>
      <c r="M129" s="3"/>
      <c r="N129" s="36"/>
      <c r="O129" s="3"/>
      <c r="R129" s="3"/>
      <c r="S129" s="3"/>
      <c r="T129" s="3"/>
      <c r="U129" s="3"/>
      <c r="V129" s="3"/>
      <c r="W129" s="3"/>
      <c r="X129" s="3"/>
      <c r="Y129" s="3"/>
      <c r="Z129" s="3"/>
      <c r="AA129" s="3"/>
      <c r="AB129" s="3"/>
      <c r="AC129" s="3"/>
      <c r="AD129" s="3"/>
      <c r="AE129" s="3"/>
      <c r="AF129" s="3"/>
      <c r="AG129" s="3"/>
      <c r="AH129" s="3"/>
      <c r="AI129" s="3"/>
      <c r="AJ129" s="3"/>
      <c r="AK129" s="4"/>
      <c r="AM129" s="37"/>
    </row>
    <row r="130" ht="15" customHeight="1" spans="1:39">
      <c r="A130" s="3"/>
      <c r="B130" s="3"/>
      <c r="C130" s="8"/>
      <c r="D130" s="3"/>
      <c r="E130" s="3"/>
      <c r="F130" s="3"/>
      <c r="G130" s="3"/>
      <c r="H130" s="3"/>
      <c r="I130" s="3"/>
      <c r="J130" s="3"/>
      <c r="K130" s="3"/>
      <c r="L130" s="3"/>
      <c r="M130" s="3"/>
      <c r="N130" s="36"/>
      <c r="O130" s="3"/>
      <c r="R130" s="3"/>
      <c r="S130" s="3"/>
      <c r="T130" s="3"/>
      <c r="U130" s="3"/>
      <c r="V130" s="3"/>
      <c r="W130" s="3"/>
      <c r="X130" s="3"/>
      <c r="Y130" s="3"/>
      <c r="Z130" s="3"/>
      <c r="AA130" s="3"/>
      <c r="AB130" s="3"/>
      <c r="AC130" s="3"/>
      <c r="AD130" s="3"/>
      <c r="AE130" s="3"/>
      <c r="AF130" s="3"/>
      <c r="AG130" s="3"/>
      <c r="AH130" s="3"/>
      <c r="AI130" s="3"/>
      <c r="AJ130" s="3"/>
      <c r="AK130" s="4"/>
      <c r="AM130" s="37"/>
    </row>
    <row r="131" ht="15" customHeight="1" spans="1:39">
      <c r="A131" s="3"/>
      <c r="B131" s="3"/>
      <c r="C131" s="8"/>
      <c r="D131" s="3"/>
      <c r="E131" s="3"/>
      <c r="F131" s="3"/>
      <c r="G131" s="3"/>
      <c r="H131" s="3"/>
      <c r="I131" s="3"/>
      <c r="J131" s="3"/>
      <c r="K131" s="3"/>
      <c r="L131" s="3"/>
      <c r="M131" s="3"/>
      <c r="N131" s="36"/>
      <c r="O131" s="3"/>
      <c r="R131" s="3"/>
      <c r="S131" s="3"/>
      <c r="T131" s="3"/>
      <c r="U131" s="3"/>
      <c r="V131" s="3"/>
      <c r="W131" s="3"/>
      <c r="X131" s="3"/>
      <c r="Y131" s="3"/>
      <c r="Z131" s="3"/>
      <c r="AA131" s="3"/>
      <c r="AB131" s="3"/>
      <c r="AC131" s="3"/>
      <c r="AD131" s="3"/>
      <c r="AE131" s="3"/>
      <c r="AF131" s="3"/>
      <c r="AG131" s="3"/>
      <c r="AH131" s="3"/>
      <c r="AI131" s="3"/>
      <c r="AJ131" s="3"/>
      <c r="AK131" s="4"/>
      <c r="AM131" s="37"/>
    </row>
    <row r="132" ht="15" customHeight="1" spans="1:39">
      <c r="A132" s="3"/>
      <c r="B132" s="3"/>
      <c r="C132" s="8"/>
      <c r="D132" s="3"/>
      <c r="E132" s="3"/>
      <c r="F132" s="3"/>
      <c r="G132" s="3"/>
      <c r="H132" s="3"/>
      <c r="I132" s="3"/>
      <c r="J132" s="3"/>
      <c r="K132" s="3"/>
      <c r="L132" s="3"/>
      <c r="M132" s="3"/>
      <c r="N132" s="36"/>
      <c r="O132" s="3"/>
      <c r="R132" s="3"/>
      <c r="S132" s="3"/>
      <c r="T132" s="3"/>
      <c r="U132" s="3"/>
      <c r="V132" s="3"/>
      <c r="W132" s="3"/>
      <c r="X132" s="3"/>
      <c r="Y132" s="3"/>
      <c r="Z132" s="3"/>
      <c r="AA132" s="3"/>
      <c r="AB132" s="3"/>
      <c r="AC132" s="3"/>
      <c r="AD132" s="3"/>
      <c r="AE132" s="3"/>
      <c r="AF132" s="3"/>
      <c r="AG132" s="3"/>
      <c r="AH132" s="3"/>
      <c r="AI132" s="3"/>
      <c r="AJ132" s="3"/>
      <c r="AK132" s="4"/>
      <c r="AM132" s="37"/>
    </row>
    <row r="133" ht="15" customHeight="1" spans="1:39">
      <c r="A133" s="3"/>
      <c r="B133" s="3"/>
      <c r="C133" s="8"/>
      <c r="D133" s="3"/>
      <c r="E133" s="3"/>
      <c r="F133" s="3"/>
      <c r="G133" s="3"/>
      <c r="H133" s="3"/>
      <c r="I133" s="3"/>
      <c r="J133" s="3"/>
      <c r="K133" s="3"/>
      <c r="L133" s="3"/>
      <c r="M133" s="3"/>
      <c r="N133" s="36"/>
      <c r="O133" s="3"/>
      <c r="R133" s="3"/>
      <c r="S133" s="3"/>
      <c r="T133" s="3"/>
      <c r="U133" s="3"/>
      <c r="V133" s="3"/>
      <c r="W133" s="3"/>
      <c r="X133" s="3"/>
      <c r="Y133" s="3"/>
      <c r="Z133" s="3"/>
      <c r="AA133" s="3"/>
      <c r="AB133" s="3"/>
      <c r="AC133" s="3"/>
      <c r="AD133" s="3"/>
      <c r="AE133" s="3"/>
      <c r="AF133" s="3"/>
      <c r="AG133" s="3"/>
      <c r="AH133" s="3"/>
      <c r="AI133" s="3"/>
      <c r="AJ133" s="3"/>
      <c r="AK133" s="4"/>
      <c r="AM133" s="37"/>
    </row>
    <row r="134" ht="15" customHeight="1" spans="1:39">
      <c r="A134" s="3"/>
      <c r="B134" s="3"/>
      <c r="C134" s="8"/>
      <c r="D134" s="3"/>
      <c r="E134" s="3"/>
      <c r="F134" s="3"/>
      <c r="G134" s="3"/>
      <c r="H134" s="3"/>
      <c r="I134" s="3"/>
      <c r="J134" s="3"/>
      <c r="K134" s="3"/>
      <c r="L134" s="3"/>
      <c r="M134" s="3"/>
      <c r="N134" s="36"/>
      <c r="O134" s="3"/>
      <c r="R134" s="3"/>
      <c r="S134" s="3"/>
      <c r="T134" s="3"/>
      <c r="U134" s="3"/>
      <c r="V134" s="3"/>
      <c r="W134" s="3"/>
      <c r="X134" s="3"/>
      <c r="Y134" s="3"/>
      <c r="Z134" s="3"/>
      <c r="AA134" s="3"/>
      <c r="AB134" s="3"/>
      <c r="AC134" s="3"/>
      <c r="AD134" s="3"/>
      <c r="AE134" s="3"/>
      <c r="AF134" s="3"/>
      <c r="AG134" s="3"/>
      <c r="AH134" s="3"/>
      <c r="AI134" s="3"/>
      <c r="AJ134" s="3"/>
      <c r="AK134" s="4"/>
      <c r="AM134" s="37"/>
    </row>
    <row r="135" ht="15" customHeight="1" spans="1:39">
      <c r="A135" s="3"/>
      <c r="B135" s="3"/>
      <c r="C135" s="8"/>
      <c r="D135" s="3"/>
      <c r="E135" s="3"/>
      <c r="F135" s="3"/>
      <c r="G135" s="3"/>
      <c r="H135" s="3"/>
      <c r="I135" s="3"/>
      <c r="J135" s="3"/>
      <c r="K135" s="3"/>
      <c r="L135" s="3"/>
      <c r="M135" s="3"/>
      <c r="N135" s="36"/>
      <c r="O135" s="3"/>
      <c r="R135" s="3"/>
      <c r="S135" s="3"/>
      <c r="T135" s="3"/>
      <c r="U135" s="3"/>
      <c r="V135" s="3"/>
      <c r="W135" s="3"/>
      <c r="X135" s="3"/>
      <c r="Y135" s="3"/>
      <c r="Z135" s="3"/>
      <c r="AA135" s="3"/>
      <c r="AB135" s="3"/>
      <c r="AC135" s="3"/>
      <c r="AD135" s="3"/>
      <c r="AE135" s="3"/>
      <c r="AF135" s="3"/>
      <c r="AG135" s="3"/>
      <c r="AH135" s="3"/>
      <c r="AI135" s="3"/>
      <c r="AJ135" s="3"/>
      <c r="AK135" s="4"/>
      <c r="AM135" s="37"/>
    </row>
    <row r="136" ht="15" customHeight="1" spans="1:39">
      <c r="A136" s="3"/>
      <c r="B136" s="3"/>
      <c r="C136" s="8"/>
      <c r="D136" s="3"/>
      <c r="E136" s="3"/>
      <c r="F136" s="3"/>
      <c r="G136" s="3"/>
      <c r="H136" s="3"/>
      <c r="I136" s="3"/>
      <c r="J136" s="3"/>
      <c r="K136" s="3"/>
      <c r="L136" s="3"/>
      <c r="M136" s="3"/>
      <c r="N136" s="36"/>
      <c r="O136" s="3"/>
      <c r="R136" s="3"/>
      <c r="S136" s="3"/>
      <c r="T136" s="3"/>
      <c r="U136" s="3"/>
      <c r="V136" s="3"/>
      <c r="W136" s="3"/>
      <c r="X136" s="3"/>
      <c r="Y136" s="3"/>
      <c r="Z136" s="3"/>
      <c r="AA136" s="3"/>
      <c r="AB136" s="3"/>
      <c r="AC136" s="3"/>
      <c r="AD136" s="3"/>
      <c r="AE136" s="3"/>
      <c r="AF136" s="3"/>
      <c r="AG136" s="3"/>
      <c r="AH136" s="3"/>
      <c r="AI136" s="3"/>
      <c r="AJ136" s="3"/>
      <c r="AK136" s="4"/>
      <c r="AM136" s="37"/>
    </row>
    <row r="137" ht="15" customHeight="1" spans="1:39">
      <c r="A137" s="3"/>
      <c r="B137" s="3"/>
      <c r="C137" s="8"/>
      <c r="D137" s="3"/>
      <c r="E137" s="3"/>
      <c r="F137" s="3"/>
      <c r="G137" s="3"/>
      <c r="H137" s="3"/>
      <c r="I137" s="3"/>
      <c r="J137" s="3"/>
      <c r="K137" s="3"/>
      <c r="L137" s="3"/>
      <c r="M137" s="3"/>
      <c r="N137" s="36"/>
      <c r="R137" s="3"/>
      <c r="S137" s="3"/>
      <c r="T137" s="3"/>
      <c r="U137" s="3"/>
      <c r="V137" s="3"/>
      <c r="W137" s="3"/>
      <c r="X137" s="3"/>
      <c r="Y137" s="3"/>
      <c r="Z137" s="3"/>
      <c r="AA137" s="3"/>
      <c r="AB137" s="3"/>
      <c r="AC137" s="3"/>
      <c r="AD137" s="3"/>
      <c r="AE137" s="3"/>
      <c r="AF137" s="3"/>
      <c r="AG137" s="3"/>
      <c r="AH137" s="3"/>
      <c r="AI137" s="3"/>
      <c r="AJ137" s="3"/>
      <c r="AK137" s="4"/>
      <c r="AM137" s="37"/>
    </row>
    <row r="138" ht="15" customHeight="1" spans="1:39">
      <c r="A138" s="3"/>
      <c r="B138" s="3"/>
      <c r="C138" s="8"/>
      <c r="D138" s="3"/>
      <c r="E138" s="3"/>
      <c r="F138" s="3"/>
      <c r="G138" s="3"/>
      <c r="H138" s="3"/>
      <c r="I138" s="3"/>
      <c r="J138" s="3"/>
      <c r="K138" s="3"/>
      <c r="L138" s="3"/>
      <c r="M138" s="3"/>
      <c r="N138" s="36"/>
      <c r="O138" s="3"/>
      <c r="R138" s="3"/>
      <c r="S138" s="3"/>
      <c r="T138" s="3"/>
      <c r="U138" s="3"/>
      <c r="V138" s="3"/>
      <c r="W138" s="3"/>
      <c r="X138" s="3"/>
      <c r="Y138" s="3"/>
      <c r="Z138" s="3"/>
      <c r="AA138" s="3"/>
      <c r="AB138" s="3"/>
      <c r="AC138" s="3"/>
      <c r="AD138" s="3"/>
      <c r="AE138" s="3"/>
      <c r="AF138" s="3"/>
      <c r="AG138" s="3"/>
      <c r="AH138" s="3"/>
      <c r="AI138" s="3"/>
      <c r="AJ138" s="3"/>
      <c r="AK138" s="4"/>
      <c r="AM138" s="37"/>
    </row>
    <row r="139" ht="15" customHeight="1" spans="1:39">
      <c r="A139" s="3"/>
      <c r="B139" s="3"/>
      <c r="C139" s="8"/>
      <c r="D139" s="3"/>
      <c r="E139" s="3"/>
      <c r="F139" s="3"/>
      <c r="G139" s="3"/>
      <c r="H139" s="3"/>
      <c r="I139" s="3"/>
      <c r="J139" s="3"/>
      <c r="K139" s="3"/>
      <c r="L139" s="3"/>
      <c r="M139" s="3"/>
      <c r="N139" s="36"/>
      <c r="O139" s="3"/>
      <c r="R139" s="3"/>
      <c r="S139" s="3"/>
      <c r="T139" s="3"/>
      <c r="U139" s="3"/>
      <c r="V139" s="3"/>
      <c r="W139" s="3"/>
      <c r="X139" s="3"/>
      <c r="Y139" s="3"/>
      <c r="Z139" s="3"/>
      <c r="AA139" s="3"/>
      <c r="AB139" s="3"/>
      <c r="AC139" s="3"/>
      <c r="AD139" s="3"/>
      <c r="AE139" s="3"/>
      <c r="AF139" s="3"/>
      <c r="AG139" s="3"/>
      <c r="AH139" s="3"/>
      <c r="AI139" s="3"/>
      <c r="AJ139" s="3"/>
      <c r="AK139" s="4"/>
      <c r="AM139" s="37"/>
    </row>
    <row r="140" ht="15" customHeight="1" spans="1:39">
      <c r="A140" s="3"/>
      <c r="B140" s="3"/>
      <c r="C140" s="8"/>
      <c r="D140" s="3"/>
      <c r="E140" s="3"/>
      <c r="F140" s="3"/>
      <c r="G140" s="3"/>
      <c r="H140" s="3"/>
      <c r="I140" s="3"/>
      <c r="J140" s="3"/>
      <c r="K140" s="3"/>
      <c r="L140" s="3"/>
      <c r="M140" s="3"/>
      <c r="N140" s="36"/>
      <c r="O140" s="3"/>
      <c r="R140" s="3"/>
      <c r="S140" s="3"/>
      <c r="T140" s="3"/>
      <c r="U140" s="3"/>
      <c r="V140" s="3"/>
      <c r="W140" s="3"/>
      <c r="X140" s="3"/>
      <c r="Y140" s="3"/>
      <c r="Z140" s="3"/>
      <c r="AA140" s="3"/>
      <c r="AB140" s="3"/>
      <c r="AC140" s="3"/>
      <c r="AD140" s="3"/>
      <c r="AE140" s="3"/>
      <c r="AF140" s="3"/>
      <c r="AG140" s="3"/>
      <c r="AH140" s="3"/>
      <c r="AI140" s="3"/>
      <c r="AJ140" s="3"/>
      <c r="AK140" s="4"/>
      <c r="AM140" s="37"/>
    </row>
    <row r="141" ht="15" customHeight="1" spans="1:39">
      <c r="A141" s="3"/>
      <c r="B141" s="3"/>
      <c r="C141" s="8"/>
      <c r="D141" s="3"/>
      <c r="E141" s="3"/>
      <c r="F141" s="3"/>
      <c r="G141" s="3"/>
      <c r="H141" s="3"/>
      <c r="I141" s="3"/>
      <c r="J141" s="3"/>
      <c r="K141" s="3"/>
      <c r="L141" s="3"/>
      <c r="M141" s="3"/>
      <c r="N141" s="3"/>
      <c r="O141" s="3"/>
      <c r="R141" s="3"/>
      <c r="S141" s="3"/>
      <c r="T141" s="3"/>
      <c r="U141" s="3"/>
      <c r="V141" s="3"/>
      <c r="W141" s="3"/>
      <c r="X141" s="3"/>
      <c r="Y141" s="3"/>
      <c r="Z141" s="3"/>
      <c r="AA141" s="3"/>
      <c r="AB141" s="3"/>
      <c r="AC141" s="3"/>
      <c r="AD141" s="3"/>
      <c r="AE141" s="3"/>
      <c r="AF141" s="3"/>
      <c r="AG141" s="3"/>
      <c r="AH141" s="3"/>
      <c r="AI141" s="3"/>
      <c r="AJ141" s="3"/>
      <c r="AK141" s="4"/>
      <c r="AM141" s="37"/>
    </row>
    <row r="142" ht="15" customHeight="1" spans="1:39">
      <c r="A142" s="3"/>
      <c r="B142" s="3"/>
      <c r="C142" s="8"/>
      <c r="D142" s="3"/>
      <c r="E142" s="3"/>
      <c r="F142" s="3"/>
      <c r="G142" s="3"/>
      <c r="H142" s="3"/>
      <c r="I142" s="3"/>
      <c r="J142" s="3"/>
      <c r="K142" s="3"/>
      <c r="L142" s="3"/>
      <c r="M142" s="3"/>
      <c r="N142" s="36"/>
      <c r="O142" s="3"/>
      <c r="R142" s="3"/>
      <c r="S142" s="3"/>
      <c r="T142" s="3"/>
      <c r="U142" s="3"/>
      <c r="V142" s="3"/>
      <c r="W142" s="3"/>
      <c r="X142" s="3"/>
      <c r="Y142" s="3"/>
      <c r="Z142" s="3"/>
      <c r="AA142" s="3"/>
      <c r="AB142" s="3"/>
      <c r="AC142" s="3"/>
      <c r="AD142" s="3"/>
      <c r="AE142" s="3"/>
      <c r="AF142" s="3"/>
      <c r="AG142" s="3"/>
      <c r="AH142" s="3"/>
      <c r="AI142" s="3"/>
      <c r="AJ142" s="3"/>
      <c r="AK142" s="4"/>
      <c r="AM142" s="37"/>
    </row>
    <row r="143" ht="15" customHeight="1" spans="1:39">
      <c r="A143" s="3"/>
      <c r="B143" s="3"/>
      <c r="C143" s="8"/>
      <c r="D143" s="3"/>
      <c r="E143" s="3"/>
      <c r="F143" s="3"/>
      <c r="G143" s="3"/>
      <c r="H143" s="3"/>
      <c r="I143" s="3"/>
      <c r="J143" s="3"/>
      <c r="K143" s="3"/>
      <c r="L143" s="3"/>
      <c r="M143" s="3"/>
      <c r="N143" s="36"/>
      <c r="O143" s="3"/>
      <c r="R143" s="3"/>
      <c r="S143" s="3"/>
      <c r="T143" s="3"/>
      <c r="U143" s="3"/>
      <c r="V143" s="3"/>
      <c r="W143" s="3"/>
      <c r="X143" s="3"/>
      <c r="Y143" s="3"/>
      <c r="Z143" s="3"/>
      <c r="AA143" s="3"/>
      <c r="AB143" s="3"/>
      <c r="AC143" s="3"/>
      <c r="AD143" s="3"/>
      <c r="AE143" s="3"/>
      <c r="AF143" s="3"/>
      <c r="AG143" s="3"/>
      <c r="AH143" s="3"/>
      <c r="AI143" s="3"/>
      <c r="AJ143" s="3"/>
      <c r="AK143" s="4"/>
      <c r="AM143" s="37"/>
    </row>
    <row r="144" ht="15" customHeight="1" spans="1:39">
      <c r="A144" s="3"/>
      <c r="B144" s="3"/>
      <c r="C144" s="8"/>
      <c r="D144" s="3"/>
      <c r="E144" s="3"/>
      <c r="F144" s="3"/>
      <c r="G144" s="3"/>
      <c r="H144" s="3"/>
      <c r="I144" s="3"/>
      <c r="J144" s="3"/>
      <c r="K144" s="3"/>
      <c r="L144" s="3"/>
      <c r="M144" s="3"/>
      <c r="N144" s="36"/>
      <c r="O144" s="3"/>
      <c r="R144" s="3"/>
      <c r="S144" s="3"/>
      <c r="T144" s="3"/>
      <c r="U144" s="3"/>
      <c r="V144" s="3"/>
      <c r="W144" s="3"/>
      <c r="X144" s="3"/>
      <c r="Y144" s="3"/>
      <c r="Z144" s="3"/>
      <c r="AA144" s="3"/>
      <c r="AB144" s="3"/>
      <c r="AC144" s="3"/>
      <c r="AD144" s="3"/>
      <c r="AE144" s="3"/>
      <c r="AF144" s="3"/>
      <c r="AG144" s="3"/>
      <c r="AH144" s="3"/>
      <c r="AI144" s="3"/>
      <c r="AJ144" s="3"/>
      <c r="AK144" s="4"/>
      <c r="AM144" s="37"/>
    </row>
    <row r="145" spans="1:37">
      <c r="A145" s="3"/>
      <c r="B145" s="3"/>
      <c r="C145" s="8"/>
      <c r="D145" s="3"/>
      <c r="E145" s="3"/>
      <c r="F145" s="3"/>
      <c r="G145" s="3"/>
      <c r="H145" s="3"/>
      <c r="I145" s="3"/>
      <c r="J145" s="3"/>
      <c r="K145" s="3"/>
      <c r="L145" s="3"/>
      <c r="M145" s="3"/>
      <c r="N145" s="36"/>
      <c r="R145" s="3"/>
      <c r="S145" s="3"/>
      <c r="T145" s="3"/>
      <c r="U145" s="3"/>
      <c r="V145" s="3"/>
      <c r="W145" s="3"/>
      <c r="X145" s="3"/>
      <c r="Y145" s="3"/>
      <c r="Z145" s="3"/>
      <c r="AA145" s="3"/>
      <c r="AB145" s="3"/>
      <c r="AC145" s="3"/>
      <c r="AD145" s="3"/>
      <c r="AE145" s="3"/>
      <c r="AF145" s="3"/>
      <c r="AG145" s="3"/>
      <c r="AH145" s="3"/>
      <c r="AI145" s="3"/>
      <c r="AJ145" s="3"/>
      <c r="AK145" s="4"/>
    </row>
    <row r="146" spans="1:37">
      <c r="A146" s="3"/>
      <c r="B146" s="3"/>
      <c r="C146" s="8"/>
      <c r="D146" s="3"/>
      <c r="E146" s="3"/>
      <c r="F146" s="3"/>
      <c r="G146" s="3"/>
      <c r="H146" s="3"/>
      <c r="I146" s="3"/>
      <c r="J146" s="3"/>
      <c r="K146" s="3"/>
      <c r="L146" s="3"/>
      <c r="M146" s="3"/>
      <c r="N146" s="36"/>
      <c r="R146" s="3"/>
      <c r="S146" s="3"/>
      <c r="T146" s="3"/>
      <c r="U146" s="3"/>
      <c r="V146" s="3"/>
      <c r="W146" s="3"/>
      <c r="X146" s="3"/>
      <c r="Y146" s="3"/>
      <c r="Z146" s="3"/>
      <c r="AA146" s="3"/>
      <c r="AB146" s="3"/>
      <c r="AC146" s="3"/>
      <c r="AD146" s="3"/>
      <c r="AE146" s="3"/>
      <c r="AF146" s="3"/>
      <c r="AG146" s="3"/>
      <c r="AH146" s="3"/>
      <c r="AI146" s="3"/>
      <c r="AJ146" s="3"/>
      <c r="AK146" s="4"/>
    </row>
    <row r="147" spans="1:37">
      <c r="A147" s="3"/>
      <c r="B147" s="3"/>
      <c r="C147" s="8"/>
      <c r="D147" s="3"/>
      <c r="E147" s="3"/>
      <c r="F147" s="3"/>
      <c r="G147" s="3"/>
      <c r="H147" s="3"/>
      <c r="I147" s="3"/>
      <c r="J147" s="3"/>
      <c r="K147" s="3"/>
      <c r="L147" s="3"/>
      <c r="M147" s="3"/>
      <c r="N147" s="36"/>
      <c r="O147" s="3"/>
      <c r="R147" s="3"/>
      <c r="S147" s="3"/>
      <c r="T147" s="3"/>
      <c r="U147" s="3"/>
      <c r="V147" s="3"/>
      <c r="W147" s="3"/>
      <c r="X147" s="3"/>
      <c r="Y147" s="3"/>
      <c r="Z147" s="3"/>
      <c r="AA147" s="3"/>
      <c r="AB147" s="3"/>
      <c r="AC147" s="3"/>
      <c r="AD147" s="3"/>
      <c r="AE147" s="3"/>
      <c r="AF147" s="3"/>
      <c r="AG147" s="3"/>
      <c r="AH147" s="3"/>
      <c r="AI147" s="3"/>
      <c r="AJ147" s="3"/>
      <c r="AK147" s="4"/>
    </row>
    <row r="148" spans="1:37">
      <c r="A148" s="3"/>
      <c r="B148" s="3"/>
      <c r="C148" s="8"/>
      <c r="D148" s="3"/>
      <c r="E148" s="3"/>
      <c r="F148" s="3"/>
      <c r="G148" s="3"/>
      <c r="H148" s="3"/>
      <c r="I148" s="3"/>
      <c r="J148" s="3"/>
      <c r="K148" s="3"/>
      <c r="L148" s="3"/>
      <c r="M148" s="3"/>
      <c r="N148" s="36"/>
      <c r="O148" s="3"/>
      <c r="R148" s="3"/>
      <c r="S148" s="3"/>
      <c r="T148" s="3"/>
      <c r="U148" s="3"/>
      <c r="V148" s="3"/>
      <c r="W148" s="3"/>
      <c r="X148" s="3"/>
      <c r="Y148" s="3"/>
      <c r="Z148" s="3"/>
      <c r="AA148" s="3"/>
      <c r="AB148" s="3"/>
      <c r="AC148" s="3"/>
      <c r="AD148" s="3"/>
      <c r="AE148" s="3"/>
      <c r="AF148" s="3"/>
      <c r="AG148" s="3"/>
      <c r="AH148" s="3"/>
      <c r="AI148" s="3"/>
      <c r="AJ148" s="3"/>
      <c r="AK148" s="4"/>
    </row>
    <row r="149" spans="1:37">
      <c r="A149" s="3"/>
      <c r="B149" s="3"/>
      <c r="C149" s="8"/>
      <c r="D149" s="3"/>
      <c r="E149" s="3"/>
      <c r="F149" s="3"/>
      <c r="G149" s="3"/>
      <c r="H149" s="3"/>
      <c r="I149" s="3"/>
      <c r="J149" s="3"/>
      <c r="K149" s="3"/>
      <c r="L149" s="3"/>
      <c r="M149" s="3"/>
      <c r="N149" s="36"/>
      <c r="O149" s="3"/>
      <c r="R149" s="3"/>
      <c r="S149" s="3"/>
      <c r="T149" s="3"/>
      <c r="U149" s="3"/>
      <c r="V149" s="3"/>
      <c r="W149" s="3"/>
      <c r="X149" s="3"/>
      <c r="Y149" s="3"/>
      <c r="Z149" s="3"/>
      <c r="AA149" s="3"/>
      <c r="AB149" s="3"/>
      <c r="AC149" s="3"/>
      <c r="AD149" s="3"/>
      <c r="AE149" s="3"/>
      <c r="AF149" s="3"/>
      <c r="AG149" s="3"/>
      <c r="AH149" s="3"/>
      <c r="AI149" s="3"/>
      <c r="AJ149" s="3"/>
      <c r="AK149" s="4"/>
    </row>
    <row r="150" spans="1:37">
      <c r="A150" s="3"/>
      <c r="B150" s="3"/>
      <c r="C150" s="8"/>
      <c r="D150" s="3"/>
      <c r="E150" s="3"/>
      <c r="F150" s="3"/>
      <c r="G150" s="3"/>
      <c r="H150" s="3"/>
      <c r="I150" s="3"/>
      <c r="J150" s="3"/>
      <c r="K150" s="3"/>
      <c r="L150" s="3"/>
      <c r="M150" s="3"/>
      <c r="N150" s="36"/>
      <c r="O150" s="3"/>
      <c r="R150" s="3"/>
      <c r="S150" s="3"/>
      <c r="T150" s="3"/>
      <c r="U150" s="3"/>
      <c r="V150" s="3"/>
      <c r="W150" s="3"/>
      <c r="X150" s="3"/>
      <c r="Y150" s="3"/>
      <c r="Z150" s="3"/>
      <c r="AA150" s="3"/>
      <c r="AB150" s="3"/>
      <c r="AC150" s="3"/>
      <c r="AD150" s="3"/>
      <c r="AE150" s="3"/>
      <c r="AF150" s="3"/>
      <c r="AG150" s="3"/>
      <c r="AH150" s="3"/>
      <c r="AI150" s="3"/>
      <c r="AJ150" s="3"/>
      <c r="AK150" s="4"/>
    </row>
    <row r="151" spans="1:37">
      <c r="A151" s="3"/>
      <c r="B151" s="3"/>
      <c r="C151" s="8"/>
      <c r="D151" s="3"/>
      <c r="E151" s="3"/>
      <c r="F151" s="3"/>
      <c r="G151" s="3"/>
      <c r="H151" s="3"/>
      <c r="I151" s="3"/>
      <c r="J151" s="3"/>
      <c r="K151" s="3"/>
      <c r="L151" s="3"/>
      <c r="M151" s="3"/>
      <c r="N151" s="36"/>
      <c r="O151" s="3"/>
      <c r="R151" s="3"/>
      <c r="S151" s="3"/>
      <c r="T151" s="3"/>
      <c r="U151" s="3"/>
      <c r="V151" s="3"/>
      <c r="W151" s="3"/>
      <c r="X151" s="3"/>
      <c r="Y151" s="3"/>
      <c r="Z151" s="3"/>
      <c r="AA151" s="3"/>
      <c r="AB151" s="3"/>
      <c r="AC151" s="3"/>
      <c r="AD151" s="3"/>
      <c r="AE151" s="3"/>
      <c r="AF151" s="3"/>
      <c r="AG151" s="3"/>
      <c r="AH151" s="3"/>
      <c r="AI151" s="3"/>
      <c r="AJ151" s="3"/>
      <c r="AK151" s="4"/>
    </row>
    <row r="152" spans="1:37">
      <c r="A152" s="3"/>
      <c r="B152" s="3"/>
      <c r="C152" s="8"/>
      <c r="D152" s="3"/>
      <c r="E152" s="3"/>
      <c r="F152" s="3"/>
      <c r="G152" s="3"/>
      <c r="H152" s="3"/>
      <c r="I152" s="3"/>
      <c r="J152" s="3"/>
      <c r="K152" s="3"/>
      <c r="L152" s="3"/>
      <c r="M152" s="3"/>
      <c r="N152" s="36"/>
      <c r="O152" s="3"/>
      <c r="R152" s="3"/>
      <c r="S152" s="3"/>
      <c r="T152" s="3"/>
      <c r="U152" s="3"/>
      <c r="V152" s="3"/>
      <c r="W152" s="3"/>
      <c r="X152" s="3"/>
      <c r="Y152" s="3"/>
      <c r="Z152" s="3"/>
      <c r="AA152" s="3"/>
      <c r="AB152" s="3"/>
      <c r="AC152" s="3"/>
      <c r="AD152" s="3"/>
      <c r="AE152" s="3"/>
      <c r="AF152" s="3"/>
      <c r="AG152" s="3"/>
      <c r="AH152" s="3"/>
      <c r="AI152" s="3"/>
      <c r="AJ152" s="3"/>
      <c r="AK152" s="4"/>
    </row>
    <row r="153" spans="1:37">
      <c r="A153" s="3"/>
      <c r="B153" s="3"/>
      <c r="C153" s="8"/>
      <c r="D153" s="3"/>
      <c r="E153" s="3"/>
      <c r="F153" s="3"/>
      <c r="G153" s="3"/>
      <c r="H153" s="3"/>
      <c r="I153" s="3"/>
      <c r="J153" s="3"/>
      <c r="K153" s="3"/>
      <c r="L153" s="3"/>
      <c r="M153" s="3"/>
      <c r="N153" s="36"/>
      <c r="O153" s="3"/>
      <c r="R153" s="3"/>
      <c r="S153" s="3"/>
      <c r="T153" s="3"/>
      <c r="U153" s="3"/>
      <c r="V153" s="3"/>
      <c r="W153" s="3"/>
      <c r="X153" s="3"/>
      <c r="Y153" s="3"/>
      <c r="Z153" s="3"/>
      <c r="AA153" s="3"/>
      <c r="AB153" s="3"/>
      <c r="AC153" s="3"/>
      <c r="AD153" s="3"/>
      <c r="AE153" s="3"/>
      <c r="AF153" s="3"/>
      <c r="AG153" s="3"/>
      <c r="AH153" s="3"/>
      <c r="AI153" s="3"/>
      <c r="AJ153" s="3"/>
      <c r="AK153" s="4"/>
    </row>
    <row r="154" spans="1:37">
      <c r="A154" s="3"/>
      <c r="B154" s="3"/>
      <c r="C154" s="8"/>
      <c r="D154" s="3"/>
      <c r="E154" s="3"/>
      <c r="F154" s="3"/>
      <c r="G154" s="3"/>
      <c r="H154" s="3"/>
      <c r="I154" s="3"/>
      <c r="J154" s="3"/>
      <c r="K154" s="3"/>
      <c r="L154" s="3"/>
      <c r="M154" s="3"/>
      <c r="N154" s="36"/>
      <c r="R154" s="3"/>
      <c r="S154" s="3"/>
      <c r="T154" s="3"/>
      <c r="U154" s="3"/>
      <c r="V154" s="3"/>
      <c r="W154" s="3"/>
      <c r="X154" s="3"/>
      <c r="Y154" s="3"/>
      <c r="Z154" s="3"/>
      <c r="AA154" s="3"/>
      <c r="AB154" s="3"/>
      <c r="AC154" s="3"/>
      <c r="AD154" s="3"/>
      <c r="AE154" s="3"/>
      <c r="AF154" s="3"/>
      <c r="AG154" s="3"/>
      <c r="AH154" s="3"/>
      <c r="AI154" s="3"/>
      <c r="AJ154" s="3"/>
      <c r="AK154" s="4"/>
    </row>
    <row r="155" spans="1:37">
      <c r="A155" s="3"/>
      <c r="B155" s="3"/>
      <c r="C155" s="8"/>
      <c r="D155" s="3"/>
      <c r="E155" s="3"/>
      <c r="F155" s="3"/>
      <c r="G155" s="3"/>
      <c r="H155" s="3"/>
      <c r="I155" s="3"/>
      <c r="J155" s="3"/>
      <c r="K155" s="3"/>
      <c r="L155" s="3"/>
      <c r="M155" s="3"/>
      <c r="N155" s="36"/>
      <c r="O155" s="3"/>
      <c r="R155" s="3"/>
      <c r="S155" s="3"/>
      <c r="T155" s="3"/>
      <c r="U155" s="3"/>
      <c r="V155" s="3"/>
      <c r="W155" s="3"/>
      <c r="X155" s="3"/>
      <c r="Y155" s="3"/>
      <c r="Z155" s="3"/>
      <c r="AA155" s="3"/>
      <c r="AB155" s="3"/>
      <c r="AC155" s="3"/>
      <c r="AD155" s="3"/>
      <c r="AE155" s="3"/>
      <c r="AF155" s="3"/>
      <c r="AG155" s="3"/>
      <c r="AH155" s="3"/>
      <c r="AI155" s="3"/>
      <c r="AJ155" s="3"/>
      <c r="AK155" s="4"/>
    </row>
    <row r="156" spans="1:37">
      <c r="A156" s="3"/>
      <c r="B156" s="3"/>
      <c r="C156" s="8"/>
      <c r="D156" s="3"/>
      <c r="E156" s="3"/>
      <c r="F156" s="3"/>
      <c r="G156" s="3"/>
      <c r="H156" s="3"/>
      <c r="I156" s="3"/>
      <c r="J156" s="3"/>
      <c r="K156" s="3"/>
      <c r="L156" s="3"/>
      <c r="M156" s="3"/>
      <c r="N156" s="36"/>
      <c r="R156" s="3"/>
      <c r="S156" s="3"/>
      <c r="T156" s="3"/>
      <c r="U156" s="3"/>
      <c r="V156" s="3"/>
      <c r="W156" s="3"/>
      <c r="X156" s="3"/>
      <c r="Y156" s="3"/>
      <c r="Z156" s="3"/>
      <c r="AA156" s="3"/>
      <c r="AB156" s="3"/>
      <c r="AC156" s="3"/>
      <c r="AD156" s="3"/>
      <c r="AE156" s="3"/>
      <c r="AF156" s="3"/>
      <c r="AG156" s="3"/>
      <c r="AH156" s="3"/>
      <c r="AI156" s="3"/>
      <c r="AJ156" s="3"/>
      <c r="AK156" s="4"/>
    </row>
    <row r="157" spans="1:37">
      <c r="A157" s="3"/>
      <c r="B157" s="3"/>
      <c r="C157" s="8"/>
      <c r="D157" s="3"/>
      <c r="E157" s="3"/>
      <c r="F157" s="3"/>
      <c r="G157" s="3"/>
      <c r="H157" s="3"/>
      <c r="I157" s="3"/>
      <c r="J157" s="3"/>
      <c r="K157" s="3"/>
      <c r="L157" s="3"/>
      <c r="M157" s="3"/>
      <c r="N157" s="36"/>
      <c r="O157" s="3"/>
      <c r="R157" s="3"/>
      <c r="S157" s="3"/>
      <c r="T157" s="3"/>
      <c r="U157" s="3"/>
      <c r="V157" s="3"/>
      <c r="W157" s="3"/>
      <c r="X157" s="3"/>
      <c r="Y157" s="3"/>
      <c r="Z157" s="3"/>
      <c r="AA157" s="3"/>
      <c r="AB157" s="3"/>
      <c r="AC157" s="3"/>
      <c r="AD157" s="3"/>
      <c r="AE157" s="3"/>
      <c r="AF157" s="3"/>
      <c r="AG157" s="3"/>
      <c r="AH157" s="3"/>
      <c r="AI157" s="3"/>
      <c r="AJ157" s="3"/>
      <c r="AK157" s="4"/>
    </row>
    <row r="158" spans="1:37">
      <c r="A158" s="3"/>
      <c r="B158" s="3"/>
      <c r="C158" s="8"/>
      <c r="D158" s="3"/>
      <c r="E158" s="3"/>
      <c r="F158" s="3"/>
      <c r="G158" s="3"/>
      <c r="H158" s="3"/>
      <c r="I158" s="3"/>
      <c r="J158" s="3"/>
      <c r="K158" s="3"/>
      <c r="L158" s="3"/>
      <c r="M158" s="3"/>
      <c r="N158" s="36"/>
      <c r="O158" s="3"/>
      <c r="R158" s="3"/>
      <c r="S158" s="3"/>
      <c r="T158" s="3"/>
      <c r="U158" s="3"/>
      <c r="V158" s="3"/>
      <c r="W158" s="3"/>
      <c r="X158" s="3"/>
      <c r="Y158" s="3"/>
      <c r="Z158" s="3"/>
      <c r="AA158" s="3"/>
      <c r="AB158" s="3"/>
      <c r="AC158" s="3"/>
      <c r="AD158" s="3"/>
      <c r="AE158" s="3"/>
      <c r="AF158" s="3"/>
      <c r="AG158" s="3"/>
      <c r="AH158" s="3"/>
      <c r="AI158" s="3"/>
      <c r="AJ158" s="3"/>
      <c r="AK158" s="4"/>
    </row>
    <row r="159" spans="1:37">
      <c r="A159" s="3"/>
      <c r="B159" s="3"/>
      <c r="C159" s="8"/>
      <c r="D159" s="3"/>
      <c r="E159" s="3"/>
      <c r="F159" s="3"/>
      <c r="G159" s="3"/>
      <c r="H159" s="3"/>
      <c r="I159" s="3"/>
      <c r="J159" s="3"/>
      <c r="K159" s="3"/>
      <c r="L159" s="3"/>
      <c r="M159" s="3"/>
      <c r="N159" s="36"/>
      <c r="R159" s="3"/>
      <c r="S159" s="3"/>
      <c r="T159" s="3"/>
      <c r="U159" s="3"/>
      <c r="V159" s="3"/>
      <c r="W159" s="3"/>
      <c r="X159" s="3"/>
      <c r="Y159" s="3"/>
      <c r="Z159" s="3"/>
      <c r="AA159" s="3"/>
      <c r="AB159" s="3"/>
      <c r="AC159" s="3"/>
      <c r="AD159" s="3"/>
      <c r="AE159" s="3"/>
      <c r="AF159" s="3"/>
      <c r="AG159" s="3"/>
      <c r="AH159" s="3"/>
      <c r="AI159" s="3"/>
      <c r="AJ159" s="3"/>
      <c r="AK159" s="4"/>
    </row>
    <row r="160" spans="1:37">
      <c r="A160" s="3"/>
      <c r="B160" s="3"/>
      <c r="C160" s="8"/>
      <c r="D160" s="3"/>
      <c r="E160" s="3"/>
      <c r="F160" s="3"/>
      <c r="G160" s="3"/>
      <c r="H160" s="3"/>
      <c r="I160" s="3"/>
      <c r="J160" s="3"/>
      <c r="K160" s="3"/>
      <c r="L160" s="3"/>
      <c r="M160" s="3"/>
      <c r="N160" s="36"/>
      <c r="R160" s="3"/>
      <c r="S160" s="3"/>
      <c r="T160" s="3"/>
      <c r="U160" s="3"/>
      <c r="V160" s="3"/>
      <c r="W160" s="3"/>
      <c r="X160" s="3"/>
      <c r="Y160" s="3"/>
      <c r="Z160" s="3"/>
      <c r="AA160" s="3"/>
      <c r="AB160" s="3"/>
      <c r="AC160" s="3"/>
      <c r="AD160" s="3"/>
      <c r="AE160" s="3"/>
      <c r="AF160" s="3"/>
      <c r="AG160" s="3"/>
      <c r="AH160" s="3"/>
      <c r="AI160" s="3"/>
      <c r="AJ160" s="3"/>
      <c r="AK160" s="4"/>
    </row>
    <row r="161" spans="1:37">
      <c r="A161" s="3"/>
      <c r="B161" s="3"/>
      <c r="C161" s="8"/>
      <c r="D161" s="3"/>
      <c r="E161" s="3"/>
      <c r="F161" s="3"/>
      <c r="G161" s="3"/>
      <c r="H161" s="3"/>
      <c r="I161" s="3"/>
      <c r="J161" s="3"/>
      <c r="K161" s="3"/>
      <c r="L161" s="3"/>
      <c r="M161" s="3"/>
      <c r="N161" s="36"/>
      <c r="O161" s="3"/>
      <c r="R161" s="3"/>
      <c r="S161" s="3"/>
      <c r="T161" s="3"/>
      <c r="U161" s="3"/>
      <c r="V161" s="3"/>
      <c r="W161" s="3"/>
      <c r="X161" s="3"/>
      <c r="Y161" s="3"/>
      <c r="Z161" s="3"/>
      <c r="AA161" s="3"/>
      <c r="AB161" s="3"/>
      <c r="AC161" s="3"/>
      <c r="AD161" s="3"/>
      <c r="AE161" s="3"/>
      <c r="AF161" s="3"/>
      <c r="AG161" s="3"/>
      <c r="AH161" s="3"/>
      <c r="AI161" s="3"/>
      <c r="AJ161" s="3"/>
      <c r="AK161" s="4"/>
    </row>
    <row r="162" spans="1:37">
      <c r="A162" s="3"/>
      <c r="B162" s="3"/>
      <c r="C162" s="8"/>
      <c r="D162" s="3"/>
      <c r="E162" s="3"/>
      <c r="F162" s="3"/>
      <c r="G162" s="3"/>
      <c r="H162" s="3"/>
      <c r="I162" s="3"/>
      <c r="J162" s="3"/>
      <c r="K162" s="3"/>
      <c r="L162" s="3"/>
      <c r="M162" s="3"/>
      <c r="N162" s="36"/>
      <c r="O162" s="3"/>
      <c r="R162" s="3"/>
      <c r="S162" s="3"/>
      <c r="T162" s="3"/>
      <c r="U162" s="3"/>
      <c r="V162" s="3"/>
      <c r="W162" s="3"/>
      <c r="X162" s="3"/>
      <c r="Y162" s="3"/>
      <c r="Z162" s="3"/>
      <c r="AA162" s="3"/>
      <c r="AB162" s="3"/>
      <c r="AC162" s="3"/>
      <c r="AD162" s="3"/>
      <c r="AE162" s="3"/>
      <c r="AF162" s="3"/>
      <c r="AG162" s="3"/>
      <c r="AH162" s="3"/>
      <c r="AI162" s="3"/>
      <c r="AJ162" s="3"/>
      <c r="AK162" s="4"/>
    </row>
    <row r="163" spans="1:37">
      <c r="A163" s="3"/>
      <c r="B163" s="3"/>
      <c r="C163" s="8"/>
      <c r="D163" s="3"/>
      <c r="E163" s="3"/>
      <c r="F163" s="3"/>
      <c r="G163" s="3"/>
      <c r="H163" s="3"/>
      <c r="I163" s="3"/>
      <c r="J163" s="3"/>
      <c r="K163" s="3"/>
      <c r="L163" s="3"/>
      <c r="M163" s="3"/>
      <c r="N163" s="36"/>
      <c r="O163" s="3"/>
      <c r="R163" s="3"/>
      <c r="S163" s="3"/>
      <c r="T163" s="3"/>
      <c r="U163" s="3"/>
      <c r="V163" s="3"/>
      <c r="W163" s="3"/>
      <c r="X163" s="3"/>
      <c r="Y163" s="3"/>
      <c r="Z163" s="3"/>
      <c r="AA163" s="3"/>
      <c r="AB163" s="3"/>
      <c r="AC163" s="3"/>
      <c r="AD163" s="3"/>
      <c r="AE163" s="3"/>
      <c r="AF163" s="3"/>
      <c r="AG163" s="3"/>
      <c r="AH163" s="3"/>
      <c r="AI163" s="3"/>
      <c r="AJ163" s="3"/>
      <c r="AK163" s="4"/>
    </row>
    <row r="164" spans="1:37">
      <c r="A164" s="3"/>
      <c r="B164" s="3"/>
      <c r="C164" s="8"/>
      <c r="D164" s="3"/>
      <c r="E164" s="3"/>
      <c r="F164" s="3"/>
      <c r="G164" s="3"/>
      <c r="H164" s="3"/>
      <c r="I164" s="3"/>
      <c r="J164" s="3"/>
      <c r="K164" s="3"/>
      <c r="L164" s="3"/>
      <c r="M164" s="3"/>
      <c r="N164" s="36"/>
      <c r="R164" s="3"/>
      <c r="S164" s="3"/>
      <c r="T164" s="3"/>
      <c r="U164" s="3"/>
      <c r="V164" s="3"/>
      <c r="W164" s="3"/>
      <c r="X164" s="3"/>
      <c r="Y164" s="3"/>
      <c r="Z164" s="3"/>
      <c r="AA164" s="3"/>
      <c r="AB164" s="3"/>
      <c r="AC164" s="3"/>
      <c r="AD164" s="3"/>
      <c r="AE164" s="3"/>
      <c r="AF164" s="3"/>
      <c r="AG164" s="3"/>
      <c r="AH164" s="3"/>
      <c r="AI164" s="3"/>
      <c r="AJ164" s="3"/>
      <c r="AK164" s="4"/>
    </row>
    <row r="165" spans="1:37">
      <c r="A165" s="3"/>
      <c r="B165" s="3"/>
      <c r="C165" s="8"/>
      <c r="D165" s="3"/>
      <c r="E165" s="3"/>
      <c r="F165" s="3"/>
      <c r="G165" s="3"/>
      <c r="H165" s="3"/>
      <c r="I165" s="3"/>
      <c r="J165" s="3"/>
      <c r="K165" s="3"/>
      <c r="L165" s="3"/>
      <c r="M165" s="3"/>
      <c r="N165" s="36"/>
      <c r="R165" s="3"/>
      <c r="S165" s="3"/>
      <c r="T165" s="3"/>
      <c r="U165" s="3"/>
      <c r="V165" s="3"/>
      <c r="W165" s="3"/>
      <c r="X165" s="3"/>
      <c r="Y165" s="3"/>
      <c r="Z165" s="3"/>
      <c r="AA165" s="3"/>
      <c r="AB165" s="3"/>
      <c r="AC165" s="3"/>
      <c r="AD165" s="3"/>
      <c r="AE165" s="3"/>
      <c r="AF165" s="3"/>
      <c r="AG165" s="3"/>
      <c r="AH165" s="3"/>
      <c r="AI165" s="3"/>
      <c r="AJ165" s="3"/>
      <c r="AK165" s="4"/>
    </row>
    <row r="166" spans="1:37">
      <c r="A166" s="3"/>
      <c r="B166" s="3"/>
      <c r="C166" s="8"/>
      <c r="D166" s="3"/>
      <c r="E166" s="3"/>
      <c r="F166" s="3"/>
      <c r="G166" s="3"/>
      <c r="H166" s="3"/>
      <c r="I166" s="3"/>
      <c r="J166" s="3"/>
      <c r="K166" s="3"/>
      <c r="L166" s="3"/>
      <c r="M166" s="3"/>
      <c r="N166" s="36"/>
      <c r="R166" s="3"/>
      <c r="S166" s="3"/>
      <c r="T166" s="3"/>
      <c r="U166" s="3"/>
      <c r="V166" s="3"/>
      <c r="W166" s="3"/>
      <c r="X166" s="3"/>
      <c r="Y166" s="3"/>
      <c r="Z166" s="3"/>
      <c r="AA166" s="3"/>
      <c r="AB166" s="3"/>
      <c r="AC166" s="3"/>
      <c r="AD166" s="3"/>
      <c r="AE166" s="3"/>
      <c r="AF166" s="3"/>
      <c r="AG166" s="3"/>
      <c r="AH166" s="3"/>
      <c r="AI166" s="3"/>
      <c r="AJ166" s="3"/>
      <c r="AK166" s="4"/>
    </row>
    <row r="167" spans="1:37">
      <c r="A167" s="3"/>
      <c r="B167" s="3"/>
      <c r="C167" s="8"/>
      <c r="D167" s="3"/>
      <c r="E167" s="3"/>
      <c r="F167" s="3"/>
      <c r="G167" s="3"/>
      <c r="H167" s="3"/>
      <c r="I167" s="3"/>
      <c r="J167" s="3"/>
      <c r="K167" s="3"/>
      <c r="L167" s="3"/>
      <c r="M167" s="3"/>
      <c r="N167" s="36"/>
      <c r="O167" s="3"/>
      <c r="R167" s="3"/>
      <c r="S167" s="3"/>
      <c r="T167" s="3"/>
      <c r="U167" s="3"/>
      <c r="V167" s="3"/>
      <c r="W167" s="3"/>
      <c r="X167" s="3"/>
      <c r="Y167" s="3"/>
      <c r="Z167" s="3"/>
      <c r="AA167" s="3"/>
      <c r="AB167" s="3"/>
      <c r="AC167" s="3"/>
      <c r="AD167" s="3"/>
      <c r="AE167" s="3"/>
      <c r="AF167" s="3"/>
      <c r="AG167" s="3"/>
      <c r="AH167" s="3"/>
      <c r="AI167" s="3"/>
      <c r="AJ167" s="3"/>
      <c r="AK167" s="4"/>
    </row>
    <row r="168" spans="1:37">
      <c r="A168" s="3"/>
      <c r="B168" s="3"/>
      <c r="C168" s="8"/>
      <c r="D168" s="3"/>
      <c r="E168" s="3"/>
      <c r="F168" s="3"/>
      <c r="G168" s="3"/>
      <c r="H168" s="3"/>
      <c r="I168" s="3"/>
      <c r="J168" s="3"/>
      <c r="K168" s="3"/>
      <c r="L168" s="3"/>
      <c r="M168" s="3"/>
      <c r="N168" s="36"/>
      <c r="R168" s="3"/>
      <c r="S168" s="3"/>
      <c r="T168" s="3"/>
      <c r="U168" s="3"/>
      <c r="V168" s="3"/>
      <c r="W168" s="3"/>
      <c r="X168" s="3"/>
      <c r="Y168" s="3"/>
      <c r="Z168" s="3"/>
      <c r="AA168" s="3"/>
      <c r="AB168" s="3"/>
      <c r="AC168" s="3"/>
      <c r="AD168" s="3"/>
      <c r="AE168" s="3"/>
      <c r="AF168" s="3"/>
      <c r="AG168" s="3"/>
      <c r="AH168" s="3"/>
      <c r="AI168" s="3"/>
      <c r="AJ168" s="3"/>
      <c r="AK168" s="4"/>
    </row>
    <row r="169" spans="1:37">
      <c r="A169" s="3"/>
      <c r="B169" s="3"/>
      <c r="C169" s="8"/>
      <c r="D169" s="3"/>
      <c r="E169" s="3"/>
      <c r="F169" s="3"/>
      <c r="G169" s="3"/>
      <c r="H169" s="3"/>
      <c r="I169" s="3"/>
      <c r="J169" s="3"/>
      <c r="K169" s="3"/>
      <c r="L169" s="3"/>
      <c r="M169" s="3"/>
      <c r="N169" s="36"/>
      <c r="O169" s="3"/>
      <c r="R169" s="3"/>
      <c r="S169" s="3"/>
      <c r="T169" s="3"/>
      <c r="U169" s="3"/>
      <c r="V169" s="3"/>
      <c r="W169" s="3"/>
      <c r="X169" s="3"/>
      <c r="Y169" s="3"/>
      <c r="Z169" s="3"/>
      <c r="AA169" s="3"/>
      <c r="AB169" s="3"/>
      <c r="AC169" s="3"/>
      <c r="AD169" s="3"/>
      <c r="AE169" s="3"/>
      <c r="AF169" s="3"/>
      <c r="AG169" s="3"/>
      <c r="AH169" s="3"/>
      <c r="AI169" s="3"/>
      <c r="AJ169" s="3"/>
      <c r="AK169" s="4"/>
    </row>
    <row r="170" spans="1:37">
      <c r="A170" s="3"/>
      <c r="B170" s="3"/>
      <c r="C170" s="8"/>
      <c r="D170" s="3"/>
      <c r="E170" s="3"/>
      <c r="F170" s="3"/>
      <c r="G170" s="3"/>
      <c r="H170" s="3"/>
      <c r="I170" s="3"/>
      <c r="J170" s="3"/>
      <c r="K170" s="3"/>
      <c r="L170" s="3"/>
      <c r="M170" s="3"/>
      <c r="N170" s="36"/>
      <c r="O170" s="3"/>
      <c r="R170" s="3"/>
      <c r="S170" s="3"/>
      <c r="T170" s="3"/>
      <c r="U170" s="3"/>
      <c r="V170" s="3"/>
      <c r="W170" s="3"/>
      <c r="X170" s="3"/>
      <c r="Y170" s="3"/>
      <c r="Z170" s="3"/>
      <c r="AA170" s="3"/>
      <c r="AB170" s="3"/>
      <c r="AC170" s="3"/>
      <c r="AD170" s="3"/>
      <c r="AE170" s="3"/>
      <c r="AF170" s="3"/>
      <c r="AG170" s="3"/>
      <c r="AH170" s="3"/>
      <c r="AI170" s="3"/>
      <c r="AJ170" s="3"/>
      <c r="AK170" s="4"/>
    </row>
    <row r="171" spans="1:37">
      <c r="A171" s="3"/>
      <c r="B171" s="3"/>
      <c r="C171" s="8"/>
      <c r="D171" s="3"/>
      <c r="E171" s="3"/>
      <c r="F171" s="3"/>
      <c r="G171" s="3"/>
      <c r="H171" s="3"/>
      <c r="I171" s="3"/>
      <c r="J171" s="3"/>
      <c r="K171" s="3"/>
      <c r="L171" s="3"/>
      <c r="M171" s="3"/>
      <c r="N171" s="36"/>
      <c r="O171" s="3"/>
      <c r="R171" s="3"/>
      <c r="S171" s="3"/>
      <c r="T171" s="3"/>
      <c r="U171" s="3"/>
      <c r="V171" s="3"/>
      <c r="W171" s="3"/>
      <c r="X171" s="3"/>
      <c r="Y171" s="3"/>
      <c r="Z171" s="3"/>
      <c r="AA171" s="3"/>
      <c r="AB171" s="3"/>
      <c r="AC171" s="3"/>
      <c r="AD171" s="3"/>
      <c r="AE171" s="3"/>
      <c r="AF171" s="3"/>
      <c r="AG171" s="3"/>
      <c r="AH171" s="3"/>
      <c r="AI171" s="3"/>
      <c r="AJ171" s="3"/>
      <c r="AK171" s="4"/>
    </row>
    <row r="172" spans="1:37">
      <c r="A172" s="3"/>
      <c r="B172" s="3"/>
      <c r="C172" s="8"/>
      <c r="D172" s="3"/>
      <c r="E172" s="3"/>
      <c r="F172" s="3"/>
      <c r="G172" s="3"/>
      <c r="H172" s="3"/>
      <c r="I172" s="3"/>
      <c r="J172" s="3"/>
      <c r="K172" s="3"/>
      <c r="L172" s="3"/>
      <c r="M172" s="3"/>
      <c r="N172" s="36"/>
      <c r="R172" s="3"/>
      <c r="S172" s="3"/>
      <c r="T172" s="3"/>
      <c r="U172" s="3"/>
      <c r="V172" s="3"/>
      <c r="W172" s="3"/>
      <c r="X172" s="3"/>
      <c r="Y172" s="3"/>
      <c r="Z172" s="3"/>
      <c r="AA172" s="3"/>
      <c r="AB172" s="3"/>
      <c r="AC172" s="3"/>
      <c r="AD172" s="3"/>
      <c r="AE172" s="3"/>
      <c r="AF172" s="3"/>
      <c r="AG172" s="3"/>
      <c r="AH172" s="3"/>
      <c r="AI172" s="3"/>
      <c r="AJ172" s="3"/>
      <c r="AK172" s="4"/>
    </row>
    <row r="173" spans="1:37">
      <c r="A173" s="3"/>
      <c r="B173" s="3"/>
      <c r="C173" s="8"/>
      <c r="D173" s="3"/>
      <c r="E173" s="3"/>
      <c r="F173" s="3"/>
      <c r="G173" s="3"/>
      <c r="H173" s="3"/>
      <c r="I173" s="3"/>
      <c r="J173" s="3"/>
      <c r="K173" s="3"/>
      <c r="L173" s="3"/>
      <c r="M173" s="3"/>
      <c r="N173" s="36"/>
      <c r="O173" s="3"/>
      <c r="R173" s="3"/>
      <c r="S173" s="3"/>
      <c r="T173" s="3"/>
      <c r="U173" s="3"/>
      <c r="V173" s="3"/>
      <c r="W173" s="3"/>
      <c r="X173" s="3"/>
      <c r="Y173" s="3"/>
      <c r="Z173" s="3"/>
      <c r="AA173" s="3"/>
      <c r="AB173" s="3"/>
      <c r="AC173" s="3"/>
      <c r="AD173" s="3"/>
      <c r="AE173" s="3"/>
      <c r="AF173" s="3"/>
      <c r="AG173" s="3"/>
      <c r="AH173" s="3"/>
      <c r="AI173" s="3"/>
      <c r="AJ173" s="3"/>
      <c r="AK173" s="4"/>
    </row>
    <row r="174" spans="1:37">
      <c r="A174" s="3"/>
      <c r="B174" s="3"/>
      <c r="C174" s="8"/>
      <c r="D174" s="3"/>
      <c r="E174" s="3"/>
      <c r="F174" s="3"/>
      <c r="G174" s="3"/>
      <c r="H174" s="3"/>
      <c r="I174" s="3"/>
      <c r="J174" s="3"/>
      <c r="K174" s="3"/>
      <c r="L174" s="3"/>
      <c r="M174" s="3"/>
      <c r="N174" s="36"/>
      <c r="R174" s="3"/>
      <c r="S174" s="3"/>
      <c r="T174" s="3"/>
      <c r="U174" s="3"/>
      <c r="V174" s="3"/>
      <c r="W174" s="3"/>
      <c r="X174" s="3"/>
      <c r="Y174" s="3"/>
      <c r="Z174" s="3"/>
      <c r="AA174" s="3"/>
      <c r="AB174" s="3"/>
      <c r="AC174" s="3"/>
      <c r="AD174" s="3"/>
      <c r="AE174" s="3"/>
      <c r="AF174" s="3"/>
      <c r="AG174" s="3"/>
      <c r="AH174" s="3"/>
      <c r="AI174" s="3"/>
      <c r="AJ174" s="3"/>
      <c r="AK174" s="4"/>
    </row>
    <row r="175" spans="1:37">
      <c r="A175" s="3"/>
      <c r="B175" s="3"/>
      <c r="C175" s="8"/>
      <c r="D175" s="3"/>
      <c r="E175" s="3"/>
      <c r="F175" s="3"/>
      <c r="G175" s="3"/>
      <c r="H175" s="3"/>
      <c r="I175" s="3"/>
      <c r="J175" s="3"/>
      <c r="K175" s="3"/>
      <c r="L175" s="3"/>
      <c r="M175" s="3"/>
      <c r="N175" s="36"/>
      <c r="R175" s="3"/>
      <c r="S175" s="3"/>
      <c r="T175" s="3"/>
      <c r="U175" s="3"/>
      <c r="V175" s="3"/>
      <c r="W175" s="3"/>
      <c r="X175" s="3"/>
      <c r="Y175" s="3"/>
      <c r="Z175" s="3"/>
      <c r="AA175" s="3"/>
      <c r="AB175" s="3"/>
      <c r="AC175" s="3"/>
      <c r="AD175" s="3"/>
      <c r="AE175" s="3"/>
      <c r="AF175" s="3"/>
      <c r="AG175" s="3"/>
      <c r="AH175" s="3"/>
      <c r="AI175" s="3"/>
      <c r="AJ175" s="3"/>
      <c r="AK175" s="4"/>
    </row>
    <row r="176" spans="1:37">
      <c r="A176" s="3"/>
      <c r="B176" s="3"/>
      <c r="C176" s="8"/>
      <c r="D176" s="3"/>
      <c r="E176" s="3"/>
      <c r="F176" s="3"/>
      <c r="G176" s="3"/>
      <c r="H176" s="3"/>
      <c r="I176" s="3"/>
      <c r="J176" s="3"/>
      <c r="K176" s="3"/>
      <c r="L176" s="3"/>
      <c r="M176" s="3"/>
      <c r="N176" s="36"/>
      <c r="O176" s="3"/>
      <c r="R176" s="3"/>
      <c r="S176" s="3"/>
      <c r="T176" s="3"/>
      <c r="U176" s="3"/>
      <c r="V176" s="3"/>
      <c r="W176" s="3"/>
      <c r="X176" s="3"/>
      <c r="Y176" s="3"/>
      <c r="Z176" s="3"/>
      <c r="AA176" s="3"/>
      <c r="AB176" s="3"/>
      <c r="AC176" s="3"/>
      <c r="AD176" s="3"/>
      <c r="AE176" s="3"/>
      <c r="AF176" s="3"/>
      <c r="AG176" s="3"/>
      <c r="AH176" s="3"/>
      <c r="AI176" s="3"/>
      <c r="AJ176" s="3"/>
      <c r="AK176" s="4"/>
    </row>
    <row r="177" spans="1:37">
      <c r="A177" s="3"/>
      <c r="B177" s="3"/>
      <c r="C177" s="8"/>
      <c r="D177" s="3"/>
      <c r="E177" s="3"/>
      <c r="F177" s="3"/>
      <c r="G177" s="3"/>
      <c r="H177" s="3"/>
      <c r="I177" s="3"/>
      <c r="J177" s="3"/>
      <c r="K177" s="3"/>
      <c r="L177" s="3"/>
      <c r="M177" s="3"/>
      <c r="N177" s="36"/>
      <c r="R177" s="3"/>
      <c r="S177" s="3"/>
      <c r="T177" s="3"/>
      <c r="U177" s="3"/>
      <c r="V177" s="3"/>
      <c r="W177" s="3"/>
      <c r="X177" s="3"/>
      <c r="Y177" s="3"/>
      <c r="Z177" s="3"/>
      <c r="AA177" s="3"/>
      <c r="AB177" s="3"/>
      <c r="AC177" s="3"/>
      <c r="AD177" s="3"/>
      <c r="AE177" s="3"/>
      <c r="AF177" s="3"/>
      <c r="AG177" s="3"/>
      <c r="AH177" s="3"/>
      <c r="AI177" s="3"/>
      <c r="AJ177" s="3"/>
      <c r="AK177" s="4"/>
    </row>
    <row r="178" spans="1:37">
      <c r="A178" s="3"/>
      <c r="B178" s="3"/>
      <c r="C178" s="8"/>
      <c r="D178" s="3"/>
      <c r="E178" s="3"/>
      <c r="F178" s="3"/>
      <c r="G178" s="3"/>
      <c r="H178" s="3"/>
      <c r="I178" s="3"/>
      <c r="J178" s="3"/>
      <c r="K178" s="3"/>
      <c r="L178" s="3"/>
      <c r="M178" s="3"/>
      <c r="N178" s="3"/>
      <c r="O178" s="3"/>
      <c r="R178" s="3"/>
      <c r="S178" s="3"/>
      <c r="T178" s="3"/>
      <c r="U178" s="3"/>
      <c r="V178" s="3"/>
      <c r="W178" s="3"/>
      <c r="X178" s="3"/>
      <c r="Y178" s="3"/>
      <c r="Z178" s="3"/>
      <c r="AA178" s="3"/>
      <c r="AB178" s="3"/>
      <c r="AC178" s="3"/>
      <c r="AD178" s="3"/>
      <c r="AE178" s="3"/>
      <c r="AF178" s="3"/>
      <c r="AG178" s="3"/>
      <c r="AH178" s="3"/>
      <c r="AI178" s="3"/>
      <c r="AJ178" s="3"/>
      <c r="AK178" s="4"/>
    </row>
    <row r="179" spans="1:37">
      <c r="A179" s="3"/>
      <c r="B179" s="3"/>
      <c r="C179" s="8"/>
      <c r="D179" s="3"/>
      <c r="E179" s="3"/>
      <c r="F179" s="3"/>
      <c r="G179" s="3"/>
      <c r="H179" s="3"/>
      <c r="I179" s="3"/>
      <c r="J179" s="3"/>
      <c r="K179" s="3"/>
      <c r="L179" s="3"/>
      <c r="M179" s="3"/>
      <c r="N179" s="36"/>
      <c r="R179" s="3"/>
      <c r="S179" s="3"/>
      <c r="T179" s="3"/>
      <c r="U179" s="3"/>
      <c r="V179" s="3"/>
      <c r="W179" s="3"/>
      <c r="X179" s="3"/>
      <c r="Y179" s="3"/>
      <c r="Z179" s="3"/>
      <c r="AA179" s="3"/>
      <c r="AB179" s="3"/>
      <c r="AC179" s="3"/>
      <c r="AD179" s="3"/>
      <c r="AE179" s="3"/>
      <c r="AF179" s="3"/>
      <c r="AG179" s="3"/>
      <c r="AH179" s="3"/>
      <c r="AI179" s="3"/>
      <c r="AJ179" s="3"/>
      <c r="AK179" s="4"/>
    </row>
    <row r="180" spans="1:37">
      <c r="A180" s="3"/>
      <c r="B180" s="3"/>
      <c r="C180" s="8"/>
      <c r="D180" s="3"/>
      <c r="E180" s="3"/>
      <c r="F180" s="3"/>
      <c r="G180" s="3"/>
      <c r="H180" s="3"/>
      <c r="I180" s="3"/>
      <c r="J180" s="3"/>
      <c r="K180" s="3"/>
      <c r="L180" s="3"/>
      <c r="M180" s="3"/>
      <c r="N180" s="36"/>
      <c r="O180" s="3"/>
      <c r="R180" s="3"/>
      <c r="S180" s="3"/>
      <c r="T180" s="3"/>
      <c r="U180" s="3"/>
      <c r="V180" s="3"/>
      <c r="W180" s="3"/>
      <c r="X180" s="3"/>
      <c r="Y180" s="3"/>
      <c r="Z180" s="3"/>
      <c r="AA180" s="3"/>
      <c r="AB180" s="3"/>
      <c r="AC180" s="3"/>
      <c r="AD180" s="3"/>
      <c r="AE180" s="3"/>
      <c r="AF180" s="3"/>
      <c r="AG180" s="3"/>
      <c r="AH180" s="3"/>
      <c r="AI180" s="3"/>
      <c r="AJ180" s="3"/>
      <c r="AK180" s="4"/>
    </row>
    <row r="181" spans="1:37">
      <c r="A181" s="3"/>
      <c r="B181" s="3"/>
      <c r="C181" s="8"/>
      <c r="D181" s="3"/>
      <c r="E181" s="3"/>
      <c r="F181" s="3"/>
      <c r="G181" s="3"/>
      <c r="H181" s="3"/>
      <c r="I181" s="3"/>
      <c r="J181" s="3"/>
      <c r="K181" s="3"/>
      <c r="L181" s="3"/>
      <c r="M181" s="3"/>
      <c r="N181" s="3"/>
      <c r="O181" s="3"/>
      <c r="R181" s="3"/>
      <c r="S181" s="3"/>
      <c r="T181" s="3"/>
      <c r="U181" s="3"/>
      <c r="V181" s="3"/>
      <c r="W181" s="3"/>
      <c r="X181" s="3"/>
      <c r="Y181" s="3"/>
      <c r="Z181" s="3"/>
      <c r="AA181" s="3"/>
      <c r="AB181" s="3"/>
      <c r="AC181" s="3"/>
      <c r="AD181" s="3"/>
      <c r="AE181" s="3"/>
      <c r="AF181" s="3"/>
      <c r="AG181" s="3"/>
      <c r="AH181" s="3"/>
      <c r="AI181" s="3"/>
      <c r="AJ181" s="3"/>
      <c r="AK181" s="4"/>
    </row>
    <row r="182" spans="1:37">
      <c r="A182" s="3"/>
      <c r="B182" s="3"/>
      <c r="C182" s="8"/>
      <c r="D182" s="3"/>
      <c r="E182" s="3"/>
      <c r="F182" s="3"/>
      <c r="G182" s="3"/>
      <c r="H182" s="3"/>
      <c r="I182" s="3"/>
      <c r="J182" s="3"/>
      <c r="K182" s="3"/>
      <c r="L182" s="3"/>
      <c r="M182" s="3"/>
      <c r="N182" s="36"/>
      <c r="O182" s="3"/>
      <c r="R182" s="3"/>
      <c r="S182" s="3"/>
      <c r="T182" s="3"/>
      <c r="U182" s="3"/>
      <c r="V182" s="3"/>
      <c r="W182" s="3"/>
      <c r="X182" s="3"/>
      <c r="Y182" s="3"/>
      <c r="Z182" s="3"/>
      <c r="AA182" s="3"/>
      <c r="AB182" s="3"/>
      <c r="AC182" s="3"/>
      <c r="AD182" s="3"/>
      <c r="AE182" s="3"/>
      <c r="AF182" s="3"/>
      <c r="AG182" s="3"/>
      <c r="AH182" s="3"/>
      <c r="AI182" s="3"/>
      <c r="AJ182" s="3"/>
      <c r="AK182" s="4"/>
    </row>
    <row r="183" spans="1:37">
      <c r="A183" s="3"/>
      <c r="B183" s="3"/>
      <c r="C183" s="8"/>
      <c r="D183" s="3"/>
      <c r="E183" s="3"/>
      <c r="F183" s="3"/>
      <c r="G183" s="3"/>
      <c r="H183" s="3"/>
      <c r="I183" s="3"/>
      <c r="J183" s="3"/>
      <c r="K183" s="3"/>
      <c r="L183" s="3"/>
      <c r="M183" s="3"/>
      <c r="N183" s="36"/>
      <c r="R183" s="3"/>
      <c r="S183" s="3"/>
      <c r="T183" s="3"/>
      <c r="U183" s="3"/>
      <c r="V183" s="3"/>
      <c r="W183" s="3"/>
      <c r="X183" s="3"/>
      <c r="Y183" s="3"/>
      <c r="Z183" s="3"/>
      <c r="AA183" s="3"/>
      <c r="AB183" s="3"/>
      <c r="AC183" s="3"/>
      <c r="AD183" s="3"/>
      <c r="AE183" s="3"/>
      <c r="AF183" s="3"/>
      <c r="AG183" s="3"/>
      <c r="AH183" s="3"/>
      <c r="AI183" s="3"/>
      <c r="AJ183" s="3"/>
      <c r="AK183" s="4"/>
    </row>
    <row r="184" spans="1:37">
      <c r="A184" s="3"/>
      <c r="B184" s="3"/>
      <c r="C184" s="8"/>
      <c r="D184" s="3"/>
      <c r="E184" s="3"/>
      <c r="F184" s="3"/>
      <c r="G184" s="3"/>
      <c r="H184" s="3"/>
      <c r="I184" s="3"/>
      <c r="J184" s="3"/>
      <c r="K184" s="3"/>
      <c r="L184" s="3"/>
      <c r="M184" s="3"/>
      <c r="N184" s="36"/>
      <c r="R184" s="3"/>
      <c r="S184" s="3"/>
      <c r="T184" s="3"/>
      <c r="U184" s="3"/>
      <c r="V184" s="3"/>
      <c r="W184" s="3"/>
      <c r="X184" s="3"/>
      <c r="Y184" s="3"/>
      <c r="Z184" s="3"/>
      <c r="AA184" s="3"/>
      <c r="AB184" s="3"/>
      <c r="AC184" s="3"/>
      <c r="AD184" s="3"/>
      <c r="AE184" s="3"/>
      <c r="AF184" s="3"/>
      <c r="AG184" s="3"/>
      <c r="AH184" s="3"/>
      <c r="AI184" s="3"/>
      <c r="AJ184" s="3"/>
      <c r="AK184" s="4"/>
    </row>
    <row r="185" spans="1:37">
      <c r="A185" s="3"/>
      <c r="B185" s="3"/>
      <c r="C185" s="8"/>
      <c r="D185" s="3"/>
      <c r="E185" s="3"/>
      <c r="F185" s="3"/>
      <c r="G185" s="3"/>
      <c r="H185" s="3"/>
      <c r="I185" s="3"/>
      <c r="J185" s="3"/>
      <c r="K185" s="3"/>
      <c r="L185" s="3"/>
      <c r="M185" s="3"/>
      <c r="N185" s="36"/>
      <c r="R185" s="3"/>
      <c r="S185" s="3"/>
      <c r="T185" s="3"/>
      <c r="U185" s="3"/>
      <c r="V185" s="3"/>
      <c r="W185" s="3"/>
      <c r="X185" s="3"/>
      <c r="Y185" s="3"/>
      <c r="Z185" s="3"/>
      <c r="AA185" s="3"/>
      <c r="AB185" s="3"/>
      <c r="AC185" s="3"/>
      <c r="AD185" s="3"/>
      <c r="AE185" s="3"/>
      <c r="AF185" s="3"/>
      <c r="AG185" s="3"/>
      <c r="AH185" s="3"/>
      <c r="AI185" s="3"/>
      <c r="AJ185" s="3"/>
      <c r="AK185" s="4"/>
    </row>
    <row r="186" spans="1:37">
      <c r="A186" s="3"/>
      <c r="B186" s="3"/>
      <c r="C186" s="8"/>
      <c r="D186" s="3"/>
      <c r="E186" s="3"/>
      <c r="F186" s="3"/>
      <c r="G186" s="3"/>
      <c r="H186" s="3"/>
      <c r="I186" s="3"/>
      <c r="J186" s="3"/>
      <c r="K186" s="3"/>
      <c r="L186" s="3"/>
      <c r="M186" s="3"/>
      <c r="N186" s="36"/>
      <c r="O186" s="3"/>
      <c r="R186" s="3"/>
      <c r="S186" s="3"/>
      <c r="T186" s="3"/>
      <c r="U186" s="3"/>
      <c r="V186" s="3"/>
      <c r="W186" s="3"/>
      <c r="X186" s="3"/>
      <c r="Y186" s="3"/>
      <c r="Z186" s="3"/>
      <c r="AA186" s="3"/>
      <c r="AB186" s="3"/>
      <c r="AC186" s="3"/>
      <c r="AD186" s="3"/>
      <c r="AE186" s="3"/>
      <c r="AF186" s="3"/>
      <c r="AG186" s="3"/>
      <c r="AH186" s="3"/>
      <c r="AI186" s="3"/>
      <c r="AJ186" s="3"/>
      <c r="AK186" s="4"/>
    </row>
    <row r="187" spans="1:37">
      <c r="A187" s="3"/>
      <c r="B187" s="3"/>
      <c r="C187" s="8"/>
      <c r="D187" s="3"/>
      <c r="E187" s="3"/>
      <c r="F187" s="3"/>
      <c r="G187" s="3"/>
      <c r="H187" s="3"/>
      <c r="I187" s="3"/>
      <c r="J187" s="3"/>
      <c r="K187" s="3"/>
      <c r="L187" s="3"/>
      <c r="M187" s="3"/>
      <c r="N187" s="36"/>
      <c r="R187" s="3"/>
      <c r="S187" s="3"/>
      <c r="T187" s="3"/>
      <c r="U187" s="3"/>
      <c r="V187" s="3"/>
      <c r="W187" s="3"/>
      <c r="X187" s="3"/>
      <c r="Y187" s="3"/>
      <c r="Z187" s="3"/>
      <c r="AA187" s="3"/>
      <c r="AB187" s="3"/>
      <c r="AC187" s="3"/>
      <c r="AD187" s="3"/>
      <c r="AE187" s="3"/>
      <c r="AF187" s="3"/>
      <c r="AG187" s="3"/>
      <c r="AH187" s="3"/>
      <c r="AI187" s="3"/>
      <c r="AJ187" s="3"/>
      <c r="AK187" s="4"/>
    </row>
    <row r="188" spans="1:37">
      <c r="A188" s="3"/>
      <c r="B188" s="3"/>
      <c r="C188" s="8"/>
      <c r="D188" s="3"/>
      <c r="E188" s="3"/>
      <c r="F188" s="3"/>
      <c r="G188" s="3"/>
      <c r="H188" s="3"/>
      <c r="I188" s="3"/>
      <c r="J188" s="3"/>
      <c r="K188" s="3"/>
      <c r="L188" s="3"/>
      <c r="M188" s="3"/>
      <c r="N188" s="36"/>
      <c r="O188" s="3"/>
      <c r="R188" s="3"/>
      <c r="S188" s="3"/>
      <c r="T188" s="3"/>
      <c r="U188" s="3"/>
      <c r="V188" s="3"/>
      <c r="W188" s="3"/>
      <c r="X188" s="3"/>
      <c r="Y188" s="3"/>
      <c r="Z188" s="3"/>
      <c r="AA188" s="3"/>
      <c r="AB188" s="3"/>
      <c r="AC188" s="3"/>
      <c r="AD188" s="3"/>
      <c r="AE188" s="3"/>
      <c r="AF188" s="3"/>
      <c r="AG188" s="3"/>
      <c r="AH188" s="3"/>
      <c r="AI188" s="3"/>
      <c r="AJ188" s="3"/>
      <c r="AK188" s="4"/>
    </row>
    <row r="189" spans="1:37">
      <c r="A189" s="3"/>
      <c r="B189" s="3"/>
      <c r="C189" s="8"/>
      <c r="D189" s="3"/>
      <c r="E189" s="3"/>
      <c r="F189" s="3"/>
      <c r="G189" s="3"/>
      <c r="H189" s="3"/>
      <c r="I189" s="3"/>
      <c r="J189" s="3"/>
      <c r="K189" s="3"/>
      <c r="L189" s="3"/>
      <c r="M189" s="3"/>
      <c r="N189" s="36"/>
      <c r="O189" s="3"/>
      <c r="R189" s="3"/>
      <c r="S189" s="3"/>
      <c r="T189" s="3"/>
      <c r="U189" s="3"/>
      <c r="V189" s="3"/>
      <c r="W189" s="3"/>
      <c r="X189" s="3"/>
      <c r="Y189" s="3"/>
      <c r="Z189" s="3"/>
      <c r="AA189" s="3"/>
      <c r="AB189" s="3"/>
      <c r="AC189" s="3"/>
      <c r="AD189" s="3"/>
      <c r="AE189" s="3"/>
      <c r="AF189" s="3"/>
      <c r="AG189" s="3"/>
      <c r="AH189" s="3"/>
      <c r="AI189" s="3"/>
      <c r="AJ189" s="3"/>
      <c r="AK189" s="4"/>
    </row>
    <row r="190" spans="1:37">
      <c r="A190" s="3"/>
      <c r="B190" s="3"/>
      <c r="C190" s="8"/>
      <c r="D190" s="3"/>
      <c r="E190" s="3"/>
      <c r="F190" s="3"/>
      <c r="G190" s="3"/>
      <c r="H190" s="3"/>
      <c r="I190" s="3"/>
      <c r="J190" s="3"/>
      <c r="K190" s="3"/>
      <c r="L190" s="3"/>
      <c r="M190" s="3"/>
      <c r="N190" s="36"/>
      <c r="O190" s="3"/>
      <c r="R190" s="3"/>
      <c r="S190" s="3"/>
      <c r="T190" s="3"/>
      <c r="U190" s="3"/>
      <c r="V190" s="3"/>
      <c r="W190" s="3"/>
      <c r="X190" s="3"/>
      <c r="Y190" s="3"/>
      <c r="Z190" s="3"/>
      <c r="AA190" s="3"/>
      <c r="AB190" s="3"/>
      <c r="AC190" s="3"/>
      <c r="AD190" s="3"/>
      <c r="AE190" s="3"/>
      <c r="AF190" s="3"/>
      <c r="AG190" s="3"/>
      <c r="AH190" s="3"/>
      <c r="AI190" s="3"/>
      <c r="AJ190" s="3"/>
      <c r="AK190" s="4"/>
    </row>
    <row r="191" spans="1:37">
      <c r="A191" s="3"/>
      <c r="B191" s="3"/>
      <c r="C191" s="8"/>
      <c r="D191" s="3"/>
      <c r="E191" s="3"/>
      <c r="F191" s="3"/>
      <c r="G191" s="3"/>
      <c r="H191" s="3"/>
      <c r="I191" s="3"/>
      <c r="J191" s="3"/>
      <c r="K191" s="3"/>
      <c r="L191" s="3"/>
      <c r="M191" s="3"/>
      <c r="N191" s="36"/>
      <c r="O191" s="3"/>
      <c r="R191" s="3"/>
      <c r="S191" s="3"/>
      <c r="T191" s="3"/>
      <c r="U191" s="3"/>
      <c r="V191" s="3"/>
      <c r="W191" s="3"/>
      <c r="X191" s="3"/>
      <c r="Y191" s="3"/>
      <c r="Z191" s="3"/>
      <c r="AA191" s="3"/>
      <c r="AB191" s="3"/>
      <c r="AC191" s="3"/>
      <c r="AD191" s="3"/>
      <c r="AE191" s="3"/>
      <c r="AF191" s="3"/>
      <c r="AG191" s="3"/>
      <c r="AH191" s="3"/>
      <c r="AI191" s="3"/>
      <c r="AJ191" s="3"/>
      <c r="AK191" s="4"/>
    </row>
    <row r="192" spans="1:37">
      <c r="A192" s="3"/>
      <c r="B192" s="3"/>
      <c r="C192" s="8"/>
      <c r="D192" s="3"/>
      <c r="E192" s="3"/>
      <c r="F192" s="3"/>
      <c r="G192" s="3"/>
      <c r="H192" s="3"/>
      <c r="I192" s="3"/>
      <c r="J192" s="3"/>
      <c r="K192" s="3"/>
      <c r="L192" s="3"/>
      <c r="M192" s="3"/>
      <c r="N192" s="36"/>
      <c r="R192" s="3"/>
      <c r="S192" s="3"/>
      <c r="T192" s="3"/>
      <c r="U192" s="3"/>
      <c r="V192" s="3"/>
      <c r="W192" s="3"/>
      <c r="X192" s="3"/>
      <c r="Y192" s="3"/>
      <c r="Z192" s="3"/>
      <c r="AA192" s="3"/>
      <c r="AB192" s="3"/>
      <c r="AC192" s="3"/>
      <c r="AD192" s="3"/>
      <c r="AE192" s="3"/>
      <c r="AF192" s="3"/>
      <c r="AG192" s="3"/>
      <c r="AH192" s="3"/>
      <c r="AI192" s="3"/>
      <c r="AJ192" s="3"/>
      <c r="AK192" s="4"/>
    </row>
    <row r="193" spans="1:37">
      <c r="A193" s="3"/>
      <c r="B193" s="3"/>
      <c r="C193" s="8"/>
      <c r="D193" s="3"/>
      <c r="E193" s="3"/>
      <c r="F193" s="3"/>
      <c r="G193" s="3"/>
      <c r="H193" s="3"/>
      <c r="I193" s="3"/>
      <c r="J193" s="3"/>
      <c r="K193" s="3"/>
      <c r="L193" s="3"/>
      <c r="M193" s="3"/>
      <c r="N193" s="36"/>
      <c r="O193" s="3"/>
      <c r="R193" s="3"/>
      <c r="S193" s="3"/>
      <c r="T193" s="3"/>
      <c r="U193" s="3"/>
      <c r="V193" s="3"/>
      <c r="W193" s="3"/>
      <c r="X193" s="3"/>
      <c r="Y193" s="3"/>
      <c r="Z193" s="3"/>
      <c r="AA193" s="3"/>
      <c r="AB193" s="3"/>
      <c r="AC193" s="3"/>
      <c r="AD193" s="3"/>
      <c r="AE193" s="3"/>
      <c r="AF193" s="3"/>
      <c r="AG193" s="3"/>
      <c r="AH193" s="3"/>
      <c r="AI193" s="3"/>
      <c r="AJ193" s="3"/>
      <c r="AK193" s="4"/>
    </row>
    <row r="194" spans="1:37">
      <c r="A194" s="3"/>
      <c r="B194" s="3"/>
      <c r="C194" s="8"/>
      <c r="D194" s="3"/>
      <c r="E194" s="3"/>
      <c r="F194" s="3"/>
      <c r="G194" s="3"/>
      <c r="H194" s="3"/>
      <c r="I194" s="3"/>
      <c r="J194" s="3"/>
      <c r="K194" s="3"/>
      <c r="L194" s="3"/>
      <c r="M194" s="3"/>
      <c r="N194" s="36"/>
      <c r="O194" s="3"/>
      <c r="R194" s="3"/>
      <c r="S194" s="3"/>
      <c r="T194" s="3"/>
      <c r="U194" s="3"/>
      <c r="V194" s="3"/>
      <c r="W194" s="3"/>
      <c r="X194" s="3"/>
      <c r="Y194" s="3"/>
      <c r="Z194" s="3"/>
      <c r="AA194" s="3"/>
      <c r="AB194" s="3"/>
      <c r="AC194" s="3"/>
      <c r="AD194" s="3"/>
      <c r="AE194" s="3"/>
      <c r="AF194" s="3"/>
      <c r="AG194" s="3"/>
      <c r="AH194" s="3"/>
      <c r="AI194" s="3"/>
      <c r="AJ194" s="3"/>
      <c r="AK194" s="4"/>
    </row>
    <row r="195" spans="1:37">
      <c r="A195" s="3"/>
      <c r="B195" s="3"/>
      <c r="C195" s="8"/>
      <c r="D195" s="3"/>
      <c r="E195" s="3"/>
      <c r="F195" s="3"/>
      <c r="G195" s="3"/>
      <c r="H195" s="3"/>
      <c r="I195" s="3"/>
      <c r="J195" s="3"/>
      <c r="K195" s="3"/>
      <c r="L195" s="3"/>
      <c r="M195" s="3"/>
      <c r="N195" s="36"/>
      <c r="O195" s="3"/>
      <c r="R195" s="3"/>
      <c r="S195" s="3"/>
      <c r="T195" s="3"/>
      <c r="U195" s="3"/>
      <c r="V195" s="3"/>
      <c r="W195" s="3"/>
      <c r="X195" s="3"/>
      <c r="Y195" s="3"/>
      <c r="Z195" s="3"/>
      <c r="AA195" s="3"/>
      <c r="AB195" s="3"/>
      <c r="AC195" s="3"/>
      <c r="AD195" s="3"/>
      <c r="AE195" s="3"/>
      <c r="AF195" s="3"/>
      <c r="AG195" s="3"/>
      <c r="AH195" s="3"/>
      <c r="AI195" s="3"/>
      <c r="AJ195" s="3"/>
      <c r="AK195" s="4"/>
    </row>
    <row r="196" spans="1:37">
      <c r="A196" s="3"/>
      <c r="B196" s="3"/>
      <c r="C196" s="8"/>
      <c r="D196" s="3"/>
      <c r="E196" s="3"/>
      <c r="F196" s="3"/>
      <c r="G196" s="3"/>
      <c r="H196" s="3"/>
      <c r="I196" s="3"/>
      <c r="J196" s="3"/>
      <c r="K196" s="3"/>
      <c r="L196" s="3"/>
      <c r="M196" s="3"/>
      <c r="N196" s="36"/>
      <c r="O196" s="3"/>
      <c r="R196" s="3"/>
      <c r="S196" s="3"/>
      <c r="T196" s="3"/>
      <c r="U196" s="3"/>
      <c r="V196" s="3"/>
      <c r="W196" s="3"/>
      <c r="X196" s="3"/>
      <c r="Y196" s="3"/>
      <c r="Z196" s="3"/>
      <c r="AA196" s="3"/>
      <c r="AB196" s="3"/>
      <c r="AC196" s="3"/>
      <c r="AD196" s="3"/>
      <c r="AE196" s="3"/>
      <c r="AF196" s="3"/>
      <c r="AG196" s="3"/>
      <c r="AH196" s="3"/>
      <c r="AI196" s="3"/>
      <c r="AJ196" s="3"/>
      <c r="AK196" s="4"/>
    </row>
    <row r="197" spans="1:37">
      <c r="A197" s="3"/>
      <c r="B197" s="3"/>
      <c r="C197" s="8"/>
      <c r="D197" s="3"/>
      <c r="E197" s="3"/>
      <c r="F197" s="3"/>
      <c r="G197" s="3"/>
      <c r="H197" s="3"/>
      <c r="I197" s="3"/>
      <c r="J197" s="3"/>
      <c r="K197" s="3"/>
      <c r="L197" s="3"/>
      <c r="M197" s="3"/>
      <c r="N197" s="36"/>
      <c r="O197" s="3"/>
      <c r="R197" s="3"/>
      <c r="S197" s="3"/>
      <c r="T197" s="3"/>
      <c r="U197" s="3"/>
      <c r="V197" s="3"/>
      <c r="W197" s="3"/>
      <c r="X197" s="3"/>
      <c r="Y197" s="3"/>
      <c r="Z197" s="3"/>
      <c r="AA197" s="3"/>
      <c r="AB197" s="3"/>
      <c r="AC197" s="3"/>
      <c r="AD197" s="3"/>
      <c r="AE197" s="3"/>
      <c r="AF197" s="3"/>
      <c r="AG197" s="3"/>
      <c r="AH197" s="3"/>
      <c r="AI197" s="3"/>
      <c r="AJ197" s="3"/>
      <c r="AK197" s="4"/>
    </row>
    <row r="198" spans="1:37">
      <c r="A198" s="3"/>
      <c r="B198" s="3"/>
      <c r="C198" s="8"/>
      <c r="D198" s="3"/>
      <c r="E198" s="3"/>
      <c r="F198" s="3"/>
      <c r="G198" s="3"/>
      <c r="H198" s="3"/>
      <c r="I198" s="3"/>
      <c r="J198" s="3"/>
      <c r="K198" s="3"/>
      <c r="L198" s="3"/>
      <c r="M198" s="3"/>
      <c r="N198" s="36"/>
      <c r="O198" s="3"/>
      <c r="R198" s="3"/>
      <c r="S198" s="3"/>
      <c r="T198" s="3"/>
      <c r="U198" s="3"/>
      <c r="V198" s="3"/>
      <c r="W198" s="3"/>
      <c r="X198" s="3"/>
      <c r="Y198" s="3"/>
      <c r="Z198" s="3"/>
      <c r="AA198" s="3"/>
      <c r="AB198" s="3"/>
      <c r="AC198" s="3"/>
      <c r="AD198" s="3"/>
      <c r="AE198" s="3"/>
      <c r="AF198" s="3"/>
      <c r="AG198" s="3"/>
      <c r="AH198" s="3"/>
      <c r="AI198" s="3"/>
      <c r="AJ198" s="3"/>
      <c r="AK198" s="4"/>
    </row>
    <row r="199" spans="1:37">
      <c r="A199" s="3"/>
      <c r="B199" s="3"/>
      <c r="C199" s="8"/>
      <c r="D199" s="3"/>
      <c r="E199" s="3"/>
      <c r="F199" s="3"/>
      <c r="G199" s="3"/>
      <c r="H199" s="3"/>
      <c r="I199" s="3"/>
      <c r="J199" s="3"/>
      <c r="K199" s="3"/>
      <c r="L199" s="3"/>
      <c r="M199" s="3"/>
      <c r="N199" s="36"/>
      <c r="O199" s="3"/>
      <c r="R199" s="3"/>
      <c r="S199" s="3"/>
      <c r="T199" s="3"/>
      <c r="U199" s="3"/>
      <c r="V199" s="3"/>
      <c r="W199" s="3"/>
      <c r="X199" s="3"/>
      <c r="Y199" s="3"/>
      <c r="Z199" s="3"/>
      <c r="AA199" s="3"/>
      <c r="AB199" s="3"/>
      <c r="AC199" s="3"/>
      <c r="AD199" s="3"/>
      <c r="AE199" s="3"/>
      <c r="AF199" s="3"/>
      <c r="AG199" s="3"/>
      <c r="AH199" s="3"/>
      <c r="AI199" s="3"/>
      <c r="AJ199" s="3"/>
      <c r="AK199" s="4"/>
    </row>
    <row r="200" spans="1:37">
      <c r="A200" s="3"/>
      <c r="B200" s="3"/>
      <c r="C200" s="8"/>
      <c r="D200" s="3"/>
      <c r="E200" s="3"/>
      <c r="F200" s="3"/>
      <c r="G200" s="3"/>
      <c r="H200" s="3"/>
      <c r="I200" s="3"/>
      <c r="J200" s="3"/>
      <c r="K200" s="3"/>
      <c r="L200" s="3"/>
      <c r="M200" s="3"/>
      <c r="N200" s="36"/>
      <c r="O200" s="3"/>
      <c r="R200" s="3"/>
      <c r="S200" s="3"/>
      <c r="T200" s="3"/>
      <c r="U200" s="3"/>
      <c r="V200" s="3"/>
      <c r="W200" s="3"/>
      <c r="X200" s="3"/>
      <c r="Y200" s="3"/>
      <c r="Z200" s="3"/>
      <c r="AA200" s="3"/>
      <c r="AB200" s="3"/>
      <c r="AC200" s="3"/>
      <c r="AD200" s="3"/>
      <c r="AE200" s="3"/>
      <c r="AF200" s="3"/>
      <c r="AG200" s="3"/>
      <c r="AH200" s="3"/>
      <c r="AI200" s="3"/>
      <c r="AJ200" s="3"/>
      <c r="AK200" s="4"/>
    </row>
    <row r="201" spans="1:37">
      <c r="A201" s="3"/>
      <c r="B201" s="3"/>
      <c r="C201" s="8"/>
      <c r="D201" s="3"/>
      <c r="E201" s="3"/>
      <c r="F201" s="3"/>
      <c r="G201" s="3"/>
      <c r="H201" s="3"/>
      <c r="I201" s="3"/>
      <c r="J201" s="3"/>
      <c r="K201" s="3"/>
      <c r="L201" s="3"/>
      <c r="M201" s="3"/>
      <c r="N201" s="36"/>
      <c r="O201" s="3"/>
      <c r="R201" s="3"/>
      <c r="S201" s="3"/>
      <c r="T201" s="3"/>
      <c r="U201" s="3"/>
      <c r="V201" s="3"/>
      <c r="W201" s="3"/>
      <c r="X201" s="3"/>
      <c r="Y201" s="3"/>
      <c r="Z201" s="3"/>
      <c r="AA201" s="3"/>
      <c r="AB201" s="3"/>
      <c r="AC201" s="3"/>
      <c r="AD201" s="3"/>
      <c r="AE201" s="3"/>
      <c r="AF201" s="3"/>
      <c r="AG201" s="3"/>
      <c r="AH201" s="3"/>
      <c r="AI201" s="3"/>
      <c r="AJ201" s="3"/>
      <c r="AK201" s="4"/>
    </row>
    <row r="202" spans="1:37">
      <c r="A202" s="3"/>
      <c r="B202" s="3"/>
      <c r="C202" s="8"/>
      <c r="D202" s="3"/>
      <c r="E202" s="3"/>
      <c r="F202" s="3"/>
      <c r="G202" s="3"/>
      <c r="H202" s="3"/>
      <c r="I202" s="3"/>
      <c r="J202" s="3"/>
      <c r="K202" s="3"/>
      <c r="L202" s="3"/>
      <c r="M202" s="3"/>
      <c r="N202" s="36"/>
      <c r="O202" s="3"/>
      <c r="R202" s="3"/>
      <c r="S202" s="3"/>
      <c r="T202" s="3"/>
      <c r="U202" s="3"/>
      <c r="V202" s="3"/>
      <c r="W202" s="3"/>
      <c r="X202" s="3"/>
      <c r="Y202" s="3"/>
      <c r="Z202" s="3"/>
      <c r="AA202" s="3"/>
      <c r="AB202" s="3"/>
      <c r="AC202" s="3"/>
      <c r="AD202" s="3"/>
      <c r="AE202" s="3"/>
      <c r="AF202" s="3"/>
      <c r="AG202" s="3"/>
      <c r="AH202" s="3"/>
      <c r="AI202" s="3"/>
      <c r="AJ202" s="3"/>
      <c r="AK202" s="4"/>
    </row>
    <row r="203" spans="1:37">
      <c r="A203" s="3"/>
      <c r="B203" s="3"/>
      <c r="C203" s="8"/>
      <c r="D203" s="3"/>
      <c r="E203" s="3"/>
      <c r="F203" s="3"/>
      <c r="G203" s="3"/>
      <c r="H203" s="3"/>
      <c r="I203" s="3"/>
      <c r="J203" s="3"/>
      <c r="K203" s="3"/>
      <c r="L203" s="3"/>
      <c r="M203" s="3"/>
      <c r="N203" s="36"/>
      <c r="O203" s="3"/>
      <c r="R203" s="3"/>
      <c r="S203" s="3"/>
      <c r="T203" s="3"/>
      <c r="U203" s="3"/>
      <c r="V203" s="3"/>
      <c r="W203" s="3"/>
      <c r="X203" s="3"/>
      <c r="Y203" s="3"/>
      <c r="Z203" s="3"/>
      <c r="AA203" s="3"/>
      <c r="AB203" s="3"/>
      <c r="AC203" s="3"/>
      <c r="AD203" s="3"/>
      <c r="AE203" s="3"/>
      <c r="AF203" s="3"/>
      <c r="AG203" s="3"/>
      <c r="AH203" s="3"/>
      <c r="AI203" s="3"/>
      <c r="AJ203" s="3"/>
      <c r="AK203" s="4"/>
    </row>
    <row r="204" spans="1:37">
      <c r="A204" s="3"/>
      <c r="B204" s="3"/>
      <c r="C204" s="8"/>
      <c r="D204" s="3"/>
      <c r="E204" s="3"/>
      <c r="F204" s="3"/>
      <c r="G204" s="3"/>
      <c r="H204" s="3"/>
      <c r="I204" s="3"/>
      <c r="J204" s="3"/>
      <c r="K204" s="3"/>
      <c r="L204" s="3"/>
      <c r="M204" s="3"/>
      <c r="N204" s="36"/>
      <c r="O204" s="3"/>
      <c r="R204" s="3"/>
      <c r="S204" s="3"/>
      <c r="T204" s="3"/>
      <c r="U204" s="3"/>
      <c r="V204" s="3"/>
      <c r="W204" s="3"/>
      <c r="X204" s="3"/>
      <c r="Y204" s="3"/>
      <c r="Z204" s="3"/>
      <c r="AA204" s="3"/>
      <c r="AB204" s="3"/>
      <c r="AC204" s="3"/>
      <c r="AD204" s="3"/>
      <c r="AE204" s="3"/>
      <c r="AF204" s="3"/>
      <c r="AG204" s="3"/>
      <c r="AH204" s="3"/>
      <c r="AI204" s="3"/>
      <c r="AJ204" s="3"/>
      <c r="AK204" s="4"/>
    </row>
    <row r="205" spans="1:37">
      <c r="A205" s="3"/>
      <c r="B205" s="3"/>
      <c r="C205" s="8"/>
      <c r="D205" s="3"/>
      <c r="E205" s="3"/>
      <c r="F205" s="3"/>
      <c r="G205" s="3"/>
      <c r="H205" s="3"/>
      <c r="I205" s="3"/>
      <c r="J205" s="3"/>
      <c r="K205" s="3"/>
      <c r="L205" s="3"/>
      <c r="M205" s="3"/>
      <c r="N205" s="36"/>
      <c r="O205" s="3"/>
      <c r="R205" s="3"/>
      <c r="S205" s="3"/>
      <c r="T205" s="3"/>
      <c r="U205" s="3"/>
      <c r="V205" s="3"/>
      <c r="W205" s="3"/>
      <c r="X205" s="3"/>
      <c r="Y205" s="3"/>
      <c r="Z205" s="3"/>
      <c r="AA205" s="3"/>
      <c r="AB205" s="3"/>
      <c r="AC205" s="3"/>
      <c r="AD205" s="3"/>
      <c r="AE205" s="3"/>
      <c r="AF205" s="3"/>
      <c r="AG205" s="3"/>
      <c r="AH205" s="3"/>
      <c r="AI205" s="3"/>
      <c r="AJ205" s="3"/>
      <c r="AK205" s="4"/>
    </row>
    <row r="206" spans="1:37">
      <c r="A206" s="3"/>
      <c r="B206" s="3"/>
      <c r="C206" s="8"/>
      <c r="D206" s="3"/>
      <c r="E206" s="3"/>
      <c r="F206" s="3"/>
      <c r="G206" s="3"/>
      <c r="H206" s="3"/>
      <c r="I206" s="3"/>
      <c r="J206" s="3"/>
      <c r="K206" s="3"/>
      <c r="L206" s="3"/>
      <c r="M206" s="3"/>
      <c r="N206" s="36"/>
      <c r="O206" s="3"/>
      <c r="R206" s="3"/>
      <c r="S206" s="3"/>
      <c r="T206" s="3"/>
      <c r="U206" s="3"/>
      <c r="V206" s="3"/>
      <c r="W206" s="3"/>
      <c r="X206" s="3"/>
      <c r="Y206" s="3"/>
      <c r="Z206" s="3"/>
      <c r="AA206" s="3"/>
      <c r="AB206" s="3"/>
      <c r="AC206" s="3"/>
      <c r="AD206" s="3"/>
      <c r="AE206" s="3"/>
      <c r="AF206" s="3"/>
      <c r="AG206" s="3"/>
      <c r="AH206" s="3"/>
      <c r="AI206" s="3"/>
      <c r="AJ206" s="3"/>
      <c r="AK206" s="4"/>
    </row>
    <row r="207" spans="1:37">
      <c r="A207" s="3"/>
      <c r="B207" s="3"/>
      <c r="C207" s="8"/>
      <c r="D207" s="3"/>
      <c r="E207" s="3"/>
      <c r="F207" s="3"/>
      <c r="G207" s="3"/>
      <c r="H207" s="3"/>
      <c r="I207" s="3"/>
      <c r="J207" s="3"/>
      <c r="K207" s="3"/>
      <c r="L207" s="3"/>
      <c r="M207" s="3"/>
      <c r="N207" s="36"/>
      <c r="O207" s="3"/>
      <c r="R207" s="3"/>
      <c r="S207" s="3"/>
      <c r="T207" s="3"/>
      <c r="U207" s="3"/>
      <c r="V207" s="3"/>
      <c r="W207" s="3"/>
      <c r="X207" s="3"/>
      <c r="Y207" s="3"/>
      <c r="Z207" s="3"/>
      <c r="AA207" s="3"/>
      <c r="AB207" s="3"/>
      <c r="AC207" s="3"/>
      <c r="AD207" s="3"/>
      <c r="AE207" s="3"/>
      <c r="AF207" s="3"/>
      <c r="AG207" s="3"/>
      <c r="AH207" s="3"/>
      <c r="AI207" s="3"/>
      <c r="AJ207" s="3"/>
      <c r="AK207" s="4"/>
    </row>
    <row r="208" spans="1:37">
      <c r="A208" s="3"/>
      <c r="B208" s="3"/>
      <c r="C208" s="8"/>
      <c r="D208" s="3"/>
      <c r="E208" s="3"/>
      <c r="F208" s="3"/>
      <c r="G208" s="3"/>
      <c r="H208" s="3"/>
      <c r="I208" s="3"/>
      <c r="J208" s="3"/>
      <c r="K208" s="3"/>
      <c r="L208" s="3"/>
      <c r="M208" s="3"/>
      <c r="N208" s="36"/>
      <c r="O208" s="3"/>
      <c r="R208" s="3"/>
      <c r="S208" s="3"/>
      <c r="T208" s="3"/>
      <c r="U208" s="3"/>
      <c r="V208" s="3"/>
      <c r="W208" s="3"/>
      <c r="X208" s="3"/>
      <c r="Y208" s="3"/>
      <c r="Z208" s="3"/>
      <c r="AA208" s="3"/>
      <c r="AB208" s="3"/>
      <c r="AC208" s="3"/>
      <c r="AD208" s="3"/>
      <c r="AE208" s="3"/>
      <c r="AF208" s="3"/>
      <c r="AG208" s="3"/>
      <c r="AH208" s="3"/>
      <c r="AI208" s="3"/>
      <c r="AJ208" s="3"/>
      <c r="AK208" s="4"/>
    </row>
    <row r="209" spans="1:37">
      <c r="A209" s="3"/>
      <c r="B209" s="3"/>
      <c r="C209" s="8"/>
      <c r="D209" s="3"/>
      <c r="E209" s="3"/>
      <c r="F209" s="3"/>
      <c r="G209" s="3"/>
      <c r="H209" s="3"/>
      <c r="I209" s="3"/>
      <c r="J209" s="3"/>
      <c r="K209" s="3"/>
      <c r="L209" s="3"/>
      <c r="M209" s="3"/>
      <c r="N209" s="36"/>
      <c r="O209" s="3"/>
      <c r="R209" s="3"/>
      <c r="S209" s="3"/>
      <c r="T209" s="3"/>
      <c r="U209" s="3"/>
      <c r="V209" s="3"/>
      <c r="W209" s="3"/>
      <c r="X209" s="3"/>
      <c r="Y209" s="3"/>
      <c r="Z209" s="3"/>
      <c r="AA209" s="3"/>
      <c r="AB209" s="3"/>
      <c r="AC209" s="3"/>
      <c r="AD209" s="3"/>
      <c r="AE209" s="3"/>
      <c r="AF209" s="3"/>
      <c r="AG209" s="3"/>
      <c r="AH209" s="3"/>
      <c r="AI209" s="3"/>
      <c r="AJ209" s="3"/>
      <c r="AK209" s="4"/>
    </row>
    <row r="210" spans="1:37">
      <c r="A210" s="3"/>
      <c r="B210" s="3"/>
      <c r="C210" s="8"/>
      <c r="D210" s="3"/>
      <c r="E210" s="3"/>
      <c r="F210" s="3"/>
      <c r="G210" s="3"/>
      <c r="H210" s="3"/>
      <c r="I210" s="3"/>
      <c r="J210" s="3"/>
      <c r="K210" s="3"/>
      <c r="L210" s="3"/>
      <c r="M210" s="3"/>
      <c r="N210" s="36"/>
      <c r="R210" s="3"/>
      <c r="S210" s="3"/>
      <c r="T210" s="3"/>
      <c r="U210" s="3"/>
      <c r="V210" s="3"/>
      <c r="W210" s="3"/>
      <c r="X210" s="3"/>
      <c r="Y210" s="3"/>
      <c r="Z210" s="3"/>
      <c r="AA210" s="3"/>
      <c r="AB210" s="3"/>
      <c r="AC210" s="3"/>
      <c r="AD210" s="3"/>
      <c r="AE210" s="3"/>
      <c r="AF210" s="3"/>
      <c r="AG210" s="3"/>
      <c r="AH210" s="3"/>
      <c r="AI210" s="3"/>
      <c r="AJ210" s="3"/>
      <c r="AK210" s="4"/>
    </row>
    <row r="211" spans="1:37">
      <c r="A211" s="3"/>
      <c r="B211" s="3"/>
      <c r="C211" s="8"/>
      <c r="D211" s="3"/>
      <c r="E211" s="3"/>
      <c r="F211" s="3"/>
      <c r="G211" s="3"/>
      <c r="H211" s="3"/>
      <c r="I211" s="3"/>
      <c r="J211" s="3"/>
      <c r="K211" s="3"/>
      <c r="L211" s="3"/>
      <c r="M211" s="3"/>
      <c r="N211" s="36"/>
      <c r="R211" s="3"/>
      <c r="S211" s="3"/>
      <c r="T211" s="3"/>
      <c r="U211" s="3"/>
      <c r="V211" s="3"/>
      <c r="W211" s="3"/>
      <c r="X211" s="3"/>
      <c r="Y211" s="3"/>
      <c r="Z211" s="3"/>
      <c r="AA211" s="3"/>
      <c r="AB211" s="3"/>
      <c r="AC211" s="3"/>
      <c r="AD211" s="3"/>
      <c r="AE211" s="3"/>
      <c r="AF211" s="3"/>
      <c r="AG211" s="3"/>
      <c r="AH211" s="3"/>
      <c r="AI211" s="3"/>
      <c r="AJ211" s="3"/>
      <c r="AK211" s="4"/>
    </row>
    <row r="212" spans="1:37">
      <c r="A212" s="3"/>
      <c r="B212" s="3"/>
      <c r="C212" s="8"/>
      <c r="D212" s="3"/>
      <c r="E212" s="3"/>
      <c r="F212" s="3"/>
      <c r="G212" s="3"/>
      <c r="H212" s="3"/>
      <c r="I212" s="3"/>
      <c r="J212" s="3"/>
      <c r="K212" s="3"/>
      <c r="L212" s="3"/>
      <c r="M212" s="3"/>
      <c r="N212" s="36"/>
      <c r="R212" s="3"/>
      <c r="S212" s="3"/>
      <c r="T212" s="3"/>
      <c r="U212" s="3"/>
      <c r="V212" s="3"/>
      <c r="W212" s="3"/>
      <c r="X212" s="3"/>
      <c r="Y212" s="3"/>
      <c r="Z212" s="3"/>
      <c r="AA212" s="3"/>
      <c r="AB212" s="3"/>
      <c r="AC212" s="3"/>
      <c r="AD212" s="3"/>
      <c r="AE212" s="3"/>
      <c r="AF212" s="3"/>
      <c r="AG212" s="3"/>
      <c r="AH212" s="3"/>
      <c r="AI212" s="3"/>
      <c r="AJ212" s="3"/>
      <c r="AK212" s="4"/>
    </row>
    <row r="213" spans="1:37">
      <c r="A213" s="3"/>
      <c r="B213" s="3"/>
      <c r="C213" s="8"/>
      <c r="D213" s="3"/>
      <c r="E213" s="3"/>
      <c r="F213" s="3"/>
      <c r="G213" s="3"/>
      <c r="H213" s="3"/>
      <c r="I213" s="3"/>
      <c r="J213" s="3"/>
      <c r="K213" s="3"/>
      <c r="L213" s="3"/>
      <c r="M213" s="3"/>
      <c r="N213" s="36"/>
      <c r="R213" s="3"/>
      <c r="S213" s="3"/>
      <c r="T213" s="3"/>
      <c r="U213" s="3"/>
      <c r="V213" s="3"/>
      <c r="W213" s="3"/>
      <c r="X213" s="3"/>
      <c r="Y213" s="3"/>
      <c r="Z213" s="3"/>
      <c r="AA213" s="3"/>
      <c r="AB213" s="3"/>
      <c r="AC213" s="3"/>
      <c r="AD213" s="3"/>
      <c r="AE213" s="3"/>
      <c r="AF213" s="3"/>
      <c r="AG213" s="3"/>
      <c r="AH213" s="3"/>
      <c r="AI213" s="3"/>
      <c r="AJ213" s="3"/>
      <c r="AK213" s="4"/>
    </row>
    <row r="214" spans="1:37">
      <c r="A214" s="3"/>
      <c r="B214" s="3"/>
      <c r="C214" s="8"/>
      <c r="D214" s="3"/>
      <c r="E214" s="3"/>
      <c r="F214" s="3"/>
      <c r="G214" s="3"/>
      <c r="H214" s="3"/>
      <c r="I214" s="3"/>
      <c r="J214" s="3"/>
      <c r="K214" s="3"/>
      <c r="L214" s="3"/>
      <c r="M214" s="3"/>
      <c r="N214" s="36"/>
      <c r="R214" s="3"/>
      <c r="S214" s="3"/>
      <c r="T214" s="3"/>
      <c r="U214" s="3"/>
      <c r="V214" s="3"/>
      <c r="W214" s="3"/>
      <c r="X214" s="3"/>
      <c r="Y214" s="3"/>
      <c r="Z214" s="3"/>
      <c r="AA214" s="3"/>
      <c r="AB214" s="3"/>
      <c r="AC214" s="3"/>
      <c r="AD214" s="3"/>
      <c r="AE214" s="3"/>
      <c r="AF214" s="3"/>
      <c r="AG214" s="3"/>
      <c r="AH214" s="3"/>
      <c r="AI214" s="3"/>
      <c r="AJ214" s="3"/>
      <c r="AK214" s="4"/>
    </row>
    <row r="215" spans="1:37">
      <c r="A215" s="3"/>
      <c r="B215" s="3"/>
      <c r="C215" s="8"/>
      <c r="D215" s="3"/>
      <c r="E215" s="3"/>
      <c r="F215" s="3"/>
      <c r="G215" s="3"/>
      <c r="H215" s="3"/>
      <c r="I215" s="3"/>
      <c r="J215" s="3"/>
      <c r="K215" s="3"/>
      <c r="L215" s="3"/>
      <c r="M215" s="3"/>
      <c r="N215" s="36"/>
      <c r="R215" s="3"/>
      <c r="S215" s="3"/>
      <c r="T215" s="3"/>
      <c r="U215" s="3"/>
      <c r="V215" s="3"/>
      <c r="W215" s="3"/>
      <c r="X215" s="3"/>
      <c r="Y215" s="3"/>
      <c r="Z215" s="3"/>
      <c r="AA215" s="3"/>
      <c r="AB215" s="3"/>
      <c r="AC215" s="3"/>
      <c r="AD215" s="3"/>
      <c r="AE215" s="3"/>
      <c r="AF215" s="3"/>
      <c r="AG215" s="3"/>
      <c r="AH215" s="3"/>
      <c r="AI215" s="3"/>
      <c r="AJ215" s="3"/>
      <c r="AK215" s="4"/>
    </row>
    <row r="216" spans="1:37">
      <c r="A216" s="3"/>
      <c r="B216" s="3"/>
      <c r="C216" s="8"/>
      <c r="D216" s="3"/>
      <c r="E216" s="3"/>
      <c r="F216" s="3"/>
      <c r="G216" s="3"/>
      <c r="H216" s="3"/>
      <c r="I216" s="3"/>
      <c r="J216" s="3"/>
      <c r="K216" s="3"/>
      <c r="L216" s="3"/>
      <c r="M216" s="3"/>
      <c r="N216" s="36"/>
      <c r="R216" s="3"/>
      <c r="S216" s="3"/>
      <c r="T216" s="3"/>
      <c r="U216" s="3"/>
      <c r="V216" s="3"/>
      <c r="W216" s="3"/>
      <c r="X216" s="3"/>
      <c r="Y216" s="3"/>
      <c r="Z216" s="3"/>
      <c r="AA216" s="3"/>
      <c r="AB216" s="3"/>
      <c r="AC216" s="3"/>
      <c r="AD216" s="3"/>
      <c r="AE216" s="3"/>
      <c r="AF216" s="3"/>
      <c r="AG216" s="3"/>
      <c r="AH216" s="3"/>
      <c r="AI216" s="3"/>
      <c r="AJ216" s="3"/>
      <c r="AK216" s="4"/>
    </row>
    <row r="217" spans="1:37">
      <c r="A217" s="3"/>
      <c r="B217" s="3"/>
      <c r="C217" s="8"/>
      <c r="D217" s="3"/>
      <c r="E217" s="3"/>
      <c r="F217" s="3"/>
      <c r="G217" s="3"/>
      <c r="H217" s="3"/>
      <c r="I217" s="3"/>
      <c r="J217" s="3"/>
      <c r="K217" s="3"/>
      <c r="L217" s="3"/>
      <c r="M217" s="3"/>
      <c r="N217" s="36"/>
      <c r="R217" s="3"/>
      <c r="S217" s="3"/>
      <c r="T217" s="3"/>
      <c r="U217" s="3"/>
      <c r="V217" s="3"/>
      <c r="W217" s="3"/>
      <c r="X217" s="3"/>
      <c r="Y217" s="3"/>
      <c r="Z217" s="3"/>
      <c r="AA217" s="3"/>
      <c r="AB217" s="3"/>
      <c r="AC217" s="3"/>
      <c r="AD217" s="3"/>
      <c r="AE217" s="3"/>
      <c r="AF217" s="3"/>
      <c r="AG217" s="3"/>
      <c r="AH217" s="3"/>
      <c r="AI217" s="3"/>
      <c r="AJ217" s="3"/>
      <c r="AK217" s="4"/>
    </row>
    <row r="218" spans="1:37">
      <c r="A218" s="3"/>
      <c r="B218" s="3"/>
      <c r="C218" s="8"/>
      <c r="D218" s="3"/>
      <c r="E218" s="3"/>
      <c r="F218" s="3"/>
      <c r="G218" s="3"/>
      <c r="H218" s="3"/>
      <c r="I218" s="3"/>
      <c r="J218" s="3"/>
      <c r="K218" s="3"/>
      <c r="L218" s="3"/>
      <c r="M218" s="3"/>
      <c r="N218" s="36"/>
      <c r="R218" s="3"/>
      <c r="S218" s="3"/>
      <c r="T218" s="3"/>
      <c r="U218" s="3"/>
      <c r="V218" s="3"/>
      <c r="W218" s="3"/>
      <c r="X218" s="3"/>
      <c r="Y218" s="3"/>
      <c r="Z218" s="3"/>
      <c r="AA218" s="3"/>
      <c r="AB218" s="3"/>
      <c r="AC218" s="3"/>
      <c r="AD218" s="3"/>
      <c r="AE218" s="3"/>
      <c r="AF218" s="3"/>
      <c r="AG218" s="3"/>
      <c r="AH218" s="3"/>
      <c r="AI218" s="3"/>
      <c r="AJ218" s="3"/>
      <c r="AK218" s="4"/>
    </row>
    <row r="219" spans="1:37">
      <c r="A219" s="3"/>
      <c r="B219" s="3"/>
      <c r="C219" s="8"/>
      <c r="D219" s="3"/>
      <c r="E219" s="3"/>
      <c r="F219" s="3"/>
      <c r="G219" s="3"/>
      <c r="H219" s="3"/>
      <c r="I219" s="3"/>
      <c r="J219" s="3"/>
      <c r="K219" s="3"/>
      <c r="L219" s="3"/>
      <c r="M219" s="3"/>
      <c r="N219" s="36"/>
      <c r="R219" s="3"/>
      <c r="S219" s="3"/>
      <c r="T219" s="3"/>
      <c r="U219" s="3"/>
      <c r="V219" s="3"/>
      <c r="W219" s="3"/>
      <c r="X219" s="3"/>
      <c r="Y219" s="3"/>
      <c r="Z219" s="3"/>
      <c r="AA219" s="3"/>
      <c r="AB219" s="3"/>
      <c r="AC219" s="3"/>
      <c r="AD219" s="3"/>
      <c r="AE219" s="3"/>
      <c r="AF219" s="3"/>
      <c r="AG219" s="3"/>
      <c r="AH219" s="3"/>
      <c r="AI219" s="3"/>
      <c r="AJ219" s="3"/>
      <c r="AK219" s="4"/>
    </row>
    <row r="220" spans="1:37">
      <c r="A220" s="3"/>
      <c r="B220" s="3"/>
      <c r="C220" s="8"/>
      <c r="D220" s="3"/>
      <c r="E220" s="3"/>
      <c r="F220" s="3"/>
      <c r="G220" s="3"/>
      <c r="H220" s="3"/>
      <c r="I220" s="3"/>
      <c r="J220" s="3"/>
      <c r="K220" s="3"/>
      <c r="L220" s="3"/>
      <c r="M220" s="3"/>
      <c r="N220" s="36"/>
      <c r="R220" s="3"/>
      <c r="S220" s="3"/>
      <c r="T220" s="3"/>
      <c r="U220" s="3"/>
      <c r="V220" s="3"/>
      <c r="W220" s="3"/>
      <c r="X220" s="3"/>
      <c r="Y220" s="3"/>
      <c r="Z220" s="3"/>
      <c r="AA220" s="3"/>
      <c r="AB220" s="3"/>
      <c r="AC220" s="3"/>
      <c r="AD220" s="3"/>
      <c r="AE220" s="3"/>
      <c r="AF220" s="3"/>
      <c r="AG220" s="3"/>
      <c r="AH220" s="3"/>
      <c r="AI220" s="3"/>
      <c r="AJ220" s="3"/>
      <c r="AK220" s="4"/>
    </row>
    <row r="221" spans="1:37">
      <c r="A221" s="3"/>
      <c r="B221" s="3"/>
      <c r="C221" s="8"/>
      <c r="D221" s="3"/>
      <c r="E221" s="3"/>
      <c r="F221" s="3"/>
      <c r="G221" s="3"/>
      <c r="H221" s="3"/>
      <c r="I221" s="3"/>
      <c r="J221" s="3"/>
      <c r="K221" s="3"/>
      <c r="L221" s="3"/>
      <c r="M221" s="3"/>
      <c r="N221" s="36"/>
      <c r="R221" s="3"/>
      <c r="S221" s="3"/>
      <c r="T221" s="3"/>
      <c r="U221" s="3"/>
      <c r="V221" s="3"/>
      <c r="W221" s="3"/>
      <c r="X221" s="3"/>
      <c r="Y221" s="3"/>
      <c r="Z221" s="3"/>
      <c r="AA221" s="3"/>
      <c r="AB221" s="3"/>
      <c r="AC221" s="3"/>
      <c r="AD221" s="3"/>
      <c r="AE221" s="3"/>
      <c r="AF221" s="3"/>
      <c r="AG221" s="3"/>
      <c r="AH221" s="3"/>
      <c r="AI221" s="3"/>
      <c r="AJ221" s="3"/>
      <c r="AK221" s="4"/>
    </row>
    <row r="222" spans="1:37">
      <c r="A222" s="3"/>
      <c r="B222" s="3"/>
      <c r="C222" s="8"/>
      <c r="D222" s="3"/>
      <c r="E222" s="3"/>
      <c r="F222" s="3"/>
      <c r="G222" s="3"/>
      <c r="H222" s="3"/>
      <c r="I222" s="3"/>
      <c r="J222" s="3"/>
      <c r="K222" s="3"/>
      <c r="L222" s="3"/>
      <c r="M222" s="3"/>
      <c r="N222" s="36"/>
      <c r="R222" s="3"/>
      <c r="S222" s="3"/>
      <c r="T222" s="3"/>
      <c r="U222" s="3"/>
      <c r="V222" s="3"/>
      <c r="W222" s="3"/>
      <c r="X222" s="3"/>
      <c r="Y222" s="3"/>
      <c r="Z222" s="3"/>
      <c r="AA222" s="3"/>
      <c r="AB222" s="3"/>
      <c r="AC222" s="3"/>
      <c r="AD222" s="3"/>
      <c r="AE222" s="3"/>
      <c r="AF222" s="3"/>
      <c r="AG222" s="3"/>
      <c r="AH222" s="3"/>
      <c r="AI222" s="3"/>
      <c r="AJ222" s="3"/>
      <c r="AK222" s="4"/>
    </row>
    <row r="223" spans="1:37">
      <c r="A223" s="3"/>
      <c r="B223" s="3"/>
      <c r="C223" s="8"/>
      <c r="D223" s="3"/>
      <c r="E223" s="3"/>
      <c r="F223" s="3"/>
      <c r="G223" s="3"/>
      <c r="H223" s="3"/>
      <c r="I223" s="3"/>
      <c r="J223" s="3"/>
      <c r="K223" s="3"/>
      <c r="L223" s="3"/>
      <c r="M223" s="3"/>
      <c r="N223" s="36"/>
      <c r="R223" s="3"/>
      <c r="S223" s="3"/>
      <c r="T223" s="3"/>
      <c r="U223" s="3"/>
      <c r="V223" s="3"/>
      <c r="W223" s="3"/>
      <c r="X223" s="3"/>
      <c r="Y223" s="3"/>
      <c r="Z223" s="3"/>
      <c r="AA223" s="3"/>
      <c r="AB223" s="3"/>
      <c r="AC223" s="3"/>
      <c r="AD223" s="3"/>
      <c r="AE223" s="3"/>
      <c r="AF223" s="3"/>
      <c r="AG223" s="3"/>
      <c r="AH223" s="3"/>
      <c r="AI223" s="3"/>
      <c r="AJ223" s="3"/>
      <c r="AK223" s="4"/>
    </row>
    <row r="224" spans="1:37">
      <c r="A224" s="3"/>
      <c r="B224" s="3"/>
      <c r="C224" s="8"/>
      <c r="D224" s="3"/>
      <c r="E224" s="3"/>
      <c r="F224" s="3"/>
      <c r="G224" s="3"/>
      <c r="H224" s="3"/>
      <c r="I224" s="3"/>
      <c r="J224" s="3"/>
      <c r="K224" s="3"/>
      <c r="L224" s="3"/>
      <c r="M224" s="3"/>
      <c r="N224" s="36"/>
      <c r="O224" s="3"/>
      <c r="R224" s="3"/>
      <c r="S224" s="3"/>
      <c r="T224" s="3"/>
      <c r="U224" s="3"/>
      <c r="V224" s="3"/>
      <c r="W224" s="3"/>
      <c r="X224" s="3"/>
      <c r="Y224" s="3"/>
      <c r="Z224" s="3"/>
      <c r="AA224" s="3"/>
      <c r="AB224" s="3"/>
      <c r="AC224" s="3"/>
      <c r="AD224" s="3"/>
      <c r="AE224" s="3"/>
      <c r="AF224" s="3"/>
      <c r="AG224" s="3"/>
      <c r="AH224" s="3"/>
      <c r="AI224" s="3"/>
      <c r="AJ224" s="3"/>
      <c r="AK224" s="4"/>
    </row>
    <row r="225" spans="1:37">
      <c r="A225" s="3"/>
      <c r="B225" s="3"/>
      <c r="C225" s="8"/>
      <c r="D225" s="3"/>
      <c r="E225" s="3"/>
      <c r="F225" s="3"/>
      <c r="G225" s="3"/>
      <c r="H225" s="3"/>
      <c r="I225" s="3"/>
      <c r="J225" s="3"/>
      <c r="K225" s="3"/>
      <c r="L225" s="3"/>
      <c r="M225" s="3"/>
      <c r="N225" s="36"/>
      <c r="O225" s="3"/>
      <c r="R225" s="3"/>
      <c r="S225" s="3"/>
      <c r="T225" s="3"/>
      <c r="U225" s="3"/>
      <c r="V225" s="3"/>
      <c r="W225" s="3"/>
      <c r="X225" s="3"/>
      <c r="Y225" s="3"/>
      <c r="Z225" s="3"/>
      <c r="AA225" s="3"/>
      <c r="AB225" s="3"/>
      <c r="AC225" s="3"/>
      <c r="AD225" s="3"/>
      <c r="AE225" s="3"/>
      <c r="AF225" s="3"/>
      <c r="AG225" s="3"/>
      <c r="AH225" s="3"/>
      <c r="AI225" s="3"/>
      <c r="AJ225" s="3"/>
      <c r="AK225" s="4"/>
    </row>
    <row r="226" spans="1:37">
      <c r="A226" s="3"/>
      <c r="B226" s="3"/>
      <c r="C226" s="8"/>
      <c r="D226" s="3"/>
      <c r="E226" s="3"/>
      <c r="F226" s="3"/>
      <c r="G226" s="3"/>
      <c r="H226" s="3"/>
      <c r="I226" s="3"/>
      <c r="J226" s="3"/>
      <c r="K226" s="3"/>
      <c r="L226" s="3"/>
      <c r="M226" s="3"/>
      <c r="N226" s="36"/>
      <c r="R226" s="3"/>
      <c r="S226" s="3"/>
      <c r="T226" s="3"/>
      <c r="U226" s="3"/>
      <c r="V226" s="3"/>
      <c r="W226" s="3"/>
      <c r="X226" s="3"/>
      <c r="Y226" s="3"/>
      <c r="Z226" s="3"/>
      <c r="AA226" s="3"/>
      <c r="AB226" s="3"/>
      <c r="AC226" s="3"/>
      <c r="AD226" s="3"/>
      <c r="AE226" s="3"/>
      <c r="AF226" s="3"/>
      <c r="AG226" s="3"/>
      <c r="AH226" s="3"/>
      <c r="AI226" s="3"/>
      <c r="AJ226" s="3"/>
      <c r="AK226" s="4"/>
    </row>
    <row r="227" spans="1:37">
      <c r="A227" s="3"/>
      <c r="B227" s="3"/>
      <c r="C227" s="8"/>
      <c r="D227" s="3"/>
      <c r="E227" s="3"/>
      <c r="F227" s="3"/>
      <c r="G227" s="3"/>
      <c r="H227" s="3"/>
      <c r="I227" s="3"/>
      <c r="J227" s="3"/>
      <c r="K227" s="3"/>
      <c r="L227" s="3"/>
      <c r="M227" s="3"/>
      <c r="N227" s="36"/>
      <c r="R227" s="3"/>
      <c r="S227" s="3"/>
      <c r="T227" s="3"/>
      <c r="U227" s="3"/>
      <c r="V227" s="3"/>
      <c r="W227" s="3"/>
      <c r="X227" s="3"/>
      <c r="Y227" s="3"/>
      <c r="Z227" s="3"/>
      <c r="AA227" s="3"/>
      <c r="AB227" s="3"/>
      <c r="AC227" s="3"/>
      <c r="AD227" s="3"/>
      <c r="AE227" s="3"/>
      <c r="AF227" s="3"/>
      <c r="AG227" s="3"/>
      <c r="AH227" s="3"/>
      <c r="AI227" s="3"/>
      <c r="AJ227" s="3"/>
      <c r="AK227" s="4"/>
    </row>
    <row r="228" spans="1:37">
      <c r="A228" s="3"/>
      <c r="B228" s="3"/>
      <c r="C228" s="8"/>
      <c r="D228" s="3"/>
      <c r="E228" s="3"/>
      <c r="F228" s="3"/>
      <c r="G228" s="3"/>
      <c r="H228" s="3"/>
      <c r="I228" s="3"/>
      <c r="J228" s="3"/>
      <c r="K228" s="3"/>
      <c r="L228" s="3"/>
      <c r="M228" s="3"/>
      <c r="N228" s="36"/>
      <c r="O228" s="3"/>
      <c r="R228" s="3"/>
      <c r="S228" s="3"/>
      <c r="T228" s="3"/>
      <c r="U228" s="3"/>
      <c r="V228" s="3"/>
      <c r="W228" s="3"/>
      <c r="X228" s="3"/>
      <c r="Y228" s="3"/>
      <c r="Z228" s="3"/>
      <c r="AA228" s="3"/>
      <c r="AB228" s="3"/>
      <c r="AC228" s="3"/>
      <c r="AD228" s="3"/>
      <c r="AE228" s="3"/>
      <c r="AF228" s="3"/>
      <c r="AG228" s="3"/>
      <c r="AH228" s="3"/>
      <c r="AI228" s="3"/>
      <c r="AJ228" s="3"/>
      <c r="AK228" s="4"/>
    </row>
    <row r="229" spans="1:37">
      <c r="A229" s="3"/>
      <c r="B229" s="3"/>
      <c r="C229" s="8"/>
      <c r="D229" s="3"/>
      <c r="E229" s="3"/>
      <c r="F229" s="3"/>
      <c r="G229" s="3"/>
      <c r="H229" s="3"/>
      <c r="I229" s="3"/>
      <c r="J229" s="3"/>
      <c r="K229" s="3"/>
      <c r="L229" s="3"/>
      <c r="M229" s="3"/>
      <c r="N229" s="36"/>
      <c r="R229" s="3"/>
      <c r="S229" s="3"/>
      <c r="T229" s="3"/>
      <c r="U229" s="3"/>
      <c r="V229" s="3"/>
      <c r="W229" s="3"/>
      <c r="X229" s="3"/>
      <c r="Y229" s="3"/>
      <c r="Z229" s="3"/>
      <c r="AA229" s="3"/>
      <c r="AB229" s="3"/>
      <c r="AC229" s="3"/>
      <c r="AD229" s="3"/>
      <c r="AE229" s="3"/>
      <c r="AF229" s="3"/>
      <c r="AG229" s="3"/>
      <c r="AH229" s="3"/>
      <c r="AI229" s="3"/>
      <c r="AJ229" s="3"/>
      <c r="AK229" s="4"/>
    </row>
    <row r="230" spans="1:37">
      <c r="A230" s="3"/>
      <c r="B230" s="3"/>
      <c r="C230" s="8"/>
      <c r="D230" s="3"/>
      <c r="E230" s="3"/>
      <c r="F230" s="3"/>
      <c r="G230" s="3"/>
      <c r="H230" s="3"/>
      <c r="I230" s="3"/>
      <c r="J230" s="3"/>
      <c r="K230" s="3"/>
      <c r="L230" s="3"/>
      <c r="M230" s="3"/>
      <c r="N230" s="36"/>
      <c r="O230" s="3"/>
      <c r="R230" s="3"/>
      <c r="S230" s="3"/>
      <c r="T230" s="3"/>
      <c r="U230" s="3"/>
      <c r="V230" s="3"/>
      <c r="W230" s="3"/>
      <c r="X230" s="3"/>
      <c r="Y230" s="3"/>
      <c r="Z230" s="3"/>
      <c r="AA230" s="3"/>
      <c r="AB230" s="3"/>
      <c r="AC230" s="3"/>
      <c r="AD230" s="3"/>
      <c r="AE230" s="3"/>
      <c r="AF230" s="3"/>
      <c r="AG230" s="3"/>
      <c r="AH230" s="3"/>
      <c r="AI230" s="3"/>
      <c r="AJ230" s="3"/>
      <c r="AK230" s="4"/>
    </row>
    <row r="231" spans="1:37">
      <c r="A231" s="3"/>
      <c r="B231" s="3"/>
      <c r="C231" s="8"/>
      <c r="D231" s="3"/>
      <c r="E231" s="3"/>
      <c r="F231" s="3"/>
      <c r="G231" s="3"/>
      <c r="H231" s="3"/>
      <c r="I231" s="3"/>
      <c r="J231" s="3"/>
      <c r="K231" s="3"/>
      <c r="L231" s="3"/>
      <c r="M231" s="3"/>
      <c r="N231" s="36"/>
      <c r="R231" s="3"/>
      <c r="S231" s="3"/>
      <c r="T231" s="3"/>
      <c r="U231" s="3"/>
      <c r="V231" s="3"/>
      <c r="W231" s="3"/>
      <c r="X231" s="3"/>
      <c r="Y231" s="3"/>
      <c r="Z231" s="3"/>
      <c r="AA231" s="3"/>
      <c r="AB231" s="3"/>
      <c r="AC231" s="3"/>
      <c r="AD231" s="3"/>
      <c r="AE231" s="3"/>
      <c r="AF231" s="3"/>
      <c r="AG231" s="3"/>
      <c r="AH231" s="3"/>
      <c r="AI231" s="3"/>
      <c r="AJ231" s="3"/>
      <c r="AK231" s="4"/>
    </row>
    <row r="232" spans="1:37">
      <c r="A232" s="3"/>
      <c r="B232" s="3"/>
      <c r="C232" s="8"/>
      <c r="D232" s="3"/>
      <c r="E232" s="3"/>
      <c r="F232" s="3"/>
      <c r="G232" s="3"/>
      <c r="H232" s="3"/>
      <c r="I232" s="3"/>
      <c r="J232" s="3"/>
      <c r="K232" s="3"/>
      <c r="L232" s="3"/>
      <c r="M232" s="3"/>
      <c r="N232" s="36"/>
      <c r="O232" s="3"/>
      <c r="R232" s="3"/>
      <c r="S232" s="3"/>
      <c r="T232" s="3"/>
      <c r="U232" s="3"/>
      <c r="V232" s="3"/>
      <c r="W232" s="3"/>
      <c r="X232" s="3"/>
      <c r="Y232" s="3"/>
      <c r="Z232" s="3"/>
      <c r="AA232" s="3"/>
      <c r="AB232" s="3"/>
      <c r="AC232" s="3"/>
      <c r="AD232" s="3"/>
      <c r="AE232" s="3"/>
      <c r="AF232" s="3"/>
      <c r="AG232" s="3"/>
      <c r="AH232" s="3"/>
      <c r="AI232" s="3"/>
      <c r="AJ232" s="3"/>
      <c r="AK232" s="4"/>
    </row>
    <row r="233" spans="1:37">
      <c r="A233" s="3"/>
      <c r="B233" s="3"/>
      <c r="C233" s="8"/>
      <c r="D233" s="3"/>
      <c r="E233" s="3"/>
      <c r="F233" s="3"/>
      <c r="G233" s="3"/>
      <c r="H233" s="3"/>
      <c r="I233" s="3"/>
      <c r="J233" s="3"/>
      <c r="K233" s="3"/>
      <c r="L233" s="3"/>
      <c r="M233" s="3"/>
      <c r="N233" s="3"/>
      <c r="O233" s="3"/>
      <c r="R233" s="3"/>
      <c r="S233" s="3"/>
      <c r="T233" s="3"/>
      <c r="U233" s="3"/>
      <c r="V233" s="3"/>
      <c r="W233" s="3"/>
      <c r="X233" s="3"/>
      <c r="Y233" s="3"/>
      <c r="Z233" s="3"/>
      <c r="AA233" s="3"/>
      <c r="AB233" s="3"/>
      <c r="AC233" s="3"/>
      <c r="AD233" s="3"/>
      <c r="AE233" s="3"/>
      <c r="AF233" s="3"/>
      <c r="AG233" s="3"/>
      <c r="AH233" s="3"/>
      <c r="AI233" s="3"/>
      <c r="AJ233" s="3"/>
      <c r="AK233" s="4"/>
    </row>
    <row r="234" spans="1:37">
      <c r="A234" s="3"/>
      <c r="B234" s="3"/>
      <c r="C234" s="8"/>
      <c r="D234" s="3"/>
      <c r="E234" s="3"/>
      <c r="F234" s="3"/>
      <c r="G234" s="3"/>
      <c r="H234" s="3"/>
      <c r="I234" s="3"/>
      <c r="J234" s="3"/>
      <c r="K234" s="3"/>
      <c r="L234" s="3"/>
      <c r="M234" s="3"/>
      <c r="N234" s="36"/>
      <c r="R234" s="3"/>
      <c r="S234" s="3"/>
      <c r="T234" s="3"/>
      <c r="U234" s="3"/>
      <c r="V234" s="3"/>
      <c r="W234" s="3"/>
      <c r="X234" s="3"/>
      <c r="Y234" s="3"/>
      <c r="Z234" s="3"/>
      <c r="AA234" s="3"/>
      <c r="AB234" s="3"/>
      <c r="AC234" s="3"/>
      <c r="AD234" s="3"/>
      <c r="AE234" s="3"/>
      <c r="AF234" s="3"/>
      <c r="AG234" s="3"/>
      <c r="AH234" s="3"/>
      <c r="AI234" s="3"/>
      <c r="AJ234" s="3"/>
      <c r="AK234" s="4"/>
    </row>
    <row r="235" spans="1:37">
      <c r="A235" s="3"/>
      <c r="B235" s="3"/>
      <c r="C235" s="8"/>
      <c r="D235" s="3"/>
      <c r="E235" s="3"/>
      <c r="F235" s="3"/>
      <c r="G235" s="3"/>
      <c r="H235" s="3"/>
      <c r="I235" s="3"/>
      <c r="J235" s="3"/>
      <c r="K235" s="3"/>
      <c r="L235" s="3"/>
      <c r="M235" s="3"/>
      <c r="N235" s="36"/>
      <c r="O235" s="3"/>
      <c r="R235" s="3"/>
      <c r="S235" s="3"/>
      <c r="T235" s="3"/>
      <c r="U235" s="3"/>
      <c r="V235" s="3"/>
      <c r="W235" s="3"/>
      <c r="X235" s="3"/>
      <c r="Y235" s="3"/>
      <c r="Z235" s="3"/>
      <c r="AA235" s="3"/>
      <c r="AB235" s="3"/>
      <c r="AC235" s="3"/>
      <c r="AD235" s="3"/>
      <c r="AE235" s="3"/>
      <c r="AF235" s="3"/>
      <c r="AG235" s="3"/>
      <c r="AH235" s="3"/>
      <c r="AI235" s="3"/>
      <c r="AJ235" s="3"/>
      <c r="AK235" s="4"/>
    </row>
    <row r="236" spans="1:37">
      <c r="A236" s="3"/>
      <c r="B236" s="3"/>
      <c r="C236" s="8"/>
      <c r="D236" s="3"/>
      <c r="E236" s="3"/>
      <c r="F236" s="3"/>
      <c r="G236" s="3"/>
      <c r="H236" s="3"/>
      <c r="I236" s="3"/>
      <c r="J236" s="3"/>
      <c r="K236" s="3"/>
      <c r="L236" s="3"/>
      <c r="M236" s="3"/>
      <c r="N236" s="36"/>
      <c r="O236" s="3"/>
      <c r="R236" s="3"/>
      <c r="S236" s="3"/>
      <c r="T236" s="3"/>
      <c r="U236" s="3"/>
      <c r="V236" s="3"/>
      <c r="W236" s="3"/>
      <c r="X236" s="3"/>
      <c r="Y236" s="3"/>
      <c r="Z236" s="3"/>
      <c r="AA236" s="3"/>
      <c r="AB236" s="3"/>
      <c r="AC236" s="3"/>
      <c r="AD236" s="3"/>
      <c r="AE236" s="3"/>
      <c r="AF236" s="3"/>
      <c r="AG236" s="3"/>
      <c r="AH236" s="3"/>
      <c r="AI236" s="3"/>
      <c r="AJ236" s="3"/>
      <c r="AK236" s="4"/>
    </row>
    <row r="237" spans="1:37">
      <c r="A237" s="3"/>
      <c r="B237" s="3"/>
      <c r="C237" s="8"/>
      <c r="D237" s="3"/>
      <c r="E237" s="3"/>
      <c r="F237" s="3"/>
      <c r="G237" s="3"/>
      <c r="H237" s="3"/>
      <c r="I237" s="3"/>
      <c r="J237" s="3"/>
      <c r="K237" s="3"/>
      <c r="L237" s="3"/>
      <c r="M237" s="3"/>
      <c r="N237" s="36"/>
      <c r="O237" s="3"/>
      <c r="R237" s="3"/>
      <c r="S237" s="3"/>
      <c r="T237" s="3"/>
      <c r="U237" s="3"/>
      <c r="V237" s="3"/>
      <c r="W237" s="3"/>
      <c r="X237" s="3"/>
      <c r="Y237" s="3"/>
      <c r="Z237" s="3"/>
      <c r="AA237" s="3"/>
      <c r="AB237" s="3"/>
      <c r="AC237" s="3"/>
      <c r="AD237" s="3"/>
      <c r="AE237" s="3"/>
      <c r="AF237" s="3"/>
      <c r="AG237" s="3"/>
      <c r="AH237" s="3"/>
      <c r="AI237" s="3"/>
      <c r="AJ237" s="3"/>
      <c r="AK237" s="4"/>
    </row>
    <row r="238" spans="1:37">
      <c r="A238" s="3"/>
      <c r="B238" s="3"/>
      <c r="C238" s="8"/>
      <c r="D238" s="3"/>
      <c r="E238" s="3"/>
      <c r="F238" s="3"/>
      <c r="G238" s="3"/>
      <c r="H238" s="3"/>
      <c r="I238" s="3"/>
      <c r="J238" s="3"/>
      <c r="K238" s="3"/>
      <c r="L238" s="3"/>
      <c r="M238" s="3"/>
      <c r="N238" s="36"/>
      <c r="O238" s="3"/>
      <c r="R238" s="3"/>
      <c r="S238" s="3"/>
      <c r="T238" s="3"/>
      <c r="U238" s="3"/>
      <c r="V238" s="3"/>
      <c r="W238" s="3"/>
      <c r="X238" s="3"/>
      <c r="Y238" s="3"/>
      <c r="Z238" s="3"/>
      <c r="AA238" s="3"/>
      <c r="AB238" s="3"/>
      <c r="AC238" s="3"/>
      <c r="AD238" s="3"/>
      <c r="AE238" s="3"/>
      <c r="AF238" s="3"/>
      <c r="AG238" s="3"/>
      <c r="AH238" s="3"/>
      <c r="AI238" s="3"/>
      <c r="AJ238" s="3"/>
      <c r="AK238" s="4"/>
    </row>
    <row r="239" spans="1:37">
      <c r="A239" s="3"/>
      <c r="B239" s="3"/>
      <c r="C239" s="8"/>
      <c r="D239" s="3"/>
      <c r="E239" s="3"/>
      <c r="F239" s="3"/>
      <c r="G239" s="3"/>
      <c r="H239" s="3"/>
      <c r="I239" s="3"/>
      <c r="J239" s="3"/>
      <c r="K239" s="3"/>
      <c r="L239" s="3"/>
      <c r="M239" s="3"/>
      <c r="N239" s="36"/>
      <c r="O239" s="3"/>
      <c r="R239" s="3"/>
      <c r="S239" s="3"/>
      <c r="T239" s="3"/>
      <c r="U239" s="3"/>
      <c r="V239" s="3"/>
      <c r="W239" s="3"/>
      <c r="X239" s="3"/>
      <c r="Y239" s="3"/>
      <c r="Z239" s="3"/>
      <c r="AA239" s="3"/>
      <c r="AB239" s="3"/>
      <c r="AC239" s="3"/>
      <c r="AD239" s="3"/>
      <c r="AE239" s="3"/>
      <c r="AF239" s="3"/>
      <c r="AG239" s="3"/>
      <c r="AH239" s="3"/>
      <c r="AI239" s="3"/>
      <c r="AJ239" s="3"/>
      <c r="AK239" s="4"/>
    </row>
    <row r="240" spans="1:37">
      <c r="A240" s="3"/>
      <c r="B240" s="3"/>
      <c r="C240" s="8"/>
      <c r="D240" s="3"/>
      <c r="E240" s="3"/>
      <c r="F240" s="3"/>
      <c r="G240" s="3"/>
      <c r="H240" s="3"/>
      <c r="I240" s="3"/>
      <c r="J240" s="3"/>
      <c r="K240" s="3"/>
      <c r="L240" s="3"/>
      <c r="M240" s="3"/>
      <c r="N240" s="36"/>
      <c r="O240" s="3"/>
      <c r="R240" s="3"/>
      <c r="S240" s="3"/>
      <c r="T240" s="3"/>
      <c r="U240" s="3"/>
      <c r="V240" s="3"/>
      <c r="W240" s="3"/>
      <c r="X240" s="3"/>
      <c r="Y240" s="3"/>
      <c r="Z240" s="3"/>
      <c r="AA240" s="3"/>
      <c r="AB240" s="3"/>
      <c r="AC240" s="3"/>
      <c r="AD240" s="3"/>
      <c r="AE240" s="3"/>
      <c r="AF240" s="3"/>
      <c r="AG240" s="3"/>
      <c r="AH240" s="3"/>
      <c r="AI240" s="3"/>
      <c r="AJ240" s="3"/>
      <c r="AK240" s="4"/>
    </row>
    <row r="241" spans="1:37">
      <c r="A241" s="3"/>
      <c r="B241" s="3"/>
      <c r="C241" s="8"/>
      <c r="D241" s="3"/>
      <c r="E241" s="3"/>
      <c r="F241" s="3"/>
      <c r="G241" s="3"/>
      <c r="H241" s="3"/>
      <c r="I241" s="3"/>
      <c r="J241" s="3"/>
      <c r="K241" s="3"/>
      <c r="L241" s="3"/>
      <c r="M241" s="3"/>
      <c r="N241" s="36"/>
      <c r="O241" s="3"/>
      <c r="R241" s="3"/>
      <c r="S241" s="3"/>
      <c r="T241" s="3"/>
      <c r="U241" s="3"/>
      <c r="V241" s="3"/>
      <c r="W241" s="3"/>
      <c r="X241" s="3"/>
      <c r="Y241" s="3"/>
      <c r="Z241" s="3"/>
      <c r="AA241" s="3"/>
      <c r="AB241" s="3"/>
      <c r="AC241" s="3"/>
      <c r="AD241" s="3"/>
      <c r="AE241" s="3"/>
      <c r="AF241" s="3"/>
      <c r="AG241" s="3"/>
      <c r="AH241" s="3"/>
      <c r="AI241" s="3"/>
      <c r="AJ241" s="3"/>
      <c r="AK241" s="4"/>
    </row>
    <row r="242" spans="1:37">
      <c r="A242" s="3"/>
      <c r="B242" s="3"/>
      <c r="C242" s="8"/>
      <c r="D242" s="3"/>
      <c r="E242" s="3"/>
      <c r="F242" s="3"/>
      <c r="G242" s="3"/>
      <c r="H242" s="3"/>
      <c r="I242" s="3"/>
      <c r="J242" s="3"/>
      <c r="K242" s="3"/>
      <c r="L242" s="3"/>
      <c r="M242" s="3"/>
      <c r="N242" s="36"/>
      <c r="O242" s="3"/>
      <c r="R242" s="3"/>
      <c r="S242" s="3"/>
      <c r="T242" s="3"/>
      <c r="U242" s="3"/>
      <c r="V242" s="3"/>
      <c r="W242" s="3"/>
      <c r="X242" s="3"/>
      <c r="Y242" s="3"/>
      <c r="Z242" s="3"/>
      <c r="AA242" s="3"/>
      <c r="AB242" s="3"/>
      <c r="AC242" s="3"/>
      <c r="AD242" s="3"/>
      <c r="AE242" s="3"/>
      <c r="AF242" s="3"/>
      <c r="AG242" s="3"/>
      <c r="AH242" s="3"/>
      <c r="AI242" s="3"/>
      <c r="AJ242" s="3"/>
      <c r="AK242" s="4"/>
    </row>
    <row r="243" spans="1:37">
      <c r="A243" s="3"/>
      <c r="B243" s="3"/>
      <c r="C243" s="8"/>
      <c r="D243" s="3"/>
      <c r="E243" s="3"/>
      <c r="F243" s="3"/>
      <c r="G243" s="3"/>
      <c r="H243" s="3"/>
      <c r="I243" s="3"/>
      <c r="J243" s="3"/>
      <c r="K243" s="3"/>
      <c r="L243" s="3"/>
      <c r="M243" s="3"/>
      <c r="N243" s="36"/>
      <c r="R243" s="3"/>
      <c r="S243" s="3"/>
      <c r="T243" s="3"/>
      <c r="U243" s="3"/>
      <c r="V243" s="3"/>
      <c r="W243" s="3"/>
      <c r="X243" s="3"/>
      <c r="Y243" s="3"/>
      <c r="Z243" s="3"/>
      <c r="AA243" s="3"/>
      <c r="AB243" s="3"/>
      <c r="AC243" s="3"/>
      <c r="AD243" s="3"/>
      <c r="AE243" s="3"/>
      <c r="AF243" s="3"/>
      <c r="AG243" s="3"/>
      <c r="AH243" s="3"/>
      <c r="AI243" s="3"/>
      <c r="AJ243" s="3"/>
      <c r="AK243" s="4"/>
    </row>
    <row r="244" spans="1:37">
      <c r="A244" s="3"/>
      <c r="B244" s="3"/>
      <c r="C244" s="8"/>
      <c r="D244" s="3"/>
      <c r="E244" s="3"/>
      <c r="F244" s="3"/>
      <c r="G244" s="3"/>
      <c r="H244" s="3"/>
      <c r="I244" s="3"/>
      <c r="J244" s="3"/>
      <c r="K244" s="3"/>
      <c r="L244" s="3"/>
      <c r="M244" s="3"/>
      <c r="N244" s="36"/>
      <c r="O244" s="3"/>
      <c r="R244" s="3"/>
      <c r="S244" s="3"/>
      <c r="T244" s="3"/>
      <c r="U244" s="3"/>
      <c r="V244" s="3"/>
      <c r="W244" s="3"/>
      <c r="X244" s="3"/>
      <c r="Y244" s="3"/>
      <c r="Z244" s="3"/>
      <c r="AA244" s="3"/>
      <c r="AB244" s="3"/>
      <c r="AC244" s="3"/>
      <c r="AD244" s="3"/>
      <c r="AE244" s="3"/>
      <c r="AF244" s="3"/>
      <c r="AG244" s="3"/>
      <c r="AH244" s="3"/>
      <c r="AI244" s="3"/>
      <c r="AJ244" s="3"/>
      <c r="AK244" s="4"/>
    </row>
    <row r="245" spans="1:37">
      <c r="A245" s="3"/>
      <c r="B245" s="3"/>
      <c r="C245" s="8"/>
      <c r="D245" s="3"/>
      <c r="E245" s="3"/>
      <c r="F245" s="3"/>
      <c r="G245" s="3"/>
      <c r="H245" s="3"/>
      <c r="I245" s="3"/>
      <c r="J245" s="3"/>
      <c r="K245" s="3"/>
      <c r="L245" s="3"/>
      <c r="M245" s="3"/>
      <c r="N245" s="36"/>
      <c r="O245" s="3"/>
      <c r="R245" s="3"/>
      <c r="S245" s="3"/>
      <c r="T245" s="3"/>
      <c r="U245" s="3"/>
      <c r="V245" s="3"/>
      <c r="W245" s="3"/>
      <c r="X245" s="3"/>
      <c r="Y245" s="3"/>
      <c r="Z245" s="3"/>
      <c r="AA245" s="3"/>
      <c r="AB245" s="3"/>
      <c r="AC245" s="3"/>
      <c r="AD245" s="3"/>
      <c r="AE245" s="3"/>
      <c r="AF245" s="3"/>
      <c r="AG245" s="3"/>
      <c r="AH245" s="3"/>
      <c r="AI245" s="3"/>
      <c r="AJ245" s="3"/>
      <c r="AK245" s="4"/>
    </row>
    <row r="246" spans="1:37">
      <c r="A246" s="3"/>
      <c r="B246" s="3"/>
      <c r="C246" s="8"/>
      <c r="D246" s="3"/>
      <c r="E246" s="3"/>
      <c r="F246" s="3"/>
      <c r="G246" s="3"/>
      <c r="H246" s="3"/>
      <c r="I246" s="3"/>
      <c r="J246" s="3"/>
      <c r="K246" s="3"/>
      <c r="L246" s="3"/>
      <c r="M246" s="3"/>
      <c r="N246" s="36"/>
      <c r="O246" s="3"/>
      <c r="R246" s="3"/>
      <c r="S246" s="3"/>
      <c r="T246" s="3"/>
      <c r="U246" s="3"/>
      <c r="V246" s="3"/>
      <c r="W246" s="3"/>
      <c r="X246" s="3"/>
      <c r="Y246" s="3"/>
      <c r="Z246" s="3"/>
      <c r="AA246" s="3"/>
      <c r="AB246" s="3"/>
      <c r="AC246" s="3"/>
      <c r="AD246" s="3"/>
      <c r="AE246" s="3"/>
      <c r="AF246" s="3"/>
      <c r="AG246" s="3"/>
      <c r="AH246" s="3"/>
      <c r="AI246" s="3"/>
      <c r="AJ246" s="3"/>
      <c r="AK246" s="4"/>
    </row>
    <row r="247" spans="1:37">
      <c r="A247" s="3"/>
      <c r="B247" s="3"/>
      <c r="C247" s="8"/>
      <c r="D247" s="3"/>
      <c r="E247" s="3"/>
      <c r="F247" s="3"/>
      <c r="G247" s="3"/>
      <c r="H247" s="3"/>
      <c r="I247" s="3"/>
      <c r="J247" s="3"/>
      <c r="K247" s="3"/>
      <c r="L247" s="3"/>
      <c r="M247" s="3"/>
      <c r="N247" s="36"/>
      <c r="O247" s="3"/>
      <c r="R247" s="3"/>
      <c r="S247" s="3"/>
      <c r="T247" s="3"/>
      <c r="U247" s="3"/>
      <c r="V247" s="3"/>
      <c r="W247" s="3"/>
      <c r="X247" s="3"/>
      <c r="Y247" s="3"/>
      <c r="Z247" s="3"/>
      <c r="AA247" s="3"/>
      <c r="AB247" s="3"/>
      <c r="AC247" s="3"/>
      <c r="AD247" s="3"/>
      <c r="AE247" s="3"/>
      <c r="AF247" s="3"/>
      <c r="AG247" s="3"/>
      <c r="AH247" s="3"/>
      <c r="AI247" s="3"/>
      <c r="AJ247" s="3"/>
      <c r="AK247" s="4"/>
    </row>
    <row r="248" spans="1:37">
      <c r="A248" s="3"/>
      <c r="B248" s="3"/>
      <c r="C248" s="8"/>
      <c r="D248" s="3"/>
      <c r="E248" s="3"/>
      <c r="F248" s="3"/>
      <c r="G248" s="3"/>
      <c r="H248" s="3"/>
      <c r="I248" s="3"/>
      <c r="J248" s="3"/>
      <c r="K248" s="3"/>
      <c r="L248" s="3"/>
      <c r="M248" s="3"/>
      <c r="N248" s="36"/>
      <c r="O248" s="3"/>
      <c r="R248" s="3"/>
      <c r="S248" s="3"/>
      <c r="T248" s="3"/>
      <c r="U248" s="3"/>
      <c r="V248" s="3"/>
      <c r="W248" s="3"/>
      <c r="X248" s="3"/>
      <c r="Y248" s="3"/>
      <c r="Z248" s="3"/>
      <c r="AA248" s="3"/>
      <c r="AB248" s="3"/>
      <c r="AC248" s="3"/>
      <c r="AD248" s="3"/>
      <c r="AE248" s="3"/>
      <c r="AF248" s="3"/>
      <c r="AG248" s="3"/>
      <c r="AH248" s="3"/>
      <c r="AI248" s="3"/>
      <c r="AJ248" s="3"/>
      <c r="AK248" s="4"/>
    </row>
    <row r="249" spans="1:37">
      <c r="A249" s="3"/>
      <c r="B249" s="3"/>
      <c r="C249" s="8"/>
      <c r="D249" s="3"/>
      <c r="E249" s="3"/>
      <c r="F249" s="3"/>
      <c r="G249" s="3"/>
      <c r="H249" s="3"/>
      <c r="I249" s="3"/>
      <c r="J249" s="3"/>
      <c r="K249" s="3"/>
      <c r="L249" s="3"/>
      <c r="M249" s="3"/>
      <c r="N249" s="36"/>
      <c r="O249" s="3"/>
      <c r="R249" s="3"/>
      <c r="S249" s="3"/>
      <c r="T249" s="3"/>
      <c r="U249" s="3"/>
      <c r="V249" s="3"/>
      <c r="W249" s="3"/>
      <c r="X249" s="3"/>
      <c r="Y249" s="3"/>
      <c r="Z249" s="3"/>
      <c r="AA249" s="3"/>
      <c r="AB249" s="3"/>
      <c r="AC249" s="3"/>
      <c r="AD249" s="3"/>
      <c r="AE249" s="3"/>
      <c r="AF249" s="3"/>
      <c r="AG249" s="3"/>
      <c r="AH249" s="3"/>
      <c r="AI249" s="3"/>
      <c r="AJ249" s="3"/>
      <c r="AK249" s="4"/>
    </row>
    <row r="250" spans="1:37">
      <c r="A250" s="3"/>
      <c r="B250" s="3"/>
      <c r="C250" s="8"/>
      <c r="D250" s="3"/>
      <c r="E250" s="3"/>
      <c r="F250" s="3"/>
      <c r="G250" s="3"/>
      <c r="H250" s="3"/>
      <c r="I250" s="3"/>
      <c r="J250" s="3"/>
      <c r="K250" s="3"/>
      <c r="L250" s="3"/>
      <c r="M250" s="3"/>
      <c r="N250" s="36"/>
      <c r="O250" s="3"/>
      <c r="R250" s="3"/>
      <c r="S250" s="3"/>
      <c r="T250" s="3"/>
      <c r="U250" s="3"/>
      <c r="V250" s="3"/>
      <c r="W250" s="3"/>
      <c r="X250" s="3"/>
      <c r="Y250" s="3"/>
      <c r="Z250" s="3"/>
      <c r="AA250" s="3"/>
      <c r="AB250" s="3"/>
      <c r="AC250" s="3"/>
      <c r="AD250" s="3"/>
      <c r="AE250" s="3"/>
      <c r="AF250" s="3"/>
      <c r="AG250" s="3"/>
      <c r="AH250" s="3"/>
      <c r="AI250" s="3"/>
      <c r="AJ250" s="3"/>
      <c r="AK250" s="4"/>
    </row>
    <row r="251" spans="1:37">
      <c r="A251" s="3"/>
      <c r="B251" s="3"/>
      <c r="C251" s="8"/>
      <c r="D251" s="3"/>
      <c r="E251" s="3"/>
      <c r="F251" s="3"/>
      <c r="G251" s="3"/>
      <c r="H251" s="3"/>
      <c r="I251" s="3"/>
      <c r="J251" s="3"/>
      <c r="K251" s="3"/>
      <c r="L251" s="3"/>
      <c r="M251" s="3"/>
      <c r="N251" s="36"/>
      <c r="O251" s="3"/>
      <c r="R251" s="3"/>
      <c r="S251" s="3"/>
      <c r="T251" s="3"/>
      <c r="U251" s="3"/>
      <c r="V251" s="3"/>
      <c r="W251" s="3"/>
      <c r="X251" s="3"/>
      <c r="Y251" s="3"/>
      <c r="Z251" s="3"/>
      <c r="AA251" s="3"/>
      <c r="AB251" s="3"/>
      <c r="AC251" s="3"/>
      <c r="AD251" s="3"/>
      <c r="AE251" s="3"/>
      <c r="AF251" s="3"/>
      <c r="AG251" s="3"/>
      <c r="AH251" s="3"/>
      <c r="AI251" s="3"/>
      <c r="AJ251" s="3"/>
      <c r="AK251" s="4"/>
    </row>
    <row r="252" spans="1:37">
      <c r="A252" s="3"/>
      <c r="B252" s="3"/>
      <c r="C252" s="8"/>
      <c r="D252" s="3"/>
      <c r="E252" s="3"/>
      <c r="F252" s="3"/>
      <c r="G252" s="3"/>
      <c r="H252" s="3"/>
      <c r="I252" s="3"/>
      <c r="J252" s="3"/>
      <c r="K252" s="3"/>
      <c r="L252" s="3"/>
      <c r="M252" s="3"/>
      <c r="N252" s="36"/>
      <c r="O252" s="3"/>
      <c r="R252" s="3"/>
      <c r="S252" s="3"/>
      <c r="T252" s="3"/>
      <c r="U252" s="3"/>
      <c r="V252" s="3"/>
      <c r="W252" s="3"/>
      <c r="X252" s="3"/>
      <c r="Y252" s="3"/>
      <c r="Z252" s="3"/>
      <c r="AA252" s="3"/>
      <c r="AB252" s="3"/>
      <c r="AC252" s="3"/>
      <c r="AD252" s="3"/>
      <c r="AE252" s="3"/>
      <c r="AF252" s="3"/>
      <c r="AG252" s="3"/>
      <c r="AH252" s="3"/>
      <c r="AI252" s="3"/>
      <c r="AJ252" s="3"/>
      <c r="AK252" s="4"/>
    </row>
    <row r="253" spans="1:37">
      <c r="A253" s="3"/>
      <c r="B253" s="3"/>
      <c r="C253" s="8"/>
      <c r="D253" s="3"/>
      <c r="E253" s="3"/>
      <c r="F253" s="3"/>
      <c r="G253" s="3"/>
      <c r="H253" s="3"/>
      <c r="I253" s="3"/>
      <c r="J253" s="3"/>
      <c r="K253" s="3"/>
      <c r="L253" s="3"/>
      <c r="M253" s="3"/>
      <c r="N253" s="36"/>
      <c r="O253" s="3"/>
      <c r="R253" s="3"/>
      <c r="S253" s="3"/>
      <c r="T253" s="3"/>
      <c r="U253" s="3"/>
      <c r="V253" s="3"/>
      <c r="W253" s="3"/>
      <c r="X253" s="3"/>
      <c r="Y253" s="3"/>
      <c r="Z253" s="3"/>
      <c r="AA253" s="3"/>
      <c r="AB253" s="3"/>
      <c r="AC253" s="3"/>
      <c r="AD253" s="3"/>
      <c r="AE253" s="3"/>
      <c r="AF253" s="3"/>
      <c r="AG253" s="3"/>
      <c r="AH253" s="3"/>
      <c r="AI253" s="3"/>
      <c r="AJ253" s="3"/>
      <c r="AK253" s="4"/>
    </row>
    <row r="254" spans="1:37">
      <c r="A254" s="3"/>
      <c r="B254" s="3"/>
      <c r="C254" s="8"/>
      <c r="D254" s="3"/>
      <c r="E254" s="3"/>
      <c r="F254" s="3"/>
      <c r="G254" s="3"/>
      <c r="H254" s="3"/>
      <c r="I254" s="3"/>
      <c r="J254" s="3"/>
      <c r="K254" s="3"/>
      <c r="L254" s="3"/>
      <c r="M254" s="3"/>
      <c r="N254" s="36"/>
      <c r="R254" s="3"/>
      <c r="S254" s="3"/>
      <c r="T254" s="3"/>
      <c r="U254" s="3"/>
      <c r="V254" s="3"/>
      <c r="W254" s="3"/>
      <c r="X254" s="3"/>
      <c r="Y254" s="3"/>
      <c r="Z254" s="3"/>
      <c r="AA254" s="3"/>
      <c r="AB254" s="3"/>
      <c r="AC254" s="3"/>
      <c r="AD254" s="3"/>
      <c r="AE254" s="3"/>
      <c r="AF254" s="3"/>
      <c r="AG254" s="3"/>
      <c r="AH254" s="3"/>
      <c r="AI254" s="3"/>
      <c r="AJ254" s="3"/>
      <c r="AK254" s="4"/>
    </row>
    <row r="255" spans="1:37">
      <c r="A255" s="3"/>
      <c r="B255" s="3"/>
      <c r="C255" s="8"/>
      <c r="D255" s="3"/>
      <c r="E255" s="3"/>
      <c r="F255" s="3"/>
      <c r="G255" s="3"/>
      <c r="H255" s="3"/>
      <c r="I255" s="3"/>
      <c r="J255" s="3"/>
      <c r="K255" s="3"/>
      <c r="L255" s="3"/>
      <c r="M255" s="3"/>
      <c r="N255" s="36"/>
      <c r="R255" s="3"/>
      <c r="S255" s="3"/>
      <c r="T255" s="3"/>
      <c r="U255" s="3"/>
      <c r="V255" s="3"/>
      <c r="W255" s="3"/>
      <c r="X255" s="3"/>
      <c r="Y255" s="3"/>
      <c r="Z255" s="3"/>
      <c r="AA255" s="3"/>
      <c r="AB255" s="3"/>
      <c r="AC255" s="3"/>
      <c r="AD255" s="3"/>
      <c r="AE255" s="3"/>
      <c r="AF255" s="3"/>
      <c r="AG255" s="3"/>
      <c r="AH255" s="3"/>
      <c r="AI255" s="3"/>
      <c r="AJ255" s="3"/>
      <c r="AK255" s="4"/>
    </row>
    <row r="256" spans="1:37">
      <c r="A256" s="3"/>
      <c r="B256" s="3"/>
      <c r="C256" s="8"/>
      <c r="D256" s="3"/>
      <c r="E256" s="3"/>
      <c r="F256" s="3"/>
      <c r="G256" s="3"/>
      <c r="H256" s="3"/>
      <c r="I256" s="3"/>
      <c r="J256" s="3"/>
      <c r="K256" s="3"/>
      <c r="L256" s="3"/>
      <c r="M256" s="3"/>
      <c r="N256" s="36"/>
      <c r="O256" s="3"/>
      <c r="R256" s="3"/>
      <c r="S256" s="3"/>
      <c r="T256" s="3"/>
      <c r="U256" s="3"/>
      <c r="V256" s="3"/>
      <c r="W256" s="3"/>
      <c r="X256" s="3"/>
      <c r="Y256" s="3"/>
      <c r="Z256" s="3"/>
      <c r="AA256" s="3"/>
      <c r="AB256" s="3"/>
      <c r="AC256" s="3"/>
      <c r="AD256" s="3"/>
      <c r="AE256" s="3"/>
      <c r="AF256" s="3"/>
      <c r="AG256" s="3"/>
      <c r="AH256" s="3"/>
      <c r="AI256" s="3"/>
      <c r="AJ256" s="3"/>
      <c r="AK256" s="4"/>
    </row>
    <row r="257" spans="1:37">
      <c r="A257" s="3"/>
      <c r="B257" s="3"/>
      <c r="C257" s="8"/>
      <c r="D257" s="3"/>
      <c r="E257" s="3"/>
      <c r="F257" s="3"/>
      <c r="G257" s="3"/>
      <c r="H257" s="3"/>
      <c r="I257" s="3"/>
      <c r="J257" s="3"/>
      <c r="K257" s="3"/>
      <c r="L257" s="3"/>
      <c r="M257" s="3"/>
      <c r="N257" s="36"/>
      <c r="O257" s="3"/>
      <c r="R257" s="3"/>
      <c r="S257" s="3"/>
      <c r="T257" s="3"/>
      <c r="U257" s="3"/>
      <c r="V257" s="3"/>
      <c r="W257" s="3"/>
      <c r="X257" s="3"/>
      <c r="Y257" s="3"/>
      <c r="Z257" s="3"/>
      <c r="AA257" s="3"/>
      <c r="AB257" s="3"/>
      <c r="AC257" s="3"/>
      <c r="AD257" s="3"/>
      <c r="AE257" s="3"/>
      <c r="AF257" s="3"/>
      <c r="AG257" s="3"/>
      <c r="AH257" s="3"/>
      <c r="AI257" s="3"/>
      <c r="AJ257" s="3"/>
      <c r="AK257" s="4"/>
    </row>
    <row r="258" spans="1:37">
      <c r="A258" s="3"/>
      <c r="B258" s="3"/>
      <c r="C258" s="8"/>
      <c r="D258" s="3"/>
      <c r="E258" s="3"/>
      <c r="F258" s="3"/>
      <c r="G258" s="3"/>
      <c r="H258" s="3"/>
      <c r="I258" s="3"/>
      <c r="J258" s="3"/>
      <c r="K258" s="3"/>
      <c r="L258" s="3"/>
      <c r="M258" s="3"/>
      <c r="N258" s="36"/>
      <c r="O258" s="3"/>
      <c r="R258" s="3"/>
      <c r="S258" s="3"/>
      <c r="T258" s="3"/>
      <c r="U258" s="3"/>
      <c r="V258" s="3"/>
      <c r="W258" s="3"/>
      <c r="X258" s="3"/>
      <c r="Y258" s="3"/>
      <c r="Z258" s="3"/>
      <c r="AA258" s="3"/>
      <c r="AB258" s="3"/>
      <c r="AC258" s="3"/>
      <c r="AD258" s="3"/>
      <c r="AE258" s="3"/>
      <c r="AF258" s="3"/>
      <c r="AG258" s="3"/>
      <c r="AH258" s="3"/>
      <c r="AI258" s="3"/>
      <c r="AJ258" s="3"/>
      <c r="AK258" s="4"/>
    </row>
    <row r="259" spans="1:37">
      <c r="A259" s="3"/>
      <c r="B259" s="3"/>
      <c r="C259" s="8"/>
      <c r="D259" s="3"/>
      <c r="E259" s="3"/>
      <c r="F259" s="3"/>
      <c r="G259" s="3"/>
      <c r="H259" s="3"/>
      <c r="I259" s="3"/>
      <c r="J259" s="3"/>
      <c r="K259" s="3"/>
      <c r="L259" s="3"/>
      <c r="M259" s="3"/>
      <c r="N259" s="36"/>
      <c r="O259" s="3"/>
      <c r="R259" s="3"/>
      <c r="S259" s="3"/>
      <c r="T259" s="3"/>
      <c r="U259" s="3"/>
      <c r="V259" s="3"/>
      <c r="W259" s="3"/>
      <c r="X259" s="3"/>
      <c r="Y259" s="3"/>
      <c r="Z259" s="3"/>
      <c r="AA259" s="3"/>
      <c r="AB259" s="3"/>
      <c r="AC259" s="3"/>
      <c r="AD259" s="3"/>
      <c r="AE259" s="3"/>
      <c r="AF259" s="3"/>
      <c r="AG259" s="3"/>
      <c r="AH259" s="3"/>
      <c r="AI259" s="3"/>
      <c r="AJ259" s="3"/>
      <c r="AK259" s="4"/>
    </row>
    <row r="260" spans="1:37">
      <c r="A260" s="3"/>
      <c r="B260" s="3"/>
      <c r="C260" s="8"/>
      <c r="D260" s="3"/>
      <c r="E260" s="3"/>
      <c r="F260" s="3"/>
      <c r="G260" s="3"/>
      <c r="H260" s="3"/>
      <c r="I260" s="3"/>
      <c r="J260" s="3"/>
      <c r="K260" s="3"/>
      <c r="L260" s="3"/>
      <c r="M260" s="3"/>
      <c r="N260" s="36"/>
      <c r="O260" s="3"/>
      <c r="R260" s="3"/>
      <c r="S260" s="3"/>
      <c r="T260" s="3"/>
      <c r="U260" s="3"/>
      <c r="V260" s="3"/>
      <c r="W260" s="3"/>
      <c r="X260" s="3"/>
      <c r="Y260" s="3"/>
      <c r="Z260" s="3"/>
      <c r="AA260" s="3"/>
      <c r="AB260" s="3"/>
      <c r="AC260" s="3"/>
      <c r="AD260" s="3"/>
      <c r="AE260" s="3"/>
      <c r="AF260" s="3"/>
      <c r="AG260" s="3"/>
      <c r="AH260" s="3"/>
      <c r="AI260" s="3"/>
      <c r="AJ260" s="3"/>
      <c r="AK260" s="4"/>
    </row>
    <row r="261" spans="1:37">
      <c r="A261" s="3"/>
      <c r="B261" s="3"/>
      <c r="C261" s="8"/>
      <c r="D261" s="3"/>
      <c r="E261" s="3"/>
      <c r="F261" s="3"/>
      <c r="G261" s="3"/>
      <c r="H261" s="3"/>
      <c r="I261" s="3"/>
      <c r="J261" s="3"/>
      <c r="K261" s="3"/>
      <c r="L261" s="3"/>
      <c r="M261" s="3"/>
      <c r="N261" s="36"/>
      <c r="O261" s="3"/>
      <c r="R261" s="3"/>
      <c r="S261" s="3"/>
      <c r="T261" s="3"/>
      <c r="U261" s="3"/>
      <c r="V261" s="3"/>
      <c r="W261" s="3"/>
      <c r="X261" s="3"/>
      <c r="Y261" s="3"/>
      <c r="Z261" s="3"/>
      <c r="AA261" s="3"/>
      <c r="AB261" s="3"/>
      <c r="AC261" s="3"/>
      <c r="AD261" s="3"/>
      <c r="AE261" s="3"/>
      <c r="AF261" s="3"/>
      <c r="AG261" s="3"/>
      <c r="AH261" s="3"/>
      <c r="AI261" s="3"/>
      <c r="AJ261" s="3"/>
      <c r="AK261" s="4"/>
    </row>
    <row r="262" spans="1:37">
      <c r="A262" s="3"/>
      <c r="B262" s="3"/>
      <c r="C262" s="8"/>
      <c r="D262" s="3"/>
      <c r="E262" s="3"/>
      <c r="F262" s="3"/>
      <c r="G262" s="3"/>
      <c r="H262" s="3"/>
      <c r="I262" s="3"/>
      <c r="J262" s="3"/>
      <c r="K262" s="3"/>
      <c r="L262" s="3"/>
      <c r="M262" s="3"/>
      <c r="N262" s="36"/>
      <c r="R262" s="3"/>
      <c r="S262" s="3"/>
      <c r="T262" s="3"/>
      <c r="U262" s="3"/>
      <c r="V262" s="3"/>
      <c r="W262" s="3"/>
      <c r="X262" s="3"/>
      <c r="Y262" s="3"/>
      <c r="Z262" s="3"/>
      <c r="AA262" s="3"/>
      <c r="AB262" s="3"/>
      <c r="AC262" s="3"/>
      <c r="AD262" s="3"/>
      <c r="AE262" s="3"/>
      <c r="AF262" s="3"/>
      <c r="AG262" s="3"/>
      <c r="AH262" s="3"/>
      <c r="AI262" s="3"/>
      <c r="AJ262" s="3"/>
      <c r="AK262" s="4"/>
    </row>
    <row r="263" spans="1:37">
      <c r="A263" s="3"/>
      <c r="B263" s="3"/>
      <c r="C263" s="8"/>
      <c r="D263" s="3"/>
      <c r="E263" s="3"/>
      <c r="F263" s="3"/>
      <c r="G263" s="3"/>
      <c r="H263" s="3"/>
      <c r="I263" s="3"/>
      <c r="J263" s="3"/>
      <c r="K263" s="3"/>
      <c r="L263" s="3"/>
      <c r="M263" s="3"/>
      <c r="N263" s="36"/>
      <c r="O263" s="3"/>
      <c r="R263" s="3"/>
      <c r="S263" s="3"/>
      <c r="T263" s="3"/>
      <c r="U263" s="3"/>
      <c r="V263" s="3"/>
      <c r="W263" s="3"/>
      <c r="X263" s="3"/>
      <c r="Y263" s="3"/>
      <c r="Z263" s="3"/>
      <c r="AA263" s="3"/>
      <c r="AB263" s="3"/>
      <c r="AC263" s="3"/>
      <c r="AD263" s="3"/>
      <c r="AE263" s="3"/>
      <c r="AF263" s="3"/>
      <c r="AG263" s="3"/>
      <c r="AH263" s="3"/>
      <c r="AI263" s="3"/>
      <c r="AJ263" s="3"/>
      <c r="AK263" s="4"/>
    </row>
    <row r="264" spans="1:37">
      <c r="A264" s="3"/>
      <c r="B264" s="3"/>
      <c r="C264" s="8"/>
      <c r="D264" s="3"/>
      <c r="E264" s="3"/>
      <c r="F264" s="3"/>
      <c r="G264" s="3"/>
      <c r="H264" s="3"/>
      <c r="I264" s="3"/>
      <c r="J264" s="3"/>
      <c r="K264" s="3"/>
      <c r="L264" s="3"/>
      <c r="M264" s="3"/>
      <c r="N264" s="36"/>
      <c r="O264" s="3"/>
      <c r="R264" s="3"/>
      <c r="S264" s="3"/>
      <c r="T264" s="3"/>
      <c r="U264" s="3"/>
      <c r="V264" s="3"/>
      <c r="W264" s="3"/>
      <c r="X264" s="3"/>
      <c r="Y264" s="3"/>
      <c r="Z264" s="3"/>
      <c r="AA264" s="3"/>
      <c r="AB264" s="3"/>
      <c r="AC264" s="3"/>
      <c r="AD264" s="3"/>
      <c r="AE264" s="3"/>
      <c r="AF264" s="3"/>
      <c r="AG264" s="3"/>
      <c r="AH264" s="3"/>
      <c r="AI264" s="3"/>
      <c r="AJ264" s="3"/>
      <c r="AK264" s="4"/>
    </row>
    <row r="265" spans="1:37">
      <c r="A265" s="3"/>
      <c r="B265" s="3"/>
      <c r="C265" s="8"/>
      <c r="D265" s="3"/>
      <c r="E265" s="3"/>
      <c r="F265" s="3"/>
      <c r="G265" s="3"/>
      <c r="H265" s="3"/>
      <c r="I265" s="3"/>
      <c r="J265" s="3"/>
      <c r="K265" s="3"/>
      <c r="L265" s="3"/>
      <c r="M265" s="3"/>
      <c r="N265" s="36"/>
      <c r="O265" s="3"/>
      <c r="R265" s="3"/>
      <c r="S265" s="3"/>
      <c r="T265" s="3"/>
      <c r="U265" s="3"/>
      <c r="V265" s="3"/>
      <c r="W265" s="3"/>
      <c r="X265" s="3"/>
      <c r="Y265" s="3"/>
      <c r="Z265" s="3"/>
      <c r="AA265" s="3"/>
      <c r="AB265" s="3"/>
      <c r="AC265" s="3"/>
      <c r="AD265" s="3"/>
      <c r="AE265" s="3"/>
      <c r="AF265" s="3"/>
      <c r="AG265" s="3"/>
      <c r="AH265" s="3"/>
      <c r="AI265" s="3"/>
      <c r="AJ265" s="3"/>
      <c r="AK265" s="4"/>
    </row>
    <row r="266" spans="1:37">
      <c r="A266" s="3"/>
      <c r="B266" s="3"/>
      <c r="C266" s="8"/>
      <c r="D266" s="3"/>
      <c r="E266" s="3"/>
      <c r="F266" s="3"/>
      <c r="G266" s="3"/>
      <c r="H266" s="3"/>
      <c r="I266" s="3"/>
      <c r="J266" s="3"/>
      <c r="K266" s="3"/>
      <c r="L266" s="3"/>
      <c r="M266" s="3"/>
      <c r="N266" s="36"/>
      <c r="O266" s="3"/>
      <c r="R266" s="3"/>
      <c r="S266" s="3"/>
      <c r="T266" s="3"/>
      <c r="U266" s="3"/>
      <c r="V266" s="3"/>
      <c r="W266" s="3"/>
      <c r="X266" s="3"/>
      <c r="Y266" s="3"/>
      <c r="Z266" s="3"/>
      <c r="AA266" s="3"/>
      <c r="AB266" s="3"/>
      <c r="AC266" s="3"/>
      <c r="AD266" s="3"/>
      <c r="AE266" s="3"/>
      <c r="AF266" s="3"/>
      <c r="AG266" s="3"/>
      <c r="AH266" s="3"/>
      <c r="AI266" s="3"/>
      <c r="AJ266" s="3"/>
      <c r="AK266" s="4"/>
    </row>
    <row r="267" spans="1:37">
      <c r="A267" s="3"/>
      <c r="B267" s="3"/>
      <c r="C267" s="8"/>
      <c r="D267" s="3"/>
      <c r="E267" s="3"/>
      <c r="F267" s="3"/>
      <c r="G267" s="3"/>
      <c r="H267" s="3"/>
      <c r="I267" s="3"/>
      <c r="J267" s="3"/>
      <c r="K267" s="3"/>
      <c r="L267" s="3"/>
      <c r="M267" s="3"/>
      <c r="N267" s="36"/>
      <c r="O267" s="3"/>
      <c r="R267" s="3"/>
      <c r="S267" s="3"/>
      <c r="T267" s="3"/>
      <c r="U267" s="3"/>
      <c r="V267" s="3"/>
      <c r="W267" s="3"/>
      <c r="X267" s="3"/>
      <c r="Y267" s="3"/>
      <c r="Z267" s="3"/>
      <c r="AA267" s="3"/>
      <c r="AB267" s="3"/>
      <c r="AC267" s="3"/>
      <c r="AD267" s="3"/>
      <c r="AE267" s="3"/>
      <c r="AF267" s="3"/>
      <c r="AG267" s="3"/>
      <c r="AH267" s="3"/>
      <c r="AI267" s="3"/>
      <c r="AJ267" s="3"/>
      <c r="AK267" s="4"/>
    </row>
    <row r="268" spans="1:37">
      <c r="A268" s="3"/>
      <c r="B268" s="3"/>
      <c r="C268" s="8"/>
      <c r="D268" s="3"/>
      <c r="E268" s="3"/>
      <c r="F268" s="3"/>
      <c r="G268" s="3"/>
      <c r="H268" s="3"/>
      <c r="I268" s="3"/>
      <c r="J268" s="3"/>
      <c r="K268" s="3"/>
      <c r="L268" s="3"/>
      <c r="M268" s="3"/>
      <c r="N268" s="36"/>
      <c r="O268" s="3"/>
      <c r="R268" s="3"/>
      <c r="S268" s="3"/>
      <c r="T268" s="3"/>
      <c r="U268" s="3"/>
      <c r="V268" s="3"/>
      <c r="W268" s="3"/>
      <c r="X268" s="3"/>
      <c r="Y268" s="3"/>
      <c r="Z268" s="3"/>
      <c r="AA268" s="3"/>
      <c r="AB268" s="3"/>
      <c r="AC268" s="3"/>
      <c r="AD268" s="3"/>
      <c r="AE268" s="3"/>
      <c r="AF268" s="3"/>
      <c r="AG268" s="3"/>
      <c r="AH268" s="3"/>
      <c r="AI268" s="3"/>
      <c r="AJ268" s="3"/>
      <c r="AK268" s="4"/>
    </row>
    <row r="269" spans="1:37">
      <c r="A269" s="3"/>
      <c r="B269" s="3"/>
      <c r="C269" s="8"/>
      <c r="D269" s="3"/>
      <c r="E269" s="3"/>
      <c r="F269" s="3"/>
      <c r="G269" s="3"/>
      <c r="H269" s="3"/>
      <c r="I269" s="3"/>
      <c r="J269" s="3"/>
      <c r="K269" s="3"/>
      <c r="L269" s="3"/>
      <c r="M269" s="3"/>
      <c r="N269" s="36"/>
      <c r="O269" s="3"/>
      <c r="R269" s="3"/>
      <c r="S269" s="3"/>
      <c r="T269" s="3"/>
      <c r="U269" s="3"/>
      <c r="V269" s="3"/>
      <c r="W269" s="3"/>
      <c r="X269" s="3"/>
      <c r="Y269" s="3"/>
      <c r="Z269" s="3"/>
      <c r="AA269" s="3"/>
      <c r="AB269" s="3"/>
      <c r="AC269" s="3"/>
      <c r="AD269" s="3"/>
      <c r="AE269" s="3"/>
      <c r="AF269" s="3"/>
      <c r="AG269" s="3"/>
      <c r="AH269" s="3"/>
      <c r="AI269" s="3"/>
      <c r="AJ269" s="3"/>
      <c r="AK269" s="4"/>
    </row>
    <row r="270" spans="1:37">
      <c r="A270" s="3"/>
      <c r="B270" s="3"/>
      <c r="C270" s="8"/>
      <c r="D270" s="3"/>
      <c r="E270" s="3"/>
      <c r="F270" s="3"/>
      <c r="G270" s="3"/>
      <c r="H270" s="3"/>
      <c r="I270" s="3"/>
      <c r="J270" s="3"/>
      <c r="K270" s="3"/>
      <c r="L270" s="3"/>
      <c r="M270" s="3"/>
      <c r="N270" s="36"/>
      <c r="O270" s="3"/>
      <c r="R270" s="3"/>
      <c r="S270" s="3"/>
      <c r="T270" s="3"/>
      <c r="U270" s="3"/>
      <c r="V270" s="3"/>
      <c r="W270" s="3"/>
      <c r="X270" s="3"/>
      <c r="Y270" s="3"/>
      <c r="Z270" s="3"/>
      <c r="AA270" s="3"/>
      <c r="AB270" s="3"/>
      <c r="AC270" s="3"/>
      <c r="AD270" s="3"/>
      <c r="AE270" s="3"/>
      <c r="AF270" s="3"/>
      <c r="AG270" s="3"/>
      <c r="AH270" s="3"/>
      <c r="AI270" s="3"/>
      <c r="AJ270" s="3"/>
      <c r="AK270" s="4"/>
    </row>
    <row r="271" spans="1:37">
      <c r="A271" s="3"/>
      <c r="B271" s="3"/>
      <c r="C271" s="8"/>
      <c r="D271" s="3"/>
      <c r="E271" s="3"/>
      <c r="F271" s="3"/>
      <c r="G271" s="3"/>
      <c r="H271" s="3"/>
      <c r="I271" s="3"/>
      <c r="J271" s="3"/>
      <c r="K271" s="3"/>
      <c r="L271" s="3"/>
      <c r="M271" s="3"/>
      <c r="N271" s="36"/>
      <c r="R271" s="3"/>
      <c r="S271" s="3"/>
      <c r="T271" s="3"/>
      <c r="U271" s="3"/>
      <c r="V271" s="3"/>
      <c r="W271" s="3"/>
      <c r="X271" s="3"/>
      <c r="Y271" s="3"/>
      <c r="Z271" s="3"/>
      <c r="AA271" s="3"/>
      <c r="AB271" s="3"/>
      <c r="AC271" s="3"/>
      <c r="AD271" s="3"/>
      <c r="AE271" s="3"/>
      <c r="AF271" s="3"/>
      <c r="AG271" s="3"/>
      <c r="AH271" s="3"/>
      <c r="AI271" s="3"/>
      <c r="AJ271" s="3"/>
      <c r="AK271" s="4"/>
    </row>
    <row r="272" spans="1:37">
      <c r="A272" s="3"/>
      <c r="B272" s="3"/>
      <c r="C272" s="8"/>
      <c r="D272" s="3"/>
      <c r="E272" s="3"/>
      <c r="F272" s="3"/>
      <c r="G272" s="3"/>
      <c r="H272" s="3"/>
      <c r="I272" s="3"/>
      <c r="J272" s="3"/>
      <c r="K272" s="3"/>
      <c r="L272" s="3"/>
      <c r="M272" s="3"/>
      <c r="N272" s="36"/>
      <c r="O272" s="3"/>
      <c r="R272" s="3"/>
      <c r="S272" s="3"/>
      <c r="T272" s="3"/>
      <c r="U272" s="3"/>
      <c r="V272" s="3"/>
      <c r="W272" s="3"/>
      <c r="X272" s="3"/>
      <c r="Y272" s="3"/>
      <c r="Z272" s="3"/>
      <c r="AA272" s="3"/>
      <c r="AB272" s="3"/>
      <c r="AC272" s="3"/>
      <c r="AD272" s="3"/>
      <c r="AE272" s="3"/>
      <c r="AF272" s="3"/>
      <c r="AG272" s="3"/>
      <c r="AH272" s="3"/>
      <c r="AI272" s="3"/>
      <c r="AJ272" s="3"/>
      <c r="AK272" s="4"/>
    </row>
    <row r="273" spans="1:37">
      <c r="A273" s="3"/>
      <c r="B273" s="3"/>
      <c r="C273" s="8"/>
      <c r="D273" s="3"/>
      <c r="E273" s="3"/>
      <c r="F273" s="3"/>
      <c r="G273" s="3"/>
      <c r="H273" s="3"/>
      <c r="I273" s="3"/>
      <c r="J273" s="3"/>
      <c r="K273" s="3"/>
      <c r="L273" s="3"/>
      <c r="M273" s="3"/>
      <c r="N273" s="36"/>
      <c r="R273" s="3"/>
      <c r="S273" s="3"/>
      <c r="T273" s="3"/>
      <c r="U273" s="3"/>
      <c r="V273" s="3"/>
      <c r="W273" s="3"/>
      <c r="X273" s="3"/>
      <c r="Y273" s="3"/>
      <c r="Z273" s="3"/>
      <c r="AA273" s="3"/>
      <c r="AB273" s="3"/>
      <c r="AC273" s="3"/>
      <c r="AD273" s="3"/>
      <c r="AE273" s="3"/>
      <c r="AF273" s="3"/>
      <c r="AG273" s="3"/>
      <c r="AH273" s="3"/>
      <c r="AI273" s="3"/>
      <c r="AJ273" s="3"/>
      <c r="AK273" s="4"/>
    </row>
    <row r="274" spans="1:37">
      <c r="A274" s="3"/>
      <c r="B274" s="3"/>
      <c r="C274" s="8"/>
      <c r="D274" s="3"/>
      <c r="E274" s="3"/>
      <c r="F274" s="3"/>
      <c r="G274" s="3"/>
      <c r="H274" s="3"/>
      <c r="I274" s="3"/>
      <c r="J274" s="3"/>
      <c r="K274" s="3"/>
      <c r="L274" s="3"/>
      <c r="M274" s="3"/>
      <c r="N274" s="36"/>
      <c r="R274" s="3"/>
      <c r="S274" s="3"/>
      <c r="T274" s="3"/>
      <c r="U274" s="3"/>
      <c r="V274" s="3"/>
      <c r="W274" s="3"/>
      <c r="X274" s="3"/>
      <c r="Y274" s="3"/>
      <c r="Z274" s="3"/>
      <c r="AA274" s="3"/>
      <c r="AB274" s="3"/>
      <c r="AC274" s="3"/>
      <c r="AD274" s="3"/>
      <c r="AE274" s="3"/>
      <c r="AF274" s="3"/>
      <c r="AG274" s="3"/>
      <c r="AH274" s="3"/>
      <c r="AI274" s="3"/>
      <c r="AJ274" s="3"/>
      <c r="AK274" s="4"/>
    </row>
    <row r="275" spans="1:37">
      <c r="A275" s="3"/>
      <c r="B275" s="3"/>
      <c r="C275" s="8"/>
      <c r="D275" s="3"/>
      <c r="E275" s="3"/>
      <c r="F275" s="3"/>
      <c r="G275" s="3"/>
      <c r="H275" s="3"/>
      <c r="I275" s="3"/>
      <c r="J275" s="3"/>
      <c r="K275" s="3"/>
      <c r="L275" s="3"/>
      <c r="M275" s="3"/>
      <c r="N275" s="36"/>
      <c r="O275" s="3"/>
      <c r="R275" s="3"/>
      <c r="S275" s="3"/>
      <c r="T275" s="3"/>
      <c r="U275" s="3"/>
      <c r="V275" s="3"/>
      <c r="W275" s="3"/>
      <c r="X275" s="3"/>
      <c r="Y275" s="3"/>
      <c r="Z275" s="3"/>
      <c r="AA275" s="3"/>
      <c r="AB275" s="3"/>
      <c r="AC275" s="3"/>
      <c r="AD275" s="3"/>
      <c r="AE275" s="3"/>
      <c r="AF275" s="3"/>
      <c r="AG275" s="3"/>
      <c r="AH275" s="3"/>
      <c r="AI275" s="3"/>
      <c r="AJ275" s="3"/>
      <c r="AK275" s="4"/>
    </row>
    <row r="276" spans="1:37">
      <c r="A276" s="3"/>
      <c r="B276" s="3"/>
      <c r="C276" s="8"/>
      <c r="D276" s="3"/>
      <c r="E276" s="3"/>
      <c r="F276" s="3"/>
      <c r="G276" s="3"/>
      <c r="H276" s="3"/>
      <c r="I276" s="3"/>
      <c r="J276" s="3"/>
      <c r="K276" s="3"/>
      <c r="L276" s="3"/>
      <c r="M276" s="3"/>
      <c r="N276" s="36"/>
      <c r="O276" s="3"/>
      <c r="R276" s="3"/>
      <c r="S276" s="3"/>
      <c r="T276" s="3"/>
      <c r="U276" s="3"/>
      <c r="V276" s="3"/>
      <c r="W276" s="3"/>
      <c r="X276" s="3"/>
      <c r="Y276" s="3"/>
      <c r="Z276" s="3"/>
      <c r="AA276" s="3"/>
      <c r="AB276" s="3"/>
      <c r="AC276" s="3"/>
      <c r="AD276" s="3"/>
      <c r="AE276" s="3"/>
      <c r="AF276" s="3"/>
      <c r="AG276" s="3"/>
      <c r="AH276" s="3"/>
      <c r="AI276" s="3"/>
      <c r="AJ276" s="3"/>
      <c r="AK276" s="4"/>
    </row>
    <row r="277" spans="1:37">
      <c r="A277" s="3"/>
      <c r="B277" s="3"/>
      <c r="C277" s="8"/>
      <c r="D277" s="3"/>
      <c r="E277" s="3"/>
      <c r="F277" s="3"/>
      <c r="G277" s="3"/>
      <c r="H277" s="3"/>
      <c r="I277" s="3"/>
      <c r="J277" s="3"/>
      <c r="K277" s="3"/>
      <c r="L277" s="3"/>
      <c r="M277" s="3"/>
      <c r="N277" s="36"/>
      <c r="O277" s="3"/>
      <c r="R277" s="3"/>
      <c r="S277" s="3"/>
      <c r="T277" s="3"/>
      <c r="U277" s="3"/>
      <c r="V277" s="3"/>
      <c r="W277" s="3"/>
      <c r="X277" s="3"/>
      <c r="Y277" s="3"/>
      <c r="Z277" s="3"/>
      <c r="AA277" s="3"/>
      <c r="AB277" s="3"/>
      <c r="AC277" s="3"/>
      <c r="AD277" s="3"/>
      <c r="AE277" s="3"/>
      <c r="AF277" s="3"/>
      <c r="AG277" s="3"/>
      <c r="AH277" s="3"/>
      <c r="AI277" s="3"/>
      <c r="AJ277" s="3"/>
      <c r="AK277" s="4"/>
    </row>
    <row r="278" spans="1:37">
      <c r="A278" s="3"/>
      <c r="B278" s="3"/>
      <c r="C278" s="8"/>
      <c r="D278" s="3"/>
      <c r="E278" s="3"/>
      <c r="F278" s="3"/>
      <c r="G278" s="3"/>
      <c r="H278" s="3"/>
      <c r="I278" s="3"/>
      <c r="J278" s="3"/>
      <c r="K278" s="3"/>
      <c r="L278" s="3"/>
      <c r="M278" s="3"/>
      <c r="N278" s="36"/>
      <c r="R278" s="3"/>
      <c r="S278" s="3"/>
      <c r="T278" s="3"/>
      <c r="U278" s="3"/>
      <c r="V278" s="3"/>
      <c r="W278" s="3"/>
      <c r="X278" s="3"/>
      <c r="Y278" s="3"/>
      <c r="Z278" s="3"/>
      <c r="AA278" s="3"/>
      <c r="AB278" s="3"/>
      <c r="AC278" s="3"/>
      <c r="AD278" s="3"/>
      <c r="AE278" s="3"/>
      <c r="AF278" s="3"/>
      <c r="AG278" s="3"/>
      <c r="AH278" s="3"/>
      <c r="AI278" s="3"/>
      <c r="AJ278" s="3"/>
      <c r="AK278" s="4"/>
    </row>
    <row r="279" spans="1:37">
      <c r="A279" s="3"/>
      <c r="B279" s="3"/>
      <c r="C279" s="8"/>
      <c r="D279" s="3"/>
      <c r="E279" s="3"/>
      <c r="F279" s="3"/>
      <c r="G279" s="3"/>
      <c r="H279" s="3"/>
      <c r="I279" s="3"/>
      <c r="J279" s="3"/>
      <c r="K279" s="3"/>
      <c r="L279" s="3"/>
      <c r="M279" s="3"/>
      <c r="N279" s="36"/>
      <c r="R279" s="3"/>
      <c r="S279" s="3"/>
      <c r="T279" s="3"/>
      <c r="U279" s="3"/>
      <c r="V279" s="3"/>
      <c r="W279" s="3"/>
      <c r="X279" s="3"/>
      <c r="Y279" s="3"/>
      <c r="Z279" s="3"/>
      <c r="AA279" s="3"/>
      <c r="AB279" s="3"/>
      <c r="AC279" s="3"/>
      <c r="AD279" s="3"/>
      <c r="AE279" s="3"/>
      <c r="AF279" s="3"/>
      <c r="AG279" s="3"/>
      <c r="AH279" s="3"/>
      <c r="AI279" s="3"/>
      <c r="AJ279" s="3"/>
      <c r="AK279" s="4"/>
    </row>
    <row r="280" spans="1:37">
      <c r="A280" s="3"/>
      <c r="B280" s="3"/>
      <c r="C280" s="8"/>
      <c r="D280" s="3"/>
      <c r="E280" s="3"/>
      <c r="F280" s="3"/>
      <c r="G280" s="3"/>
      <c r="H280" s="3"/>
      <c r="I280" s="3"/>
      <c r="J280" s="3"/>
      <c r="K280" s="3"/>
      <c r="L280" s="3"/>
      <c r="M280" s="3"/>
      <c r="N280" s="36"/>
      <c r="R280" s="3"/>
      <c r="S280" s="3"/>
      <c r="T280" s="3"/>
      <c r="U280" s="3"/>
      <c r="V280" s="3"/>
      <c r="W280" s="3"/>
      <c r="X280" s="3"/>
      <c r="Y280" s="3"/>
      <c r="Z280" s="3"/>
      <c r="AA280" s="3"/>
      <c r="AB280" s="3"/>
      <c r="AC280" s="3"/>
      <c r="AD280" s="3"/>
      <c r="AE280" s="3"/>
      <c r="AF280" s="3"/>
      <c r="AG280" s="3"/>
      <c r="AH280" s="3"/>
      <c r="AI280" s="3"/>
      <c r="AJ280" s="3"/>
      <c r="AK280" s="4"/>
    </row>
    <row r="281" spans="1:37">
      <c r="A281" s="3"/>
      <c r="B281" s="3"/>
      <c r="C281" s="8"/>
      <c r="D281" s="3"/>
      <c r="E281" s="3"/>
      <c r="F281" s="3"/>
      <c r="G281" s="3"/>
      <c r="H281" s="3"/>
      <c r="I281" s="3"/>
      <c r="J281" s="3"/>
      <c r="K281" s="3"/>
      <c r="L281" s="3"/>
      <c r="M281" s="3"/>
      <c r="N281" s="36"/>
      <c r="R281" s="3"/>
      <c r="S281" s="3"/>
      <c r="T281" s="3"/>
      <c r="U281" s="3"/>
      <c r="V281" s="3"/>
      <c r="W281" s="3"/>
      <c r="X281" s="3"/>
      <c r="Y281" s="3"/>
      <c r="Z281" s="3"/>
      <c r="AA281" s="3"/>
      <c r="AB281" s="3"/>
      <c r="AC281" s="3"/>
      <c r="AD281" s="3"/>
      <c r="AE281" s="3"/>
      <c r="AF281" s="3"/>
      <c r="AG281" s="3"/>
      <c r="AH281" s="3"/>
      <c r="AI281" s="3"/>
      <c r="AJ281" s="3"/>
      <c r="AK281" s="4"/>
    </row>
    <row r="282" spans="1:37">
      <c r="A282" s="3"/>
      <c r="B282" s="3"/>
      <c r="C282" s="8"/>
      <c r="D282" s="3"/>
      <c r="E282" s="3"/>
      <c r="F282" s="3"/>
      <c r="G282" s="3"/>
      <c r="H282" s="3"/>
      <c r="I282" s="3"/>
      <c r="J282" s="3"/>
      <c r="K282" s="3"/>
      <c r="L282" s="3"/>
      <c r="M282" s="3"/>
      <c r="N282" s="36"/>
      <c r="O282" s="3"/>
      <c r="R282" s="3"/>
      <c r="S282" s="3"/>
      <c r="T282" s="3"/>
      <c r="U282" s="3"/>
      <c r="V282" s="3"/>
      <c r="W282" s="3"/>
      <c r="X282" s="3"/>
      <c r="Y282" s="3"/>
      <c r="Z282" s="3"/>
      <c r="AA282" s="3"/>
      <c r="AB282" s="3"/>
      <c r="AC282" s="3"/>
      <c r="AD282" s="3"/>
      <c r="AE282" s="3"/>
      <c r="AF282" s="3"/>
      <c r="AG282" s="3"/>
      <c r="AH282" s="3"/>
      <c r="AI282" s="3"/>
      <c r="AJ282" s="3"/>
      <c r="AK282" s="4"/>
    </row>
    <row r="283" spans="1:37">
      <c r="A283" s="3"/>
      <c r="B283" s="3"/>
      <c r="C283" s="8"/>
      <c r="D283" s="3"/>
      <c r="E283" s="3"/>
      <c r="F283" s="3"/>
      <c r="G283" s="3"/>
      <c r="H283" s="3"/>
      <c r="I283" s="3"/>
      <c r="J283" s="3"/>
      <c r="K283" s="3"/>
      <c r="L283" s="3"/>
      <c r="M283" s="3"/>
      <c r="N283" s="36"/>
      <c r="R283" s="3"/>
      <c r="S283" s="3"/>
      <c r="T283" s="3"/>
      <c r="U283" s="3"/>
      <c r="V283" s="3"/>
      <c r="W283" s="3"/>
      <c r="X283" s="3"/>
      <c r="Y283" s="3"/>
      <c r="Z283" s="3"/>
      <c r="AA283" s="3"/>
      <c r="AB283" s="3"/>
      <c r="AC283" s="3"/>
      <c r="AD283" s="3"/>
      <c r="AE283" s="3"/>
      <c r="AF283" s="3"/>
      <c r="AG283" s="3"/>
      <c r="AH283" s="3"/>
      <c r="AI283" s="3"/>
      <c r="AJ283" s="3"/>
      <c r="AK283" s="4"/>
    </row>
    <row r="284" spans="1:37">
      <c r="A284" s="3"/>
      <c r="B284" s="3"/>
      <c r="C284" s="8"/>
      <c r="D284" s="3"/>
      <c r="E284" s="3"/>
      <c r="F284" s="3"/>
      <c r="G284" s="3"/>
      <c r="H284" s="3"/>
      <c r="I284" s="3"/>
      <c r="J284" s="3"/>
      <c r="K284" s="3"/>
      <c r="L284" s="3"/>
      <c r="M284" s="3"/>
      <c r="N284" s="36"/>
      <c r="O284" s="3"/>
      <c r="R284" s="3"/>
      <c r="S284" s="3"/>
      <c r="T284" s="3"/>
      <c r="U284" s="3"/>
      <c r="V284" s="3"/>
      <c r="W284" s="3"/>
      <c r="X284" s="3"/>
      <c r="Y284" s="3"/>
      <c r="Z284" s="3"/>
      <c r="AA284" s="3"/>
      <c r="AB284" s="3"/>
      <c r="AC284" s="3"/>
      <c r="AD284" s="3"/>
      <c r="AE284" s="3"/>
      <c r="AF284" s="3"/>
      <c r="AG284" s="3"/>
      <c r="AH284" s="3"/>
      <c r="AI284" s="3"/>
      <c r="AJ284" s="3"/>
      <c r="AK284" s="4"/>
    </row>
    <row r="285" spans="1:37">
      <c r="A285" s="3"/>
      <c r="B285" s="3"/>
      <c r="C285" s="8"/>
      <c r="D285" s="3"/>
      <c r="E285" s="3"/>
      <c r="F285" s="3"/>
      <c r="G285" s="3"/>
      <c r="H285" s="3"/>
      <c r="I285" s="3"/>
      <c r="J285" s="3"/>
      <c r="K285" s="3"/>
      <c r="L285" s="3"/>
      <c r="M285" s="3"/>
      <c r="N285" s="36"/>
      <c r="R285" s="3"/>
      <c r="S285" s="3"/>
      <c r="T285" s="3"/>
      <c r="U285" s="3"/>
      <c r="V285" s="3"/>
      <c r="W285" s="3"/>
      <c r="X285" s="3"/>
      <c r="Y285" s="3"/>
      <c r="Z285" s="3"/>
      <c r="AA285" s="3"/>
      <c r="AB285" s="3"/>
      <c r="AC285" s="3"/>
      <c r="AD285" s="3"/>
      <c r="AE285" s="3"/>
      <c r="AF285" s="3"/>
      <c r="AG285" s="3"/>
      <c r="AH285" s="3"/>
      <c r="AI285" s="3"/>
      <c r="AJ285" s="3"/>
      <c r="AK285" s="4"/>
    </row>
    <row r="286" spans="1:37">
      <c r="A286" s="3"/>
      <c r="B286" s="3"/>
      <c r="C286" s="8"/>
      <c r="D286" s="3"/>
      <c r="E286" s="3"/>
      <c r="F286" s="3"/>
      <c r="G286" s="3"/>
      <c r="H286" s="3"/>
      <c r="I286" s="3"/>
      <c r="J286" s="3"/>
      <c r="K286" s="3"/>
      <c r="L286" s="3"/>
      <c r="M286" s="3"/>
      <c r="N286" s="36"/>
      <c r="R286" s="3"/>
      <c r="S286" s="3"/>
      <c r="T286" s="3"/>
      <c r="U286" s="3"/>
      <c r="V286" s="3"/>
      <c r="W286" s="3"/>
      <c r="X286" s="3"/>
      <c r="Y286" s="3"/>
      <c r="Z286" s="3"/>
      <c r="AA286" s="3"/>
      <c r="AB286" s="3"/>
      <c r="AC286" s="3"/>
      <c r="AD286" s="3"/>
      <c r="AE286" s="3"/>
      <c r="AF286" s="3"/>
      <c r="AG286" s="3"/>
      <c r="AH286" s="3"/>
      <c r="AI286" s="3"/>
      <c r="AJ286" s="3"/>
      <c r="AK286" s="4"/>
    </row>
    <row r="287" spans="1:37">
      <c r="A287" s="3"/>
      <c r="B287" s="3"/>
      <c r="C287" s="8"/>
      <c r="D287" s="3"/>
      <c r="E287" s="3"/>
      <c r="F287" s="3"/>
      <c r="G287" s="3"/>
      <c r="H287" s="3"/>
      <c r="I287" s="3"/>
      <c r="J287" s="3"/>
      <c r="K287" s="3"/>
      <c r="L287" s="3"/>
      <c r="M287" s="3"/>
      <c r="N287" s="36"/>
      <c r="R287" s="3"/>
      <c r="S287" s="3"/>
      <c r="T287" s="3"/>
      <c r="U287" s="3"/>
      <c r="V287" s="3"/>
      <c r="W287" s="3"/>
      <c r="X287" s="3"/>
      <c r="Y287" s="3"/>
      <c r="Z287" s="3"/>
      <c r="AA287" s="3"/>
      <c r="AB287" s="3"/>
      <c r="AC287" s="3"/>
      <c r="AD287" s="3"/>
      <c r="AE287" s="3"/>
      <c r="AF287" s="3"/>
      <c r="AG287" s="3"/>
      <c r="AH287" s="3"/>
      <c r="AI287" s="3"/>
      <c r="AJ287" s="3"/>
      <c r="AK287" s="4"/>
    </row>
    <row r="288" spans="1:37">
      <c r="A288" s="3"/>
      <c r="B288" s="3"/>
      <c r="C288" s="8"/>
      <c r="D288" s="3"/>
      <c r="E288" s="3"/>
      <c r="F288" s="3"/>
      <c r="G288" s="3"/>
      <c r="H288" s="3"/>
      <c r="I288" s="3"/>
      <c r="J288" s="3"/>
      <c r="K288" s="3"/>
      <c r="L288" s="3"/>
      <c r="M288" s="3"/>
      <c r="N288" s="36"/>
      <c r="R288" s="3"/>
      <c r="S288" s="3"/>
      <c r="T288" s="3"/>
      <c r="U288" s="3"/>
      <c r="V288" s="3"/>
      <c r="W288" s="3"/>
      <c r="X288" s="3"/>
      <c r="Y288" s="3"/>
      <c r="Z288" s="3"/>
      <c r="AA288" s="3"/>
      <c r="AB288" s="3"/>
      <c r="AC288" s="3"/>
      <c r="AD288" s="3"/>
      <c r="AE288" s="3"/>
      <c r="AF288" s="3"/>
      <c r="AG288" s="3"/>
      <c r="AH288" s="3"/>
      <c r="AI288" s="3"/>
      <c r="AJ288" s="3"/>
      <c r="AK288" s="4"/>
    </row>
    <row r="289" spans="1:37">
      <c r="A289" s="3"/>
      <c r="B289" s="3"/>
      <c r="C289" s="8"/>
      <c r="D289" s="3"/>
      <c r="E289" s="3"/>
      <c r="F289" s="3"/>
      <c r="G289" s="3"/>
      <c r="H289" s="3"/>
      <c r="I289" s="3"/>
      <c r="J289" s="3"/>
      <c r="K289" s="3"/>
      <c r="L289" s="3"/>
      <c r="M289" s="3"/>
      <c r="N289" s="36"/>
      <c r="O289" s="3"/>
      <c r="R289" s="3"/>
      <c r="S289" s="3"/>
      <c r="T289" s="3"/>
      <c r="U289" s="3"/>
      <c r="V289" s="3"/>
      <c r="W289" s="3"/>
      <c r="X289" s="3"/>
      <c r="Y289" s="3"/>
      <c r="Z289" s="3"/>
      <c r="AA289" s="3"/>
      <c r="AB289" s="3"/>
      <c r="AC289" s="3"/>
      <c r="AD289" s="3"/>
      <c r="AE289" s="3"/>
      <c r="AF289" s="3"/>
      <c r="AG289" s="3"/>
      <c r="AH289" s="3"/>
      <c r="AI289" s="3"/>
      <c r="AJ289" s="3"/>
      <c r="AK289" s="4"/>
    </row>
    <row r="290" spans="1:37">
      <c r="A290" s="3"/>
      <c r="B290" s="3"/>
      <c r="C290" s="8"/>
      <c r="D290" s="3"/>
      <c r="E290" s="3"/>
      <c r="F290" s="3"/>
      <c r="G290" s="3"/>
      <c r="H290" s="3"/>
      <c r="I290" s="3"/>
      <c r="J290" s="3"/>
      <c r="K290" s="3"/>
      <c r="L290" s="3"/>
      <c r="M290" s="3"/>
      <c r="N290" s="36"/>
      <c r="O290" s="3"/>
      <c r="R290" s="3"/>
      <c r="S290" s="3"/>
      <c r="T290" s="3"/>
      <c r="U290" s="3"/>
      <c r="V290" s="3"/>
      <c r="W290" s="3"/>
      <c r="X290" s="3"/>
      <c r="Y290" s="3"/>
      <c r="Z290" s="3"/>
      <c r="AA290" s="3"/>
      <c r="AB290" s="3"/>
      <c r="AC290" s="3"/>
      <c r="AD290" s="3"/>
      <c r="AE290" s="3"/>
      <c r="AF290" s="3"/>
      <c r="AG290" s="3"/>
      <c r="AH290" s="3"/>
      <c r="AI290" s="3"/>
      <c r="AJ290" s="3"/>
      <c r="AK290" s="4"/>
    </row>
    <row r="291" spans="1:37">
      <c r="A291" s="3"/>
      <c r="B291" s="3"/>
      <c r="C291" s="8"/>
      <c r="D291" s="3"/>
      <c r="E291" s="3"/>
      <c r="F291" s="3"/>
      <c r="G291" s="3"/>
      <c r="H291" s="3"/>
      <c r="I291" s="3"/>
      <c r="J291" s="3"/>
      <c r="K291" s="3"/>
      <c r="L291" s="3"/>
      <c r="M291" s="3"/>
      <c r="N291" s="36"/>
      <c r="O291" s="3"/>
      <c r="R291" s="3"/>
      <c r="S291" s="3"/>
      <c r="T291" s="3"/>
      <c r="U291" s="3"/>
      <c r="V291" s="3"/>
      <c r="W291" s="3"/>
      <c r="X291" s="3"/>
      <c r="Y291" s="3"/>
      <c r="Z291" s="3"/>
      <c r="AA291" s="3"/>
      <c r="AB291" s="3"/>
      <c r="AC291" s="3"/>
      <c r="AD291" s="3"/>
      <c r="AE291" s="3"/>
      <c r="AF291" s="3"/>
      <c r="AG291" s="3"/>
      <c r="AH291" s="3"/>
      <c r="AI291" s="3"/>
      <c r="AJ291" s="3"/>
      <c r="AK291" s="4"/>
    </row>
    <row r="292" spans="1:37">
      <c r="A292" s="3"/>
      <c r="B292" s="3"/>
      <c r="C292" s="8"/>
      <c r="D292" s="3"/>
      <c r="E292" s="3"/>
      <c r="F292" s="3"/>
      <c r="G292" s="3"/>
      <c r="H292" s="3"/>
      <c r="I292" s="3"/>
      <c r="J292" s="3"/>
      <c r="K292" s="3"/>
      <c r="L292" s="3"/>
      <c r="M292" s="3"/>
      <c r="N292" s="36"/>
      <c r="R292" s="3"/>
      <c r="S292" s="3"/>
      <c r="T292" s="3"/>
      <c r="U292" s="3"/>
      <c r="V292" s="3"/>
      <c r="W292" s="3"/>
      <c r="X292" s="3"/>
      <c r="Y292" s="3"/>
      <c r="Z292" s="3"/>
      <c r="AA292" s="3"/>
      <c r="AB292" s="3"/>
      <c r="AC292" s="3"/>
      <c r="AD292" s="3"/>
      <c r="AE292" s="3"/>
      <c r="AF292" s="3"/>
      <c r="AG292" s="3"/>
      <c r="AH292" s="3"/>
      <c r="AI292" s="3"/>
      <c r="AJ292" s="3"/>
      <c r="AK292" s="4"/>
    </row>
    <row r="293" spans="1:37">
      <c r="A293" s="3"/>
      <c r="B293" s="3"/>
      <c r="C293" s="8"/>
      <c r="D293" s="3"/>
      <c r="E293" s="3"/>
      <c r="F293" s="3"/>
      <c r="G293" s="3"/>
      <c r="H293" s="3"/>
      <c r="I293" s="3"/>
      <c r="J293" s="3"/>
      <c r="K293" s="3"/>
      <c r="L293" s="3"/>
      <c r="M293" s="3"/>
      <c r="N293" s="36"/>
      <c r="R293" s="3"/>
      <c r="S293" s="3"/>
      <c r="T293" s="3"/>
      <c r="U293" s="3"/>
      <c r="V293" s="3"/>
      <c r="W293" s="3"/>
      <c r="X293" s="3"/>
      <c r="Y293" s="3"/>
      <c r="Z293" s="3"/>
      <c r="AA293" s="3"/>
      <c r="AB293" s="3"/>
      <c r="AC293" s="3"/>
      <c r="AD293" s="3"/>
      <c r="AE293" s="3"/>
      <c r="AF293" s="3"/>
      <c r="AG293" s="3"/>
      <c r="AH293" s="3"/>
      <c r="AI293" s="3"/>
      <c r="AJ293" s="3"/>
      <c r="AK293" s="4"/>
    </row>
    <row r="294" spans="1:37">
      <c r="A294" s="3"/>
      <c r="B294" s="3"/>
      <c r="C294" s="8"/>
      <c r="D294" s="3"/>
      <c r="E294" s="3"/>
      <c r="F294" s="3"/>
      <c r="G294" s="3"/>
      <c r="H294" s="3"/>
      <c r="I294" s="3"/>
      <c r="J294" s="3"/>
      <c r="K294" s="3"/>
      <c r="L294" s="3"/>
      <c r="M294" s="3"/>
      <c r="N294" s="36"/>
      <c r="R294" s="3"/>
      <c r="S294" s="3"/>
      <c r="T294" s="3"/>
      <c r="U294" s="3"/>
      <c r="V294" s="3"/>
      <c r="W294" s="3"/>
      <c r="X294" s="3"/>
      <c r="Y294" s="3"/>
      <c r="Z294" s="3"/>
      <c r="AA294" s="3"/>
      <c r="AB294" s="3"/>
      <c r="AC294" s="3"/>
      <c r="AD294" s="3"/>
      <c r="AE294" s="3"/>
      <c r="AF294" s="3"/>
      <c r="AG294" s="3"/>
      <c r="AH294" s="3"/>
      <c r="AI294" s="3"/>
      <c r="AJ294" s="3"/>
      <c r="AK294" s="4"/>
    </row>
    <row r="295" spans="1:37">
      <c r="A295" s="3"/>
      <c r="B295" s="3"/>
      <c r="C295" s="8"/>
      <c r="D295" s="3"/>
      <c r="E295" s="3"/>
      <c r="F295" s="3"/>
      <c r="G295" s="3"/>
      <c r="H295" s="3"/>
      <c r="I295" s="3"/>
      <c r="J295" s="3"/>
      <c r="K295" s="3"/>
      <c r="L295" s="3"/>
      <c r="M295" s="3"/>
      <c r="N295" s="36"/>
      <c r="O295" s="3"/>
      <c r="R295" s="3"/>
      <c r="S295" s="3"/>
      <c r="T295" s="3"/>
      <c r="U295" s="3"/>
      <c r="V295" s="3"/>
      <c r="W295" s="3"/>
      <c r="X295" s="3"/>
      <c r="Y295" s="3"/>
      <c r="Z295" s="3"/>
      <c r="AA295" s="3"/>
      <c r="AB295" s="3"/>
      <c r="AC295" s="3"/>
      <c r="AD295" s="3"/>
      <c r="AE295" s="3"/>
      <c r="AF295" s="3"/>
      <c r="AG295" s="3"/>
      <c r="AH295" s="3"/>
      <c r="AI295" s="3"/>
      <c r="AJ295" s="3"/>
      <c r="AK295" s="4"/>
    </row>
    <row r="296" spans="1:37">
      <c r="A296" s="3"/>
      <c r="B296" s="3"/>
      <c r="C296" s="8"/>
      <c r="D296" s="3"/>
      <c r="E296" s="3"/>
      <c r="F296" s="3"/>
      <c r="G296" s="3"/>
      <c r="H296" s="3"/>
      <c r="I296" s="3"/>
      <c r="J296" s="3"/>
      <c r="K296" s="3"/>
      <c r="L296" s="3"/>
      <c r="M296" s="3"/>
      <c r="N296" s="36"/>
      <c r="R296" s="3"/>
      <c r="S296" s="3"/>
      <c r="T296" s="3"/>
      <c r="U296" s="3"/>
      <c r="V296" s="3"/>
      <c r="W296" s="3"/>
      <c r="X296" s="3"/>
      <c r="Y296" s="3"/>
      <c r="Z296" s="3"/>
      <c r="AA296" s="3"/>
      <c r="AB296" s="3"/>
      <c r="AC296" s="3"/>
      <c r="AD296" s="3"/>
      <c r="AE296" s="3"/>
      <c r="AF296" s="3"/>
      <c r="AG296" s="3"/>
      <c r="AH296" s="3"/>
      <c r="AI296" s="3"/>
      <c r="AJ296" s="3"/>
      <c r="AK296" s="4"/>
    </row>
    <row r="297" spans="1:37">
      <c r="A297" s="3"/>
      <c r="B297" s="3"/>
      <c r="C297" s="8"/>
      <c r="D297" s="3"/>
      <c r="E297" s="3"/>
      <c r="F297" s="3"/>
      <c r="G297" s="3"/>
      <c r="H297" s="3"/>
      <c r="I297" s="3"/>
      <c r="J297" s="3"/>
      <c r="K297" s="3"/>
      <c r="L297" s="3"/>
      <c r="M297" s="3"/>
      <c r="N297" s="36"/>
      <c r="R297" s="3"/>
      <c r="S297" s="3"/>
      <c r="T297" s="3"/>
      <c r="U297" s="3"/>
      <c r="V297" s="3"/>
      <c r="W297" s="3"/>
      <c r="X297" s="3"/>
      <c r="Y297" s="3"/>
      <c r="Z297" s="3"/>
      <c r="AA297" s="3"/>
      <c r="AB297" s="3"/>
      <c r="AC297" s="3"/>
      <c r="AD297" s="3"/>
      <c r="AE297" s="3"/>
      <c r="AF297" s="3"/>
      <c r="AG297" s="3"/>
      <c r="AH297" s="3"/>
      <c r="AI297" s="3"/>
      <c r="AJ297" s="3"/>
      <c r="AK297" s="4"/>
    </row>
    <row r="298" spans="1:37">
      <c r="A298" s="3"/>
      <c r="B298" s="3"/>
      <c r="C298" s="8"/>
      <c r="D298" s="3"/>
      <c r="E298" s="3"/>
      <c r="F298" s="3"/>
      <c r="G298" s="3"/>
      <c r="H298" s="3"/>
      <c r="I298" s="3"/>
      <c r="J298" s="3"/>
      <c r="K298" s="3"/>
      <c r="L298" s="3"/>
      <c r="M298" s="3"/>
      <c r="N298" s="36"/>
      <c r="R298" s="3"/>
      <c r="S298" s="3"/>
      <c r="T298" s="3"/>
      <c r="U298" s="3"/>
      <c r="V298" s="3"/>
      <c r="W298" s="3"/>
      <c r="X298" s="3"/>
      <c r="Y298" s="3"/>
      <c r="Z298" s="3"/>
      <c r="AA298" s="3"/>
      <c r="AB298" s="3"/>
      <c r="AC298" s="3"/>
      <c r="AD298" s="3"/>
      <c r="AE298" s="3"/>
      <c r="AF298" s="3"/>
      <c r="AG298" s="3"/>
      <c r="AH298" s="3"/>
      <c r="AI298" s="3"/>
      <c r="AJ298" s="3"/>
      <c r="AK298" s="4"/>
    </row>
    <row r="299" spans="1:37">
      <c r="A299" s="3"/>
      <c r="B299" s="3"/>
      <c r="C299" s="8"/>
      <c r="D299" s="3"/>
      <c r="E299" s="3"/>
      <c r="F299" s="3"/>
      <c r="G299" s="3"/>
      <c r="H299" s="3"/>
      <c r="I299" s="3"/>
      <c r="J299" s="3"/>
      <c r="K299" s="3"/>
      <c r="L299" s="3"/>
      <c r="M299" s="3"/>
      <c r="N299" s="36"/>
      <c r="R299" s="3"/>
      <c r="S299" s="3"/>
      <c r="T299" s="3"/>
      <c r="U299" s="3"/>
      <c r="V299" s="3"/>
      <c r="W299" s="3"/>
      <c r="X299" s="3"/>
      <c r="Y299" s="3"/>
      <c r="Z299" s="3"/>
      <c r="AA299" s="3"/>
      <c r="AB299" s="3"/>
      <c r="AC299" s="3"/>
      <c r="AD299" s="3"/>
      <c r="AE299" s="3"/>
      <c r="AF299" s="3"/>
      <c r="AG299" s="3"/>
      <c r="AH299" s="3"/>
      <c r="AI299" s="3"/>
      <c r="AJ299" s="3"/>
      <c r="AK299" s="4"/>
    </row>
    <row r="300" spans="1:37">
      <c r="A300" s="3"/>
      <c r="B300" s="3"/>
      <c r="C300" s="8"/>
      <c r="D300" s="3"/>
      <c r="E300" s="3"/>
      <c r="F300" s="3"/>
      <c r="G300" s="3"/>
      <c r="H300" s="3"/>
      <c r="I300" s="3"/>
      <c r="J300" s="3"/>
      <c r="K300" s="3"/>
      <c r="L300" s="3"/>
      <c r="M300" s="3"/>
      <c r="N300" s="36"/>
      <c r="R300" s="3"/>
      <c r="S300" s="3"/>
      <c r="T300" s="3"/>
      <c r="U300" s="3"/>
      <c r="V300" s="3"/>
      <c r="W300" s="3"/>
      <c r="X300" s="3"/>
      <c r="Y300" s="3"/>
      <c r="Z300" s="3"/>
      <c r="AA300" s="3"/>
      <c r="AB300" s="3"/>
      <c r="AC300" s="3"/>
      <c r="AD300" s="3"/>
      <c r="AE300" s="3"/>
      <c r="AF300" s="3"/>
      <c r="AG300" s="3"/>
      <c r="AH300" s="3"/>
      <c r="AI300" s="3"/>
      <c r="AJ300" s="3"/>
      <c r="AK300" s="4"/>
    </row>
    <row r="301" spans="1:37">
      <c r="A301" s="3"/>
      <c r="B301" s="3"/>
      <c r="C301" s="8"/>
      <c r="D301" s="3"/>
      <c r="E301" s="3"/>
      <c r="F301" s="3"/>
      <c r="G301" s="3"/>
      <c r="H301" s="3"/>
      <c r="I301" s="3"/>
      <c r="J301" s="3"/>
      <c r="K301" s="3"/>
      <c r="L301" s="3"/>
      <c r="M301" s="3"/>
      <c r="N301" s="36"/>
      <c r="R301" s="3"/>
      <c r="S301" s="3"/>
      <c r="T301" s="3"/>
      <c r="U301" s="3"/>
      <c r="V301" s="3"/>
      <c r="W301" s="3"/>
      <c r="X301" s="3"/>
      <c r="Y301" s="3"/>
      <c r="Z301" s="3"/>
      <c r="AA301" s="3"/>
      <c r="AB301" s="3"/>
      <c r="AC301" s="3"/>
      <c r="AD301" s="3"/>
      <c r="AE301" s="3"/>
      <c r="AF301" s="3"/>
      <c r="AG301" s="3"/>
      <c r="AH301" s="3"/>
      <c r="AI301" s="3"/>
      <c r="AJ301" s="3"/>
      <c r="AK301" s="4"/>
    </row>
    <row r="302" spans="1:37">
      <c r="A302" s="3"/>
      <c r="B302" s="3"/>
      <c r="C302" s="8"/>
      <c r="D302" s="3"/>
      <c r="E302" s="3"/>
      <c r="F302" s="3"/>
      <c r="G302" s="3"/>
      <c r="H302" s="3"/>
      <c r="I302" s="3"/>
      <c r="J302" s="3"/>
      <c r="K302" s="3"/>
      <c r="L302" s="3"/>
      <c r="M302" s="3"/>
      <c r="N302" s="36"/>
      <c r="R302" s="3"/>
      <c r="S302" s="3"/>
      <c r="T302" s="3"/>
      <c r="U302" s="3"/>
      <c r="V302" s="3"/>
      <c r="W302" s="3"/>
      <c r="X302" s="3"/>
      <c r="Y302" s="3"/>
      <c r="Z302" s="3"/>
      <c r="AA302" s="3"/>
      <c r="AB302" s="3"/>
      <c r="AC302" s="3"/>
      <c r="AD302" s="3"/>
      <c r="AE302" s="3"/>
      <c r="AF302" s="3"/>
      <c r="AG302" s="3"/>
      <c r="AH302" s="3"/>
      <c r="AI302" s="3"/>
      <c r="AJ302" s="3"/>
      <c r="AK302" s="4"/>
    </row>
    <row r="303" spans="1:37">
      <c r="A303" s="3"/>
      <c r="B303" s="3"/>
      <c r="C303" s="8"/>
      <c r="D303" s="3"/>
      <c r="E303" s="3"/>
      <c r="F303" s="3"/>
      <c r="G303" s="3"/>
      <c r="H303" s="3"/>
      <c r="I303" s="3"/>
      <c r="J303" s="3"/>
      <c r="K303" s="3"/>
      <c r="L303" s="3"/>
      <c r="M303" s="3"/>
      <c r="N303" s="36"/>
      <c r="R303" s="3"/>
      <c r="S303" s="3"/>
      <c r="T303" s="3"/>
      <c r="U303" s="3"/>
      <c r="V303" s="3"/>
      <c r="W303" s="3"/>
      <c r="X303" s="3"/>
      <c r="Y303" s="3"/>
      <c r="Z303" s="3"/>
      <c r="AA303" s="3"/>
      <c r="AB303" s="3"/>
      <c r="AC303" s="3"/>
      <c r="AD303" s="3"/>
      <c r="AE303" s="3"/>
      <c r="AF303" s="3"/>
      <c r="AG303" s="3"/>
      <c r="AH303" s="3"/>
      <c r="AI303" s="3"/>
      <c r="AJ303" s="3"/>
      <c r="AK303" s="4"/>
    </row>
    <row r="304" spans="1:37">
      <c r="A304" s="3"/>
      <c r="B304" s="3"/>
      <c r="C304" s="8"/>
      <c r="D304" s="3"/>
      <c r="E304" s="3"/>
      <c r="F304" s="3"/>
      <c r="G304" s="3"/>
      <c r="H304" s="3"/>
      <c r="I304" s="3"/>
      <c r="J304" s="3"/>
      <c r="K304" s="3"/>
      <c r="L304" s="3"/>
      <c r="M304" s="3"/>
      <c r="N304" s="36"/>
      <c r="R304" s="3"/>
      <c r="S304" s="3"/>
      <c r="T304" s="3"/>
      <c r="U304" s="3"/>
      <c r="V304" s="3"/>
      <c r="W304" s="3"/>
      <c r="X304" s="3"/>
      <c r="Y304" s="3"/>
      <c r="Z304" s="3"/>
      <c r="AA304" s="3"/>
      <c r="AB304" s="3"/>
      <c r="AC304" s="3"/>
      <c r="AD304" s="3"/>
      <c r="AE304" s="3"/>
      <c r="AF304" s="3"/>
      <c r="AG304" s="3"/>
      <c r="AH304" s="3"/>
      <c r="AI304" s="3"/>
      <c r="AJ304" s="3"/>
      <c r="AK304" s="4"/>
    </row>
    <row r="305" spans="1:37">
      <c r="A305" s="3"/>
      <c r="B305" s="3"/>
      <c r="C305" s="8"/>
      <c r="D305" s="3"/>
      <c r="E305" s="3"/>
      <c r="F305" s="3"/>
      <c r="G305" s="3"/>
      <c r="H305" s="3"/>
      <c r="I305" s="3"/>
      <c r="J305" s="3"/>
      <c r="K305" s="3"/>
      <c r="L305" s="3"/>
      <c r="M305" s="3"/>
      <c r="N305" s="36"/>
      <c r="R305" s="3"/>
      <c r="S305" s="3"/>
      <c r="T305" s="3"/>
      <c r="U305" s="3"/>
      <c r="V305" s="3"/>
      <c r="W305" s="3"/>
      <c r="X305" s="3"/>
      <c r="Y305" s="3"/>
      <c r="Z305" s="3"/>
      <c r="AA305" s="3"/>
      <c r="AB305" s="3"/>
      <c r="AC305" s="3"/>
      <c r="AD305" s="3"/>
      <c r="AE305" s="3"/>
      <c r="AF305" s="3"/>
      <c r="AG305" s="3"/>
      <c r="AH305" s="3"/>
      <c r="AI305" s="3"/>
      <c r="AJ305" s="3"/>
      <c r="AK305" s="4"/>
    </row>
    <row r="306" spans="1:37">
      <c r="A306" s="3"/>
      <c r="B306" s="3"/>
      <c r="C306" s="8"/>
      <c r="D306" s="3"/>
      <c r="E306" s="3"/>
      <c r="F306" s="3"/>
      <c r="G306" s="3"/>
      <c r="H306" s="3"/>
      <c r="I306" s="3"/>
      <c r="J306" s="3"/>
      <c r="K306" s="3"/>
      <c r="L306" s="3"/>
      <c r="M306" s="3"/>
      <c r="N306" s="36"/>
      <c r="R306" s="3"/>
      <c r="S306" s="3"/>
      <c r="T306" s="3"/>
      <c r="U306" s="3"/>
      <c r="V306" s="3"/>
      <c r="W306" s="3"/>
      <c r="X306" s="3"/>
      <c r="Y306" s="3"/>
      <c r="Z306" s="3"/>
      <c r="AA306" s="3"/>
      <c r="AB306" s="3"/>
      <c r="AC306" s="3"/>
      <c r="AD306" s="3"/>
      <c r="AE306" s="3"/>
      <c r="AF306" s="3"/>
      <c r="AG306" s="3"/>
      <c r="AH306" s="3"/>
      <c r="AI306" s="3"/>
      <c r="AJ306" s="3"/>
      <c r="AK306" s="4"/>
    </row>
    <row r="307" spans="1:37">
      <c r="A307" s="3"/>
      <c r="B307" s="3"/>
      <c r="C307" s="8"/>
      <c r="D307" s="3"/>
      <c r="E307" s="3"/>
      <c r="F307" s="3"/>
      <c r="G307" s="3"/>
      <c r="H307" s="3"/>
      <c r="I307" s="3"/>
      <c r="J307" s="3"/>
      <c r="K307" s="3"/>
      <c r="L307" s="3"/>
      <c r="M307" s="3"/>
      <c r="N307" s="36"/>
      <c r="R307" s="3"/>
      <c r="S307" s="3"/>
      <c r="T307" s="3"/>
      <c r="U307" s="3"/>
      <c r="V307" s="3"/>
      <c r="W307" s="3"/>
      <c r="X307" s="3"/>
      <c r="Y307" s="3"/>
      <c r="Z307" s="3"/>
      <c r="AA307" s="3"/>
      <c r="AB307" s="3"/>
      <c r="AC307" s="3"/>
      <c r="AD307" s="3"/>
      <c r="AE307" s="3"/>
      <c r="AF307" s="3"/>
      <c r="AG307" s="3"/>
      <c r="AH307" s="3"/>
      <c r="AI307" s="3"/>
      <c r="AJ307" s="3"/>
      <c r="AK307" s="4"/>
    </row>
    <row r="308" spans="1:37">
      <c r="A308" s="3"/>
      <c r="B308" s="3"/>
      <c r="C308" s="8"/>
      <c r="D308" s="3"/>
      <c r="E308" s="3"/>
      <c r="F308" s="3"/>
      <c r="G308" s="3"/>
      <c r="H308" s="3"/>
      <c r="I308" s="3"/>
      <c r="J308" s="3"/>
      <c r="K308" s="3"/>
      <c r="L308" s="3"/>
      <c r="M308" s="3"/>
      <c r="N308" s="36"/>
      <c r="R308" s="3"/>
      <c r="S308" s="3"/>
      <c r="T308" s="3"/>
      <c r="U308" s="3"/>
      <c r="V308" s="3"/>
      <c r="W308" s="3"/>
      <c r="X308" s="3"/>
      <c r="Y308" s="3"/>
      <c r="Z308" s="3"/>
      <c r="AA308" s="3"/>
      <c r="AB308" s="3"/>
      <c r="AC308" s="3"/>
      <c r="AD308" s="3"/>
      <c r="AE308" s="3"/>
      <c r="AF308" s="3"/>
      <c r="AG308" s="3"/>
      <c r="AH308" s="3"/>
      <c r="AI308" s="3"/>
      <c r="AJ308" s="3"/>
      <c r="AK308" s="4"/>
    </row>
    <row r="309" spans="1:37">
      <c r="A309" s="3"/>
      <c r="B309" s="3"/>
      <c r="C309" s="8"/>
      <c r="D309" s="3"/>
      <c r="E309" s="3"/>
      <c r="F309" s="3"/>
      <c r="G309" s="3"/>
      <c r="H309" s="3"/>
      <c r="I309" s="3"/>
      <c r="J309" s="3"/>
      <c r="K309" s="3"/>
      <c r="L309" s="3"/>
      <c r="M309" s="3"/>
      <c r="N309" s="36"/>
      <c r="R309" s="3"/>
      <c r="S309" s="3"/>
      <c r="T309" s="3"/>
      <c r="U309" s="3"/>
      <c r="V309" s="3"/>
      <c r="W309" s="3"/>
      <c r="X309" s="3"/>
      <c r="Y309" s="3"/>
      <c r="Z309" s="3"/>
      <c r="AA309" s="3"/>
      <c r="AB309" s="3"/>
      <c r="AC309" s="3"/>
      <c r="AD309" s="3"/>
      <c r="AE309" s="3"/>
      <c r="AF309" s="3"/>
      <c r="AG309" s="3"/>
      <c r="AH309" s="3"/>
      <c r="AI309" s="3"/>
      <c r="AJ309" s="3"/>
      <c r="AK309" s="4"/>
    </row>
    <row r="310" spans="1:37">
      <c r="A310" s="3"/>
      <c r="B310" s="3"/>
      <c r="C310" s="8"/>
      <c r="D310" s="3"/>
      <c r="E310" s="3"/>
      <c r="F310" s="3"/>
      <c r="G310" s="3"/>
      <c r="H310" s="3"/>
      <c r="I310" s="3"/>
      <c r="J310" s="3"/>
      <c r="K310" s="3"/>
      <c r="L310" s="3"/>
      <c r="M310" s="3"/>
      <c r="N310" s="36"/>
      <c r="R310" s="3"/>
      <c r="S310" s="3"/>
      <c r="T310" s="3"/>
      <c r="U310" s="3"/>
      <c r="V310" s="3"/>
      <c r="W310" s="3"/>
      <c r="X310" s="3"/>
      <c r="Y310" s="3"/>
      <c r="Z310" s="3"/>
      <c r="AA310" s="3"/>
      <c r="AB310" s="3"/>
      <c r="AC310" s="3"/>
      <c r="AD310" s="3"/>
      <c r="AE310" s="3"/>
      <c r="AF310" s="3"/>
      <c r="AG310" s="3"/>
      <c r="AH310" s="3"/>
      <c r="AI310" s="3"/>
      <c r="AJ310" s="3"/>
      <c r="AK310" s="4"/>
    </row>
    <row r="311" spans="1:37">
      <c r="A311" s="3"/>
      <c r="B311" s="3"/>
      <c r="C311" s="8"/>
      <c r="D311" s="3"/>
      <c r="E311" s="3"/>
      <c r="F311" s="3"/>
      <c r="G311" s="3"/>
      <c r="H311" s="3"/>
      <c r="I311" s="3"/>
      <c r="J311" s="3"/>
      <c r="K311" s="3"/>
      <c r="L311" s="3"/>
      <c r="M311" s="3"/>
      <c r="N311" s="36"/>
      <c r="R311" s="3"/>
      <c r="S311" s="3"/>
      <c r="T311" s="3"/>
      <c r="U311" s="3"/>
      <c r="V311" s="3"/>
      <c r="W311" s="3"/>
      <c r="X311" s="3"/>
      <c r="Y311" s="3"/>
      <c r="Z311" s="3"/>
      <c r="AA311" s="3"/>
      <c r="AB311" s="3"/>
      <c r="AC311" s="3"/>
      <c r="AD311" s="3"/>
      <c r="AE311" s="3"/>
      <c r="AF311" s="3"/>
      <c r="AG311" s="3"/>
      <c r="AH311" s="3"/>
      <c r="AI311" s="3"/>
      <c r="AJ311" s="3"/>
      <c r="AK311" s="4"/>
    </row>
    <row r="312" spans="1:37">
      <c r="A312" s="3"/>
      <c r="B312" s="3"/>
      <c r="C312" s="8"/>
      <c r="D312" s="3"/>
      <c r="E312" s="3"/>
      <c r="F312" s="3"/>
      <c r="G312" s="3"/>
      <c r="H312" s="3"/>
      <c r="I312" s="3"/>
      <c r="J312" s="3"/>
      <c r="K312" s="3"/>
      <c r="L312" s="3"/>
      <c r="M312" s="3"/>
      <c r="N312" s="36"/>
      <c r="R312" s="3"/>
      <c r="S312" s="3"/>
      <c r="T312" s="3"/>
      <c r="U312" s="3"/>
      <c r="V312" s="3"/>
      <c r="W312" s="3"/>
      <c r="X312" s="3"/>
      <c r="Y312" s="3"/>
      <c r="Z312" s="3"/>
      <c r="AA312" s="3"/>
      <c r="AB312" s="3"/>
      <c r="AC312" s="3"/>
      <c r="AD312" s="3"/>
      <c r="AE312" s="3"/>
      <c r="AF312" s="3"/>
      <c r="AG312" s="3"/>
      <c r="AH312" s="3"/>
      <c r="AI312" s="3"/>
      <c r="AJ312" s="3"/>
      <c r="AK312" s="4"/>
    </row>
    <row r="313" spans="1:37">
      <c r="A313" s="3"/>
      <c r="B313" s="3"/>
      <c r="C313" s="8"/>
      <c r="D313" s="3"/>
      <c r="E313" s="3"/>
      <c r="F313" s="3"/>
      <c r="G313" s="3"/>
      <c r="H313" s="3"/>
      <c r="I313" s="3"/>
      <c r="J313" s="3"/>
      <c r="K313" s="3"/>
      <c r="L313" s="3"/>
      <c r="M313" s="3"/>
      <c r="N313" s="36"/>
      <c r="R313" s="3"/>
      <c r="S313" s="3"/>
      <c r="T313" s="3"/>
      <c r="U313" s="3"/>
      <c r="V313" s="3"/>
      <c r="W313" s="3"/>
      <c r="X313" s="3"/>
      <c r="Y313" s="3"/>
      <c r="Z313" s="3"/>
      <c r="AA313" s="3"/>
      <c r="AB313" s="3"/>
      <c r="AC313" s="3"/>
      <c r="AD313" s="3"/>
      <c r="AE313" s="3"/>
      <c r="AF313" s="3"/>
      <c r="AG313" s="3"/>
      <c r="AH313" s="3"/>
      <c r="AI313" s="3"/>
      <c r="AJ313" s="3"/>
      <c r="AK313" s="4"/>
    </row>
    <row r="314" spans="1:37">
      <c r="A314" s="3"/>
      <c r="B314" s="3"/>
      <c r="C314" s="8"/>
      <c r="D314" s="3"/>
      <c r="E314" s="3"/>
      <c r="F314" s="3"/>
      <c r="G314" s="3"/>
      <c r="H314" s="3"/>
      <c r="I314" s="3"/>
      <c r="J314" s="3"/>
      <c r="K314" s="3"/>
      <c r="L314" s="3"/>
      <c r="M314" s="3"/>
      <c r="N314" s="36"/>
      <c r="R314" s="3"/>
      <c r="S314" s="3"/>
      <c r="T314" s="3"/>
      <c r="U314" s="3"/>
      <c r="V314" s="3"/>
      <c r="W314" s="3"/>
      <c r="X314" s="3"/>
      <c r="Y314" s="3"/>
      <c r="Z314" s="3"/>
      <c r="AA314" s="3"/>
      <c r="AB314" s="3"/>
      <c r="AC314" s="3"/>
      <c r="AD314" s="3"/>
      <c r="AE314" s="3"/>
      <c r="AF314" s="3"/>
      <c r="AG314" s="3"/>
      <c r="AH314" s="3"/>
      <c r="AI314" s="3"/>
      <c r="AJ314" s="3"/>
      <c r="AK314" s="4"/>
    </row>
    <row r="315" spans="1:37">
      <c r="A315" s="3"/>
      <c r="B315" s="3"/>
      <c r="C315" s="8"/>
      <c r="D315" s="3"/>
      <c r="E315" s="3"/>
      <c r="F315" s="3"/>
      <c r="G315" s="3"/>
      <c r="H315" s="3"/>
      <c r="I315" s="3"/>
      <c r="J315" s="3"/>
      <c r="K315" s="3"/>
      <c r="L315" s="3"/>
      <c r="M315" s="3"/>
      <c r="N315" s="36"/>
      <c r="R315" s="3"/>
      <c r="S315" s="3"/>
      <c r="T315" s="3"/>
      <c r="U315" s="3"/>
      <c r="V315" s="3"/>
      <c r="W315" s="3"/>
      <c r="X315" s="3"/>
      <c r="Y315" s="3"/>
      <c r="Z315" s="3"/>
      <c r="AA315" s="3"/>
      <c r="AB315" s="3"/>
      <c r="AC315" s="3"/>
      <c r="AD315" s="3"/>
      <c r="AE315" s="3"/>
      <c r="AF315" s="3"/>
      <c r="AG315" s="3"/>
      <c r="AH315" s="3"/>
      <c r="AI315" s="3"/>
      <c r="AJ315" s="3"/>
      <c r="AK315" s="4"/>
    </row>
    <row r="316" spans="1:37">
      <c r="A316" s="3"/>
      <c r="B316" s="3"/>
      <c r="C316" s="8"/>
      <c r="D316" s="3"/>
      <c r="E316" s="3"/>
      <c r="F316" s="3"/>
      <c r="G316" s="3"/>
      <c r="H316" s="3"/>
      <c r="I316" s="3"/>
      <c r="J316" s="3"/>
      <c r="K316" s="3"/>
      <c r="L316" s="3"/>
      <c r="M316" s="3"/>
      <c r="N316" s="36"/>
      <c r="O316" s="3"/>
      <c r="R316" s="3"/>
      <c r="S316" s="3"/>
      <c r="T316" s="3"/>
      <c r="U316" s="3"/>
      <c r="V316" s="3"/>
      <c r="W316" s="3"/>
      <c r="X316" s="3"/>
      <c r="Y316" s="3"/>
      <c r="Z316" s="3"/>
      <c r="AA316" s="3"/>
      <c r="AB316" s="3"/>
      <c r="AC316" s="3"/>
      <c r="AD316" s="3"/>
      <c r="AE316" s="3"/>
      <c r="AF316" s="3"/>
      <c r="AG316" s="3"/>
      <c r="AH316" s="3"/>
      <c r="AI316" s="3"/>
      <c r="AJ316" s="3"/>
      <c r="AK316" s="4"/>
    </row>
    <row r="317" spans="1:37">
      <c r="A317" s="3"/>
      <c r="B317" s="3"/>
      <c r="C317" s="8"/>
      <c r="D317" s="3"/>
      <c r="E317" s="3"/>
      <c r="F317" s="3"/>
      <c r="G317" s="3"/>
      <c r="H317" s="3"/>
      <c r="I317" s="3"/>
      <c r="J317" s="3"/>
      <c r="K317" s="3"/>
      <c r="L317" s="3"/>
      <c r="M317" s="3"/>
      <c r="N317" s="36"/>
      <c r="R317" s="3"/>
      <c r="S317" s="3"/>
      <c r="T317" s="3"/>
      <c r="U317" s="3"/>
      <c r="V317" s="3"/>
      <c r="W317" s="3"/>
      <c r="X317" s="3"/>
      <c r="Y317" s="3"/>
      <c r="Z317" s="3"/>
      <c r="AA317" s="3"/>
      <c r="AB317" s="3"/>
      <c r="AC317" s="3"/>
      <c r="AD317" s="3"/>
      <c r="AE317" s="3"/>
      <c r="AF317" s="3"/>
      <c r="AG317" s="3"/>
      <c r="AH317" s="3"/>
      <c r="AI317" s="3"/>
      <c r="AJ317" s="3"/>
      <c r="AK317" s="4"/>
    </row>
    <row r="318" spans="1:37">
      <c r="A318" s="3"/>
      <c r="B318" s="3"/>
      <c r="C318" s="8"/>
      <c r="D318" s="3"/>
      <c r="E318" s="3"/>
      <c r="F318" s="3"/>
      <c r="G318" s="3"/>
      <c r="H318" s="3"/>
      <c r="I318" s="3"/>
      <c r="J318" s="3"/>
      <c r="K318" s="3"/>
      <c r="L318" s="3"/>
      <c r="M318" s="3"/>
      <c r="N318" s="36"/>
      <c r="R318" s="3"/>
      <c r="S318" s="3"/>
      <c r="T318" s="3"/>
      <c r="U318" s="3"/>
      <c r="V318" s="3"/>
      <c r="W318" s="3"/>
      <c r="X318" s="3"/>
      <c r="Y318" s="3"/>
      <c r="Z318" s="3"/>
      <c r="AA318" s="3"/>
      <c r="AB318" s="3"/>
      <c r="AC318" s="3"/>
      <c r="AD318" s="3"/>
      <c r="AE318" s="3"/>
      <c r="AF318" s="3"/>
      <c r="AG318" s="3"/>
      <c r="AH318" s="3"/>
      <c r="AI318" s="3"/>
      <c r="AJ318" s="3"/>
      <c r="AK318" s="4"/>
    </row>
    <row r="319" spans="1:37">
      <c r="A319" s="3"/>
      <c r="B319" s="3"/>
      <c r="C319" s="8"/>
      <c r="D319" s="3"/>
      <c r="E319" s="3"/>
      <c r="F319" s="3"/>
      <c r="G319" s="3"/>
      <c r="H319" s="3"/>
      <c r="I319" s="3"/>
      <c r="J319" s="3"/>
      <c r="K319" s="3"/>
      <c r="L319" s="3"/>
      <c r="M319" s="3"/>
      <c r="N319" s="36"/>
      <c r="R319" s="3"/>
      <c r="S319" s="3"/>
      <c r="T319" s="3"/>
      <c r="U319" s="3"/>
      <c r="V319" s="3"/>
      <c r="W319" s="3"/>
      <c r="X319" s="3"/>
      <c r="Y319" s="3"/>
      <c r="Z319" s="3"/>
      <c r="AA319" s="3"/>
      <c r="AB319" s="3"/>
      <c r="AC319" s="3"/>
      <c r="AD319" s="3"/>
      <c r="AE319" s="3"/>
      <c r="AF319" s="3"/>
      <c r="AG319" s="3"/>
      <c r="AH319" s="3"/>
      <c r="AI319" s="3"/>
      <c r="AJ319" s="3"/>
      <c r="AK319" s="4"/>
    </row>
    <row r="320" spans="1:37">
      <c r="A320" s="3"/>
      <c r="B320" s="3"/>
      <c r="C320" s="8"/>
      <c r="D320" s="3"/>
      <c r="E320" s="3"/>
      <c r="F320" s="3"/>
      <c r="G320" s="3"/>
      <c r="H320" s="3"/>
      <c r="I320" s="3"/>
      <c r="J320" s="3"/>
      <c r="K320" s="3"/>
      <c r="L320" s="3"/>
      <c r="M320" s="3"/>
      <c r="N320" s="36"/>
      <c r="R320" s="3"/>
      <c r="S320" s="3"/>
      <c r="T320" s="3"/>
      <c r="U320" s="3"/>
      <c r="V320" s="3"/>
      <c r="W320" s="3"/>
      <c r="X320" s="3"/>
      <c r="Y320" s="3"/>
      <c r="Z320" s="3"/>
      <c r="AA320" s="3"/>
      <c r="AB320" s="3"/>
      <c r="AC320" s="3"/>
      <c r="AD320" s="3"/>
      <c r="AE320" s="3"/>
      <c r="AF320" s="3"/>
      <c r="AG320" s="3"/>
      <c r="AH320" s="3"/>
      <c r="AI320" s="3"/>
      <c r="AJ320" s="3"/>
      <c r="AK320" s="4"/>
    </row>
    <row r="321" spans="1:37">
      <c r="A321" s="3"/>
      <c r="B321" s="3"/>
      <c r="C321" s="8"/>
      <c r="D321" s="3"/>
      <c r="E321" s="3"/>
      <c r="F321" s="3"/>
      <c r="G321" s="3"/>
      <c r="H321" s="3"/>
      <c r="I321" s="3"/>
      <c r="J321" s="3"/>
      <c r="K321" s="3"/>
      <c r="L321" s="3"/>
      <c r="M321" s="3"/>
      <c r="N321" s="36"/>
      <c r="R321" s="3"/>
      <c r="S321" s="3"/>
      <c r="T321" s="3"/>
      <c r="U321" s="3"/>
      <c r="V321" s="3"/>
      <c r="W321" s="3"/>
      <c r="X321" s="3"/>
      <c r="Y321" s="3"/>
      <c r="Z321" s="3"/>
      <c r="AA321" s="3"/>
      <c r="AB321" s="3"/>
      <c r="AC321" s="3"/>
      <c r="AD321" s="3"/>
      <c r="AE321" s="3"/>
      <c r="AF321" s="3"/>
      <c r="AG321" s="3"/>
      <c r="AH321" s="3"/>
      <c r="AI321" s="3"/>
      <c r="AJ321" s="3"/>
      <c r="AK321" s="4"/>
    </row>
    <row r="322" spans="1:37">
      <c r="A322" s="3"/>
      <c r="B322" s="3"/>
      <c r="C322" s="8"/>
      <c r="D322" s="3"/>
      <c r="E322" s="3"/>
      <c r="F322" s="3"/>
      <c r="G322" s="3"/>
      <c r="H322" s="3"/>
      <c r="I322" s="3"/>
      <c r="J322" s="3"/>
      <c r="K322" s="3"/>
      <c r="L322" s="3"/>
      <c r="M322" s="3"/>
      <c r="N322" s="36"/>
      <c r="R322" s="3"/>
      <c r="S322" s="3"/>
      <c r="T322" s="3"/>
      <c r="U322" s="3"/>
      <c r="V322" s="3"/>
      <c r="W322" s="3"/>
      <c r="X322" s="3"/>
      <c r="Y322" s="3"/>
      <c r="Z322" s="3"/>
      <c r="AA322" s="3"/>
      <c r="AB322" s="3"/>
      <c r="AC322" s="3"/>
      <c r="AD322" s="3"/>
      <c r="AE322" s="3"/>
      <c r="AF322" s="3"/>
      <c r="AG322" s="3"/>
      <c r="AH322" s="3"/>
      <c r="AI322" s="3"/>
      <c r="AJ322" s="3"/>
      <c r="AK322" s="4"/>
    </row>
    <row r="323" spans="1:37">
      <c r="A323" s="3"/>
      <c r="B323" s="3"/>
      <c r="C323" s="8"/>
      <c r="D323" s="3"/>
      <c r="E323" s="3"/>
      <c r="F323" s="3"/>
      <c r="G323" s="3"/>
      <c r="H323" s="3"/>
      <c r="I323" s="3"/>
      <c r="J323" s="3"/>
      <c r="K323" s="3"/>
      <c r="L323" s="3"/>
      <c r="M323" s="3"/>
      <c r="N323" s="36"/>
      <c r="R323" s="3"/>
      <c r="S323" s="3"/>
      <c r="T323" s="3"/>
      <c r="U323" s="3"/>
      <c r="V323" s="3"/>
      <c r="W323" s="3"/>
      <c r="X323" s="3"/>
      <c r="Y323" s="3"/>
      <c r="Z323" s="3"/>
      <c r="AA323" s="3"/>
      <c r="AB323" s="3"/>
      <c r="AC323" s="3"/>
      <c r="AD323" s="3"/>
      <c r="AE323" s="3"/>
      <c r="AF323" s="3"/>
      <c r="AG323" s="3"/>
      <c r="AH323" s="3"/>
      <c r="AI323" s="3"/>
      <c r="AJ323" s="3"/>
      <c r="AK323" s="4"/>
    </row>
    <row r="324" spans="1:37">
      <c r="A324" s="3"/>
      <c r="B324" s="3"/>
      <c r="C324" s="8"/>
      <c r="D324" s="3"/>
      <c r="E324" s="3"/>
      <c r="F324" s="3"/>
      <c r="G324" s="3"/>
      <c r="H324" s="3"/>
      <c r="I324" s="3"/>
      <c r="J324" s="3"/>
      <c r="K324" s="3"/>
      <c r="L324" s="3"/>
      <c r="M324" s="3"/>
      <c r="N324" s="36"/>
      <c r="R324" s="3"/>
      <c r="S324" s="3"/>
      <c r="T324" s="3"/>
      <c r="U324" s="3"/>
      <c r="V324" s="3"/>
      <c r="W324" s="3"/>
      <c r="X324" s="3"/>
      <c r="Y324" s="3"/>
      <c r="Z324" s="3"/>
      <c r="AA324" s="3"/>
      <c r="AB324" s="3"/>
      <c r="AC324" s="3"/>
      <c r="AD324" s="3"/>
      <c r="AE324" s="3"/>
      <c r="AF324" s="3"/>
      <c r="AG324" s="3"/>
      <c r="AH324" s="3"/>
      <c r="AI324" s="3"/>
      <c r="AJ324" s="3"/>
      <c r="AK324" s="4"/>
    </row>
    <row r="325" spans="1:37">
      <c r="A325" s="3"/>
      <c r="B325" s="3"/>
      <c r="C325" s="8"/>
      <c r="D325" s="3"/>
      <c r="E325" s="3"/>
      <c r="F325" s="3"/>
      <c r="G325" s="3"/>
      <c r="H325" s="3"/>
      <c r="I325" s="3"/>
      <c r="J325" s="3"/>
      <c r="K325" s="3"/>
      <c r="L325" s="3"/>
      <c r="M325" s="3"/>
      <c r="N325" s="36"/>
      <c r="R325" s="3"/>
      <c r="S325" s="3"/>
      <c r="T325" s="3"/>
      <c r="U325" s="3"/>
      <c r="V325" s="3"/>
      <c r="W325" s="3"/>
      <c r="X325" s="3"/>
      <c r="Y325" s="3"/>
      <c r="Z325" s="3"/>
      <c r="AA325" s="3"/>
      <c r="AB325" s="3"/>
      <c r="AC325" s="3"/>
      <c r="AD325" s="3"/>
      <c r="AE325" s="3"/>
      <c r="AF325" s="3"/>
      <c r="AG325" s="3"/>
      <c r="AH325" s="3"/>
      <c r="AI325" s="3"/>
      <c r="AJ325" s="3"/>
      <c r="AK325" s="4"/>
    </row>
    <row r="326" spans="1:37">
      <c r="A326" s="3"/>
      <c r="B326" s="3"/>
      <c r="C326" s="8"/>
      <c r="D326" s="3"/>
      <c r="E326" s="3"/>
      <c r="F326" s="3"/>
      <c r="G326" s="3"/>
      <c r="H326" s="3"/>
      <c r="I326" s="3"/>
      <c r="J326" s="3"/>
      <c r="K326" s="3"/>
      <c r="L326" s="3"/>
      <c r="M326" s="3"/>
      <c r="N326" s="36"/>
      <c r="O326" s="3"/>
      <c r="R326" s="3"/>
      <c r="S326" s="3"/>
      <c r="T326" s="3"/>
      <c r="U326" s="3"/>
      <c r="V326" s="3"/>
      <c r="W326" s="3"/>
      <c r="X326" s="3"/>
      <c r="Y326" s="3"/>
      <c r="Z326" s="3"/>
      <c r="AA326" s="3"/>
      <c r="AB326" s="3"/>
      <c r="AC326" s="3"/>
      <c r="AD326" s="3"/>
      <c r="AE326" s="3"/>
      <c r="AF326" s="3"/>
      <c r="AG326" s="3"/>
      <c r="AH326" s="3"/>
      <c r="AI326" s="3"/>
      <c r="AJ326" s="3"/>
      <c r="AK326" s="4"/>
    </row>
    <row r="327" spans="1:37">
      <c r="A327" s="3"/>
      <c r="B327" s="3"/>
      <c r="C327" s="8"/>
      <c r="D327" s="3"/>
      <c r="E327" s="3"/>
      <c r="F327" s="3"/>
      <c r="G327" s="3"/>
      <c r="H327" s="3"/>
      <c r="I327" s="3"/>
      <c r="J327" s="3"/>
      <c r="K327" s="3"/>
      <c r="L327" s="3"/>
      <c r="M327" s="3"/>
      <c r="N327" s="36"/>
      <c r="R327" s="3"/>
      <c r="S327" s="3"/>
      <c r="T327" s="3"/>
      <c r="U327" s="3"/>
      <c r="V327" s="3"/>
      <c r="W327" s="3"/>
      <c r="X327" s="3"/>
      <c r="Y327" s="3"/>
      <c r="Z327" s="3"/>
      <c r="AA327" s="3"/>
      <c r="AB327" s="3"/>
      <c r="AC327" s="3"/>
      <c r="AD327" s="3"/>
      <c r="AE327" s="3"/>
      <c r="AF327" s="3"/>
      <c r="AG327" s="3"/>
      <c r="AH327" s="3"/>
      <c r="AI327" s="3"/>
      <c r="AJ327" s="3"/>
      <c r="AK327" s="4"/>
    </row>
    <row r="328" spans="1:37">
      <c r="A328" s="3"/>
      <c r="B328" s="3"/>
      <c r="C328" s="8"/>
      <c r="D328" s="3"/>
      <c r="E328" s="3"/>
      <c r="F328" s="3"/>
      <c r="G328" s="3"/>
      <c r="H328" s="3"/>
      <c r="I328" s="3"/>
      <c r="J328" s="3"/>
      <c r="K328" s="3"/>
      <c r="L328" s="3"/>
      <c r="M328" s="3"/>
      <c r="N328" s="36"/>
      <c r="R328" s="3"/>
      <c r="S328" s="3"/>
      <c r="T328" s="3"/>
      <c r="U328" s="3"/>
      <c r="V328" s="3"/>
      <c r="W328" s="3"/>
      <c r="X328" s="3"/>
      <c r="Y328" s="3"/>
      <c r="Z328" s="3"/>
      <c r="AA328" s="3"/>
      <c r="AB328" s="3"/>
      <c r="AC328" s="3"/>
      <c r="AD328" s="3"/>
      <c r="AE328" s="3"/>
      <c r="AF328" s="3"/>
      <c r="AG328" s="3"/>
      <c r="AH328" s="3"/>
      <c r="AI328" s="3"/>
      <c r="AJ328" s="3"/>
      <c r="AK328" s="4"/>
    </row>
    <row r="329" spans="1:37">
      <c r="A329" s="3"/>
      <c r="B329" s="3"/>
      <c r="C329" s="8"/>
      <c r="D329" s="3"/>
      <c r="E329" s="3"/>
      <c r="F329" s="3"/>
      <c r="G329" s="3"/>
      <c r="H329" s="3"/>
      <c r="I329" s="3"/>
      <c r="J329" s="3"/>
      <c r="K329" s="3"/>
      <c r="L329" s="3"/>
      <c r="M329" s="3"/>
      <c r="N329" s="36"/>
      <c r="R329" s="3"/>
      <c r="S329" s="3"/>
      <c r="T329" s="3"/>
      <c r="U329" s="3"/>
      <c r="V329" s="3"/>
      <c r="W329" s="3"/>
      <c r="X329" s="3"/>
      <c r="Y329" s="3"/>
      <c r="Z329" s="3"/>
      <c r="AA329" s="3"/>
      <c r="AB329" s="3"/>
      <c r="AC329" s="3"/>
      <c r="AD329" s="3"/>
      <c r="AE329" s="3"/>
      <c r="AF329" s="3"/>
      <c r="AG329" s="3"/>
      <c r="AH329" s="3"/>
      <c r="AI329" s="3"/>
      <c r="AJ329" s="3"/>
      <c r="AK329" s="4"/>
    </row>
    <row r="330" spans="1:37">
      <c r="A330" s="3"/>
      <c r="B330" s="3"/>
      <c r="C330" s="8"/>
      <c r="D330" s="3"/>
      <c r="E330" s="3"/>
      <c r="F330" s="3"/>
      <c r="G330" s="3"/>
      <c r="H330" s="3"/>
      <c r="I330" s="3"/>
      <c r="J330" s="3"/>
      <c r="K330" s="3"/>
      <c r="L330" s="3"/>
      <c r="M330" s="3"/>
      <c r="N330" s="36"/>
      <c r="R330" s="3"/>
      <c r="S330" s="3"/>
      <c r="T330" s="3"/>
      <c r="U330" s="3"/>
      <c r="V330" s="3"/>
      <c r="W330" s="3"/>
      <c r="X330" s="3"/>
      <c r="Y330" s="3"/>
      <c r="Z330" s="3"/>
      <c r="AA330" s="3"/>
      <c r="AB330" s="3"/>
      <c r="AC330" s="3"/>
      <c r="AD330" s="3"/>
      <c r="AE330" s="3"/>
      <c r="AF330" s="3"/>
      <c r="AG330" s="3"/>
      <c r="AH330" s="3"/>
      <c r="AI330" s="3"/>
      <c r="AJ330" s="3"/>
      <c r="AK330" s="4"/>
    </row>
    <row r="331" spans="1:37">
      <c r="A331" s="3"/>
      <c r="B331" s="3"/>
      <c r="C331" s="8"/>
      <c r="D331" s="3"/>
      <c r="E331" s="3"/>
      <c r="F331" s="3"/>
      <c r="G331" s="3"/>
      <c r="H331" s="3"/>
      <c r="I331" s="3"/>
      <c r="J331" s="3"/>
      <c r="K331" s="3"/>
      <c r="L331" s="3"/>
      <c r="M331" s="3"/>
      <c r="N331" s="36"/>
      <c r="O331" s="3"/>
      <c r="R331" s="3"/>
      <c r="S331" s="3"/>
      <c r="T331" s="3"/>
      <c r="U331" s="3"/>
      <c r="V331" s="3"/>
      <c r="W331" s="3"/>
      <c r="X331" s="3"/>
      <c r="Y331" s="3"/>
      <c r="Z331" s="3"/>
      <c r="AA331" s="3"/>
      <c r="AB331" s="3"/>
      <c r="AC331" s="3"/>
      <c r="AD331" s="3"/>
      <c r="AE331" s="3"/>
      <c r="AF331" s="3"/>
      <c r="AG331" s="3"/>
      <c r="AH331" s="3"/>
      <c r="AI331" s="3"/>
      <c r="AJ331" s="3"/>
      <c r="AK331" s="4"/>
    </row>
    <row r="332" spans="1:37">
      <c r="A332" s="3"/>
      <c r="B332" s="3"/>
      <c r="C332" s="8"/>
      <c r="D332" s="3"/>
      <c r="E332" s="3"/>
      <c r="F332" s="3"/>
      <c r="G332" s="3"/>
      <c r="H332" s="3"/>
      <c r="I332" s="3"/>
      <c r="J332" s="3"/>
      <c r="K332" s="3"/>
      <c r="L332" s="3"/>
      <c r="M332" s="3"/>
      <c r="N332" s="3"/>
      <c r="O332" s="3"/>
      <c r="R332" s="3"/>
      <c r="S332" s="3"/>
      <c r="T332" s="3"/>
      <c r="U332" s="3"/>
      <c r="V332" s="3"/>
      <c r="W332" s="3"/>
      <c r="X332" s="3"/>
      <c r="Y332" s="3"/>
      <c r="Z332" s="3"/>
      <c r="AA332" s="3"/>
      <c r="AB332" s="3"/>
      <c r="AC332" s="3"/>
      <c r="AD332" s="3"/>
      <c r="AE332" s="3"/>
      <c r="AF332" s="3"/>
      <c r="AG332" s="3"/>
      <c r="AH332" s="3"/>
      <c r="AI332" s="3"/>
      <c r="AJ332" s="3"/>
      <c r="AK332" s="4"/>
    </row>
    <row r="333" spans="1:37">
      <c r="A333" s="3"/>
      <c r="B333" s="3"/>
      <c r="C333" s="8"/>
      <c r="D333" s="3"/>
      <c r="E333" s="3"/>
      <c r="F333" s="3"/>
      <c r="G333" s="3"/>
      <c r="H333" s="3"/>
      <c r="I333" s="3"/>
      <c r="J333" s="3"/>
      <c r="K333" s="3"/>
      <c r="L333" s="3"/>
      <c r="M333" s="3"/>
      <c r="N333" s="36"/>
      <c r="O333" s="3"/>
      <c r="R333" s="3"/>
      <c r="S333" s="3"/>
      <c r="T333" s="3"/>
      <c r="U333" s="3"/>
      <c r="V333" s="3"/>
      <c r="W333" s="3"/>
      <c r="X333" s="3"/>
      <c r="Y333" s="3"/>
      <c r="Z333" s="3"/>
      <c r="AA333" s="3"/>
      <c r="AB333" s="3"/>
      <c r="AC333" s="3"/>
      <c r="AD333" s="3"/>
      <c r="AE333" s="3"/>
      <c r="AF333" s="3"/>
      <c r="AG333" s="3"/>
      <c r="AH333" s="3"/>
      <c r="AI333" s="3"/>
      <c r="AJ333" s="3"/>
      <c r="AK333" s="4"/>
    </row>
    <row r="334" spans="1:37">
      <c r="A334" s="3"/>
      <c r="B334" s="3"/>
      <c r="C334" s="8"/>
      <c r="D334" s="3"/>
      <c r="E334" s="3"/>
      <c r="F334" s="3"/>
      <c r="G334" s="3"/>
      <c r="H334" s="3"/>
      <c r="I334" s="3"/>
      <c r="J334" s="3"/>
      <c r="K334" s="3"/>
      <c r="L334" s="3"/>
      <c r="M334" s="3"/>
      <c r="N334" s="36"/>
      <c r="O334" s="3"/>
      <c r="R334" s="3"/>
      <c r="S334" s="3"/>
      <c r="T334" s="3"/>
      <c r="U334" s="3"/>
      <c r="V334" s="3"/>
      <c r="W334" s="3"/>
      <c r="X334" s="3"/>
      <c r="Y334" s="3"/>
      <c r="Z334" s="3"/>
      <c r="AA334" s="3"/>
      <c r="AB334" s="3"/>
      <c r="AC334" s="3"/>
      <c r="AD334" s="3"/>
      <c r="AE334" s="3"/>
      <c r="AF334" s="3"/>
      <c r="AG334" s="3"/>
      <c r="AH334" s="3"/>
      <c r="AI334" s="3"/>
      <c r="AJ334" s="3"/>
      <c r="AK334" s="4"/>
    </row>
    <row r="335" spans="1:37">
      <c r="A335" s="3"/>
      <c r="B335" s="3"/>
      <c r="C335" s="8"/>
      <c r="D335" s="3"/>
      <c r="E335" s="3"/>
      <c r="F335" s="3"/>
      <c r="G335" s="3"/>
      <c r="H335" s="3"/>
      <c r="I335" s="3"/>
      <c r="J335" s="3"/>
      <c r="K335" s="3"/>
      <c r="L335" s="3"/>
      <c r="M335" s="3"/>
      <c r="N335" s="36"/>
      <c r="O335" s="3"/>
      <c r="R335" s="3"/>
      <c r="S335" s="3"/>
      <c r="T335" s="3"/>
      <c r="U335" s="3"/>
      <c r="V335" s="3"/>
      <c r="W335" s="3"/>
      <c r="X335" s="3"/>
      <c r="Y335" s="3"/>
      <c r="Z335" s="3"/>
      <c r="AA335" s="3"/>
      <c r="AB335" s="3"/>
      <c r="AC335" s="3"/>
      <c r="AD335" s="3"/>
      <c r="AE335" s="3"/>
      <c r="AF335" s="3"/>
      <c r="AG335" s="3"/>
      <c r="AH335" s="3"/>
      <c r="AI335" s="3"/>
      <c r="AJ335" s="3"/>
      <c r="AK335" s="4"/>
    </row>
    <row r="336" spans="1:37">
      <c r="A336" s="3"/>
      <c r="B336" s="3"/>
      <c r="C336" s="8"/>
      <c r="D336" s="3"/>
      <c r="E336" s="3"/>
      <c r="F336" s="3"/>
      <c r="G336" s="3"/>
      <c r="H336" s="3"/>
      <c r="I336" s="3"/>
      <c r="J336" s="3"/>
      <c r="K336" s="3"/>
      <c r="L336" s="3"/>
      <c r="M336" s="3"/>
      <c r="N336" s="36"/>
      <c r="O336" s="3"/>
      <c r="R336" s="3"/>
      <c r="S336" s="3"/>
      <c r="T336" s="3"/>
      <c r="U336" s="3"/>
      <c r="V336" s="3"/>
      <c r="W336" s="3"/>
      <c r="X336" s="3"/>
      <c r="Y336" s="3"/>
      <c r="Z336" s="3"/>
      <c r="AA336" s="3"/>
      <c r="AB336" s="3"/>
      <c r="AC336" s="3"/>
      <c r="AD336" s="3"/>
      <c r="AE336" s="3"/>
      <c r="AF336" s="3"/>
      <c r="AG336" s="3"/>
      <c r="AH336" s="3"/>
      <c r="AI336" s="3"/>
      <c r="AJ336" s="3"/>
      <c r="AK336" s="4"/>
    </row>
    <row r="337" spans="1:37">
      <c r="A337" s="3"/>
      <c r="B337" s="3"/>
      <c r="C337" s="8"/>
      <c r="D337" s="3"/>
      <c r="E337" s="3"/>
      <c r="F337" s="3"/>
      <c r="G337" s="3"/>
      <c r="H337" s="3"/>
      <c r="I337" s="3"/>
      <c r="J337" s="3"/>
      <c r="K337" s="3"/>
      <c r="L337" s="3"/>
      <c r="M337" s="3"/>
      <c r="N337" s="36"/>
      <c r="O337" s="3"/>
      <c r="R337" s="3"/>
      <c r="S337" s="3"/>
      <c r="T337" s="3"/>
      <c r="U337" s="3"/>
      <c r="V337" s="3"/>
      <c r="W337" s="3"/>
      <c r="X337" s="3"/>
      <c r="Y337" s="3"/>
      <c r="Z337" s="3"/>
      <c r="AA337" s="3"/>
      <c r="AB337" s="3"/>
      <c r="AC337" s="3"/>
      <c r="AD337" s="3"/>
      <c r="AE337" s="3"/>
      <c r="AF337" s="3"/>
      <c r="AG337" s="3"/>
      <c r="AH337" s="3"/>
      <c r="AI337" s="3"/>
      <c r="AJ337" s="3"/>
      <c r="AK337" s="4"/>
    </row>
    <row r="338" spans="1:37">
      <c r="A338" s="3"/>
      <c r="B338" s="3"/>
      <c r="C338" s="8"/>
      <c r="D338" s="3"/>
      <c r="E338" s="3"/>
      <c r="F338" s="3"/>
      <c r="G338" s="3"/>
      <c r="H338" s="3"/>
      <c r="I338" s="3"/>
      <c r="J338" s="3"/>
      <c r="K338" s="3"/>
      <c r="L338" s="3"/>
      <c r="M338" s="3"/>
      <c r="N338" s="36"/>
      <c r="O338" s="3"/>
      <c r="R338" s="3"/>
      <c r="S338" s="3"/>
      <c r="T338" s="3"/>
      <c r="U338" s="3"/>
      <c r="V338" s="3"/>
      <c r="W338" s="3"/>
      <c r="X338" s="3"/>
      <c r="Y338" s="3"/>
      <c r="Z338" s="3"/>
      <c r="AA338" s="3"/>
      <c r="AB338" s="3"/>
      <c r="AC338" s="3"/>
      <c r="AD338" s="3"/>
      <c r="AE338" s="3"/>
      <c r="AF338" s="3"/>
      <c r="AG338" s="3"/>
      <c r="AH338" s="3"/>
      <c r="AI338" s="3"/>
      <c r="AJ338" s="3"/>
      <c r="AK338" s="4"/>
    </row>
    <row r="339" spans="1:37">
      <c r="A339" s="3"/>
      <c r="B339" s="3"/>
      <c r="C339" s="8"/>
      <c r="D339" s="3"/>
      <c r="E339" s="3"/>
      <c r="F339" s="3"/>
      <c r="G339" s="3"/>
      <c r="H339" s="3"/>
      <c r="I339" s="3"/>
      <c r="J339" s="3"/>
      <c r="K339" s="3"/>
      <c r="L339" s="3"/>
      <c r="M339" s="3"/>
      <c r="N339" s="36"/>
      <c r="O339" s="3"/>
      <c r="R339" s="3"/>
      <c r="S339" s="3"/>
      <c r="T339" s="3"/>
      <c r="U339" s="3"/>
      <c r="V339" s="3"/>
      <c r="W339" s="3"/>
      <c r="X339" s="3"/>
      <c r="Y339" s="3"/>
      <c r="Z339" s="3"/>
      <c r="AA339" s="3"/>
      <c r="AB339" s="3"/>
      <c r="AC339" s="3"/>
      <c r="AD339" s="3"/>
      <c r="AE339" s="3"/>
      <c r="AF339" s="3"/>
      <c r="AG339" s="3"/>
      <c r="AH339" s="3"/>
      <c r="AI339" s="3"/>
      <c r="AJ339" s="3"/>
      <c r="AK339" s="4"/>
    </row>
    <row r="340" spans="1:37">
      <c r="A340" s="3"/>
      <c r="B340" s="3"/>
      <c r="C340" s="8"/>
      <c r="D340" s="3"/>
      <c r="E340" s="3"/>
      <c r="F340" s="3"/>
      <c r="G340" s="3"/>
      <c r="H340" s="3"/>
      <c r="I340" s="3"/>
      <c r="J340" s="3"/>
      <c r="K340" s="3"/>
      <c r="L340" s="3"/>
      <c r="M340" s="3"/>
      <c r="N340" s="36"/>
      <c r="O340" s="3"/>
      <c r="R340" s="3"/>
      <c r="S340" s="3"/>
      <c r="T340" s="3"/>
      <c r="U340" s="3"/>
      <c r="V340" s="3"/>
      <c r="W340" s="3"/>
      <c r="X340" s="3"/>
      <c r="Y340" s="3"/>
      <c r="Z340" s="3"/>
      <c r="AA340" s="3"/>
      <c r="AB340" s="3"/>
      <c r="AC340" s="3"/>
      <c r="AD340" s="3"/>
      <c r="AE340" s="3"/>
      <c r="AF340" s="3"/>
      <c r="AG340" s="3"/>
      <c r="AH340" s="3"/>
      <c r="AI340" s="3"/>
      <c r="AJ340" s="3"/>
      <c r="AK340" s="4"/>
    </row>
    <row r="341" spans="1:37">
      <c r="A341" s="3"/>
      <c r="B341" s="3"/>
      <c r="C341" s="8"/>
      <c r="D341" s="3"/>
      <c r="E341" s="3"/>
      <c r="F341" s="3"/>
      <c r="G341" s="3"/>
      <c r="H341" s="3"/>
      <c r="I341" s="3"/>
      <c r="J341" s="3"/>
      <c r="K341" s="3"/>
      <c r="L341" s="3"/>
      <c r="M341" s="3"/>
      <c r="N341" s="36"/>
      <c r="O341" s="3"/>
      <c r="R341" s="3"/>
      <c r="S341" s="3"/>
      <c r="T341" s="3"/>
      <c r="U341" s="3"/>
      <c r="V341" s="3"/>
      <c r="W341" s="3"/>
      <c r="X341" s="3"/>
      <c r="Y341" s="3"/>
      <c r="Z341" s="3"/>
      <c r="AA341" s="3"/>
      <c r="AB341" s="3"/>
      <c r="AC341" s="3"/>
      <c r="AD341" s="3"/>
      <c r="AE341" s="3"/>
      <c r="AF341" s="3"/>
      <c r="AG341" s="3"/>
      <c r="AH341" s="3"/>
      <c r="AI341" s="3"/>
      <c r="AJ341" s="3"/>
      <c r="AK341" s="4"/>
    </row>
    <row r="342" spans="1:37">
      <c r="A342" s="3"/>
      <c r="B342" s="3"/>
      <c r="C342" s="8"/>
      <c r="D342" s="3"/>
      <c r="E342" s="3"/>
      <c r="F342" s="3"/>
      <c r="G342" s="3"/>
      <c r="H342" s="3"/>
      <c r="I342" s="3"/>
      <c r="J342" s="3"/>
      <c r="K342" s="3"/>
      <c r="L342" s="3"/>
      <c r="M342" s="3"/>
      <c r="N342" s="36"/>
      <c r="O342" s="3"/>
      <c r="R342" s="3"/>
      <c r="S342" s="3"/>
      <c r="T342" s="3"/>
      <c r="U342" s="3"/>
      <c r="V342" s="3"/>
      <c r="W342" s="3"/>
      <c r="X342" s="3"/>
      <c r="Y342" s="3"/>
      <c r="Z342" s="3"/>
      <c r="AA342" s="3"/>
      <c r="AB342" s="3"/>
      <c r="AC342" s="3"/>
      <c r="AD342" s="3"/>
      <c r="AE342" s="3"/>
      <c r="AF342" s="3"/>
      <c r="AG342" s="3"/>
      <c r="AH342" s="3"/>
      <c r="AI342" s="3"/>
      <c r="AJ342" s="3"/>
      <c r="AK342" s="4"/>
    </row>
    <row r="343" spans="1:37">
      <c r="A343" s="3"/>
      <c r="B343" s="3"/>
      <c r="C343" s="8"/>
      <c r="D343" s="3"/>
      <c r="E343" s="3"/>
      <c r="F343" s="3"/>
      <c r="G343" s="3"/>
      <c r="H343" s="3"/>
      <c r="I343" s="3"/>
      <c r="J343" s="3"/>
      <c r="K343" s="3"/>
      <c r="L343" s="3"/>
      <c r="M343" s="3"/>
      <c r="N343" s="36"/>
      <c r="R343" s="3"/>
      <c r="S343" s="3"/>
      <c r="T343" s="3"/>
      <c r="U343" s="3"/>
      <c r="V343" s="3"/>
      <c r="W343" s="3"/>
      <c r="X343" s="3"/>
      <c r="Y343" s="3"/>
      <c r="Z343" s="3"/>
      <c r="AA343" s="3"/>
      <c r="AB343" s="3"/>
      <c r="AC343" s="3"/>
      <c r="AD343" s="3"/>
      <c r="AE343" s="3"/>
      <c r="AF343" s="3"/>
      <c r="AG343" s="3"/>
      <c r="AH343" s="3"/>
      <c r="AI343" s="3"/>
      <c r="AJ343" s="3"/>
      <c r="AK343" s="4"/>
    </row>
    <row r="344" spans="1:37">
      <c r="A344" s="3"/>
      <c r="B344" s="3"/>
      <c r="C344" s="8"/>
      <c r="D344" s="3"/>
      <c r="E344" s="3"/>
      <c r="F344" s="3"/>
      <c r="G344" s="3"/>
      <c r="H344" s="3"/>
      <c r="I344" s="3"/>
      <c r="J344" s="3"/>
      <c r="K344" s="3"/>
      <c r="L344" s="3"/>
      <c r="M344" s="3"/>
      <c r="N344" s="36"/>
      <c r="O344" s="3"/>
      <c r="R344" s="3"/>
      <c r="S344" s="3"/>
      <c r="T344" s="3"/>
      <c r="U344" s="3"/>
      <c r="V344" s="3"/>
      <c r="W344" s="3"/>
      <c r="X344" s="3"/>
      <c r="Y344" s="3"/>
      <c r="Z344" s="3"/>
      <c r="AA344" s="3"/>
      <c r="AB344" s="3"/>
      <c r="AC344" s="3"/>
      <c r="AD344" s="3"/>
      <c r="AE344" s="3"/>
      <c r="AF344" s="3"/>
      <c r="AG344" s="3"/>
      <c r="AH344" s="3"/>
      <c r="AI344" s="3"/>
      <c r="AJ344" s="3"/>
      <c r="AK344" s="4"/>
    </row>
    <row r="345" spans="1:37">
      <c r="A345" s="3"/>
      <c r="B345" s="3"/>
      <c r="C345" s="8"/>
      <c r="D345" s="3"/>
      <c r="E345" s="3"/>
      <c r="F345" s="3"/>
      <c r="G345" s="3"/>
      <c r="H345" s="3"/>
      <c r="I345" s="3"/>
      <c r="J345" s="3"/>
      <c r="K345" s="3"/>
      <c r="L345" s="3"/>
      <c r="M345" s="3"/>
      <c r="N345" s="36"/>
      <c r="R345" s="3"/>
      <c r="S345" s="3"/>
      <c r="T345" s="3"/>
      <c r="U345" s="3"/>
      <c r="V345" s="3"/>
      <c r="W345" s="3"/>
      <c r="X345" s="3"/>
      <c r="Y345" s="3"/>
      <c r="Z345" s="3"/>
      <c r="AA345" s="3"/>
      <c r="AB345" s="3"/>
      <c r="AC345" s="3"/>
      <c r="AD345" s="3"/>
      <c r="AE345" s="3"/>
      <c r="AF345" s="3"/>
      <c r="AG345" s="3"/>
      <c r="AH345" s="3"/>
      <c r="AI345" s="3"/>
      <c r="AJ345" s="3"/>
      <c r="AK345" s="4"/>
    </row>
    <row r="346" spans="1:37">
      <c r="A346" s="3"/>
      <c r="B346" s="3"/>
      <c r="C346" s="8"/>
      <c r="D346" s="3"/>
      <c r="E346" s="3"/>
      <c r="F346" s="3"/>
      <c r="G346" s="3"/>
      <c r="H346" s="3"/>
      <c r="I346" s="3"/>
      <c r="J346" s="3"/>
      <c r="K346" s="3"/>
      <c r="L346" s="3"/>
      <c r="M346" s="3"/>
      <c r="N346" s="36"/>
      <c r="O346" s="3"/>
      <c r="R346" s="3"/>
      <c r="S346" s="3"/>
      <c r="T346" s="3"/>
      <c r="U346" s="3"/>
      <c r="V346" s="3"/>
      <c r="W346" s="3"/>
      <c r="X346" s="3"/>
      <c r="Y346" s="3"/>
      <c r="Z346" s="3"/>
      <c r="AA346" s="3"/>
      <c r="AB346" s="3"/>
      <c r="AC346" s="3"/>
      <c r="AD346" s="3"/>
      <c r="AE346" s="3"/>
      <c r="AF346" s="3"/>
      <c r="AG346" s="3"/>
      <c r="AH346" s="3"/>
      <c r="AI346" s="3"/>
      <c r="AJ346" s="3"/>
      <c r="AK346" s="4"/>
    </row>
    <row r="347" spans="1:37">
      <c r="A347" s="3"/>
      <c r="B347" s="3"/>
      <c r="C347" s="8"/>
      <c r="D347" s="3"/>
      <c r="E347" s="3"/>
      <c r="F347" s="3"/>
      <c r="G347" s="3"/>
      <c r="H347" s="3"/>
      <c r="I347" s="3"/>
      <c r="J347" s="3"/>
      <c r="K347" s="3"/>
      <c r="L347" s="3"/>
      <c r="M347" s="3"/>
      <c r="N347" s="36"/>
      <c r="O347" s="3"/>
      <c r="R347" s="3"/>
      <c r="S347" s="3"/>
      <c r="T347" s="3"/>
      <c r="U347" s="3"/>
      <c r="V347" s="3"/>
      <c r="W347" s="3"/>
      <c r="X347" s="3"/>
      <c r="Y347" s="3"/>
      <c r="Z347" s="3"/>
      <c r="AA347" s="3"/>
      <c r="AB347" s="3"/>
      <c r="AC347" s="3"/>
      <c r="AD347" s="3"/>
      <c r="AE347" s="3"/>
      <c r="AF347" s="3"/>
      <c r="AG347" s="3"/>
      <c r="AH347" s="3"/>
      <c r="AI347" s="3"/>
      <c r="AJ347" s="3"/>
      <c r="AK347" s="4"/>
    </row>
    <row r="348" spans="1:37">
      <c r="A348" s="3"/>
      <c r="B348" s="3"/>
      <c r="C348" s="8"/>
      <c r="D348" s="3"/>
      <c r="E348" s="3"/>
      <c r="F348" s="3"/>
      <c r="G348" s="3"/>
      <c r="H348" s="3"/>
      <c r="I348" s="3"/>
      <c r="J348" s="3"/>
      <c r="K348" s="3"/>
      <c r="L348" s="3"/>
      <c r="M348" s="3"/>
      <c r="N348" s="36"/>
      <c r="O348" s="3"/>
      <c r="R348" s="3"/>
      <c r="S348" s="3"/>
      <c r="T348" s="3"/>
      <c r="U348" s="3"/>
      <c r="V348" s="3"/>
      <c r="W348" s="3"/>
      <c r="X348" s="3"/>
      <c r="Y348" s="3"/>
      <c r="Z348" s="3"/>
      <c r="AA348" s="3"/>
      <c r="AB348" s="3"/>
      <c r="AC348" s="3"/>
      <c r="AD348" s="3"/>
      <c r="AE348" s="3"/>
      <c r="AF348" s="3"/>
      <c r="AG348" s="3"/>
      <c r="AH348" s="3"/>
      <c r="AI348" s="3"/>
      <c r="AJ348" s="3"/>
      <c r="AK348" s="4"/>
    </row>
    <row r="349" spans="1:37">
      <c r="A349" s="3"/>
      <c r="B349" s="3"/>
      <c r="C349" s="8"/>
      <c r="D349" s="3"/>
      <c r="E349" s="3"/>
      <c r="F349" s="3"/>
      <c r="G349" s="3"/>
      <c r="H349" s="3"/>
      <c r="I349" s="3"/>
      <c r="J349" s="3"/>
      <c r="K349" s="3"/>
      <c r="L349" s="3"/>
      <c r="M349" s="3"/>
      <c r="N349" s="36"/>
      <c r="O349" s="3"/>
      <c r="R349" s="3"/>
      <c r="S349" s="3"/>
      <c r="T349" s="3"/>
      <c r="U349" s="3"/>
      <c r="V349" s="3"/>
      <c r="W349" s="3"/>
      <c r="X349" s="3"/>
      <c r="Y349" s="3"/>
      <c r="Z349" s="3"/>
      <c r="AA349" s="3"/>
      <c r="AB349" s="3"/>
      <c r="AC349" s="3"/>
      <c r="AD349" s="3"/>
      <c r="AE349" s="3"/>
      <c r="AF349" s="3"/>
      <c r="AG349" s="3"/>
      <c r="AH349" s="3"/>
      <c r="AI349" s="3"/>
      <c r="AJ349" s="3"/>
      <c r="AK349" s="4"/>
    </row>
    <row r="350" spans="1:37">
      <c r="A350" s="3"/>
      <c r="B350" s="3"/>
      <c r="C350" s="8"/>
      <c r="D350" s="3"/>
      <c r="E350" s="3"/>
      <c r="F350" s="3"/>
      <c r="G350" s="3"/>
      <c r="H350" s="3"/>
      <c r="I350" s="3"/>
      <c r="J350" s="3"/>
      <c r="K350" s="3"/>
      <c r="L350" s="3"/>
      <c r="M350" s="3"/>
      <c r="N350" s="36"/>
      <c r="O350" s="3"/>
      <c r="R350" s="3"/>
      <c r="S350" s="3"/>
      <c r="T350" s="3"/>
      <c r="U350" s="3"/>
      <c r="V350" s="3"/>
      <c r="W350" s="3"/>
      <c r="X350" s="3"/>
      <c r="Y350" s="3"/>
      <c r="Z350" s="3"/>
      <c r="AA350" s="3"/>
      <c r="AB350" s="3"/>
      <c r="AC350" s="3"/>
      <c r="AD350" s="3"/>
      <c r="AE350" s="3"/>
      <c r="AF350" s="3"/>
      <c r="AG350" s="3"/>
      <c r="AH350" s="3"/>
      <c r="AI350" s="3"/>
      <c r="AJ350" s="3"/>
      <c r="AK350" s="4"/>
    </row>
    <row r="351" spans="1:37">
      <c r="A351" s="3"/>
      <c r="B351" s="3"/>
      <c r="C351" s="8"/>
      <c r="D351" s="3"/>
      <c r="E351" s="3"/>
      <c r="F351" s="3"/>
      <c r="G351" s="3"/>
      <c r="H351" s="3"/>
      <c r="I351" s="3"/>
      <c r="J351" s="3"/>
      <c r="K351" s="3"/>
      <c r="L351" s="3"/>
      <c r="M351" s="3"/>
      <c r="N351" s="36"/>
      <c r="O351" s="3"/>
      <c r="R351" s="3"/>
      <c r="S351" s="3"/>
      <c r="T351" s="3"/>
      <c r="U351" s="3"/>
      <c r="V351" s="3"/>
      <c r="W351" s="3"/>
      <c r="X351" s="3"/>
      <c r="Y351" s="3"/>
      <c r="Z351" s="3"/>
      <c r="AA351" s="3"/>
      <c r="AB351" s="3"/>
      <c r="AC351" s="3"/>
      <c r="AD351" s="3"/>
      <c r="AE351" s="3"/>
      <c r="AF351" s="3"/>
      <c r="AG351" s="3"/>
      <c r="AH351" s="3"/>
      <c r="AI351" s="3"/>
      <c r="AJ351" s="3"/>
      <c r="AK351" s="4"/>
    </row>
    <row r="352" spans="1:37">
      <c r="A352" s="3"/>
      <c r="B352" s="3"/>
      <c r="C352" s="8"/>
      <c r="D352" s="3"/>
      <c r="E352" s="3"/>
      <c r="F352" s="3"/>
      <c r="G352" s="3"/>
      <c r="H352" s="3"/>
      <c r="I352" s="3"/>
      <c r="J352" s="3"/>
      <c r="K352" s="3"/>
      <c r="L352" s="3"/>
      <c r="M352" s="3"/>
      <c r="N352" s="36"/>
      <c r="O352" s="3"/>
      <c r="R352" s="3"/>
      <c r="S352" s="3"/>
      <c r="T352" s="3"/>
      <c r="U352" s="3"/>
      <c r="V352" s="3"/>
      <c r="W352" s="3"/>
      <c r="X352" s="3"/>
      <c r="Y352" s="3"/>
      <c r="Z352" s="3"/>
      <c r="AA352" s="3"/>
      <c r="AB352" s="3"/>
      <c r="AC352" s="3"/>
      <c r="AD352" s="3"/>
      <c r="AE352" s="3"/>
      <c r="AF352" s="3"/>
      <c r="AG352" s="3"/>
      <c r="AH352" s="3"/>
      <c r="AI352" s="3"/>
      <c r="AJ352" s="3"/>
      <c r="AK352" s="4"/>
    </row>
    <row r="353" spans="1:37">
      <c r="A353" s="3"/>
      <c r="B353" s="3"/>
      <c r="C353" s="8"/>
      <c r="D353" s="3"/>
      <c r="E353" s="3"/>
      <c r="F353" s="3"/>
      <c r="G353" s="3"/>
      <c r="H353" s="3"/>
      <c r="I353" s="3"/>
      <c r="J353" s="3"/>
      <c r="K353" s="3"/>
      <c r="L353" s="3"/>
      <c r="M353" s="3"/>
      <c r="N353" s="36"/>
      <c r="R353" s="3"/>
      <c r="S353" s="3"/>
      <c r="T353" s="3"/>
      <c r="U353" s="3"/>
      <c r="V353" s="3"/>
      <c r="W353" s="3"/>
      <c r="X353" s="3"/>
      <c r="Y353" s="3"/>
      <c r="Z353" s="3"/>
      <c r="AA353" s="3"/>
      <c r="AB353" s="3"/>
      <c r="AC353" s="3"/>
      <c r="AD353" s="3"/>
      <c r="AE353" s="3"/>
      <c r="AF353" s="3"/>
      <c r="AG353" s="3"/>
      <c r="AH353" s="3"/>
      <c r="AI353" s="3"/>
      <c r="AJ353" s="3"/>
      <c r="AK353" s="4"/>
    </row>
    <row r="354" spans="1:37">
      <c r="A354" s="3"/>
      <c r="B354" s="3"/>
      <c r="C354" s="8"/>
      <c r="D354" s="3"/>
      <c r="E354" s="3"/>
      <c r="F354" s="3"/>
      <c r="G354" s="3"/>
      <c r="H354" s="3"/>
      <c r="I354" s="3"/>
      <c r="J354" s="3"/>
      <c r="K354" s="3"/>
      <c r="L354" s="3"/>
      <c r="M354" s="3"/>
      <c r="N354" s="36"/>
      <c r="R354" s="3"/>
      <c r="S354" s="3"/>
      <c r="T354" s="3"/>
      <c r="U354" s="3"/>
      <c r="V354" s="3"/>
      <c r="W354" s="3"/>
      <c r="X354" s="3"/>
      <c r="Y354" s="3"/>
      <c r="Z354" s="3"/>
      <c r="AA354" s="3"/>
      <c r="AB354" s="3"/>
      <c r="AC354" s="3"/>
      <c r="AD354" s="3"/>
      <c r="AE354" s="3"/>
      <c r="AF354" s="3"/>
      <c r="AG354" s="3"/>
      <c r="AH354" s="3"/>
      <c r="AI354" s="3"/>
      <c r="AJ354" s="3"/>
      <c r="AK354" s="4"/>
    </row>
    <row r="355" spans="1:37">
      <c r="A355" s="3"/>
      <c r="B355" s="3"/>
      <c r="C355" s="8"/>
      <c r="D355" s="3"/>
      <c r="E355" s="3"/>
      <c r="F355" s="3"/>
      <c r="G355" s="3"/>
      <c r="H355" s="3"/>
      <c r="I355" s="3"/>
      <c r="J355" s="3"/>
      <c r="K355" s="3"/>
      <c r="L355" s="3"/>
      <c r="M355" s="3"/>
      <c r="N355" s="36"/>
      <c r="R355" s="3"/>
      <c r="S355" s="3"/>
      <c r="T355" s="3"/>
      <c r="U355" s="3"/>
      <c r="V355" s="3"/>
      <c r="W355" s="3"/>
      <c r="X355" s="3"/>
      <c r="Y355" s="3"/>
      <c r="Z355" s="3"/>
      <c r="AA355" s="3"/>
      <c r="AB355" s="3"/>
      <c r="AC355" s="3"/>
      <c r="AD355" s="3"/>
      <c r="AE355" s="3"/>
      <c r="AF355" s="3"/>
      <c r="AG355" s="3"/>
      <c r="AH355" s="3"/>
      <c r="AI355" s="3"/>
      <c r="AJ355" s="3"/>
      <c r="AK355" s="4"/>
    </row>
    <row r="356" spans="1:37">
      <c r="A356" s="3"/>
      <c r="B356" s="3"/>
      <c r="C356" s="8"/>
      <c r="D356" s="3"/>
      <c r="E356" s="3"/>
      <c r="F356" s="3"/>
      <c r="G356" s="3"/>
      <c r="H356" s="3"/>
      <c r="I356" s="3"/>
      <c r="J356" s="3"/>
      <c r="K356" s="3"/>
      <c r="L356" s="3"/>
      <c r="M356" s="3"/>
      <c r="N356" s="36"/>
      <c r="O356" s="3"/>
      <c r="R356" s="3"/>
      <c r="S356" s="3"/>
      <c r="T356" s="3"/>
      <c r="U356" s="3"/>
      <c r="V356" s="3"/>
      <c r="W356" s="3"/>
      <c r="X356" s="3"/>
      <c r="Y356" s="3"/>
      <c r="Z356" s="3"/>
      <c r="AA356" s="3"/>
      <c r="AB356" s="3"/>
      <c r="AC356" s="3"/>
      <c r="AD356" s="3"/>
      <c r="AE356" s="3"/>
      <c r="AF356" s="3"/>
      <c r="AG356" s="3"/>
      <c r="AH356" s="3"/>
      <c r="AI356" s="3"/>
      <c r="AJ356" s="3"/>
      <c r="AK356" s="4"/>
    </row>
    <row r="357" spans="1:37">
      <c r="A357" s="3"/>
      <c r="B357" s="3"/>
      <c r="C357" s="8"/>
      <c r="D357" s="3"/>
      <c r="E357" s="3"/>
      <c r="F357" s="3"/>
      <c r="G357" s="3"/>
      <c r="H357" s="3"/>
      <c r="I357" s="3"/>
      <c r="J357" s="3"/>
      <c r="K357" s="3"/>
      <c r="L357" s="3"/>
      <c r="M357" s="3"/>
      <c r="N357" s="36"/>
      <c r="R357" s="3"/>
      <c r="S357" s="3"/>
      <c r="T357" s="3"/>
      <c r="U357" s="3"/>
      <c r="V357" s="3"/>
      <c r="W357" s="3"/>
      <c r="X357" s="3"/>
      <c r="Y357" s="3"/>
      <c r="Z357" s="3"/>
      <c r="AA357" s="3"/>
      <c r="AB357" s="3"/>
      <c r="AC357" s="3"/>
      <c r="AD357" s="3"/>
      <c r="AE357" s="3"/>
      <c r="AF357" s="3"/>
      <c r="AG357" s="3"/>
      <c r="AH357" s="3"/>
      <c r="AI357" s="3"/>
      <c r="AJ357" s="3"/>
      <c r="AK357" s="4"/>
    </row>
    <row r="358" spans="1:37">
      <c r="A358" s="3"/>
      <c r="B358" s="3"/>
      <c r="C358" s="8"/>
      <c r="D358" s="3"/>
      <c r="E358" s="3"/>
      <c r="F358" s="3"/>
      <c r="G358" s="3"/>
      <c r="H358" s="3"/>
      <c r="I358" s="3"/>
      <c r="J358" s="3"/>
      <c r="K358" s="3"/>
      <c r="L358" s="3"/>
      <c r="M358" s="3"/>
      <c r="N358" s="36"/>
      <c r="O358" s="3"/>
      <c r="R358" s="3"/>
      <c r="S358" s="3"/>
      <c r="T358" s="3"/>
      <c r="U358" s="3"/>
      <c r="V358" s="3"/>
      <c r="W358" s="3"/>
      <c r="X358" s="3"/>
      <c r="Y358" s="3"/>
      <c r="Z358" s="3"/>
      <c r="AA358" s="3"/>
      <c r="AB358" s="3"/>
      <c r="AC358" s="3"/>
      <c r="AD358" s="3"/>
      <c r="AE358" s="3"/>
      <c r="AF358" s="3"/>
      <c r="AG358" s="3"/>
      <c r="AH358" s="3"/>
      <c r="AI358" s="3"/>
      <c r="AJ358" s="3"/>
      <c r="AK358" s="4"/>
    </row>
    <row r="359" spans="1:37">
      <c r="A359" s="3"/>
      <c r="B359" s="3"/>
      <c r="C359" s="8"/>
      <c r="D359" s="3"/>
      <c r="E359" s="3"/>
      <c r="F359" s="3"/>
      <c r="G359" s="3"/>
      <c r="H359" s="3"/>
      <c r="I359" s="3"/>
      <c r="J359" s="3"/>
      <c r="K359" s="3"/>
      <c r="L359" s="3"/>
      <c r="M359" s="3"/>
      <c r="N359" s="36"/>
      <c r="O359" s="3"/>
      <c r="R359" s="3"/>
      <c r="S359" s="3"/>
      <c r="T359" s="3"/>
      <c r="U359" s="3"/>
      <c r="V359" s="3"/>
      <c r="W359" s="3"/>
      <c r="X359" s="3"/>
      <c r="Y359" s="3"/>
      <c r="Z359" s="3"/>
      <c r="AA359" s="3"/>
      <c r="AB359" s="3"/>
      <c r="AC359" s="3"/>
      <c r="AD359" s="3"/>
      <c r="AE359" s="3"/>
      <c r="AF359" s="3"/>
      <c r="AG359" s="3"/>
      <c r="AH359" s="3"/>
      <c r="AI359" s="3"/>
      <c r="AJ359" s="3"/>
      <c r="AK359" s="4"/>
    </row>
    <row r="360" spans="1:37">
      <c r="A360" s="3"/>
      <c r="B360" s="3"/>
      <c r="C360" s="8"/>
      <c r="D360" s="3"/>
      <c r="E360" s="3"/>
      <c r="F360" s="3"/>
      <c r="G360" s="3"/>
      <c r="H360" s="3"/>
      <c r="I360" s="3"/>
      <c r="J360" s="3"/>
      <c r="K360" s="3"/>
      <c r="L360" s="3"/>
      <c r="M360" s="3"/>
      <c r="N360" s="36"/>
      <c r="O360" s="3"/>
      <c r="R360" s="3"/>
      <c r="S360" s="3"/>
      <c r="T360" s="3"/>
      <c r="U360" s="3"/>
      <c r="V360" s="3"/>
      <c r="W360" s="3"/>
      <c r="X360" s="3"/>
      <c r="Y360" s="3"/>
      <c r="Z360" s="3"/>
      <c r="AA360" s="3"/>
      <c r="AB360" s="3"/>
      <c r="AC360" s="3"/>
      <c r="AD360" s="3"/>
      <c r="AE360" s="3"/>
      <c r="AF360" s="3"/>
      <c r="AG360" s="3"/>
      <c r="AH360" s="3"/>
      <c r="AI360" s="3"/>
      <c r="AJ360" s="3"/>
      <c r="AK360" s="4"/>
    </row>
    <row r="361" spans="1:37">
      <c r="A361" s="3"/>
      <c r="B361" s="3"/>
      <c r="C361" s="8"/>
      <c r="D361" s="3"/>
      <c r="E361" s="3"/>
      <c r="F361" s="3"/>
      <c r="G361" s="3"/>
      <c r="H361" s="3"/>
      <c r="I361" s="3"/>
      <c r="J361" s="3"/>
      <c r="K361" s="3"/>
      <c r="L361" s="3"/>
      <c r="M361" s="3"/>
      <c r="N361" s="36"/>
      <c r="O361" s="3"/>
      <c r="R361" s="3"/>
      <c r="S361" s="3"/>
      <c r="T361" s="3"/>
      <c r="U361" s="3"/>
      <c r="V361" s="3"/>
      <c r="W361" s="3"/>
      <c r="X361" s="3"/>
      <c r="Y361" s="3"/>
      <c r="Z361" s="3"/>
      <c r="AA361" s="3"/>
      <c r="AB361" s="3"/>
      <c r="AC361" s="3"/>
      <c r="AD361" s="3"/>
      <c r="AE361" s="3"/>
      <c r="AF361" s="3"/>
      <c r="AG361" s="3"/>
      <c r="AH361" s="3"/>
      <c r="AI361" s="3"/>
      <c r="AJ361" s="3"/>
      <c r="AK361" s="4"/>
    </row>
    <row r="362" spans="1:37">
      <c r="A362" s="3"/>
      <c r="B362" s="3"/>
      <c r="C362" s="8"/>
      <c r="D362" s="3"/>
      <c r="E362" s="3"/>
      <c r="F362" s="3"/>
      <c r="G362" s="3"/>
      <c r="H362" s="3"/>
      <c r="I362" s="3"/>
      <c r="J362" s="3"/>
      <c r="K362" s="3"/>
      <c r="L362" s="3"/>
      <c r="M362" s="3"/>
      <c r="N362" s="36"/>
      <c r="O362" s="3"/>
      <c r="R362" s="3"/>
      <c r="S362" s="3"/>
      <c r="T362" s="3"/>
      <c r="U362" s="3"/>
      <c r="V362" s="3"/>
      <c r="W362" s="3"/>
      <c r="X362" s="3"/>
      <c r="Y362" s="3"/>
      <c r="Z362" s="3"/>
      <c r="AA362" s="3"/>
      <c r="AB362" s="3"/>
      <c r="AC362" s="3"/>
      <c r="AD362" s="3"/>
      <c r="AE362" s="3"/>
      <c r="AF362" s="3"/>
      <c r="AG362" s="3"/>
      <c r="AH362" s="3"/>
      <c r="AI362" s="3"/>
      <c r="AJ362" s="3"/>
      <c r="AK362" s="4"/>
    </row>
    <row r="363" spans="1:37">
      <c r="A363" s="3"/>
      <c r="B363" s="3"/>
      <c r="C363" s="8"/>
      <c r="D363" s="3"/>
      <c r="E363" s="3"/>
      <c r="F363" s="3"/>
      <c r="G363" s="3"/>
      <c r="H363" s="3"/>
      <c r="I363" s="3"/>
      <c r="J363" s="3"/>
      <c r="K363" s="3"/>
      <c r="L363" s="3"/>
      <c r="M363" s="3"/>
      <c r="N363" s="36"/>
      <c r="R363" s="3"/>
      <c r="S363" s="3"/>
      <c r="T363" s="3"/>
      <c r="U363" s="3"/>
      <c r="V363" s="3"/>
      <c r="W363" s="3"/>
      <c r="X363" s="3"/>
      <c r="Y363" s="3"/>
      <c r="Z363" s="3"/>
      <c r="AA363" s="3"/>
      <c r="AB363" s="3"/>
      <c r="AC363" s="3"/>
      <c r="AD363" s="3"/>
      <c r="AE363" s="3"/>
      <c r="AF363" s="3"/>
      <c r="AG363" s="3"/>
      <c r="AH363" s="3"/>
      <c r="AI363" s="3"/>
      <c r="AJ363" s="3"/>
      <c r="AK363" s="4"/>
    </row>
    <row r="364" spans="1:37">
      <c r="A364" s="3"/>
      <c r="B364" s="3"/>
      <c r="C364" s="8"/>
      <c r="D364" s="3"/>
      <c r="E364" s="3"/>
      <c r="F364" s="3"/>
      <c r="G364" s="3"/>
      <c r="H364" s="3"/>
      <c r="I364" s="3"/>
      <c r="J364" s="3"/>
      <c r="K364" s="3"/>
      <c r="L364" s="3"/>
      <c r="M364" s="3"/>
      <c r="N364" s="36"/>
      <c r="O364" s="3"/>
      <c r="R364" s="3"/>
      <c r="S364" s="3"/>
      <c r="T364" s="3"/>
      <c r="U364" s="3"/>
      <c r="V364" s="3"/>
      <c r="W364" s="3"/>
      <c r="X364" s="3"/>
      <c r="Y364" s="3"/>
      <c r="Z364" s="3"/>
      <c r="AA364" s="3"/>
      <c r="AB364" s="3"/>
      <c r="AC364" s="3"/>
      <c r="AD364" s="3"/>
      <c r="AE364" s="3"/>
      <c r="AF364" s="3"/>
      <c r="AG364" s="3"/>
      <c r="AH364" s="3"/>
      <c r="AI364" s="3"/>
      <c r="AJ364" s="3"/>
      <c r="AK364" s="4"/>
    </row>
    <row r="365" spans="1:37">
      <c r="A365" s="3"/>
      <c r="B365" s="3"/>
      <c r="C365" s="8"/>
      <c r="D365" s="3"/>
      <c r="E365" s="3"/>
      <c r="F365" s="3"/>
      <c r="G365" s="3"/>
      <c r="H365" s="3"/>
      <c r="I365" s="3"/>
      <c r="J365" s="3"/>
      <c r="K365" s="3"/>
      <c r="L365" s="3"/>
      <c r="M365" s="3"/>
      <c r="N365" s="36"/>
      <c r="O365" s="3"/>
      <c r="R365" s="3"/>
      <c r="S365" s="3"/>
      <c r="T365" s="3"/>
      <c r="U365" s="3"/>
      <c r="V365" s="3"/>
      <c r="W365" s="3"/>
      <c r="X365" s="3"/>
      <c r="Y365" s="3"/>
      <c r="Z365" s="3"/>
      <c r="AA365" s="3"/>
      <c r="AB365" s="3"/>
      <c r="AC365" s="3"/>
      <c r="AD365" s="3"/>
      <c r="AE365" s="3"/>
      <c r="AF365" s="3"/>
      <c r="AG365" s="3"/>
      <c r="AH365" s="3"/>
      <c r="AI365" s="3"/>
      <c r="AJ365" s="3"/>
      <c r="AK365" s="4"/>
    </row>
    <row r="366" spans="1:37">
      <c r="A366" s="3"/>
      <c r="B366" s="3"/>
      <c r="C366" s="8"/>
      <c r="D366" s="3"/>
      <c r="E366" s="3"/>
      <c r="F366" s="3"/>
      <c r="G366" s="3"/>
      <c r="H366" s="3"/>
      <c r="I366" s="3"/>
      <c r="J366" s="3"/>
      <c r="K366" s="3"/>
      <c r="L366" s="3"/>
      <c r="M366" s="3"/>
      <c r="N366" s="36"/>
      <c r="R366" s="3"/>
      <c r="S366" s="3"/>
      <c r="T366" s="3"/>
      <c r="U366" s="3"/>
      <c r="V366" s="3"/>
      <c r="W366" s="3"/>
      <c r="X366" s="3"/>
      <c r="Y366" s="3"/>
      <c r="Z366" s="3"/>
      <c r="AA366" s="3"/>
      <c r="AB366" s="3"/>
      <c r="AC366" s="3"/>
      <c r="AD366" s="3"/>
      <c r="AE366" s="3"/>
      <c r="AF366" s="3"/>
      <c r="AG366" s="3"/>
      <c r="AH366" s="3"/>
      <c r="AI366" s="3"/>
      <c r="AJ366" s="3"/>
      <c r="AK366" s="4"/>
    </row>
    <row r="367" spans="1:37">
      <c r="A367" s="3"/>
      <c r="B367" s="3"/>
      <c r="C367" s="8"/>
      <c r="D367" s="3"/>
      <c r="E367" s="3"/>
      <c r="F367" s="3"/>
      <c r="G367" s="3"/>
      <c r="H367" s="3"/>
      <c r="I367" s="3"/>
      <c r="J367" s="3"/>
      <c r="K367" s="3"/>
      <c r="L367" s="3"/>
      <c r="M367" s="3"/>
      <c r="N367" s="36"/>
      <c r="R367" s="3"/>
      <c r="S367" s="3"/>
      <c r="T367" s="3"/>
      <c r="U367" s="3"/>
      <c r="V367" s="3"/>
      <c r="W367" s="3"/>
      <c r="X367" s="3"/>
      <c r="Y367" s="3"/>
      <c r="Z367" s="3"/>
      <c r="AA367" s="3"/>
      <c r="AB367" s="3"/>
      <c r="AC367" s="3"/>
      <c r="AD367" s="3"/>
      <c r="AE367" s="3"/>
      <c r="AF367" s="3"/>
      <c r="AG367" s="3"/>
      <c r="AH367" s="3"/>
      <c r="AI367" s="3"/>
      <c r="AJ367" s="3"/>
      <c r="AK367" s="4"/>
    </row>
    <row r="368" spans="1:37">
      <c r="A368" s="3"/>
      <c r="B368" s="3"/>
      <c r="C368" s="8"/>
      <c r="D368" s="3"/>
      <c r="E368" s="3"/>
      <c r="F368" s="3"/>
      <c r="G368" s="3"/>
      <c r="H368" s="3"/>
      <c r="I368" s="3"/>
      <c r="J368" s="3"/>
      <c r="K368" s="3"/>
      <c r="L368" s="3"/>
      <c r="M368" s="3"/>
      <c r="N368" s="36"/>
      <c r="R368" s="3"/>
      <c r="S368" s="3"/>
      <c r="T368" s="3"/>
      <c r="U368" s="3"/>
      <c r="V368" s="3"/>
      <c r="W368" s="3"/>
      <c r="X368" s="3"/>
      <c r="Y368" s="3"/>
      <c r="Z368" s="3"/>
      <c r="AA368" s="3"/>
      <c r="AB368" s="3"/>
      <c r="AC368" s="3"/>
      <c r="AD368" s="3"/>
      <c r="AE368" s="3"/>
      <c r="AF368" s="3"/>
      <c r="AG368" s="3"/>
      <c r="AH368" s="3"/>
      <c r="AI368" s="3"/>
      <c r="AJ368" s="3"/>
      <c r="AK368" s="4"/>
    </row>
    <row r="369" spans="1:37">
      <c r="A369" s="3"/>
      <c r="B369" s="3"/>
      <c r="C369" s="8"/>
      <c r="D369" s="3"/>
      <c r="E369" s="3"/>
      <c r="F369" s="3"/>
      <c r="G369" s="3"/>
      <c r="H369" s="3"/>
      <c r="I369" s="3"/>
      <c r="J369" s="3"/>
      <c r="K369" s="3"/>
      <c r="L369" s="3"/>
      <c r="M369" s="3"/>
      <c r="N369" s="36"/>
      <c r="R369" s="3"/>
      <c r="S369" s="3"/>
      <c r="T369" s="3"/>
      <c r="U369" s="3"/>
      <c r="V369" s="3"/>
      <c r="W369" s="3"/>
      <c r="X369" s="3"/>
      <c r="Y369" s="3"/>
      <c r="Z369" s="3"/>
      <c r="AA369" s="3"/>
      <c r="AB369" s="3"/>
      <c r="AC369" s="3"/>
      <c r="AD369" s="3"/>
      <c r="AE369" s="3"/>
      <c r="AF369" s="3"/>
      <c r="AG369" s="3"/>
      <c r="AH369" s="3"/>
      <c r="AI369" s="3"/>
      <c r="AJ369" s="3"/>
      <c r="AK369" s="4"/>
    </row>
    <row r="370" spans="1:37">
      <c r="A370" s="3"/>
      <c r="B370" s="3"/>
      <c r="C370" s="8"/>
      <c r="D370" s="3"/>
      <c r="E370" s="3"/>
      <c r="F370" s="3"/>
      <c r="G370" s="3"/>
      <c r="H370" s="3"/>
      <c r="I370" s="3"/>
      <c r="J370" s="3"/>
      <c r="K370" s="3"/>
      <c r="L370" s="3"/>
      <c r="M370" s="3"/>
      <c r="N370" s="36"/>
      <c r="R370" s="3"/>
      <c r="S370" s="3"/>
      <c r="T370" s="3"/>
      <c r="U370" s="3"/>
      <c r="V370" s="3"/>
      <c r="W370" s="3"/>
      <c r="X370" s="3"/>
      <c r="Y370" s="3"/>
      <c r="Z370" s="3"/>
      <c r="AA370" s="3"/>
      <c r="AB370" s="3"/>
      <c r="AC370" s="3"/>
      <c r="AD370" s="3"/>
      <c r="AE370" s="3"/>
      <c r="AF370" s="3"/>
      <c r="AG370" s="3"/>
      <c r="AH370" s="3"/>
      <c r="AI370" s="3"/>
      <c r="AJ370" s="3"/>
      <c r="AK370" s="4"/>
    </row>
    <row r="371" spans="1:37">
      <c r="A371" s="3"/>
      <c r="B371" s="3"/>
      <c r="C371" s="8"/>
      <c r="D371" s="3"/>
      <c r="E371" s="3"/>
      <c r="F371" s="3"/>
      <c r="G371" s="3"/>
      <c r="H371" s="3"/>
      <c r="I371" s="3"/>
      <c r="J371" s="3"/>
      <c r="K371" s="3"/>
      <c r="L371" s="3"/>
      <c r="M371" s="3"/>
      <c r="N371" s="36"/>
      <c r="R371" s="3"/>
      <c r="S371" s="3"/>
      <c r="T371" s="3"/>
      <c r="U371" s="3"/>
      <c r="V371" s="3"/>
      <c r="W371" s="3"/>
      <c r="X371" s="3"/>
      <c r="Y371" s="3"/>
      <c r="Z371" s="3"/>
      <c r="AA371" s="3"/>
      <c r="AB371" s="3"/>
      <c r="AC371" s="3"/>
      <c r="AD371" s="3"/>
      <c r="AE371" s="3"/>
      <c r="AF371" s="3"/>
      <c r="AG371" s="3"/>
      <c r="AH371" s="3"/>
      <c r="AI371" s="3"/>
      <c r="AJ371" s="3"/>
      <c r="AK371" s="4"/>
    </row>
    <row r="372" spans="1:37">
      <c r="A372" s="3"/>
      <c r="B372" s="3"/>
      <c r="C372" s="8"/>
      <c r="D372" s="3"/>
      <c r="E372" s="3"/>
      <c r="F372" s="3"/>
      <c r="G372" s="3"/>
      <c r="H372" s="3"/>
      <c r="I372" s="3"/>
      <c r="J372" s="3"/>
      <c r="K372" s="3"/>
      <c r="L372" s="3"/>
      <c r="M372" s="3"/>
      <c r="N372" s="36"/>
      <c r="O372" s="3"/>
      <c r="R372" s="3"/>
      <c r="S372" s="3"/>
      <c r="T372" s="3"/>
      <c r="U372" s="3"/>
      <c r="V372" s="3"/>
      <c r="W372" s="3"/>
      <c r="X372" s="3"/>
      <c r="Y372" s="3"/>
      <c r="Z372" s="3"/>
      <c r="AA372" s="3"/>
      <c r="AB372" s="3"/>
      <c r="AC372" s="3"/>
      <c r="AD372" s="3"/>
      <c r="AE372" s="3"/>
      <c r="AF372" s="3"/>
      <c r="AG372" s="3"/>
      <c r="AH372" s="3"/>
      <c r="AI372" s="3"/>
      <c r="AJ372" s="3"/>
      <c r="AK372" s="4"/>
    </row>
    <row r="373" spans="1:37">
      <c r="A373" s="3"/>
      <c r="B373" s="3"/>
      <c r="C373" s="8"/>
      <c r="D373" s="3"/>
      <c r="E373" s="3"/>
      <c r="F373" s="3"/>
      <c r="G373" s="3"/>
      <c r="H373" s="3"/>
      <c r="I373" s="3"/>
      <c r="J373" s="3"/>
      <c r="K373" s="3"/>
      <c r="L373" s="3"/>
      <c r="M373" s="3"/>
      <c r="N373" s="36"/>
      <c r="O373" s="3"/>
      <c r="R373" s="3"/>
      <c r="S373" s="3"/>
      <c r="T373" s="3"/>
      <c r="U373" s="3"/>
      <c r="V373" s="3"/>
      <c r="W373" s="3"/>
      <c r="X373" s="3"/>
      <c r="Y373" s="3"/>
      <c r="Z373" s="3"/>
      <c r="AA373" s="3"/>
      <c r="AB373" s="3"/>
      <c r="AC373" s="3"/>
      <c r="AD373" s="3"/>
      <c r="AE373" s="3"/>
      <c r="AF373" s="3"/>
      <c r="AG373" s="3"/>
      <c r="AH373" s="3"/>
      <c r="AI373" s="3"/>
      <c r="AJ373" s="3"/>
      <c r="AK373" s="4"/>
    </row>
    <row r="374" spans="1:37">
      <c r="A374" s="3"/>
      <c r="B374" s="3"/>
      <c r="C374" s="8"/>
      <c r="D374" s="3"/>
      <c r="E374" s="3"/>
      <c r="F374" s="3"/>
      <c r="G374" s="3"/>
      <c r="H374" s="3"/>
      <c r="I374" s="3"/>
      <c r="J374" s="3"/>
      <c r="K374" s="3"/>
      <c r="L374" s="3"/>
      <c r="M374" s="3"/>
      <c r="N374" s="36"/>
      <c r="O374" s="3"/>
      <c r="R374" s="3"/>
      <c r="S374" s="3"/>
      <c r="T374" s="3"/>
      <c r="U374" s="3"/>
      <c r="V374" s="3"/>
      <c r="W374" s="3"/>
      <c r="X374" s="3"/>
      <c r="Y374" s="3"/>
      <c r="Z374" s="3"/>
      <c r="AA374" s="3"/>
      <c r="AB374" s="3"/>
      <c r="AC374" s="3"/>
      <c r="AD374" s="3"/>
      <c r="AE374" s="3"/>
      <c r="AF374" s="3"/>
      <c r="AG374" s="3"/>
      <c r="AH374" s="3"/>
      <c r="AI374" s="3"/>
      <c r="AJ374" s="3"/>
      <c r="AK374" s="4"/>
    </row>
    <row r="375" spans="1:37">
      <c r="A375" s="3"/>
      <c r="B375" s="3"/>
      <c r="C375" s="8"/>
      <c r="D375" s="3"/>
      <c r="E375" s="3"/>
      <c r="F375" s="3"/>
      <c r="G375" s="3"/>
      <c r="H375" s="3"/>
      <c r="I375" s="3"/>
      <c r="J375" s="3"/>
      <c r="K375" s="3"/>
      <c r="L375" s="3"/>
      <c r="M375" s="3"/>
      <c r="N375" s="36"/>
      <c r="O375" s="3"/>
      <c r="R375" s="3"/>
      <c r="S375" s="3"/>
      <c r="T375" s="3"/>
      <c r="U375" s="3"/>
      <c r="V375" s="3"/>
      <c r="W375" s="3"/>
      <c r="X375" s="3"/>
      <c r="Y375" s="3"/>
      <c r="Z375" s="3"/>
      <c r="AA375" s="3"/>
      <c r="AB375" s="3"/>
      <c r="AC375" s="3"/>
      <c r="AD375" s="3"/>
      <c r="AE375" s="3"/>
      <c r="AF375" s="3"/>
      <c r="AG375" s="3"/>
      <c r="AH375" s="3"/>
      <c r="AI375" s="3"/>
      <c r="AJ375" s="3"/>
      <c r="AK375" s="4"/>
    </row>
    <row r="376" spans="1:37">
      <c r="A376" s="3"/>
      <c r="B376" s="3"/>
      <c r="C376" s="8"/>
      <c r="D376" s="3"/>
      <c r="E376" s="3"/>
      <c r="F376" s="3"/>
      <c r="G376" s="3"/>
      <c r="H376" s="3"/>
      <c r="I376" s="3"/>
      <c r="J376" s="3"/>
      <c r="K376" s="3"/>
      <c r="L376" s="3"/>
      <c r="M376" s="3"/>
      <c r="N376" s="36"/>
      <c r="O376" s="3"/>
      <c r="R376" s="3"/>
      <c r="S376" s="3"/>
      <c r="T376" s="3"/>
      <c r="U376" s="3"/>
      <c r="V376" s="3"/>
      <c r="W376" s="3"/>
      <c r="X376" s="3"/>
      <c r="Y376" s="3"/>
      <c r="Z376" s="3"/>
      <c r="AA376" s="3"/>
      <c r="AB376" s="3"/>
      <c r="AC376" s="3"/>
      <c r="AD376" s="3"/>
      <c r="AE376" s="3"/>
      <c r="AF376" s="3"/>
      <c r="AG376" s="3"/>
      <c r="AH376" s="3"/>
      <c r="AI376" s="3"/>
      <c r="AJ376" s="3"/>
      <c r="AK376" s="4"/>
    </row>
    <row r="377" spans="1:37">
      <c r="A377" s="3"/>
      <c r="B377" s="3"/>
      <c r="C377" s="8"/>
      <c r="D377" s="3"/>
      <c r="E377" s="3"/>
      <c r="F377" s="3"/>
      <c r="G377" s="3"/>
      <c r="H377" s="3"/>
      <c r="I377" s="3"/>
      <c r="J377" s="3"/>
      <c r="K377" s="3"/>
      <c r="L377" s="3"/>
      <c r="M377" s="3"/>
      <c r="N377" s="36"/>
      <c r="O377" s="3"/>
      <c r="R377" s="3"/>
      <c r="S377" s="3"/>
      <c r="T377" s="3"/>
      <c r="U377" s="3"/>
      <c r="V377" s="3"/>
      <c r="W377" s="3"/>
      <c r="X377" s="3"/>
      <c r="Y377" s="3"/>
      <c r="Z377" s="3"/>
      <c r="AA377" s="3"/>
      <c r="AB377" s="3"/>
      <c r="AC377" s="3"/>
      <c r="AD377" s="3"/>
      <c r="AE377" s="3"/>
      <c r="AF377" s="3"/>
      <c r="AG377" s="3"/>
      <c r="AH377" s="3"/>
      <c r="AI377" s="3"/>
      <c r="AJ377" s="3"/>
      <c r="AK377" s="4"/>
    </row>
    <row r="378" spans="1:37">
      <c r="A378" s="3"/>
      <c r="B378" s="3"/>
      <c r="C378" s="8"/>
      <c r="D378" s="3"/>
      <c r="E378" s="3"/>
      <c r="F378" s="3"/>
      <c r="G378" s="3"/>
      <c r="H378" s="3"/>
      <c r="I378" s="3"/>
      <c r="J378" s="3"/>
      <c r="K378" s="3"/>
      <c r="L378" s="3"/>
      <c r="M378" s="3"/>
      <c r="N378" s="36"/>
      <c r="R378" s="3"/>
      <c r="S378" s="3"/>
      <c r="T378" s="3"/>
      <c r="U378" s="3"/>
      <c r="V378" s="3"/>
      <c r="W378" s="3"/>
      <c r="X378" s="3"/>
      <c r="Y378" s="3"/>
      <c r="Z378" s="3"/>
      <c r="AA378" s="3"/>
      <c r="AB378" s="3"/>
      <c r="AC378" s="3"/>
      <c r="AD378" s="3"/>
      <c r="AE378" s="3"/>
      <c r="AF378" s="3"/>
      <c r="AG378" s="3"/>
      <c r="AH378" s="3"/>
      <c r="AI378" s="3"/>
      <c r="AJ378" s="3"/>
      <c r="AK378" s="4"/>
    </row>
    <row r="379" spans="1:37">
      <c r="A379" s="3"/>
      <c r="B379" s="3"/>
      <c r="C379" s="8"/>
      <c r="D379" s="3"/>
      <c r="E379" s="3"/>
      <c r="F379" s="3"/>
      <c r="G379" s="3"/>
      <c r="H379" s="3"/>
      <c r="I379" s="3"/>
      <c r="J379" s="3"/>
      <c r="K379" s="3"/>
      <c r="L379" s="3"/>
      <c r="M379" s="3"/>
      <c r="N379" s="36"/>
      <c r="O379" s="3"/>
      <c r="R379" s="3"/>
      <c r="S379" s="3"/>
      <c r="T379" s="3"/>
      <c r="U379" s="3"/>
      <c r="V379" s="3"/>
      <c r="W379" s="3"/>
      <c r="X379" s="3"/>
      <c r="Y379" s="3"/>
      <c r="Z379" s="3"/>
      <c r="AA379" s="3"/>
      <c r="AB379" s="3"/>
      <c r="AC379" s="3"/>
      <c r="AD379" s="3"/>
      <c r="AE379" s="3"/>
      <c r="AF379" s="3"/>
      <c r="AG379" s="3"/>
      <c r="AH379" s="3"/>
      <c r="AI379" s="3"/>
      <c r="AJ379" s="3"/>
      <c r="AK379" s="4"/>
    </row>
    <row r="380" spans="1:37">
      <c r="A380" s="3"/>
      <c r="B380" s="3"/>
      <c r="C380" s="8"/>
      <c r="D380" s="3"/>
      <c r="E380" s="3"/>
      <c r="F380" s="3"/>
      <c r="G380" s="3"/>
      <c r="H380" s="3"/>
      <c r="I380" s="3"/>
      <c r="J380" s="3"/>
      <c r="K380" s="3"/>
      <c r="L380" s="3"/>
      <c r="M380" s="3"/>
      <c r="N380" s="36"/>
      <c r="O380" s="3"/>
      <c r="R380" s="3"/>
      <c r="S380" s="3"/>
      <c r="T380" s="3"/>
      <c r="U380" s="3"/>
      <c r="V380" s="3"/>
      <c r="W380" s="3"/>
      <c r="X380" s="3"/>
      <c r="Y380" s="3"/>
      <c r="Z380" s="3"/>
      <c r="AA380" s="3"/>
      <c r="AB380" s="3"/>
      <c r="AC380" s="3"/>
      <c r="AD380" s="3"/>
      <c r="AE380" s="3"/>
      <c r="AF380" s="3"/>
      <c r="AG380" s="3"/>
      <c r="AH380" s="3"/>
      <c r="AI380" s="3"/>
      <c r="AJ380" s="3"/>
      <c r="AK380" s="4"/>
    </row>
    <row r="381" spans="1:37">
      <c r="A381" s="3"/>
      <c r="B381" s="3"/>
      <c r="C381" s="8"/>
      <c r="D381" s="3"/>
      <c r="E381" s="3"/>
      <c r="F381" s="3"/>
      <c r="G381" s="3"/>
      <c r="H381" s="3"/>
      <c r="I381" s="3"/>
      <c r="J381" s="3"/>
      <c r="K381" s="3"/>
      <c r="L381" s="3"/>
      <c r="M381" s="3"/>
      <c r="N381" s="36"/>
      <c r="O381" s="3"/>
      <c r="R381" s="3"/>
      <c r="S381" s="3"/>
      <c r="T381" s="3"/>
      <c r="U381" s="3"/>
      <c r="V381" s="3"/>
      <c r="W381" s="3"/>
      <c r="X381" s="3"/>
      <c r="Y381" s="3"/>
      <c r="Z381" s="3"/>
      <c r="AA381" s="3"/>
      <c r="AB381" s="3"/>
      <c r="AC381" s="3"/>
      <c r="AD381" s="3"/>
      <c r="AE381" s="3"/>
      <c r="AF381" s="3"/>
      <c r="AG381" s="3"/>
      <c r="AH381" s="3"/>
      <c r="AI381" s="3"/>
      <c r="AJ381" s="3"/>
      <c r="AK381" s="4"/>
    </row>
    <row r="382" spans="1:37">
      <c r="A382" s="3"/>
      <c r="B382" s="3"/>
      <c r="C382" s="8"/>
      <c r="D382" s="3"/>
      <c r="E382" s="3"/>
      <c r="F382" s="3"/>
      <c r="G382" s="3"/>
      <c r="H382" s="3"/>
      <c r="I382" s="3"/>
      <c r="J382" s="3"/>
      <c r="K382" s="3"/>
      <c r="L382" s="3"/>
      <c r="M382" s="3"/>
      <c r="N382" s="36"/>
      <c r="O382" s="3"/>
      <c r="R382" s="3"/>
      <c r="S382" s="3"/>
      <c r="T382" s="3"/>
      <c r="U382" s="3"/>
      <c r="V382" s="3"/>
      <c r="W382" s="3"/>
      <c r="X382" s="3"/>
      <c r="Y382" s="3"/>
      <c r="Z382" s="3"/>
      <c r="AA382" s="3"/>
      <c r="AB382" s="3"/>
      <c r="AC382" s="3"/>
      <c r="AD382" s="3"/>
      <c r="AE382" s="3"/>
      <c r="AF382" s="3"/>
      <c r="AG382" s="3"/>
      <c r="AH382" s="3"/>
      <c r="AI382" s="3"/>
      <c r="AJ382" s="3"/>
      <c r="AK382" s="4"/>
    </row>
    <row r="383" spans="1:37">
      <c r="A383" s="3"/>
      <c r="B383" s="3"/>
      <c r="C383" s="8"/>
      <c r="D383" s="3"/>
      <c r="E383" s="3"/>
      <c r="F383" s="3"/>
      <c r="G383" s="3"/>
      <c r="H383" s="3"/>
      <c r="I383" s="3"/>
      <c r="J383" s="3"/>
      <c r="K383" s="3"/>
      <c r="L383" s="3"/>
      <c r="M383" s="3"/>
      <c r="N383" s="36"/>
      <c r="R383" s="3"/>
      <c r="S383" s="3"/>
      <c r="T383" s="3"/>
      <c r="U383" s="3"/>
      <c r="V383" s="3"/>
      <c r="W383" s="3"/>
      <c r="X383" s="3"/>
      <c r="Y383" s="3"/>
      <c r="Z383" s="3"/>
      <c r="AA383" s="3"/>
      <c r="AB383" s="3"/>
      <c r="AC383" s="3"/>
      <c r="AD383" s="3"/>
      <c r="AE383" s="3"/>
      <c r="AF383" s="3"/>
      <c r="AG383" s="3"/>
      <c r="AH383" s="3"/>
      <c r="AI383" s="3"/>
      <c r="AJ383" s="3"/>
      <c r="AK383" s="4"/>
    </row>
    <row r="384" spans="1:37">
      <c r="A384" s="3"/>
      <c r="B384" s="3"/>
      <c r="C384" s="8"/>
      <c r="D384" s="3"/>
      <c r="E384" s="3"/>
      <c r="F384" s="3"/>
      <c r="G384" s="3"/>
      <c r="H384" s="3"/>
      <c r="I384" s="3"/>
      <c r="J384" s="3"/>
      <c r="K384" s="3"/>
      <c r="L384" s="3"/>
      <c r="M384" s="3"/>
      <c r="N384" s="36"/>
      <c r="O384" s="3"/>
      <c r="R384" s="3"/>
      <c r="S384" s="3"/>
      <c r="T384" s="3"/>
      <c r="U384" s="3"/>
      <c r="V384" s="3"/>
      <c r="W384" s="3"/>
      <c r="X384" s="3"/>
      <c r="Y384" s="3"/>
      <c r="Z384" s="3"/>
      <c r="AA384" s="3"/>
      <c r="AB384" s="3"/>
      <c r="AC384" s="3"/>
      <c r="AD384" s="3"/>
      <c r="AE384" s="3"/>
      <c r="AF384" s="3"/>
      <c r="AG384" s="3"/>
      <c r="AH384" s="3"/>
      <c r="AI384" s="3"/>
      <c r="AJ384" s="3"/>
      <c r="AK384" s="4"/>
    </row>
    <row r="385" spans="1:37">
      <c r="A385" s="3"/>
      <c r="B385" s="3"/>
      <c r="C385" s="8"/>
      <c r="D385" s="3"/>
      <c r="E385" s="3"/>
      <c r="F385" s="3"/>
      <c r="G385" s="3"/>
      <c r="H385" s="3"/>
      <c r="I385" s="3"/>
      <c r="J385" s="3"/>
      <c r="K385" s="3"/>
      <c r="L385" s="3"/>
      <c r="M385" s="3"/>
      <c r="N385" s="36"/>
      <c r="O385" s="3"/>
      <c r="R385" s="3"/>
      <c r="S385" s="3"/>
      <c r="T385" s="3"/>
      <c r="U385" s="3"/>
      <c r="V385" s="3"/>
      <c r="W385" s="3"/>
      <c r="X385" s="3"/>
      <c r="Y385" s="3"/>
      <c r="Z385" s="3"/>
      <c r="AA385" s="3"/>
      <c r="AB385" s="3"/>
      <c r="AC385" s="3"/>
      <c r="AD385" s="3"/>
      <c r="AE385" s="3"/>
      <c r="AF385" s="3"/>
      <c r="AG385" s="3"/>
      <c r="AH385" s="3"/>
      <c r="AI385" s="3"/>
      <c r="AJ385" s="3"/>
      <c r="AK385" s="4"/>
    </row>
    <row r="386" spans="1:37">
      <c r="A386" s="3"/>
      <c r="B386" s="3"/>
      <c r="C386" s="8"/>
      <c r="D386" s="3"/>
      <c r="E386" s="3"/>
      <c r="F386" s="3"/>
      <c r="G386" s="3"/>
      <c r="H386" s="3"/>
      <c r="I386" s="3"/>
      <c r="J386" s="3"/>
      <c r="K386" s="3"/>
      <c r="L386" s="3"/>
      <c r="M386" s="3"/>
      <c r="N386" s="36"/>
      <c r="R386" s="3"/>
      <c r="S386" s="3"/>
      <c r="T386" s="3"/>
      <c r="U386" s="3"/>
      <c r="V386" s="3"/>
      <c r="W386" s="3"/>
      <c r="X386" s="3"/>
      <c r="Y386" s="3"/>
      <c r="Z386" s="3"/>
      <c r="AA386" s="3"/>
      <c r="AB386" s="3"/>
      <c r="AC386" s="3"/>
      <c r="AD386" s="3"/>
      <c r="AE386" s="3"/>
      <c r="AF386" s="3"/>
      <c r="AG386" s="3"/>
      <c r="AH386" s="3"/>
      <c r="AI386" s="3"/>
      <c r="AJ386" s="3"/>
      <c r="AK386" s="4"/>
    </row>
    <row r="387" spans="1:37">
      <c r="A387" s="3"/>
      <c r="B387" s="3"/>
      <c r="C387" s="8"/>
      <c r="D387" s="3"/>
      <c r="E387" s="3"/>
      <c r="F387" s="3"/>
      <c r="G387" s="3"/>
      <c r="H387" s="3"/>
      <c r="I387" s="3"/>
      <c r="J387" s="3"/>
      <c r="K387" s="3"/>
      <c r="L387" s="3"/>
      <c r="M387" s="3"/>
      <c r="N387" s="36"/>
      <c r="R387" s="3"/>
      <c r="S387" s="3"/>
      <c r="T387" s="3"/>
      <c r="U387" s="3"/>
      <c r="V387" s="3"/>
      <c r="W387" s="3"/>
      <c r="X387" s="3"/>
      <c r="Y387" s="3"/>
      <c r="Z387" s="3"/>
      <c r="AA387" s="3"/>
      <c r="AB387" s="3"/>
      <c r="AC387" s="3"/>
      <c r="AD387" s="3"/>
      <c r="AE387" s="3"/>
      <c r="AF387" s="3"/>
      <c r="AG387" s="3"/>
      <c r="AH387" s="3"/>
      <c r="AI387" s="3"/>
      <c r="AJ387" s="3"/>
      <c r="AK387" s="4"/>
    </row>
    <row r="388" spans="1:37">
      <c r="A388" s="3"/>
      <c r="B388" s="3"/>
      <c r="C388" s="8"/>
      <c r="D388" s="3"/>
      <c r="E388" s="3"/>
      <c r="F388" s="3"/>
      <c r="G388" s="3"/>
      <c r="H388" s="3"/>
      <c r="I388" s="3"/>
      <c r="J388" s="3"/>
      <c r="K388" s="3"/>
      <c r="L388" s="3"/>
      <c r="M388" s="3"/>
      <c r="N388" s="36"/>
      <c r="R388" s="3"/>
      <c r="S388" s="3"/>
      <c r="T388" s="3"/>
      <c r="U388" s="3"/>
      <c r="V388" s="3"/>
      <c r="W388" s="3"/>
      <c r="X388" s="3"/>
      <c r="Y388" s="3"/>
      <c r="Z388" s="3"/>
      <c r="AA388" s="3"/>
      <c r="AB388" s="3"/>
      <c r="AC388" s="3"/>
      <c r="AD388" s="3"/>
      <c r="AE388" s="3"/>
      <c r="AF388" s="3"/>
      <c r="AG388" s="3"/>
      <c r="AH388" s="3"/>
      <c r="AI388" s="3"/>
      <c r="AJ388" s="3"/>
      <c r="AK388" s="4"/>
    </row>
    <row r="389" spans="1:37">
      <c r="A389" s="3"/>
      <c r="B389" s="3"/>
      <c r="C389" s="8"/>
      <c r="D389" s="3"/>
      <c r="E389" s="3"/>
      <c r="F389" s="3"/>
      <c r="G389" s="3"/>
      <c r="H389" s="3"/>
      <c r="I389" s="3"/>
      <c r="J389" s="3"/>
      <c r="K389" s="3"/>
      <c r="L389" s="3"/>
      <c r="M389" s="3"/>
      <c r="N389" s="36"/>
      <c r="R389" s="3"/>
      <c r="S389" s="3"/>
      <c r="T389" s="3"/>
      <c r="U389" s="3"/>
      <c r="V389" s="3"/>
      <c r="W389" s="3"/>
      <c r="X389" s="3"/>
      <c r="Y389" s="3"/>
      <c r="Z389" s="3"/>
      <c r="AA389" s="3"/>
      <c r="AB389" s="3"/>
      <c r="AC389" s="3"/>
      <c r="AD389" s="3"/>
      <c r="AE389" s="3"/>
      <c r="AF389" s="3"/>
      <c r="AG389" s="3"/>
      <c r="AH389" s="3"/>
      <c r="AI389" s="3"/>
      <c r="AJ389" s="3"/>
      <c r="AK389" s="4"/>
    </row>
    <row r="390" spans="1:37">
      <c r="A390" s="3"/>
      <c r="B390" s="3"/>
      <c r="C390" s="8"/>
      <c r="D390" s="3"/>
      <c r="E390" s="3"/>
      <c r="F390" s="3"/>
      <c r="G390" s="3"/>
      <c r="H390" s="3"/>
      <c r="I390" s="3"/>
      <c r="J390" s="3"/>
      <c r="K390" s="3"/>
      <c r="L390" s="3"/>
      <c r="M390" s="3"/>
      <c r="N390" s="36"/>
      <c r="O390" s="3"/>
      <c r="R390" s="3"/>
      <c r="S390" s="3"/>
      <c r="T390" s="3"/>
      <c r="U390" s="3"/>
      <c r="V390" s="3"/>
      <c r="W390" s="3"/>
      <c r="X390" s="3"/>
      <c r="Y390" s="3"/>
      <c r="Z390" s="3"/>
      <c r="AA390" s="3"/>
      <c r="AB390" s="3"/>
      <c r="AC390" s="3"/>
      <c r="AD390" s="3"/>
      <c r="AE390" s="3"/>
      <c r="AF390" s="3"/>
      <c r="AG390" s="3"/>
      <c r="AH390" s="3"/>
      <c r="AI390" s="3"/>
      <c r="AJ390" s="3"/>
      <c r="AK390" s="4"/>
    </row>
    <row r="391" spans="1:37">
      <c r="A391" s="3"/>
      <c r="B391" s="3"/>
      <c r="C391" s="8"/>
      <c r="D391" s="3"/>
      <c r="E391" s="3"/>
      <c r="F391" s="3"/>
      <c r="G391" s="3"/>
      <c r="H391" s="3"/>
      <c r="I391" s="3"/>
      <c r="J391" s="3"/>
      <c r="K391" s="3"/>
      <c r="L391" s="3"/>
      <c r="M391" s="3"/>
      <c r="N391" s="36"/>
      <c r="R391" s="3"/>
      <c r="S391" s="3"/>
      <c r="T391" s="3"/>
      <c r="U391" s="3"/>
      <c r="V391" s="3"/>
      <c r="W391" s="3"/>
      <c r="X391" s="3"/>
      <c r="Y391" s="3"/>
      <c r="Z391" s="3"/>
      <c r="AA391" s="3"/>
      <c r="AB391" s="3"/>
      <c r="AC391" s="3"/>
      <c r="AD391" s="3"/>
      <c r="AE391" s="3"/>
      <c r="AF391" s="3"/>
      <c r="AG391" s="3"/>
      <c r="AH391" s="3"/>
      <c r="AI391" s="3"/>
      <c r="AJ391" s="3"/>
      <c r="AK391" s="4"/>
    </row>
    <row r="392" spans="1:37">
      <c r="A392" s="3"/>
      <c r="B392" s="3"/>
      <c r="C392" s="8"/>
      <c r="D392" s="3"/>
      <c r="E392" s="3"/>
      <c r="F392" s="3"/>
      <c r="G392" s="3"/>
      <c r="H392" s="3"/>
      <c r="I392" s="3"/>
      <c r="J392" s="3"/>
      <c r="K392" s="3"/>
      <c r="L392" s="3"/>
      <c r="M392" s="3"/>
      <c r="N392" s="36"/>
      <c r="R392" s="3"/>
      <c r="S392" s="3"/>
      <c r="T392" s="3"/>
      <c r="U392" s="3"/>
      <c r="V392" s="3"/>
      <c r="W392" s="3"/>
      <c r="X392" s="3"/>
      <c r="Y392" s="3"/>
      <c r="Z392" s="3"/>
      <c r="AA392" s="3"/>
      <c r="AB392" s="3"/>
      <c r="AC392" s="3"/>
      <c r="AD392" s="3"/>
      <c r="AE392" s="3"/>
      <c r="AF392" s="3"/>
      <c r="AG392" s="3"/>
      <c r="AH392" s="3"/>
      <c r="AI392" s="3"/>
      <c r="AJ392" s="3"/>
      <c r="AK392" s="4"/>
    </row>
    <row r="393" spans="1:37">
      <c r="A393" s="3"/>
      <c r="B393" s="3"/>
      <c r="C393" s="8"/>
      <c r="D393" s="3"/>
      <c r="E393" s="3"/>
      <c r="F393" s="3"/>
      <c r="G393" s="3"/>
      <c r="H393" s="3"/>
      <c r="I393" s="3"/>
      <c r="J393" s="3"/>
      <c r="K393" s="3"/>
      <c r="L393" s="3"/>
      <c r="M393" s="3"/>
      <c r="N393" s="36"/>
      <c r="O393" s="3"/>
      <c r="R393" s="3"/>
      <c r="S393" s="3"/>
      <c r="T393" s="3"/>
      <c r="U393" s="3"/>
      <c r="V393" s="3"/>
      <c r="W393" s="3"/>
      <c r="X393" s="3"/>
      <c r="Y393" s="3"/>
      <c r="Z393" s="3"/>
      <c r="AA393" s="3"/>
      <c r="AB393" s="3"/>
      <c r="AC393" s="3"/>
      <c r="AD393" s="3"/>
      <c r="AE393" s="3"/>
      <c r="AF393" s="3"/>
      <c r="AG393" s="3"/>
      <c r="AH393" s="3"/>
      <c r="AI393" s="3"/>
      <c r="AJ393" s="3"/>
      <c r="AK393" s="4"/>
    </row>
    <row r="394" spans="1:37">
      <c r="A394" s="3"/>
      <c r="B394" s="3"/>
      <c r="C394" s="8"/>
      <c r="D394" s="3"/>
      <c r="E394" s="3"/>
      <c r="F394" s="3"/>
      <c r="G394" s="3"/>
      <c r="H394" s="3"/>
      <c r="I394" s="3"/>
      <c r="J394" s="3"/>
      <c r="K394" s="3"/>
      <c r="L394" s="3"/>
      <c r="M394" s="3"/>
      <c r="N394" s="36"/>
      <c r="O394" s="3"/>
      <c r="R394" s="3"/>
      <c r="S394" s="3"/>
      <c r="T394" s="3"/>
      <c r="U394" s="3"/>
      <c r="V394" s="3"/>
      <c r="W394" s="3"/>
      <c r="X394" s="3"/>
      <c r="Y394" s="3"/>
      <c r="Z394" s="3"/>
      <c r="AA394" s="3"/>
      <c r="AB394" s="3"/>
      <c r="AC394" s="3"/>
      <c r="AD394" s="3"/>
      <c r="AE394" s="3"/>
      <c r="AF394" s="3"/>
      <c r="AG394" s="3"/>
      <c r="AH394" s="3"/>
      <c r="AI394" s="3"/>
      <c r="AJ394" s="3"/>
      <c r="AK394" s="4"/>
    </row>
    <row r="395" spans="1:37">
      <c r="A395" s="3"/>
      <c r="B395" s="3"/>
      <c r="C395" s="8"/>
      <c r="D395" s="3"/>
      <c r="E395" s="3"/>
      <c r="F395" s="3"/>
      <c r="G395" s="3"/>
      <c r="H395" s="3"/>
      <c r="I395" s="3"/>
      <c r="J395" s="3"/>
      <c r="K395" s="3"/>
      <c r="L395" s="3"/>
      <c r="M395" s="3"/>
      <c r="N395" s="36"/>
      <c r="O395" s="3"/>
      <c r="R395" s="3"/>
      <c r="S395" s="3"/>
      <c r="T395" s="3"/>
      <c r="U395" s="3"/>
      <c r="V395" s="3"/>
      <c r="W395" s="3"/>
      <c r="X395" s="3"/>
      <c r="Y395" s="3"/>
      <c r="Z395" s="3"/>
      <c r="AA395" s="3"/>
      <c r="AB395" s="3"/>
      <c r="AC395" s="3"/>
      <c r="AD395" s="3"/>
      <c r="AE395" s="3"/>
      <c r="AF395" s="3"/>
      <c r="AG395" s="3"/>
      <c r="AH395" s="3"/>
      <c r="AI395" s="3"/>
      <c r="AJ395" s="3"/>
      <c r="AK395" s="4"/>
    </row>
    <row r="396" spans="1:37">
      <c r="A396" s="3"/>
      <c r="B396" s="3"/>
      <c r="C396" s="8"/>
      <c r="D396" s="3"/>
      <c r="E396" s="3"/>
      <c r="F396" s="3"/>
      <c r="G396" s="3"/>
      <c r="H396" s="3"/>
      <c r="I396" s="3"/>
      <c r="J396" s="3"/>
      <c r="K396" s="3"/>
      <c r="L396" s="3"/>
      <c r="M396" s="3"/>
      <c r="N396" s="36"/>
      <c r="O396" s="3"/>
      <c r="R396" s="3"/>
      <c r="S396" s="3"/>
      <c r="T396" s="3"/>
      <c r="U396" s="3"/>
      <c r="V396" s="3"/>
      <c r="W396" s="3"/>
      <c r="X396" s="3"/>
      <c r="Y396" s="3"/>
      <c r="Z396" s="3"/>
      <c r="AA396" s="3"/>
      <c r="AB396" s="3"/>
      <c r="AC396" s="3"/>
      <c r="AD396" s="3"/>
      <c r="AE396" s="3"/>
      <c r="AF396" s="3"/>
      <c r="AG396" s="3"/>
      <c r="AH396" s="3"/>
      <c r="AI396" s="3"/>
      <c r="AJ396" s="3"/>
      <c r="AK396" s="4"/>
    </row>
    <row r="397" spans="1:37">
      <c r="A397" s="3"/>
      <c r="B397" s="3"/>
      <c r="C397" s="8"/>
      <c r="D397" s="3"/>
      <c r="E397" s="3"/>
      <c r="F397" s="3"/>
      <c r="G397" s="3"/>
      <c r="H397" s="3"/>
      <c r="I397" s="3"/>
      <c r="J397" s="3"/>
      <c r="K397" s="3"/>
      <c r="L397" s="3"/>
      <c r="M397" s="3"/>
      <c r="N397" s="36"/>
      <c r="R397" s="3"/>
      <c r="S397" s="3"/>
      <c r="T397" s="3"/>
      <c r="U397" s="3"/>
      <c r="V397" s="3"/>
      <c r="W397" s="3"/>
      <c r="X397" s="3"/>
      <c r="Y397" s="3"/>
      <c r="Z397" s="3"/>
      <c r="AA397" s="3"/>
      <c r="AB397" s="3"/>
      <c r="AC397" s="3"/>
      <c r="AD397" s="3"/>
      <c r="AE397" s="3"/>
      <c r="AF397" s="3"/>
      <c r="AG397" s="3"/>
      <c r="AH397" s="3"/>
      <c r="AI397" s="3"/>
      <c r="AJ397" s="3"/>
      <c r="AK397" s="4"/>
    </row>
    <row r="398" spans="1:37">
      <c r="A398" s="3"/>
      <c r="B398" s="3"/>
      <c r="C398" s="8"/>
      <c r="D398" s="3"/>
      <c r="E398" s="3"/>
      <c r="F398" s="3"/>
      <c r="G398" s="3"/>
      <c r="H398" s="3"/>
      <c r="I398" s="3"/>
      <c r="J398" s="3"/>
      <c r="K398" s="3"/>
      <c r="L398" s="3"/>
      <c r="M398" s="3"/>
      <c r="N398" s="36"/>
      <c r="R398" s="3"/>
      <c r="S398" s="3"/>
      <c r="T398" s="3"/>
      <c r="U398" s="3"/>
      <c r="V398" s="3"/>
      <c r="W398" s="3"/>
      <c r="X398" s="3"/>
      <c r="Y398" s="3"/>
      <c r="Z398" s="3"/>
      <c r="AA398" s="3"/>
      <c r="AB398" s="3"/>
      <c r="AC398" s="3"/>
      <c r="AD398" s="3"/>
      <c r="AE398" s="3"/>
      <c r="AF398" s="3"/>
      <c r="AG398" s="3"/>
      <c r="AH398" s="3"/>
      <c r="AI398" s="3"/>
      <c r="AJ398" s="3"/>
      <c r="AK398" s="4"/>
    </row>
    <row r="399" spans="1:37">
      <c r="A399" s="3"/>
      <c r="B399" s="3"/>
      <c r="C399" s="8"/>
      <c r="D399" s="3"/>
      <c r="E399" s="3"/>
      <c r="F399" s="3"/>
      <c r="G399" s="3"/>
      <c r="H399" s="3"/>
      <c r="I399" s="3"/>
      <c r="J399" s="3"/>
      <c r="K399" s="3"/>
      <c r="L399" s="3"/>
      <c r="M399" s="3"/>
      <c r="N399" s="36"/>
      <c r="R399" s="3"/>
      <c r="S399" s="3"/>
      <c r="T399" s="3"/>
      <c r="U399" s="3"/>
      <c r="V399" s="3"/>
      <c r="W399" s="3"/>
      <c r="X399" s="3"/>
      <c r="Y399" s="3"/>
      <c r="Z399" s="3"/>
      <c r="AA399" s="3"/>
      <c r="AB399" s="3"/>
      <c r="AC399" s="3"/>
      <c r="AD399" s="3"/>
      <c r="AE399" s="3"/>
      <c r="AF399" s="3"/>
      <c r="AG399" s="3"/>
      <c r="AH399" s="3"/>
      <c r="AI399" s="3"/>
      <c r="AJ399" s="3"/>
      <c r="AK399" s="4"/>
    </row>
    <row r="400" spans="1:37">
      <c r="A400" s="3"/>
      <c r="B400" s="3"/>
      <c r="C400" s="8"/>
      <c r="D400" s="3"/>
      <c r="E400" s="3"/>
      <c r="F400" s="3"/>
      <c r="G400" s="3"/>
      <c r="H400" s="3"/>
      <c r="I400" s="3"/>
      <c r="J400" s="3"/>
      <c r="K400" s="3"/>
      <c r="L400" s="3"/>
      <c r="M400" s="3"/>
      <c r="N400" s="36"/>
      <c r="O400" s="3"/>
      <c r="R400" s="3"/>
      <c r="S400" s="3"/>
      <c r="T400" s="3"/>
      <c r="U400" s="3"/>
      <c r="V400" s="3"/>
      <c r="W400" s="3"/>
      <c r="X400" s="3"/>
      <c r="Y400" s="3"/>
      <c r="Z400" s="3"/>
      <c r="AA400" s="3"/>
      <c r="AB400" s="3"/>
      <c r="AC400" s="3"/>
      <c r="AD400" s="3"/>
      <c r="AE400" s="3"/>
      <c r="AF400" s="3"/>
      <c r="AG400" s="3"/>
      <c r="AH400" s="3"/>
      <c r="AI400" s="3"/>
      <c r="AJ400" s="3"/>
      <c r="AK400" s="4"/>
    </row>
    <row r="401" spans="1:37">
      <c r="A401" s="3"/>
      <c r="B401" s="3"/>
      <c r="C401" s="8"/>
      <c r="D401" s="3"/>
      <c r="E401" s="3"/>
      <c r="F401" s="3"/>
      <c r="G401" s="3"/>
      <c r="H401" s="3"/>
      <c r="I401" s="3"/>
      <c r="J401" s="3"/>
      <c r="K401" s="3"/>
      <c r="L401" s="3"/>
      <c r="M401" s="3"/>
      <c r="N401" s="36"/>
      <c r="O401" s="3"/>
      <c r="R401" s="3"/>
      <c r="S401" s="3"/>
      <c r="T401" s="3"/>
      <c r="U401" s="3"/>
      <c r="V401" s="3"/>
      <c r="W401" s="3"/>
      <c r="X401" s="3"/>
      <c r="Y401" s="3"/>
      <c r="Z401" s="3"/>
      <c r="AA401" s="3"/>
      <c r="AB401" s="3"/>
      <c r="AC401" s="3"/>
      <c r="AD401" s="3"/>
      <c r="AE401" s="3"/>
      <c r="AF401" s="3"/>
      <c r="AG401" s="3"/>
      <c r="AH401" s="3"/>
      <c r="AI401" s="3"/>
      <c r="AJ401" s="3"/>
      <c r="AK401" s="4"/>
    </row>
    <row r="402" spans="1:37">
      <c r="A402" s="3"/>
      <c r="B402" s="3"/>
      <c r="C402" s="8"/>
      <c r="D402" s="3"/>
      <c r="E402" s="3"/>
      <c r="F402" s="3"/>
      <c r="G402" s="3"/>
      <c r="H402" s="3"/>
      <c r="I402" s="3"/>
      <c r="J402" s="3"/>
      <c r="K402" s="3"/>
      <c r="L402" s="3"/>
      <c r="M402" s="3"/>
      <c r="N402" s="36"/>
      <c r="O402" s="3"/>
      <c r="R402" s="3"/>
      <c r="S402" s="3"/>
      <c r="T402" s="3"/>
      <c r="U402" s="3"/>
      <c r="V402" s="3"/>
      <c r="W402" s="3"/>
      <c r="X402" s="3"/>
      <c r="Y402" s="3"/>
      <c r="Z402" s="3"/>
      <c r="AA402" s="3"/>
      <c r="AB402" s="3"/>
      <c r="AC402" s="3"/>
      <c r="AD402" s="3"/>
      <c r="AE402" s="3"/>
      <c r="AF402" s="3"/>
      <c r="AG402" s="3"/>
      <c r="AH402" s="3"/>
      <c r="AI402" s="3"/>
      <c r="AJ402" s="3"/>
      <c r="AK402" s="4"/>
    </row>
    <row r="403" spans="1:37">
      <c r="A403" s="3"/>
      <c r="B403" s="3"/>
      <c r="C403" s="8"/>
      <c r="D403" s="3"/>
      <c r="E403" s="3"/>
      <c r="F403" s="3"/>
      <c r="G403" s="3"/>
      <c r="H403" s="3"/>
      <c r="I403" s="3"/>
      <c r="J403" s="3"/>
      <c r="K403" s="3"/>
      <c r="L403" s="3"/>
      <c r="M403" s="3"/>
      <c r="N403" s="36"/>
      <c r="O403" s="3"/>
      <c r="R403" s="3"/>
      <c r="S403" s="3"/>
      <c r="T403" s="3"/>
      <c r="U403" s="3"/>
      <c r="V403" s="3"/>
      <c r="W403" s="3"/>
      <c r="X403" s="3"/>
      <c r="Y403" s="3"/>
      <c r="Z403" s="3"/>
      <c r="AA403" s="3"/>
      <c r="AB403" s="3"/>
      <c r="AC403" s="3"/>
      <c r="AD403" s="3"/>
      <c r="AE403" s="3"/>
      <c r="AF403" s="3"/>
      <c r="AG403" s="3"/>
      <c r="AH403" s="3"/>
      <c r="AI403" s="3"/>
      <c r="AJ403" s="3"/>
      <c r="AK403" s="4"/>
    </row>
    <row r="404" spans="1:37">
      <c r="A404" s="3"/>
      <c r="B404" s="3"/>
      <c r="C404" s="8"/>
      <c r="D404" s="3"/>
      <c r="E404" s="3"/>
      <c r="F404" s="3"/>
      <c r="G404" s="3"/>
      <c r="H404" s="3"/>
      <c r="I404" s="3"/>
      <c r="J404" s="3"/>
      <c r="K404" s="3"/>
      <c r="L404" s="3"/>
      <c r="M404" s="3"/>
      <c r="N404" s="36"/>
      <c r="O404" s="3"/>
      <c r="R404" s="3"/>
      <c r="S404" s="3"/>
      <c r="T404" s="3"/>
      <c r="U404" s="3"/>
      <c r="V404" s="3"/>
      <c r="W404" s="3"/>
      <c r="X404" s="3"/>
      <c r="Y404" s="3"/>
      <c r="Z404" s="3"/>
      <c r="AA404" s="3"/>
      <c r="AB404" s="3"/>
      <c r="AC404" s="3"/>
      <c r="AD404" s="3"/>
      <c r="AE404" s="3"/>
      <c r="AF404" s="3"/>
      <c r="AG404" s="3"/>
      <c r="AH404" s="3"/>
      <c r="AI404" s="3"/>
      <c r="AJ404" s="3"/>
      <c r="AK404" s="4"/>
    </row>
    <row r="405" spans="1:37">
      <c r="A405" s="3"/>
      <c r="B405" s="3"/>
      <c r="C405" s="8"/>
      <c r="D405" s="3"/>
      <c r="E405" s="3"/>
      <c r="F405" s="3"/>
      <c r="G405" s="3"/>
      <c r="H405" s="3"/>
      <c r="I405" s="3"/>
      <c r="J405" s="3"/>
      <c r="K405" s="3"/>
      <c r="L405" s="3"/>
      <c r="M405" s="3"/>
      <c r="N405" s="36"/>
      <c r="R405" s="3"/>
      <c r="S405" s="3"/>
      <c r="T405" s="3"/>
      <c r="U405" s="3"/>
      <c r="V405" s="3"/>
      <c r="W405" s="3"/>
      <c r="X405" s="3"/>
      <c r="Y405" s="3"/>
      <c r="Z405" s="3"/>
      <c r="AA405" s="3"/>
      <c r="AB405" s="3"/>
      <c r="AC405" s="3"/>
      <c r="AD405" s="3"/>
      <c r="AE405" s="3"/>
      <c r="AF405" s="3"/>
      <c r="AG405" s="3"/>
      <c r="AH405" s="3"/>
      <c r="AI405" s="3"/>
      <c r="AJ405" s="3"/>
      <c r="AK405" s="4"/>
    </row>
    <row r="406" spans="1:37">
      <c r="A406" s="3"/>
      <c r="B406" s="3"/>
      <c r="C406" s="8"/>
      <c r="D406" s="3"/>
      <c r="E406" s="3"/>
      <c r="F406" s="3"/>
      <c r="G406" s="3"/>
      <c r="H406" s="3"/>
      <c r="I406" s="3"/>
      <c r="J406" s="3"/>
      <c r="K406" s="3"/>
      <c r="L406" s="3"/>
      <c r="M406" s="3"/>
      <c r="N406" s="36"/>
      <c r="R406" s="3"/>
      <c r="S406" s="3"/>
      <c r="T406" s="3"/>
      <c r="U406" s="3"/>
      <c r="V406" s="3"/>
      <c r="W406" s="3"/>
      <c r="X406" s="3"/>
      <c r="Y406" s="3"/>
      <c r="Z406" s="3"/>
      <c r="AA406" s="3"/>
      <c r="AB406" s="3"/>
      <c r="AC406" s="3"/>
      <c r="AD406" s="3"/>
      <c r="AE406" s="3"/>
      <c r="AF406" s="3"/>
      <c r="AG406" s="3"/>
      <c r="AH406" s="3"/>
      <c r="AI406" s="3"/>
      <c r="AJ406" s="3"/>
      <c r="AK406" s="4"/>
    </row>
    <row r="407" spans="1:37">
      <c r="A407" s="3"/>
      <c r="B407" s="3"/>
      <c r="C407" s="8"/>
      <c r="D407" s="3"/>
      <c r="E407" s="3"/>
      <c r="F407" s="3"/>
      <c r="G407" s="3"/>
      <c r="H407" s="3"/>
      <c r="I407" s="3"/>
      <c r="J407" s="3"/>
      <c r="K407" s="3"/>
      <c r="L407" s="3"/>
      <c r="M407" s="3"/>
      <c r="N407" s="36"/>
      <c r="O407" s="3"/>
      <c r="R407" s="3"/>
      <c r="S407" s="3"/>
      <c r="T407" s="3"/>
      <c r="U407" s="3"/>
      <c r="V407" s="3"/>
      <c r="W407" s="3"/>
      <c r="X407" s="3"/>
      <c r="Y407" s="3"/>
      <c r="Z407" s="3"/>
      <c r="AA407" s="3"/>
      <c r="AB407" s="3"/>
      <c r="AC407" s="3"/>
      <c r="AD407" s="3"/>
      <c r="AE407" s="3"/>
      <c r="AF407" s="3"/>
      <c r="AG407" s="3"/>
      <c r="AH407" s="3"/>
      <c r="AI407" s="3"/>
      <c r="AJ407" s="3"/>
      <c r="AK407" s="4"/>
    </row>
    <row r="408" spans="1:37">
      <c r="A408" s="3"/>
      <c r="B408" s="3"/>
      <c r="C408" s="8"/>
      <c r="D408" s="3"/>
      <c r="E408" s="3"/>
      <c r="F408" s="3"/>
      <c r="G408" s="3"/>
      <c r="H408" s="3"/>
      <c r="I408" s="3"/>
      <c r="J408" s="3"/>
      <c r="K408" s="3"/>
      <c r="L408" s="3"/>
      <c r="M408" s="3"/>
      <c r="N408" s="3"/>
      <c r="O408" s="3"/>
      <c r="R408" s="3"/>
      <c r="S408" s="3"/>
      <c r="T408" s="3"/>
      <c r="U408" s="3"/>
      <c r="V408" s="3"/>
      <c r="W408" s="3"/>
      <c r="X408" s="3"/>
      <c r="Y408" s="3"/>
      <c r="Z408" s="3"/>
      <c r="AA408" s="3"/>
      <c r="AB408" s="3"/>
      <c r="AC408" s="3"/>
      <c r="AD408" s="3"/>
      <c r="AE408" s="3"/>
      <c r="AF408" s="3"/>
      <c r="AG408" s="3"/>
      <c r="AH408" s="3"/>
      <c r="AI408" s="3"/>
      <c r="AJ408" s="3"/>
      <c r="AK408" s="4"/>
    </row>
    <row r="409" spans="1:37">
      <c r="A409" s="3"/>
      <c r="B409" s="3"/>
      <c r="C409" s="8"/>
      <c r="D409" s="3"/>
      <c r="E409" s="3"/>
      <c r="F409" s="3"/>
      <c r="G409" s="3"/>
      <c r="H409" s="3"/>
      <c r="I409" s="3"/>
      <c r="J409" s="3"/>
      <c r="K409" s="3"/>
      <c r="L409" s="3"/>
      <c r="M409" s="3"/>
      <c r="N409" s="36"/>
      <c r="O409" s="3"/>
      <c r="R409" s="3"/>
      <c r="S409" s="3"/>
      <c r="T409" s="3"/>
      <c r="U409" s="3"/>
      <c r="V409" s="3"/>
      <c r="W409" s="3"/>
      <c r="X409" s="3"/>
      <c r="Y409" s="3"/>
      <c r="Z409" s="3"/>
      <c r="AA409" s="3"/>
      <c r="AB409" s="3"/>
      <c r="AC409" s="3"/>
      <c r="AD409" s="3"/>
      <c r="AE409" s="3"/>
      <c r="AF409" s="3"/>
      <c r="AG409" s="3"/>
      <c r="AH409" s="3"/>
      <c r="AI409" s="3"/>
      <c r="AJ409" s="3"/>
      <c r="AK409" s="4"/>
    </row>
    <row r="410" spans="1:37">
      <c r="A410" s="3"/>
      <c r="B410" s="3"/>
      <c r="C410" s="8"/>
      <c r="D410" s="3"/>
      <c r="E410" s="3"/>
      <c r="F410" s="3"/>
      <c r="G410" s="3"/>
      <c r="H410" s="3"/>
      <c r="I410" s="3"/>
      <c r="J410" s="3"/>
      <c r="K410" s="3"/>
      <c r="L410" s="3"/>
      <c r="M410" s="3"/>
      <c r="N410" s="36"/>
      <c r="O410" s="3"/>
      <c r="R410" s="3"/>
      <c r="S410" s="3"/>
      <c r="T410" s="3"/>
      <c r="U410" s="3"/>
      <c r="V410" s="3"/>
      <c r="W410" s="3"/>
      <c r="X410" s="3"/>
      <c r="Y410" s="3"/>
      <c r="Z410" s="3"/>
      <c r="AA410" s="3"/>
      <c r="AB410" s="3"/>
      <c r="AC410" s="3"/>
      <c r="AD410" s="3"/>
      <c r="AE410" s="3"/>
      <c r="AF410" s="3"/>
      <c r="AG410" s="3"/>
      <c r="AH410" s="3"/>
      <c r="AI410" s="3"/>
      <c r="AJ410" s="3"/>
      <c r="AK410" s="4"/>
    </row>
    <row r="411" spans="1:37">
      <c r="A411" s="3"/>
      <c r="B411" s="3"/>
      <c r="C411" s="8"/>
      <c r="D411" s="3"/>
      <c r="E411" s="3"/>
      <c r="F411" s="3"/>
      <c r="G411" s="3"/>
      <c r="H411" s="3"/>
      <c r="I411" s="3"/>
      <c r="J411" s="3"/>
      <c r="K411" s="3"/>
      <c r="L411" s="3"/>
      <c r="M411" s="3"/>
      <c r="N411" s="36"/>
      <c r="O411" s="3"/>
      <c r="R411" s="3"/>
      <c r="S411" s="3"/>
      <c r="T411" s="3"/>
      <c r="U411" s="3"/>
      <c r="V411" s="3"/>
      <c r="W411" s="3"/>
      <c r="X411" s="3"/>
      <c r="Y411" s="3"/>
      <c r="Z411" s="3"/>
      <c r="AA411" s="3"/>
      <c r="AB411" s="3"/>
      <c r="AC411" s="3"/>
      <c r="AD411" s="3"/>
      <c r="AE411" s="3"/>
      <c r="AF411" s="3"/>
      <c r="AG411" s="3"/>
      <c r="AH411" s="3"/>
      <c r="AI411" s="3"/>
      <c r="AJ411" s="3"/>
      <c r="AK411" s="4"/>
    </row>
    <row r="412" spans="1:37">
      <c r="A412" s="3"/>
      <c r="B412" s="3"/>
      <c r="C412" s="8"/>
      <c r="D412" s="3"/>
      <c r="E412" s="3"/>
      <c r="F412" s="3"/>
      <c r="G412" s="3"/>
      <c r="H412" s="3"/>
      <c r="I412" s="3"/>
      <c r="J412" s="3"/>
      <c r="K412" s="3"/>
      <c r="L412" s="3"/>
      <c r="M412" s="3"/>
      <c r="N412" s="36"/>
      <c r="O412" s="3"/>
      <c r="R412" s="3"/>
      <c r="S412" s="3"/>
      <c r="T412" s="3"/>
      <c r="U412" s="3"/>
      <c r="V412" s="3"/>
      <c r="W412" s="3"/>
      <c r="X412" s="3"/>
      <c r="Y412" s="3"/>
      <c r="Z412" s="3"/>
      <c r="AA412" s="3"/>
      <c r="AB412" s="3"/>
      <c r="AC412" s="3"/>
      <c r="AD412" s="3"/>
      <c r="AE412" s="3"/>
      <c r="AF412" s="3"/>
      <c r="AG412" s="3"/>
      <c r="AH412" s="3"/>
      <c r="AI412" s="3"/>
      <c r="AJ412" s="3"/>
      <c r="AK412" s="4"/>
    </row>
    <row r="413" spans="1:37">
      <c r="A413" s="3"/>
      <c r="B413" s="3"/>
      <c r="C413" s="8"/>
      <c r="D413" s="3"/>
      <c r="E413" s="3"/>
      <c r="F413" s="3"/>
      <c r="G413" s="3"/>
      <c r="H413" s="3"/>
      <c r="I413" s="3"/>
      <c r="J413" s="3"/>
      <c r="K413" s="3"/>
      <c r="L413" s="3"/>
      <c r="M413" s="3"/>
      <c r="N413" s="36"/>
      <c r="O413" s="3"/>
      <c r="R413" s="3"/>
      <c r="S413" s="3"/>
      <c r="T413" s="3"/>
      <c r="U413" s="3"/>
      <c r="V413" s="3"/>
      <c r="W413" s="3"/>
      <c r="X413" s="3"/>
      <c r="Y413" s="3"/>
      <c r="Z413" s="3"/>
      <c r="AA413" s="3"/>
      <c r="AB413" s="3"/>
      <c r="AC413" s="3"/>
      <c r="AD413" s="3"/>
      <c r="AE413" s="3"/>
      <c r="AF413" s="3"/>
      <c r="AG413" s="3"/>
      <c r="AH413" s="3"/>
      <c r="AI413" s="3"/>
      <c r="AJ413" s="3"/>
      <c r="AK413" s="4"/>
    </row>
    <row r="414" spans="1:37">
      <c r="A414" s="3"/>
      <c r="B414" s="3"/>
      <c r="C414" s="8"/>
      <c r="D414" s="3"/>
      <c r="E414" s="3"/>
      <c r="F414" s="3"/>
      <c r="G414" s="3"/>
      <c r="H414" s="3"/>
      <c r="I414" s="3"/>
      <c r="J414" s="3"/>
      <c r="K414" s="3"/>
      <c r="L414" s="3"/>
      <c r="M414" s="3"/>
      <c r="N414" s="36"/>
      <c r="O414" s="3"/>
      <c r="R414" s="3"/>
      <c r="S414" s="3"/>
      <c r="T414" s="3"/>
      <c r="U414" s="3"/>
      <c r="V414" s="3"/>
      <c r="W414" s="3"/>
      <c r="X414" s="3"/>
      <c r="Y414" s="3"/>
      <c r="Z414" s="3"/>
      <c r="AA414" s="3"/>
      <c r="AB414" s="3"/>
      <c r="AC414" s="3"/>
      <c r="AD414" s="3"/>
      <c r="AE414" s="3"/>
      <c r="AF414" s="3"/>
      <c r="AG414" s="3"/>
      <c r="AH414" s="3"/>
      <c r="AI414" s="3"/>
      <c r="AJ414" s="3"/>
      <c r="AK414" s="4"/>
    </row>
    <row r="415" spans="1:37">
      <c r="A415" s="3"/>
      <c r="B415" s="3"/>
      <c r="C415" s="8"/>
      <c r="D415" s="3"/>
      <c r="E415" s="3"/>
      <c r="F415" s="3"/>
      <c r="G415" s="3"/>
      <c r="H415" s="3"/>
      <c r="I415" s="3"/>
      <c r="J415" s="3"/>
      <c r="K415" s="3"/>
      <c r="L415" s="3"/>
      <c r="M415" s="3"/>
      <c r="N415" s="36"/>
      <c r="O415" s="3"/>
      <c r="R415" s="3"/>
      <c r="S415" s="3"/>
      <c r="T415" s="3"/>
      <c r="U415" s="3"/>
      <c r="V415" s="3"/>
      <c r="W415" s="3"/>
      <c r="X415" s="3"/>
      <c r="Y415" s="3"/>
      <c r="Z415" s="3"/>
      <c r="AA415" s="3"/>
      <c r="AB415" s="3"/>
      <c r="AC415" s="3"/>
      <c r="AD415" s="3"/>
      <c r="AE415" s="3"/>
      <c r="AF415" s="3"/>
      <c r="AG415" s="3"/>
      <c r="AH415" s="3"/>
      <c r="AI415" s="3"/>
      <c r="AJ415" s="3"/>
      <c r="AK415" s="4"/>
    </row>
    <row r="416" spans="1:37">
      <c r="A416" s="3"/>
      <c r="B416" s="3"/>
      <c r="C416" s="8"/>
      <c r="D416" s="3"/>
      <c r="E416" s="3"/>
      <c r="F416" s="3"/>
      <c r="G416" s="3"/>
      <c r="H416" s="3"/>
      <c r="I416" s="3"/>
      <c r="J416" s="3"/>
      <c r="K416" s="3"/>
      <c r="L416" s="3"/>
      <c r="M416" s="3"/>
      <c r="N416" s="36"/>
      <c r="R416" s="3"/>
      <c r="S416" s="3"/>
      <c r="T416" s="3"/>
      <c r="U416" s="3"/>
      <c r="V416" s="3"/>
      <c r="W416" s="3"/>
      <c r="X416" s="3"/>
      <c r="Y416" s="3"/>
      <c r="Z416" s="3"/>
      <c r="AA416" s="3"/>
      <c r="AB416" s="3"/>
      <c r="AC416" s="3"/>
      <c r="AD416" s="3"/>
      <c r="AE416" s="3"/>
      <c r="AF416" s="3"/>
      <c r="AG416" s="3"/>
      <c r="AH416" s="3"/>
      <c r="AI416" s="3"/>
      <c r="AJ416" s="3"/>
      <c r="AK416" s="4"/>
    </row>
    <row r="417" spans="1:37">
      <c r="A417" s="3"/>
      <c r="B417" s="3"/>
      <c r="C417" s="8"/>
      <c r="D417" s="3"/>
      <c r="E417" s="3"/>
      <c r="F417" s="3"/>
      <c r="G417" s="3"/>
      <c r="H417" s="3"/>
      <c r="I417" s="3"/>
      <c r="J417" s="3"/>
      <c r="K417" s="3"/>
      <c r="L417" s="3"/>
      <c r="M417" s="3"/>
      <c r="N417" s="36"/>
      <c r="O417" s="3"/>
      <c r="R417" s="3"/>
      <c r="S417" s="3"/>
      <c r="T417" s="3"/>
      <c r="U417" s="3"/>
      <c r="V417" s="3"/>
      <c r="W417" s="3"/>
      <c r="X417" s="3"/>
      <c r="Y417" s="3"/>
      <c r="Z417" s="3"/>
      <c r="AA417" s="3"/>
      <c r="AB417" s="3"/>
      <c r="AC417" s="3"/>
      <c r="AD417" s="3"/>
      <c r="AE417" s="3"/>
      <c r="AF417" s="3"/>
      <c r="AG417" s="3"/>
      <c r="AH417" s="3"/>
      <c r="AI417" s="3"/>
      <c r="AJ417" s="3"/>
      <c r="AK417" s="4"/>
    </row>
    <row r="418" spans="1:37">
      <c r="A418" s="3"/>
      <c r="B418" s="3"/>
      <c r="C418" s="8"/>
      <c r="D418" s="3"/>
      <c r="E418" s="3"/>
      <c r="F418" s="3"/>
      <c r="G418" s="3"/>
      <c r="H418" s="3"/>
      <c r="I418" s="3"/>
      <c r="J418" s="3"/>
      <c r="K418" s="3"/>
      <c r="L418" s="3"/>
      <c r="M418" s="3"/>
      <c r="N418" s="36"/>
      <c r="O418" s="3"/>
      <c r="R418" s="3"/>
      <c r="S418" s="3"/>
      <c r="T418" s="3"/>
      <c r="U418" s="3"/>
      <c r="V418" s="3"/>
      <c r="W418" s="3"/>
      <c r="X418" s="3"/>
      <c r="Y418" s="3"/>
      <c r="Z418" s="3"/>
      <c r="AA418" s="3"/>
      <c r="AB418" s="3"/>
      <c r="AC418" s="3"/>
      <c r="AD418" s="3"/>
      <c r="AE418" s="3"/>
      <c r="AF418" s="3"/>
      <c r="AG418" s="3"/>
      <c r="AH418" s="3"/>
      <c r="AI418" s="3"/>
      <c r="AJ418" s="3"/>
      <c r="AK418" s="4"/>
    </row>
    <row r="419" spans="1:37">
      <c r="A419" s="3"/>
      <c r="B419" s="3"/>
      <c r="C419" s="8"/>
      <c r="D419" s="3"/>
      <c r="E419" s="3"/>
      <c r="F419" s="3"/>
      <c r="G419" s="3"/>
      <c r="H419" s="3"/>
      <c r="I419" s="3"/>
      <c r="J419" s="3"/>
      <c r="K419" s="3"/>
      <c r="L419" s="3"/>
      <c r="M419" s="3"/>
      <c r="N419" s="36"/>
      <c r="O419" s="3"/>
      <c r="R419" s="3"/>
      <c r="S419" s="3"/>
      <c r="T419" s="3"/>
      <c r="U419" s="3"/>
      <c r="V419" s="3"/>
      <c r="W419" s="3"/>
      <c r="X419" s="3"/>
      <c r="Y419" s="3"/>
      <c r="Z419" s="3"/>
      <c r="AA419" s="3"/>
      <c r="AB419" s="3"/>
      <c r="AC419" s="3"/>
      <c r="AD419" s="3"/>
      <c r="AE419" s="3"/>
      <c r="AF419" s="3"/>
      <c r="AG419" s="3"/>
      <c r="AH419" s="3"/>
      <c r="AI419" s="3"/>
      <c r="AJ419" s="3"/>
      <c r="AK419" s="4"/>
    </row>
    <row r="420" spans="1:37">
      <c r="A420" s="3"/>
      <c r="B420" s="3"/>
      <c r="C420" s="8"/>
      <c r="D420" s="3"/>
      <c r="E420" s="3"/>
      <c r="F420" s="3"/>
      <c r="G420" s="3"/>
      <c r="H420" s="3"/>
      <c r="I420" s="3"/>
      <c r="J420" s="3"/>
      <c r="K420" s="3"/>
      <c r="L420" s="3"/>
      <c r="M420" s="3"/>
      <c r="N420" s="36"/>
      <c r="O420" s="3"/>
      <c r="R420" s="3"/>
      <c r="S420" s="3"/>
      <c r="T420" s="3"/>
      <c r="U420" s="3"/>
      <c r="V420" s="3"/>
      <c r="W420" s="3"/>
      <c r="X420" s="3"/>
      <c r="Y420" s="3"/>
      <c r="Z420" s="3"/>
      <c r="AA420" s="3"/>
      <c r="AB420" s="3"/>
      <c r="AC420" s="3"/>
      <c r="AD420" s="3"/>
      <c r="AE420" s="3"/>
      <c r="AF420" s="3"/>
      <c r="AG420" s="3"/>
      <c r="AH420" s="3"/>
      <c r="AI420" s="3"/>
      <c r="AJ420" s="3"/>
      <c r="AK420" s="4"/>
    </row>
    <row r="421" spans="1:37">
      <c r="A421" s="3"/>
      <c r="B421" s="3"/>
      <c r="C421" s="8"/>
      <c r="D421" s="3"/>
      <c r="E421" s="3"/>
      <c r="F421" s="3"/>
      <c r="G421" s="3"/>
      <c r="H421" s="3"/>
      <c r="I421" s="3"/>
      <c r="J421" s="3"/>
      <c r="K421" s="3"/>
      <c r="L421" s="3"/>
      <c r="M421" s="3"/>
      <c r="N421" s="36"/>
      <c r="R421" s="3"/>
      <c r="S421" s="3"/>
      <c r="T421" s="3"/>
      <c r="U421" s="3"/>
      <c r="V421" s="3"/>
      <c r="W421" s="3"/>
      <c r="X421" s="3"/>
      <c r="Y421" s="3"/>
      <c r="Z421" s="3"/>
      <c r="AA421" s="3"/>
      <c r="AB421" s="3"/>
      <c r="AC421" s="3"/>
      <c r="AD421" s="3"/>
      <c r="AE421" s="3"/>
      <c r="AF421" s="3"/>
      <c r="AG421" s="3"/>
      <c r="AH421" s="3"/>
      <c r="AI421" s="3"/>
      <c r="AJ421" s="3"/>
      <c r="AK421" s="4"/>
    </row>
    <row r="422" spans="1:37">
      <c r="A422" s="3"/>
      <c r="B422" s="3"/>
      <c r="C422" s="8"/>
      <c r="D422" s="3"/>
      <c r="E422" s="3"/>
      <c r="F422" s="3"/>
      <c r="G422" s="3"/>
      <c r="H422" s="3"/>
      <c r="I422" s="3"/>
      <c r="J422" s="3"/>
      <c r="K422" s="3"/>
      <c r="L422" s="3"/>
      <c r="M422" s="3"/>
      <c r="N422" s="36"/>
      <c r="R422" s="3"/>
      <c r="S422" s="3"/>
      <c r="T422" s="3"/>
      <c r="U422" s="3"/>
      <c r="V422" s="3"/>
      <c r="W422" s="3"/>
      <c r="X422" s="3"/>
      <c r="Y422" s="3"/>
      <c r="Z422" s="3"/>
      <c r="AA422" s="3"/>
      <c r="AB422" s="3"/>
      <c r="AC422" s="3"/>
      <c r="AD422" s="3"/>
      <c r="AE422" s="3"/>
      <c r="AF422" s="3"/>
      <c r="AG422" s="3"/>
      <c r="AH422" s="3"/>
      <c r="AI422" s="3"/>
      <c r="AJ422" s="3"/>
      <c r="AK422" s="4"/>
    </row>
    <row r="423" spans="1:37">
      <c r="A423" s="3"/>
      <c r="B423" s="3"/>
      <c r="C423" s="8"/>
      <c r="D423" s="3"/>
      <c r="E423" s="3"/>
      <c r="F423" s="3"/>
      <c r="G423" s="3"/>
      <c r="H423" s="3"/>
      <c r="I423" s="3"/>
      <c r="J423" s="3"/>
      <c r="K423" s="3"/>
      <c r="L423" s="3"/>
      <c r="M423" s="3"/>
      <c r="N423" s="36"/>
      <c r="O423" s="3"/>
      <c r="R423" s="3"/>
      <c r="S423" s="3"/>
      <c r="T423" s="3"/>
      <c r="U423" s="3"/>
      <c r="V423" s="3"/>
      <c r="W423" s="3"/>
      <c r="X423" s="3"/>
      <c r="Y423" s="3"/>
      <c r="Z423" s="3"/>
      <c r="AA423" s="3"/>
      <c r="AB423" s="3"/>
      <c r="AC423" s="3"/>
      <c r="AD423" s="3"/>
      <c r="AE423" s="3"/>
      <c r="AF423" s="3"/>
      <c r="AG423" s="3"/>
      <c r="AH423" s="3"/>
      <c r="AI423" s="3"/>
      <c r="AJ423" s="3"/>
      <c r="AK423" s="4"/>
    </row>
    <row r="424" spans="1:37">
      <c r="A424" s="3"/>
      <c r="B424" s="3"/>
      <c r="C424" s="8"/>
      <c r="D424" s="3"/>
      <c r="E424" s="3"/>
      <c r="F424" s="3"/>
      <c r="G424" s="3"/>
      <c r="H424" s="3"/>
      <c r="I424" s="3"/>
      <c r="J424" s="3"/>
      <c r="K424" s="3"/>
      <c r="L424" s="3"/>
      <c r="M424" s="3"/>
      <c r="N424" s="36"/>
      <c r="R424" s="3"/>
      <c r="S424" s="3"/>
      <c r="T424" s="3"/>
      <c r="U424" s="3"/>
      <c r="V424" s="3"/>
      <c r="W424" s="3"/>
      <c r="X424" s="3"/>
      <c r="Y424" s="3"/>
      <c r="Z424" s="3"/>
      <c r="AA424" s="3"/>
      <c r="AB424" s="3"/>
      <c r="AC424" s="3"/>
      <c r="AD424" s="3"/>
      <c r="AE424" s="3"/>
      <c r="AF424" s="3"/>
      <c r="AG424" s="3"/>
      <c r="AH424" s="3"/>
      <c r="AI424" s="3"/>
      <c r="AJ424" s="3"/>
      <c r="AK424" s="4"/>
    </row>
    <row r="425" spans="1:37">
      <c r="A425" s="3"/>
      <c r="B425" s="3"/>
      <c r="C425" s="8"/>
      <c r="D425" s="3"/>
      <c r="E425" s="3"/>
      <c r="F425" s="3"/>
      <c r="G425" s="3"/>
      <c r="H425" s="3"/>
      <c r="I425" s="3"/>
      <c r="J425" s="3"/>
      <c r="K425" s="3"/>
      <c r="L425" s="3"/>
      <c r="M425" s="3"/>
      <c r="N425" s="36"/>
      <c r="R425" s="3"/>
      <c r="S425" s="3"/>
      <c r="T425" s="3"/>
      <c r="U425" s="3"/>
      <c r="V425" s="3"/>
      <c r="W425" s="3"/>
      <c r="X425" s="3"/>
      <c r="Y425" s="3"/>
      <c r="Z425" s="3"/>
      <c r="AA425" s="3"/>
      <c r="AB425" s="3"/>
      <c r="AC425" s="3"/>
      <c r="AD425" s="3"/>
      <c r="AE425" s="3"/>
      <c r="AF425" s="3"/>
      <c r="AG425" s="3"/>
      <c r="AH425" s="3"/>
      <c r="AI425" s="3"/>
      <c r="AJ425" s="3"/>
      <c r="AK425" s="4"/>
    </row>
    <row r="426" spans="1:37">
      <c r="A426" s="3"/>
      <c r="B426" s="3"/>
      <c r="C426" s="8"/>
      <c r="D426" s="3"/>
      <c r="E426" s="3"/>
      <c r="F426" s="3"/>
      <c r="G426" s="3"/>
      <c r="H426" s="3"/>
      <c r="I426" s="3"/>
      <c r="J426" s="3"/>
      <c r="K426" s="3"/>
      <c r="L426" s="3"/>
      <c r="M426" s="3"/>
      <c r="N426" s="36"/>
      <c r="O426" s="3"/>
      <c r="R426" s="3"/>
      <c r="S426" s="3"/>
      <c r="T426" s="3"/>
      <c r="U426" s="3"/>
      <c r="V426" s="3"/>
      <c r="W426" s="3"/>
      <c r="X426" s="3"/>
      <c r="Y426" s="3"/>
      <c r="Z426" s="3"/>
      <c r="AA426" s="3"/>
      <c r="AB426" s="3"/>
      <c r="AC426" s="3"/>
      <c r="AD426" s="3"/>
      <c r="AE426" s="3"/>
      <c r="AF426" s="3"/>
      <c r="AG426" s="3"/>
      <c r="AH426" s="3"/>
      <c r="AI426" s="3"/>
      <c r="AJ426" s="3"/>
      <c r="AK426" s="4"/>
    </row>
    <row r="427" spans="1:37">
      <c r="A427" s="3"/>
      <c r="B427" s="3"/>
      <c r="C427" s="8"/>
      <c r="D427" s="3"/>
      <c r="E427" s="3"/>
      <c r="F427" s="3"/>
      <c r="G427" s="3"/>
      <c r="H427" s="3"/>
      <c r="I427" s="3"/>
      <c r="J427" s="3"/>
      <c r="K427" s="3"/>
      <c r="L427" s="3"/>
      <c r="M427" s="3"/>
      <c r="N427" s="36"/>
      <c r="O427" s="3"/>
      <c r="R427" s="3"/>
      <c r="S427" s="3"/>
      <c r="T427" s="3"/>
      <c r="U427" s="3"/>
      <c r="V427" s="3"/>
      <c r="W427" s="3"/>
      <c r="X427" s="3"/>
      <c r="Y427" s="3"/>
      <c r="Z427" s="3"/>
      <c r="AA427" s="3"/>
      <c r="AB427" s="3"/>
      <c r="AC427" s="3"/>
      <c r="AD427" s="3"/>
      <c r="AE427" s="3"/>
      <c r="AF427" s="3"/>
      <c r="AG427" s="3"/>
      <c r="AH427" s="3"/>
      <c r="AI427" s="3"/>
      <c r="AJ427" s="3"/>
      <c r="AK427" s="4"/>
    </row>
    <row r="428" spans="1:37">
      <c r="A428" s="3"/>
      <c r="B428" s="3"/>
      <c r="C428" s="8"/>
      <c r="D428" s="3"/>
      <c r="E428" s="3"/>
      <c r="F428" s="3"/>
      <c r="G428" s="3"/>
      <c r="H428" s="3"/>
      <c r="I428" s="3"/>
      <c r="J428" s="3"/>
      <c r="K428" s="3"/>
      <c r="L428" s="3"/>
      <c r="M428" s="3"/>
      <c r="N428" s="36"/>
      <c r="O428" s="3"/>
      <c r="R428" s="3"/>
      <c r="S428" s="3"/>
      <c r="T428" s="3"/>
      <c r="U428" s="3"/>
      <c r="V428" s="3"/>
      <c r="W428" s="3"/>
      <c r="X428" s="3"/>
      <c r="Y428" s="3"/>
      <c r="Z428" s="3"/>
      <c r="AA428" s="3"/>
      <c r="AB428" s="3"/>
      <c r="AC428" s="3"/>
      <c r="AD428" s="3"/>
      <c r="AE428" s="3"/>
      <c r="AF428" s="3"/>
      <c r="AG428" s="3"/>
      <c r="AH428" s="3"/>
      <c r="AI428" s="3"/>
      <c r="AJ428" s="3"/>
      <c r="AK428" s="4"/>
    </row>
    <row r="429" spans="1:37">
      <c r="A429" s="3"/>
      <c r="B429" s="3"/>
      <c r="C429" s="8"/>
      <c r="D429" s="3"/>
      <c r="E429" s="3"/>
      <c r="F429" s="3"/>
      <c r="G429" s="3"/>
      <c r="H429" s="3"/>
      <c r="I429" s="3"/>
      <c r="J429" s="3"/>
      <c r="K429" s="3"/>
      <c r="L429" s="3"/>
      <c r="M429" s="3"/>
      <c r="N429" s="36"/>
      <c r="R429" s="3"/>
      <c r="S429" s="3"/>
      <c r="T429" s="3"/>
      <c r="U429" s="3"/>
      <c r="V429" s="3"/>
      <c r="W429" s="3"/>
      <c r="X429" s="3"/>
      <c r="Y429" s="3"/>
      <c r="Z429" s="3"/>
      <c r="AA429" s="3"/>
      <c r="AB429" s="3"/>
      <c r="AC429" s="3"/>
      <c r="AD429" s="3"/>
      <c r="AE429" s="3"/>
      <c r="AF429" s="3"/>
      <c r="AG429" s="3"/>
      <c r="AH429" s="3"/>
      <c r="AI429" s="3"/>
      <c r="AJ429" s="3"/>
      <c r="AK429" s="4"/>
    </row>
    <row r="430" spans="1:37">
      <c r="A430" s="3"/>
      <c r="B430" s="3"/>
      <c r="C430" s="8"/>
      <c r="D430" s="3"/>
      <c r="E430" s="3"/>
      <c r="F430" s="3"/>
      <c r="G430" s="3"/>
      <c r="H430" s="3"/>
      <c r="I430" s="3"/>
      <c r="J430" s="3"/>
      <c r="K430" s="3"/>
      <c r="L430" s="3"/>
      <c r="M430" s="3"/>
      <c r="N430" s="36"/>
      <c r="O430" s="3"/>
      <c r="R430" s="3"/>
      <c r="S430" s="3"/>
      <c r="T430" s="3"/>
      <c r="U430" s="3"/>
      <c r="V430" s="3"/>
      <c r="W430" s="3"/>
      <c r="X430" s="3"/>
      <c r="Y430" s="3"/>
      <c r="Z430" s="3"/>
      <c r="AA430" s="3"/>
      <c r="AB430" s="3"/>
      <c r="AC430" s="3"/>
      <c r="AD430" s="3"/>
      <c r="AE430" s="3"/>
      <c r="AF430" s="3"/>
      <c r="AG430" s="3"/>
      <c r="AH430" s="3"/>
      <c r="AI430" s="3"/>
      <c r="AJ430" s="3"/>
      <c r="AK430" s="4"/>
    </row>
    <row r="431" spans="1:37">
      <c r="A431" s="3"/>
      <c r="B431" s="3"/>
      <c r="C431" s="8"/>
      <c r="D431" s="3"/>
      <c r="E431" s="3"/>
      <c r="F431" s="3"/>
      <c r="G431" s="3"/>
      <c r="H431" s="3"/>
      <c r="I431" s="3"/>
      <c r="J431" s="3"/>
      <c r="K431" s="3"/>
      <c r="L431" s="3"/>
      <c r="M431" s="3"/>
      <c r="N431" s="36"/>
      <c r="O431" s="3"/>
      <c r="R431" s="3"/>
      <c r="S431" s="3"/>
      <c r="T431" s="3"/>
      <c r="U431" s="3"/>
      <c r="V431" s="3"/>
      <c r="W431" s="3"/>
      <c r="X431" s="3"/>
      <c r="Y431" s="3"/>
      <c r="Z431" s="3"/>
      <c r="AA431" s="3"/>
      <c r="AB431" s="3"/>
      <c r="AC431" s="3"/>
      <c r="AD431" s="3"/>
      <c r="AE431" s="3"/>
      <c r="AF431" s="3"/>
      <c r="AG431" s="3"/>
      <c r="AH431" s="3"/>
      <c r="AI431" s="3"/>
      <c r="AJ431" s="3"/>
      <c r="AK431" s="4"/>
    </row>
    <row r="432" spans="1:37">
      <c r="A432" s="3"/>
      <c r="B432" s="3"/>
      <c r="C432" s="8"/>
      <c r="D432" s="3"/>
      <c r="E432" s="3"/>
      <c r="F432" s="3"/>
      <c r="G432" s="3"/>
      <c r="H432" s="3"/>
      <c r="I432" s="3"/>
      <c r="J432" s="3"/>
      <c r="K432" s="3"/>
      <c r="L432" s="3"/>
      <c r="M432" s="3"/>
      <c r="N432" s="36"/>
      <c r="O432" s="3"/>
      <c r="R432" s="3"/>
      <c r="S432" s="3"/>
      <c r="T432" s="3"/>
      <c r="U432" s="3"/>
      <c r="V432" s="3"/>
      <c r="W432" s="3"/>
      <c r="X432" s="3"/>
      <c r="Y432" s="3"/>
      <c r="Z432" s="3"/>
      <c r="AA432" s="3"/>
      <c r="AB432" s="3"/>
      <c r="AC432" s="3"/>
      <c r="AD432" s="3"/>
      <c r="AE432" s="3"/>
      <c r="AF432" s="3"/>
      <c r="AG432" s="3"/>
      <c r="AH432" s="3"/>
      <c r="AI432" s="3"/>
      <c r="AJ432" s="3"/>
      <c r="AK432" s="4"/>
    </row>
    <row r="433" spans="1:37">
      <c r="A433" s="3"/>
      <c r="B433" s="3"/>
      <c r="C433" s="8"/>
      <c r="D433" s="3"/>
      <c r="E433" s="3"/>
      <c r="F433" s="3"/>
      <c r="G433" s="3"/>
      <c r="H433" s="3"/>
      <c r="I433" s="3"/>
      <c r="J433" s="3"/>
      <c r="K433" s="3"/>
      <c r="L433" s="3"/>
      <c r="M433" s="3"/>
      <c r="N433" s="36"/>
      <c r="O433" s="3"/>
      <c r="R433" s="3"/>
      <c r="S433" s="3"/>
      <c r="T433" s="3"/>
      <c r="U433" s="3"/>
      <c r="V433" s="3"/>
      <c r="W433" s="3"/>
      <c r="X433" s="3"/>
      <c r="Y433" s="3"/>
      <c r="Z433" s="3"/>
      <c r="AA433" s="3"/>
      <c r="AB433" s="3"/>
      <c r="AC433" s="3"/>
      <c r="AD433" s="3"/>
      <c r="AE433" s="3"/>
      <c r="AF433" s="3"/>
      <c r="AG433" s="3"/>
      <c r="AH433" s="3"/>
      <c r="AI433" s="3"/>
      <c r="AJ433" s="3"/>
      <c r="AK433" s="4"/>
    </row>
    <row r="434" spans="1:37">
      <c r="A434" s="3"/>
      <c r="B434" s="3"/>
      <c r="C434" s="8"/>
      <c r="D434" s="3"/>
      <c r="E434" s="3"/>
      <c r="F434" s="3"/>
      <c r="G434" s="3"/>
      <c r="H434" s="3"/>
      <c r="I434" s="3"/>
      <c r="J434" s="3"/>
      <c r="K434" s="3"/>
      <c r="L434" s="3"/>
      <c r="M434" s="3"/>
      <c r="N434" s="36"/>
      <c r="O434" s="3"/>
      <c r="R434" s="3"/>
      <c r="S434" s="3"/>
      <c r="T434" s="3"/>
      <c r="U434" s="3"/>
      <c r="V434" s="3"/>
      <c r="W434" s="3"/>
      <c r="X434" s="3"/>
      <c r="Y434" s="3"/>
      <c r="Z434" s="3"/>
      <c r="AA434" s="3"/>
      <c r="AB434" s="3"/>
      <c r="AC434" s="3"/>
      <c r="AD434" s="3"/>
      <c r="AE434" s="3"/>
      <c r="AF434" s="3"/>
      <c r="AG434" s="3"/>
      <c r="AH434" s="3"/>
      <c r="AI434" s="3"/>
      <c r="AJ434" s="3"/>
      <c r="AK434" s="4"/>
    </row>
    <row r="435" spans="1:37">
      <c r="A435" s="3"/>
      <c r="B435" s="3"/>
      <c r="C435" s="8"/>
      <c r="D435" s="3"/>
      <c r="E435" s="3"/>
      <c r="F435" s="3"/>
      <c r="G435" s="3"/>
      <c r="H435" s="3"/>
      <c r="I435" s="3"/>
      <c r="J435" s="3"/>
      <c r="K435" s="3"/>
      <c r="L435" s="3"/>
      <c r="M435" s="3"/>
      <c r="N435" s="36"/>
      <c r="O435" s="3"/>
      <c r="R435" s="3"/>
      <c r="S435" s="3"/>
      <c r="T435" s="3"/>
      <c r="U435" s="3"/>
      <c r="V435" s="3"/>
      <c r="W435" s="3"/>
      <c r="X435" s="3"/>
      <c r="Y435" s="3"/>
      <c r="Z435" s="3"/>
      <c r="AA435" s="3"/>
      <c r="AB435" s="3"/>
      <c r="AC435" s="3"/>
      <c r="AD435" s="3"/>
      <c r="AE435" s="3"/>
      <c r="AF435" s="3"/>
      <c r="AG435" s="3"/>
      <c r="AH435" s="3"/>
      <c r="AI435" s="3"/>
      <c r="AJ435" s="3"/>
      <c r="AK435" s="4"/>
    </row>
    <row r="436" spans="1:37">
      <c r="A436" s="3"/>
      <c r="B436" s="3"/>
      <c r="C436" s="8"/>
      <c r="D436" s="3"/>
      <c r="E436" s="3"/>
      <c r="F436" s="3"/>
      <c r="G436" s="3"/>
      <c r="H436" s="3"/>
      <c r="I436" s="3"/>
      <c r="J436" s="3"/>
      <c r="K436" s="3"/>
      <c r="L436" s="3"/>
      <c r="M436" s="3"/>
      <c r="N436" s="36"/>
      <c r="R436" s="3"/>
      <c r="S436" s="3"/>
      <c r="T436" s="3"/>
      <c r="U436" s="3"/>
      <c r="V436" s="3"/>
      <c r="W436" s="3"/>
      <c r="X436" s="3"/>
      <c r="Y436" s="3"/>
      <c r="Z436" s="3"/>
      <c r="AA436" s="3"/>
      <c r="AB436" s="3"/>
      <c r="AC436" s="3"/>
      <c r="AD436" s="3"/>
      <c r="AE436" s="3"/>
      <c r="AF436" s="3"/>
      <c r="AG436" s="3"/>
      <c r="AH436" s="3"/>
      <c r="AI436" s="3"/>
      <c r="AJ436" s="3"/>
      <c r="AK436" s="4"/>
    </row>
    <row r="437" spans="1:37">
      <c r="A437" s="3"/>
      <c r="B437" s="3"/>
      <c r="C437" s="8"/>
      <c r="D437" s="3"/>
      <c r="E437" s="3"/>
      <c r="F437" s="3"/>
      <c r="G437" s="3"/>
      <c r="H437" s="3"/>
      <c r="I437" s="3"/>
      <c r="J437" s="3"/>
      <c r="K437" s="3"/>
      <c r="L437" s="3"/>
      <c r="M437" s="3"/>
      <c r="N437" s="36"/>
      <c r="O437" s="3"/>
      <c r="R437" s="3"/>
      <c r="S437" s="3"/>
      <c r="T437" s="3"/>
      <c r="U437" s="3"/>
      <c r="V437" s="3"/>
      <c r="W437" s="3"/>
      <c r="X437" s="3"/>
      <c r="Y437" s="3"/>
      <c r="Z437" s="3"/>
      <c r="AA437" s="3"/>
      <c r="AB437" s="3"/>
      <c r="AC437" s="3"/>
      <c r="AD437" s="3"/>
      <c r="AE437" s="3"/>
      <c r="AF437" s="3"/>
      <c r="AG437" s="3"/>
      <c r="AH437" s="3"/>
      <c r="AI437" s="3"/>
      <c r="AJ437" s="3"/>
      <c r="AK437" s="4"/>
    </row>
    <row r="438" spans="1:37">
      <c r="A438" s="3"/>
      <c r="B438" s="3"/>
      <c r="C438" s="8"/>
      <c r="D438" s="3"/>
      <c r="E438" s="3"/>
      <c r="F438" s="3"/>
      <c r="G438" s="3"/>
      <c r="H438" s="3"/>
      <c r="I438" s="3"/>
      <c r="J438" s="3"/>
      <c r="K438" s="3"/>
      <c r="L438" s="3"/>
      <c r="M438" s="3"/>
      <c r="N438" s="36"/>
      <c r="O438" s="3"/>
      <c r="R438" s="3"/>
      <c r="S438" s="3"/>
      <c r="T438" s="3"/>
      <c r="U438" s="3"/>
      <c r="V438" s="3"/>
      <c r="W438" s="3"/>
      <c r="X438" s="3"/>
      <c r="Y438" s="3"/>
      <c r="Z438" s="3"/>
      <c r="AA438" s="3"/>
      <c r="AB438" s="3"/>
      <c r="AC438" s="3"/>
      <c r="AD438" s="3"/>
      <c r="AE438" s="3"/>
      <c r="AF438" s="3"/>
      <c r="AG438" s="3"/>
      <c r="AH438" s="3"/>
      <c r="AI438" s="3"/>
      <c r="AJ438" s="3"/>
      <c r="AK438" s="4"/>
    </row>
    <row r="439" spans="1:37">
      <c r="A439" s="3"/>
      <c r="B439" s="3"/>
      <c r="C439" s="8"/>
      <c r="D439" s="3"/>
      <c r="E439" s="3"/>
      <c r="F439" s="3"/>
      <c r="G439" s="3"/>
      <c r="H439" s="3"/>
      <c r="I439" s="3"/>
      <c r="J439" s="3"/>
      <c r="K439" s="3"/>
      <c r="L439" s="3"/>
      <c r="M439" s="3"/>
      <c r="N439" s="36"/>
      <c r="O439" s="3"/>
      <c r="R439" s="3"/>
      <c r="S439" s="3"/>
      <c r="T439" s="3"/>
      <c r="U439" s="3"/>
      <c r="V439" s="3"/>
      <c r="W439" s="3"/>
      <c r="X439" s="3"/>
      <c r="Y439" s="3"/>
      <c r="Z439" s="3"/>
      <c r="AA439" s="3"/>
      <c r="AB439" s="3"/>
      <c r="AC439" s="3"/>
      <c r="AD439" s="3"/>
      <c r="AE439" s="3"/>
      <c r="AF439" s="3"/>
      <c r="AG439" s="3"/>
      <c r="AH439" s="3"/>
      <c r="AI439" s="3"/>
      <c r="AJ439" s="3"/>
      <c r="AK439" s="4"/>
    </row>
    <row r="440" spans="1:37">
      <c r="A440" s="3"/>
      <c r="B440" s="3"/>
      <c r="C440" s="8"/>
      <c r="D440" s="3"/>
      <c r="E440" s="3"/>
      <c r="F440" s="3"/>
      <c r="G440" s="3"/>
      <c r="H440" s="3"/>
      <c r="I440" s="3"/>
      <c r="J440" s="3"/>
      <c r="K440" s="3"/>
      <c r="L440" s="3"/>
      <c r="M440" s="3"/>
      <c r="N440" s="36"/>
      <c r="O440" s="3"/>
      <c r="R440" s="3"/>
      <c r="S440" s="3"/>
      <c r="T440" s="3"/>
      <c r="U440" s="3"/>
      <c r="V440" s="3"/>
      <c r="W440" s="3"/>
      <c r="X440" s="3"/>
      <c r="Y440" s="3"/>
      <c r="Z440" s="3"/>
      <c r="AA440" s="3"/>
      <c r="AB440" s="3"/>
      <c r="AC440" s="3"/>
      <c r="AD440" s="3"/>
      <c r="AE440" s="3"/>
      <c r="AF440" s="3"/>
      <c r="AG440" s="3"/>
      <c r="AH440" s="3"/>
      <c r="AI440" s="3"/>
      <c r="AJ440" s="3"/>
      <c r="AK440" s="4"/>
    </row>
    <row r="441" spans="1:37">
      <c r="A441" s="3"/>
      <c r="B441" s="3"/>
      <c r="C441" s="8"/>
      <c r="D441" s="3"/>
      <c r="E441" s="3"/>
      <c r="F441" s="3"/>
      <c r="G441" s="3"/>
      <c r="H441" s="3"/>
      <c r="I441" s="3"/>
      <c r="J441" s="3"/>
      <c r="K441" s="3"/>
      <c r="L441" s="3"/>
      <c r="M441" s="3"/>
      <c r="N441" s="36"/>
      <c r="O441" s="3"/>
      <c r="R441" s="3"/>
      <c r="S441" s="3"/>
      <c r="T441" s="3"/>
      <c r="U441" s="3"/>
      <c r="V441" s="3"/>
      <c r="W441" s="3"/>
      <c r="X441" s="3"/>
      <c r="Y441" s="3"/>
      <c r="Z441" s="3"/>
      <c r="AA441" s="3"/>
      <c r="AB441" s="3"/>
      <c r="AC441" s="3"/>
      <c r="AD441" s="3"/>
      <c r="AE441" s="3"/>
      <c r="AF441" s="3"/>
      <c r="AG441" s="3"/>
      <c r="AH441" s="3"/>
      <c r="AI441" s="3"/>
      <c r="AJ441" s="3"/>
      <c r="AK441" s="4"/>
    </row>
    <row r="442" spans="1:37">
      <c r="A442" s="3"/>
      <c r="B442" s="3"/>
      <c r="C442" s="8"/>
      <c r="D442" s="3"/>
      <c r="E442" s="3"/>
      <c r="F442" s="3"/>
      <c r="G442" s="3"/>
      <c r="H442" s="3"/>
      <c r="I442" s="3"/>
      <c r="J442" s="3"/>
      <c r="K442" s="3"/>
      <c r="L442" s="3"/>
      <c r="M442" s="3"/>
      <c r="N442" s="36"/>
      <c r="O442" s="3"/>
      <c r="R442" s="3"/>
      <c r="S442" s="3"/>
      <c r="T442" s="3"/>
      <c r="U442" s="3"/>
      <c r="V442" s="3"/>
      <c r="W442" s="3"/>
      <c r="X442" s="3"/>
      <c r="Y442" s="3"/>
      <c r="Z442" s="3"/>
      <c r="AA442" s="3"/>
      <c r="AB442" s="3"/>
      <c r="AC442" s="3"/>
      <c r="AD442" s="3"/>
      <c r="AE442" s="3"/>
      <c r="AF442" s="3"/>
      <c r="AG442" s="3"/>
      <c r="AH442" s="3"/>
      <c r="AI442" s="3"/>
      <c r="AJ442" s="3"/>
      <c r="AK442" s="4"/>
    </row>
    <row r="443" spans="1:37">
      <c r="A443" s="3"/>
      <c r="B443" s="3"/>
      <c r="C443" s="8"/>
      <c r="D443" s="3"/>
      <c r="E443" s="3"/>
      <c r="F443" s="3"/>
      <c r="G443" s="3"/>
      <c r="H443" s="3"/>
      <c r="I443" s="3"/>
      <c r="J443" s="3"/>
      <c r="K443" s="3"/>
      <c r="L443" s="3"/>
      <c r="M443" s="3"/>
      <c r="N443" s="36"/>
      <c r="O443" s="3"/>
      <c r="R443" s="3"/>
      <c r="S443" s="3"/>
      <c r="T443" s="3"/>
      <c r="U443" s="3"/>
      <c r="V443" s="3"/>
      <c r="W443" s="3"/>
      <c r="X443" s="3"/>
      <c r="Y443" s="3"/>
      <c r="Z443" s="3"/>
      <c r="AA443" s="3"/>
      <c r="AB443" s="3"/>
      <c r="AC443" s="3"/>
      <c r="AD443" s="3"/>
      <c r="AE443" s="3"/>
      <c r="AF443" s="3"/>
      <c r="AG443" s="3"/>
      <c r="AH443" s="3"/>
      <c r="AI443" s="3"/>
      <c r="AJ443" s="3"/>
      <c r="AK443" s="4"/>
    </row>
    <row r="444" spans="1:37">
      <c r="A444" s="3"/>
      <c r="B444" s="3"/>
      <c r="C444" s="8"/>
      <c r="D444" s="3"/>
      <c r="E444" s="3"/>
      <c r="F444" s="3"/>
      <c r="G444" s="3"/>
      <c r="H444" s="3"/>
      <c r="I444" s="3"/>
      <c r="J444" s="3"/>
      <c r="K444" s="3"/>
      <c r="L444" s="3"/>
      <c r="M444" s="3"/>
      <c r="N444" s="36"/>
      <c r="O444" s="3"/>
      <c r="R444" s="3"/>
      <c r="S444" s="3"/>
      <c r="T444" s="3"/>
      <c r="U444" s="3"/>
      <c r="V444" s="3"/>
      <c r="W444" s="3"/>
      <c r="X444" s="3"/>
      <c r="Y444" s="3"/>
      <c r="Z444" s="3"/>
      <c r="AA444" s="3"/>
      <c r="AB444" s="3"/>
      <c r="AC444" s="3"/>
      <c r="AD444" s="3"/>
      <c r="AE444" s="3"/>
      <c r="AF444" s="3"/>
      <c r="AG444" s="3"/>
      <c r="AH444" s="3"/>
      <c r="AI444" s="3"/>
      <c r="AJ444" s="3"/>
      <c r="AK444" s="4"/>
    </row>
    <row r="445" spans="1:37">
      <c r="A445" s="3"/>
      <c r="B445" s="3"/>
      <c r="C445" s="8"/>
      <c r="D445" s="3"/>
      <c r="E445" s="3"/>
      <c r="F445" s="3"/>
      <c r="G445" s="3"/>
      <c r="H445" s="3"/>
      <c r="I445" s="3"/>
      <c r="J445" s="3"/>
      <c r="K445" s="3"/>
      <c r="L445" s="3"/>
      <c r="M445" s="3"/>
      <c r="N445" s="36"/>
      <c r="O445" s="3"/>
      <c r="R445" s="3"/>
      <c r="S445" s="3"/>
      <c r="T445" s="3"/>
      <c r="U445" s="3"/>
      <c r="V445" s="3"/>
      <c r="W445" s="3"/>
      <c r="X445" s="3"/>
      <c r="Y445" s="3"/>
      <c r="Z445" s="3"/>
      <c r="AA445" s="3"/>
      <c r="AB445" s="3"/>
      <c r="AC445" s="3"/>
      <c r="AD445" s="3"/>
      <c r="AE445" s="3"/>
      <c r="AF445" s="3"/>
      <c r="AG445" s="3"/>
      <c r="AH445" s="3"/>
      <c r="AI445" s="3"/>
      <c r="AJ445" s="3"/>
      <c r="AK445" s="4"/>
    </row>
    <row r="446" spans="1:37">
      <c r="A446" s="3"/>
      <c r="B446" s="3"/>
      <c r="C446" s="8"/>
      <c r="D446" s="3"/>
      <c r="E446" s="3"/>
      <c r="F446" s="3"/>
      <c r="G446" s="3"/>
      <c r="H446" s="3"/>
      <c r="I446" s="3"/>
      <c r="J446" s="3"/>
      <c r="K446" s="3"/>
      <c r="L446" s="3"/>
      <c r="M446" s="3"/>
      <c r="N446" s="36"/>
      <c r="O446" s="3"/>
      <c r="R446" s="3"/>
      <c r="S446" s="3"/>
      <c r="T446" s="3"/>
      <c r="U446" s="3"/>
      <c r="V446" s="3"/>
      <c r="W446" s="3"/>
      <c r="X446" s="3"/>
      <c r="Y446" s="3"/>
      <c r="Z446" s="3"/>
      <c r="AA446" s="3"/>
      <c r="AB446" s="3"/>
      <c r="AC446" s="3"/>
      <c r="AD446" s="3"/>
      <c r="AE446" s="3"/>
      <c r="AF446" s="3"/>
      <c r="AG446" s="3"/>
      <c r="AH446" s="3"/>
      <c r="AI446" s="3"/>
      <c r="AJ446" s="3"/>
      <c r="AK446" s="4"/>
    </row>
    <row r="447" spans="1:37">
      <c r="A447" s="3"/>
      <c r="B447" s="3"/>
      <c r="C447" s="8"/>
      <c r="D447" s="3"/>
      <c r="E447" s="3"/>
      <c r="F447" s="3"/>
      <c r="G447" s="3"/>
      <c r="H447" s="3"/>
      <c r="I447" s="3"/>
      <c r="J447" s="3"/>
      <c r="K447" s="3"/>
      <c r="L447" s="3"/>
      <c r="M447" s="3"/>
      <c r="N447" s="36"/>
      <c r="O447" s="3"/>
      <c r="R447" s="3"/>
      <c r="S447" s="3"/>
      <c r="T447" s="3"/>
      <c r="U447" s="3"/>
      <c r="V447" s="3"/>
      <c r="W447" s="3"/>
      <c r="X447" s="3"/>
      <c r="Y447" s="3"/>
      <c r="Z447" s="3"/>
      <c r="AA447" s="3"/>
      <c r="AB447" s="3"/>
      <c r="AC447" s="3"/>
      <c r="AD447" s="3"/>
      <c r="AE447" s="3"/>
      <c r="AF447" s="3"/>
      <c r="AG447" s="3"/>
      <c r="AH447" s="3"/>
      <c r="AI447" s="3"/>
      <c r="AJ447" s="3"/>
      <c r="AK447" s="4"/>
    </row>
    <row r="448" spans="1:37">
      <c r="A448" s="3"/>
      <c r="B448" s="3"/>
      <c r="C448" s="8"/>
      <c r="D448" s="3"/>
      <c r="E448" s="3"/>
      <c r="F448" s="3"/>
      <c r="G448" s="3"/>
      <c r="H448" s="3"/>
      <c r="I448" s="3"/>
      <c r="J448" s="3"/>
      <c r="K448" s="3"/>
      <c r="L448" s="3"/>
      <c r="M448" s="3"/>
      <c r="N448" s="36"/>
      <c r="O448" s="3"/>
      <c r="R448" s="3"/>
      <c r="S448" s="3"/>
      <c r="T448" s="3"/>
      <c r="U448" s="3"/>
      <c r="V448" s="3"/>
      <c r="W448" s="3"/>
      <c r="X448" s="3"/>
      <c r="Y448" s="3"/>
      <c r="Z448" s="3"/>
      <c r="AA448" s="3"/>
      <c r="AB448" s="3"/>
      <c r="AC448" s="3"/>
      <c r="AD448" s="3"/>
      <c r="AE448" s="3"/>
      <c r="AF448" s="3"/>
      <c r="AG448" s="3"/>
      <c r="AH448" s="3"/>
      <c r="AI448" s="3"/>
      <c r="AJ448" s="3"/>
      <c r="AK448" s="4"/>
    </row>
    <row r="449" spans="1:37">
      <c r="A449" s="3"/>
      <c r="B449" s="3"/>
      <c r="C449" s="8"/>
      <c r="D449" s="3"/>
      <c r="E449" s="3"/>
      <c r="F449" s="3"/>
      <c r="G449" s="3"/>
      <c r="H449" s="3"/>
      <c r="I449" s="3"/>
      <c r="J449" s="3"/>
      <c r="K449" s="3"/>
      <c r="L449" s="3"/>
      <c r="M449" s="3"/>
      <c r="N449" s="36"/>
      <c r="O449" s="3"/>
      <c r="R449" s="3"/>
      <c r="S449" s="3"/>
      <c r="T449" s="3"/>
      <c r="U449" s="3"/>
      <c r="V449" s="3"/>
      <c r="W449" s="3"/>
      <c r="X449" s="3"/>
      <c r="Y449" s="3"/>
      <c r="Z449" s="3"/>
      <c r="AA449" s="3"/>
      <c r="AB449" s="3"/>
      <c r="AC449" s="3"/>
      <c r="AD449" s="3"/>
      <c r="AE449" s="3"/>
      <c r="AF449" s="3"/>
      <c r="AG449" s="3"/>
      <c r="AH449" s="3"/>
      <c r="AI449" s="3"/>
      <c r="AJ449" s="3"/>
      <c r="AK449" s="4"/>
    </row>
    <row r="450" spans="1:37">
      <c r="A450" s="3"/>
      <c r="B450" s="3"/>
      <c r="C450" s="8"/>
      <c r="D450" s="3"/>
      <c r="E450" s="3"/>
      <c r="F450" s="3"/>
      <c r="G450" s="3"/>
      <c r="H450" s="3"/>
      <c r="I450" s="3"/>
      <c r="J450" s="3"/>
      <c r="K450" s="3"/>
      <c r="L450" s="3"/>
      <c r="M450" s="3"/>
      <c r="N450" s="36"/>
      <c r="O450" s="3"/>
      <c r="R450" s="3"/>
      <c r="S450" s="3"/>
      <c r="T450" s="3"/>
      <c r="U450" s="3"/>
      <c r="V450" s="3"/>
      <c r="W450" s="3"/>
      <c r="X450" s="3"/>
      <c r="Y450" s="3"/>
      <c r="Z450" s="3"/>
      <c r="AA450" s="3"/>
      <c r="AB450" s="3"/>
      <c r="AC450" s="3"/>
      <c r="AD450" s="3"/>
      <c r="AE450" s="3"/>
      <c r="AF450" s="3"/>
      <c r="AG450" s="3"/>
      <c r="AH450" s="3"/>
      <c r="AI450" s="3"/>
      <c r="AJ450" s="3"/>
      <c r="AK450" s="4"/>
    </row>
    <row r="451" spans="1:37">
      <c r="A451" s="3"/>
      <c r="B451" s="3"/>
      <c r="C451" s="8"/>
      <c r="D451" s="3"/>
      <c r="E451" s="3"/>
      <c r="F451" s="3"/>
      <c r="G451" s="3"/>
      <c r="H451" s="3"/>
      <c r="I451" s="3"/>
      <c r="J451" s="3"/>
      <c r="K451" s="3"/>
      <c r="L451" s="3"/>
      <c r="M451" s="3"/>
      <c r="N451" s="36"/>
      <c r="O451" s="3"/>
      <c r="R451" s="3"/>
      <c r="S451" s="3"/>
      <c r="T451" s="3"/>
      <c r="U451" s="3"/>
      <c r="V451" s="3"/>
      <c r="W451" s="3"/>
      <c r="X451" s="3"/>
      <c r="Y451" s="3"/>
      <c r="Z451" s="3"/>
      <c r="AA451" s="3"/>
      <c r="AB451" s="3"/>
      <c r="AC451" s="3"/>
      <c r="AD451" s="3"/>
      <c r="AE451" s="3"/>
      <c r="AF451" s="3"/>
      <c r="AG451" s="3"/>
      <c r="AH451" s="3"/>
      <c r="AI451" s="3"/>
      <c r="AJ451" s="3"/>
      <c r="AK451" s="4"/>
    </row>
    <row r="452" spans="1:37">
      <c r="A452" s="3"/>
      <c r="B452" s="3"/>
      <c r="C452" s="8"/>
      <c r="D452" s="3"/>
      <c r="E452" s="3"/>
      <c r="F452" s="3"/>
      <c r="G452" s="3"/>
      <c r="H452" s="3"/>
      <c r="I452" s="3"/>
      <c r="J452" s="3"/>
      <c r="K452" s="3"/>
      <c r="L452" s="3"/>
      <c r="M452" s="3"/>
      <c r="N452" s="36"/>
      <c r="O452" s="3"/>
      <c r="R452" s="3"/>
      <c r="S452" s="3"/>
      <c r="T452" s="3"/>
      <c r="U452" s="3"/>
      <c r="V452" s="3"/>
      <c r="W452" s="3"/>
      <c r="X452" s="3"/>
      <c r="Y452" s="3"/>
      <c r="Z452" s="3"/>
      <c r="AA452" s="3"/>
      <c r="AB452" s="3"/>
      <c r="AC452" s="3"/>
      <c r="AD452" s="3"/>
      <c r="AE452" s="3"/>
      <c r="AF452" s="3"/>
      <c r="AG452" s="3"/>
      <c r="AH452" s="3"/>
      <c r="AI452" s="3"/>
      <c r="AJ452" s="3"/>
      <c r="AK452" s="4"/>
    </row>
    <row r="453" spans="1:37">
      <c r="A453" s="3"/>
      <c r="B453" s="3"/>
      <c r="C453" s="8"/>
      <c r="D453" s="3"/>
      <c r="E453" s="3"/>
      <c r="F453" s="3"/>
      <c r="G453" s="3"/>
      <c r="H453" s="3"/>
      <c r="I453" s="3"/>
      <c r="J453" s="3"/>
      <c r="K453" s="3"/>
      <c r="L453" s="3"/>
      <c r="M453" s="3"/>
      <c r="N453" s="36"/>
      <c r="O453" s="3"/>
      <c r="R453" s="3"/>
      <c r="S453" s="3"/>
      <c r="T453" s="3"/>
      <c r="U453" s="3"/>
      <c r="V453" s="3"/>
      <c r="W453" s="3"/>
      <c r="X453" s="3"/>
      <c r="Y453" s="3"/>
      <c r="Z453" s="3"/>
      <c r="AA453" s="3"/>
      <c r="AB453" s="3"/>
      <c r="AC453" s="3"/>
      <c r="AD453" s="3"/>
      <c r="AE453" s="3"/>
      <c r="AF453" s="3"/>
      <c r="AG453" s="3"/>
      <c r="AH453" s="3"/>
      <c r="AI453" s="3"/>
      <c r="AJ453" s="3"/>
      <c r="AK453" s="4"/>
    </row>
    <row r="454" spans="1:37">
      <c r="A454" s="3"/>
      <c r="B454" s="3"/>
      <c r="C454" s="8"/>
      <c r="D454" s="3"/>
      <c r="E454" s="3"/>
      <c r="F454" s="3"/>
      <c r="G454" s="3"/>
      <c r="H454" s="3"/>
      <c r="I454" s="3"/>
      <c r="J454" s="3"/>
      <c r="K454" s="3"/>
      <c r="L454" s="3"/>
      <c r="M454" s="3"/>
      <c r="N454" s="36"/>
      <c r="O454" s="3"/>
      <c r="R454" s="3"/>
      <c r="S454" s="3"/>
      <c r="T454" s="3"/>
      <c r="U454" s="3"/>
      <c r="V454" s="3"/>
      <c r="W454" s="3"/>
      <c r="X454" s="3"/>
      <c r="Y454" s="3"/>
      <c r="Z454" s="3"/>
      <c r="AA454" s="3"/>
      <c r="AB454" s="3"/>
      <c r="AC454" s="3"/>
      <c r="AD454" s="3"/>
      <c r="AE454" s="3"/>
      <c r="AF454" s="3"/>
      <c r="AG454" s="3"/>
      <c r="AH454" s="3"/>
      <c r="AI454" s="3"/>
      <c r="AJ454" s="3"/>
      <c r="AK454" s="4"/>
    </row>
    <row r="455" spans="1:37">
      <c r="A455" s="3"/>
      <c r="B455" s="3"/>
      <c r="C455" s="8"/>
      <c r="D455" s="3"/>
      <c r="E455" s="3"/>
      <c r="F455" s="3"/>
      <c r="G455" s="3"/>
      <c r="H455" s="3"/>
      <c r="I455" s="3"/>
      <c r="J455" s="3"/>
      <c r="K455" s="3"/>
      <c r="L455" s="3"/>
      <c r="M455" s="3"/>
      <c r="N455" s="36"/>
      <c r="O455" s="3"/>
      <c r="R455" s="3"/>
      <c r="S455" s="3"/>
      <c r="T455" s="3"/>
      <c r="U455" s="3"/>
      <c r="V455" s="3"/>
      <c r="W455" s="3"/>
      <c r="X455" s="3"/>
      <c r="Y455" s="3"/>
      <c r="Z455" s="3"/>
      <c r="AA455" s="3"/>
      <c r="AB455" s="3"/>
      <c r="AC455" s="3"/>
      <c r="AD455" s="3"/>
      <c r="AE455" s="3"/>
      <c r="AF455" s="3"/>
      <c r="AG455" s="3"/>
      <c r="AH455" s="3"/>
      <c r="AI455" s="3"/>
      <c r="AJ455" s="3"/>
      <c r="AK455" s="4"/>
    </row>
    <row r="456" spans="1:37">
      <c r="A456" s="3"/>
      <c r="B456" s="3"/>
      <c r="C456" s="8"/>
      <c r="D456" s="3"/>
      <c r="E456" s="3"/>
      <c r="F456" s="3"/>
      <c r="G456" s="3"/>
      <c r="H456" s="3"/>
      <c r="I456" s="3"/>
      <c r="J456" s="3"/>
      <c r="K456" s="3"/>
      <c r="L456" s="3"/>
      <c r="M456" s="3"/>
      <c r="N456" s="36"/>
      <c r="O456" s="3"/>
      <c r="R456" s="3"/>
      <c r="S456" s="3"/>
      <c r="T456" s="3"/>
      <c r="U456" s="3"/>
      <c r="V456" s="3"/>
      <c r="W456" s="3"/>
      <c r="X456" s="3"/>
      <c r="Y456" s="3"/>
      <c r="Z456" s="3"/>
      <c r="AA456" s="3"/>
      <c r="AB456" s="3"/>
      <c r="AC456" s="3"/>
      <c r="AD456" s="3"/>
      <c r="AE456" s="3"/>
      <c r="AF456" s="3"/>
      <c r="AG456" s="3"/>
      <c r="AH456" s="3"/>
      <c r="AI456" s="3"/>
      <c r="AJ456" s="3"/>
      <c r="AK456" s="4"/>
    </row>
    <row r="457" spans="1:37">
      <c r="A457" s="3"/>
      <c r="B457" s="3"/>
      <c r="C457" s="8"/>
      <c r="D457" s="3"/>
      <c r="E457" s="3"/>
      <c r="F457" s="3"/>
      <c r="G457" s="3"/>
      <c r="H457" s="3"/>
      <c r="I457" s="3"/>
      <c r="J457" s="3"/>
      <c r="K457" s="3"/>
      <c r="L457" s="3"/>
      <c r="M457" s="3"/>
      <c r="N457" s="36"/>
      <c r="O457" s="3"/>
      <c r="R457" s="3"/>
      <c r="S457" s="3"/>
      <c r="T457" s="3"/>
      <c r="U457" s="3"/>
      <c r="V457" s="3"/>
      <c r="W457" s="3"/>
      <c r="X457" s="3"/>
      <c r="Y457" s="3"/>
      <c r="Z457" s="3"/>
      <c r="AA457" s="3"/>
      <c r="AB457" s="3"/>
      <c r="AC457" s="3"/>
      <c r="AD457" s="3"/>
      <c r="AE457" s="3"/>
      <c r="AF457" s="3"/>
      <c r="AG457" s="3"/>
      <c r="AH457" s="3"/>
      <c r="AI457" s="3"/>
      <c r="AJ457" s="3"/>
      <c r="AK457" s="4"/>
    </row>
    <row r="458" spans="1:37">
      <c r="A458" s="3"/>
      <c r="B458" s="3"/>
      <c r="C458" s="8"/>
      <c r="D458" s="3"/>
      <c r="E458" s="3"/>
      <c r="F458" s="3"/>
      <c r="G458" s="3"/>
      <c r="H458" s="3"/>
      <c r="I458" s="3"/>
      <c r="J458" s="3"/>
      <c r="K458" s="3"/>
      <c r="L458" s="3"/>
      <c r="M458" s="3"/>
      <c r="N458" s="36"/>
      <c r="O458" s="3"/>
      <c r="R458" s="3"/>
      <c r="S458" s="3"/>
      <c r="T458" s="3"/>
      <c r="U458" s="3"/>
      <c r="V458" s="3"/>
      <c r="W458" s="3"/>
      <c r="X458" s="3"/>
      <c r="Y458" s="3"/>
      <c r="Z458" s="3"/>
      <c r="AA458" s="3"/>
      <c r="AB458" s="3"/>
      <c r="AC458" s="3"/>
      <c r="AD458" s="3"/>
      <c r="AE458" s="3"/>
      <c r="AF458" s="3"/>
      <c r="AG458" s="3"/>
      <c r="AH458" s="3"/>
      <c r="AI458" s="3"/>
      <c r="AJ458" s="3"/>
      <c r="AK458" s="4"/>
    </row>
    <row r="459" spans="1:37">
      <c r="A459" s="3"/>
      <c r="B459" s="3"/>
      <c r="C459" s="8"/>
      <c r="D459" s="3"/>
      <c r="E459" s="3"/>
      <c r="F459" s="3"/>
      <c r="G459" s="3"/>
      <c r="H459" s="3"/>
      <c r="I459" s="3"/>
      <c r="J459" s="3"/>
      <c r="K459" s="3"/>
      <c r="L459" s="3"/>
      <c r="M459" s="3"/>
      <c r="N459" s="36"/>
      <c r="O459" s="3"/>
      <c r="R459" s="3"/>
      <c r="S459" s="3"/>
      <c r="T459" s="3"/>
      <c r="U459" s="3"/>
      <c r="V459" s="3"/>
      <c r="W459" s="3"/>
      <c r="X459" s="3"/>
      <c r="Y459" s="3"/>
      <c r="Z459" s="3"/>
      <c r="AA459" s="3"/>
      <c r="AB459" s="3"/>
      <c r="AC459" s="3"/>
      <c r="AD459" s="3"/>
      <c r="AE459" s="3"/>
      <c r="AF459" s="3"/>
      <c r="AG459" s="3"/>
      <c r="AH459" s="3"/>
      <c r="AI459" s="3"/>
      <c r="AJ459" s="3"/>
      <c r="AK459" s="4"/>
    </row>
    <row r="460" spans="1:37">
      <c r="A460" s="3"/>
      <c r="B460" s="3"/>
      <c r="C460" s="8"/>
      <c r="D460" s="3"/>
      <c r="E460" s="3"/>
      <c r="F460" s="3"/>
      <c r="G460" s="3"/>
      <c r="H460" s="3"/>
      <c r="I460" s="3"/>
      <c r="J460" s="3"/>
      <c r="K460" s="3"/>
      <c r="L460" s="3"/>
      <c r="M460" s="3"/>
      <c r="N460" s="36"/>
      <c r="O460" s="3"/>
      <c r="R460" s="3"/>
      <c r="S460" s="3"/>
      <c r="T460" s="3"/>
      <c r="U460" s="3"/>
      <c r="V460" s="3"/>
      <c r="W460" s="3"/>
      <c r="X460" s="3"/>
      <c r="Y460" s="3"/>
      <c r="Z460" s="3"/>
      <c r="AA460" s="3"/>
      <c r="AB460" s="3"/>
      <c r="AC460" s="3"/>
      <c r="AD460" s="3"/>
      <c r="AE460" s="3"/>
      <c r="AF460" s="3"/>
      <c r="AG460" s="3"/>
      <c r="AH460" s="3"/>
      <c r="AI460" s="3"/>
      <c r="AJ460" s="3"/>
      <c r="AK460" s="4"/>
    </row>
    <row r="461" spans="1:37">
      <c r="A461" s="3"/>
      <c r="B461" s="3"/>
      <c r="C461" s="8"/>
      <c r="D461" s="3"/>
      <c r="E461" s="3"/>
      <c r="F461" s="3"/>
      <c r="G461" s="3"/>
      <c r="H461" s="3"/>
      <c r="I461" s="3"/>
      <c r="J461" s="3"/>
      <c r="K461" s="3"/>
      <c r="L461" s="3"/>
      <c r="M461" s="3"/>
      <c r="N461" s="36"/>
      <c r="O461" s="3"/>
      <c r="R461" s="3"/>
      <c r="S461" s="3"/>
      <c r="T461" s="3"/>
      <c r="U461" s="3"/>
      <c r="V461" s="3"/>
      <c r="W461" s="3"/>
      <c r="X461" s="3"/>
      <c r="Y461" s="3"/>
      <c r="Z461" s="3"/>
      <c r="AA461" s="3"/>
      <c r="AB461" s="3"/>
      <c r="AC461" s="3"/>
      <c r="AD461" s="3"/>
      <c r="AE461" s="3"/>
      <c r="AF461" s="3"/>
      <c r="AG461" s="3"/>
      <c r="AH461" s="3"/>
      <c r="AI461" s="3"/>
      <c r="AJ461" s="3"/>
      <c r="AK461" s="4"/>
    </row>
    <row r="462" spans="1:37">
      <c r="A462" s="3"/>
      <c r="B462" s="3"/>
      <c r="C462" s="8"/>
      <c r="D462" s="3"/>
      <c r="E462" s="3"/>
      <c r="F462" s="3"/>
      <c r="G462" s="3"/>
      <c r="H462" s="3"/>
      <c r="I462" s="3"/>
      <c r="J462" s="3"/>
      <c r="K462" s="3"/>
      <c r="L462" s="3"/>
      <c r="M462" s="3"/>
      <c r="N462" s="36"/>
      <c r="O462" s="3"/>
      <c r="R462" s="3"/>
      <c r="S462" s="3"/>
      <c r="T462" s="3"/>
      <c r="U462" s="3"/>
      <c r="V462" s="3"/>
      <c r="W462" s="3"/>
      <c r="X462" s="3"/>
      <c r="Y462" s="3"/>
      <c r="Z462" s="3"/>
      <c r="AA462" s="3"/>
      <c r="AB462" s="3"/>
      <c r="AC462" s="3"/>
      <c r="AD462" s="3"/>
      <c r="AE462" s="3"/>
      <c r="AF462" s="3"/>
      <c r="AG462" s="3"/>
      <c r="AH462" s="3"/>
      <c r="AI462" s="3"/>
      <c r="AJ462" s="3"/>
      <c r="AK462" s="4"/>
    </row>
    <row r="463" spans="1:37">
      <c r="A463" s="3"/>
      <c r="B463" s="3"/>
      <c r="C463" s="8"/>
      <c r="D463" s="3"/>
      <c r="E463" s="3"/>
      <c r="F463" s="3"/>
      <c r="G463" s="3"/>
      <c r="H463" s="3"/>
      <c r="I463" s="3"/>
      <c r="J463" s="3"/>
      <c r="K463" s="3"/>
      <c r="L463" s="3"/>
      <c r="M463" s="3"/>
      <c r="N463" s="36"/>
      <c r="O463" s="3"/>
      <c r="R463" s="3"/>
      <c r="S463" s="3"/>
      <c r="T463" s="3"/>
      <c r="U463" s="3"/>
      <c r="V463" s="3"/>
      <c r="W463" s="3"/>
      <c r="X463" s="3"/>
      <c r="Y463" s="3"/>
      <c r="Z463" s="3"/>
      <c r="AA463" s="3"/>
      <c r="AB463" s="3"/>
      <c r="AC463" s="3"/>
      <c r="AD463" s="3"/>
      <c r="AE463" s="3"/>
      <c r="AF463" s="3"/>
      <c r="AG463" s="3"/>
      <c r="AH463" s="3"/>
      <c r="AI463" s="3"/>
      <c r="AJ463" s="3"/>
      <c r="AK463" s="4"/>
    </row>
    <row r="464" spans="1:37">
      <c r="A464" s="3"/>
      <c r="B464" s="3"/>
      <c r="C464" s="8"/>
      <c r="D464" s="3"/>
      <c r="E464" s="3"/>
      <c r="F464" s="3"/>
      <c r="G464" s="3"/>
      <c r="H464" s="3"/>
      <c r="I464" s="3"/>
      <c r="J464" s="3"/>
      <c r="K464" s="3"/>
      <c r="L464" s="3"/>
      <c r="M464" s="3"/>
      <c r="N464" s="36"/>
      <c r="O464" s="3"/>
      <c r="R464" s="3"/>
      <c r="S464" s="3"/>
      <c r="T464" s="3"/>
      <c r="U464" s="3"/>
      <c r="V464" s="3"/>
      <c r="W464" s="3"/>
      <c r="X464" s="3"/>
      <c r="Y464" s="3"/>
      <c r="Z464" s="3"/>
      <c r="AA464" s="3"/>
      <c r="AB464" s="3"/>
      <c r="AC464" s="3"/>
      <c r="AD464" s="3"/>
      <c r="AE464" s="3"/>
      <c r="AF464" s="3"/>
      <c r="AG464" s="3"/>
      <c r="AH464" s="3"/>
      <c r="AI464" s="3"/>
      <c r="AJ464" s="3"/>
      <c r="AK464" s="4"/>
    </row>
    <row r="465" spans="1:37">
      <c r="A465" s="3"/>
      <c r="B465" s="3"/>
      <c r="C465" s="8"/>
      <c r="D465" s="3"/>
      <c r="E465" s="3"/>
      <c r="F465" s="3"/>
      <c r="G465" s="3"/>
      <c r="H465" s="3"/>
      <c r="I465" s="3"/>
      <c r="J465" s="3"/>
      <c r="K465" s="3"/>
      <c r="L465" s="3"/>
      <c r="M465" s="3"/>
      <c r="N465" s="36"/>
      <c r="R465" s="3"/>
      <c r="S465" s="3"/>
      <c r="T465" s="3"/>
      <c r="U465" s="3"/>
      <c r="V465" s="3"/>
      <c r="W465" s="3"/>
      <c r="X465" s="3"/>
      <c r="Y465" s="3"/>
      <c r="Z465" s="3"/>
      <c r="AA465" s="3"/>
      <c r="AB465" s="3"/>
      <c r="AC465" s="3"/>
      <c r="AD465" s="3"/>
      <c r="AE465" s="3"/>
      <c r="AF465" s="3"/>
      <c r="AG465" s="3"/>
      <c r="AH465" s="3"/>
      <c r="AI465" s="3"/>
      <c r="AJ465" s="3"/>
      <c r="AK465" s="4"/>
    </row>
    <row r="466" spans="1:37">
      <c r="A466" s="3"/>
      <c r="B466" s="3"/>
      <c r="C466" s="8"/>
      <c r="D466" s="3"/>
      <c r="E466" s="3"/>
      <c r="F466" s="3"/>
      <c r="G466" s="3"/>
      <c r="H466" s="3"/>
      <c r="I466" s="3"/>
      <c r="J466" s="3"/>
      <c r="K466" s="3"/>
      <c r="L466" s="3"/>
      <c r="M466" s="3"/>
      <c r="N466" s="36"/>
      <c r="O466" s="3"/>
      <c r="R466" s="3"/>
      <c r="S466" s="3"/>
      <c r="T466" s="3"/>
      <c r="U466" s="3"/>
      <c r="V466" s="3"/>
      <c r="W466" s="3"/>
      <c r="X466" s="3"/>
      <c r="Y466" s="3"/>
      <c r="Z466" s="3"/>
      <c r="AA466" s="3"/>
      <c r="AB466" s="3"/>
      <c r="AC466" s="3"/>
      <c r="AD466" s="3"/>
      <c r="AE466" s="3"/>
      <c r="AF466" s="3"/>
      <c r="AG466" s="3"/>
      <c r="AH466" s="3"/>
      <c r="AI466" s="3"/>
      <c r="AJ466" s="3"/>
      <c r="AK466" s="4"/>
    </row>
    <row r="467" spans="1:37">
      <c r="A467" s="3"/>
      <c r="B467" s="3"/>
      <c r="C467" s="8"/>
      <c r="D467" s="3"/>
      <c r="E467" s="3"/>
      <c r="F467" s="3"/>
      <c r="G467" s="3"/>
      <c r="H467" s="3"/>
      <c r="I467" s="3"/>
      <c r="J467" s="3"/>
      <c r="K467" s="3"/>
      <c r="L467" s="3"/>
      <c r="M467" s="3"/>
      <c r="N467" s="36"/>
      <c r="O467" s="3"/>
      <c r="R467" s="3"/>
      <c r="S467" s="3"/>
      <c r="T467" s="3"/>
      <c r="U467" s="3"/>
      <c r="V467" s="3"/>
      <c r="W467" s="3"/>
      <c r="X467" s="3"/>
      <c r="Y467" s="3"/>
      <c r="Z467" s="3"/>
      <c r="AA467" s="3"/>
      <c r="AB467" s="3"/>
      <c r="AC467" s="3"/>
      <c r="AD467" s="3"/>
      <c r="AE467" s="3"/>
      <c r="AF467" s="3"/>
      <c r="AG467" s="3"/>
      <c r="AH467" s="3"/>
      <c r="AI467" s="3"/>
      <c r="AJ467" s="3"/>
      <c r="AK467" s="4"/>
    </row>
    <row r="468" spans="1:37">
      <c r="A468" s="3"/>
      <c r="B468" s="3"/>
      <c r="C468" s="8"/>
      <c r="D468" s="3"/>
      <c r="E468" s="3"/>
      <c r="F468" s="3"/>
      <c r="G468" s="3"/>
      <c r="H468" s="3"/>
      <c r="I468" s="3"/>
      <c r="J468" s="3"/>
      <c r="K468" s="3"/>
      <c r="L468" s="3"/>
      <c r="M468" s="3"/>
      <c r="N468" s="36"/>
      <c r="O468" s="3"/>
      <c r="R468" s="3"/>
      <c r="S468" s="3"/>
      <c r="T468" s="3"/>
      <c r="U468" s="3"/>
      <c r="V468" s="3"/>
      <c r="W468" s="3"/>
      <c r="X468" s="3"/>
      <c r="Y468" s="3"/>
      <c r="Z468" s="3"/>
      <c r="AA468" s="3"/>
      <c r="AB468" s="3"/>
      <c r="AC468" s="3"/>
      <c r="AD468" s="3"/>
      <c r="AE468" s="3"/>
      <c r="AF468" s="3"/>
      <c r="AG468" s="3"/>
      <c r="AH468" s="3"/>
      <c r="AI468" s="3"/>
      <c r="AJ468" s="3"/>
      <c r="AK468" s="4"/>
    </row>
    <row r="469" spans="1:37">
      <c r="A469" s="3"/>
      <c r="B469" s="3"/>
      <c r="C469" s="8"/>
      <c r="D469" s="3"/>
      <c r="E469" s="3"/>
      <c r="F469" s="3"/>
      <c r="G469" s="3"/>
      <c r="H469" s="3"/>
      <c r="I469" s="3"/>
      <c r="J469" s="3"/>
      <c r="K469" s="3"/>
      <c r="L469" s="3"/>
      <c r="M469" s="3"/>
      <c r="N469" s="36"/>
      <c r="O469" s="3"/>
      <c r="R469" s="3"/>
      <c r="S469" s="3"/>
      <c r="T469" s="3"/>
      <c r="U469" s="3"/>
      <c r="V469" s="3"/>
      <c r="W469" s="3"/>
      <c r="X469" s="3"/>
      <c r="Y469" s="3"/>
      <c r="Z469" s="3"/>
      <c r="AA469" s="3"/>
      <c r="AB469" s="3"/>
      <c r="AC469" s="3"/>
      <c r="AD469" s="3"/>
      <c r="AE469" s="3"/>
      <c r="AF469" s="3"/>
      <c r="AG469" s="3"/>
      <c r="AH469" s="3"/>
      <c r="AI469" s="3"/>
      <c r="AJ469" s="3"/>
      <c r="AK469" s="4"/>
    </row>
    <row r="470" spans="1:37">
      <c r="A470" s="3"/>
      <c r="B470" s="3"/>
      <c r="C470" s="8"/>
      <c r="D470" s="3"/>
      <c r="E470" s="3"/>
      <c r="F470" s="3"/>
      <c r="G470" s="3"/>
      <c r="H470" s="3"/>
      <c r="I470" s="3"/>
      <c r="J470" s="3"/>
      <c r="K470" s="3"/>
      <c r="L470" s="3"/>
      <c r="M470" s="3"/>
      <c r="N470" s="36"/>
      <c r="O470" s="3"/>
      <c r="R470" s="3"/>
      <c r="S470" s="3"/>
      <c r="T470" s="3"/>
      <c r="U470" s="3"/>
      <c r="V470" s="3"/>
      <c r="W470" s="3"/>
      <c r="X470" s="3"/>
      <c r="Y470" s="3"/>
      <c r="Z470" s="3"/>
      <c r="AA470" s="3"/>
      <c r="AB470" s="3"/>
      <c r="AC470" s="3"/>
      <c r="AD470" s="3"/>
      <c r="AE470" s="3"/>
      <c r="AF470" s="3"/>
      <c r="AG470" s="3"/>
      <c r="AH470" s="3"/>
      <c r="AI470" s="3"/>
      <c r="AJ470" s="3"/>
      <c r="AK470" s="4"/>
    </row>
    <row r="471" spans="1:37">
      <c r="A471" s="3"/>
      <c r="B471" s="3"/>
      <c r="C471" s="8"/>
      <c r="D471" s="3"/>
      <c r="E471" s="3"/>
      <c r="F471" s="3"/>
      <c r="G471" s="3"/>
      <c r="H471" s="3"/>
      <c r="I471" s="3"/>
      <c r="J471" s="3"/>
      <c r="K471" s="3"/>
      <c r="L471" s="3"/>
      <c r="M471" s="3"/>
      <c r="N471" s="36"/>
      <c r="O471" s="3"/>
      <c r="R471" s="3"/>
      <c r="S471" s="3"/>
      <c r="T471" s="3"/>
      <c r="U471" s="3"/>
      <c r="V471" s="3"/>
      <c r="W471" s="3"/>
      <c r="X471" s="3"/>
      <c r="Y471" s="3"/>
      <c r="Z471" s="3"/>
      <c r="AA471" s="3"/>
      <c r="AB471" s="3"/>
      <c r="AC471" s="3"/>
      <c r="AD471" s="3"/>
      <c r="AE471" s="3"/>
      <c r="AF471" s="3"/>
      <c r="AG471" s="3"/>
      <c r="AH471" s="3"/>
      <c r="AI471" s="3"/>
      <c r="AJ471" s="3"/>
      <c r="AK471" s="4"/>
    </row>
    <row r="472" spans="1:37">
      <c r="A472" s="3"/>
      <c r="B472" s="3"/>
      <c r="C472" s="8"/>
      <c r="D472" s="3"/>
      <c r="E472" s="3"/>
      <c r="F472" s="3"/>
      <c r="G472" s="3"/>
      <c r="H472" s="3"/>
      <c r="I472" s="3"/>
      <c r="J472" s="3"/>
      <c r="K472" s="3"/>
      <c r="L472" s="3"/>
      <c r="M472" s="3"/>
      <c r="N472" s="36"/>
      <c r="O472" s="3"/>
      <c r="R472" s="3"/>
      <c r="S472" s="3"/>
      <c r="T472" s="3"/>
      <c r="U472" s="3"/>
      <c r="V472" s="3"/>
      <c r="W472" s="3"/>
      <c r="X472" s="3"/>
      <c r="Y472" s="3"/>
      <c r="Z472" s="3"/>
      <c r="AA472" s="3"/>
      <c r="AB472" s="3"/>
      <c r="AC472" s="3"/>
      <c r="AD472" s="3"/>
      <c r="AE472" s="3"/>
      <c r="AF472" s="3"/>
      <c r="AG472" s="3"/>
      <c r="AH472" s="3"/>
      <c r="AI472" s="3"/>
      <c r="AJ472" s="3"/>
      <c r="AK472" s="4"/>
    </row>
    <row r="473" spans="1:37">
      <c r="A473" s="3"/>
      <c r="B473" s="3"/>
      <c r="C473" s="8"/>
      <c r="D473" s="3"/>
      <c r="E473" s="3"/>
      <c r="F473" s="3"/>
      <c r="G473" s="3"/>
      <c r="H473" s="3"/>
      <c r="I473" s="3"/>
      <c r="J473" s="3"/>
      <c r="K473" s="3"/>
      <c r="L473" s="3"/>
      <c r="M473" s="3"/>
      <c r="N473" s="36"/>
      <c r="O473" s="3"/>
      <c r="R473" s="3"/>
      <c r="S473" s="3"/>
      <c r="T473" s="3"/>
      <c r="U473" s="3"/>
      <c r="V473" s="3"/>
      <c r="W473" s="3"/>
      <c r="X473" s="3"/>
      <c r="Y473" s="3"/>
      <c r="Z473" s="3"/>
      <c r="AA473" s="3"/>
      <c r="AB473" s="3"/>
      <c r="AC473" s="3"/>
      <c r="AD473" s="3"/>
      <c r="AE473" s="3"/>
      <c r="AF473" s="3"/>
      <c r="AG473" s="3"/>
      <c r="AH473" s="3"/>
      <c r="AI473" s="3"/>
      <c r="AJ473" s="3"/>
      <c r="AK473" s="4"/>
    </row>
    <row r="474" spans="1:37">
      <c r="A474" s="3"/>
      <c r="B474" s="3"/>
      <c r="C474" s="8"/>
      <c r="D474" s="3"/>
      <c r="E474" s="3"/>
      <c r="F474" s="3"/>
      <c r="G474" s="3"/>
      <c r="H474" s="3"/>
      <c r="I474" s="3"/>
      <c r="J474" s="3"/>
      <c r="K474" s="3"/>
      <c r="L474" s="3"/>
      <c r="M474" s="3"/>
      <c r="N474" s="36"/>
      <c r="O474" s="3"/>
      <c r="R474" s="3"/>
      <c r="S474" s="3"/>
      <c r="T474" s="3"/>
      <c r="U474" s="3"/>
      <c r="V474" s="3"/>
      <c r="W474" s="3"/>
      <c r="X474" s="3"/>
      <c r="Y474" s="3"/>
      <c r="Z474" s="3"/>
      <c r="AA474" s="3"/>
      <c r="AB474" s="3"/>
      <c r="AC474" s="3"/>
      <c r="AD474" s="3"/>
      <c r="AE474" s="3"/>
      <c r="AF474" s="3"/>
      <c r="AG474" s="3"/>
      <c r="AH474" s="3"/>
      <c r="AI474" s="3"/>
      <c r="AJ474" s="3"/>
      <c r="AK474" s="4"/>
    </row>
    <row r="475" spans="1:37">
      <c r="A475" s="3"/>
      <c r="B475" s="3"/>
      <c r="C475" s="8"/>
      <c r="D475" s="3"/>
      <c r="E475" s="3"/>
      <c r="F475" s="3"/>
      <c r="G475" s="3"/>
      <c r="H475" s="3"/>
      <c r="I475" s="3"/>
      <c r="J475" s="3"/>
      <c r="K475" s="3"/>
      <c r="L475" s="3"/>
      <c r="M475" s="3"/>
      <c r="N475" s="36"/>
      <c r="O475" s="3"/>
      <c r="R475" s="3"/>
      <c r="S475" s="3"/>
      <c r="T475" s="3"/>
      <c r="U475" s="3"/>
      <c r="V475" s="3"/>
      <c r="W475" s="3"/>
      <c r="X475" s="3"/>
      <c r="Y475" s="3"/>
      <c r="Z475" s="3"/>
      <c r="AA475" s="3"/>
      <c r="AB475" s="3"/>
      <c r="AC475" s="3"/>
      <c r="AD475" s="3"/>
      <c r="AE475" s="3"/>
      <c r="AF475" s="3"/>
      <c r="AG475" s="3"/>
      <c r="AH475" s="3"/>
      <c r="AI475" s="3"/>
      <c r="AJ475" s="3"/>
      <c r="AK475" s="4"/>
    </row>
    <row r="476" spans="1:37">
      <c r="A476" s="3"/>
      <c r="B476" s="3"/>
      <c r="C476" s="8"/>
      <c r="D476" s="3"/>
      <c r="E476" s="3"/>
      <c r="F476" s="3"/>
      <c r="G476" s="3"/>
      <c r="H476" s="3"/>
      <c r="I476" s="3"/>
      <c r="J476" s="3"/>
      <c r="K476" s="3"/>
      <c r="L476" s="3"/>
      <c r="M476" s="3"/>
      <c r="N476" s="36"/>
      <c r="O476" s="3"/>
      <c r="R476" s="3"/>
      <c r="S476" s="3"/>
      <c r="T476" s="3"/>
      <c r="U476" s="3"/>
      <c r="V476" s="3"/>
      <c r="W476" s="3"/>
      <c r="X476" s="3"/>
      <c r="Y476" s="3"/>
      <c r="Z476" s="3"/>
      <c r="AA476" s="3"/>
      <c r="AB476" s="3"/>
      <c r="AC476" s="3"/>
      <c r="AD476" s="3"/>
      <c r="AE476" s="3"/>
      <c r="AF476" s="3"/>
      <c r="AG476" s="3"/>
      <c r="AH476" s="3"/>
      <c r="AI476" s="3"/>
      <c r="AJ476" s="3"/>
      <c r="AK476" s="4"/>
    </row>
    <row r="477" spans="1:37">
      <c r="A477" s="3"/>
      <c r="B477" s="3"/>
      <c r="C477" s="8"/>
      <c r="D477" s="3"/>
      <c r="E477" s="3"/>
      <c r="F477" s="3"/>
      <c r="G477" s="3"/>
      <c r="H477" s="3"/>
      <c r="I477" s="3"/>
      <c r="J477" s="3"/>
      <c r="K477" s="3"/>
      <c r="L477" s="3"/>
      <c r="M477" s="3"/>
      <c r="N477" s="36"/>
      <c r="O477" s="3"/>
      <c r="R477" s="3"/>
      <c r="S477" s="3"/>
      <c r="T477" s="3"/>
      <c r="U477" s="3"/>
      <c r="V477" s="3"/>
      <c r="W477" s="3"/>
      <c r="X477" s="3"/>
      <c r="Y477" s="3"/>
      <c r="Z477" s="3"/>
      <c r="AA477" s="3"/>
      <c r="AB477" s="3"/>
      <c r="AC477" s="3"/>
      <c r="AD477" s="3"/>
      <c r="AE477" s="3"/>
      <c r="AF477" s="3"/>
      <c r="AG477" s="3"/>
      <c r="AH477" s="3"/>
      <c r="AI477" s="3"/>
      <c r="AJ477" s="3"/>
      <c r="AK477" s="4"/>
    </row>
    <row r="478" spans="1:37">
      <c r="A478" s="3"/>
      <c r="B478" s="3"/>
      <c r="C478" s="8"/>
      <c r="D478" s="3"/>
      <c r="E478" s="3"/>
      <c r="F478" s="3"/>
      <c r="G478" s="3"/>
      <c r="H478" s="3"/>
      <c r="I478" s="3"/>
      <c r="J478" s="3"/>
      <c r="K478" s="3"/>
      <c r="L478" s="3"/>
      <c r="M478" s="3"/>
      <c r="N478" s="36"/>
      <c r="O478" s="3"/>
      <c r="R478" s="3"/>
      <c r="S478" s="3"/>
      <c r="T478" s="3"/>
      <c r="U478" s="3"/>
      <c r="V478" s="3"/>
      <c r="W478" s="3"/>
      <c r="X478" s="3"/>
      <c r="Y478" s="3"/>
      <c r="Z478" s="3"/>
      <c r="AA478" s="3"/>
      <c r="AB478" s="3"/>
      <c r="AC478" s="3"/>
      <c r="AD478" s="3"/>
      <c r="AE478" s="3"/>
      <c r="AF478" s="3"/>
      <c r="AG478" s="3"/>
      <c r="AH478" s="3"/>
      <c r="AI478" s="3"/>
      <c r="AJ478" s="3"/>
      <c r="AK478" s="4"/>
    </row>
    <row r="479" spans="1:37">
      <c r="A479" s="3"/>
      <c r="B479" s="3"/>
      <c r="C479" s="8"/>
      <c r="D479" s="3"/>
      <c r="E479" s="3"/>
      <c r="F479" s="3"/>
      <c r="G479" s="3"/>
      <c r="H479" s="3"/>
      <c r="I479" s="3"/>
      <c r="J479" s="3"/>
      <c r="K479" s="3"/>
      <c r="L479" s="3"/>
      <c r="M479" s="3"/>
      <c r="N479" s="36"/>
      <c r="O479" s="3"/>
      <c r="R479" s="3"/>
      <c r="S479" s="3"/>
      <c r="T479" s="3"/>
      <c r="U479" s="3"/>
      <c r="V479" s="3"/>
      <c r="W479" s="3"/>
      <c r="X479" s="3"/>
      <c r="Y479" s="3"/>
      <c r="Z479" s="3"/>
      <c r="AA479" s="3"/>
      <c r="AB479" s="3"/>
      <c r="AC479" s="3"/>
      <c r="AD479" s="3"/>
      <c r="AE479" s="3"/>
      <c r="AF479" s="3"/>
      <c r="AG479" s="3"/>
      <c r="AH479" s="3"/>
      <c r="AI479" s="3"/>
      <c r="AJ479" s="3"/>
      <c r="AK479" s="4"/>
    </row>
    <row r="480" spans="1:37">
      <c r="A480" s="3"/>
      <c r="B480" s="3"/>
      <c r="C480" s="8"/>
      <c r="D480" s="3"/>
      <c r="E480" s="3"/>
      <c r="F480" s="3"/>
      <c r="G480" s="3"/>
      <c r="H480" s="3"/>
      <c r="I480" s="3"/>
      <c r="J480" s="3"/>
      <c r="K480" s="3"/>
      <c r="L480" s="3"/>
      <c r="M480" s="3"/>
      <c r="N480" s="36"/>
      <c r="O480" s="3"/>
      <c r="R480" s="3"/>
      <c r="S480" s="3"/>
      <c r="T480" s="3"/>
      <c r="U480" s="3"/>
      <c r="V480" s="3"/>
      <c r="W480" s="3"/>
      <c r="X480" s="3"/>
      <c r="Y480" s="3"/>
      <c r="Z480" s="3"/>
      <c r="AA480" s="3"/>
      <c r="AB480" s="3"/>
      <c r="AC480" s="3"/>
      <c r="AD480" s="3"/>
      <c r="AE480" s="3"/>
      <c r="AF480" s="3"/>
      <c r="AG480" s="3"/>
      <c r="AH480" s="3"/>
      <c r="AI480" s="3"/>
      <c r="AJ480" s="3"/>
      <c r="AK480" s="4"/>
    </row>
    <row r="481" spans="1:37">
      <c r="A481" s="3"/>
      <c r="B481" s="3"/>
      <c r="C481" s="8"/>
      <c r="D481" s="3"/>
      <c r="E481" s="3"/>
      <c r="F481" s="3"/>
      <c r="G481" s="3"/>
      <c r="H481" s="3"/>
      <c r="I481" s="3"/>
      <c r="J481" s="3"/>
      <c r="K481" s="3"/>
      <c r="L481" s="3"/>
      <c r="M481" s="3"/>
      <c r="N481" s="36"/>
      <c r="O481" s="3"/>
      <c r="R481" s="3"/>
      <c r="S481" s="3"/>
      <c r="T481" s="3"/>
      <c r="U481" s="3"/>
      <c r="V481" s="3"/>
      <c r="W481" s="3"/>
      <c r="X481" s="3"/>
      <c r="Y481" s="3"/>
      <c r="Z481" s="3"/>
      <c r="AA481" s="3"/>
      <c r="AB481" s="3"/>
      <c r="AC481" s="3"/>
      <c r="AD481" s="3"/>
      <c r="AE481" s="3"/>
      <c r="AF481" s="3"/>
      <c r="AG481" s="3"/>
      <c r="AH481" s="3"/>
      <c r="AI481" s="3"/>
      <c r="AJ481" s="3"/>
      <c r="AK481" s="4"/>
    </row>
    <row r="482" spans="1:37">
      <c r="A482" s="3"/>
      <c r="B482" s="3"/>
      <c r="C482" s="8"/>
      <c r="D482" s="3"/>
      <c r="E482" s="3"/>
      <c r="F482" s="3"/>
      <c r="G482" s="3"/>
      <c r="H482" s="3"/>
      <c r="I482" s="3"/>
      <c r="J482" s="3"/>
      <c r="K482" s="3"/>
      <c r="L482" s="3"/>
      <c r="M482" s="3"/>
      <c r="N482" s="36"/>
      <c r="O482" s="3"/>
      <c r="R482" s="3"/>
      <c r="S482" s="3"/>
      <c r="T482" s="3"/>
      <c r="U482" s="3"/>
      <c r="V482" s="3"/>
      <c r="W482" s="3"/>
      <c r="X482" s="3"/>
      <c r="Y482" s="3"/>
      <c r="Z482" s="3"/>
      <c r="AA482" s="3"/>
      <c r="AB482" s="3"/>
      <c r="AC482" s="3"/>
      <c r="AD482" s="3"/>
      <c r="AE482" s="3"/>
      <c r="AF482" s="3"/>
      <c r="AG482" s="3"/>
      <c r="AH482" s="3"/>
      <c r="AI482" s="3"/>
      <c r="AJ482" s="3"/>
      <c r="AK482" s="4"/>
    </row>
    <row r="483" spans="1:37">
      <c r="A483" s="3"/>
      <c r="B483" s="3"/>
      <c r="C483" s="8"/>
      <c r="D483" s="3"/>
      <c r="E483" s="3"/>
      <c r="F483" s="3"/>
      <c r="G483" s="3"/>
      <c r="H483" s="3"/>
      <c r="I483" s="3"/>
      <c r="J483" s="3"/>
      <c r="K483" s="3"/>
      <c r="L483" s="3"/>
      <c r="M483" s="3"/>
      <c r="N483" s="36"/>
      <c r="O483" s="3"/>
      <c r="R483" s="3"/>
      <c r="S483" s="3"/>
      <c r="T483" s="3"/>
      <c r="U483" s="3"/>
      <c r="V483" s="3"/>
      <c r="W483" s="3"/>
      <c r="X483" s="3"/>
      <c r="Y483" s="3"/>
      <c r="Z483" s="3"/>
      <c r="AA483" s="3"/>
      <c r="AB483" s="3"/>
      <c r="AC483" s="3"/>
      <c r="AD483" s="3"/>
      <c r="AE483" s="3"/>
      <c r="AF483" s="3"/>
      <c r="AG483" s="3"/>
      <c r="AH483" s="3"/>
      <c r="AI483" s="3"/>
      <c r="AJ483" s="3"/>
      <c r="AK483" s="4"/>
    </row>
    <row r="484" spans="1:37">
      <c r="A484" s="3"/>
      <c r="B484" s="3"/>
      <c r="C484" s="8"/>
      <c r="D484" s="3"/>
      <c r="E484" s="3"/>
      <c r="F484" s="3"/>
      <c r="G484" s="3"/>
      <c r="H484" s="3"/>
      <c r="I484" s="3"/>
      <c r="J484" s="3"/>
      <c r="K484" s="3"/>
      <c r="L484" s="3"/>
      <c r="M484" s="3"/>
      <c r="N484" s="36"/>
      <c r="O484" s="3"/>
      <c r="R484" s="3"/>
      <c r="S484" s="3"/>
      <c r="T484" s="3"/>
      <c r="U484" s="3"/>
      <c r="V484" s="3"/>
      <c r="W484" s="3"/>
      <c r="X484" s="3"/>
      <c r="Y484" s="3"/>
      <c r="Z484" s="3"/>
      <c r="AA484" s="3"/>
      <c r="AB484" s="3"/>
      <c r="AC484" s="3"/>
      <c r="AD484" s="3"/>
      <c r="AE484" s="3"/>
      <c r="AF484" s="3"/>
      <c r="AG484" s="3"/>
      <c r="AH484" s="3"/>
      <c r="AI484" s="3"/>
      <c r="AJ484" s="3"/>
      <c r="AK484" s="4"/>
    </row>
    <row r="485" spans="1:37">
      <c r="A485" s="3"/>
      <c r="B485" s="3"/>
      <c r="C485" s="8"/>
      <c r="D485" s="3"/>
      <c r="E485" s="3"/>
      <c r="F485" s="3"/>
      <c r="G485" s="3"/>
      <c r="H485" s="3"/>
      <c r="I485" s="3"/>
      <c r="J485" s="3"/>
      <c r="K485" s="3"/>
      <c r="L485" s="3"/>
      <c r="M485" s="3"/>
      <c r="N485" s="36"/>
      <c r="O485" s="3"/>
      <c r="R485" s="3"/>
      <c r="S485" s="3"/>
      <c r="T485" s="3"/>
      <c r="U485" s="3"/>
      <c r="V485" s="3"/>
      <c r="W485" s="3"/>
      <c r="X485" s="3"/>
      <c r="Y485" s="3"/>
      <c r="Z485" s="3"/>
      <c r="AA485" s="3"/>
      <c r="AB485" s="3"/>
      <c r="AC485" s="3"/>
      <c r="AD485" s="3"/>
      <c r="AE485" s="3"/>
      <c r="AF485" s="3"/>
      <c r="AG485" s="3"/>
      <c r="AH485" s="3"/>
      <c r="AI485" s="3"/>
      <c r="AJ485" s="3"/>
      <c r="AK485" s="4"/>
    </row>
    <row r="486" spans="1:37">
      <c r="A486" s="3"/>
      <c r="B486" s="3"/>
      <c r="C486" s="8"/>
      <c r="D486" s="3"/>
      <c r="E486" s="3"/>
      <c r="F486" s="3"/>
      <c r="G486" s="3"/>
      <c r="H486" s="3"/>
      <c r="I486" s="3"/>
      <c r="J486" s="3"/>
      <c r="K486" s="3"/>
      <c r="L486" s="3"/>
      <c r="M486" s="3"/>
      <c r="N486" s="36"/>
      <c r="O486" s="3"/>
      <c r="R486" s="3"/>
      <c r="S486" s="3"/>
      <c r="T486" s="3"/>
      <c r="U486" s="3"/>
      <c r="V486" s="3"/>
      <c r="W486" s="3"/>
      <c r="X486" s="3"/>
      <c r="Y486" s="3"/>
      <c r="Z486" s="3"/>
      <c r="AA486" s="3"/>
      <c r="AB486" s="3"/>
      <c r="AC486" s="3"/>
      <c r="AD486" s="3"/>
      <c r="AE486" s="3"/>
      <c r="AF486" s="3"/>
      <c r="AG486" s="3"/>
      <c r="AH486" s="3"/>
      <c r="AI486" s="3"/>
      <c r="AJ486" s="3"/>
      <c r="AK486" s="4"/>
    </row>
    <row r="487" spans="1:37">
      <c r="A487" s="3"/>
      <c r="B487" s="3"/>
      <c r="C487" s="8"/>
      <c r="D487" s="3"/>
      <c r="E487" s="3"/>
      <c r="F487" s="3"/>
      <c r="G487" s="3"/>
      <c r="H487" s="3"/>
      <c r="I487" s="3"/>
      <c r="J487" s="3"/>
      <c r="K487" s="3"/>
      <c r="L487" s="3"/>
      <c r="M487" s="3"/>
      <c r="N487" s="36"/>
      <c r="O487" s="3"/>
      <c r="R487" s="3"/>
      <c r="S487" s="3"/>
      <c r="T487" s="3"/>
      <c r="U487" s="3"/>
      <c r="V487" s="3"/>
      <c r="W487" s="3"/>
      <c r="X487" s="3"/>
      <c r="Y487" s="3"/>
      <c r="Z487" s="3"/>
      <c r="AA487" s="3"/>
      <c r="AB487" s="3"/>
      <c r="AC487" s="3"/>
      <c r="AD487" s="3"/>
      <c r="AE487" s="3"/>
      <c r="AF487" s="3"/>
      <c r="AG487" s="3"/>
      <c r="AH487" s="3"/>
      <c r="AI487" s="3"/>
      <c r="AJ487" s="3"/>
      <c r="AK487" s="4"/>
    </row>
    <row r="488" spans="1:37">
      <c r="A488" s="3"/>
      <c r="B488" s="3"/>
      <c r="C488" s="8"/>
      <c r="D488" s="3"/>
      <c r="E488" s="3"/>
      <c r="F488" s="3"/>
      <c r="G488" s="3"/>
      <c r="H488" s="3"/>
      <c r="I488" s="3"/>
      <c r="J488" s="3"/>
      <c r="K488" s="3"/>
      <c r="L488" s="3"/>
      <c r="M488" s="3"/>
      <c r="N488" s="36"/>
      <c r="O488" s="3"/>
      <c r="R488" s="3"/>
      <c r="S488" s="3"/>
      <c r="T488" s="3"/>
      <c r="U488" s="3"/>
      <c r="V488" s="3"/>
      <c r="W488" s="3"/>
      <c r="X488" s="3"/>
      <c r="Y488" s="3"/>
      <c r="Z488" s="3"/>
      <c r="AA488" s="3"/>
      <c r="AB488" s="3"/>
      <c r="AC488" s="3"/>
      <c r="AD488" s="3"/>
      <c r="AE488" s="3"/>
      <c r="AF488" s="3"/>
      <c r="AG488" s="3"/>
      <c r="AH488" s="3"/>
      <c r="AI488" s="3"/>
      <c r="AJ488" s="3"/>
      <c r="AK488" s="4"/>
    </row>
    <row r="489" spans="1:37">
      <c r="A489" s="3"/>
      <c r="B489" s="3"/>
      <c r="C489" s="8"/>
      <c r="D489" s="3"/>
      <c r="E489" s="3"/>
      <c r="F489" s="3"/>
      <c r="G489" s="3"/>
      <c r="H489" s="3"/>
      <c r="I489" s="3"/>
      <c r="J489" s="3"/>
      <c r="K489" s="3"/>
      <c r="L489" s="3"/>
      <c r="M489" s="3"/>
      <c r="N489" s="36"/>
      <c r="O489" s="3"/>
      <c r="R489" s="3"/>
      <c r="S489" s="3"/>
      <c r="T489" s="3"/>
      <c r="U489" s="3"/>
      <c r="V489" s="3"/>
      <c r="W489" s="3"/>
      <c r="X489" s="3"/>
      <c r="Y489" s="3"/>
      <c r="Z489" s="3"/>
      <c r="AA489" s="3"/>
      <c r="AB489" s="3"/>
      <c r="AC489" s="3"/>
      <c r="AD489" s="3"/>
      <c r="AE489" s="3"/>
      <c r="AF489" s="3"/>
      <c r="AG489" s="3"/>
      <c r="AH489" s="3"/>
      <c r="AI489" s="3"/>
      <c r="AJ489" s="3"/>
      <c r="AK489" s="4"/>
    </row>
    <row r="490" spans="1:37">
      <c r="A490" s="3"/>
      <c r="B490" s="3"/>
      <c r="C490" s="8"/>
      <c r="D490" s="3"/>
      <c r="E490" s="3"/>
      <c r="F490" s="3"/>
      <c r="G490" s="3"/>
      <c r="H490" s="3"/>
      <c r="I490" s="3"/>
      <c r="J490" s="3"/>
      <c r="K490" s="3"/>
      <c r="L490" s="3"/>
      <c r="M490" s="3"/>
      <c r="N490" s="36"/>
      <c r="R490" s="3"/>
      <c r="S490" s="3"/>
      <c r="T490" s="3"/>
      <c r="U490" s="3"/>
      <c r="V490" s="3"/>
      <c r="W490" s="3"/>
      <c r="X490" s="3"/>
      <c r="Y490" s="3"/>
      <c r="Z490" s="3"/>
      <c r="AA490" s="3"/>
      <c r="AB490" s="3"/>
      <c r="AC490" s="3"/>
      <c r="AD490" s="3"/>
      <c r="AE490" s="3"/>
      <c r="AF490" s="3"/>
      <c r="AG490" s="3"/>
      <c r="AH490" s="3"/>
      <c r="AI490" s="3"/>
      <c r="AJ490" s="3"/>
      <c r="AK490" s="4"/>
    </row>
    <row r="491" spans="1:37">
      <c r="A491" s="3"/>
      <c r="B491" s="3"/>
      <c r="C491" s="8"/>
      <c r="D491" s="3"/>
      <c r="E491" s="3"/>
      <c r="F491" s="3"/>
      <c r="G491" s="3"/>
      <c r="H491" s="3"/>
      <c r="I491" s="3"/>
      <c r="J491" s="3"/>
      <c r="K491" s="3"/>
      <c r="L491" s="3"/>
      <c r="M491" s="3"/>
      <c r="N491" s="36"/>
      <c r="O491" s="3"/>
      <c r="R491" s="3"/>
      <c r="S491" s="3"/>
      <c r="T491" s="3"/>
      <c r="U491" s="3"/>
      <c r="V491" s="3"/>
      <c r="W491" s="3"/>
      <c r="X491" s="3"/>
      <c r="Y491" s="3"/>
      <c r="Z491" s="3"/>
      <c r="AA491" s="3"/>
      <c r="AB491" s="3"/>
      <c r="AC491" s="3"/>
      <c r="AD491" s="3"/>
      <c r="AE491" s="3"/>
      <c r="AF491" s="3"/>
      <c r="AG491" s="3"/>
      <c r="AH491" s="3"/>
      <c r="AI491" s="3"/>
      <c r="AJ491" s="3"/>
      <c r="AK491" s="4"/>
    </row>
    <row r="492" spans="1:37">
      <c r="A492" s="3"/>
      <c r="B492" s="3"/>
      <c r="C492" s="8"/>
      <c r="D492" s="3"/>
      <c r="E492" s="3"/>
      <c r="F492" s="3"/>
      <c r="G492" s="3"/>
      <c r="H492" s="3"/>
      <c r="I492" s="3"/>
      <c r="J492" s="3"/>
      <c r="K492" s="3"/>
      <c r="L492" s="3"/>
      <c r="M492" s="3"/>
      <c r="N492" s="36"/>
      <c r="O492" s="3"/>
      <c r="R492" s="3"/>
      <c r="S492" s="3"/>
      <c r="T492" s="3"/>
      <c r="U492" s="3"/>
      <c r="V492" s="3"/>
      <c r="W492" s="3"/>
      <c r="X492" s="3"/>
      <c r="Y492" s="3"/>
      <c r="Z492" s="3"/>
      <c r="AA492" s="3"/>
      <c r="AB492" s="3"/>
      <c r="AC492" s="3"/>
      <c r="AD492" s="3"/>
      <c r="AE492" s="3"/>
      <c r="AF492" s="3"/>
      <c r="AG492" s="3"/>
      <c r="AH492" s="3"/>
      <c r="AI492" s="3"/>
      <c r="AJ492" s="3"/>
      <c r="AK492" s="4"/>
    </row>
    <row r="493" spans="1:37">
      <c r="A493" s="3"/>
      <c r="B493" s="3"/>
      <c r="C493" s="8"/>
      <c r="D493" s="3"/>
      <c r="E493" s="3"/>
      <c r="F493" s="3"/>
      <c r="G493" s="3"/>
      <c r="H493" s="3"/>
      <c r="I493" s="3"/>
      <c r="J493" s="3"/>
      <c r="K493" s="3"/>
      <c r="L493" s="3"/>
      <c r="M493" s="3"/>
      <c r="N493" s="36"/>
      <c r="O493" s="3"/>
      <c r="R493" s="3"/>
      <c r="S493" s="3"/>
      <c r="T493" s="3"/>
      <c r="U493" s="3"/>
      <c r="V493" s="3"/>
      <c r="W493" s="3"/>
      <c r="X493" s="3"/>
      <c r="Y493" s="3"/>
      <c r="Z493" s="3"/>
      <c r="AA493" s="3"/>
      <c r="AB493" s="3"/>
      <c r="AC493" s="3"/>
      <c r="AD493" s="3"/>
      <c r="AE493" s="3"/>
      <c r="AF493" s="3"/>
      <c r="AG493" s="3"/>
      <c r="AH493" s="3"/>
      <c r="AI493" s="3"/>
      <c r="AJ493" s="3"/>
      <c r="AK493" s="4"/>
    </row>
    <row r="494" spans="1:37">
      <c r="A494" s="3"/>
      <c r="B494" s="3"/>
      <c r="C494" s="8"/>
      <c r="D494" s="3"/>
      <c r="E494" s="3"/>
      <c r="F494" s="3"/>
      <c r="G494" s="3"/>
      <c r="H494" s="3"/>
      <c r="I494" s="3"/>
      <c r="J494" s="3"/>
      <c r="K494" s="3"/>
      <c r="L494" s="3"/>
      <c r="M494" s="3"/>
      <c r="N494" s="36"/>
      <c r="O494" s="3"/>
      <c r="R494" s="3"/>
      <c r="S494" s="3"/>
      <c r="T494" s="3"/>
      <c r="U494" s="3"/>
      <c r="V494" s="3"/>
      <c r="W494" s="3"/>
      <c r="X494" s="3"/>
      <c r="Y494" s="3"/>
      <c r="Z494" s="3"/>
      <c r="AA494" s="3"/>
      <c r="AB494" s="3"/>
      <c r="AC494" s="3"/>
      <c r="AD494" s="3"/>
      <c r="AE494" s="3"/>
      <c r="AF494" s="3"/>
      <c r="AG494" s="3"/>
      <c r="AH494" s="3"/>
      <c r="AI494" s="3"/>
      <c r="AJ494" s="3"/>
      <c r="AK494" s="4"/>
    </row>
    <row r="495" spans="1:37">
      <c r="A495" s="3"/>
      <c r="B495" s="3"/>
      <c r="C495" s="8"/>
      <c r="D495" s="3"/>
      <c r="E495" s="3"/>
      <c r="F495" s="3"/>
      <c r="G495" s="3"/>
      <c r="H495" s="3"/>
      <c r="I495" s="3"/>
      <c r="J495" s="3"/>
      <c r="K495" s="3"/>
      <c r="L495" s="3"/>
      <c r="M495" s="3"/>
      <c r="N495" s="36"/>
      <c r="O495" s="3"/>
      <c r="R495" s="3"/>
      <c r="S495" s="3"/>
      <c r="T495" s="3"/>
      <c r="U495" s="3"/>
      <c r="V495" s="3"/>
      <c r="W495" s="3"/>
      <c r="X495" s="3"/>
      <c r="Y495" s="3"/>
      <c r="Z495" s="3"/>
      <c r="AA495" s="3"/>
      <c r="AB495" s="3"/>
      <c r="AC495" s="3"/>
      <c r="AD495" s="3"/>
      <c r="AE495" s="3"/>
      <c r="AF495" s="3"/>
      <c r="AG495" s="3"/>
      <c r="AH495" s="3"/>
      <c r="AI495" s="3"/>
      <c r="AJ495" s="3"/>
      <c r="AK495" s="4"/>
    </row>
    <row r="496" spans="1:37">
      <c r="A496" s="3"/>
      <c r="B496" s="3"/>
      <c r="C496" s="8"/>
      <c r="D496" s="3"/>
      <c r="E496" s="3"/>
      <c r="F496" s="3"/>
      <c r="G496" s="3"/>
      <c r="H496" s="3"/>
      <c r="I496" s="3"/>
      <c r="J496" s="3"/>
      <c r="K496" s="3"/>
      <c r="L496" s="3"/>
      <c r="M496" s="3"/>
      <c r="N496" s="36"/>
      <c r="O496" s="3"/>
      <c r="R496" s="3"/>
      <c r="S496" s="3"/>
      <c r="T496" s="3"/>
      <c r="U496" s="3"/>
      <c r="V496" s="3"/>
      <c r="W496" s="3"/>
      <c r="X496" s="3"/>
      <c r="Y496" s="3"/>
      <c r="Z496" s="3"/>
      <c r="AA496" s="3"/>
      <c r="AB496" s="3"/>
      <c r="AC496" s="3"/>
      <c r="AD496" s="3"/>
      <c r="AE496" s="3"/>
      <c r="AF496" s="3"/>
      <c r="AG496" s="3"/>
      <c r="AH496" s="3"/>
      <c r="AI496" s="3"/>
      <c r="AJ496" s="3"/>
      <c r="AK496" s="4"/>
    </row>
    <row r="497" spans="1:37">
      <c r="A497" s="3"/>
      <c r="B497" s="3"/>
      <c r="C497" s="8"/>
      <c r="D497" s="3"/>
      <c r="E497" s="3"/>
      <c r="F497" s="3"/>
      <c r="G497" s="3"/>
      <c r="H497" s="3"/>
      <c r="I497" s="3"/>
      <c r="J497" s="3"/>
      <c r="K497" s="3"/>
      <c r="L497" s="3"/>
      <c r="M497" s="3"/>
      <c r="N497" s="36"/>
      <c r="O497" s="3"/>
      <c r="R497" s="3"/>
      <c r="S497" s="3"/>
      <c r="T497" s="3"/>
      <c r="U497" s="3"/>
      <c r="V497" s="3"/>
      <c r="W497" s="3"/>
      <c r="X497" s="3"/>
      <c r="Y497" s="3"/>
      <c r="Z497" s="3"/>
      <c r="AA497" s="3"/>
      <c r="AB497" s="3"/>
      <c r="AC497" s="3"/>
      <c r="AD497" s="3"/>
      <c r="AE497" s="3"/>
      <c r="AF497" s="3"/>
      <c r="AG497" s="3"/>
      <c r="AH497" s="3"/>
      <c r="AI497" s="3"/>
      <c r="AJ497" s="3"/>
      <c r="AK497" s="4"/>
    </row>
    <row r="498" spans="1:37">
      <c r="A498" s="3"/>
      <c r="B498" s="3"/>
      <c r="C498" s="8"/>
      <c r="D498" s="3"/>
      <c r="E498" s="3"/>
      <c r="F498" s="3"/>
      <c r="G498" s="3"/>
      <c r="H498" s="3"/>
      <c r="I498" s="3"/>
      <c r="J498" s="3"/>
      <c r="K498" s="3"/>
      <c r="L498" s="3"/>
      <c r="M498" s="3"/>
      <c r="N498" s="36"/>
      <c r="O498" s="3"/>
      <c r="R498" s="3"/>
      <c r="S498" s="3"/>
      <c r="T498" s="3"/>
      <c r="U498" s="3"/>
      <c r="V498" s="3"/>
      <c r="W498" s="3"/>
      <c r="X498" s="3"/>
      <c r="Y498" s="3"/>
      <c r="Z498" s="3"/>
      <c r="AA498" s="3"/>
      <c r="AB498" s="3"/>
      <c r="AC498" s="3"/>
      <c r="AD498" s="3"/>
      <c r="AE498" s="3"/>
      <c r="AF498" s="3"/>
      <c r="AG498" s="3"/>
      <c r="AH498" s="3"/>
      <c r="AI498" s="3"/>
      <c r="AJ498" s="3"/>
      <c r="AK498" s="4"/>
    </row>
    <row r="499" spans="1:37">
      <c r="A499" s="3"/>
      <c r="B499" s="3"/>
      <c r="C499" s="8"/>
      <c r="D499" s="3"/>
      <c r="E499" s="3"/>
      <c r="F499" s="3"/>
      <c r="G499" s="3"/>
      <c r="H499" s="3"/>
      <c r="I499" s="3"/>
      <c r="J499" s="3"/>
      <c r="K499" s="3"/>
      <c r="L499" s="3"/>
      <c r="M499" s="3"/>
      <c r="N499" s="36"/>
      <c r="O499" s="3"/>
      <c r="R499" s="3"/>
      <c r="S499" s="3"/>
      <c r="T499" s="3"/>
      <c r="U499" s="3"/>
      <c r="V499" s="3"/>
      <c r="W499" s="3"/>
      <c r="X499" s="3"/>
      <c r="Y499" s="3"/>
      <c r="Z499" s="3"/>
      <c r="AA499" s="3"/>
      <c r="AB499" s="3"/>
      <c r="AC499" s="3"/>
      <c r="AD499" s="3"/>
      <c r="AE499" s="3"/>
      <c r="AF499" s="3"/>
      <c r="AG499" s="3"/>
      <c r="AH499" s="3"/>
      <c r="AI499" s="3"/>
      <c r="AJ499" s="3"/>
      <c r="AK499" s="4"/>
    </row>
    <row r="500" spans="1:37">
      <c r="A500" s="3"/>
      <c r="B500" s="3"/>
      <c r="C500" s="8"/>
      <c r="D500" s="3"/>
      <c r="E500" s="3"/>
      <c r="F500" s="3"/>
      <c r="G500" s="3"/>
      <c r="H500" s="3"/>
      <c r="I500" s="3"/>
      <c r="J500" s="3"/>
      <c r="K500" s="3"/>
      <c r="L500" s="3"/>
      <c r="M500" s="3"/>
      <c r="N500" s="36"/>
      <c r="R500" s="3"/>
      <c r="S500" s="3"/>
      <c r="T500" s="3"/>
      <c r="U500" s="3"/>
      <c r="V500" s="3"/>
      <c r="W500" s="3"/>
      <c r="X500" s="3"/>
      <c r="Y500" s="3"/>
      <c r="Z500" s="3"/>
      <c r="AA500" s="3"/>
      <c r="AB500" s="3"/>
      <c r="AC500" s="3"/>
      <c r="AD500" s="3"/>
      <c r="AE500" s="3"/>
      <c r="AF500" s="3"/>
      <c r="AG500" s="3"/>
      <c r="AH500" s="3"/>
      <c r="AI500" s="3"/>
      <c r="AJ500" s="3"/>
      <c r="AK500" s="4"/>
    </row>
    <row r="501" spans="1:37">
      <c r="A501" s="3"/>
      <c r="B501" s="3"/>
      <c r="C501" s="8"/>
      <c r="D501" s="3"/>
      <c r="E501" s="3"/>
      <c r="F501" s="3"/>
      <c r="G501" s="3"/>
      <c r="H501" s="3"/>
      <c r="I501" s="3"/>
      <c r="J501" s="3"/>
      <c r="K501" s="3"/>
      <c r="L501" s="3"/>
      <c r="M501" s="3"/>
      <c r="N501" s="36"/>
      <c r="O501" s="3"/>
      <c r="R501" s="3"/>
      <c r="S501" s="3"/>
      <c r="T501" s="3"/>
      <c r="U501" s="3"/>
      <c r="V501" s="3"/>
      <c r="W501" s="3"/>
      <c r="X501" s="3"/>
      <c r="Y501" s="3"/>
      <c r="Z501" s="3"/>
      <c r="AA501" s="3"/>
      <c r="AB501" s="3"/>
      <c r="AC501" s="3"/>
      <c r="AD501" s="3"/>
      <c r="AE501" s="3"/>
      <c r="AF501" s="3"/>
      <c r="AG501" s="3"/>
      <c r="AH501" s="3"/>
      <c r="AI501" s="3"/>
      <c r="AJ501" s="3"/>
      <c r="AK501" s="4"/>
    </row>
    <row r="502" spans="1:37">
      <c r="A502" s="3"/>
      <c r="B502" s="3"/>
      <c r="C502" s="8"/>
      <c r="D502" s="3"/>
      <c r="E502" s="3"/>
      <c r="F502" s="3"/>
      <c r="G502" s="3"/>
      <c r="H502" s="3"/>
      <c r="I502" s="3"/>
      <c r="J502" s="3"/>
      <c r="K502" s="3"/>
      <c r="L502" s="3"/>
      <c r="M502" s="3"/>
      <c r="N502" s="36"/>
      <c r="O502" s="3"/>
      <c r="R502" s="3"/>
      <c r="S502" s="3"/>
      <c r="T502" s="3"/>
      <c r="U502" s="3"/>
      <c r="V502" s="3"/>
      <c r="W502" s="3"/>
      <c r="X502" s="3"/>
      <c r="Y502" s="3"/>
      <c r="Z502" s="3"/>
      <c r="AA502" s="3"/>
      <c r="AB502" s="3"/>
      <c r="AC502" s="3"/>
      <c r="AD502" s="3"/>
      <c r="AE502" s="3"/>
      <c r="AF502" s="3"/>
      <c r="AG502" s="3"/>
      <c r="AH502" s="3"/>
      <c r="AI502" s="3"/>
      <c r="AJ502" s="3"/>
      <c r="AK502" s="4"/>
    </row>
    <row r="503" spans="1:37">
      <c r="A503" s="3"/>
      <c r="B503" s="3"/>
      <c r="C503" s="8"/>
      <c r="D503" s="3"/>
      <c r="E503" s="3"/>
      <c r="F503" s="3"/>
      <c r="G503" s="3"/>
      <c r="H503" s="3"/>
      <c r="I503" s="3"/>
      <c r="J503" s="3"/>
      <c r="K503" s="3"/>
      <c r="L503" s="3"/>
      <c r="M503" s="3"/>
      <c r="N503" s="36"/>
      <c r="O503" s="3"/>
      <c r="R503" s="3"/>
      <c r="S503" s="3"/>
      <c r="T503" s="3"/>
      <c r="U503" s="3"/>
      <c r="V503" s="3"/>
      <c r="W503" s="3"/>
      <c r="X503" s="3"/>
      <c r="Y503" s="3"/>
      <c r="Z503" s="3"/>
      <c r="AA503" s="3"/>
      <c r="AB503" s="3"/>
      <c r="AC503" s="3"/>
      <c r="AD503" s="3"/>
      <c r="AE503" s="3"/>
      <c r="AF503" s="3"/>
      <c r="AG503" s="3"/>
      <c r="AH503" s="3"/>
      <c r="AI503" s="3"/>
      <c r="AJ503" s="3"/>
      <c r="AK503" s="4"/>
    </row>
    <row r="504" spans="1:37">
      <c r="A504" s="3"/>
      <c r="B504" s="3"/>
      <c r="C504" s="8"/>
      <c r="D504" s="3"/>
      <c r="E504" s="3"/>
      <c r="F504" s="3"/>
      <c r="G504" s="3"/>
      <c r="H504" s="3"/>
      <c r="I504" s="3"/>
      <c r="J504" s="3"/>
      <c r="K504" s="3"/>
      <c r="L504" s="3"/>
      <c r="M504" s="3"/>
      <c r="N504" s="3"/>
      <c r="O504" s="3"/>
      <c r="R504" s="3"/>
      <c r="S504" s="3"/>
      <c r="T504" s="3"/>
      <c r="U504" s="3"/>
      <c r="V504" s="3"/>
      <c r="W504" s="3"/>
      <c r="X504" s="3"/>
      <c r="Y504" s="3"/>
      <c r="Z504" s="3"/>
      <c r="AA504" s="3"/>
      <c r="AB504" s="3"/>
      <c r="AC504" s="3"/>
      <c r="AD504" s="3"/>
      <c r="AE504" s="3"/>
      <c r="AF504" s="3"/>
      <c r="AG504" s="3"/>
      <c r="AH504" s="3"/>
      <c r="AI504" s="3"/>
      <c r="AJ504" s="3"/>
      <c r="AK504" s="4"/>
    </row>
    <row r="505" spans="1:37">
      <c r="A505" s="3"/>
      <c r="B505" s="3"/>
      <c r="C505" s="8"/>
      <c r="D505" s="3"/>
      <c r="E505" s="3"/>
      <c r="F505" s="3"/>
      <c r="G505" s="3"/>
      <c r="H505" s="3"/>
      <c r="I505" s="3"/>
      <c r="J505" s="3"/>
      <c r="K505" s="3"/>
      <c r="L505" s="3"/>
      <c r="M505" s="3"/>
      <c r="N505" s="36"/>
      <c r="O505" s="3"/>
      <c r="R505" s="3"/>
      <c r="S505" s="3"/>
      <c r="T505" s="3"/>
      <c r="U505" s="3"/>
      <c r="V505" s="3"/>
      <c r="W505" s="3"/>
      <c r="X505" s="3"/>
      <c r="Y505" s="3"/>
      <c r="Z505" s="3"/>
      <c r="AA505" s="3"/>
      <c r="AB505" s="3"/>
      <c r="AC505" s="3"/>
      <c r="AD505" s="3"/>
      <c r="AE505" s="3"/>
      <c r="AF505" s="3"/>
      <c r="AG505" s="3"/>
      <c r="AH505" s="3"/>
      <c r="AI505" s="3"/>
      <c r="AJ505" s="3"/>
      <c r="AK505" s="4"/>
    </row>
    <row r="506" spans="1:37">
      <c r="A506" s="3"/>
      <c r="B506" s="3"/>
      <c r="C506" s="8"/>
      <c r="D506" s="3"/>
      <c r="E506" s="3"/>
      <c r="F506" s="3"/>
      <c r="G506" s="3"/>
      <c r="H506" s="3"/>
      <c r="I506" s="3"/>
      <c r="J506" s="3"/>
      <c r="K506" s="3"/>
      <c r="L506" s="3"/>
      <c r="M506" s="3"/>
      <c r="N506" s="36"/>
      <c r="O506" s="3"/>
      <c r="R506" s="3"/>
      <c r="S506" s="3"/>
      <c r="T506" s="3"/>
      <c r="U506" s="3"/>
      <c r="V506" s="3"/>
      <c r="W506" s="3"/>
      <c r="X506" s="3"/>
      <c r="Y506" s="3"/>
      <c r="Z506" s="3"/>
      <c r="AA506" s="3"/>
      <c r="AB506" s="3"/>
      <c r="AC506" s="3"/>
      <c r="AD506" s="3"/>
      <c r="AE506" s="3"/>
      <c r="AF506" s="3"/>
      <c r="AG506" s="3"/>
      <c r="AH506" s="3"/>
      <c r="AI506" s="3"/>
      <c r="AJ506" s="3"/>
      <c r="AK506" s="4"/>
    </row>
    <row r="507" spans="1:37">
      <c r="A507" s="3"/>
      <c r="B507" s="3"/>
      <c r="C507" s="8"/>
      <c r="D507" s="3"/>
      <c r="E507" s="3"/>
      <c r="F507" s="3"/>
      <c r="G507" s="3"/>
      <c r="H507" s="3"/>
      <c r="I507" s="3"/>
      <c r="J507" s="3"/>
      <c r="K507" s="3"/>
      <c r="L507" s="3"/>
      <c r="M507" s="3"/>
      <c r="N507" s="36"/>
      <c r="O507" s="3"/>
      <c r="R507" s="3"/>
      <c r="S507" s="3"/>
      <c r="T507" s="3"/>
      <c r="U507" s="3"/>
      <c r="V507" s="3"/>
      <c r="W507" s="3"/>
      <c r="X507" s="3"/>
      <c r="Y507" s="3"/>
      <c r="Z507" s="3"/>
      <c r="AA507" s="3"/>
      <c r="AB507" s="3"/>
      <c r="AC507" s="3"/>
      <c r="AD507" s="3"/>
      <c r="AE507" s="3"/>
      <c r="AF507" s="3"/>
      <c r="AG507" s="3"/>
      <c r="AH507" s="3"/>
      <c r="AI507" s="3"/>
      <c r="AJ507" s="3"/>
      <c r="AK507" s="4"/>
    </row>
    <row r="508" spans="1:37">
      <c r="A508" s="3"/>
      <c r="B508" s="3"/>
      <c r="C508" s="8"/>
      <c r="D508" s="3"/>
      <c r="E508" s="3"/>
      <c r="F508" s="3"/>
      <c r="G508" s="3"/>
      <c r="H508" s="3"/>
      <c r="I508" s="3"/>
      <c r="J508" s="3"/>
      <c r="K508" s="3"/>
      <c r="L508" s="3"/>
      <c r="M508" s="3"/>
      <c r="N508" s="36"/>
      <c r="O508" s="3"/>
      <c r="R508" s="3"/>
      <c r="S508" s="3"/>
      <c r="T508" s="3"/>
      <c r="U508" s="3"/>
      <c r="V508" s="3"/>
      <c r="W508" s="3"/>
      <c r="X508" s="3"/>
      <c r="Y508" s="3"/>
      <c r="Z508" s="3"/>
      <c r="AA508" s="3"/>
      <c r="AB508" s="3"/>
      <c r="AC508" s="3"/>
      <c r="AD508" s="3"/>
      <c r="AE508" s="3"/>
      <c r="AF508" s="3"/>
      <c r="AG508" s="3"/>
      <c r="AH508" s="3"/>
      <c r="AI508" s="3"/>
      <c r="AJ508" s="3"/>
      <c r="AK508" s="4"/>
    </row>
    <row r="509" spans="1:37">
      <c r="A509" s="3"/>
      <c r="B509" s="3"/>
      <c r="C509" s="8"/>
      <c r="D509" s="3"/>
      <c r="E509" s="3"/>
      <c r="F509" s="3"/>
      <c r="G509" s="3"/>
      <c r="H509" s="3"/>
      <c r="I509" s="3"/>
      <c r="J509" s="3"/>
      <c r="K509" s="3"/>
      <c r="L509" s="3"/>
      <c r="M509" s="3"/>
      <c r="N509" s="36"/>
      <c r="O509" s="3"/>
      <c r="R509" s="3"/>
      <c r="S509" s="3"/>
      <c r="T509" s="3"/>
      <c r="U509" s="3"/>
      <c r="V509" s="3"/>
      <c r="W509" s="3"/>
      <c r="X509" s="3"/>
      <c r="Y509" s="3"/>
      <c r="Z509" s="3"/>
      <c r="AA509" s="3"/>
      <c r="AB509" s="3"/>
      <c r="AC509" s="3"/>
      <c r="AD509" s="3"/>
      <c r="AE509" s="3"/>
      <c r="AF509" s="3"/>
      <c r="AG509" s="3"/>
      <c r="AH509" s="3"/>
      <c r="AI509" s="3"/>
      <c r="AJ509" s="3"/>
      <c r="AK509" s="4"/>
    </row>
    <row r="510" spans="1:37">
      <c r="A510" s="3"/>
      <c r="B510" s="3"/>
      <c r="C510" s="8"/>
      <c r="D510" s="3"/>
      <c r="E510" s="3"/>
      <c r="F510" s="3"/>
      <c r="G510" s="3"/>
      <c r="H510" s="3"/>
      <c r="I510" s="3"/>
      <c r="J510" s="3"/>
      <c r="K510" s="3"/>
      <c r="L510" s="3"/>
      <c r="M510" s="3"/>
      <c r="N510" s="36"/>
      <c r="O510" s="3"/>
      <c r="R510" s="3"/>
      <c r="S510" s="3"/>
      <c r="T510" s="3"/>
      <c r="U510" s="3"/>
      <c r="V510" s="3"/>
      <c r="W510" s="3"/>
      <c r="X510" s="3"/>
      <c r="Y510" s="3"/>
      <c r="Z510" s="3"/>
      <c r="AA510" s="3"/>
      <c r="AB510" s="3"/>
      <c r="AC510" s="3"/>
      <c r="AD510" s="3"/>
      <c r="AE510" s="3"/>
      <c r="AF510" s="3"/>
      <c r="AG510" s="3"/>
      <c r="AH510" s="3"/>
      <c r="AI510" s="3"/>
      <c r="AJ510" s="3"/>
      <c r="AK510" s="4"/>
    </row>
    <row r="511" spans="1:37">
      <c r="A511" s="3"/>
      <c r="B511" s="3"/>
      <c r="C511" s="8"/>
      <c r="D511" s="3"/>
      <c r="E511" s="3"/>
      <c r="F511" s="3"/>
      <c r="G511" s="3"/>
      <c r="H511" s="3"/>
      <c r="I511" s="3"/>
      <c r="J511" s="3"/>
      <c r="K511" s="3"/>
      <c r="L511" s="3"/>
      <c r="M511" s="3"/>
      <c r="N511" s="36"/>
      <c r="O511" s="3"/>
      <c r="R511" s="3"/>
      <c r="S511" s="3"/>
      <c r="T511" s="3"/>
      <c r="U511" s="3"/>
      <c r="V511" s="3"/>
      <c r="W511" s="3"/>
      <c r="X511" s="3"/>
      <c r="Y511" s="3"/>
      <c r="Z511" s="3"/>
      <c r="AA511" s="3"/>
      <c r="AB511" s="3"/>
      <c r="AC511" s="3"/>
      <c r="AD511" s="3"/>
      <c r="AE511" s="3"/>
      <c r="AF511" s="3"/>
      <c r="AG511" s="3"/>
      <c r="AH511" s="3"/>
      <c r="AI511" s="3"/>
      <c r="AJ511" s="3"/>
      <c r="AK511" s="4"/>
    </row>
    <row r="512" spans="1:37">
      <c r="A512" s="3"/>
      <c r="B512" s="3"/>
      <c r="C512" s="8"/>
      <c r="D512" s="3"/>
      <c r="E512" s="3"/>
      <c r="F512" s="3"/>
      <c r="G512" s="3"/>
      <c r="H512" s="3"/>
      <c r="I512" s="3"/>
      <c r="J512" s="3"/>
      <c r="K512" s="3"/>
      <c r="L512" s="3"/>
      <c r="M512" s="3"/>
      <c r="N512" s="36"/>
      <c r="O512" s="3"/>
      <c r="R512" s="3"/>
      <c r="S512" s="3"/>
      <c r="T512" s="3"/>
      <c r="U512" s="3"/>
      <c r="V512" s="3"/>
      <c r="W512" s="3"/>
      <c r="X512" s="3"/>
      <c r="Y512" s="3"/>
      <c r="Z512" s="3"/>
      <c r="AA512" s="3"/>
      <c r="AB512" s="3"/>
      <c r="AC512" s="3"/>
      <c r="AD512" s="3"/>
      <c r="AE512" s="3"/>
      <c r="AF512" s="3"/>
      <c r="AG512" s="3"/>
      <c r="AH512" s="3"/>
      <c r="AI512" s="3"/>
      <c r="AJ512" s="3"/>
      <c r="AK512" s="4"/>
    </row>
    <row r="513" spans="1:37">
      <c r="A513" s="3"/>
      <c r="B513" s="3"/>
      <c r="C513" s="8"/>
      <c r="D513" s="3"/>
      <c r="E513" s="3"/>
      <c r="F513" s="3"/>
      <c r="G513" s="3"/>
      <c r="H513" s="3"/>
      <c r="I513" s="3"/>
      <c r="J513" s="3"/>
      <c r="K513" s="3"/>
      <c r="L513" s="3"/>
      <c r="M513" s="3"/>
      <c r="N513" s="36"/>
      <c r="O513" s="3"/>
      <c r="R513" s="3"/>
      <c r="S513" s="3"/>
      <c r="T513" s="3"/>
      <c r="U513" s="3"/>
      <c r="V513" s="3"/>
      <c r="W513" s="3"/>
      <c r="X513" s="3"/>
      <c r="Y513" s="3"/>
      <c r="Z513" s="3"/>
      <c r="AA513" s="3"/>
      <c r="AB513" s="3"/>
      <c r="AC513" s="3"/>
      <c r="AD513" s="3"/>
      <c r="AE513" s="3"/>
      <c r="AF513" s="3"/>
      <c r="AG513" s="3"/>
      <c r="AH513" s="3"/>
      <c r="AI513" s="3"/>
      <c r="AJ513" s="3"/>
      <c r="AK513" s="4"/>
    </row>
    <row r="514" spans="1:37">
      <c r="A514" s="3"/>
      <c r="B514" s="3"/>
      <c r="C514" s="8"/>
      <c r="D514" s="3"/>
      <c r="E514" s="3"/>
      <c r="F514" s="3"/>
      <c r="G514" s="3"/>
      <c r="H514" s="3"/>
      <c r="I514" s="3"/>
      <c r="J514" s="3"/>
      <c r="K514" s="3"/>
      <c r="L514" s="3"/>
      <c r="M514" s="3"/>
      <c r="N514" s="36"/>
      <c r="O514" s="3"/>
      <c r="R514" s="3"/>
      <c r="S514" s="3"/>
      <c r="T514" s="3"/>
      <c r="U514" s="3"/>
      <c r="V514" s="3"/>
      <c r="W514" s="3"/>
      <c r="X514" s="3"/>
      <c r="Y514" s="3"/>
      <c r="Z514" s="3"/>
      <c r="AA514" s="3"/>
      <c r="AB514" s="3"/>
      <c r="AC514" s="3"/>
      <c r="AD514" s="3"/>
      <c r="AE514" s="3"/>
      <c r="AF514" s="3"/>
      <c r="AG514" s="3"/>
      <c r="AH514" s="3"/>
      <c r="AI514" s="3"/>
      <c r="AJ514" s="3"/>
      <c r="AK514" s="4"/>
    </row>
    <row r="515" spans="1:37">
      <c r="A515" s="3"/>
      <c r="B515" s="3"/>
      <c r="C515" s="8"/>
      <c r="D515" s="3"/>
      <c r="E515" s="3"/>
      <c r="F515" s="3"/>
      <c r="G515" s="3"/>
      <c r="H515" s="3"/>
      <c r="I515" s="3"/>
      <c r="J515" s="3"/>
      <c r="K515" s="3"/>
      <c r="L515" s="3"/>
      <c r="M515" s="3"/>
      <c r="N515" s="36"/>
      <c r="O515" s="3"/>
      <c r="R515" s="3"/>
      <c r="S515" s="3"/>
      <c r="T515" s="3"/>
      <c r="U515" s="3"/>
      <c r="V515" s="3"/>
      <c r="W515" s="3"/>
      <c r="X515" s="3"/>
      <c r="Y515" s="3"/>
      <c r="Z515" s="3"/>
      <c r="AA515" s="3"/>
      <c r="AB515" s="3"/>
      <c r="AC515" s="3"/>
      <c r="AD515" s="3"/>
      <c r="AE515" s="3"/>
      <c r="AF515" s="3"/>
      <c r="AG515" s="3"/>
      <c r="AH515" s="3"/>
      <c r="AI515" s="3"/>
      <c r="AJ515" s="3"/>
      <c r="AK515" s="4"/>
    </row>
    <row r="516" spans="1:37">
      <c r="A516" s="3"/>
      <c r="B516" s="3"/>
      <c r="C516" s="8"/>
      <c r="D516" s="3"/>
      <c r="E516" s="3"/>
      <c r="F516" s="3"/>
      <c r="G516" s="3"/>
      <c r="H516" s="3"/>
      <c r="I516" s="3"/>
      <c r="J516" s="3"/>
      <c r="K516" s="3"/>
      <c r="L516" s="3"/>
      <c r="M516" s="3"/>
      <c r="N516" s="36"/>
      <c r="O516" s="3"/>
      <c r="R516" s="3"/>
      <c r="S516" s="3"/>
      <c r="T516" s="3"/>
      <c r="U516" s="3"/>
      <c r="V516" s="3"/>
      <c r="W516" s="3"/>
      <c r="X516" s="3"/>
      <c r="Y516" s="3"/>
      <c r="Z516" s="3"/>
      <c r="AA516" s="3"/>
      <c r="AB516" s="3"/>
      <c r="AC516" s="3"/>
      <c r="AD516" s="3"/>
      <c r="AE516" s="3"/>
      <c r="AF516" s="3"/>
      <c r="AG516" s="3"/>
      <c r="AH516" s="3"/>
      <c r="AI516" s="3"/>
      <c r="AJ516" s="3"/>
      <c r="AK516" s="4"/>
    </row>
    <row r="517" spans="1:37">
      <c r="A517" s="3"/>
      <c r="B517" s="3"/>
      <c r="C517" s="8"/>
      <c r="D517" s="3"/>
      <c r="E517" s="3"/>
      <c r="F517" s="3"/>
      <c r="G517" s="3"/>
      <c r="H517" s="3"/>
      <c r="I517" s="3"/>
      <c r="J517" s="3"/>
      <c r="K517" s="3"/>
      <c r="L517" s="3"/>
      <c r="M517" s="3"/>
      <c r="N517" s="3"/>
      <c r="O517" s="3"/>
      <c r="R517" s="3"/>
      <c r="S517" s="3"/>
      <c r="T517" s="3"/>
      <c r="U517" s="3"/>
      <c r="V517" s="3"/>
      <c r="W517" s="3"/>
      <c r="X517" s="3"/>
      <c r="Y517" s="3"/>
      <c r="Z517" s="3"/>
      <c r="AA517" s="3"/>
      <c r="AB517" s="3"/>
      <c r="AC517" s="3"/>
      <c r="AD517" s="3"/>
      <c r="AE517" s="3"/>
      <c r="AF517" s="3"/>
      <c r="AG517" s="3"/>
      <c r="AH517" s="3"/>
      <c r="AI517" s="3"/>
      <c r="AJ517" s="3"/>
      <c r="AK517" s="4"/>
    </row>
    <row r="518" spans="1:37">
      <c r="A518" s="3"/>
      <c r="B518" s="3"/>
      <c r="C518" s="8"/>
      <c r="D518" s="3"/>
      <c r="E518" s="3"/>
      <c r="F518" s="3"/>
      <c r="G518" s="3"/>
      <c r="H518" s="3"/>
      <c r="I518" s="3"/>
      <c r="J518" s="3"/>
      <c r="K518" s="3"/>
      <c r="L518" s="3"/>
      <c r="M518" s="3"/>
      <c r="N518" s="36"/>
      <c r="O518" s="3"/>
      <c r="R518" s="3"/>
      <c r="S518" s="3"/>
      <c r="T518" s="3"/>
      <c r="U518" s="3"/>
      <c r="V518" s="3"/>
      <c r="W518" s="3"/>
      <c r="X518" s="3"/>
      <c r="Y518" s="3"/>
      <c r="Z518" s="3"/>
      <c r="AA518" s="3"/>
      <c r="AB518" s="3"/>
      <c r="AC518" s="3"/>
      <c r="AD518" s="3"/>
      <c r="AE518" s="3"/>
      <c r="AF518" s="3"/>
      <c r="AG518" s="3"/>
      <c r="AH518" s="3"/>
      <c r="AI518" s="3"/>
      <c r="AJ518" s="3"/>
      <c r="AK518" s="4"/>
    </row>
    <row r="519" spans="1:37">
      <c r="A519" s="3"/>
      <c r="B519" s="3"/>
      <c r="C519" s="8"/>
      <c r="D519" s="3"/>
      <c r="E519" s="3"/>
      <c r="F519" s="3"/>
      <c r="G519" s="3"/>
      <c r="H519" s="3"/>
      <c r="I519" s="3"/>
      <c r="J519" s="3"/>
      <c r="K519" s="3"/>
      <c r="L519" s="3"/>
      <c r="M519" s="3"/>
      <c r="N519" s="36"/>
      <c r="O519" s="3"/>
      <c r="R519" s="3"/>
      <c r="S519" s="3"/>
      <c r="T519" s="3"/>
      <c r="U519" s="3"/>
      <c r="V519" s="3"/>
      <c r="W519" s="3"/>
      <c r="X519" s="3"/>
      <c r="Y519" s="3"/>
      <c r="Z519" s="3"/>
      <c r="AA519" s="3"/>
      <c r="AB519" s="3"/>
      <c r="AC519" s="3"/>
      <c r="AD519" s="3"/>
      <c r="AE519" s="3"/>
      <c r="AF519" s="3"/>
      <c r="AG519" s="3"/>
      <c r="AH519" s="3"/>
      <c r="AI519" s="3"/>
      <c r="AJ519" s="3"/>
      <c r="AK519" s="4"/>
    </row>
    <row r="520" spans="1:37">
      <c r="A520" s="3"/>
      <c r="B520" s="3"/>
      <c r="C520" s="8"/>
      <c r="D520" s="3"/>
      <c r="E520" s="3"/>
      <c r="F520" s="3"/>
      <c r="G520" s="3"/>
      <c r="H520" s="3"/>
      <c r="I520" s="3"/>
      <c r="J520" s="3"/>
      <c r="K520" s="3"/>
      <c r="L520" s="3"/>
      <c r="M520" s="3"/>
      <c r="N520" s="36"/>
      <c r="O520" s="3"/>
      <c r="R520" s="3"/>
      <c r="S520" s="3"/>
      <c r="T520" s="3"/>
      <c r="U520" s="3"/>
      <c r="V520" s="3"/>
      <c r="W520" s="3"/>
      <c r="X520" s="3"/>
      <c r="Y520" s="3"/>
      <c r="Z520" s="3"/>
      <c r="AA520" s="3"/>
      <c r="AB520" s="3"/>
      <c r="AC520" s="3"/>
      <c r="AD520" s="3"/>
      <c r="AE520" s="3"/>
      <c r="AF520" s="3"/>
      <c r="AG520" s="3"/>
      <c r="AH520" s="3"/>
      <c r="AI520" s="3"/>
      <c r="AJ520" s="3"/>
      <c r="AK520" s="4"/>
    </row>
    <row r="521" spans="1:37">
      <c r="A521" s="3"/>
      <c r="B521" s="3"/>
      <c r="C521" s="8"/>
      <c r="D521" s="3"/>
      <c r="E521" s="3"/>
      <c r="F521" s="3"/>
      <c r="G521" s="3"/>
      <c r="H521" s="3"/>
      <c r="I521" s="3"/>
      <c r="J521" s="3"/>
      <c r="K521" s="3"/>
      <c r="L521" s="3"/>
      <c r="M521" s="3"/>
      <c r="N521" s="36"/>
      <c r="O521" s="3"/>
      <c r="R521" s="3"/>
      <c r="S521" s="3"/>
      <c r="T521" s="3"/>
      <c r="U521" s="3"/>
      <c r="V521" s="3"/>
      <c r="W521" s="3"/>
      <c r="X521" s="3"/>
      <c r="Y521" s="3"/>
      <c r="Z521" s="3"/>
      <c r="AA521" s="3"/>
      <c r="AB521" s="3"/>
      <c r="AC521" s="3"/>
      <c r="AD521" s="3"/>
      <c r="AE521" s="3"/>
      <c r="AF521" s="3"/>
      <c r="AG521" s="3"/>
      <c r="AH521" s="3"/>
      <c r="AI521" s="3"/>
      <c r="AJ521" s="3"/>
      <c r="AK521" s="4"/>
    </row>
    <row r="522" spans="1:37">
      <c r="A522" s="3"/>
      <c r="B522" s="3"/>
      <c r="C522" s="8"/>
      <c r="D522" s="3"/>
      <c r="E522" s="3"/>
      <c r="F522" s="3"/>
      <c r="G522" s="3"/>
      <c r="H522" s="3"/>
      <c r="I522" s="3"/>
      <c r="J522" s="3"/>
      <c r="K522" s="3"/>
      <c r="L522" s="3"/>
      <c r="M522" s="3"/>
      <c r="N522" s="36"/>
      <c r="O522" s="3"/>
      <c r="R522" s="3"/>
      <c r="S522" s="3"/>
      <c r="T522" s="3"/>
      <c r="U522" s="3"/>
      <c r="V522" s="3"/>
      <c r="W522" s="3"/>
      <c r="X522" s="3"/>
      <c r="Y522" s="3"/>
      <c r="Z522" s="3"/>
      <c r="AA522" s="3"/>
      <c r="AB522" s="3"/>
      <c r="AC522" s="3"/>
      <c r="AD522" s="3"/>
      <c r="AE522" s="3"/>
      <c r="AF522" s="3"/>
      <c r="AG522" s="3"/>
      <c r="AH522" s="3"/>
      <c r="AI522" s="3"/>
      <c r="AJ522" s="3"/>
      <c r="AK522" s="4"/>
    </row>
    <row r="523" spans="1:37">
      <c r="A523" s="3"/>
      <c r="B523" s="3"/>
      <c r="C523" s="8"/>
      <c r="D523" s="3"/>
      <c r="E523" s="3"/>
      <c r="F523" s="3"/>
      <c r="G523" s="3"/>
      <c r="H523" s="3"/>
      <c r="I523" s="3"/>
      <c r="J523" s="3"/>
      <c r="K523" s="3"/>
      <c r="L523" s="3"/>
      <c r="M523" s="3"/>
      <c r="N523" s="36"/>
      <c r="O523" s="3"/>
      <c r="R523" s="3"/>
      <c r="S523" s="3"/>
      <c r="T523" s="3"/>
      <c r="U523" s="3"/>
      <c r="V523" s="3"/>
      <c r="W523" s="3"/>
      <c r="X523" s="3"/>
      <c r="Y523" s="3"/>
      <c r="Z523" s="3"/>
      <c r="AA523" s="3"/>
      <c r="AB523" s="3"/>
      <c r="AC523" s="3"/>
      <c r="AD523" s="3"/>
      <c r="AE523" s="3"/>
      <c r="AF523" s="3"/>
      <c r="AG523" s="3"/>
      <c r="AH523" s="3"/>
      <c r="AI523" s="3"/>
      <c r="AJ523" s="3"/>
      <c r="AK523" s="4"/>
    </row>
    <row r="524" spans="1:37">
      <c r="A524" s="3"/>
      <c r="B524" s="3"/>
      <c r="C524" s="8"/>
      <c r="D524" s="3"/>
      <c r="E524" s="3"/>
      <c r="F524" s="3"/>
      <c r="G524" s="3"/>
      <c r="H524" s="3"/>
      <c r="I524" s="3"/>
      <c r="J524" s="3"/>
      <c r="K524" s="3"/>
      <c r="L524" s="3"/>
      <c r="M524" s="3"/>
      <c r="N524" s="36"/>
      <c r="O524" s="3"/>
      <c r="R524" s="3"/>
      <c r="S524" s="3"/>
      <c r="T524" s="3"/>
      <c r="U524" s="3"/>
      <c r="V524" s="3"/>
      <c r="W524" s="3"/>
      <c r="X524" s="3"/>
      <c r="Y524" s="3"/>
      <c r="Z524" s="3"/>
      <c r="AA524" s="3"/>
      <c r="AB524" s="3"/>
      <c r="AC524" s="3"/>
      <c r="AD524" s="3"/>
      <c r="AE524" s="3"/>
      <c r="AF524" s="3"/>
      <c r="AG524" s="3"/>
      <c r="AH524" s="3"/>
      <c r="AI524" s="3"/>
      <c r="AJ524" s="3"/>
      <c r="AK524" s="4"/>
    </row>
    <row r="525" spans="1:37">
      <c r="A525" s="3"/>
      <c r="B525" s="3"/>
      <c r="C525" s="8"/>
      <c r="D525" s="3"/>
      <c r="E525" s="3"/>
      <c r="F525" s="3"/>
      <c r="G525" s="3"/>
      <c r="H525" s="3"/>
      <c r="I525" s="3"/>
      <c r="J525" s="3"/>
      <c r="K525" s="3"/>
      <c r="L525" s="3"/>
      <c r="M525" s="3"/>
      <c r="N525" s="36"/>
      <c r="O525" s="3"/>
      <c r="R525" s="3"/>
      <c r="S525" s="3"/>
      <c r="T525" s="3"/>
      <c r="U525" s="3"/>
      <c r="V525" s="3"/>
      <c r="W525" s="3"/>
      <c r="X525" s="3"/>
      <c r="Y525" s="3"/>
      <c r="Z525" s="3"/>
      <c r="AA525" s="3"/>
      <c r="AB525" s="3"/>
      <c r="AC525" s="3"/>
      <c r="AD525" s="3"/>
      <c r="AE525" s="3"/>
      <c r="AF525" s="3"/>
      <c r="AG525" s="3"/>
      <c r="AH525" s="3"/>
      <c r="AI525" s="3"/>
      <c r="AJ525" s="3"/>
      <c r="AK525" s="4"/>
    </row>
    <row r="526" spans="1:37">
      <c r="A526" s="3"/>
      <c r="B526" s="3"/>
      <c r="C526" s="8"/>
      <c r="D526" s="3"/>
      <c r="E526" s="3"/>
      <c r="F526" s="3"/>
      <c r="G526" s="3"/>
      <c r="H526" s="3"/>
      <c r="I526" s="3"/>
      <c r="J526" s="3"/>
      <c r="K526" s="3"/>
      <c r="L526" s="3"/>
      <c r="M526" s="3"/>
      <c r="N526" s="36"/>
      <c r="O526" s="3"/>
      <c r="R526" s="3"/>
      <c r="S526" s="3"/>
      <c r="T526" s="3"/>
      <c r="U526" s="3"/>
      <c r="V526" s="3"/>
      <c r="W526" s="3"/>
      <c r="X526" s="3"/>
      <c r="Y526" s="3"/>
      <c r="Z526" s="3"/>
      <c r="AA526" s="3"/>
      <c r="AB526" s="3"/>
      <c r="AC526" s="3"/>
      <c r="AD526" s="3"/>
      <c r="AE526" s="3"/>
      <c r="AF526" s="3"/>
      <c r="AG526" s="3"/>
      <c r="AH526" s="3"/>
      <c r="AI526" s="3"/>
      <c r="AJ526" s="3"/>
      <c r="AK526" s="4"/>
    </row>
    <row r="527" spans="1:37">
      <c r="A527" s="3"/>
      <c r="B527" s="3"/>
      <c r="C527" s="8"/>
      <c r="D527" s="3"/>
      <c r="E527" s="3"/>
      <c r="F527" s="3"/>
      <c r="G527" s="3"/>
      <c r="H527" s="3"/>
      <c r="I527" s="3"/>
      <c r="J527" s="3"/>
      <c r="K527" s="3"/>
      <c r="L527" s="3"/>
      <c r="M527" s="3"/>
      <c r="N527" s="36"/>
      <c r="O527" s="3"/>
      <c r="R527" s="3"/>
      <c r="S527" s="3"/>
      <c r="T527" s="3"/>
      <c r="U527" s="3"/>
      <c r="V527" s="3"/>
      <c r="W527" s="3"/>
      <c r="X527" s="3"/>
      <c r="Y527" s="3"/>
      <c r="Z527" s="3"/>
      <c r="AA527" s="3"/>
      <c r="AB527" s="3"/>
      <c r="AC527" s="3"/>
      <c r="AD527" s="3"/>
      <c r="AE527" s="3"/>
      <c r="AF527" s="3"/>
      <c r="AG527" s="3"/>
      <c r="AH527" s="3"/>
      <c r="AI527" s="3"/>
      <c r="AJ527" s="3"/>
      <c r="AK527" s="4"/>
    </row>
    <row r="528" spans="1:37">
      <c r="A528" s="3"/>
      <c r="B528" s="3"/>
      <c r="C528" s="8"/>
      <c r="D528" s="3"/>
      <c r="E528" s="3"/>
      <c r="F528" s="3"/>
      <c r="G528" s="3"/>
      <c r="H528" s="3"/>
      <c r="I528" s="3"/>
      <c r="J528" s="3"/>
      <c r="K528" s="3"/>
      <c r="L528" s="3"/>
      <c r="M528" s="3"/>
      <c r="N528" s="36"/>
      <c r="O528" s="3"/>
      <c r="R528" s="3"/>
      <c r="S528" s="3"/>
      <c r="T528" s="3"/>
      <c r="U528" s="3"/>
      <c r="V528" s="3"/>
      <c r="W528" s="3"/>
      <c r="X528" s="3"/>
      <c r="Y528" s="3"/>
      <c r="Z528" s="3"/>
      <c r="AA528" s="3"/>
      <c r="AB528" s="3"/>
      <c r="AC528" s="3"/>
      <c r="AD528" s="3"/>
      <c r="AE528" s="3"/>
      <c r="AF528" s="3"/>
      <c r="AG528" s="3"/>
      <c r="AH528" s="3"/>
      <c r="AI528" s="3"/>
      <c r="AJ528" s="3"/>
      <c r="AK528" s="4"/>
    </row>
    <row r="529" spans="1:37">
      <c r="A529" s="3"/>
      <c r="B529" s="3"/>
      <c r="C529" s="8"/>
      <c r="D529" s="3"/>
      <c r="E529" s="3"/>
      <c r="F529" s="3"/>
      <c r="G529" s="3"/>
      <c r="H529" s="3"/>
      <c r="I529" s="3"/>
      <c r="J529" s="3"/>
      <c r="K529" s="3"/>
      <c r="L529" s="3"/>
      <c r="M529" s="3"/>
      <c r="N529" s="36"/>
      <c r="O529" s="3"/>
      <c r="R529" s="3"/>
      <c r="S529" s="3"/>
      <c r="T529" s="3"/>
      <c r="U529" s="3"/>
      <c r="V529" s="3"/>
      <c r="W529" s="3"/>
      <c r="X529" s="3"/>
      <c r="Y529" s="3"/>
      <c r="Z529" s="3"/>
      <c r="AA529" s="3"/>
      <c r="AB529" s="3"/>
      <c r="AC529" s="3"/>
      <c r="AD529" s="3"/>
      <c r="AE529" s="3"/>
      <c r="AF529" s="3"/>
      <c r="AG529" s="3"/>
      <c r="AH529" s="3"/>
      <c r="AI529" s="3"/>
      <c r="AJ529" s="3"/>
      <c r="AK529" s="4"/>
    </row>
    <row r="530" spans="1:37">
      <c r="A530" s="3"/>
      <c r="B530" s="3"/>
      <c r="C530" s="8"/>
      <c r="D530" s="3"/>
      <c r="E530" s="3"/>
      <c r="F530" s="3"/>
      <c r="G530" s="3"/>
      <c r="H530" s="3"/>
      <c r="I530" s="3"/>
      <c r="J530" s="3"/>
      <c r="K530" s="3"/>
      <c r="L530" s="3"/>
      <c r="M530" s="3"/>
      <c r="N530" s="36"/>
      <c r="O530" s="3"/>
      <c r="R530" s="3"/>
      <c r="S530" s="3"/>
      <c r="T530" s="3"/>
      <c r="U530" s="3"/>
      <c r="V530" s="3"/>
      <c r="W530" s="3"/>
      <c r="X530" s="3"/>
      <c r="Y530" s="3"/>
      <c r="Z530" s="3"/>
      <c r="AA530" s="3"/>
      <c r="AB530" s="3"/>
      <c r="AC530" s="3"/>
      <c r="AD530" s="3"/>
      <c r="AE530" s="3"/>
      <c r="AF530" s="3"/>
      <c r="AG530" s="3"/>
      <c r="AH530" s="3"/>
      <c r="AI530" s="3"/>
      <c r="AJ530" s="3"/>
      <c r="AK530" s="4"/>
    </row>
    <row r="531" spans="1:37">
      <c r="A531" s="3"/>
      <c r="B531" s="3"/>
      <c r="C531" s="8"/>
      <c r="D531" s="3"/>
      <c r="E531" s="3"/>
      <c r="F531" s="3"/>
      <c r="G531" s="3"/>
      <c r="H531" s="3"/>
      <c r="I531" s="3"/>
      <c r="J531" s="3"/>
      <c r="K531" s="3"/>
      <c r="L531" s="3"/>
      <c r="M531" s="3"/>
      <c r="N531" s="36"/>
      <c r="O531" s="3"/>
      <c r="R531" s="3"/>
      <c r="S531" s="3"/>
      <c r="T531" s="3"/>
      <c r="U531" s="3"/>
      <c r="V531" s="3"/>
      <c r="W531" s="3"/>
      <c r="X531" s="3"/>
      <c r="Y531" s="3"/>
      <c r="Z531" s="3"/>
      <c r="AA531" s="3"/>
      <c r="AB531" s="3"/>
      <c r="AC531" s="3"/>
      <c r="AD531" s="3"/>
      <c r="AE531" s="3"/>
      <c r="AF531" s="3"/>
      <c r="AG531" s="3"/>
      <c r="AH531" s="3"/>
      <c r="AI531" s="3"/>
      <c r="AJ531" s="3"/>
      <c r="AK531" s="4"/>
    </row>
    <row r="532" spans="1:37">
      <c r="A532" s="3"/>
      <c r="B532" s="3"/>
      <c r="C532" s="8"/>
      <c r="D532" s="3"/>
      <c r="E532" s="3"/>
      <c r="F532" s="3"/>
      <c r="G532" s="3"/>
      <c r="H532" s="3"/>
      <c r="I532" s="3"/>
      <c r="J532" s="3"/>
      <c r="K532" s="3"/>
      <c r="L532" s="3"/>
      <c r="M532" s="3"/>
      <c r="N532" s="36"/>
      <c r="O532" s="3"/>
      <c r="R532" s="3"/>
      <c r="S532" s="3"/>
      <c r="T532" s="3"/>
      <c r="U532" s="3"/>
      <c r="V532" s="3"/>
      <c r="W532" s="3"/>
      <c r="X532" s="3"/>
      <c r="Y532" s="3"/>
      <c r="Z532" s="3"/>
      <c r="AA532" s="3"/>
      <c r="AB532" s="3"/>
      <c r="AC532" s="3"/>
      <c r="AD532" s="3"/>
      <c r="AE532" s="3"/>
      <c r="AF532" s="3"/>
      <c r="AG532" s="3"/>
      <c r="AH532" s="3"/>
      <c r="AI532" s="3"/>
      <c r="AJ532" s="3"/>
      <c r="AK532" s="4"/>
    </row>
    <row r="533" spans="1:37">
      <c r="A533" s="3"/>
      <c r="B533" s="3"/>
      <c r="C533" s="8"/>
      <c r="D533" s="3"/>
      <c r="E533" s="3"/>
      <c r="F533" s="3"/>
      <c r="G533" s="3"/>
      <c r="H533" s="3"/>
      <c r="I533" s="3"/>
      <c r="J533" s="3"/>
      <c r="K533" s="3"/>
      <c r="L533" s="3"/>
      <c r="M533" s="3"/>
      <c r="N533" s="3"/>
      <c r="O533" s="3"/>
      <c r="R533" s="3"/>
      <c r="S533" s="3"/>
      <c r="T533" s="3"/>
      <c r="U533" s="3"/>
      <c r="V533" s="3"/>
      <c r="W533" s="3"/>
      <c r="X533" s="3"/>
      <c r="Y533" s="3"/>
      <c r="Z533" s="3"/>
      <c r="AA533" s="3"/>
      <c r="AB533" s="3"/>
      <c r="AC533" s="3"/>
      <c r="AD533" s="3"/>
      <c r="AE533" s="3"/>
      <c r="AF533" s="3"/>
      <c r="AG533" s="3"/>
      <c r="AH533" s="3"/>
      <c r="AI533" s="3"/>
      <c r="AJ533" s="3"/>
      <c r="AK533" s="4"/>
    </row>
    <row r="534" spans="1:37">
      <c r="A534" s="3"/>
      <c r="B534" s="3"/>
      <c r="C534" s="8"/>
      <c r="D534" s="3"/>
      <c r="E534" s="3"/>
      <c r="F534" s="3"/>
      <c r="G534" s="3"/>
      <c r="H534" s="3"/>
      <c r="I534" s="3"/>
      <c r="J534" s="3"/>
      <c r="K534" s="3"/>
      <c r="L534" s="3"/>
      <c r="M534" s="3"/>
      <c r="N534" s="36"/>
      <c r="R534" s="3"/>
      <c r="S534" s="3"/>
      <c r="T534" s="3"/>
      <c r="U534" s="3"/>
      <c r="V534" s="3"/>
      <c r="W534" s="3"/>
      <c r="X534" s="3"/>
      <c r="Y534" s="3"/>
      <c r="Z534" s="3"/>
      <c r="AA534" s="3"/>
      <c r="AB534" s="3"/>
      <c r="AC534" s="3"/>
      <c r="AD534" s="3"/>
      <c r="AE534" s="3"/>
      <c r="AF534" s="3"/>
      <c r="AG534" s="3"/>
      <c r="AH534" s="3"/>
      <c r="AI534" s="3"/>
      <c r="AJ534" s="3"/>
      <c r="AK534" s="4"/>
    </row>
    <row r="535" spans="1:37">
      <c r="A535" s="3"/>
      <c r="B535" s="3"/>
      <c r="C535" s="8"/>
      <c r="D535" s="3"/>
      <c r="E535" s="3"/>
      <c r="F535" s="3"/>
      <c r="G535" s="3"/>
      <c r="H535" s="3"/>
      <c r="I535" s="3"/>
      <c r="J535" s="3"/>
      <c r="K535" s="3"/>
      <c r="L535" s="3"/>
      <c r="M535" s="3"/>
      <c r="N535" s="36"/>
      <c r="R535" s="3"/>
      <c r="S535" s="3"/>
      <c r="T535" s="3"/>
      <c r="U535" s="3"/>
      <c r="V535" s="3"/>
      <c r="W535" s="3"/>
      <c r="X535" s="3"/>
      <c r="Y535" s="3"/>
      <c r="Z535" s="3"/>
      <c r="AA535" s="3"/>
      <c r="AB535" s="3"/>
      <c r="AC535" s="3"/>
      <c r="AD535" s="3"/>
      <c r="AE535" s="3"/>
      <c r="AF535" s="3"/>
      <c r="AG535" s="3"/>
      <c r="AH535" s="3"/>
      <c r="AI535" s="3"/>
      <c r="AJ535" s="3"/>
      <c r="AK535" s="4"/>
    </row>
    <row r="536" spans="1:37">
      <c r="A536" s="3"/>
      <c r="B536" s="3"/>
      <c r="C536" s="8"/>
      <c r="D536" s="3"/>
      <c r="E536" s="3"/>
      <c r="F536" s="3"/>
      <c r="G536" s="3"/>
      <c r="H536" s="3"/>
      <c r="I536" s="3"/>
      <c r="J536" s="3"/>
      <c r="K536" s="3"/>
      <c r="L536" s="3"/>
      <c r="M536" s="3"/>
      <c r="N536" s="36"/>
      <c r="R536" s="3"/>
      <c r="S536" s="3"/>
      <c r="T536" s="3"/>
      <c r="U536" s="3"/>
      <c r="V536" s="3"/>
      <c r="W536" s="3"/>
      <c r="X536" s="3"/>
      <c r="Y536" s="3"/>
      <c r="Z536" s="3"/>
      <c r="AA536" s="3"/>
      <c r="AB536" s="3"/>
      <c r="AC536" s="3"/>
      <c r="AD536" s="3"/>
      <c r="AE536" s="3"/>
      <c r="AF536" s="3"/>
      <c r="AG536" s="3"/>
      <c r="AH536" s="3"/>
      <c r="AI536" s="3"/>
      <c r="AJ536" s="3"/>
      <c r="AK536" s="4"/>
    </row>
    <row r="537" spans="1:37">
      <c r="A537" s="3"/>
      <c r="B537" s="3"/>
      <c r="C537" s="8"/>
      <c r="D537" s="3"/>
      <c r="E537" s="3"/>
      <c r="F537" s="3"/>
      <c r="G537" s="3"/>
      <c r="H537" s="3"/>
      <c r="I537" s="3"/>
      <c r="J537" s="3"/>
      <c r="K537" s="3"/>
      <c r="L537" s="3"/>
      <c r="M537" s="3"/>
      <c r="N537" s="36"/>
      <c r="O537" s="3"/>
      <c r="R537" s="3"/>
      <c r="S537" s="3"/>
      <c r="T537" s="3"/>
      <c r="U537" s="3"/>
      <c r="V537" s="3"/>
      <c r="W537" s="3"/>
      <c r="X537" s="3"/>
      <c r="Y537" s="3"/>
      <c r="Z537" s="3"/>
      <c r="AA537" s="3"/>
      <c r="AB537" s="3"/>
      <c r="AC537" s="3"/>
      <c r="AD537" s="3"/>
      <c r="AE537" s="3"/>
      <c r="AF537" s="3"/>
      <c r="AG537" s="3"/>
      <c r="AH537" s="3"/>
      <c r="AI537" s="3"/>
      <c r="AJ537" s="3"/>
      <c r="AK537" s="4"/>
    </row>
    <row r="538" spans="1:37">
      <c r="A538" s="3"/>
      <c r="B538" s="3"/>
      <c r="C538" s="8"/>
      <c r="D538" s="3"/>
      <c r="E538" s="3"/>
      <c r="F538" s="3"/>
      <c r="G538" s="3"/>
      <c r="H538" s="3"/>
      <c r="I538" s="3"/>
      <c r="J538" s="3"/>
      <c r="K538" s="3"/>
      <c r="L538" s="3"/>
      <c r="M538" s="3"/>
      <c r="N538" s="36"/>
      <c r="O538" s="3"/>
      <c r="R538" s="3"/>
      <c r="S538" s="3"/>
      <c r="T538" s="3"/>
      <c r="U538" s="3"/>
      <c r="V538" s="3"/>
      <c r="W538" s="3"/>
      <c r="X538" s="3"/>
      <c r="Y538" s="3"/>
      <c r="Z538" s="3"/>
      <c r="AA538" s="3"/>
      <c r="AB538" s="3"/>
      <c r="AC538" s="3"/>
      <c r="AD538" s="3"/>
      <c r="AE538" s="3"/>
      <c r="AF538" s="3"/>
      <c r="AG538" s="3"/>
      <c r="AH538" s="3"/>
      <c r="AI538" s="3"/>
      <c r="AJ538" s="3"/>
      <c r="AK538" s="4"/>
    </row>
    <row r="539" spans="1:37">
      <c r="A539" s="3"/>
      <c r="B539" s="3"/>
      <c r="C539" s="8"/>
      <c r="D539" s="3"/>
      <c r="E539" s="3"/>
      <c r="F539" s="3"/>
      <c r="G539" s="3"/>
      <c r="H539" s="3"/>
      <c r="I539" s="3"/>
      <c r="J539" s="3"/>
      <c r="K539" s="3"/>
      <c r="L539" s="3"/>
      <c r="M539" s="3"/>
      <c r="N539" s="36"/>
      <c r="R539" s="3"/>
      <c r="S539" s="3"/>
      <c r="T539" s="3"/>
      <c r="U539" s="3"/>
      <c r="V539" s="3"/>
      <c r="W539" s="3"/>
      <c r="X539" s="3"/>
      <c r="Y539" s="3"/>
      <c r="Z539" s="3"/>
      <c r="AA539" s="3"/>
      <c r="AB539" s="3"/>
      <c r="AC539" s="3"/>
      <c r="AD539" s="3"/>
      <c r="AE539" s="3"/>
      <c r="AF539" s="3"/>
      <c r="AG539" s="3"/>
      <c r="AH539" s="3"/>
      <c r="AI539" s="3"/>
      <c r="AJ539" s="3"/>
      <c r="AK539" s="4"/>
    </row>
    <row r="540" spans="1:37">
      <c r="A540" s="3"/>
      <c r="B540" s="3"/>
      <c r="C540" s="8"/>
      <c r="D540" s="3"/>
      <c r="E540" s="3"/>
      <c r="F540" s="3"/>
      <c r="G540" s="3"/>
      <c r="H540" s="3"/>
      <c r="I540" s="3"/>
      <c r="J540" s="3"/>
      <c r="K540" s="3"/>
      <c r="L540" s="3"/>
      <c r="M540" s="3"/>
      <c r="N540" s="36"/>
      <c r="O540" s="3"/>
      <c r="R540" s="3"/>
      <c r="S540" s="3"/>
      <c r="T540" s="3"/>
      <c r="U540" s="3"/>
      <c r="V540" s="3"/>
      <c r="W540" s="3"/>
      <c r="X540" s="3"/>
      <c r="Y540" s="3"/>
      <c r="Z540" s="3"/>
      <c r="AA540" s="3"/>
      <c r="AB540" s="3"/>
      <c r="AC540" s="3"/>
      <c r="AD540" s="3"/>
      <c r="AE540" s="3"/>
      <c r="AF540" s="3"/>
      <c r="AG540" s="3"/>
      <c r="AH540" s="3"/>
      <c r="AI540" s="3"/>
      <c r="AJ540" s="3"/>
      <c r="AK540" s="4"/>
    </row>
    <row r="541" spans="1:37">
      <c r="A541" s="3"/>
      <c r="B541" s="3"/>
      <c r="C541" s="8"/>
      <c r="D541" s="3"/>
      <c r="E541" s="3"/>
      <c r="F541" s="3"/>
      <c r="G541" s="3"/>
      <c r="H541" s="3"/>
      <c r="I541" s="3"/>
      <c r="J541" s="3"/>
      <c r="K541" s="3"/>
      <c r="L541" s="3"/>
      <c r="M541" s="3"/>
      <c r="N541" s="3"/>
      <c r="O541" s="3"/>
      <c r="R541" s="3"/>
      <c r="S541" s="3"/>
      <c r="T541" s="3"/>
      <c r="U541" s="3"/>
      <c r="V541" s="3"/>
      <c r="W541" s="3"/>
      <c r="X541" s="3"/>
      <c r="Y541" s="3"/>
      <c r="Z541" s="3"/>
      <c r="AA541" s="3"/>
      <c r="AB541" s="3"/>
      <c r="AC541" s="3"/>
      <c r="AD541" s="3"/>
      <c r="AE541" s="3"/>
      <c r="AF541" s="3"/>
      <c r="AG541" s="3"/>
      <c r="AH541" s="3"/>
      <c r="AI541" s="3"/>
      <c r="AJ541" s="3"/>
      <c r="AK541" s="4"/>
    </row>
    <row r="542" spans="1:37">
      <c r="A542" s="3"/>
      <c r="B542" s="3"/>
      <c r="C542" s="8"/>
      <c r="D542" s="3"/>
      <c r="E542" s="3"/>
      <c r="F542" s="3"/>
      <c r="G542" s="3"/>
      <c r="H542" s="3"/>
      <c r="I542" s="3"/>
      <c r="J542" s="3"/>
      <c r="K542" s="3"/>
      <c r="L542" s="3"/>
      <c r="M542" s="3"/>
      <c r="N542" s="36"/>
      <c r="O542" s="3"/>
      <c r="R542" s="3"/>
      <c r="S542" s="3"/>
      <c r="T542" s="3"/>
      <c r="U542" s="3"/>
      <c r="V542" s="3"/>
      <c r="W542" s="3"/>
      <c r="X542" s="3"/>
      <c r="Y542" s="3"/>
      <c r="Z542" s="3"/>
      <c r="AA542" s="3"/>
      <c r="AB542" s="3"/>
      <c r="AC542" s="3"/>
      <c r="AD542" s="3"/>
      <c r="AE542" s="3"/>
      <c r="AF542" s="3"/>
      <c r="AG542" s="3"/>
      <c r="AH542" s="3"/>
      <c r="AI542" s="3"/>
      <c r="AJ542" s="3"/>
      <c r="AK542" s="4"/>
    </row>
    <row r="543" spans="1:37">
      <c r="A543" s="3"/>
      <c r="B543" s="3"/>
      <c r="C543" s="8"/>
      <c r="D543" s="3"/>
      <c r="E543" s="3"/>
      <c r="F543" s="3"/>
      <c r="G543" s="3"/>
      <c r="H543" s="3"/>
      <c r="I543" s="3"/>
      <c r="J543" s="3"/>
      <c r="K543" s="3"/>
      <c r="L543" s="3"/>
      <c r="M543" s="3"/>
      <c r="N543" s="36"/>
      <c r="O543" s="3"/>
      <c r="R543" s="3"/>
      <c r="S543" s="3"/>
      <c r="T543" s="3"/>
      <c r="U543" s="3"/>
      <c r="V543" s="3"/>
      <c r="W543" s="3"/>
      <c r="X543" s="3"/>
      <c r="Y543" s="3"/>
      <c r="Z543" s="3"/>
      <c r="AA543" s="3"/>
      <c r="AB543" s="3"/>
      <c r="AC543" s="3"/>
      <c r="AD543" s="3"/>
      <c r="AE543" s="3"/>
      <c r="AF543" s="3"/>
      <c r="AG543" s="3"/>
      <c r="AH543" s="3"/>
      <c r="AI543" s="3"/>
      <c r="AJ543" s="3"/>
      <c r="AK543" s="4"/>
    </row>
    <row r="544" spans="1:37">
      <c r="A544" s="3"/>
      <c r="B544" s="3"/>
      <c r="C544" s="8"/>
      <c r="D544" s="3"/>
      <c r="E544" s="3"/>
      <c r="F544" s="3"/>
      <c r="G544" s="3"/>
      <c r="H544" s="3"/>
      <c r="I544" s="3"/>
      <c r="J544" s="3"/>
      <c r="K544" s="3"/>
      <c r="L544" s="3"/>
      <c r="M544" s="3"/>
      <c r="N544" s="36"/>
      <c r="R544" s="3"/>
      <c r="S544" s="3"/>
      <c r="T544" s="3"/>
      <c r="U544" s="3"/>
      <c r="V544" s="3"/>
      <c r="W544" s="3"/>
      <c r="X544" s="3"/>
      <c r="Y544" s="3"/>
      <c r="Z544" s="3"/>
      <c r="AA544" s="3"/>
      <c r="AB544" s="3"/>
      <c r="AC544" s="3"/>
      <c r="AD544" s="3"/>
      <c r="AE544" s="3"/>
      <c r="AF544" s="3"/>
      <c r="AG544" s="3"/>
      <c r="AH544" s="3"/>
      <c r="AI544" s="3"/>
      <c r="AJ544" s="3"/>
      <c r="AK544" s="4"/>
    </row>
    <row r="545" spans="1:37">
      <c r="A545" s="3"/>
      <c r="B545" s="3"/>
      <c r="C545" s="8"/>
      <c r="D545" s="3"/>
      <c r="E545" s="3"/>
      <c r="F545" s="3"/>
      <c r="G545" s="3"/>
      <c r="H545" s="3"/>
      <c r="I545" s="3"/>
      <c r="J545" s="3"/>
      <c r="K545" s="3"/>
      <c r="L545" s="3"/>
      <c r="M545" s="3"/>
      <c r="N545" s="36"/>
      <c r="O545" s="3"/>
      <c r="R545" s="3"/>
      <c r="S545" s="3"/>
      <c r="T545" s="3"/>
      <c r="U545" s="3"/>
      <c r="V545" s="3"/>
      <c r="W545" s="3"/>
      <c r="X545" s="3"/>
      <c r="Y545" s="3"/>
      <c r="Z545" s="3"/>
      <c r="AA545" s="3"/>
      <c r="AB545" s="3"/>
      <c r="AC545" s="3"/>
      <c r="AD545" s="3"/>
      <c r="AE545" s="3"/>
      <c r="AF545" s="3"/>
      <c r="AG545" s="3"/>
      <c r="AH545" s="3"/>
      <c r="AI545" s="3"/>
      <c r="AJ545" s="3"/>
      <c r="AK545" s="4"/>
    </row>
    <row r="546" spans="1:37">
      <c r="A546" s="3"/>
      <c r="B546" s="3"/>
      <c r="C546" s="8"/>
      <c r="D546" s="3"/>
      <c r="E546" s="3"/>
      <c r="F546" s="3"/>
      <c r="G546" s="3"/>
      <c r="H546" s="3"/>
      <c r="I546" s="3"/>
      <c r="J546" s="3"/>
      <c r="K546" s="3"/>
      <c r="L546" s="3"/>
      <c r="M546" s="3"/>
      <c r="N546" s="36"/>
      <c r="O546" s="3"/>
      <c r="R546" s="3"/>
      <c r="S546" s="3"/>
      <c r="T546" s="3"/>
      <c r="U546" s="3"/>
      <c r="V546" s="3"/>
      <c r="W546" s="3"/>
      <c r="X546" s="3"/>
      <c r="Y546" s="3"/>
      <c r="Z546" s="3"/>
      <c r="AA546" s="3"/>
      <c r="AB546" s="3"/>
      <c r="AC546" s="3"/>
      <c r="AD546" s="3"/>
      <c r="AE546" s="3"/>
      <c r="AF546" s="3"/>
      <c r="AG546" s="3"/>
      <c r="AH546" s="3"/>
      <c r="AI546" s="3"/>
      <c r="AJ546" s="3"/>
      <c r="AK546" s="4"/>
    </row>
    <row r="547" spans="1:37">
      <c r="A547" s="3"/>
      <c r="B547" s="3"/>
      <c r="C547" s="8"/>
      <c r="D547" s="3"/>
      <c r="E547" s="3"/>
      <c r="F547" s="3"/>
      <c r="G547" s="3"/>
      <c r="H547" s="3"/>
      <c r="I547" s="3"/>
      <c r="J547" s="3"/>
      <c r="K547" s="3"/>
      <c r="L547" s="3"/>
      <c r="M547" s="3"/>
      <c r="N547" s="36"/>
      <c r="O547" s="3"/>
      <c r="R547" s="3"/>
      <c r="S547" s="3"/>
      <c r="T547" s="3"/>
      <c r="U547" s="3"/>
      <c r="V547" s="3"/>
      <c r="W547" s="3"/>
      <c r="X547" s="3"/>
      <c r="Y547" s="3"/>
      <c r="Z547" s="3"/>
      <c r="AA547" s="3"/>
      <c r="AB547" s="3"/>
      <c r="AC547" s="3"/>
      <c r="AD547" s="3"/>
      <c r="AE547" s="3"/>
      <c r="AF547" s="3"/>
      <c r="AG547" s="3"/>
      <c r="AH547" s="3"/>
      <c r="AI547" s="3"/>
      <c r="AJ547" s="3"/>
      <c r="AK547" s="4"/>
    </row>
    <row r="548" spans="1:37">
      <c r="A548" s="3"/>
      <c r="B548" s="3"/>
      <c r="C548" s="8"/>
      <c r="D548" s="3"/>
      <c r="E548" s="3"/>
      <c r="F548" s="3"/>
      <c r="G548" s="3"/>
      <c r="H548" s="3"/>
      <c r="I548" s="3"/>
      <c r="J548" s="3"/>
      <c r="K548" s="3"/>
      <c r="L548" s="3"/>
      <c r="M548" s="3"/>
      <c r="N548" s="36"/>
      <c r="R548" s="3"/>
      <c r="S548" s="3"/>
      <c r="T548" s="3"/>
      <c r="U548" s="3"/>
      <c r="V548" s="3"/>
      <c r="W548" s="3"/>
      <c r="X548" s="3"/>
      <c r="Y548" s="3"/>
      <c r="Z548" s="3"/>
      <c r="AA548" s="3"/>
      <c r="AB548" s="3"/>
      <c r="AC548" s="3"/>
      <c r="AD548" s="3"/>
      <c r="AE548" s="3"/>
      <c r="AF548" s="3"/>
      <c r="AG548" s="3"/>
      <c r="AH548" s="3"/>
      <c r="AI548" s="3"/>
      <c r="AJ548" s="3"/>
      <c r="AK548" s="4"/>
    </row>
    <row r="549" spans="1:37">
      <c r="A549" s="3"/>
      <c r="B549" s="3"/>
      <c r="C549" s="8"/>
      <c r="D549" s="3"/>
      <c r="E549" s="3"/>
      <c r="F549" s="3"/>
      <c r="G549" s="3"/>
      <c r="H549" s="3"/>
      <c r="I549" s="3"/>
      <c r="J549" s="3"/>
      <c r="K549" s="3"/>
      <c r="L549" s="3"/>
      <c r="M549" s="3"/>
      <c r="N549" s="36"/>
      <c r="R549" s="3"/>
      <c r="S549" s="3"/>
      <c r="T549" s="3"/>
      <c r="U549" s="3"/>
      <c r="V549" s="3"/>
      <c r="W549" s="3"/>
      <c r="X549" s="3"/>
      <c r="Y549" s="3"/>
      <c r="Z549" s="3"/>
      <c r="AA549" s="3"/>
      <c r="AB549" s="3"/>
      <c r="AC549" s="3"/>
      <c r="AD549" s="3"/>
      <c r="AE549" s="3"/>
      <c r="AF549" s="3"/>
      <c r="AG549" s="3"/>
      <c r="AH549" s="3"/>
      <c r="AI549" s="3"/>
      <c r="AJ549" s="3"/>
      <c r="AK549" s="4"/>
    </row>
    <row r="550" spans="1:37">
      <c r="A550" s="3"/>
      <c r="B550" s="3"/>
      <c r="C550" s="8"/>
      <c r="D550" s="3"/>
      <c r="E550" s="3"/>
      <c r="F550" s="3"/>
      <c r="G550" s="3"/>
      <c r="H550" s="3"/>
      <c r="I550" s="3"/>
      <c r="J550" s="3"/>
      <c r="K550" s="3"/>
      <c r="L550" s="3"/>
      <c r="M550" s="3"/>
      <c r="N550" s="36"/>
      <c r="R550" s="3"/>
      <c r="S550" s="3"/>
      <c r="T550" s="3"/>
      <c r="U550" s="3"/>
      <c r="V550" s="3"/>
      <c r="W550" s="3"/>
      <c r="X550" s="3"/>
      <c r="Y550" s="3"/>
      <c r="Z550" s="3"/>
      <c r="AA550" s="3"/>
      <c r="AB550" s="3"/>
      <c r="AC550" s="3"/>
      <c r="AD550" s="3"/>
      <c r="AE550" s="3"/>
      <c r="AF550" s="3"/>
      <c r="AG550" s="3"/>
      <c r="AH550" s="3"/>
      <c r="AI550" s="3"/>
      <c r="AJ550" s="3"/>
      <c r="AK550" s="4"/>
    </row>
    <row r="551" spans="1:37">
      <c r="A551" s="3"/>
      <c r="B551" s="3"/>
      <c r="C551" s="8"/>
      <c r="D551" s="3"/>
      <c r="E551" s="3"/>
      <c r="F551" s="3"/>
      <c r="G551" s="3"/>
      <c r="H551" s="3"/>
      <c r="I551" s="3"/>
      <c r="J551" s="3"/>
      <c r="K551" s="3"/>
      <c r="L551" s="3"/>
      <c r="M551" s="3"/>
      <c r="N551" s="36"/>
      <c r="R551" s="3"/>
      <c r="S551" s="3"/>
      <c r="T551" s="3"/>
      <c r="U551" s="3"/>
      <c r="V551" s="3"/>
      <c r="W551" s="3"/>
      <c r="X551" s="3"/>
      <c r="Y551" s="3"/>
      <c r="Z551" s="3"/>
      <c r="AA551" s="3"/>
      <c r="AB551" s="3"/>
      <c r="AC551" s="3"/>
      <c r="AD551" s="3"/>
      <c r="AE551" s="3"/>
      <c r="AF551" s="3"/>
      <c r="AG551" s="3"/>
      <c r="AH551" s="3"/>
      <c r="AI551" s="3"/>
      <c r="AJ551" s="3"/>
      <c r="AK551" s="4"/>
    </row>
    <row r="552" spans="1:37">
      <c r="A552" s="3"/>
      <c r="B552" s="3"/>
      <c r="C552" s="8"/>
      <c r="D552" s="3"/>
      <c r="E552" s="3"/>
      <c r="F552" s="3"/>
      <c r="G552" s="3"/>
      <c r="H552" s="3"/>
      <c r="I552" s="3"/>
      <c r="J552" s="3"/>
      <c r="K552" s="3"/>
      <c r="L552" s="3"/>
      <c r="M552" s="3"/>
      <c r="N552" s="36"/>
      <c r="R552" s="3"/>
      <c r="S552" s="3"/>
      <c r="T552" s="3"/>
      <c r="U552" s="3"/>
      <c r="V552" s="3"/>
      <c r="W552" s="3"/>
      <c r="X552" s="3"/>
      <c r="Y552" s="3"/>
      <c r="Z552" s="3"/>
      <c r="AA552" s="3"/>
      <c r="AB552" s="3"/>
      <c r="AC552" s="3"/>
      <c r="AD552" s="3"/>
      <c r="AE552" s="3"/>
      <c r="AF552" s="3"/>
      <c r="AG552" s="3"/>
      <c r="AH552" s="3"/>
      <c r="AI552" s="3"/>
      <c r="AJ552" s="3"/>
      <c r="AK552" s="4"/>
    </row>
    <row r="553" spans="1:37">
      <c r="A553" s="3"/>
      <c r="B553" s="3"/>
      <c r="C553" s="8"/>
      <c r="D553" s="3"/>
      <c r="E553" s="3"/>
      <c r="F553" s="3"/>
      <c r="G553" s="3"/>
      <c r="H553" s="3"/>
      <c r="I553" s="3"/>
      <c r="J553" s="3"/>
      <c r="K553" s="3"/>
      <c r="L553" s="3"/>
      <c r="M553" s="3"/>
      <c r="N553" s="36"/>
      <c r="O553" s="3"/>
      <c r="R553" s="3"/>
      <c r="S553" s="3"/>
      <c r="T553" s="3"/>
      <c r="U553" s="3"/>
      <c r="V553" s="3"/>
      <c r="W553" s="3"/>
      <c r="X553" s="3"/>
      <c r="Y553" s="3"/>
      <c r="Z553" s="3"/>
      <c r="AA553" s="3"/>
      <c r="AB553" s="3"/>
      <c r="AC553" s="3"/>
      <c r="AD553" s="3"/>
      <c r="AE553" s="3"/>
      <c r="AF553" s="3"/>
      <c r="AG553" s="3"/>
      <c r="AH553" s="3"/>
      <c r="AI553" s="3"/>
      <c r="AJ553" s="3"/>
      <c r="AK553" s="4"/>
    </row>
    <row r="554" spans="1:37">
      <c r="A554" s="3"/>
      <c r="B554" s="3"/>
      <c r="C554" s="8"/>
      <c r="D554" s="3"/>
      <c r="E554" s="3"/>
      <c r="F554" s="3"/>
      <c r="G554" s="3"/>
      <c r="H554" s="3"/>
      <c r="I554" s="3"/>
      <c r="J554" s="3"/>
      <c r="K554" s="3"/>
      <c r="L554" s="3"/>
      <c r="M554" s="3"/>
      <c r="N554" s="36"/>
      <c r="O554" s="3"/>
      <c r="R554" s="3"/>
      <c r="S554" s="3"/>
      <c r="T554" s="3"/>
      <c r="U554" s="3"/>
      <c r="V554" s="3"/>
      <c r="W554" s="3"/>
      <c r="X554" s="3"/>
      <c r="Y554" s="3"/>
      <c r="Z554" s="3"/>
      <c r="AA554" s="3"/>
      <c r="AB554" s="3"/>
      <c r="AC554" s="3"/>
      <c r="AD554" s="3"/>
      <c r="AE554" s="3"/>
      <c r="AF554" s="3"/>
      <c r="AG554" s="3"/>
      <c r="AH554" s="3"/>
      <c r="AI554" s="3"/>
      <c r="AJ554" s="3"/>
      <c r="AK554" s="4"/>
    </row>
    <row r="555" spans="1:37">
      <c r="A555" s="3"/>
      <c r="B555" s="3"/>
      <c r="C555" s="8"/>
      <c r="D555" s="3"/>
      <c r="E555" s="3"/>
      <c r="F555" s="3"/>
      <c r="G555" s="3"/>
      <c r="H555" s="3"/>
      <c r="I555" s="3"/>
      <c r="J555" s="3"/>
      <c r="K555" s="3"/>
      <c r="L555" s="3"/>
      <c r="M555" s="3"/>
      <c r="N555" s="36"/>
      <c r="O555" s="3"/>
      <c r="R555" s="3"/>
      <c r="S555" s="3"/>
      <c r="T555" s="3"/>
      <c r="U555" s="3"/>
      <c r="V555" s="3"/>
      <c r="W555" s="3"/>
      <c r="X555" s="3"/>
      <c r="Y555" s="3"/>
      <c r="Z555" s="3"/>
      <c r="AA555" s="3"/>
      <c r="AB555" s="3"/>
      <c r="AC555" s="3"/>
      <c r="AD555" s="3"/>
      <c r="AE555" s="3"/>
      <c r="AF555" s="3"/>
      <c r="AG555" s="3"/>
      <c r="AH555" s="3"/>
      <c r="AI555" s="3"/>
      <c r="AJ555" s="3"/>
      <c r="AK555" s="4"/>
    </row>
    <row r="556" spans="1:37">
      <c r="A556" s="3"/>
      <c r="B556" s="3"/>
      <c r="C556" s="8"/>
      <c r="D556" s="3"/>
      <c r="E556" s="3"/>
      <c r="F556" s="3"/>
      <c r="G556" s="3"/>
      <c r="H556" s="3"/>
      <c r="I556" s="3"/>
      <c r="J556" s="3"/>
      <c r="K556" s="3"/>
      <c r="L556" s="3"/>
      <c r="M556" s="3"/>
      <c r="N556" s="36"/>
      <c r="O556" s="3"/>
      <c r="R556" s="3"/>
      <c r="S556" s="3"/>
      <c r="T556" s="3"/>
      <c r="U556" s="3"/>
      <c r="V556" s="3"/>
      <c r="W556" s="3"/>
      <c r="X556" s="3"/>
      <c r="Y556" s="3"/>
      <c r="Z556" s="3"/>
      <c r="AA556" s="3"/>
      <c r="AB556" s="3"/>
      <c r="AC556" s="3"/>
      <c r="AD556" s="3"/>
      <c r="AE556" s="3"/>
      <c r="AF556" s="3"/>
      <c r="AG556" s="3"/>
      <c r="AH556" s="3"/>
      <c r="AI556" s="3"/>
      <c r="AJ556" s="3"/>
      <c r="AK556" s="4"/>
    </row>
    <row r="557" spans="1:37">
      <c r="A557" s="3"/>
      <c r="B557" s="3"/>
      <c r="C557" s="8"/>
      <c r="D557" s="3"/>
      <c r="E557" s="3"/>
      <c r="F557" s="3"/>
      <c r="G557" s="3"/>
      <c r="H557" s="3"/>
      <c r="I557" s="3"/>
      <c r="J557" s="3"/>
      <c r="K557" s="3"/>
      <c r="L557" s="3"/>
      <c r="M557" s="3"/>
      <c r="N557" s="36"/>
      <c r="R557" s="3"/>
      <c r="S557" s="3"/>
      <c r="T557" s="3"/>
      <c r="U557" s="3"/>
      <c r="V557" s="3"/>
      <c r="W557" s="3"/>
      <c r="X557" s="3"/>
      <c r="Y557" s="3"/>
      <c r="Z557" s="3"/>
      <c r="AA557" s="3"/>
      <c r="AB557" s="3"/>
      <c r="AC557" s="3"/>
      <c r="AD557" s="3"/>
      <c r="AE557" s="3"/>
      <c r="AF557" s="3"/>
      <c r="AG557" s="3"/>
      <c r="AH557" s="3"/>
      <c r="AI557" s="3"/>
      <c r="AJ557" s="3"/>
      <c r="AK557" s="4"/>
    </row>
    <row r="558" spans="1:37">
      <c r="A558" s="3"/>
      <c r="B558" s="3"/>
      <c r="C558" s="8"/>
      <c r="D558" s="3"/>
      <c r="E558" s="3"/>
      <c r="F558" s="3"/>
      <c r="G558" s="3"/>
      <c r="H558" s="3"/>
      <c r="I558" s="3"/>
      <c r="J558" s="3"/>
      <c r="K558" s="3"/>
      <c r="L558" s="3"/>
      <c r="M558" s="3"/>
      <c r="N558" s="36"/>
      <c r="O558" s="3"/>
      <c r="R558" s="3"/>
      <c r="S558" s="3"/>
      <c r="T558" s="3"/>
      <c r="U558" s="3"/>
      <c r="V558" s="3"/>
      <c r="W558" s="3"/>
      <c r="X558" s="3"/>
      <c r="Y558" s="3"/>
      <c r="Z558" s="3"/>
      <c r="AA558" s="3"/>
      <c r="AB558" s="3"/>
      <c r="AC558" s="3"/>
      <c r="AD558" s="3"/>
      <c r="AE558" s="3"/>
      <c r="AF558" s="3"/>
      <c r="AG558" s="3"/>
      <c r="AH558" s="3"/>
      <c r="AI558" s="3"/>
      <c r="AJ558" s="3"/>
      <c r="AK558" s="4"/>
    </row>
    <row r="559" spans="1:37">
      <c r="A559" s="3"/>
      <c r="B559" s="3"/>
      <c r="C559" s="8"/>
      <c r="D559" s="3"/>
      <c r="E559" s="3"/>
      <c r="F559" s="3"/>
      <c r="G559" s="3"/>
      <c r="H559" s="3"/>
      <c r="I559" s="3"/>
      <c r="J559" s="3"/>
      <c r="K559" s="3"/>
      <c r="L559" s="3"/>
      <c r="M559" s="3"/>
      <c r="N559" s="36"/>
      <c r="O559" s="3"/>
      <c r="R559" s="3"/>
      <c r="S559" s="3"/>
      <c r="T559" s="3"/>
      <c r="U559" s="3"/>
      <c r="V559" s="3"/>
      <c r="W559" s="3"/>
      <c r="X559" s="3"/>
      <c r="Y559" s="3"/>
      <c r="Z559" s="3"/>
      <c r="AA559" s="3"/>
      <c r="AB559" s="3"/>
      <c r="AC559" s="3"/>
      <c r="AD559" s="3"/>
      <c r="AE559" s="3"/>
      <c r="AF559" s="3"/>
      <c r="AG559" s="3"/>
      <c r="AH559" s="3"/>
      <c r="AI559" s="3"/>
      <c r="AJ559" s="3"/>
      <c r="AK559" s="4"/>
    </row>
    <row r="560" spans="1:37">
      <c r="A560" s="3"/>
      <c r="B560" s="3"/>
      <c r="C560" s="8"/>
      <c r="D560" s="3"/>
      <c r="E560" s="3"/>
      <c r="F560" s="3"/>
      <c r="G560" s="3"/>
      <c r="H560" s="3"/>
      <c r="I560" s="3"/>
      <c r="J560" s="3"/>
      <c r="K560" s="3"/>
      <c r="L560" s="3"/>
      <c r="M560" s="3"/>
      <c r="N560" s="36"/>
      <c r="R560" s="3"/>
      <c r="S560" s="3"/>
      <c r="T560" s="3"/>
      <c r="U560" s="3"/>
      <c r="V560" s="3"/>
      <c r="W560" s="3"/>
      <c r="X560" s="3"/>
      <c r="Y560" s="3"/>
      <c r="Z560" s="3"/>
      <c r="AA560" s="3"/>
      <c r="AB560" s="3"/>
      <c r="AC560" s="3"/>
      <c r="AD560" s="3"/>
      <c r="AE560" s="3"/>
      <c r="AF560" s="3"/>
      <c r="AG560" s="3"/>
      <c r="AH560" s="3"/>
      <c r="AI560" s="3"/>
      <c r="AJ560" s="3"/>
      <c r="AK560" s="4"/>
    </row>
    <row r="561" spans="1:37">
      <c r="A561" s="3"/>
      <c r="B561" s="3"/>
      <c r="C561" s="8"/>
      <c r="D561" s="3"/>
      <c r="E561" s="3"/>
      <c r="F561" s="3"/>
      <c r="G561" s="3"/>
      <c r="H561" s="3"/>
      <c r="I561" s="3"/>
      <c r="J561" s="3"/>
      <c r="K561" s="3"/>
      <c r="L561" s="3"/>
      <c r="M561" s="3"/>
      <c r="N561" s="36"/>
      <c r="O561" s="3"/>
      <c r="R561" s="3"/>
      <c r="S561" s="3"/>
      <c r="T561" s="3"/>
      <c r="U561" s="3"/>
      <c r="V561" s="3"/>
      <c r="W561" s="3"/>
      <c r="X561" s="3"/>
      <c r="Y561" s="3"/>
      <c r="Z561" s="3"/>
      <c r="AA561" s="3"/>
      <c r="AB561" s="3"/>
      <c r="AC561" s="3"/>
      <c r="AD561" s="3"/>
      <c r="AE561" s="3"/>
      <c r="AF561" s="3"/>
      <c r="AG561" s="3"/>
      <c r="AH561" s="3"/>
      <c r="AI561" s="3"/>
      <c r="AJ561" s="3"/>
      <c r="AK561" s="4"/>
    </row>
    <row r="562" spans="1:37">
      <c r="A562" s="3"/>
      <c r="B562" s="3"/>
      <c r="C562" s="8"/>
      <c r="D562" s="3"/>
      <c r="E562" s="3"/>
      <c r="F562" s="3"/>
      <c r="G562" s="3"/>
      <c r="H562" s="3"/>
      <c r="I562" s="3"/>
      <c r="J562" s="3"/>
      <c r="K562" s="3"/>
      <c r="L562" s="3"/>
      <c r="M562" s="3"/>
      <c r="N562" s="36"/>
      <c r="R562" s="3"/>
      <c r="S562" s="3"/>
      <c r="T562" s="3"/>
      <c r="U562" s="3"/>
      <c r="V562" s="3"/>
      <c r="W562" s="3"/>
      <c r="X562" s="3"/>
      <c r="Y562" s="3"/>
      <c r="Z562" s="3"/>
      <c r="AA562" s="3"/>
      <c r="AB562" s="3"/>
      <c r="AC562" s="3"/>
      <c r="AD562" s="3"/>
      <c r="AE562" s="3"/>
      <c r="AF562" s="3"/>
      <c r="AG562" s="3"/>
      <c r="AH562" s="3"/>
      <c r="AI562" s="3"/>
      <c r="AJ562" s="3"/>
      <c r="AK562" s="4"/>
    </row>
    <row r="563" spans="1:37">
      <c r="A563" s="3"/>
      <c r="B563" s="3"/>
      <c r="C563" s="8"/>
      <c r="D563" s="3"/>
      <c r="E563" s="3"/>
      <c r="F563" s="3"/>
      <c r="G563" s="3"/>
      <c r="H563" s="3"/>
      <c r="I563" s="3"/>
      <c r="J563" s="3"/>
      <c r="K563" s="3"/>
      <c r="L563" s="3"/>
      <c r="M563" s="3"/>
      <c r="N563" s="36"/>
      <c r="O563" s="3"/>
      <c r="R563" s="3"/>
      <c r="S563" s="3"/>
      <c r="T563" s="3"/>
      <c r="U563" s="3"/>
      <c r="V563" s="3"/>
      <c r="W563" s="3"/>
      <c r="X563" s="3"/>
      <c r="Y563" s="3"/>
      <c r="Z563" s="3"/>
      <c r="AA563" s="3"/>
      <c r="AB563" s="3"/>
      <c r="AC563" s="3"/>
      <c r="AD563" s="3"/>
      <c r="AE563" s="3"/>
      <c r="AF563" s="3"/>
      <c r="AG563" s="3"/>
      <c r="AH563" s="3"/>
      <c r="AI563" s="3"/>
      <c r="AJ563" s="3"/>
      <c r="AK563" s="4"/>
    </row>
    <row r="564" spans="1:37">
      <c r="A564" s="3"/>
      <c r="B564" s="3"/>
      <c r="C564" s="8"/>
      <c r="D564" s="3"/>
      <c r="E564" s="3"/>
      <c r="F564" s="3"/>
      <c r="G564" s="3"/>
      <c r="H564" s="3"/>
      <c r="I564" s="3"/>
      <c r="J564" s="3"/>
      <c r="K564" s="3"/>
      <c r="L564" s="3"/>
      <c r="M564" s="3"/>
      <c r="N564" s="36"/>
      <c r="O564" s="3"/>
      <c r="R564" s="3"/>
      <c r="S564" s="3"/>
      <c r="T564" s="3"/>
      <c r="U564" s="3"/>
      <c r="V564" s="3"/>
      <c r="W564" s="3"/>
      <c r="X564" s="3"/>
      <c r="Y564" s="3"/>
      <c r="Z564" s="3"/>
      <c r="AA564" s="3"/>
      <c r="AB564" s="3"/>
      <c r="AC564" s="3"/>
      <c r="AD564" s="3"/>
      <c r="AE564" s="3"/>
      <c r="AF564" s="3"/>
      <c r="AG564" s="3"/>
      <c r="AH564" s="3"/>
      <c r="AI564" s="3"/>
      <c r="AJ564" s="3"/>
      <c r="AK564" s="4"/>
    </row>
    <row r="565" spans="1:37">
      <c r="A565" s="3"/>
      <c r="B565" s="3"/>
      <c r="C565" s="8"/>
      <c r="D565" s="3"/>
      <c r="E565" s="3"/>
      <c r="F565" s="3"/>
      <c r="G565" s="3"/>
      <c r="H565" s="3"/>
      <c r="I565" s="3"/>
      <c r="J565" s="3"/>
      <c r="K565" s="3"/>
      <c r="L565" s="3"/>
      <c r="M565" s="3"/>
      <c r="N565" s="36"/>
      <c r="O565" s="3"/>
      <c r="R565" s="3"/>
      <c r="S565" s="3"/>
      <c r="T565" s="3"/>
      <c r="U565" s="3"/>
      <c r="V565" s="3"/>
      <c r="W565" s="3"/>
      <c r="X565" s="3"/>
      <c r="Y565" s="3"/>
      <c r="Z565" s="3"/>
      <c r="AA565" s="3"/>
      <c r="AB565" s="3"/>
      <c r="AC565" s="3"/>
      <c r="AD565" s="3"/>
      <c r="AE565" s="3"/>
      <c r="AF565" s="3"/>
      <c r="AG565" s="3"/>
      <c r="AH565" s="3"/>
      <c r="AI565" s="3"/>
      <c r="AJ565" s="3"/>
      <c r="AK565" s="4"/>
    </row>
    <row r="566" spans="1:37">
      <c r="A566" s="3"/>
      <c r="B566" s="3"/>
      <c r="C566" s="8"/>
      <c r="D566" s="3"/>
      <c r="E566" s="3"/>
      <c r="F566" s="3"/>
      <c r="G566" s="3"/>
      <c r="H566" s="3"/>
      <c r="I566" s="3"/>
      <c r="J566" s="3"/>
      <c r="K566" s="3"/>
      <c r="L566" s="3"/>
      <c r="M566" s="3"/>
      <c r="N566" s="36"/>
      <c r="O566" s="3"/>
      <c r="R566" s="3"/>
      <c r="S566" s="3"/>
      <c r="T566" s="3"/>
      <c r="U566" s="3"/>
      <c r="V566" s="3"/>
      <c r="W566" s="3"/>
      <c r="X566" s="3"/>
      <c r="Y566" s="3"/>
      <c r="Z566" s="3"/>
      <c r="AA566" s="3"/>
      <c r="AB566" s="3"/>
      <c r="AC566" s="3"/>
      <c r="AD566" s="3"/>
      <c r="AE566" s="3"/>
      <c r="AF566" s="3"/>
      <c r="AG566" s="3"/>
      <c r="AH566" s="3"/>
      <c r="AI566" s="3"/>
      <c r="AJ566" s="3"/>
      <c r="AK566" s="4"/>
    </row>
    <row r="567" spans="1:37">
      <c r="A567" s="3"/>
      <c r="B567" s="3"/>
      <c r="C567" s="8"/>
      <c r="D567" s="3"/>
      <c r="E567" s="3"/>
      <c r="F567" s="3"/>
      <c r="G567" s="3"/>
      <c r="H567" s="3"/>
      <c r="I567" s="3"/>
      <c r="J567" s="3"/>
      <c r="K567" s="3"/>
      <c r="L567" s="3"/>
      <c r="M567" s="3"/>
      <c r="N567" s="36"/>
      <c r="O567" s="3"/>
      <c r="R567" s="3"/>
      <c r="S567" s="3"/>
      <c r="T567" s="3"/>
      <c r="U567" s="3"/>
      <c r="V567" s="3"/>
      <c r="W567" s="3"/>
      <c r="X567" s="3"/>
      <c r="Y567" s="3"/>
      <c r="Z567" s="3"/>
      <c r="AA567" s="3"/>
      <c r="AB567" s="3"/>
      <c r="AC567" s="3"/>
      <c r="AD567" s="3"/>
      <c r="AE567" s="3"/>
      <c r="AF567" s="3"/>
      <c r="AG567" s="3"/>
      <c r="AH567" s="3"/>
      <c r="AI567" s="3"/>
      <c r="AJ567" s="3"/>
      <c r="AK567" s="4"/>
    </row>
    <row r="568" spans="1:37">
      <c r="A568" s="3"/>
      <c r="B568" s="3"/>
      <c r="C568" s="8"/>
      <c r="D568" s="3"/>
      <c r="E568" s="3"/>
      <c r="F568" s="3"/>
      <c r="G568" s="3"/>
      <c r="H568" s="3"/>
      <c r="I568" s="3"/>
      <c r="J568" s="3"/>
      <c r="K568" s="3"/>
      <c r="L568" s="3"/>
      <c r="M568" s="3"/>
      <c r="N568" s="36"/>
      <c r="O568" s="3"/>
      <c r="R568" s="3"/>
      <c r="S568" s="3"/>
      <c r="T568" s="3"/>
      <c r="U568" s="3"/>
      <c r="V568" s="3"/>
      <c r="W568" s="3"/>
      <c r="X568" s="3"/>
      <c r="Y568" s="3"/>
      <c r="Z568" s="3"/>
      <c r="AA568" s="3"/>
      <c r="AB568" s="3"/>
      <c r="AC568" s="3"/>
      <c r="AD568" s="3"/>
      <c r="AE568" s="3"/>
      <c r="AF568" s="3"/>
      <c r="AG568" s="3"/>
      <c r="AH568" s="3"/>
      <c r="AI568" s="3"/>
      <c r="AJ568" s="3"/>
      <c r="AK568" s="4"/>
    </row>
    <row r="569" spans="1:37">
      <c r="A569" s="3"/>
      <c r="B569" s="3"/>
      <c r="C569" s="8"/>
      <c r="D569" s="3"/>
      <c r="E569" s="3"/>
      <c r="F569" s="3"/>
      <c r="G569" s="3"/>
      <c r="H569" s="3"/>
      <c r="I569" s="3"/>
      <c r="J569" s="3"/>
      <c r="K569" s="3"/>
      <c r="L569" s="3"/>
      <c r="M569" s="3"/>
      <c r="N569" s="36"/>
      <c r="O569" s="3"/>
      <c r="R569" s="3"/>
      <c r="S569" s="3"/>
      <c r="T569" s="3"/>
      <c r="U569" s="3"/>
      <c r="V569" s="3"/>
      <c r="W569" s="3"/>
      <c r="X569" s="3"/>
      <c r="Y569" s="3"/>
      <c r="Z569" s="3"/>
      <c r="AA569" s="3"/>
      <c r="AB569" s="3"/>
      <c r="AC569" s="3"/>
      <c r="AD569" s="3"/>
      <c r="AE569" s="3"/>
      <c r="AF569" s="3"/>
      <c r="AG569" s="3"/>
      <c r="AH569" s="3"/>
      <c r="AI569" s="3"/>
      <c r="AJ569" s="3"/>
      <c r="AK569" s="4"/>
    </row>
    <row r="570" spans="1:37">
      <c r="A570" s="3"/>
      <c r="B570" s="3"/>
      <c r="C570" s="8"/>
      <c r="D570" s="3"/>
      <c r="E570" s="3"/>
      <c r="F570" s="3"/>
      <c r="G570" s="3"/>
      <c r="H570" s="3"/>
      <c r="I570" s="3"/>
      <c r="J570" s="3"/>
      <c r="K570" s="3"/>
      <c r="L570" s="3"/>
      <c r="M570" s="3"/>
      <c r="N570" s="36"/>
      <c r="O570" s="3"/>
      <c r="R570" s="3"/>
      <c r="S570" s="3"/>
      <c r="T570" s="3"/>
      <c r="U570" s="3"/>
      <c r="V570" s="3"/>
      <c r="W570" s="3"/>
      <c r="X570" s="3"/>
      <c r="Y570" s="3"/>
      <c r="Z570" s="3"/>
      <c r="AA570" s="3"/>
      <c r="AB570" s="3"/>
      <c r="AC570" s="3"/>
      <c r="AD570" s="3"/>
      <c r="AE570" s="3"/>
      <c r="AF570" s="3"/>
      <c r="AG570" s="3"/>
      <c r="AH570" s="3"/>
      <c r="AI570" s="3"/>
      <c r="AJ570" s="3"/>
      <c r="AK570" s="4"/>
    </row>
    <row r="571" spans="1:37">
      <c r="A571" s="3"/>
      <c r="B571" s="3"/>
      <c r="C571" s="8"/>
      <c r="D571" s="3"/>
      <c r="E571" s="3"/>
      <c r="F571" s="3"/>
      <c r="G571" s="3"/>
      <c r="H571" s="3"/>
      <c r="I571" s="3"/>
      <c r="J571" s="3"/>
      <c r="K571" s="3"/>
      <c r="L571" s="3"/>
      <c r="M571" s="3"/>
      <c r="N571" s="3"/>
      <c r="O571" s="3"/>
      <c r="R571" s="3"/>
      <c r="S571" s="3"/>
      <c r="T571" s="3"/>
      <c r="U571" s="3"/>
      <c r="V571" s="3"/>
      <c r="W571" s="3"/>
      <c r="X571" s="3"/>
      <c r="Y571" s="3"/>
      <c r="Z571" s="3"/>
      <c r="AA571" s="3"/>
      <c r="AB571" s="3"/>
      <c r="AC571" s="3"/>
      <c r="AD571" s="3"/>
      <c r="AE571" s="3"/>
      <c r="AF571" s="3"/>
      <c r="AG571" s="3"/>
      <c r="AH571" s="3"/>
      <c r="AI571" s="3"/>
      <c r="AJ571" s="3"/>
      <c r="AK571" s="4"/>
    </row>
    <row r="572" spans="1:37">
      <c r="A572" s="3"/>
      <c r="B572" s="3"/>
      <c r="C572" s="8"/>
      <c r="D572" s="3"/>
      <c r="E572" s="3"/>
      <c r="F572" s="3"/>
      <c r="G572" s="3"/>
      <c r="H572" s="3"/>
      <c r="I572" s="3"/>
      <c r="J572" s="3"/>
      <c r="K572" s="3"/>
      <c r="L572" s="3"/>
      <c r="M572" s="3"/>
      <c r="N572" s="36"/>
      <c r="O572" s="3"/>
      <c r="R572" s="3"/>
      <c r="S572" s="3"/>
      <c r="T572" s="3"/>
      <c r="U572" s="3"/>
      <c r="V572" s="3"/>
      <c r="W572" s="3"/>
      <c r="X572" s="3"/>
      <c r="Y572" s="3"/>
      <c r="Z572" s="3"/>
      <c r="AA572" s="3"/>
      <c r="AB572" s="3"/>
      <c r="AC572" s="3"/>
      <c r="AD572" s="3"/>
      <c r="AE572" s="3"/>
      <c r="AF572" s="3"/>
      <c r="AG572" s="3"/>
      <c r="AH572" s="3"/>
      <c r="AI572" s="3"/>
      <c r="AJ572" s="3"/>
      <c r="AK572" s="4"/>
    </row>
    <row r="573" spans="1:37">
      <c r="A573" s="3"/>
      <c r="B573" s="3"/>
      <c r="C573" s="8"/>
      <c r="D573" s="3"/>
      <c r="E573" s="3"/>
      <c r="F573" s="3"/>
      <c r="G573" s="3"/>
      <c r="H573" s="3"/>
      <c r="I573" s="3"/>
      <c r="J573" s="3"/>
      <c r="K573" s="3"/>
      <c r="L573" s="3"/>
      <c r="M573" s="3"/>
      <c r="N573" s="36"/>
      <c r="O573" s="3"/>
      <c r="R573" s="3"/>
      <c r="S573" s="3"/>
      <c r="T573" s="3"/>
      <c r="U573" s="3"/>
      <c r="V573" s="3"/>
      <c r="W573" s="3"/>
      <c r="X573" s="3"/>
      <c r="Y573" s="3"/>
      <c r="Z573" s="3"/>
      <c r="AA573" s="3"/>
      <c r="AB573" s="3"/>
      <c r="AC573" s="3"/>
      <c r="AD573" s="3"/>
      <c r="AE573" s="3"/>
      <c r="AF573" s="3"/>
      <c r="AG573" s="3"/>
      <c r="AH573" s="3"/>
      <c r="AI573" s="3"/>
      <c r="AJ573" s="3"/>
      <c r="AK573" s="4"/>
    </row>
    <row r="574" spans="1:37">
      <c r="A574" s="3"/>
      <c r="B574" s="3"/>
      <c r="C574" s="8"/>
      <c r="D574" s="3"/>
      <c r="E574" s="3"/>
      <c r="F574" s="3"/>
      <c r="G574" s="3"/>
      <c r="H574" s="3"/>
      <c r="I574" s="3"/>
      <c r="J574" s="3"/>
      <c r="K574" s="3"/>
      <c r="L574" s="3"/>
      <c r="M574" s="3"/>
      <c r="N574" s="36"/>
      <c r="O574" s="3"/>
      <c r="R574" s="3"/>
      <c r="S574" s="3"/>
      <c r="T574" s="3"/>
      <c r="U574" s="3"/>
      <c r="V574" s="3"/>
      <c r="W574" s="3"/>
      <c r="X574" s="3"/>
      <c r="Y574" s="3"/>
      <c r="Z574" s="3"/>
      <c r="AA574" s="3"/>
      <c r="AB574" s="3"/>
      <c r="AC574" s="3"/>
      <c r="AD574" s="3"/>
      <c r="AE574" s="3"/>
      <c r="AF574" s="3"/>
      <c r="AG574" s="3"/>
      <c r="AH574" s="3"/>
      <c r="AI574" s="3"/>
      <c r="AJ574" s="3"/>
      <c r="AK574" s="4"/>
    </row>
    <row r="575" spans="1:37">
      <c r="A575" s="3"/>
      <c r="B575" s="3"/>
      <c r="C575" s="8"/>
      <c r="D575" s="3"/>
      <c r="E575" s="3"/>
      <c r="F575" s="3"/>
      <c r="G575" s="3"/>
      <c r="H575" s="3"/>
      <c r="I575" s="3"/>
      <c r="J575" s="3"/>
      <c r="K575" s="3"/>
      <c r="L575" s="3"/>
      <c r="M575" s="3"/>
      <c r="N575" s="36"/>
      <c r="O575" s="3"/>
      <c r="R575" s="3"/>
      <c r="S575" s="3"/>
      <c r="T575" s="3"/>
      <c r="U575" s="3"/>
      <c r="V575" s="3"/>
      <c r="W575" s="3"/>
      <c r="X575" s="3"/>
      <c r="Y575" s="3"/>
      <c r="Z575" s="3"/>
      <c r="AA575" s="3"/>
      <c r="AB575" s="3"/>
      <c r="AC575" s="3"/>
      <c r="AD575" s="3"/>
      <c r="AE575" s="3"/>
      <c r="AF575" s="3"/>
      <c r="AG575" s="3"/>
      <c r="AH575" s="3"/>
      <c r="AI575" s="3"/>
      <c r="AJ575" s="3"/>
      <c r="AK575" s="4"/>
    </row>
    <row r="576" spans="1:37">
      <c r="A576" s="3"/>
      <c r="B576" s="3"/>
      <c r="C576" s="8"/>
      <c r="D576" s="3"/>
      <c r="E576" s="3"/>
      <c r="F576" s="3"/>
      <c r="G576" s="3"/>
      <c r="H576" s="3"/>
      <c r="I576" s="3"/>
      <c r="J576" s="3"/>
      <c r="K576" s="3"/>
      <c r="L576" s="3"/>
      <c r="M576" s="3"/>
      <c r="N576" s="36"/>
      <c r="O576" s="3"/>
      <c r="R576" s="3"/>
      <c r="S576" s="3"/>
      <c r="T576" s="3"/>
      <c r="U576" s="3"/>
      <c r="V576" s="3"/>
      <c r="W576" s="3"/>
      <c r="X576" s="3"/>
      <c r="Y576" s="3"/>
      <c r="Z576" s="3"/>
      <c r="AA576" s="3"/>
      <c r="AB576" s="3"/>
      <c r="AC576" s="3"/>
      <c r="AD576" s="3"/>
      <c r="AE576" s="3"/>
      <c r="AF576" s="3"/>
      <c r="AG576" s="3"/>
      <c r="AH576" s="3"/>
      <c r="AI576" s="3"/>
      <c r="AJ576" s="3"/>
      <c r="AK576" s="4"/>
    </row>
    <row r="577" spans="1:37">
      <c r="A577" s="3"/>
      <c r="B577" s="3"/>
      <c r="C577" s="8"/>
      <c r="D577" s="3"/>
      <c r="E577" s="3"/>
      <c r="F577" s="3"/>
      <c r="G577" s="3"/>
      <c r="H577" s="3"/>
      <c r="I577" s="3"/>
      <c r="J577" s="3"/>
      <c r="K577" s="3"/>
      <c r="L577" s="3"/>
      <c r="M577" s="3"/>
      <c r="N577" s="36"/>
      <c r="O577" s="3"/>
      <c r="R577" s="3"/>
      <c r="S577" s="3"/>
      <c r="T577" s="3"/>
      <c r="U577" s="3"/>
      <c r="V577" s="3"/>
      <c r="W577" s="3"/>
      <c r="X577" s="3"/>
      <c r="Y577" s="3"/>
      <c r="Z577" s="3"/>
      <c r="AA577" s="3"/>
      <c r="AB577" s="3"/>
      <c r="AC577" s="3"/>
      <c r="AD577" s="3"/>
      <c r="AE577" s="3"/>
      <c r="AF577" s="3"/>
      <c r="AG577" s="3"/>
      <c r="AH577" s="3"/>
      <c r="AI577" s="3"/>
      <c r="AJ577" s="3"/>
      <c r="AK577" s="4"/>
    </row>
    <row r="578" spans="1:37">
      <c r="A578" s="3"/>
      <c r="B578" s="3"/>
      <c r="C578" s="8"/>
      <c r="D578" s="3"/>
      <c r="E578" s="3"/>
      <c r="F578" s="3"/>
      <c r="G578" s="3"/>
      <c r="H578" s="3"/>
      <c r="I578" s="3"/>
      <c r="J578" s="3"/>
      <c r="K578" s="3"/>
      <c r="L578" s="3"/>
      <c r="M578" s="3"/>
      <c r="N578" s="36"/>
      <c r="O578" s="3"/>
      <c r="R578" s="3"/>
      <c r="S578" s="3"/>
      <c r="T578" s="3"/>
      <c r="U578" s="3"/>
      <c r="V578" s="3"/>
      <c r="W578" s="3"/>
      <c r="X578" s="3"/>
      <c r="Y578" s="3"/>
      <c r="Z578" s="3"/>
      <c r="AA578" s="3"/>
      <c r="AB578" s="3"/>
      <c r="AC578" s="3"/>
      <c r="AD578" s="3"/>
      <c r="AE578" s="3"/>
      <c r="AF578" s="3"/>
      <c r="AG578" s="3"/>
      <c r="AH578" s="3"/>
      <c r="AI578" s="3"/>
      <c r="AJ578" s="3"/>
      <c r="AK578" s="4"/>
    </row>
    <row r="579" spans="1:37">
      <c r="A579" s="3"/>
      <c r="B579" s="3"/>
      <c r="C579" s="8"/>
      <c r="D579" s="3"/>
      <c r="E579" s="3"/>
      <c r="F579" s="3"/>
      <c r="G579" s="3"/>
      <c r="H579" s="3"/>
      <c r="I579" s="3"/>
      <c r="J579" s="3"/>
      <c r="K579" s="3"/>
      <c r="L579" s="3"/>
      <c r="M579" s="3"/>
      <c r="N579" s="36"/>
      <c r="O579" s="3"/>
      <c r="R579" s="3"/>
      <c r="S579" s="3"/>
      <c r="T579" s="3"/>
      <c r="U579" s="3"/>
      <c r="V579" s="3"/>
      <c r="W579" s="3"/>
      <c r="X579" s="3"/>
      <c r="Y579" s="3"/>
      <c r="Z579" s="3"/>
      <c r="AA579" s="3"/>
      <c r="AB579" s="3"/>
      <c r="AC579" s="3"/>
      <c r="AD579" s="3"/>
      <c r="AE579" s="3"/>
      <c r="AF579" s="3"/>
      <c r="AG579" s="3"/>
      <c r="AH579" s="3"/>
      <c r="AI579" s="3"/>
      <c r="AJ579" s="3"/>
      <c r="AK579" s="4"/>
    </row>
    <row r="580" spans="1:37">
      <c r="A580" s="3"/>
      <c r="B580" s="3"/>
      <c r="C580" s="8"/>
      <c r="D580" s="3"/>
      <c r="E580" s="3"/>
      <c r="F580" s="3"/>
      <c r="G580" s="3"/>
      <c r="H580" s="3"/>
      <c r="I580" s="3"/>
      <c r="J580" s="3"/>
      <c r="K580" s="3"/>
      <c r="L580" s="3"/>
      <c r="M580" s="3"/>
      <c r="N580" s="36"/>
      <c r="O580" s="3"/>
      <c r="R580" s="3"/>
      <c r="S580" s="3"/>
      <c r="T580" s="3"/>
      <c r="U580" s="3"/>
      <c r="V580" s="3"/>
      <c r="W580" s="3"/>
      <c r="X580" s="3"/>
      <c r="Y580" s="3"/>
      <c r="Z580" s="3"/>
      <c r="AA580" s="3"/>
      <c r="AB580" s="3"/>
      <c r="AC580" s="3"/>
      <c r="AD580" s="3"/>
      <c r="AE580" s="3"/>
      <c r="AF580" s="3"/>
      <c r="AG580" s="3"/>
      <c r="AH580" s="3"/>
      <c r="AI580" s="3"/>
      <c r="AJ580" s="3"/>
      <c r="AK580" s="4"/>
    </row>
    <row r="581" spans="1:37">
      <c r="A581" s="3"/>
      <c r="B581" s="3"/>
      <c r="C581" s="8"/>
      <c r="D581" s="3"/>
      <c r="E581" s="3"/>
      <c r="F581" s="3"/>
      <c r="G581" s="3"/>
      <c r="H581" s="3"/>
      <c r="I581" s="3"/>
      <c r="J581" s="3"/>
      <c r="K581" s="3"/>
      <c r="L581" s="3"/>
      <c r="M581" s="3"/>
      <c r="N581" s="36"/>
      <c r="O581" s="3"/>
      <c r="R581" s="3"/>
      <c r="S581" s="3"/>
      <c r="T581" s="3"/>
      <c r="U581" s="3"/>
      <c r="V581" s="3"/>
      <c r="W581" s="3"/>
      <c r="X581" s="3"/>
      <c r="Y581" s="3"/>
      <c r="Z581" s="3"/>
      <c r="AA581" s="3"/>
      <c r="AB581" s="3"/>
      <c r="AC581" s="3"/>
      <c r="AD581" s="3"/>
      <c r="AE581" s="3"/>
      <c r="AF581" s="3"/>
      <c r="AG581" s="3"/>
      <c r="AH581" s="3"/>
      <c r="AI581" s="3"/>
      <c r="AJ581" s="3"/>
      <c r="AK581" s="4"/>
    </row>
    <row r="582" spans="1:37">
      <c r="A582" s="3"/>
      <c r="B582" s="3"/>
      <c r="C582" s="8"/>
      <c r="D582" s="3"/>
      <c r="E582" s="3"/>
      <c r="F582" s="3"/>
      <c r="G582" s="3"/>
      <c r="H582" s="3"/>
      <c r="I582" s="3"/>
      <c r="J582" s="3"/>
      <c r="K582" s="3"/>
      <c r="L582" s="3"/>
      <c r="M582" s="3"/>
      <c r="N582" s="36"/>
      <c r="O582" s="3"/>
      <c r="R582" s="3"/>
      <c r="S582" s="3"/>
      <c r="T582" s="3"/>
      <c r="U582" s="3"/>
      <c r="V582" s="3"/>
      <c r="W582" s="3"/>
      <c r="X582" s="3"/>
      <c r="Y582" s="3"/>
      <c r="Z582" s="3"/>
      <c r="AA582" s="3"/>
      <c r="AB582" s="3"/>
      <c r="AC582" s="3"/>
      <c r="AD582" s="3"/>
      <c r="AE582" s="3"/>
      <c r="AF582" s="3"/>
      <c r="AG582" s="3"/>
      <c r="AH582" s="3"/>
      <c r="AI582" s="3"/>
      <c r="AJ582" s="3"/>
      <c r="AK582" s="4"/>
    </row>
    <row r="583" spans="1:37">
      <c r="A583" s="3"/>
      <c r="B583" s="3"/>
      <c r="C583" s="8"/>
      <c r="D583" s="3"/>
      <c r="E583" s="3"/>
      <c r="F583" s="3"/>
      <c r="G583" s="3"/>
      <c r="H583" s="3"/>
      <c r="I583" s="3"/>
      <c r="J583" s="3"/>
      <c r="K583" s="3"/>
      <c r="L583" s="3"/>
      <c r="M583" s="3"/>
      <c r="N583" s="36"/>
      <c r="O583" s="3"/>
      <c r="R583" s="3"/>
      <c r="S583" s="3"/>
      <c r="T583" s="3"/>
      <c r="U583" s="3"/>
      <c r="V583" s="3"/>
      <c r="W583" s="3"/>
      <c r="X583" s="3"/>
      <c r="Y583" s="3"/>
      <c r="Z583" s="3"/>
      <c r="AA583" s="3"/>
      <c r="AB583" s="3"/>
      <c r="AC583" s="3"/>
      <c r="AD583" s="3"/>
      <c r="AE583" s="3"/>
      <c r="AF583" s="3"/>
      <c r="AG583" s="3"/>
      <c r="AH583" s="3"/>
      <c r="AI583" s="3"/>
      <c r="AJ583" s="3"/>
      <c r="AK583" s="4"/>
    </row>
    <row r="584" spans="1:37">
      <c r="A584" s="3"/>
      <c r="B584" s="3"/>
      <c r="C584" s="8"/>
      <c r="D584" s="3"/>
      <c r="E584" s="3"/>
      <c r="F584" s="3"/>
      <c r="G584" s="3"/>
      <c r="H584" s="3"/>
      <c r="I584" s="3"/>
      <c r="J584" s="3"/>
      <c r="K584" s="3"/>
      <c r="L584" s="3"/>
      <c r="M584" s="3"/>
      <c r="N584" s="36"/>
      <c r="O584" s="3"/>
      <c r="R584" s="3"/>
      <c r="S584" s="3"/>
      <c r="T584" s="3"/>
      <c r="U584" s="3"/>
      <c r="V584" s="3"/>
      <c r="W584" s="3"/>
      <c r="X584" s="3"/>
      <c r="Y584" s="3"/>
      <c r="Z584" s="3"/>
      <c r="AA584" s="3"/>
      <c r="AB584" s="3"/>
      <c r="AC584" s="3"/>
      <c r="AD584" s="3"/>
      <c r="AE584" s="3"/>
      <c r="AF584" s="3"/>
      <c r="AG584" s="3"/>
      <c r="AH584" s="3"/>
      <c r="AI584" s="3"/>
      <c r="AJ584" s="3"/>
      <c r="AK584" s="4"/>
    </row>
    <row r="585" spans="1:37">
      <c r="A585" s="3"/>
      <c r="B585" s="3"/>
      <c r="C585" s="8"/>
      <c r="D585" s="3"/>
      <c r="E585" s="3"/>
      <c r="F585" s="3"/>
      <c r="G585" s="3"/>
      <c r="H585" s="3"/>
      <c r="I585" s="3"/>
      <c r="J585" s="3"/>
      <c r="K585" s="3"/>
      <c r="L585" s="3"/>
      <c r="M585" s="3"/>
      <c r="N585" s="36"/>
      <c r="O585" s="3"/>
      <c r="R585" s="3"/>
      <c r="S585" s="3"/>
      <c r="T585" s="3"/>
      <c r="U585" s="3"/>
      <c r="V585" s="3"/>
      <c r="W585" s="3"/>
      <c r="X585" s="3"/>
      <c r="Y585" s="3"/>
      <c r="Z585" s="3"/>
      <c r="AA585" s="3"/>
      <c r="AB585" s="3"/>
      <c r="AC585" s="3"/>
      <c r="AD585" s="3"/>
      <c r="AE585" s="3"/>
      <c r="AF585" s="3"/>
      <c r="AG585" s="3"/>
      <c r="AH585" s="3"/>
      <c r="AI585" s="3"/>
      <c r="AJ585" s="3"/>
      <c r="AK585" s="4"/>
    </row>
    <row r="586" spans="1:37">
      <c r="A586" s="3"/>
      <c r="B586" s="3"/>
      <c r="C586" s="8"/>
      <c r="D586" s="3"/>
      <c r="E586" s="3"/>
      <c r="F586" s="3"/>
      <c r="G586" s="3"/>
      <c r="H586" s="3"/>
      <c r="I586" s="3"/>
      <c r="J586" s="3"/>
      <c r="K586" s="3"/>
      <c r="L586" s="3"/>
      <c r="M586" s="3"/>
      <c r="N586" s="36"/>
      <c r="O586" s="3"/>
      <c r="R586" s="3"/>
      <c r="S586" s="3"/>
      <c r="T586" s="3"/>
      <c r="U586" s="3"/>
      <c r="V586" s="3"/>
      <c r="W586" s="3"/>
      <c r="X586" s="3"/>
      <c r="Y586" s="3"/>
      <c r="Z586" s="3"/>
      <c r="AA586" s="3"/>
      <c r="AB586" s="3"/>
      <c r="AC586" s="3"/>
      <c r="AD586" s="3"/>
      <c r="AE586" s="3"/>
      <c r="AF586" s="3"/>
      <c r="AG586" s="3"/>
      <c r="AH586" s="3"/>
      <c r="AI586" s="3"/>
      <c r="AJ586" s="3"/>
      <c r="AK586" s="4"/>
    </row>
    <row r="587" spans="1:37">
      <c r="A587" s="3"/>
      <c r="B587" s="3"/>
      <c r="C587" s="8"/>
      <c r="D587" s="3"/>
      <c r="E587" s="3"/>
      <c r="F587" s="3"/>
      <c r="G587" s="3"/>
      <c r="H587" s="3"/>
      <c r="I587" s="3"/>
      <c r="J587" s="3"/>
      <c r="K587" s="3"/>
      <c r="L587" s="3"/>
      <c r="M587" s="3"/>
      <c r="N587" s="36"/>
      <c r="R587" s="3"/>
      <c r="S587" s="3"/>
      <c r="T587" s="3"/>
      <c r="U587" s="3"/>
      <c r="V587" s="3"/>
      <c r="W587" s="3"/>
      <c r="X587" s="3"/>
      <c r="Y587" s="3"/>
      <c r="Z587" s="3"/>
      <c r="AA587" s="3"/>
      <c r="AB587" s="3"/>
      <c r="AC587" s="3"/>
      <c r="AD587" s="3"/>
      <c r="AE587" s="3"/>
      <c r="AF587" s="3"/>
      <c r="AG587" s="3"/>
      <c r="AH587" s="3"/>
      <c r="AI587" s="3"/>
      <c r="AJ587" s="3"/>
      <c r="AK587" s="4"/>
    </row>
    <row r="588" spans="1:37">
      <c r="A588" s="3"/>
      <c r="B588" s="3"/>
      <c r="C588" s="8"/>
      <c r="D588" s="3"/>
      <c r="E588" s="3"/>
      <c r="F588" s="3"/>
      <c r="G588" s="3"/>
      <c r="H588" s="3"/>
      <c r="I588" s="3"/>
      <c r="J588" s="3"/>
      <c r="K588" s="3"/>
      <c r="L588" s="3"/>
      <c r="M588" s="3"/>
      <c r="N588" s="36"/>
      <c r="O588" s="3"/>
      <c r="R588" s="3"/>
      <c r="S588" s="3"/>
      <c r="T588" s="3"/>
      <c r="U588" s="3"/>
      <c r="V588" s="3"/>
      <c r="W588" s="3"/>
      <c r="X588" s="3"/>
      <c r="Y588" s="3"/>
      <c r="Z588" s="3"/>
      <c r="AA588" s="3"/>
      <c r="AB588" s="3"/>
      <c r="AC588" s="3"/>
      <c r="AD588" s="3"/>
      <c r="AE588" s="3"/>
      <c r="AF588" s="3"/>
      <c r="AG588" s="3"/>
      <c r="AH588" s="3"/>
      <c r="AI588" s="3"/>
      <c r="AJ588" s="3"/>
      <c r="AK588" s="4"/>
    </row>
    <row r="589" spans="1:37">
      <c r="A589" s="3"/>
      <c r="B589" s="3"/>
      <c r="C589" s="8"/>
      <c r="D589" s="3"/>
      <c r="E589" s="3"/>
      <c r="F589" s="3"/>
      <c r="G589" s="3"/>
      <c r="H589" s="3"/>
      <c r="I589" s="3"/>
      <c r="J589" s="3"/>
      <c r="K589" s="3"/>
      <c r="L589" s="3"/>
      <c r="M589" s="3"/>
      <c r="N589" s="36"/>
      <c r="O589" s="3"/>
      <c r="R589" s="3"/>
      <c r="S589" s="3"/>
      <c r="T589" s="3"/>
      <c r="U589" s="3"/>
      <c r="V589" s="3"/>
      <c r="W589" s="3"/>
      <c r="X589" s="3"/>
      <c r="Y589" s="3"/>
      <c r="Z589" s="3"/>
      <c r="AA589" s="3"/>
      <c r="AB589" s="3"/>
      <c r="AC589" s="3"/>
      <c r="AD589" s="3"/>
      <c r="AE589" s="3"/>
      <c r="AF589" s="3"/>
      <c r="AG589" s="3"/>
      <c r="AH589" s="3"/>
      <c r="AI589" s="3"/>
      <c r="AJ589" s="3"/>
      <c r="AK589" s="4"/>
    </row>
    <row r="590" spans="1:37">
      <c r="A590" s="3"/>
      <c r="B590" s="3"/>
      <c r="C590" s="8"/>
      <c r="D590" s="3"/>
      <c r="E590" s="3"/>
      <c r="F590" s="3"/>
      <c r="G590" s="3"/>
      <c r="H590" s="3"/>
      <c r="I590" s="3"/>
      <c r="J590" s="3"/>
      <c r="K590" s="3"/>
      <c r="L590" s="3"/>
      <c r="M590" s="3"/>
      <c r="N590" s="36"/>
      <c r="O590" s="3"/>
      <c r="R590" s="3"/>
      <c r="S590" s="3"/>
      <c r="T590" s="3"/>
      <c r="U590" s="3"/>
      <c r="V590" s="3"/>
      <c r="W590" s="3"/>
      <c r="X590" s="3"/>
      <c r="Y590" s="3"/>
      <c r="Z590" s="3"/>
      <c r="AA590" s="3"/>
      <c r="AB590" s="3"/>
      <c r="AC590" s="3"/>
      <c r="AD590" s="3"/>
      <c r="AE590" s="3"/>
      <c r="AF590" s="3"/>
      <c r="AG590" s="3"/>
      <c r="AH590" s="3"/>
      <c r="AI590" s="3"/>
      <c r="AJ590" s="3"/>
      <c r="AK590" s="4"/>
    </row>
    <row r="591" spans="1:37">
      <c r="A591" s="3"/>
      <c r="B591" s="3"/>
      <c r="C591" s="8"/>
      <c r="D591" s="3"/>
      <c r="E591" s="3"/>
      <c r="F591" s="3"/>
      <c r="G591" s="3"/>
      <c r="H591" s="3"/>
      <c r="I591" s="3"/>
      <c r="J591" s="3"/>
      <c r="K591" s="3"/>
      <c r="L591" s="3"/>
      <c r="M591" s="3"/>
      <c r="N591" s="36"/>
      <c r="O591" s="3"/>
      <c r="R591" s="3"/>
      <c r="S591" s="3"/>
      <c r="T591" s="3"/>
      <c r="U591" s="3"/>
      <c r="V591" s="3"/>
      <c r="W591" s="3"/>
      <c r="X591" s="3"/>
      <c r="Y591" s="3"/>
      <c r="Z591" s="3"/>
      <c r="AA591" s="3"/>
      <c r="AB591" s="3"/>
      <c r="AC591" s="3"/>
      <c r="AD591" s="3"/>
      <c r="AE591" s="3"/>
      <c r="AF591" s="3"/>
      <c r="AG591" s="3"/>
      <c r="AH591" s="3"/>
      <c r="AI591" s="3"/>
      <c r="AJ591" s="3"/>
      <c r="AK591" s="4"/>
    </row>
    <row r="592" spans="1:37">
      <c r="A592" s="3"/>
      <c r="B592" s="3"/>
      <c r="C592" s="8"/>
      <c r="D592" s="3"/>
      <c r="E592" s="3"/>
      <c r="F592" s="3"/>
      <c r="G592" s="3"/>
      <c r="H592" s="3"/>
      <c r="I592" s="3"/>
      <c r="J592" s="3"/>
      <c r="K592" s="3"/>
      <c r="L592" s="3"/>
      <c r="M592" s="3"/>
      <c r="N592" s="36"/>
      <c r="R592" s="3"/>
      <c r="S592" s="3"/>
      <c r="T592" s="3"/>
      <c r="U592" s="3"/>
      <c r="V592" s="3"/>
      <c r="W592" s="3"/>
      <c r="X592" s="3"/>
      <c r="Y592" s="3"/>
      <c r="Z592" s="3"/>
      <c r="AA592" s="3"/>
      <c r="AB592" s="3"/>
      <c r="AC592" s="3"/>
      <c r="AD592" s="3"/>
      <c r="AE592" s="3"/>
      <c r="AF592" s="3"/>
      <c r="AG592" s="3"/>
      <c r="AH592" s="3"/>
      <c r="AI592" s="3"/>
      <c r="AJ592" s="3"/>
      <c r="AK592" s="4"/>
    </row>
    <row r="593" spans="1:37">
      <c r="A593" s="3"/>
      <c r="B593" s="3"/>
      <c r="C593" s="8"/>
      <c r="D593" s="3"/>
      <c r="E593" s="3"/>
      <c r="F593" s="3"/>
      <c r="G593" s="3"/>
      <c r="H593" s="3"/>
      <c r="I593" s="3"/>
      <c r="J593" s="3"/>
      <c r="K593" s="3"/>
      <c r="L593" s="3"/>
      <c r="M593" s="3"/>
      <c r="N593" s="3"/>
      <c r="O593" s="3"/>
      <c r="R593" s="3"/>
      <c r="S593" s="3"/>
      <c r="T593" s="3"/>
      <c r="U593" s="3"/>
      <c r="V593" s="3"/>
      <c r="W593" s="3"/>
      <c r="X593" s="3"/>
      <c r="Y593" s="3"/>
      <c r="Z593" s="3"/>
      <c r="AA593" s="3"/>
      <c r="AB593" s="3"/>
      <c r="AC593" s="3"/>
      <c r="AD593" s="3"/>
      <c r="AE593" s="3"/>
      <c r="AF593" s="3"/>
      <c r="AG593" s="3"/>
      <c r="AH593" s="3"/>
      <c r="AI593" s="3"/>
      <c r="AJ593" s="3"/>
      <c r="AK593" s="4"/>
    </row>
    <row r="594" spans="1:37">
      <c r="A594" s="3"/>
      <c r="B594" s="3"/>
      <c r="C594" s="8"/>
      <c r="D594" s="3"/>
      <c r="E594" s="3"/>
      <c r="F594" s="3"/>
      <c r="G594" s="3"/>
      <c r="H594" s="3"/>
      <c r="I594" s="3"/>
      <c r="J594" s="3"/>
      <c r="K594" s="3"/>
      <c r="L594" s="3"/>
      <c r="M594" s="3"/>
      <c r="N594" s="36"/>
      <c r="O594" s="3"/>
      <c r="R594" s="3"/>
      <c r="S594" s="3"/>
      <c r="T594" s="3"/>
      <c r="U594" s="3"/>
      <c r="V594" s="3"/>
      <c r="W594" s="3"/>
      <c r="X594" s="3"/>
      <c r="Y594" s="3"/>
      <c r="Z594" s="3"/>
      <c r="AA594" s="3"/>
      <c r="AB594" s="3"/>
      <c r="AC594" s="3"/>
      <c r="AD594" s="3"/>
      <c r="AE594" s="3"/>
      <c r="AF594" s="3"/>
      <c r="AG594" s="3"/>
      <c r="AH594" s="3"/>
      <c r="AI594" s="3"/>
      <c r="AJ594" s="3"/>
      <c r="AK594" s="4"/>
    </row>
    <row r="595" spans="1:37">
      <c r="A595" s="3"/>
      <c r="B595" s="3"/>
      <c r="C595" s="8"/>
      <c r="D595" s="3"/>
      <c r="E595" s="3"/>
      <c r="F595" s="3"/>
      <c r="G595" s="3"/>
      <c r="H595" s="3"/>
      <c r="I595" s="3"/>
      <c r="J595" s="3"/>
      <c r="K595" s="3"/>
      <c r="L595" s="3"/>
      <c r="M595" s="3"/>
      <c r="N595" s="36"/>
      <c r="O595" s="3"/>
      <c r="R595" s="3"/>
      <c r="S595" s="3"/>
      <c r="T595" s="3"/>
      <c r="U595" s="3"/>
      <c r="V595" s="3"/>
      <c r="W595" s="3"/>
      <c r="X595" s="3"/>
      <c r="Y595" s="3"/>
      <c r="Z595" s="3"/>
      <c r="AA595" s="3"/>
      <c r="AB595" s="3"/>
      <c r="AC595" s="3"/>
      <c r="AD595" s="3"/>
      <c r="AE595" s="3"/>
      <c r="AF595" s="3"/>
      <c r="AG595" s="3"/>
      <c r="AH595" s="3"/>
      <c r="AI595" s="3"/>
      <c r="AJ595" s="3"/>
      <c r="AK595" s="4"/>
    </row>
    <row r="596" spans="1:37">
      <c r="A596" s="3"/>
      <c r="B596" s="3"/>
      <c r="C596" s="8"/>
      <c r="D596" s="3"/>
      <c r="E596" s="3"/>
      <c r="F596" s="3"/>
      <c r="G596" s="3"/>
      <c r="H596" s="3"/>
      <c r="I596" s="3"/>
      <c r="J596" s="3"/>
      <c r="K596" s="3"/>
      <c r="L596" s="3"/>
      <c r="M596" s="3"/>
      <c r="N596" s="36"/>
      <c r="O596" s="3"/>
      <c r="R596" s="3"/>
      <c r="S596" s="3"/>
      <c r="T596" s="3"/>
      <c r="U596" s="3"/>
      <c r="V596" s="3"/>
      <c r="W596" s="3"/>
      <c r="X596" s="3"/>
      <c r="Y596" s="3"/>
      <c r="Z596" s="3"/>
      <c r="AA596" s="3"/>
      <c r="AB596" s="3"/>
      <c r="AC596" s="3"/>
      <c r="AD596" s="3"/>
      <c r="AE596" s="3"/>
      <c r="AF596" s="3"/>
      <c r="AG596" s="3"/>
      <c r="AH596" s="3"/>
      <c r="AI596" s="3"/>
      <c r="AJ596" s="3"/>
      <c r="AK596" s="4"/>
    </row>
    <row r="597" spans="1:37">
      <c r="A597" s="3"/>
      <c r="B597" s="3"/>
      <c r="C597" s="8"/>
      <c r="D597" s="3"/>
      <c r="E597" s="3"/>
      <c r="F597" s="3"/>
      <c r="G597" s="3"/>
      <c r="H597" s="3"/>
      <c r="I597" s="3"/>
      <c r="J597" s="3"/>
      <c r="K597" s="3"/>
      <c r="L597" s="3"/>
      <c r="M597" s="3"/>
      <c r="N597" s="36"/>
      <c r="R597" s="3"/>
      <c r="S597" s="3"/>
      <c r="T597" s="3"/>
      <c r="U597" s="3"/>
      <c r="V597" s="3"/>
      <c r="W597" s="3"/>
      <c r="X597" s="3"/>
      <c r="Y597" s="3"/>
      <c r="Z597" s="3"/>
      <c r="AA597" s="3"/>
      <c r="AB597" s="3"/>
      <c r="AC597" s="3"/>
      <c r="AD597" s="3"/>
      <c r="AE597" s="3"/>
      <c r="AF597" s="3"/>
      <c r="AG597" s="3"/>
      <c r="AH597" s="3"/>
      <c r="AI597" s="3"/>
      <c r="AJ597" s="3"/>
      <c r="AK597" s="4"/>
    </row>
    <row r="598" spans="1:37">
      <c r="A598" s="3"/>
      <c r="B598" s="3"/>
      <c r="C598" s="8"/>
      <c r="D598" s="3"/>
      <c r="E598" s="3"/>
      <c r="F598" s="3"/>
      <c r="G598" s="3"/>
      <c r="H598" s="3"/>
      <c r="I598" s="3"/>
      <c r="J598" s="3"/>
      <c r="K598" s="3"/>
      <c r="L598" s="3"/>
      <c r="M598" s="3"/>
      <c r="N598" s="36"/>
      <c r="O598" s="3"/>
      <c r="R598" s="3"/>
      <c r="S598" s="3"/>
      <c r="T598" s="3"/>
      <c r="U598" s="3"/>
      <c r="V598" s="3"/>
      <c r="W598" s="3"/>
      <c r="X598" s="3"/>
      <c r="Y598" s="3"/>
      <c r="Z598" s="3"/>
      <c r="AA598" s="3"/>
      <c r="AB598" s="3"/>
      <c r="AC598" s="3"/>
      <c r="AD598" s="3"/>
      <c r="AE598" s="3"/>
      <c r="AF598" s="3"/>
      <c r="AG598" s="3"/>
      <c r="AH598" s="3"/>
      <c r="AI598" s="3"/>
      <c r="AJ598" s="3"/>
      <c r="AK598" s="4"/>
    </row>
    <row r="599" spans="1:37">
      <c r="A599" s="3"/>
      <c r="B599" s="3"/>
      <c r="C599" s="8"/>
      <c r="D599" s="3"/>
      <c r="E599" s="3"/>
      <c r="F599" s="3"/>
      <c r="G599" s="3"/>
      <c r="H599" s="3"/>
      <c r="I599" s="3"/>
      <c r="J599" s="3"/>
      <c r="K599" s="3"/>
      <c r="L599" s="3"/>
      <c r="M599" s="3"/>
      <c r="N599" s="36"/>
      <c r="R599" s="3"/>
      <c r="S599" s="3"/>
      <c r="T599" s="3"/>
      <c r="U599" s="3"/>
      <c r="V599" s="3"/>
      <c r="W599" s="3"/>
      <c r="X599" s="3"/>
      <c r="Y599" s="3"/>
      <c r="Z599" s="3"/>
      <c r="AA599" s="3"/>
      <c r="AB599" s="3"/>
      <c r="AC599" s="3"/>
      <c r="AD599" s="3"/>
      <c r="AE599" s="3"/>
      <c r="AF599" s="3"/>
      <c r="AG599" s="3"/>
      <c r="AH599" s="3"/>
      <c r="AI599" s="3"/>
      <c r="AJ599" s="3"/>
      <c r="AK599" s="4"/>
    </row>
    <row r="600" spans="1:37">
      <c r="A600" s="3"/>
      <c r="B600" s="3"/>
      <c r="C600" s="8"/>
      <c r="D600" s="3"/>
      <c r="E600" s="3"/>
      <c r="F600" s="3"/>
      <c r="G600" s="3"/>
      <c r="H600" s="3"/>
      <c r="I600" s="3"/>
      <c r="J600" s="3"/>
      <c r="K600" s="3"/>
      <c r="L600" s="3"/>
      <c r="M600" s="3"/>
      <c r="N600" s="36"/>
      <c r="O600" s="3"/>
      <c r="R600" s="3"/>
      <c r="S600" s="3"/>
      <c r="T600" s="3"/>
      <c r="U600" s="3"/>
      <c r="V600" s="3"/>
      <c r="W600" s="3"/>
      <c r="X600" s="3"/>
      <c r="Y600" s="3"/>
      <c r="Z600" s="3"/>
      <c r="AA600" s="3"/>
      <c r="AB600" s="3"/>
      <c r="AC600" s="3"/>
      <c r="AD600" s="3"/>
      <c r="AE600" s="3"/>
      <c r="AF600" s="3"/>
      <c r="AG600" s="3"/>
      <c r="AH600" s="3"/>
      <c r="AI600" s="3"/>
      <c r="AJ600" s="3"/>
      <c r="AK600" s="4"/>
    </row>
    <row r="601" spans="1:37">
      <c r="A601" s="3"/>
      <c r="B601" s="3"/>
      <c r="C601" s="8"/>
      <c r="D601" s="3"/>
      <c r="E601" s="3"/>
      <c r="F601" s="3"/>
      <c r="G601" s="3"/>
      <c r="H601" s="3"/>
      <c r="I601" s="3"/>
      <c r="J601" s="3"/>
      <c r="K601" s="3"/>
      <c r="L601" s="3"/>
      <c r="M601" s="3"/>
      <c r="N601" s="36"/>
      <c r="R601" s="3"/>
      <c r="S601" s="3"/>
      <c r="T601" s="3"/>
      <c r="U601" s="3"/>
      <c r="V601" s="3"/>
      <c r="W601" s="3"/>
      <c r="X601" s="3"/>
      <c r="Y601" s="3"/>
      <c r="Z601" s="3"/>
      <c r="AA601" s="3"/>
      <c r="AB601" s="3"/>
      <c r="AC601" s="3"/>
      <c r="AD601" s="3"/>
      <c r="AE601" s="3"/>
      <c r="AF601" s="3"/>
      <c r="AG601" s="3"/>
      <c r="AH601" s="3"/>
      <c r="AI601" s="3"/>
      <c r="AJ601" s="3"/>
      <c r="AK601" s="4"/>
    </row>
    <row r="602" spans="1:37">
      <c r="A602" s="3"/>
      <c r="B602" s="3"/>
      <c r="C602" s="8"/>
      <c r="D602" s="3"/>
      <c r="E602" s="3"/>
      <c r="F602" s="3"/>
      <c r="G602" s="3"/>
      <c r="H602" s="3"/>
      <c r="I602" s="3"/>
      <c r="J602" s="3"/>
      <c r="K602" s="3"/>
      <c r="L602" s="3"/>
      <c r="M602" s="3"/>
      <c r="N602" s="36"/>
      <c r="R602" s="3"/>
      <c r="S602" s="3"/>
      <c r="T602" s="3"/>
      <c r="U602" s="3"/>
      <c r="V602" s="3"/>
      <c r="W602" s="3"/>
      <c r="X602" s="3"/>
      <c r="Y602" s="3"/>
      <c r="Z602" s="3"/>
      <c r="AA602" s="3"/>
      <c r="AB602" s="3"/>
      <c r="AC602" s="3"/>
      <c r="AD602" s="3"/>
      <c r="AE602" s="3"/>
      <c r="AF602" s="3"/>
      <c r="AG602" s="3"/>
      <c r="AH602" s="3"/>
      <c r="AI602" s="3"/>
      <c r="AJ602" s="3"/>
      <c r="AK602" s="4"/>
    </row>
    <row r="603" spans="1:37">
      <c r="A603" s="3"/>
      <c r="B603" s="3"/>
      <c r="C603" s="8"/>
      <c r="D603" s="3"/>
      <c r="E603" s="3"/>
      <c r="F603" s="3"/>
      <c r="G603" s="3"/>
      <c r="H603" s="3"/>
      <c r="I603" s="3"/>
      <c r="J603" s="3"/>
      <c r="K603" s="3"/>
      <c r="L603" s="3"/>
      <c r="M603" s="3"/>
      <c r="N603" s="3"/>
      <c r="O603" s="3"/>
      <c r="R603" s="3"/>
      <c r="S603" s="3"/>
      <c r="T603" s="3"/>
      <c r="U603" s="3"/>
      <c r="V603" s="3"/>
      <c r="W603" s="3"/>
      <c r="X603" s="3"/>
      <c r="Y603" s="3"/>
      <c r="Z603" s="3"/>
      <c r="AA603" s="3"/>
      <c r="AB603" s="3"/>
      <c r="AC603" s="3"/>
      <c r="AD603" s="3"/>
      <c r="AE603" s="3"/>
      <c r="AF603" s="3"/>
      <c r="AG603" s="3"/>
      <c r="AH603" s="3"/>
      <c r="AI603" s="3"/>
      <c r="AJ603" s="3"/>
      <c r="AK603" s="4"/>
    </row>
    <row r="604" spans="1:37">
      <c r="A604" s="3"/>
      <c r="B604" s="3"/>
      <c r="C604" s="8"/>
      <c r="D604" s="3"/>
      <c r="E604" s="3"/>
      <c r="F604" s="3"/>
      <c r="G604" s="3"/>
      <c r="H604" s="3"/>
      <c r="I604" s="3"/>
      <c r="J604" s="3"/>
      <c r="K604" s="3"/>
      <c r="L604" s="3"/>
      <c r="M604" s="3"/>
      <c r="N604" s="36"/>
      <c r="R604" s="3"/>
      <c r="S604" s="3"/>
      <c r="T604" s="3"/>
      <c r="U604" s="3"/>
      <c r="V604" s="3"/>
      <c r="W604" s="3"/>
      <c r="X604" s="3"/>
      <c r="Y604" s="3"/>
      <c r="Z604" s="3"/>
      <c r="AA604" s="3"/>
      <c r="AB604" s="3"/>
      <c r="AC604" s="3"/>
      <c r="AD604" s="3"/>
      <c r="AE604" s="3"/>
      <c r="AF604" s="3"/>
      <c r="AG604" s="3"/>
      <c r="AH604" s="3"/>
      <c r="AI604" s="3"/>
      <c r="AJ604" s="3"/>
      <c r="AK604" s="4"/>
    </row>
    <row r="605" spans="1:37">
      <c r="A605" s="3"/>
      <c r="B605" s="3"/>
      <c r="C605" s="8"/>
      <c r="D605" s="3"/>
      <c r="E605" s="3"/>
      <c r="F605" s="3"/>
      <c r="G605" s="3"/>
      <c r="H605" s="3"/>
      <c r="I605" s="3"/>
      <c r="J605" s="3"/>
      <c r="K605" s="3"/>
      <c r="L605" s="3"/>
      <c r="M605" s="3"/>
      <c r="N605" s="36"/>
      <c r="O605" s="3"/>
      <c r="R605" s="3"/>
      <c r="S605" s="3"/>
      <c r="T605" s="3"/>
      <c r="U605" s="3"/>
      <c r="V605" s="3"/>
      <c r="W605" s="3"/>
      <c r="X605" s="3"/>
      <c r="Y605" s="3"/>
      <c r="Z605" s="3"/>
      <c r="AA605" s="3"/>
      <c r="AB605" s="3"/>
      <c r="AC605" s="3"/>
      <c r="AD605" s="3"/>
      <c r="AE605" s="3"/>
      <c r="AF605" s="3"/>
      <c r="AG605" s="3"/>
      <c r="AH605" s="3"/>
      <c r="AI605" s="3"/>
      <c r="AJ605" s="3"/>
      <c r="AK605" s="4"/>
    </row>
    <row r="606" spans="1:37">
      <c r="A606" s="3"/>
      <c r="B606" s="3"/>
      <c r="C606" s="8"/>
      <c r="D606" s="3"/>
      <c r="E606" s="3"/>
      <c r="F606" s="3"/>
      <c r="G606" s="3"/>
      <c r="H606" s="3"/>
      <c r="I606" s="3"/>
      <c r="J606" s="3"/>
      <c r="K606" s="3"/>
      <c r="L606" s="3"/>
      <c r="M606" s="3"/>
      <c r="N606" s="36"/>
      <c r="R606" s="3"/>
      <c r="S606" s="3"/>
      <c r="T606" s="3"/>
      <c r="U606" s="3"/>
      <c r="V606" s="3"/>
      <c r="W606" s="3"/>
      <c r="X606" s="3"/>
      <c r="Y606" s="3"/>
      <c r="Z606" s="3"/>
      <c r="AA606" s="3"/>
      <c r="AB606" s="3"/>
      <c r="AC606" s="3"/>
      <c r="AD606" s="3"/>
      <c r="AE606" s="3"/>
      <c r="AF606" s="3"/>
      <c r="AG606" s="3"/>
      <c r="AH606" s="3"/>
      <c r="AI606" s="3"/>
      <c r="AJ606" s="3"/>
      <c r="AK606" s="4"/>
    </row>
    <row r="607" spans="1:37">
      <c r="A607" s="3"/>
      <c r="B607" s="3"/>
      <c r="C607" s="8"/>
      <c r="D607" s="3"/>
      <c r="E607" s="3"/>
      <c r="F607" s="3"/>
      <c r="G607" s="3"/>
      <c r="H607" s="3"/>
      <c r="I607" s="3"/>
      <c r="J607" s="3"/>
      <c r="K607" s="3"/>
      <c r="L607" s="3"/>
      <c r="M607" s="3"/>
      <c r="N607" s="36"/>
      <c r="R607" s="3"/>
      <c r="S607" s="3"/>
      <c r="T607" s="3"/>
      <c r="U607" s="3"/>
      <c r="V607" s="3"/>
      <c r="W607" s="3"/>
      <c r="X607" s="3"/>
      <c r="Y607" s="3"/>
      <c r="Z607" s="3"/>
      <c r="AA607" s="3"/>
      <c r="AB607" s="3"/>
      <c r="AC607" s="3"/>
      <c r="AD607" s="3"/>
      <c r="AE607" s="3"/>
      <c r="AF607" s="3"/>
      <c r="AG607" s="3"/>
      <c r="AH607" s="3"/>
      <c r="AI607" s="3"/>
      <c r="AJ607" s="3"/>
      <c r="AK607" s="4"/>
    </row>
    <row r="608" spans="1:37">
      <c r="A608" s="3"/>
      <c r="B608" s="3"/>
      <c r="C608" s="8"/>
      <c r="D608" s="3"/>
      <c r="E608" s="3"/>
      <c r="F608" s="3"/>
      <c r="G608" s="3"/>
      <c r="H608" s="3"/>
      <c r="I608" s="3"/>
      <c r="J608" s="3"/>
      <c r="K608" s="3"/>
      <c r="L608" s="3"/>
      <c r="M608" s="3"/>
      <c r="N608" s="36"/>
      <c r="O608" s="3"/>
      <c r="R608" s="3"/>
      <c r="S608" s="3"/>
      <c r="T608" s="3"/>
      <c r="U608" s="3"/>
      <c r="V608" s="3"/>
      <c r="W608" s="3"/>
      <c r="X608" s="3"/>
      <c r="Y608" s="3"/>
      <c r="Z608" s="3"/>
      <c r="AA608" s="3"/>
      <c r="AB608" s="3"/>
      <c r="AC608" s="3"/>
      <c r="AD608" s="3"/>
      <c r="AE608" s="3"/>
      <c r="AF608" s="3"/>
      <c r="AG608" s="3"/>
      <c r="AH608" s="3"/>
      <c r="AI608" s="3"/>
      <c r="AJ608" s="3"/>
      <c r="AK608" s="4"/>
    </row>
    <row r="609" spans="1:37">
      <c r="A609" s="3"/>
      <c r="B609" s="3"/>
      <c r="C609" s="8"/>
      <c r="D609" s="3"/>
      <c r="E609" s="3"/>
      <c r="F609" s="3"/>
      <c r="G609" s="3"/>
      <c r="H609" s="3"/>
      <c r="I609" s="3"/>
      <c r="J609" s="3"/>
      <c r="K609" s="3"/>
      <c r="L609" s="3"/>
      <c r="M609" s="3"/>
      <c r="N609" s="36"/>
      <c r="R609" s="3"/>
      <c r="S609" s="3"/>
      <c r="T609" s="3"/>
      <c r="U609" s="3"/>
      <c r="V609" s="3"/>
      <c r="W609" s="3"/>
      <c r="X609" s="3"/>
      <c r="Y609" s="3"/>
      <c r="Z609" s="3"/>
      <c r="AA609" s="3"/>
      <c r="AB609" s="3"/>
      <c r="AC609" s="3"/>
      <c r="AD609" s="3"/>
      <c r="AE609" s="3"/>
      <c r="AF609" s="3"/>
      <c r="AG609" s="3"/>
      <c r="AH609" s="3"/>
      <c r="AI609" s="3"/>
      <c r="AJ609" s="3"/>
      <c r="AK609" s="4"/>
    </row>
    <row r="610" spans="1:37">
      <c r="A610" s="3"/>
      <c r="B610" s="3"/>
      <c r="C610" s="8"/>
      <c r="D610" s="3"/>
      <c r="E610" s="3"/>
      <c r="F610" s="3"/>
      <c r="G610" s="3"/>
      <c r="H610" s="3"/>
      <c r="I610" s="3"/>
      <c r="J610" s="3"/>
      <c r="K610" s="3"/>
      <c r="L610" s="3"/>
      <c r="M610" s="3"/>
      <c r="N610" s="36"/>
      <c r="O610" s="3"/>
      <c r="R610" s="3"/>
      <c r="S610" s="3"/>
      <c r="T610" s="3"/>
      <c r="U610" s="3"/>
      <c r="V610" s="3"/>
      <c r="W610" s="3"/>
      <c r="X610" s="3"/>
      <c r="Y610" s="3"/>
      <c r="Z610" s="3"/>
      <c r="AA610" s="3"/>
      <c r="AB610" s="3"/>
      <c r="AC610" s="3"/>
      <c r="AD610" s="3"/>
      <c r="AE610" s="3"/>
      <c r="AF610" s="3"/>
      <c r="AG610" s="3"/>
      <c r="AH610" s="3"/>
      <c r="AI610" s="3"/>
      <c r="AJ610" s="3"/>
      <c r="AK610" s="4"/>
    </row>
    <row r="611" spans="1:37">
      <c r="A611" s="3"/>
      <c r="B611" s="3"/>
      <c r="C611" s="8"/>
      <c r="D611" s="3"/>
      <c r="E611" s="3"/>
      <c r="F611" s="3"/>
      <c r="G611" s="3"/>
      <c r="H611" s="3"/>
      <c r="I611" s="3"/>
      <c r="J611" s="3"/>
      <c r="K611" s="3"/>
      <c r="L611" s="3"/>
      <c r="M611" s="3"/>
      <c r="N611" s="36"/>
      <c r="R611" s="3"/>
      <c r="S611" s="3"/>
      <c r="T611" s="3"/>
      <c r="U611" s="3"/>
      <c r="V611" s="3"/>
      <c r="W611" s="3"/>
      <c r="X611" s="3"/>
      <c r="Y611" s="3"/>
      <c r="Z611" s="3"/>
      <c r="AA611" s="3"/>
      <c r="AB611" s="3"/>
      <c r="AC611" s="3"/>
      <c r="AD611" s="3"/>
      <c r="AE611" s="3"/>
      <c r="AF611" s="3"/>
      <c r="AG611" s="3"/>
      <c r="AH611" s="3"/>
      <c r="AI611" s="3"/>
      <c r="AJ611" s="3"/>
      <c r="AK611" s="4"/>
    </row>
    <row r="612" spans="1:37">
      <c r="A612" s="3"/>
      <c r="B612" s="3"/>
      <c r="C612" s="8"/>
      <c r="D612" s="3"/>
      <c r="E612" s="3"/>
      <c r="F612" s="3"/>
      <c r="G612" s="3"/>
      <c r="H612" s="3"/>
      <c r="I612" s="3"/>
      <c r="J612" s="3"/>
      <c r="K612" s="3"/>
      <c r="L612" s="3"/>
      <c r="M612" s="3"/>
      <c r="N612" s="36"/>
      <c r="R612" s="3"/>
      <c r="S612" s="3"/>
      <c r="T612" s="3"/>
      <c r="U612" s="3"/>
      <c r="V612" s="3"/>
      <c r="W612" s="3"/>
      <c r="X612" s="3"/>
      <c r="Y612" s="3"/>
      <c r="Z612" s="3"/>
      <c r="AA612" s="3"/>
      <c r="AB612" s="3"/>
      <c r="AC612" s="3"/>
      <c r="AD612" s="3"/>
      <c r="AE612" s="3"/>
      <c r="AF612" s="3"/>
      <c r="AG612" s="3"/>
      <c r="AH612" s="3"/>
      <c r="AI612" s="3"/>
      <c r="AJ612" s="3"/>
      <c r="AK612" s="4"/>
    </row>
    <row r="613" spans="1:37">
      <c r="A613" s="3"/>
      <c r="B613" s="3"/>
      <c r="C613" s="8"/>
      <c r="D613" s="3"/>
      <c r="E613" s="3"/>
      <c r="F613" s="3"/>
      <c r="G613" s="3"/>
      <c r="H613" s="3"/>
      <c r="I613" s="3"/>
      <c r="J613" s="3"/>
      <c r="K613" s="3"/>
      <c r="L613" s="3"/>
      <c r="M613" s="3"/>
      <c r="N613" s="36"/>
      <c r="R613" s="3"/>
      <c r="S613" s="3"/>
      <c r="T613" s="3"/>
      <c r="U613" s="3"/>
      <c r="V613" s="3"/>
      <c r="W613" s="3"/>
      <c r="X613" s="3"/>
      <c r="Y613" s="3"/>
      <c r="Z613" s="3"/>
      <c r="AA613" s="3"/>
      <c r="AB613" s="3"/>
      <c r="AC613" s="3"/>
      <c r="AD613" s="3"/>
      <c r="AE613" s="3"/>
      <c r="AF613" s="3"/>
      <c r="AG613" s="3"/>
      <c r="AH613" s="3"/>
      <c r="AI613" s="3"/>
      <c r="AJ613" s="3"/>
      <c r="AK613" s="4"/>
    </row>
    <row r="614" spans="1:37">
      <c r="A614" s="3"/>
      <c r="B614" s="3"/>
      <c r="C614" s="8"/>
      <c r="D614" s="3"/>
      <c r="E614" s="3"/>
      <c r="F614" s="3"/>
      <c r="G614" s="3"/>
      <c r="H614" s="3"/>
      <c r="I614" s="3"/>
      <c r="J614" s="3"/>
      <c r="K614" s="3"/>
      <c r="L614" s="3"/>
      <c r="M614" s="3"/>
      <c r="N614" s="36"/>
      <c r="O614" s="3"/>
      <c r="R614" s="3"/>
      <c r="S614" s="3"/>
      <c r="T614" s="3"/>
      <c r="U614" s="3"/>
      <c r="V614" s="3"/>
      <c r="W614" s="3"/>
      <c r="X614" s="3"/>
      <c r="Y614" s="3"/>
      <c r="Z614" s="3"/>
      <c r="AA614" s="3"/>
      <c r="AB614" s="3"/>
      <c r="AC614" s="3"/>
      <c r="AD614" s="3"/>
      <c r="AE614" s="3"/>
      <c r="AF614" s="3"/>
      <c r="AG614" s="3"/>
      <c r="AH614" s="3"/>
      <c r="AI614" s="3"/>
      <c r="AJ614" s="3"/>
      <c r="AK614" s="4"/>
    </row>
    <row r="615" spans="1:37">
      <c r="A615" s="3"/>
      <c r="B615" s="3"/>
      <c r="C615" s="8"/>
      <c r="D615" s="3"/>
      <c r="E615" s="3"/>
      <c r="F615" s="3"/>
      <c r="G615" s="3"/>
      <c r="H615" s="3"/>
      <c r="I615" s="3"/>
      <c r="J615" s="3"/>
      <c r="K615" s="3"/>
      <c r="L615" s="3"/>
      <c r="M615" s="3"/>
      <c r="N615" s="36"/>
      <c r="R615" s="3"/>
      <c r="S615" s="3"/>
      <c r="T615" s="3"/>
      <c r="U615" s="3"/>
      <c r="V615" s="3"/>
      <c r="W615" s="3"/>
      <c r="X615" s="3"/>
      <c r="Y615" s="3"/>
      <c r="Z615" s="3"/>
      <c r="AA615" s="3"/>
      <c r="AB615" s="3"/>
      <c r="AC615" s="3"/>
      <c r="AD615" s="3"/>
      <c r="AE615" s="3"/>
      <c r="AF615" s="3"/>
      <c r="AG615" s="3"/>
      <c r="AH615" s="3"/>
      <c r="AI615" s="3"/>
      <c r="AJ615" s="3"/>
      <c r="AK615" s="4"/>
    </row>
    <row r="616" spans="1:37">
      <c r="A616" s="3"/>
      <c r="B616" s="3"/>
      <c r="C616" s="8"/>
      <c r="D616" s="3"/>
      <c r="E616" s="3"/>
      <c r="F616" s="3"/>
      <c r="G616" s="3"/>
      <c r="H616" s="3"/>
      <c r="I616" s="3"/>
      <c r="J616" s="3"/>
      <c r="K616" s="3"/>
      <c r="L616" s="3"/>
      <c r="M616" s="3"/>
      <c r="N616" s="36"/>
      <c r="O616" s="3"/>
      <c r="R616" s="3"/>
      <c r="S616" s="3"/>
      <c r="T616" s="3"/>
      <c r="U616" s="3"/>
      <c r="V616" s="3"/>
      <c r="W616" s="3"/>
      <c r="X616" s="3"/>
      <c r="Y616" s="3"/>
      <c r="Z616" s="3"/>
      <c r="AA616" s="3"/>
      <c r="AB616" s="3"/>
      <c r="AC616" s="3"/>
      <c r="AD616" s="3"/>
      <c r="AE616" s="3"/>
      <c r="AF616" s="3"/>
      <c r="AG616" s="3"/>
      <c r="AH616" s="3"/>
      <c r="AI616" s="3"/>
      <c r="AJ616" s="3"/>
      <c r="AK616" s="4"/>
    </row>
    <row r="617" spans="1:37">
      <c r="A617" s="3"/>
      <c r="B617" s="3"/>
      <c r="C617" s="8"/>
      <c r="D617" s="3"/>
      <c r="E617" s="3"/>
      <c r="F617" s="3"/>
      <c r="G617" s="3"/>
      <c r="H617" s="3"/>
      <c r="I617" s="3"/>
      <c r="J617" s="3"/>
      <c r="K617" s="3"/>
      <c r="L617" s="3"/>
      <c r="M617" s="3"/>
      <c r="N617" s="36"/>
      <c r="O617" s="3"/>
      <c r="R617" s="3"/>
      <c r="S617" s="3"/>
      <c r="T617" s="3"/>
      <c r="U617" s="3"/>
      <c r="V617" s="3"/>
      <c r="W617" s="3"/>
      <c r="X617" s="3"/>
      <c r="Y617" s="3"/>
      <c r="Z617" s="3"/>
      <c r="AA617" s="3"/>
      <c r="AB617" s="3"/>
      <c r="AC617" s="3"/>
      <c r="AD617" s="3"/>
      <c r="AE617" s="3"/>
      <c r="AF617" s="3"/>
      <c r="AG617" s="3"/>
      <c r="AH617" s="3"/>
      <c r="AI617" s="3"/>
      <c r="AJ617" s="3"/>
      <c r="AK617" s="4"/>
    </row>
    <row r="618" spans="1:37">
      <c r="A618" s="3"/>
      <c r="B618" s="3"/>
      <c r="C618" s="8"/>
      <c r="D618" s="3"/>
      <c r="E618" s="3"/>
      <c r="F618" s="3"/>
      <c r="G618" s="3"/>
      <c r="H618" s="3"/>
      <c r="I618" s="3"/>
      <c r="J618" s="3"/>
      <c r="K618" s="3"/>
      <c r="L618" s="3"/>
      <c r="M618" s="3"/>
      <c r="N618" s="36"/>
      <c r="O618" s="3"/>
      <c r="R618" s="3"/>
      <c r="S618" s="3"/>
      <c r="T618" s="3"/>
      <c r="U618" s="3"/>
      <c r="V618" s="3"/>
      <c r="W618" s="3"/>
      <c r="X618" s="3"/>
      <c r="Y618" s="3"/>
      <c r="Z618" s="3"/>
      <c r="AA618" s="3"/>
      <c r="AB618" s="3"/>
      <c r="AC618" s="3"/>
      <c r="AD618" s="3"/>
      <c r="AE618" s="3"/>
      <c r="AF618" s="3"/>
      <c r="AG618" s="3"/>
      <c r="AH618" s="3"/>
      <c r="AI618" s="3"/>
      <c r="AJ618" s="3"/>
      <c r="AK618" s="4"/>
    </row>
    <row r="619" spans="1:37">
      <c r="A619" s="3"/>
      <c r="B619" s="3"/>
      <c r="C619" s="8"/>
      <c r="D619" s="3"/>
      <c r="E619" s="3"/>
      <c r="F619" s="3"/>
      <c r="G619" s="3"/>
      <c r="H619" s="3"/>
      <c r="I619" s="3"/>
      <c r="J619" s="3"/>
      <c r="K619" s="3"/>
      <c r="L619" s="3"/>
      <c r="M619" s="3"/>
      <c r="N619" s="36"/>
      <c r="O619" s="3"/>
      <c r="R619" s="3"/>
      <c r="S619" s="3"/>
      <c r="T619" s="3"/>
      <c r="U619" s="3"/>
      <c r="V619" s="3"/>
      <c r="W619" s="3"/>
      <c r="X619" s="3"/>
      <c r="Y619" s="3"/>
      <c r="Z619" s="3"/>
      <c r="AA619" s="3"/>
      <c r="AB619" s="3"/>
      <c r="AC619" s="3"/>
      <c r="AD619" s="3"/>
      <c r="AE619" s="3"/>
      <c r="AF619" s="3"/>
      <c r="AG619" s="3"/>
      <c r="AH619" s="3"/>
      <c r="AI619" s="3"/>
      <c r="AJ619" s="3"/>
      <c r="AK619" s="4"/>
    </row>
    <row r="620" spans="1:37">
      <c r="A620" s="3"/>
      <c r="B620" s="3"/>
      <c r="C620" s="8"/>
      <c r="D620" s="3"/>
      <c r="E620" s="3"/>
      <c r="F620" s="3"/>
      <c r="G620" s="3"/>
      <c r="H620" s="3"/>
      <c r="I620" s="3"/>
      <c r="J620" s="3"/>
      <c r="K620" s="3"/>
      <c r="L620" s="3"/>
      <c r="M620" s="3"/>
      <c r="N620" s="36"/>
      <c r="O620" s="3"/>
      <c r="R620" s="3"/>
      <c r="S620" s="3"/>
      <c r="T620" s="3"/>
      <c r="U620" s="3"/>
      <c r="V620" s="3"/>
      <c r="W620" s="3"/>
      <c r="X620" s="3"/>
      <c r="Y620" s="3"/>
      <c r="Z620" s="3"/>
      <c r="AA620" s="3"/>
      <c r="AB620" s="3"/>
      <c r="AC620" s="3"/>
      <c r="AD620" s="3"/>
      <c r="AE620" s="3"/>
      <c r="AF620" s="3"/>
      <c r="AG620" s="3"/>
      <c r="AH620" s="3"/>
      <c r="AI620" s="3"/>
      <c r="AJ620" s="3"/>
      <c r="AK620" s="4"/>
    </row>
    <row r="621" spans="1:37">
      <c r="A621" s="3"/>
      <c r="B621" s="3"/>
      <c r="C621" s="8"/>
      <c r="D621" s="3"/>
      <c r="E621" s="3"/>
      <c r="F621" s="3"/>
      <c r="G621" s="3"/>
      <c r="H621" s="3"/>
      <c r="I621" s="3"/>
      <c r="J621" s="3"/>
      <c r="K621" s="3"/>
      <c r="L621" s="3"/>
      <c r="M621" s="3"/>
      <c r="N621" s="36"/>
      <c r="O621" s="3"/>
      <c r="R621" s="3"/>
      <c r="S621" s="3"/>
      <c r="T621" s="3"/>
      <c r="U621" s="3"/>
      <c r="V621" s="3"/>
      <c r="W621" s="3"/>
      <c r="X621" s="3"/>
      <c r="Y621" s="3"/>
      <c r="Z621" s="3"/>
      <c r="AA621" s="3"/>
      <c r="AB621" s="3"/>
      <c r="AC621" s="3"/>
      <c r="AD621" s="3"/>
      <c r="AE621" s="3"/>
      <c r="AF621" s="3"/>
      <c r="AG621" s="3"/>
      <c r="AH621" s="3"/>
      <c r="AI621" s="3"/>
      <c r="AJ621" s="3"/>
      <c r="AK621" s="4"/>
    </row>
    <row r="622" spans="1:37">
      <c r="A622" s="3"/>
      <c r="B622" s="3"/>
      <c r="C622" s="8"/>
      <c r="D622" s="3"/>
      <c r="E622" s="3"/>
      <c r="F622" s="3"/>
      <c r="G622" s="3"/>
      <c r="H622" s="3"/>
      <c r="I622" s="3"/>
      <c r="J622" s="3"/>
      <c r="K622" s="3"/>
      <c r="L622" s="3"/>
      <c r="M622" s="3"/>
      <c r="N622" s="36"/>
      <c r="R622" s="3"/>
      <c r="S622" s="3"/>
      <c r="T622" s="3"/>
      <c r="U622" s="3"/>
      <c r="V622" s="3"/>
      <c r="W622" s="3"/>
      <c r="X622" s="3"/>
      <c r="Y622" s="3"/>
      <c r="Z622" s="3"/>
      <c r="AA622" s="3"/>
      <c r="AB622" s="3"/>
      <c r="AC622" s="3"/>
      <c r="AD622" s="3"/>
      <c r="AE622" s="3"/>
      <c r="AF622" s="3"/>
      <c r="AG622" s="3"/>
      <c r="AH622" s="3"/>
      <c r="AI622" s="3"/>
      <c r="AJ622" s="3"/>
      <c r="AK622" s="4"/>
    </row>
    <row r="623" spans="1:37">
      <c r="A623" s="3"/>
      <c r="B623" s="3"/>
      <c r="C623" s="8"/>
      <c r="D623" s="3"/>
      <c r="E623" s="3"/>
      <c r="F623" s="3"/>
      <c r="G623" s="3"/>
      <c r="H623" s="3"/>
      <c r="I623" s="3"/>
      <c r="J623" s="3"/>
      <c r="K623" s="3"/>
      <c r="L623" s="3"/>
      <c r="M623" s="3"/>
      <c r="N623" s="36"/>
      <c r="O623" s="3"/>
      <c r="R623" s="3"/>
      <c r="S623" s="3"/>
      <c r="T623" s="3"/>
      <c r="U623" s="3"/>
      <c r="V623" s="3"/>
      <c r="W623" s="3"/>
      <c r="X623" s="3"/>
      <c r="Y623" s="3"/>
      <c r="Z623" s="3"/>
      <c r="AA623" s="3"/>
      <c r="AB623" s="3"/>
      <c r="AC623" s="3"/>
      <c r="AD623" s="3"/>
      <c r="AE623" s="3"/>
      <c r="AF623" s="3"/>
      <c r="AG623" s="3"/>
      <c r="AH623" s="3"/>
      <c r="AI623" s="3"/>
      <c r="AJ623" s="3"/>
      <c r="AK623" s="4"/>
    </row>
    <row r="624" spans="1:37">
      <c r="A624" s="3"/>
      <c r="B624" s="3"/>
      <c r="C624" s="8"/>
      <c r="D624" s="3"/>
      <c r="E624" s="3"/>
      <c r="F624" s="3"/>
      <c r="G624" s="3"/>
      <c r="H624" s="3"/>
      <c r="I624" s="3"/>
      <c r="J624" s="3"/>
      <c r="K624" s="3"/>
      <c r="L624" s="3"/>
      <c r="M624" s="3"/>
      <c r="N624" s="36"/>
      <c r="O624" s="3"/>
      <c r="R624" s="3"/>
      <c r="S624" s="3"/>
      <c r="T624" s="3"/>
      <c r="U624" s="3"/>
      <c r="V624" s="3"/>
      <c r="W624" s="3"/>
      <c r="X624" s="3"/>
      <c r="Y624" s="3"/>
      <c r="Z624" s="3"/>
      <c r="AA624" s="3"/>
      <c r="AB624" s="3"/>
      <c r="AC624" s="3"/>
      <c r="AD624" s="3"/>
      <c r="AE624" s="3"/>
      <c r="AF624" s="3"/>
      <c r="AG624" s="3"/>
      <c r="AH624" s="3"/>
      <c r="AI624" s="3"/>
      <c r="AJ624" s="3"/>
      <c r="AK624" s="4"/>
    </row>
    <row r="625" spans="1:37">
      <c r="A625" s="3"/>
      <c r="B625" s="3"/>
      <c r="C625" s="8"/>
      <c r="D625" s="3"/>
      <c r="E625" s="3"/>
      <c r="F625" s="3"/>
      <c r="G625" s="3"/>
      <c r="H625" s="3"/>
      <c r="I625" s="3"/>
      <c r="J625" s="3"/>
      <c r="K625" s="3"/>
      <c r="L625" s="3"/>
      <c r="M625" s="3"/>
      <c r="N625" s="36"/>
      <c r="O625" s="3"/>
      <c r="R625" s="3"/>
      <c r="S625" s="3"/>
      <c r="T625" s="3"/>
      <c r="U625" s="3"/>
      <c r="V625" s="3"/>
      <c r="W625" s="3"/>
      <c r="X625" s="3"/>
      <c r="Y625" s="3"/>
      <c r="Z625" s="3"/>
      <c r="AA625" s="3"/>
      <c r="AB625" s="3"/>
      <c r="AC625" s="3"/>
      <c r="AD625" s="3"/>
      <c r="AE625" s="3"/>
      <c r="AF625" s="3"/>
      <c r="AG625" s="3"/>
      <c r="AH625" s="3"/>
      <c r="AI625" s="3"/>
      <c r="AJ625" s="3"/>
      <c r="AK625" s="4"/>
    </row>
    <row r="626" spans="1:37">
      <c r="A626" s="3"/>
      <c r="B626" s="3"/>
      <c r="C626" s="8"/>
      <c r="D626" s="3"/>
      <c r="E626" s="3"/>
      <c r="F626" s="3"/>
      <c r="G626" s="3"/>
      <c r="H626" s="3"/>
      <c r="I626" s="3"/>
      <c r="J626" s="3"/>
      <c r="K626" s="3"/>
      <c r="L626" s="3"/>
      <c r="M626" s="3"/>
      <c r="N626" s="36"/>
      <c r="O626" s="3"/>
      <c r="R626" s="3"/>
      <c r="S626" s="3"/>
      <c r="T626" s="3"/>
      <c r="U626" s="3"/>
      <c r="V626" s="3"/>
      <c r="W626" s="3"/>
      <c r="X626" s="3"/>
      <c r="Y626" s="3"/>
      <c r="Z626" s="3"/>
      <c r="AA626" s="3"/>
      <c r="AB626" s="3"/>
      <c r="AC626" s="3"/>
      <c r="AD626" s="3"/>
      <c r="AE626" s="3"/>
      <c r="AF626" s="3"/>
      <c r="AG626" s="3"/>
      <c r="AH626" s="3"/>
      <c r="AI626" s="3"/>
      <c r="AJ626" s="3"/>
      <c r="AK626" s="4"/>
    </row>
    <row r="627" spans="1:37">
      <c r="A627" s="3"/>
      <c r="B627" s="3"/>
      <c r="C627" s="8"/>
      <c r="D627" s="3"/>
      <c r="E627" s="3"/>
      <c r="F627" s="3"/>
      <c r="G627" s="3"/>
      <c r="H627" s="3"/>
      <c r="I627" s="3"/>
      <c r="J627" s="3"/>
      <c r="K627" s="3"/>
      <c r="L627" s="3"/>
      <c r="M627" s="3"/>
      <c r="N627" s="36"/>
      <c r="O627" s="3"/>
      <c r="R627" s="3"/>
      <c r="S627" s="3"/>
      <c r="T627" s="3"/>
      <c r="U627" s="3"/>
      <c r="V627" s="3"/>
      <c r="W627" s="3"/>
      <c r="X627" s="3"/>
      <c r="Y627" s="3"/>
      <c r="Z627" s="3"/>
      <c r="AA627" s="3"/>
      <c r="AB627" s="3"/>
      <c r="AC627" s="3"/>
      <c r="AD627" s="3"/>
      <c r="AE627" s="3"/>
      <c r="AF627" s="3"/>
      <c r="AG627" s="3"/>
      <c r="AH627" s="3"/>
      <c r="AI627" s="3"/>
      <c r="AJ627" s="3"/>
      <c r="AK627" s="4"/>
    </row>
    <row r="628" spans="1:37">
      <c r="A628" s="3"/>
      <c r="B628" s="3"/>
      <c r="C628" s="8"/>
      <c r="D628" s="3"/>
      <c r="E628" s="3"/>
      <c r="F628" s="3"/>
      <c r="G628" s="3"/>
      <c r="H628" s="3"/>
      <c r="I628" s="3"/>
      <c r="J628" s="3"/>
      <c r="K628" s="3"/>
      <c r="L628" s="3"/>
      <c r="M628" s="3"/>
      <c r="N628" s="36"/>
      <c r="O628" s="3"/>
      <c r="R628" s="3"/>
      <c r="S628" s="3"/>
      <c r="T628" s="3"/>
      <c r="U628" s="3"/>
      <c r="V628" s="3"/>
      <c r="W628" s="3"/>
      <c r="X628" s="3"/>
      <c r="Y628" s="3"/>
      <c r="Z628" s="3"/>
      <c r="AA628" s="3"/>
      <c r="AB628" s="3"/>
      <c r="AC628" s="3"/>
      <c r="AD628" s="3"/>
      <c r="AE628" s="3"/>
      <c r="AF628" s="3"/>
      <c r="AG628" s="3"/>
      <c r="AH628" s="3"/>
      <c r="AI628" s="3"/>
      <c r="AJ628" s="3"/>
      <c r="AK628" s="4"/>
    </row>
    <row r="629" spans="1:37">
      <c r="A629" s="3"/>
      <c r="B629" s="3"/>
      <c r="C629" s="8"/>
      <c r="D629" s="3"/>
      <c r="E629" s="3"/>
      <c r="F629" s="3"/>
      <c r="G629" s="3"/>
      <c r="H629" s="3"/>
      <c r="I629" s="3"/>
      <c r="J629" s="3"/>
      <c r="K629" s="3"/>
      <c r="L629" s="3"/>
      <c r="M629" s="3"/>
      <c r="N629" s="36"/>
      <c r="R629" s="3"/>
      <c r="S629" s="3"/>
      <c r="T629" s="3"/>
      <c r="U629" s="3"/>
      <c r="V629" s="3"/>
      <c r="W629" s="3"/>
      <c r="X629" s="3"/>
      <c r="Y629" s="3"/>
      <c r="Z629" s="3"/>
      <c r="AA629" s="3"/>
      <c r="AB629" s="3"/>
      <c r="AC629" s="3"/>
      <c r="AD629" s="3"/>
      <c r="AE629" s="3"/>
      <c r="AF629" s="3"/>
      <c r="AG629" s="3"/>
      <c r="AH629" s="3"/>
      <c r="AI629" s="3"/>
      <c r="AJ629" s="3"/>
      <c r="AK629" s="4"/>
    </row>
    <row r="630" spans="1:37">
      <c r="A630" s="3"/>
      <c r="B630" s="3"/>
      <c r="C630" s="8"/>
      <c r="D630" s="3"/>
      <c r="E630" s="3"/>
      <c r="F630" s="3"/>
      <c r="G630" s="3"/>
      <c r="H630" s="3"/>
      <c r="I630" s="3"/>
      <c r="J630" s="3"/>
      <c r="K630" s="3"/>
      <c r="L630" s="3"/>
      <c r="M630" s="3"/>
      <c r="N630" s="36"/>
      <c r="O630" s="3"/>
      <c r="R630" s="3"/>
      <c r="S630" s="3"/>
      <c r="T630" s="3"/>
      <c r="U630" s="3"/>
      <c r="V630" s="3"/>
      <c r="W630" s="3"/>
      <c r="X630" s="3"/>
      <c r="Y630" s="3"/>
      <c r="Z630" s="3"/>
      <c r="AA630" s="3"/>
      <c r="AB630" s="3"/>
      <c r="AC630" s="3"/>
      <c r="AD630" s="3"/>
      <c r="AE630" s="3"/>
      <c r="AF630" s="3"/>
      <c r="AG630" s="3"/>
      <c r="AH630" s="3"/>
      <c r="AI630" s="3"/>
      <c r="AJ630" s="3"/>
      <c r="AK630" s="4"/>
    </row>
    <row r="631" spans="1:37">
      <c r="A631" s="3"/>
      <c r="B631" s="3"/>
      <c r="C631" s="8"/>
      <c r="D631" s="3"/>
      <c r="E631" s="3"/>
      <c r="F631" s="3"/>
      <c r="G631" s="3"/>
      <c r="H631" s="3"/>
      <c r="I631" s="3"/>
      <c r="J631" s="3"/>
      <c r="K631" s="3"/>
      <c r="L631" s="3"/>
      <c r="M631" s="3"/>
      <c r="N631" s="36"/>
      <c r="O631" s="3"/>
      <c r="R631" s="3"/>
      <c r="S631" s="3"/>
      <c r="T631" s="3"/>
      <c r="U631" s="3"/>
      <c r="V631" s="3"/>
      <c r="W631" s="3"/>
      <c r="X631" s="3"/>
      <c r="Y631" s="3"/>
      <c r="Z631" s="3"/>
      <c r="AA631" s="3"/>
      <c r="AB631" s="3"/>
      <c r="AC631" s="3"/>
      <c r="AD631" s="3"/>
      <c r="AE631" s="3"/>
      <c r="AF631" s="3"/>
      <c r="AG631" s="3"/>
      <c r="AH631" s="3"/>
      <c r="AI631" s="3"/>
      <c r="AJ631" s="3"/>
      <c r="AK631" s="4"/>
    </row>
    <row r="632" spans="1:37">
      <c r="A632" s="3"/>
      <c r="B632" s="3"/>
      <c r="C632" s="8"/>
      <c r="D632" s="3"/>
      <c r="E632" s="3"/>
      <c r="F632" s="3"/>
      <c r="G632" s="3"/>
      <c r="H632" s="3"/>
      <c r="I632" s="3"/>
      <c r="J632" s="3"/>
      <c r="K632" s="3"/>
      <c r="L632" s="3"/>
      <c r="M632" s="3"/>
      <c r="N632" s="36"/>
      <c r="O632" s="3"/>
      <c r="R632" s="3"/>
      <c r="S632" s="3"/>
      <c r="T632" s="3"/>
      <c r="U632" s="3"/>
      <c r="V632" s="3"/>
      <c r="W632" s="3"/>
      <c r="X632" s="3"/>
      <c r="Y632" s="3"/>
      <c r="Z632" s="3"/>
      <c r="AA632" s="3"/>
      <c r="AB632" s="3"/>
      <c r="AC632" s="3"/>
      <c r="AD632" s="3"/>
      <c r="AE632" s="3"/>
      <c r="AF632" s="3"/>
      <c r="AG632" s="3"/>
      <c r="AH632" s="3"/>
      <c r="AI632" s="3"/>
      <c r="AJ632" s="3"/>
      <c r="AK632" s="4"/>
    </row>
    <row r="633" spans="1:37">
      <c r="A633" s="3"/>
      <c r="B633" s="3"/>
      <c r="C633" s="8"/>
      <c r="D633" s="3"/>
      <c r="E633" s="3"/>
      <c r="F633" s="3"/>
      <c r="G633" s="3"/>
      <c r="H633" s="3"/>
      <c r="I633" s="3"/>
      <c r="J633" s="3"/>
      <c r="K633" s="3"/>
      <c r="L633" s="3"/>
      <c r="M633" s="3"/>
      <c r="N633" s="36"/>
      <c r="O633" s="3"/>
      <c r="R633" s="3"/>
      <c r="S633" s="3"/>
      <c r="T633" s="3"/>
      <c r="U633" s="3"/>
      <c r="V633" s="3"/>
      <c r="W633" s="3"/>
      <c r="X633" s="3"/>
      <c r="Y633" s="3"/>
      <c r="Z633" s="3"/>
      <c r="AA633" s="3"/>
      <c r="AB633" s="3"/>
      <c r="AC633" s="3"/>
      <c r="AD633" s="3"/>
      <c r="AE633" s="3"/>
      <c r="AF633" s="3"/>
      <c r="AG633" s="3"/>
      <c r="AH633" s="3"/>
      <c r="AI633" s="3"/>
      <c r="AJ633" s="3"/>
      <c r="AK633" s="4"/>
    </row>
    <row r="634" spans="1:37">
      <c r="A634" s="3"/>
      <c r="B634" s="3"/>
      <c r="C634" s="8"/>
      <c r="D634" s="3"/>
      <c r="E634" s="3"/>
      <c r="F634" s="3"/>
      <c r="G634" s="3"/>
      <c r="H634" s="3"/>
      <c r="I634" s="3"/>
      <c r="J634" s="3"/>
      <c r="K634" s="3"/>
      <c r="L634" s="3"/>
      <c r="M634" s="3"/>
      <c r="N634" s="36"/>
      <c r="O634" s="3"/>
      <c r="R634" s="3"/>
      <c r="S634" s="3"/>
      <c r="T634" s="3"/>
      <c r="U634" s="3"/>
      <c r="V634" s="3"/>
      <c r="W634" s="3"/>
      <c r="X634" s="3"/>
      <c r="Y634" s="3"/>
      <c r="Z634" s="3"/>
      <c r="AA634" s="3"/>
      <c r="AB634" s="3"/>
      <c r="AC634" s="3"/>
      <c r="AD634" s="3"/>
      <c r="AE634" s="3"/>
      <c r="AF634" s="3"/>
      <c r="AG634" s="3"/>
      <c r="AH634" s="3"/>
      <c r="AI634" s="3"/>
      <c r="AJ634" s="3"/>
      <c r="AK634" s="4"/>
    </row>
    <row r="635" spans="1:37">
      <c r="A635" s="3"/>
      <c r="B635" s="3"/>
      <c r="C635" s="8"/>
      <c r="D635" s="3"/>
      <c r="E635" s="3"/>
      <c r="F635" s="3"/>
      <c r="G635" s="3"/>
      <c r="H635" s="3"/>
      <c r="I635" s="3"/>
      <c r="J635" s="3"/>
      <c r="K635" s="3"/>
      <c r="L635" s="3"/>
      <c r="M635" s="3"/>
      <c r="N635" s="36"/>
      <c r="O635" s="3"/>
      <c r="R635" s="3"/>
      <c r="S635" s="3"/>
      <c r="T635" s="3"/>
      <c r="U635" s="3"/>
      <c r="V635" s="3"/>
      <c r="W635" s="3"/>
      <c r="X635" s="3"/>
      <c r="Y635" s="3"/>
      <c r="Z635" s="3"/>
      <c r="AA635" s="3"/>
      <c r="AB635" s="3"/>
      <c r="AC635" s="3"/>
      <c r="AD635" s="3"/>
      <c r="AE635" s="3"/>
      <c r="AF635" s="3"/>
      <c r="AG635" s="3"/>
      <c r="AH635" s="3"/>
      <c r="AI635" s="3"/>
      <c r="AJ635" s="3"/>
      <c r="AK635" s="4"/>
    </row>
    <row r="636" spans="1:37">
      <c r="A636" s="3"/>
      <c r="B636" s="3"/>
      <c r="C636" s="8"/>
      <c r="D636" s="3"/>
      <c r="E636" s="3"/>
      <c r="F636" s="3"/>
      <c r="G636" s="3"/>
      <c r="H636" s="3"/>
      <c r="I636" s="3"/>
      <c r="J636" s="3"/>
      <c r="K636" s="3"/>
      <c r="L636" s="3"/>
      <c r="M636" s="3"/>
      <c r="N636" s="36"/>
      <c r="R636" s="3"/>
      <c r="S636" s="3"/>
      <c r="T636" s="3"/>
      <c r="U636" s="3"/>
      <c r="V636" s="3"/>
      <c r="W636" s="3"/>
      <c r="X636" s="3"/>
      <c r="Y636" s="3"/>
      <c r="Z636" s="3"/>
      <c r="AA636" s="3"/>
      <c r="AB636" s="3"/>
      <c r="AC636" s="3"/>
      <c r="AD636" s="3"/>
      <c r="AE636" s="3"/>
      <c r="AF636" s="3"/>
      <c r="AG636" s="3"/>
      <c r="AH636" s="3"/>
      <c r="AI636" s="3"/>
      <c r="AJ636" s="3"/>
      <c r="AK636" s="4"/>
    </row>
    <row r="637" spans="1:37">
      <c r="A637" s="3"/>
      <c r="B637" s="3"/>
      <c r="C637" s="8"/>
      <c r="D637" s="3"/>
      <c r="E637" s="3"/>
      <c r="F637" s="3"/>
      <c r="G637" s="3"/>
      <c r="H637" s="3"/>
      <c r="I637" s="3"/>
      <c r="J637" s="3"/>
      <c r="K637" s="3"/>
      <c r="L637" s="3"/>
      <c r="M637" s="3"/>
      <c r="N637" s="36"/>
      <c r="O637" s="3"/>
      <c r="R637" s="3"/>
      <c r="S637" s="3"/>
      <c r="T637" s="3"/>
      <c r="U637" s="3"/>
      <c r="V637" s="3"/>
      <c r="W637" s="3"/>
      <c r="X637" s="3"/>
      <c r="Y637" s="3"/>
      <c r="Z637" s="3"/>
      <c r="AA637" s="3"/>
      <c r="AB637" s="3"/>
      <c r="AC637" s="3"/>
      <c r="AD637" s="3"/>
      <c r="AE637" s="3"/>
      <c r="AF637" s="3"/>
      <c r="AG637" s="3"/>
      <c r="AH637" s="3"/>
      <c r="AI637" s="3"/>
      <c r="AJ637" s="3"/>
      <c r="AK637" s="4"/>
    </row>
    <row r="638" spans="1:37">
      <c r="A638" s="3"/>
      <c r="B638" s="3"/>
      <c r="C638" s="8"/>
      <c r="D638" s="3"/>
      <c r="E638" s="3"/>
      <c r="F638" s="3"/>
      <c r="G638" s="3"/>
      <c r="H638" s="3"/>
      <c r="I638" s="3"/>
      <c r="J638" s="3"/>
      <c r="K638" s="3"/>
      <c r="L638" s="3"/>
      <c r="M638" s="3"/>
      <c r="N638" s="36"/>
      <c r="O638" s="3"/>
      <c r="R638" s="3"/>
      <c r="S638" s="3"/>
      <c r="T638" s="3"/>
      <c r="U638" s="3"/>
      <c r="V638" s="3"/>
      <c r="W638" s="3"/>
      <c r="X638" s="3"/>
      <c r="Y638" s="3"/>
      <c r="Z638" s="3"/>
      <c r="AA638" s="3"/>
      <c r="AB638" s="3"/>
      <c r="AC638" s="3"/>
      <c r="AD638" s="3"/>
      <c r="AE638" s="3"/>
      <c r="AF638" s="3"/>
      <c r="AG638" s="3"/>
      <c r="AH638" s="3"/>
      <c r="AI638" s="3"/>
      <c r="AJ638" s="3"/>
      <c r="AK638" s="4"/>
    </row>
    <row r="639" spans="1:37">
      <c r="A639" s="3"/>
      <c r="B639" s="3"/>
      <c r="C639" s="8"/>
      <c r="D639" s="3"/>
      <c r="E639" s="3"/>
      <c r="F639" s="3"/>
      <c r="G639" s="3"/>
      <c r="H639" s="3"/>
      <c r="I639" s="3"/>
      <c r="J639" s="3"/>
      <c r="K639" s="3"/>
      <c r="L639" s="3"/>
      <c r="M639" s="3"/>
      <c r="N639" s="36"/>
      <c r="O639" s="3"/>
      <c r="R639" s="3"/>
      <c r="S639" s="3"/>
      <c r="T639" s="3"/>
      <c r="U639" s="3"/>
      <c r="V639" s="3"/>
      <c r="W639" s="3"/>
      <c r="X639" s="3"/>
      <c r="Y639" s="3"/>
      <c r="Z639" s="3"/>
      <c r="AA639" s="3"/>
      <c r="AB639" s="3"/>
      <c r="AC639" s="3"/>
      <c r="AD639" s="3"/>
      <c r="AE639" s="3"/>
      <c r="AF639" s="3"/>
      <c r="AG639" s="3"/>
      <c r="AH639" s="3"/>
      <c r="AI639" s="3"/>
      <c r="AJ639" s="3"/>
      <c r="AK639" s="4"/>
    </row>
    <row r="640" spans="1:37">
      <c r="A640" s="3"/>
      <c r="B640" s="3"/>
      <c r="C640" s="8"/>
      <c r="D640" s="3"/>
      <c r="E640" s="3"/>
      <c r="F640" s="3"/>
      <c r="G640" s="3"/>
      <c r="H640" s="3"/>
      <c r="I640" s="3"/>
      <c r="J640" s="3"/>
      <c r="K640" s="3"/>
      <c r="L640" s="3"/>
      <c r="M640" s="3"/>
      <c r="N640" s="36"/>
      <c r="O640" s="3"/>
      <c r="R640" s="3"/>
      <c r="S640" s="3"/>
      <c r="T640" s="3"/>
      <c r="U640" s="3"/>
      <c r="V640" s="3"/>
      <c r="W640" s="3"/>
      <c r="X640" s="3"/>
      <c r="Y640" s="3"/>
      <c r="Z640" s="3"/>
      <c r="AA640" s="3"/>
      <c r="AB640" s="3"/>
      <c r="AC640" s="3"/>
      <c r="AD640" s="3"/>
      <c r="AE640" s="3"/>
      <c r="AF640" s="3"/>
      <c r="AG640" s="3"/>
      <c r="AH640" s="3"/>
      <c r="AI640" s="3"/>
      <c r="AJ640" s="3"/>
      <c r="AK640" s="4"/>
    </row>
    <row r="641" spans="1:37">
      <c r="A641" s="3"/>
      <c r="B641" s="3"/>
      <c r="C641" s="8"/>
      <c r="D641" s="3"/>
      <c r="E641" s="3"/>
      <c r="F641" s="3"/>
      <c r="G641" s="3"/>
      <c r="H641" s="3"/>
      <c r="I641" s="3"/>
      <c r="J641" s="3"/>
      <c r="K641" s="3"/>
      <c r="L641" s="3"/>
      <c r="M641" s="3"/>
      <c r="N641" s="36"/>
      <c r="R641" s="3"/>
      <c r="S641" s="3"/>
      <c r="T641" s="3"/>
      <c r="U641" s="3"/>
      <c r="V641" s="3"/>
      <c r="W641" s="3"/>
      <c r="X641" s="3"/>
      <c r="Y641" s="3"/>
      <c r="Z641" s="3"/>
      <c r="AA641" s="3"/>
      <c r="AB641" s="3"/>
      <c r="AC641" s="3"/>
      <c r="AD641" s="3"/>
      <c r="AE641" s="3"/>
      <c r="AF641" s="3"/>
      <c r="AG641" s="3"/>
      <c r="AH641" s="3"/>
      <c r="AI641" s="3"/>
      <c r="AJ641" s="3"/>
      <c r="AK641" s="4"/>
    </row>
    <row r="642" spans="1:37">
      <c r="A642" s="3"/>
      <c r="B642" s="3"/>
      <c r="C642" s="8"/>
      <c r="D642" s="3"/>
      <c r="E642" s="3"/>
      <c r="F642" s="3"/>
      <c r="G642" s="3"/>
      <c r="H642" s="3"/>
      <c r="I642" s="3"/>
      <c r="J642" s="3"/>
      <c r="K642" s="3"/>
      <c r="L642" s="3"/>
      <c r="M642" s="3"/>
      <c r="N642" s="36"/>
      <c r="O642" s="3"/>
      <c r="R642" s="3"/>
      <c r="S642" s="3"/>
      <c r="T642" s="3"/>
      <c r="U642" s="3"/>
      <c r="V642" s="3"/>
      <c r="W642" s="3"/>
      <c r="X642" s="3"/>
      <c r="Y642" s="3"/>
      <c r="Z642" s="3"/>
      <c r="AA642" s="3"/>
      <c r="AB642" s="3"/>
      <c r="AC642" s="3"/>
      <c r="AD642" s="3"/>
      <c r="AE642" s="3"/>
      <c r="AF642" s="3"/>
      <c r="AG642" s="3"/>
      <c r="AH642" s="3"/>
      <c r="AI642" s="3"/>
      <c r="AJ642" s="3"/>
      <c r="AK642" s="4"/>
    </row>
    <row r="643" spans="1:37">
      <c r="A643" s="3"/>
      <c r="B643" s="3"/>
      <c r="C643" s="8"/>
      <c r="D643" s="3"/>
      <c r="E643" s="3"/>
      <c r="F643" s="3"/>
      <c r="G643" s="3"/>
      <c r="H643" s="3"/>
      <c r="I643" s="3"/>
      <c r="J643" s="3"/>
      <c r="K643" s="3"/>
      <c r="L643" s="3"/>
      <c r="M643" s="3"/>
      <c r="N643" s="36"/>
      <c r="R643" s="3"/>
      <c r="S643" s="3"/>
      <c r="T643" s="3"/>
      <c r="U643" s="3"/>
      <c r="V643" s="3"/>
      <c r="W643" s="3"/>
      <c r="X643" s="3"/>
      <c r="Y643" s="3"/>
      <c r="Z643" s="3"/>
      <c r="AA643" s="3"/>
      <c r="AB643" s="3"/>
      <c r="AC643" s="3"/>
      <c r="AD643" s="3"/>
      <c r="AE643" s="3"/>
      <c r="AF643" s="3"/>
      <c r="AG643" s="3"/>
      <c r="AH643" s="3"/>
      <c r="AI643" s="3"/>
      <c r="AJ643" s="3"/>
      <c r="AK643" s="4"/>
    </row>
    <row r="644" spans="1:37">
      <c r="A644" s="3"/>
      <c r="B644" s="3"/>
      <c r="C644" s="8"/>
      <c r="D644" s="3"/>
      <c r="E644" s="3"/>
      <c r="F644" s="3"/>
      <c r="G644" s="3"/>
      <c r="H644" s="3"/>
      <c r="I644" s="3"/>
      <c r="J644" s="3"/>
      <c r="K644" s="3"/>
      <c r="L644" s="3"/>
      <c r="M644" s="3"/>
      <c r="N644" s="36"/>
      <c r="R644" s="3"/>
      <c r="S644" s="3"/>
      <c r="T644" s="3"/>
      <c r="U644" s="3"/>
      <c r="V644" s="3"/>
      <c r="W644" s="3"/>
      <c r="X644" s="3"/>
      <c r="Y644" s="3"/>
      <c r="Z644" s="3"/>
      <c r="AA644" s="3"/>
      <c r="AB644" s="3"/>
      <c r="AC644" s="3"/>
      <c r="AD644" s="3"/>
      <c r="AE644" s="3"/>
      <c r="AF644" s="3"/>
      <c r="AG644" s="3"/>
      <c r="AH644" s="3"/>
      <c r="AI644" s="3"/>
      <c r="AJ644" s="3"/>
      <c r="AK644" s="4"/>
    </row>
    <row r="645" spans="1:37">
      <c r="A645" s="3"/>
      <c r="B645" s="3"/>
      <c r="C645" s="8"/>
      <c r="D645" s="3"/>
      <c r="E645" s="3"/>
      <c r="F645" s="3"/>
      <c r="G645" s="3"/>
      <c r="H645" s="3"/>
      <c r="I645" s="3"/>
      <c r="J645" s="3"/>
      <c r="K645" s="3"/>
      <c r="L645" s="3"/>
      <c r="M645" s="3"/>
      <c r="N645" s="36"/>
      <c r="O645" s="3"/>
      <c r="R645" s="3"/>
      <c r="S645" s="3"/>
      <c r="T645" s="3"/>
      <c r="U645" s="3"/>
      <c r="V645" s="3"/>
      <c r="W645" s="3"/>
      <c r="X645" s="3"/>
      <c r="Y645" s="3"/>
      <c r="Z645" s="3"/>
      <c r="AA645" s="3"/>
      <c r="AB645" s="3"/>
      <c r="AC645" s="3"/>
      <c r="AD645" s="3"/>
      <c r="AE645" s="3"/>
      <c r="AF645" s="3"/>
      <c r="AG645" s="3"/>
      <c r="AH645" s="3"/>
      <c r="AI645" s="3"/>
      <c r="AJ645" s="3"/>
      <c r="AK645" s="4"/>
    </row>
    <row r="646" spans="1:37">
      <c r="A646" s="3"/>
      <c r="B646" s="3"/>
      <c r="C646" s="8"/>
      <c r="D646" s="3"/>
      <c r="E646" s="3"/>
      <c r="F646" s="3"/>
      <c r="G646" s="3"/>
      <c r="H646" s="3"/>
      <c r="I646" s="3"/>
      <c r="J646" s="3"/>
      <c r="K646" s="3"/>
      <c r="L646" s="3"/>
      <c r="M646" s="3"/>
      <c r="N646" s="36"/>
      <c r="O646" s="3"/>
      <c r="R646" s="3"/>
      <c r="S646" s="3"/>
      <c r="T646" s="3"/>
      <c r="U646" s="3"/>
      <c r="V646" s="3"/>
      <c r="W646" s="3"/>
      <c r="X646" s="3"/>
      <c r="Y646" s="3"/>
      <c r="Z646" s="3"/>
      <c r="AA646" s="3"/>
      <c r="AB646" s="3"/>
      <c r="AC646" s="3"/>
      <c r="AD646" s="3"/>
      <c r="AE646" s="3"/>
      <c r="AF646" s="3"/>
      <c r="AG646" s="3"/>
      <c r="AH646" s="3"/>
      <c r="AI646" s="3"/>
      <c r="AJ646" s="3"/>
      <c r="AK646" s="4"/>
    </row>
    <row r="647" spans="1:37">
      <c r="A647" s="3"/>
      <c r="B647" s="3"/>
      <c r="C647" s="8"/>
      <c r="D647" s="3"/>
      <c r="E647" s="3"/>
      <c r="F647" s="3"/>
      <c r="G647" s="3"/>
      <c r="H647" s="3"/>
      <c r="I647" s="3"/>
      <c r="J647" s="3"/>
      <c r="K647" s="3"/>
      <c r="L647" s="3"/>
      <c r="M647" s="3"/>
      <c r="N647" s="36"/>
      <c r="O647" s="3"/>
      <c r="R647" s="3"/>
      <c r="S647" s="3"/>
      <c r="T647" s="3"/>
      <c r="U647" s="3"/>
      <c r="V647" s="3"/>
      <c r="W647" s="3"/>
      <c r="X647" s="3"/>
      <c r="Y647" s="3"/>
      <c r="Z647" s="3"/>
      <c r="AA647" s="3"/>
      <c r="AB647" s="3"/>
      <c r="AC647" s="3"/>
      <c r="AD647" s="3"/>
      <c r="AE647" s="3"/>
      <c r="AF647" s="3"/>
      <c r="AG647" s="3"/>
      <c r="AH647" s="3"/>
      <c r="AI647" s="3"/>
      <c r="AJ647" s="3"/>
      <c r="AK647" s="4"/>
    </row>
    <row r="648" spans="1:37">
      <c r="A648" s="3"/>
      <c r="B648" s="3"/>
      <c r="C648" s="8"/>
      <c r="D648" s="3"/>
      <c r="E648" s="3"/>
      <c r="F648" s="3"/>
      <c r="G648" s="3"/>
      <c r="H648" s="3"/>
      <c r="I648" s="3"/>
      <c r="J648" s="3"/>
      <c r="K648" s="3"/>
      <c r="L648" s="3"/>
      <c r="M648" s="3"/>
      <c r="N648" s="36"/>
      <c r="O648" s="3"/>
      <c r="R648" s="3"/>
      <c r="S648" s="3"/>
      <c r="T648" s="3"/>
      <c r="U648" s="3"/>
      <c r="V648" s="3"/>
      <c r="W648" s="3"/>
      <c r="X648" s="3"/>
      <c r="Y648" s="3"/>
      <c r="Z648" s="3"/>
      <c r="AA648" s="3"/>
      <c r="AB648" s="3"/>
      <c r="AC648" s="3"/>
      <c r="AD648" s="3"/>
      <c r="AE648" s="3"/>
      <c r="AF648" s="3"/>
      <c r="AG648" s="3"/>
      <c r="AH648" s="3"/>
      <c r="AI648" s="3"/>
      <c r="AJ648" s="3"/>
      <c r="AK648" s="4"/>
    </row>
    <row r="649" spans="1:37">
      <c r="A649" s="3"/>
      <c r="B649" s="3"/>
      <c r="C649" s="8"/>
      <c r="D649" s="3"/>
      <c r="E649" s="3"/>
      <c r="F649" s="3"/>
      <c r="G649" s="3"/>
      <c r="H649" s="3"/>
      <c r="I649" s="3"/>
      <c r="J649" s="3"/>
      <c r="K649" s="3"/>
      <c r="L649" s="3"/>
      <c r="M649" s="3"/>
      <c r="N649" s="36"/>
      <c r="O649" s="3"/>
      <c r="R649" s="3"/>
      <c r="S649" s="3"/>
      <c r="T649" s="3"/>
      <c r="U649" s="3"/>
      <c r="V649" s="3"/>
      <c r="W649" s="3"/>
      <c r="X649" s="3"/>
      <c r="Y649" s="3"/>
      <c r="Z649" s="3"/>
      <c r="AA649" s="3"/>
      <c r="AB649" s="3"/>
      <c r="AC649" s="3"/>
      <c r="AD649" s="3"/>
      <c r="AE649" s="3"/>
      <c r="AF649" s="3"/>
      <c r="AG649" s="3"/>
      <c r="AH649" s="3"/>
      <c r="AI649" s="3"/>
      <c r="AJ649" s="3"/>
      <c r="AK649" s="4"/>
    </row>
    <row r="650" spans="1:37">
      <c r="A650" s="3"/>
      <c r="B650" s="3"/>
      <c r="C650" s="8"/>
      <c r="D650" s="3"/>
      <c r="E650" s="3"/>
      <c r="F650" s="3"/>
      <c r="G650" s="3"/>
      <c r="H650" s="3"/>
      <c r="I650" s="3"/>
      <c r="J650" s="3"/>
      <c r="K650" s="3"/>
      <c r="L650" s="3"/>
      <c r="M650" s="3"/>
      <c r="N650" s="36"/>
      <c r="O650" s="3"/>
      <c r="R650" s="3"/>
      <c r="S650" s="3"/>
      <c r="T650" s="3"/>
      <c r="U650" s="3"/>
      <c r="V650" s="3"/>
      <c r="W650" s="3"/>
      <c r="X650" s="3"/>
      <c r="Y650" s="3"/>
      <c r="Z650" s="3"/>
      <c r="AA650" s="3"/>
      <c r="AB650" s="3"/>
      <c r="AC650" s="3"/>
      <c r="AD650" s="3"/>
      <c r="AE650" s="3"/>
      <c r="AF650" s="3"/>
      <c r="AG650" s="3"/>
      <c r="AH650" s="3"/>
      <c r="AI650" s="3"/>
      <c r="AJ650" s="3"/>
      <c r="AK650" s="4"/>
    </row>
    <row r="651" spans="1:37">
      <c r="A651" s="3"/>
      <c r="B651" s="3"/>
      <c r="C651" s="8"/>
      <c r="D651" s="3"/>
      <c r="E651" s="3"/>
      <c r="F651" s="3"/>
      <c r="G651" s="3"/>
      <c r="H651" s="3"/>
      <c r="I651" s="3"/>
      <c r="J651" s="3"/>
      <c r="K651" s="3"/>
      <c r="L651" s="3"/>
      <c r="M651" s="3"/>
      <c r="N651" s="36"/>
      <c r="R651" s="3"/>
      <c r="S651" s="3"/>
      <c r="T651" s="3"/>
      <c r="U651" s="3"/>
      <c r="V651" s="3"/>
      <c r="W651" s="3"/>
      <c r="X651" s="3"/>
      <c r="Y651" s="3"/>
      <c r="Z651" s="3"/>
      <c r="AA651" s="3"/>
      <c r="AB651" s="3"/>
      <c r="AC651" s="3"/>
      <c r="AD651" s="3"/>
      <c r="AE651" s="3"/>
      <c r="AF651" s="3"/>
      <c r="AG651" s="3"/>
      <c r="AH651" s="3"/>
      <c r="AI651" s="3"/>
      <c r="AJ651" s="3"/>
      <c r="AK651" s="4"/>
    </row>
    <row r="652" spans="1:37">
      <c r="A652" s="3"/>
      <c r="B652" s="3"/>
      <c r="C652" s="8"/>
      <c r="D652" s="3"/>
      <c r="E652" s="3"/>
      <c r="F652" s="3"/>
      <c r="G652" s="3"/>
      <c r="H652" s="3"/>
      <c r="I652" s="3"/>
      <c r="J652" s="3"/>
      <c r="K652" s="3"/>
      <c r="L652" s="3"/>
      <c r="M652" s="3"/>
      <c r="N652" s="36"/>
      <c r="O652" s="3"/>
      <c r="R652" s="3"/>
      <c r="S652" s="3"/>
      <c r="T652" s="3"/>
      <c r="U652" s="3"/>
      <c r="V652" s="3"/>
      <c r="W652" s="3"/>
      <c r="X652" s="3"/>
      <c r="Y652" s="3"/>
      <c r="Z652" s="3"/>
      <c r="AA652" s="3"/>
      <c r="AB652" s="3"/>
      <c r="AC652" s="3"/>
      <c r="AD652" s="3"/>
      <c r="AE652" s="3"/>
      <c r="AF652" s="3"/>
      <c r="AG652" s="3"/>
      <c r="AH652" s="3"/>
      <c r="AI652" s="3"/>
      <c r="AJ652" s="3"/>
      <c r="AK652" s="4"/>
    </row>
    <row r="653" spans="1:37">
      <c r="A653" s="3"/>
      <c r="B653" s="3"/>
      <c r="C653" s="8"/>
      <c r="D653" s="3"/>
      <c r="E653" s="3"/>
      <c r="F653" s="3"/>
      <c r="G653" s="3"/>
      <c r="H653" s="3"/>
      <c r="I653" s="3"/>
      <c r="J653" s="3"/>
      <c r="K653" s="3"/>
      <c r="L653" s="3"/>
      <c r="M653" s="3"/>
      <c r="N653" s="36"/>
      <c r="O653" s="3"/>
      <c r="R653" s="3"/>
      <c r="S653" s="3"/>
      <c r="T653" s="3"/>
      <c r="U653" s="3"/>
      <c r="V653" s="3"/>
      <c r="W653" s="3"/>
      <c r="X653" s="3"/>
      <c r="Y653" s="3"/>
      <c r="Z653" s="3"/>
      <c r="AA653" s="3"/>
      <c r="AB653" s="3"/>
      <c r="AC653" s="3"/>
      <c r="AD653" s="3"/>
      <c r="AE653" s="3"/>
      <c r="AF653" s="3"/>
      <c r="AG653" s="3"/>
      <c r="AH653" s="3"/>
      <c r="AI653" s="3"/>
      <c r="AJ653" s="3"/>
      <c r="AK653" s="4"/>
    </row>
    <row r="654" spans="1:37">
      <c r="A654" s="3"/>
      <c r="B654" s="3"/>
      <c r="C654" s="8"/>
      <c r="D654" s="3"/>
      <c r="E654" s="3"/>
      <c r="F654" s="3"/>
      <c r="G654" s="3"/>
      <c r="H654" s="3"/>
      <c r="I654" s="3"/>
      <c r="J654" s="3"/>
      <c r="K654" s="3"/>
      <c r="L654" s="3"/>
      <c r="M654" s="3"/>
      <c r="N654" s="36"/>
      <c r="O654" s="3"/>
      <c r="R654" s="3"/>
      <c r="S654" s="3"/>
      <c r="T654" s="3"/>
      <c r="U654" s="3"/>
      <c r="V654" s="3"/>
      <c r="W654" s="3"/>
      <c r="X654" s="3"/>
      <c r="Y654" s="3"/>
      <c r="Z654" s="3"/>
      <c r="AA654" s="3"/>
      <c r="AB654" s="3"/>
      <c r="AC654" s="3"/>
      <c r="AD654" s="3"/>
      <c r="AE654" s="3"/>
      <c r="AF654" s="3"/>
      <c r="AG654" s="3"/>
      <c r="AH654" s="3"/>
      <c r="AI654" s="3"/>
      <c r="AJ654" s="3"/>
      <c r="AK654" s="4"/>
    </row>
    <row r="655" spans="1:37">
      <c r="A655" s="3"/>
      <c r="B655" s="3"/>
      <c r="C655" s="8"/>
      <c r="D655" s="3"/>
      <c r="E655" s="3"/>
      <c r="F655" s="3"/>
      <c r="G655" s="3"/>
      <c r="H655" s="3"/>
      <c r="I655" s="3"/>
      <c r="J655" s="3"/>
      <c r="K655" s="3"/>
      <c r="L655" s="3"/>
      <c r="M655" s="3"/>
      <c r="N655" s="36"/>
      <c r="O655" s="3"/>
      <c r="R655" s="3"/>
      <c r="S655" s="3"/>
      <c r="T655" s="3"/>
      <c r="U655" s="3"/>
      <c r="V655" s="3"/>
      <c r="W655" s="3"/>
      <c r="X655" s="3"/>
      <c r="Y655" s="3"/>
      <c r="Z655" s="3"/>
      <c r="AA655" s="3"/>
      <c r="AB655" s="3"/>
      <c r="AC655" s="3"/>
      <c r="AD655" s="3"/>
      <c r="AE655" s="3"/>
      <c r="AF655" s="3"/>
      <c r="AG655" s="3"/>
      <c r="AH655" s="3"/>
      <c r="AI655" s="3"/>
      <c r="AJ655" s="3"/>
      <c r="AK655" s="4"/>
    </row>
    <row r="656" spans="1:37">
      <c r="A656" s="3"/>
      <c r="B656" s="3"/>
      <c r="C656" s="8"/>
      <c r="D656" s="3"/>
      <c r="E656" s="3"/>
      <c r="F656" s="3"/>
      <c r="G656" s="3"/>
      <c r="H656" s="3"/>
      <c r="I656" s="3"/>
      <c r="J656" s="3"/>
      <c r="K656" s="3"/>
      <c r="L656" s="3"/>
      <c r="M656" s="3"/>
      <c r="N656" s="36"/>
      <c r="O656" s="3"/>
      <c r="R656" s="3"/>
      <c r="S656" s="3"/>
      <c r="T656" s="3"/>
      <c r="U656" s="3"/>
      <c r="V656" s="3"/>
      <c r="W656" s="3"/>
      <c r="X656" s="3"/>
      <c r="Y656" s="3"/>
      <c r="Z656" s="3"/>
      <c r="AA656" s="3"/>
      <c r="AB656" s="3"/>
      <c r="AC656" s="3"/>
      <c r="AD656" s="3"/>
      <c r="AE656" s="3"/>
      <c r="AF656" s="3"/>
      <c r="AG656" s="3"/>
      <c r="AH656" s="3"/>
      <c r="AI656" s="3"/>
      <c r="AJ656" s="3"/>
      <c r="AK656" s="4"/>
    </row>
    <row r="657" spans="1:37">
      <c r="A657" s="3"/>
      <c r="B657" s="3"/>
      <c r="C657" s="8"/>
      <c r="D657" s="3"/>
      <c r="E657" s="3"/>
      <c r="F657" s="3"/>
      <c r="G657" s="3"/>
      <c r="H657" s="3"/>
      <c r="I657" s="3"/>
      <c r="J657" s="3"/>
      <c r="K657" s="3"/>
      <c r="L657" s="3"/>
      <c r="M657" s="3"/>
      <c r="N657" s="36"/>
      <c r="O657" s="3"/>
      <c r="R657" s="3"/>
      <c r="S657" s="3"/>
      <c r="T657" s="3"/>
      <c r="U657" s="3"/>
      <c r="V657" s="3"/>
      <c r="W657" s="3"/>
      <c r="X657" s="3"/>
      <c r="Y657" s="3"/>
      <c r="Z657" s="3"/>
      <c r="AA657" s="3"/>
      <c r="AB657" s="3"/>
      <c r="AC657" s="3"/>
      <c r="AD657" s="3"/>
      <c r="AE657" s="3"/>
      <c r="AF657" s="3"/>
      <c r="AG657" s="3"/>
      <c r="AH657" s="3"/>
      <c r="AI657" s="3"/>
      <c r="AJ657" s="3"/>
      <c r="AK657" s="4"/>
    </row>
    <row r="658" spans="1:37">
      <c r="A658" s="3"/>
      <c r="B658" s="3"/>
      <c r="C658" s="8"/>
      <c r="D658" s="3"/>
      <c r="E658" s="3"/>
      <c r="F658" s="3"/>
      <c r="G658" s="3"/>
      <c r="H658" s="3"/>
      <c r="I658" s="3"/>
      <c r="J658" s="3"/>
      <c r="K658" s="3"/>
      <c r="L658" s="3"/>
      <c r="M658" s="3"/>
      <c r="N658" s="36"/>
      <c r="O658" s="3"/>
      <c r="R658" s="3"/>
      <c r="S658" s="3"/>
      <c r="T658" s="3"/>
      <c r="U658" s="3"/>
      <c r="V658" s="3"/>
      <c r="W658" s="3"/>
      <c r="X658" s="3"/>
      <c r="Y658" s="3"/>
      <c r="Z658" s="3"/>
      <c r="AA658" s="3"/>
      <c r="AB658" s="3"/>
      <c r="AC658" s="3"/>
      <c r="AD658" s="3"/>
      <c r="AE658" s="3"/>
      <c r="AF658" s="3"/>
      <c r="AG658" s="3"/>
      <c r="AH658" s="3"/>
      <c r="AI658" s="3"/>
      <c r="AJ658" s="3"/>
      <c r="AK658" s="4"/>
    </row>
    <row r="659" spans="1:37">
      <c r="A659" s="3"/>
      <c r="B659" s="3"/>
      <c r="C659" s="8"/>
      <c r="D659" s="3"/>
      <c r="E659" s="3"/>
      <c r="F659" s="3"/>
      <c r="G659" s="3"/>
      <c r="H659" s="3"/>
      <c r="I659" s="3"/>
      <c r="J659" s="3"/>
      <c r="K659" s="3"/>
      <c r="L659" s="3"/>
      <c r="M659" s="3"/>
      <c r="N659" s="36"/>
      <c r="O659" s="3"/>
      <c r="R659" s="3"/>
      <c r="S659" s="3"/>
      <c r="T659" s="3"/>
      <c r="U659" s="3"/>
      <c r="V659" s="3"/>
      <c r="W659" s="3"/>
      <c r="X659" s="3"/>
      <c r="Y659" s="3"/>
      <c r="Z659" s="3"/>
      <c r="AA659" s="3"/>
      <c r="AB659" s="3"/>
      <c r="AC659" s="3"/>
      <c r="AD659" s="3"/>
      <c r="AE659" s="3"/>
      <c r="AF659" s="3"/>
      <c r="AG659" s="3"/>
      <c r="AH659" s="3"/>
      <c r="AI659" s="3"/>
      <c r="AJ659" s="3"/>
      <c r="AK659" s="4"/>
    </row>
    <row r="660" spans="1:37">
      <c r="A660" s="3"/>
      <c r="B660" s="3"/>
      <c r="C660" s="8"/>
      <c r="D660" s="3"/>
      <c r="E660" s="3"/>
      <c r="F660" s="3"/>
      <c r="G660" s="3"/>
      <c r="H660" s="3"/>
      <c r="I660" s="3"/>
      <c r="J660" s="3"/>
      <c r="K660" s="3"/>
      <c r="L660" s="3"/>
      <c r="M660" s="3"/>
      <c r="N660" s="36"/>
      <c r="O660" s="3"/>
      <c r="R660" s="3"/>
      <c r="S660" s="3"/>
      <c r="T660" s="3"/>
      <c r="U660" s="3"/>
      <c r="V660" s="3"/>
      <c r="W660" s="3"/>
      <c r="X660" s="3"/>
      <c r="Y660" s="3"/>
      <c r="Z660" s="3"/>
      <c r="AA660" s="3"/>
      <c r="AB660" s="3"/>
      <c r="AC660" s="3"/>
      <c r="AD660" s="3"/>
      <c r="AE660" s="3"/>
      <c r="AF660" s="3"/>
      <c r="AG660" s="3"/>
      <c r="AH660" s="3"/>
      <c r="AI660" s="3"/>
      <c r="AJ660" s="3"/>
      <c r="AK660" s="4"/>
    </row>
    <row r="661" spans="1:37">
      <c r="A661" s="3"/>
      <c r="B661" s="3"/>
      <c r="C661" s="8"/>
      <c r="D661" s="3"/>
      <c r="E661" s="3"/>
      <c r="F661" s="3"/>
      <c r="G661" s="3"/>
      <c r="H661" s="3"/>
      <c r="I661" s="3"/>
      <c r="J661" s="3"/>
      <c r="K661" s="3"/>
      <c r="L661" s="3"/>
      <c r="M661" s="3"/>
      <c r="N661" s="36"/>
      <c r="O661" s="3"/>
      <c r="R661" s="3"/>
      <c r="S661" s="3"/>
      <c r="T661" s="3"/>
      <c r="U661" s="3"/>
      <c r="V661" s="3"/>
      <c r="W661" s="3"/>
      <c r="X661" s="3"/>
      <c r="Y661" s="3"/>
      <c r="Z661" s="3"/>
      <c r="AA661" s="3"/>
      <c r="AB661" s="3"/>
      <c r="AC661" s="3"/>
      <c r="AD661" s="3"/>
      <c r="AE661" s="3"/>
      <c r="AF661" s="3"/>
      <c r="AG661" s="3"/>
      <c r="AH661" s="3"/>
      <c r="AI661" s="3"/>
      <c r="AJ661" s="3"/>
      <c r="AK661" s="4"/>
    </row>
    <row r="662" spans="1:37">
      <c r="A662" s="3"/>
      <c r="B662" s="3"/>
      <c r="C662" s="8"/>
      <c r="D662" s="3"/>
      <c r="E662" s="3"/>
      <c r="F662" s="3"/>
      <c r="G662" s="3"/>
      <c r="H662" s="3"/>
      <c r="I662" s="3"/>
      <c r="J662" s="3"/>
      <c r="K662" s="3"/>
      <c r="L662" s="3"/>
      <c r="M662" s="3"/>
      <c r="N662" s="36"/>
      <c r="O662" s="3"/>
      <c r="R662" s="3"/>
      <c r="S662" s="3"/>
      <c r="T662" s="3"/>
      <c r="U662" s="3"/>
      <c r="V662" s="3"/>
      <c r="W662" s="3"/>
      <c r="X662" s="3"/>
      <c r="Y662" s="3"/>
      <c r="Z662" s="3"/>
      <c r="AA662" s="3"/>
      <c r="AB662" s="3"/>
      <c r="AC662" s="3"/>
      <c r="AD662" s="3"/>
      <c r="AE662" s="3"/>
      <c r="AF662" s="3"/>
      <c r="AG662" s="3"/>
      <c r="AH662" s="3"/>
      <c r="AI662" s="3"/>
      <c r="AJ662" s="3"/>
      <c r="AK662" s="4"/>
    </row>
    <row r="663" spans="1:37">
      <c r="A663" s="3"/>
      <c r="B663" s="3"/>
      <c r="C663" s="8"/>
      <c r="D663" s="3"/>
      <c r="E663" s="3"/>
      <c r="F663" s="3"/>
      <c r="G663" s="3"/>
      <c r="H663" s="3"/>
      <c r="I663" s="3"/>
      <c r="J663" s="3"/>
      <c r="K663" s="3"/>
      <c r="L663" s="3"/>
      <c r="M663" s="3"/>
      <c r="N663" s="36"/>
      <c r="O663" s="3"/>
      <c r="R663" s="3"/>
      <c r="S663" s="3"/>
      <c r="T663" s="3"/>
      <c r="U663" s="3"/>
      <c r="V663" s="3"/>
      <c r="W663" s="3"/>
      <c r="X663" s="3"/>
      <c r="Y663" s="3"/>
      <c r="Z663" s="3"/>
      <c r="AA663" s="3"/>
      <c r="AB663" s="3"/>
      <c r="AC663" s="3"/>
      <c r="AD663" s="3"/>
      <c r="AE663" s="3"/>
      <c r="AF663" s="3"/>
      <c r="AG663" s="3"/>
      <c r="AH663" s="3"/>
      <c r="AI663" s="3"/>
      <c r="AJ663" s="3"/>
      <c r="AK663" s="4"/>
    </row>
    <row r="664" spans="1:37">
      <c r="A664" s="3"/>
      <c r="B664" s="3"/>
      <c r="C664" s="8"/>
      <c r="D664" s="3"/>
      <c r="E664" s="3"/>
      <c r="F664" s="3"/>
      <c r="G664" s="3"/>
      <c r="H664" s="3"/>
      <c r="I664" s="3"/>
      <c r="J664" s="3"/>
      <c r="K664" s="3"/>
      <c r="L664" s="3"/>
      <c r="M664" s="3"/>
      <c r="N664" s="36"/>
      <c r="O664" s="3"/>
      <c r="R664" s="3"/>
      <c r="S664" s="3"/>
      <c r="T664" s="3"/>
      <c r="U664" s="3"/>
      <c r="V664" s="3"/>
      <c r="W664" s="3"/>
      <c r="X664" s="3"/>
      <c r="Y664" s="3"/>
      <c r="Z664" s="3"/>
      <c r="AA664" s="3"/>
      <c r="AB664" s="3"/>
      <c r="AC664" s="3"/>
      <c r="AD664" s="3"/>
      <c r="AE664" s="3"/>
      <c r="AF664" s="3"/>
      <c r="AG664" s="3"/>
      <c r="AH664" s="3"/>
      <c r="AI664" s="3"/>
      <c r="AJ664" s="3"/>
      <c r="AK664" s="4"/>
    </row>
    <row r="665" spans="1:37">
      <c r="A665" s="3"/>
      <c r="B665" s="3"/>
      <c r="C665" s="8"/>
      <c r="D665" s="3"/>
      <c r="E665" s="3"/>
      <c r="F665" s="3"/>
      <c r="G665" s="3"/>
      <c r="H665" s="3"/>
      <c r="I665" s="3"/>
      <c r="J665" s="3"/>
      <c r="K665" s="3"/>
      <c r="L665" s="3"/>
      <c r="M665" s="3"/>
      <c r="N665" s="36"/>
      <c r="O665" s="3"/>
      <c r="R665" s="3"/>
      <c r="S665" s="3"/>
      <c r="T665" s="3"/>
      <c r="U665" s="3"/>
      <c r="V665" s="3"/>
      <c r="W665" s="3"/>
      <c r="X665" s="3"/>
      <c r="Y665" s="3"/>
      <c r="Z665" s="3"/>
      <c r="AA665" s="3"/>
      <c r="AB665" s="3"/>
      <c r="AC665" s="3"/>
      <c r="AD665" s="3"/>
      <c r="AE665" s="3"/>
      <c r="AF665" s="3"/>
      <c r="AG665" s="3"/>
      <c r="AH665" s="3"/>
      <c r="AI665" s="3"/>
      <c r="AJ665" s="3"/>
      <c r="AK665" s="4"/>
    </row>
    <row r="666" spans="1:37">
      <c r="A666" s="3"/>
      <c r="B666" s="3"/>
      <c r="C666" s="8"/>
      <c r="D666" s="3"/>
      <c r="E666" s="3"/>
      <c r="F666" s="3"/>
      <c r="G666" s="3"/>
      <c r="H666" s="3"/>
      <c r="I666" s="3"/>
      <c r="J666" s="3"/>
      <c r="K666" s="3"/>
      <c r="L666" s="3"/>
      <c r="M666" s="3"/>
      <c r="N666" s="36"/>
      <c r="O666" s="3"/>
      <c r="R666" s="3"/>
      <c r="S666" s="3"/>
      <c r="T666" s="3"/>
      <c r="U666" s="3"/>
      <c r="V666" s="3"/>
      <c r="W666" s="3"/>
      <c r="X666" s="3"/>
      <c r="Y666" s="3"/>
      <c r="Z666" s="3"/>
      <c r="AA666" s="3"/>
      <c r="AB666" s="3"/>
      <c r="AC666" s="3"/>
      <c r="AD666" s="3"/>
      <c r="AE666" s="3"/>
      <c r="AF666" s="3"/>
      <c r="AG666" s="3"/>
      <c r="AH666" s="3"/>
      <c r="AI666" s="3"/>
      <c r="AJ666" s="3"/>
      <c r="AK666" s="4"/>
    </row>
    <row r="667" spans="1:37">
      <c r="A667" s="3"/>
      <c r="B667" s="3"/>
      <c r="C667" s="8"/>
      <c r="D667" s="3"/>
      <c r="E667" s="3"/>
      <c r="F667" s="3"/>
      <c r="G667" s="3"/>
      <c r="H667" s="3"/>
      <c r="I667" s="3"/>
      <c r="J667" s="3"/>
      <c r="K667" s="3"/>
      <c r="L667" s="3"/>
      <c r="M667" s="3"/>
      <c r="N667" s="36"/>
      <c r="R667" s="3"/>
      <c r="S667" s="3"/>
      <c r="T667" s="3"/>
      <c r="U667" s="3"/>
      <c r="V667" s="3"/>
      <c r="W667" s="3"/>
      <c r="X667" s="3"/>
      <c r="Y667" s="3"/>
      <c r="Z667" s="3"/>
      <c r="AA667" s="3"/>
      <c r="AB667" s="3"/>
      <c r="AC667" s="3"/>
      <c r="AD667" s="3"/>
      <c r="AE667" s="3"/>
      <c r="AF667" s="3"/>
      <c r="AG667" s="3"/>
      <c r="AH667" s="3"/>
      <c r="AI667" s="3"/>
      <c r="AJ667" s="3"/>
      <c r="AK667" s="4"/>
    </row>
    <row r="668" spans="1:37">
      <c r="A668" s="3"/>
      <c r="B668" s="3"/>
      <c r="C668" s="8"/>
      <c r="D668" s="3"/>
      <c r="E668" s="3"/>
      <c r="F668" s="3"/>
      <c r="G668" s="3"/>
      <c r="H668" s="3"/>
      <c r="I668" s="3"/>
      <c r="J668" s="3"/>
      <c r="K668" s="3"/>
      <c r="L668" s="3"/>
      <c r="M668" s="3"/>
      <c r="N668" s="36"/>
      <c r="O668" s="3"/>
      <c r="R668" s="3"/>
      <c r="S668" s="3"/>
      <c r="T668" s="3"/>
      <c r="U668" s="3"/>
      <c r="V668" s="3"/>
      <c r="W668" s="3"/>
      <c r="X668" s="3"/>
      <c r="Y668" s="3"/>
      <c r="Z668" s="3"/>
      <c r="AA668" s="3"/>
      <c r="AB668" s="3"/>
      <c r="AC668" s="3"/>
      <c r="AD668" s="3"/>
      <c r="AE668" s="3"/>
      <c r="AF668" s="3"/>
      <c r="AG668" s="3"/>
      <c r="AH668" s="3"/>
      <c r="AI668" s="3"/>
      <c r="AJ668" s="3"/>
      <c r="AK668" s="4"/>
    </row>
    <row r="669" spans="1:37">
      <c r="A669" s="3"/>
      <c r="B669" s="3"/>
      <c r="C669" s="8"/>
      <c r="D669" s="3"/>
      <c r="E669" s="3"/>
      <c r="F669" s="3"/>
      <c r="G669" s="3"/>
      <c r="H669" s="3"/>
      <c r="I669" s="3"/>
      <c r="J669" s="3"/>
      <c r="K669" s="3"/>
      <c r="L669" s="3"/>
      <c r="M669" s="3"/>
      <c r="N669" s="36"/>
      <c r="O669" s="3"/>
      <c r="R669" s="3"/>
      <c r="S669" s="3"/>
      <c r="T669" s="3"/>
      <c r="U669" s="3"/>
      <c r="V669" s="3"/>
      <c r="W669" s="3"/>
      <c r="X669" s="3"/>
      <c r="Y669" s="3"/>
      <c r="Z669" s="3"/>
      <c r="AA669" s="3"/>
      <c r="AB669" s="3"/>
      <c r="AC669" s="3"/>
      <c r="AD669" s="3"/>
      <c r="AE669" s="3"/>
      <c r="AF669" s="3"/>
      <c r="AG669" s="3"/>
      <c r="AH669" s="3"/>
      <c r="AI669" s="3"/>
      <c r="AJ669" s="3"/>
      <c r="AK669" s="4"/>
    </row>
    <row r="670" spans="1:37">
      <c r="A670" s="3"/>
      <c r="B670" s="3"/>
      <c r="C670" s="8"/>
      <c r="D670" s="3"/>
      <c r="E670" s="3"/>
      <c r="F670" s="3"/>
      <c r="G670" s="3"/>
      <c r="H670" s="3"/>
      <c r="I670" s="3"/>
      <c r="J670" s="3"/>
      <c r="K670" s="3"/>
      <c r="L670" s="3"/>
      <c r="M670" s="3"/>
      <c r="N670" s="36"/>
      <c r="O670" s="3"/>
      <c r="R670" s="3"/>
      <c r="S670" s="3"/>
      <c r="T670" s="3"/>
      <c r="U670" s="3"/>
      <c r="V670" s="3"/>
      <c r="W670" s="3"/>
      <c r="X670" s="3"/>
      <c r="Y670" s="3"/>
      <c r="Z670" s="3"/>
      <c r="AA670" s="3"/>
      <c r="AB670" s="3"/>
      <c r="AC670" s="3"/>
      <c r="AD670" s="3"/>
      <c r="AE670" s="3"/>
      <c r="AF670" s="3"/>
      <c r="AG670" s="3"/>
      <c r="AH670" s="3"/>
      <c r="AI670" s="3"/>
      <c r="AJ670" s="3"/>
      <c r="AK670" s="4"/>
    </row>
    <row r="671" spans="1:37">
      <c r="A671" s="3"/>
      <c r="B671" s="3"/>
      <c r="C671" s="8"/>
      <c r="D671" s="3"/>
      <c r="E671" s="3"/>
      <c r="F671" s="3"/>
      <c r="G671" s="3"/>
      <c r="H671" s="3"/>
      <c r="I671" s="3"/>
      <c r="J671" s="3"/>
      <c r="K671" s="3"/>
      <c r="L671" s="3"/>
      <c r="M671" s="3"/>
      <c r="N671" s="36"/>
      <c r="R671" s="3"/>
      <c r="S671" s="3"/>
      <c r="T671" s="3"/>
      <c r="U671" s="3"/>
      <c r="V671" s="3"/>
      <c r="W671" s="3"/>
      <c r="X671" s="3"/>
      <c r="Y671" s="3"/>
      <c r="Z671" s="3"/>
      <c r="AA671" s="3"/>
      <c r="AB671" s="3"/>
      <c r="AC671" s="3"/>
      <c r="AD671" s="3"/>
      <c r="AE671" s="3"/>
      <c r="AF671" s="3"/>
      <c r="AG671" s="3"/>
      <c r="AH671" s="3"/>
      <c r="AI671" s="3"/>
      <c r="AJ671" s="3"/>
      <c r="AK671" s="4"/>
    </row>
    <row r="672" spans="1:37">
      <c r="A672" s="3"/>
      <c r="B672" s="3"/>
      <c r="C672" s="8"/>
      <c r="D672" s="3"/>
      <c r="E672" s="3"/>
      <c r="F672" s="3"/>
      <c r="G672" s="3"/>
      <c r="H672" s="3"/>
      <c r="I672" s="3"/>
      <c r="J672" s="3"/>
      <c r="K672" s="3"/>
      <c r="L672" s="3"/>
      <c r="M672" s="3"/>
      <c r="N672" s="36"/>
      <c r="R672" s="3"/>
      <c r="S672" s="3"/>
      <c r="T672" s="3"/>
      <c r="U672" s="3"/>
      <c r="V672" s="3"/>
      <c r="W672" s="3"/>
      <c r="X672" s="3"/>
      <c r="Y672" s="3"/>
      <c r="Z672" s="3"/>
      <c r="AA672" s="3"/>
      <c r="AB672" s="3"/>
      <c r="AC672" s="3"/>
      <c r="AD672" s="3"/>
      <c r="AE672" s="3"/>
      <c r="AF672" s="3"/>
      <c r="AG672" s="3"/>
      <c r="AH672" s="3"/>
      <c r="AI672" s="3"/>
      <c r="AJ672" s="3"/>
      <c r="AK672" s="4"/>
    </row>
    <row r="673" spans="1:37">
      <c r="A673" s="3"/>
      <c r="B673" s="3"/>
      <c r="C673" s="8"/>
      <c r="D673" s="3"/>
      <c r="E673" s="3"/>
      <c r="F673" s="3"/>
      <c r="G673" s="3"/>
      <c r="H673" s="3"/>
      <c r="I673" s="3"/>
      <c r="J673" s="3"/>
      <c r="K673" s="3"/>
      <c r="L673" s="3"/>
      <c r="M673" s="3"/>
      <c r="N673" s="36"/>
      <c r="R673" s="3"/>
      <c r="S673" s="3"/>
      <c r="T673" s="3"/>
      <c r="U673" s="3"/>
      <c r="V673" s="3"/>
      <c r="W673" s="3"/>
      <c r="X673" s="3"/>
      <c r="Y673" s="3"/>
      <c r="Z673" s="3"/>
      <c r="AA673" s="3"/>
      <c r="AB673" s="3"/>
      <c r="AC673" s="3"/>
      <c r="AD673" s="3"/>
      <c r="AE673" s="3"/>
      <c r="AF673" s="3"/>
      <c r="AG673" s="3"/>
      <c r="AH673" s="3"/>
      <c r="AI673" s="3"/>
      <c r="AJ673" s="3"/>
      <c r="AK673" s="4"/>
    </row>
    <row r="674" spans="1:37">
      <c r="A674" s="3"/>
      <c r="B674" s="3"/>
      <c r="C674" s="8"/>
      <c r="D674" s="3"/>
      <c r="E674" s="3"/>
      <c r="F674" s="3"/>
      <c r="G674" s="3"/>
      <c r="H674" s="3"/>
      <c r="I674" s="3"/>
      <c r="J674" s="3"/>
      <c r="K674" s="3"/>
      <c r="L674" s="3"/>
      <c r="M674" s="3"/>
      <c r="N674" s="36"/>
      <c r="O674" s="3"/>
      <c r="R674" s="3"/>
      <c r="S674" s="3"/>
      <c r="T674" s="3"/>
      <c r="U674" s="3"/>
      <c r="V674" s="3"/>
      <c r="W674" s="3"/>
      <c r="X674" s="3"/>
      <c r="Y674" s="3"/>
      <c r="Z674" s="3"/>
      <c r="AA674" s="3"/>
      <c r="AB674" s="3"/>
      <c r="AC674" s="3"/>
      <c r="AD674" s="3"/>
      <c r="AE674" s="3"/>
      <c r="AF674" s="3"/>
      <c r="AG674" s="3"/>
      <c r="AH674" s="3"/>
      <c r="AI674" s="3"/>
      <c r="AJ674" s="3"/>
      <c r="AK674" s="4"/>
    </row>
    <row r="675" spans="1:37">
      <c r="A675" s="3"/>
      <c r="B675" s="3"/>
      <c r="C675" s="8"/>
      <c r="D675" s="3"/>
      <c r="E675" s="3"/>
      <c r="F675" s="3"/>
      <c r="G675" s="3"/>
      <c r="H675" s="3"/>
      <c r="I675" s="3"/>
      <c r="J675" s="3"/>
      <c r="K675" s="3"/>
      <c r="L675" s="3"/>
      <c r="M675" s="3"/>
      <c r="N675" s="36"/>
      <c r="O675" s="3"/>
      <c r="R675" s="3"/>
      <c r="S675" s="3"/>
      <c r="T675" s="3"/>
      <c r="U675" s="3"/>
      <c r="V675" s="3"/>
      <c r="W675" s="3"/>
      <c r="X675" s="3"/>
      <c r="Y675" s="3"/>
      <c r="Z675" s="3"/>
      <c r="AA675" s="3"/>
      <c r="AB675" s="3"/>
      <c r="AC675" s="3"/>
      <c r="AD675" s="3"/>
      <c r="AE675" s="3"/>
      <c r="AF675" s="3"/>
      <c r="AG675" s="3"/>
      <c r="AH675" s="3"/>
      <c r="AI675" s="3"/>
      <c r="AJ675" s="3"/>
      <c r="AK675" s="4"/>
    </row>
    <row r="676" spans="1:37">
      <c r="A676" s="3"/>
      <c r="B676" s="3"/>
      <c r="C676" s="8"/>
      <c r="D676" s="3"/>
      <c r="E676" s="3"/>
      <c r="F676" s="3"/>
      <c r="G676" s="3"/>
      <c r="H676" s="3"/>
      <c r="I676" s="3"/>
      <c r="J676" s="3"/>
      <c r="K676" s="3"/>
      <c r="L676" s="3"/>
      <c r="M676" s="3"/>
      <c r="N676" s="36"/>
      <c r="R676" s="3"/>
      <c r="S676" s="3"/>
      <c r="T676" s="3"/>
      <c r="U676" s="3"/>
      <c r="V676" s="3"/>
      <c r="W676" s="3"/>
      <c r="X676" s="3"/>
      <c r="Y676" s="3"/>
      <c r="Z676" s="3"/>
      <c r="AA676" s="3"/>
      <c r="AB676" s="3"/>
      <c r="AC676" s="3"/>
      <c r="AD676" s="3"/>
      <c r="AE676" s="3"/>
      <c r="AF676" s="3"/>
      <c r="AG676" s="3"/>
      <c r="AH676" s="3"/>
      <c r="AI676" s="3"/>
      <c r="AJ676" s="3"/>
      <c r="AK676" s="4"/>
    </row>
    <row r="677" spans="1:37">
      <c r="A677" s="3"/>
      <c r="B677" s="3"/>
      <c r="C677" s="8"/>
      <c r="D677" s="3"/>
      <c r="E677" s="3"/>
      <c r="F677" s="3"/>
      <c r="G677" s="3"/>
      <c r="H677" s="3"/>
      <c r="I677" s="3"/>
      <c r="J677" s="3"/>
      <c r="K677" s="3"/>
      <c r="L677" s="3"/>
      <c r="M677" s="3"/>
      <c r="N677" s="36"/>
      <c r="O677" s="3"/>
      <c r="R677" s="3"/>
      <c r="S677" s="3"/>
      <c r="T677" s="3"/>
      <c r="U677" s="3"/>
      <c r="V677" s="3"/>
      <c r="W677" s="3"/>
      <c r="X677" s="3"/>
      <c r="Y677" s="3"/>
      <c r="Z677" s="3"/>
      <c r="AA677" s="3"/>
      <c r="AB677" s="3"/>
      <c r="AC677" s="3"/>
      <c r="AD677" s="3"/>
      <c r="AE677" s="3"/>
      <c r="AF677" s="3"/>
      <c r="AG677" s="3"/>
      <c r="AH677" s="3"/>
      <c r="AI677" s="3"/>
      <c r="AJ677" s="3"/>
      <c r="AK677" s="4"/>
    </row>
    <row r="678" spans="1:37">
      <c r="A678" s="3"/>
      <c r="B678" s="3"/>
      <c r="C678" s="8"/>
      <c r="D678" s="3"/>
      <c r="E678" s="3"/>
      <c r="F678" s="3"/>
      <c r="G678" s="3"/>
      <c r="H678" s="3"/>
      <c r="I678" s="3"/>
      <c r="J678" s="3"/>
      <c r="K678" s="3"/>
      <c r="L678" s="3"/>
      <c r="M678" s="3"/>
      <c r="N678" s="36"/>
      <c r="O678" s="3"/>
      <c r="R678" s="3"/>
      <c r="S678" s="3"/>
      <c r="T678" s="3"/>
      <c r="U678" s="3"/>
      <c r="V678" s="3"/>
      <c r="W678" s="3"/>
      <c r="X678" s="3"/>
      <c r="Y678" s="3"/>
      <c r="Z678" s="3"/>
      <c r="AA678" s="3"/>
      <c r="AB678" s="3"/>
      <c r="AC678" s="3"/>
      <c r="AD678" s="3"/>
      <c r="AE678" s="3"/>
      <c r="AF678" s="3"/>
      <c r="AG678" s="3"/>
      <c r="AH678" s="3"/>
      <c r="AI678" s="3"/>
      <c r="AJ678" s="3"/>
      <c r="AK678" s="4"/>
    </row>
    <row r="679" spans="1:37">
      <c r="A679" s="3"/>
      <c r="B679" s="3"/>
      <c r="C679" s="8"/>
      <c r="D679" s="3"/>
      <c r="E679" s="3"/>
      <c r="F679" s="3"/>
      <c r="G679" s="3"/>
      <c r="H679" s="3"/>
      <c r="I679" s="3"/>
      <c r="J679" s="3"/>
      <c r="K679" s="3"/>
      <c r="L679" s="3"/>
      <c r="M679" s="3"/>
      <c r="N679" s="36"/>
      <c r="O679" s="3"/>
      <c r="R679" s="3"/>
      <c r="S679" s="3"/>
      <c r="T679" s="3"/>
      <c r="U679" s="3"/>
      <c r="V679" s="3"/>
      <c r="W679" s="3"/>
      <c r="X679" s="3"/>
      <c r="Y679" s="3"/>
      <c r="Z679" s="3"/>
      <c r="AA679" s="3"/>
      <c r="AB679" s="3"/>
      <c r="AC679" s="3"/>
      <c r="AD679" s="3"/>
      <c r="AE679" s="3"/>
      <c r="AF679" s="3"/>
      <c r="AG679" s="3"/>
      <c r="AH679" s="3"/>
      <c r="AI679" s="3"/>
      <c r="AJ679" s="3"/>
      <c r="AK679" s="4"/>
    </row>
    <row r="680" spans="1:37">
      <c r="A680" s="3"/>
      <c r="B680" s="3"/>
      <c r="C680" s="8"/>
      <c r="D680" s="3"/>
      <c r="E680" s="3"/>
      <c r="F680" s="3"/>
      <c r="G680" s="3"/>
      <c r="H680" s="3"/>
      <c r="I680" s="3"/>
      <c r="J680" s="3"/>
      <c r="K680" s="3"/>
      <c r="L680" s="3"/>
      <c r="M680" s="3"/>
      <c r="N680" s="36"/>
      <c r="O680" s="3"/>
      <c r="R680" s="3"/>
      <c r="S680" s="3"/>
      <c r="T680" s="3"/>
      <c r="U680" s="3"/>
      <c r="V680" s="3"/>
      <c r="W680" s="3"/>
      <c r="X680" s="3"/>
      <c r="Y680" s="3"/>
      <c r="Z680" s="3"/>
      <c r="AA680" s="3"/>
      <c r="AB680" s="3"/>
      <c r="AC680" s="3"/>
      <c r="AD680" s="3"/>
      <c r="AE680" s="3"/>
      <c r="AF680" s="3"/>
      <c r="AG680" s="3"/>
      <c r="AH680" s="3"/>
      <c r="AI680" s="3"/>
      <c r="AJ680" s="3"/>
      <c r="AK680" s="4"/>
    </row>
    <row r="681" spans="1:37">
      <c r="A681" s="3"/>
      <c r="B681" s="3"/>
      <c r="C681" s="8"/>
      <c r="D681" s="3"/>
      <c r="E681" s="3"/>
      <c r="F681" s="3"/>
      <c r="G681" s="3"/>
      <c r="H681" s="3"/>
      <c r="I681" s="3"/>
      <c r="J681" s="3"/>
      <c r="K681" s="3"/>
      <c r="L681" s="3"/>
      <c r="M681" s="3"/>
      <c r="N681" s="36"/>
      <c r="O681" s="3"/>
      <c r="R681" s="3"/>
      <c r="S681" s="3"/>
      <c r="T681" s="3"/>
      <c r="U681" s="3"/>
      <c r="V681" s="3"/>
      <c r="W681" s="3"/>
      <c r="X681" s="3"/>
      <c r="Y681" s="3"/>
      <c r="Z681" s="3"/>
      <c r="AA681" s="3"/>
      <c r="AB681" s="3"/>
      <c r="AC681" s="3"/>
      <c r="AD681" s="3"/>
      <c r="AE681" s="3"/>
      <c r="AF681" s="3"/>
      <c r="AG681" s="3"/>
      <c r="AH681" s="3"/>
      <c r="AI681" s="3"/>
      <c r="AJ681" s="3"/>
      <c r="AK681" s="4"/>
    </row>
    <row r="682" spans="1:37">
      <c r="A682" s="3"/>
      <c r="B682" s="3"/>
      <c r="C682" s="8"/>
      <c r="D682" s="3"/>
      <c r="E682" s="3"/>
      <c r="F682" s="3"/>
      <c r="G682" s="3"/>
      <c r="H682" s="3"/>
      <c r="I682" s="3"/>
      <c r="J682" s="3"/>
      <c r="K682" s="3"/>
      <c r="L682" s="3"/>
      <c r="M682" s="3"/>
      <c r="N682" s="36"/>
      <c r="O682" s="3"/>
      <c r="R682" s="3"/>
      <c r="S682" s="3"/>
      <c r="T682" s="3"/>
      <c r="U682" s="3"/>
      <c r="V682" s="3"/>
      <c r="W682" s="3"/>
      <c r="X682" s="3"/>
      <c r="Y682" s="3"/>
      <c r="Z682" s="3"/>
      <c r="AA682" s="3"/>
      <c r="AB682" s="3"/>
      <c r="AC682" s="3"/>
      <c r="AD682" s="3"/>
      <c r="AE682" s="3"/>
      <c r="AF682" s="3"/>
      <c r="AG682" s="3"/>
      <c r="AH682" s="3"/>
      <c r="AI682" s="3"/>
      <c r="AJ682" s="3"/>
      <c r="AK682" s="4"/>
    </row>
    <row r="683" spans="1:37">
      <c r="A683" s="3"/>
      <c r="B683" s="3"/>
      <c r="C683" s="8"/>
      <c r="D683" s="3"/>
      <c r="E683" s="3"/>
      <c r="F683" s="3"/>
      <c r="G683" s="3"/>
      <c r="H683" s="3"/>
      <c r="I683" s="3"/>
      <c r="J683" s="3"/>
      <c r="K683" s="3"/>
      <c r="L683" s="3"/>
      <c r="M683" s="3"/>
      <c r="N683" s="36"/>
      <c r="O683" s="3"/>
      <c r="R683" s="3"/>
      <c r="S683" s="3"/>
      <c r="T683" s="3"/>
      <c r="U683" s="3"/>
      <c r="V683" s="3"/>
      <c r="W683" s="3"/>
      <c r="X683" s="3"/>
      <c r="Y683" s="3"/>
      <c r="Z683" s="3"/>
      <c r="AA683" s="3"/>
      <c r="AB683" s="3"/>
      <c r="AC683" s="3"/>
      <c r="AD683" s="3"/>
      <c r="AE683" s="3"/>
      <c r="AF683" s="3"/>
      <c r="AG683" s="3"/>
      <c r="AH683" s="3"/>
      <c r="AI683" s="3"/>
      <c r="AJ683" s="3"/>
      <c r="AK683" s="4"/>
    </row>
    <row r="684" spans="1:37">
      <c r="A684" s="3"/>
      <c r="B684" s="3"/>
      <c r="C684" s="8"/>
      <c r="D684" s="3"/>
      <c r="E684" s="3"/>
      <c r="F684" s="3"/>
      <c r="G684" s="3"/>
      <c r="H684" s="3"/>
      <c r="I684" s="3"/>
      <c r="J684" s="3"/>
      <c r="K684" s="3"/>
      <c r="L684" s="3"/>
      <c r="M684" s="3"/>
      <c r="N684" s="36"/>
      <c r="O684" s="3"/>
      <c r="R684" s="3"/>
      <c r="S684" s="3"/>
      <c r="T684" s="3"/>
      <c r="U684" s="3"/>
      <c r="V684" s="3"/>
      <c r="W684" s="3"/>
      <c r="X684" s="3"/>
      <c r="Y684" s="3"/>
      <c r="Z684" s="3"/>
      <c r="AA684" s="3"/>
      <c r="AB684" s="3"/>
      <c r="AC684" s="3"/>
      <c r="AD684" s="3"/>
      <c r="AE684" s="3"/>
      <c r="AF684" s="3"/>
      <c r="AG684" s="3"/>
      <c r="AH684" s="3"/>
      <c r="AI684" s="3"/>
      <c r="AJ684" s="3"/>
      <c r="AK684" s="4"/>
    </row>
    <row r="685" spans="1:37">
      <c r="A685" s="3"/>
      <c r="B685" s="3"/>
      <c r="C685" s="8"/>
      <c r="D685" s="3"/>
      <c r="E685" s="3"/>
      <c r="F685" s="3"/>
      <c r="G685" s="3"/>
      <c r="H685" s="3"/>
      <c r="I685" s="3"/>
      <c r="J685" s="3"/>
      <c r="K685" s="3"/>
      <c r="L685" s="3"/>
      <c r="M685" s="3"/>
      <c r="N685" s="36"/>
      <c r="O685" s="3"/>
      <c r="R685" s="3"/>
      <c r="S685" s="3"/>
      <c r="T685" s="3"/>
      <c r="U685" s="3"/>
      <c r="V685" s="3"/>
      <c r="W685" s="3"/>
      <c r="X685" s="3"/>
      <c r="Y685" s="3"/>
      <c r="Z685" s="3"/>
      <c r="AA685" s="3"/>
      <c r="AB685" s="3"/>
      <c r="AC685" s="3"/>
      <c r="AD685" s="3"/>
      <c r="AE685" s="3"/>
      <c r="AF685" s="3"/>
      <c r="AG685" s="3"/>
      <c r="AH685" s="3"/>
      <c r="AI685" s="3"/>
      <c r="AJ685" s="3"/>
      <c r="AK685" s="4"/>
    </row>
    <row r="686" spans="1:37">
      <c r="A686" s="3"/>
      <c r="B686" s="3"/>
      <c r="C686" s="8"/>
      <c r="D686" s="3"/>
      <c r="E686" s="3"/>
      <c r="F686" s="3"/>
      <c r="G686" s="3"/>
      <c r="H686" s="3"/>
      <c r="I686" s="3"/>
      <c r="J686" s="3"/>
      <c r="K686" s="3"/>
      <c r="L686" s="3"/>
      <c r="M686" s="3"/>
      <c r="N686" s="36"/>
      <c r="O686" s="3"/>
      <c r="R686" s="3"/>
      <c r="S686" s="3"/>
      <c r="T686" s="3"/>
      <c r="U686" s="3"/>
      <c r="V686" s="3"/>
      <c r="W686" s="3"/>
      <c r="X686" s="3"/>
      <c r="Y686" s="3"/>
      <c r="Z686" s="3"/>
      <c r="AA686" s="3"/>
      <c r="AB686" s="3"/>
      <c r="AC686" s="3"/>
      <c r="AD686" s="3"/>
      <c r="AE686" s="3"/>
      <c r="AF686" s="3"/>
      <c r="AG686" s="3"/>
      <c r="AH686" s="3"/>
      <c r="AI686" s="3"/>
      <c r="AJ686" s="3"/>
      <c r="AK686" s="4"/>
    </row>
    <row r="687" spans="1:37">
      <c r="A687" s="3"/>
      <c r="B687" s="3"/>
      <c r="C687" s="8"/>
      <c r="D687" s="3"/>
      <c r="E687" s="3"/>
      <c r="F687" s="3"/>
      <c r="G687" s="3"/>
      <c r="H687" s="3"/>
      <c r="I687" s="3"/>
      <c r="J687" s="3"/>
      <c r="K687" s="3"/>
      <c r="L687" s="3"/>
      <c r="M687" s="3"/>
      <c r="N687" s="36"/>
      <c r="O687" s="3"/>
      <c r="R687" s="3"/>
      <c r="S687" s="3"/>
      <c r="T687" s="3"/>
      <c r="U687" s="3"/>
      <c r="V687" s="3"/>
      <c r="W687" s="3"/>
      <c r="X687" s="3"/>
      <c r="Y687" s="3"/>
      <c r="Z687" s="3"/>
      <c r="AA687" s="3"/>
      <c r="AB687" s="3"/>
      <c r="AC687" s="3"/>
      <c r="AD687" s="3"/>
      <c r="AE687" s="3"/>
      <c r="AF687" s="3"/>
      <c r="AG687" s="3"/>
      <c r="AH687" s="3"/>
      <c r="AI687" s="3"/>
      <c r="AJ687" s="3"/>
      <c r="AK687" s="4"/>
    </row>
    <row r="688" spans="1:37">
      <c r="A688" s="3"/>
      <c r="B688" s="3"/>
      <c r="C688" s="8"/>
      <c r="D688" s="3"/>
      <c r="E688" s="3"/>
      <c r="F688" s="3"/>
      <c r="G688" s="3"/>
      <c r="H688" s="3"/>
      <c r="I688" s="3"/>
      <c r="J688" s="3"/>
      <c r="K688" s="3"/>
      <c r="L688" s="3"/>
      <c r="M688" s="3"/>
      <c r="N688" s="36"/>
      <c r="O688" s="3"/>
      <c r="R688" s="3"/>
      <c r="S688" s="3"/>
      <c r="T688" s="3"/>
      <c r="U688" s="3"/>
      <c r="V688" s="3"/>
      <c r="W688" s="3"/>
      <c r="X688" s="3"/>
      <c r="Y688" s="3"/>
      <c r="Z688" s="3"/>
      <c r="AA688" s="3"/>
      <c r="AB688" s="3"/>
      <c r="AC688" s="3"/>
      <c r="AD688" s="3"/>
      <c r="AE688" s="3"/>
      <c r="AF688" s="3"/>
      <c r="AG688" s="3"/>
      <c r="AH688" s="3"/>
      <c r="AI688" s="3"/>
      <c r="AJ688" s="3"/>
      <c r="AK688" s="4"/>
    </row>
    <row r="689" spans="1:37">
      <c r="A689" s="3"/>
      <c r="B689" s="3"/>
      <c r="C689" s="8"/>
      <c r="D689" s="3"/>
      <c r="E689" s="3"/>
      <c r="F689" s="3"/>
      <c r="G689" s="3"/>
      <c r="H689" s="3"/>
      <c r="I689" s="3"/>
      <c r="J689" s="3"/>
      <c r="K689" s="3"/>
      <c r="L689" s="3"/>
      <c r="M689" s="3"/>
      <c r="N689" s="36"/>
      <c r="O689" s="3"/>
      <c r="R689" s="3"/>
      <c r="S689" s="3"/>
      <c r="T689" s="3"/>
      <c r="U689" s="3"/>
      <c r="V689" s="3"/>
      <c r="W689" s="3"/>
      <c r="X689" s="3"/>
      <c r="Y689" s="3"/>
      <c r="Z689" s="3"/>
      <c r="AA689" s="3"/>
      <c r="AB689" s="3"/>
      <c r="AC689" s="3"/>
      <c r="AD689" s="3"/>
      <c r="AE689" s="3"/>
      <c r="AF689" s="3"/>
      <c r="AG689" s="3"/>
      <c r="AH689" s="3"/>
      <c r="AI689" s="3"/>
      <c r="AJ689" s="3"/>
      <c r="AK689" s="4"/>
    </row>
    <row r="690" spans="1:37">
      <c r="A690" s="3"/>
      <c r="B690" s="3"/>
      <c r="C690" s="8"/>
      <c r="D690" s="3"/>
      <c r="E690" s="3"/>
      <c r="F690" s="3"/>
      <c r="G690" s="3"/>
      <c r="H690" s="3"/>
      <c r="I690" s="3"/>
      <c r="J690" s="3"/>
      <c r="K690" s="3"/>
      <c r="L690" s="3"/>
      <c r="M690" s="3"/>
      <c r="N690" s="36"/>
      <c r="R690" s="3"/>
      <c r="S690" s="3"/>
      <c r="T690" s="3"/>
      <c r="U690" s="3"/>
      <c r="V690" s="3"/>
      <c r="W690" s="3"/>
      <c r="X690" s="3"/>
      <c r="Y690" s="3"/>
      <c r="Z690" s="3"/>
      <c r="AA690" s="3"/>
      <c r="AB690" s="3"/>
      <c r="AC690" s="3"/>
      <c r="AD690" s="3"/>
      <c r="AE690" s="3"/>
      <c r="AF690" s="3"/>
      <c r="AG690" s="3"/>
      <c r="AH690" s="3"/>
      <c r="AI690" s="3"/>
      <c r="AJ690" s="3"/>
      <c r="AK690" s="4"/>
    </row>
    <row r="691" spans="1:37">
      <c r="A691" s="3"/>
      <c r="B691" s="3"/>
      <c r="C691" s="8"/>
      <c r="D691" s="3"/>
      <c r="E691" s="3"/>
      <c r="F691" s="3"/>
      <c r="G691" s="3"/>
      <c r="H691" s="3"/>
      <c r="I691" s="3"/>
      <c r="J691" s="3"/>
      <c r="K691" s="3"/>
      <c r="L691" s="3"/>
      <c r="M691" s="3"/>
      <c r="N691" s="36"/>
      <c r="R691" s="3"/>
      <c r="S691" s="3"/>
      <c r="T691" s="3"/>
      <c r="U691" s="3"/>
      <c r="V691" s="3"/>
      <c r="W691" s="3"/>
      <c r="X691" s="3"/>
      <c r="Y691" s="3"/>
      <c r="Z691" s="3"/>
      <c r="AA691" s="3"/>
      <c r="AB691" s="3"/>
      <c r="AC691" s="3"/>
      <c r="AD691" s="3"/>
      <c r="AE691" s="3"/>
      <c r="AF691" s="3"/>
      <c r="AG691" s="3"/>
      <c r="AH691" s="3"/>
      <c r="AI691" s="3"/>
      <c r="AJ691" s="3"/>
      <c r="AK691" s="4"/>
    </row>
    <row r="692" spans="1:37">
      <c r="A692" s="3"/>
      <c r="B692" s="3"/>
      <c r="C692" s="8"/>
      <c r="D692" s="3"/>
      <c r="E692" s="3"/>
      <c r="F692" s="3"/>
      <c r="G692" s="3"/>
      <c r="H692" s="3"/>
      <c r="I692" s="3"/>
      <c r="J692" s="3"/>
      <c r="K692" s="3"/>
      <c r="L692" s="3"/>
      <c r="M692" s="3"/>
      <c r="N692" s="36"/>
      <c r="O692" s="3"/>
      <c r="R692" s="3"/>
      <c r="S692" s="3"/>
      <c r="T692" s="3"/>
      <c r="U692" s="3"/>
      <c r="V692" s="3"/>
      <c r="W692" s="3"/>
      <c r="X692" s="3"/>
      <c r="Y692" s="3"/>
      <c r="Z692" s="3"/>
      <c r="AA692" s="3"/>
      <c r="AB692" s="3"/>
      <c r="AC692" s="3"/>
      <c r="AD692" s="3"/>
      <c r="AE692" s="3"/>
      <c r="AF692" s="3"/>
      <c r="AG692" s="3"/>
      <c r="AH692" s="3"/>
      <c r="AI692" s="3"/>
      <c r="AJ692" s="3"/>
      <c r="AK692" s="4"/>
    </row>
    <row r="693" spans="1:37">
      <c r="A693" s="3"/>
      <c r="B693" s="3"/>
      <c r="C693" s="8"/>
      <c r="D693" s="3"/>
      <c r="E693" s="3"/>
      <c r="F693" s="3"/>
      <c r="G693" s="3"/>
      <c r="H693" s="3"/>
      <c r="I693" s="3"/>
      <c r="J693" s="3"/>
      <c r="K693" s="3"/>
      <c r="L693" s="3"/>
      <c r="M693" s="3"/>
      <c r="N693" s="36"/>
      <c r="O693" s="3"/>
      <c r="R693" s="3"/>
      <c r="S693" s="3"/>
      <c r="T693" s="3"/>
      <c r="U693" s="3"/>
      <c r="V693" s="3"/>
      <c r="W693" s="3"/>
      <c r="X693" s="3"/>
      <c r="Y693" s="3"/>
      <c r="Z693" s="3"/>
      <c r="AA693" s="3"/>
      <c r="AB693" s="3"/>
      <c r="AC693" s="3"/>
      <c r="AD693" s="3"/>
      <c r="AE693" s="3"/>
      <c r="AF693" s="3"/>
      <c r="AG693" s="3"/>
      <c r="AH693" s="3"/>
      <c r="AI693" s="3"/>
      <c r="AJ693" s="3"/>
      <c r="AK693" s="4"/>
    </row>
    <row r="694" spans="1:37">
      <c r="A694" s="3"/>
      <c r="B694" s="3"/>
      <c r="C694" s="8"/>
      <c r="D694" s="3"/>
      <c r="E694" s="3"/>
      <c r="F694" s="3"/>
      <c r="G694" s="3"/>
      <c r="H694" s="3"/>
      <c r="I694" s="3"/>
      <c r="J694" s="3"/>
      <c r="K694" s="3"/>
      <c r="L694" s="3"/>
      <c r="M694" s="3"/>
      <c r="N694" s="36"/>
      <c r="O694" s="3"/>
      <c r="R694" s="3"/>
      <c r="S694" s="3"/>
      <c r="T694" s="3"/>
      <c r="U694" s="3"/>
      <c r="V694" s="3"/>
      <c r="W694" s="3"/>
      <c r="X694" s="3"/>
      <c r="Y694" s="3"/>
      <c r="Z694" s="3"/>
      <c r="AA694" s="3"/>
      <c r="AB694" s="3"/>
      <c r="AC694" s="3"/>
      <c r="AD694" s="3"/>
      <c r="AE694" s="3"/>
      <c r="AF694" s="3"/>
      <c r="AG694" s="3"/>
      <c r="AH694" s="3"/>
      <c r="AI694" s="3"/>
      <c r="AJ694" s="3"/>
      <c r="AK694" s="4"/>
    </row>
    <row r="695" spans="1:37">
      <c r="A695" s="3"/>
      <c r="B695" s="3"/>
      <c r="C695" s="8"/>
      <c r="D695" s="3"/>
      <c r="E695" s="3"/>
      <c r="F695" s="3"/>
      <c r="G695" s="3"/>
      <c r="H695" s="3"/>
      <c r="I695" s="3"/>
      <c r="J695" s="3"/>
      <c r="K695" s="3"/>
      <c r="L695" s="3"/>
      <c r="M695" s="3"/>
      <c r="N695" s="36"/>
      <c r="O695" s="3"/>
      <c r="R695" s="3"/>
      <c r="S695" s="3"/>
      <c r="T695" s="3"/>
      <c r="U695" s="3"/>
      <c r="V695" s="3"/>
      <c r="W695" s="3"/>
      <c r="X695" s="3"/>
      <c r="Y695" s="3"/>
      <c r="Z695" s="3"/>
      <c r="AA695" s="3"/>
      <c r="AB695" s="3"/>
      <c r="AC695" s="3"/>
      <c r="AD695" s="3"/>
      <c r="AE695" s="3"/>
      <c r="AF695" s="3"/>
      <c r="AG695" s="3"/>
      <c r="AH695" s="3"/>
      <c r="AI695" s="3"/>
      <c r="AJ695" s="3"/>
      <c r="AK695" s="4"/>
    </row>
    <row r="696" spans="1:37">
      <c r="A696" s="3"/>
      <c r="B696" s="3"/>
      <c r="C696" s="8"/>
      <c r="D696" s="3"/>
      <c r="E696" s="3"/>
      <c r="F696" s="3"/>
      <c r="G696" s="3"/>
      <c r="H696" s="3"/>
      <c r="I696" s="3"/>
      <c r="J696" s="3"/>
      <c r="K696" s="3"/>
      <c r="L696" s="3"/>
      <c r="M696" s="3"/>
      <c r="N696" s="36"/>
      <c r="O696" s="3"/>
      <c r="R696" s="3"/>
      <c r="S696" s="3"/>
      <c r="T696" s="3"/>
      <c r="U696" s="3"/>
      <c r="V696" s="3"/>
      <c r="W696" s="3"/>
      <c r="X696" s="3"/>
      <c r="Y696" s="3"/>
      <c r="Z696" s="3"/>
      <c r="AA696" s="3"/>
      <c r="AB696" s="3"/>
      <c r="AC696" s="3"/>
      <c r="AD696" s="3"/>
      <c r="AE696" s="3"/>
      <c r="AF696" s="3"/>
      <c r="AG696" s="3"/>
      <c r="AH696" s="3"/>
      <c r="AI696" s="3"/>
      <c r="AJ696" s="3"/>
      <c r="AK696" s="4"/>
    </row>
    <row r="697" spans="1:37">
      <c r="A697" s="3"/>
      <c r="B697" s="3"/>
      <c r="C697" s="8"/>
      <c r="D697" s="3"/>
      <c r="E697" s="3"/>
      <c r="F697" s="3"/>
      <c r="G697" s="3"/>
      <c r="H697" s="3"/>
      <c r="I697" s="3"/>
      <c r="J697" s="3"/>
      <c r="K697" s="3"/>
      <c r="L697" s="3"/>
      <c r="M697" s="3"/>
      <c r="N697" s="36"/>
      <c r="O697" s="3"/>
      <c r="R697" s="3"/>
      <c r="S697" s="3"/>
      <c r="T697" s="3"/>
      <c r="U697" s="3"/>
      <c r="V697" s="3"/>
      <c r="W697" s="3"/>
      <c r="X697" s="3"/>
      <c r="Y697" s="3"/>
      <c r="Z697" s="3"/>
      <c r="AA697" s="3"/>
      <c r="AB697" s="3"/>
      <c r="AC697" s="3"/>
      <c r="AD697" s="3"/>
      <c r="AE697" s="3"/>
      <c r="AF697" s="3"/>
      <c r="AG697" s="3"/>
      <c r="AH697" s="3"/>
      <c r="AI697" s="3"/>
      <c r="AJ697" s="3"/>
      <c r="AK697" s="4"/>
    </row>
    <row r="698" spans="1:37">
      <c r="A698" s="3"/>
      <c r="B698" s="3"/>
      <c r="C698" s="8"/>
      <c r="D698" s="3"/>
      <c r="E698" s="3"/>
      <c r="F698" s="3"/>
      <c r="G698" s="3"/>
      <c r="H698" s="3"/>
      <c r="I698" s="3"/>
      <c r="J698" s="3"/>
      <c r="K698" s="3"/>
      <c r="L698" s="3"/>
      <c r="M698" s="3"/>
      <c r="N698" s="36"/>
      <c r="O698" s="3"/>
      <c r="R698" s="3"/>
      <c r="S698" s="3"/>
      <c r="T698" s="3"/>
      <c r="U698" s="3"/>
      <c r="V698" s="3"/>
      <c r="W698" s="3"/>
      <c r="X698" s="3"/>
      <c r="Y698" s="3"/>
      <c r="Z698" s="3"/>
      <c r="AA698" s="3"/>
      <c r="AB698" s="3"/>
      <c r="AC698" s="3"/>
      <c r="AD698" s="3"/>
      <c r="AE698" s="3"/>
      <c r="AF698" s="3"/>
      <c r="AG698" s="3"/>
      <c r="AH698" s="3"/>
      <c r="AI698" s="3"/>
      <c r="AJ698" s="3"/>
      <c r="AK698" s="4"/>
    </row>
    <row r="699" spans="1:37">
      <c r="A699" s="3"/>
      <c r="B699" s="3"/>
      <c r="C699" s="8"/>
      <c r="D699" s="3"/>
      <c r="E699" s="3"/>
      <c r="F699" s="3"/>
      <c r="G699" s="3"/>
      <c r="H699" s="3"/>
      <c r="I699" s="3"/>
      <c r="J699" s="3"/>
      <c r="K699" s="3"/>
      <c r="L699" s="3"/>
      <c r="M699" s="3"/>
      <c r="N699" s="36"/>
      <c r="O699" s="3"/>
      <c r="R699" s="3"/>
      <c r="S699" s="3"/>
      <c r="T699" s="3"/>
      <c r="U699" s="3"/>
      <c r="V699" s="3"/>
      <c r="W699" s="3"/>
      <c r="X699" s="3"/>
      <c r="Y699" s="3"/>
      <c r="Z699" s="3"/>
      <c r="AA699" s="3"/>
      <c r="AB699" s="3"/>
      <c r="AC699" s="3"/>
      <c r="AD699" s="3"/>
      <c r="AE699" s="3"/>
      <c r="AF699" s="3"/>
      <c r="AG699" s="3"/>
      <c r="AH699" s="3"/>
      <c r="AI699" s="3"/>
      <c r="AJ699" s="3"/>
      <c r="AK699" s="4"/>
    </row>
    <row r="700" spans="1:37">
      <c r="A700" s="3"/>
      <c r="B700" s="3"/>
      <c r="C700" s="8"/>
      <c r="D700" s="3"/>
      <c r="E700" s="3"/>
      <c r="F700" s="3"/>
      <c r="G700" s="3"/>
      <c r="H700" s="3"/>
      <c r="I700" s="3"/>
      <c r="J700" s="3"/>
      <c r="K700" s="3"/>
      <c r="L700" s="3"/>
      <c r="M700" s="3"/>
      <c r="N700" s="36"/>
      <c r="O700" s="3"/>
      <c r="R700" s="3"/>
      <c r="S700" s="3"/>
      <c r="T700" s="3"/>
      <c r="U700" s="3"/>
      <c r="V700" s="3"/>
      <c r="W700" s="3"/>
      <c r="X700" s="3"/>
      <c r="Y700" s="3"/>
      <c r="Z700" s="3"/>
      <c r="AA700" s="3"/>
      <c r="AB700" s="3"/>
      <c r="AC700" s="3"/>
      <c r="AD700" s="3"/>
      <c r="AE700" s="3"/>
      <c r="AF700" s="3"/>
      <c r="AG700" s="3"/>
      <c r="AH700" s="3"/>
      <c r="AI700" s="3"/>
      <c r="AJ700" s="3"/>
      <c r="AK700" s="4"/>
    </row>
    <row r="701" spans="1:37">
      <c r="A701" s="3"/>
      <c r="B701" s="3"/>
      <c r="C701" s="8"/>
      <c r="D701" s="3"/>
      <c r="E701" s="3"/>
      <c r="F701" s="3"/>
      <c r="G701" s="3"/>
      <c r="H701" s="3"/>
      <c r="I701" s="3"/>
      <c r="J701" s="3"/>
      <c r="K701" s="3"/>
      <c r="L701" s="3"/>
      <c r="M701" s="3"/>
      <c r="N701" s="36"/>
      <c r="O701" s="3"/>
      <c r="R701" s="3"/>
      <c r="S701" s="3"/>
      <c r="T701" s="3"/>
      <c r="U701" s="3"/>
      <c r="V701" s="3"/>
      <c r="W701" s="3"/>
      <c r="X701" s="3"/>
      <c r="Y701" s="3"/>
      <c r="Z701" s="3"/>
      <c r="AA701" s="3"/>
      <c r="AB701" s="3"/>
      <c r="AC701" s="3"/>
      <c r="AD701" s="3"/>
      <c r="AE701" s="3"/>
      <c r="AF701" s="3"/>
      <c r="AG701" s="3"/>
      <c r="AH701" s="3"/>
      <c r="AI701" s="3"/>
      <c r="AJ701" s="3"/>
      <c r="AK701" s="4"/>
    </row>
    <row r="702" spans="1:37">
      <c r="A702" s="3"/>
      <c r="B702" s="3"/>
      <c r="C702" s="8"/>
      <c r="D702" s="3"/>
      <c r="E702" s="3"/>
      <c r="F702" s="3"/>
      <c r="G702" s="3"/>
      <c r="H702" s="3"/>
      <c r="I702" s="3"/>
      <c r="J702" s="3"/>
      <c r="K702" s="3"/>
      <c r="L702" s="3"/>
      <c r="M702" s="3"/>
      <c r="N702" s="36"/>
      <c r="O702" s="3"/>
      <c r="R702" s="3"/>
      <c r="S702" s="3"/>
      <c r="T702" s="3"/>
      <c r="U702" s="3"/>
      <c r="V702" s="3"/>
      <c r="W702" s="3"/>
      <c r="X702" s="3"/>
      <c r="Y702" s="3"/>
      <c r="Z702" s="3"/>
      <c r="AA702" s="3"/>
      <c r="AB702" s="3"/>
      <c r="AC702" s="3"/>
      <c r="AD702" s="3"/>
      <c r="AE702" s="3"/>
      <c r="AF702" s="3"/>
      <c r="AG702" s="3"/>
      <c r="AH702" s="3"/>
      <c r="AI702" s="3"/>
      <c r="AJ702" s="3"/>
      <c r="AK702" s="4"/>
    </row>
    <row r="703" spans="1:37">
      <c r="A703" s="3"/>
      <c r="B703" s="3"/>
      <c r="C703" s="8"/>
      <c r="D703" s="3"/>
      <c r="E703" s="3"/>
      <c r="F703" s="3"/>
      <c r="G703" s="3"/>
      <c r="H703" s="3"/>
      <c r="I703" s="3"/>
      <c r="J703" s="3"/>
      <c r="K703" s="3"/>
      <c r="L703" s="3"/>
      <c r="M703" s="3"/>
      <c r="N703" s="36"/>
      <c r="O703" s="3"/>
      <c r="R703" s="3"/>
      <c r="S703" s="3"/>
      <c r="T703" s="3"/>
      <c r="U703" s="3"/>
      <c r="V703" s="3"/>
      <c r="W703" s="3"/>
      <c r="X703" s="3"/>
      <c r="Y703" s="3"/>
      <c r="Z703" s="3"/>
      <c r="AA703" s="3"/>
      <c r="AB703" s="3"/>
      <c r="AC703" s="3"/>
      <c r="AD703" s="3"/>
      <c r="AE703" s="3"/>
      <c r="AF703" s="3"/>
      <c r="AG703" s="3"/>
      <c r="AH703" s="3"/>
      <c r="AI703" s="3"/>
      <c r="AJ703" s="3"/>
      <c r="AK703" s="4"/>
    </row>
    <row r="704" spans="1:37">
      <c r="A704" s="3"/>
      <c r="B704" s="3"/>
      <c r="C704" s="8"/>
      <c r="D704" s="3"/>
      <c r="E704" s="3"/>
      <c r="F704" s="3"/>
      <c r="G704" s="3"/>
      <c r="H704" s="3"/>
      <c r="I704" s="3"/>
      <c r="J704" s="3"/>
      <c r="K704" s="3"/>
      <c r="L704" s="3"/>
      <c r="M704" s="3"/>
      <c r="N704" s="36"/>
      <c r="O704" s="3"/>
      <c r="R704" s="3"/>
      <c r="S704" s="3"/>
      <c r="T704" s="3"/>
      <c r="U704" s="3"/>
      <c r="V704" s="3"/>
      <c r="W704" s="3"/>
      <c r="X704" s="3"/>
      <c r="Y704" s="3"/>
      <c r="Z704" s="3"/>
      <c r="AA704" s="3"/>
      <c r="AB704" s="3"/>
      <c r="AC704" s="3"/>
      <c r="AD704" s="3"/>
      <c r="AE704" s="3"/>
      <c r="AF704" s="3"/>
      <c r="AG704" s="3"/>
      <c r="AH704" s="3"/>
      <c r="AI704" s="3"/>
      <c r="AJ704" s="3"/>
      <c r="AK704" s="4"/>
    </row>
    <row r="705" spans="1:37">
      <c r="A705" s="3"/>
      <c r="B705" s="3"/>
      <c r="C705" s="8"/>
      <c r="D705" s="3"/>
      <c r="E705" s="3"/>
      <c r="F705" s="3"/>
      <c r="G705" s="3"/>
      <c r="H705" s="3"/>
      <c r="I705" s="3"/>
      <c r="J705" s="3"/>
      <c r="K705" s="3"/>
      <c r="L705" s="3"/>
      <c r="M705" s="3"/>
      <c r="N705" s="36"/>
      <c r="O705" s="3"/>
      <c r="R705" s="3"/>
      <c r="S705" s="3"/>
      <c r="T705" s="3"/>
      <c r="U705" s="3"/>
      <c r="V705" s="3"/>
      <c r="W705" s="3"/>
      <c r="X705" s="3"/>
      <c r="Y705" s="3"/>
      <c r="Z705" s="3"/>
      <c r="AA705" s="3"/>
      <c r="AB705" s="3"/>
      <c r="AC705" s="3"/>
      <c r="AD705" s="3"/>
      <c r="AE705" s="3"/>
      <c r="AF705" s="3"/>
      <c r="AG705" s="3"/>
      <c r="AH705" s="3"/>
      <c r="AI705" s="3"/>
      <c r="AJ705" s="3"/>
      <c r="AK705" s="4"/>
    </row>
    <row r="706" spans="1:37">
      <c r="A706" s="3"/>
      <c r="B706" s="3"/>
      <c r="C706" s="8"/>
      <c r="D706" s="3"/>
      <c r="E706" s="3"/>
      <c r="F706" s="3"/>
      <c r="G706" s="3"/>
      <c r="H706" s="3"/>
      <c r="I706" s="3"/>
      <c r="J706" s="3"/>
      <c r="K706" s="3"/>
      <c r="L706" s="3"/>
      <c r="M706" s="3"/>
      <c r="N706" s="36"/>
      <c r="O706" s="3"/>
      <c r="R706" s="3"/>
      <c r="S706" s="3"/>
      <c r="T706" s="3"/>
      <c r="U706" s="3"/>
      <c r="V706" s="3"/>
      <c r="W706" s="3"/>
      <c r="X706" s="3"/>
      <c r="Y706" s="3"/>
      <c r="Z706" s="3"/>
      <c r="AA706" s="3"/>
      <c r="AB706" s="3"/>
      <c r="AC706" s="3"/>
      <c r="AD706" s="3"/>
      <c r="AE706" s="3"/>
      <c r="AF706" s="3"/>
      <c r="AG706" s="3"/>
      <c r="AH706" s="3"/>
      <c r="AI706" s="3"/>
      <c r="AJ706" s="3"/>
      <c r="AK706" s="4"/>
    </row>
    <row r="707" spans="1:37">
      <c r="A707" s="3"/>
      <c r="B707" s="3"/>
      <c r="C707" s="8"/>
      <c r="D707" s="3"/>
      <c r="E707" s="3"/>
      <c r="F707" s="3"/>
      <c r="G707" s="3"/>
      <c r="H707" s="3"/>
      <c r="I707" s="3"/>
      <c r="J707" s="3"/>
      <c r="K707" s="3"/>
      <c r="L707" s="3"/>
      <c r="M707" s="3"/>
      <c r="N707" s="36"/>
      <c r="O707" s="3"/>
      <c r="R707" s="3"/>
      <c r="S707" s="3"/>
      <c r="T707" s="3"/>
      <c r="U707" s="3"/>
      <c r="V707" s="3"/>
      <c r="W707" s="3"/>
      <c r="X707" s="3"/>
      <c r="Y707" s="3"/>
      <c r="Z707" s="3"/>
      <c r="AA707" s="3"/>
      <c r="AB707" s="3"/>
      <c r="AC707" s="3"/>
      <c r="AD707" s="3"/>
      <c r="AE707" s="3"/>
      <c r="AF707" s="3"/>
      <c r="AG707" s="3"/>
      <c r="AH707" s="3"/>
      <c r="AI707" s="3"/>
      <c r="AJ707" s="3"/>
      <c r="AK707" s="4"/>
    </row>
    <row r="708" spans="1:37">
      <c r="A708" s="3"/>
      <c r="B708" s="3"/>
      <c r="C708" s="8"/>
      <c r="D708" s="3"/>
      <c r="E708" s="3"/>
      <c r="F708" s="3"/>
      <c r="G708" s="3"/>
      <c r="H708" s="3"/>
      <c r="I708" s="3"/>
      <c r="J708" s="3"/>
      <c r="K708" s="3"/>
      <c r="L708" s="3"/>
      <c r="M708" s="3"/>
      <c r="N708" s="36"/>
      <c r="O708" s="3"/>
      <c r="R708" s="3"/>
      <c r="S708" s="3"/>
      <c r="T708" s="3"/>
      <c r="U708" s="3"/>
      <c r="V708" s="3"/>
      <c r="W708" s="3"/>
      <c r="X708" s="3"/>
      <c r="Y708" s="3"/>
      <c r="Z708" s="3"/>
      <c r="AA708" s="3"/>
      <c r="AB708" s="3"/>
      <c r="AC708" s="3"/>
      <c r="AD708" s="3"/>
      <c r="AE708" s="3"/>
      <c r="AF708" s="3"/>
      <c r="AG708" s="3"/>
      <c r="AH708" s="3"/>
      <c r="AI708" s="3"/>
      <c r="AJ708" s="3"/>
      <c r="AK708" s="4"/>
    </row>
    <row r="709" spans="1:37">
      <c r="A709" s="3"/>
      <c r="B709" s="3"/>
      <c r="C709" s="8"/>
      <c r="D709" s="3"/>
      <c r="E709" s="3"/>
      <c r="F709" s="3"/>
      <c r="G709" s="3"/>
      <c r="H709" s="3"/>
      <c r="I709" s="3"/>
      <c r="J709" s="3"/>
      <c r="K709" s="3"/>
      <c r="L709" s="3"/>
      <c r="M709" s="3"/>
      <c r="N709" s="3"/>
      <c r="O709" s="3"/>
      <c r="R709" s="3"/>
      <c r="S709" s="3"/>
      <c r="T709" s="3"/>
      <c r="U709" s="3"/>
      <c r="V709" s="3"/>
      <c r="W709" s="3"/>
      <c r="X709" s="3"/>
      <c r="Y709" s="3"/>
      <c r="Z709" s="3"/>
      <c r="AA709" s="3"/>
      <c r="AB709" s="3"/>
      <c r="AC709" s="3"/>
      <c r="AD709" s="3"/>
      <c r="AE709" s="3"/>
      <c r="AF709" s="3"/>
      <c r="AG709" s="3"/>
      <c r="AH709" s="3"/>
      <c r="AI709" s="3"/>
      <c r="AJ709" s="3"/>
      <c r="AK709" s="4"/>
    </row>
    <row r="710" spans="1:37">
      <c r="A710" s="3"/>
      <c r="B710" s="3"/>
      <c r="C710" s="8"/>
      <c r="D710" s="3"/>
      <c r="E710" s="3"/>
      <c r="F710" s="3"/>
      <c r="G710" s="3"/>
      <c r="H710" s="3"/>
      <c r="I710" s="3"/>
      <c r="J710" s="3"/>
      <c r="K710" s="3"/>
      <c r="L710" s="3"/>
      <c r="M710" s="3"/>
      <c r="N710" s="36"/>
      <c r="O710" s="3"/>
      <c r="R710" s="3"/>
      <c r="S710" s="3"/>
      <c r="T710" s="3"/>
      <c r="U710" s="3"/>
      <c r="V710" s="3"/>
      <c r="W710" s="3"/>
      <c r="X710" s="3"/>
      <c r="Y710" s="3"/>
      <c r="Z710" s="3"/>
      <c r="AA710" s="3"/>
      <c r="AB710" s="3"/>
      <c r="AC710" s="3"/>
      <c r="AD710" s="3"/>
      <c r="AE710" s="3"/>
      <c r="AF710" s="3"/>
      <c r="AG710" s="3"/>
      <c r="AH710" s="3"/>
      <c r="AI710" s="3"/>
      <c r="AJ710" s="3"/>
      <c r="AK710" s="4"/>
    </row>
    <row r="711" spans="1:37">
      <c r="A711" s="3"/>
      <c r="B711" s="3"/>
      <c r="C711" s="8"/>
      <c r="D711" s="3"/>
      <c r="E711" s="3"/>
      <c r="F711" s="3"/>
      <c r="G711" s="3"/>
      <c r="H711" s="3"/>
      <c r="I711" s="3"/>
      <c r="J711" s="3"/>
      <c r="K711" s="3"/>
      <c r="L711" s="3"/>
      <c r="M711" s="3"/>
      <c r="N711" s="36"/>
      <c r="O711" s="3"/>
      <c r="R711" s="3"/>
      <c r="S711" s="3"/>
      <c r="T711" s="3"/>
      <c r="U711" s="3"/>
      <c r="V711" s="3"/>
      <c r="W711" s="3"/>
      <c r="X711" s="3"/>
      <c r="Y711" s="3"/>
      <c r="Z711" s="3"/>
      <c r="AA711" s="3"/>
      <c r="AB711" s="3"/>
      <c r="AC711" s="3"/>
      <c r="AD711" s="3"/>
      <c r="AE711" s="3"/>
      <c r="AF711" s="3"/>
      <c r="AG711" s="3"/>
      <c r="AH711" s="3"/>
      <c r="AI711" s="3"/>
      <c r="AJ711" s="3"/>
      <c r="AK711" s="4"/>
    </row>
    <row r="712" spans="1:37">
      <c r="A712" s="3"/>
      <c r="B712" s="3"/>
      <c r="C712" s="8"/>
      <c r="D712" s="3"/>
      <c r="E712" s="3"/>
      <c r="F712" s="3"/>
      <c r="G712" s="3"/>
      <c r="H712" s="3"/>
      <c r="I712" s="3"/>
      <c r="J712" s="3"/>
      <c r="K712" s="3"/>
      <c r="L712" s="3"/>
      <c r="M712" s="3"/>
      <c r="N712" s="36"/>
      <c r="O712" s="3"/>
      <c r="R712" s="3"/>
      <c r="S712" s="3"/>
      <c r="T712" s="3"/>
      <c r="U712" s="3"/>
      <c r="V712" s="3"/>
      <c r="W712" s="3"/>
      <c r="X712" s="3"/>
      <c r="Y712" s="3"/>
      <c r="Z712" s="3"/>
      <c r="AA712" s="3"/>
      <c r="AB712" s="3"/>
      <c r="AC712" s="3"/>
      <c r="AD712" s="3"/>
      <c r="AE712" s="3"/>
      <c r="AF712" s="3"/>
      <c r="AG712" s="3"/>
      <c r="AH712" s="3"/>
      <c r="AI712" s="3"/>
      <c r="AJ712" s="3"/>
      <c r="AK712" s="4"/>
    </row>
    <row r="713" spans="1:37">
      <c r="A713" s="3"/>
      <c r="B713" s="3"/>
      <c r="C713" s="8"/>
      <c r="D713" s="3"/>
      <c r="E713" s="3"/>
      <c r="F713" s="3"/>
      <c r="G713" s="3"/>
      <c r="H713" s="3"/>
      <c r="I713" s="3"/>
      <c r="J713" s="3"/>
      <c r="K713" s="3"/>
      <c r="L713" s="3"/>
      <c r="M713" s="3"/>
      <c r="N713" s="36"/>
      <c r="O713" s="3"/>
      <c r="R713" s="3"/>
      <c r="S713" s="3"/>
      <c r="T713" s="3"/>
      <c r="U713" s="3"/>
      <c r="V713" s="3"/>
      <c r="W713" s="3"/>
      <c r="X713" s="3"/>
      <c r="Y713" s="3"/>
      <c r="Z713" s="3"/>
      <c r="AA713" s="3"/>
      <c r="AB713" s="3"/>
      <c r="AC713" s="3"/>
      <c r="AD713" s="3"/>
      <c r="AE713" s="3"/>
      <c r="AF713" s="3"/>
      <c r="AG713" s="3"/>
      <c r="AH713" s="3"/>
      <c r="AI713" s="3"/>
      <c r="AJ713" s="3"/>
      <c r="AK713" s="4"/>
    </row>
    <row r="714" spans="1:37">
      <c r="A714" s="3"/>
      <c r="B714" s="3"/>
      <c r="C714" s="8"/>
      <c r="D714" s="3"/>
      <c r="E714" s="3"/>
      <c r="F714" s="3"/>
      <c r="G714" s="3"/>
      <c r="H714" s="3"/>
      <c r="I714" s="3"/>
      <c r="J714" s="3"/>
      <c r="K714" s="3"/>
      <c r="L714" s="3"/>
      <c r="M714" s="3"/>
      <c r="N714" s="36"/>
      <c r="O714" s="3"/>
      <c r="R714" s="3"/>
      <c r="S714" s="3"/>
      <c r="T714" s="3"/>
      <c r="U714" s="3"/>
      <c r="V714" s="3"/>
      <c r="W714" s="3"/>
      <c r="X714" s="3"/>
      <c r="Y714" s="3"/>
      <c r="Z714" s="3"/>
      <c r="AA714" s="3"/>
      <c r="AB714" s="3"/>
      <c r="AC714" s="3"/>
      <c r="AD714" s="3"/>
      <c r="AE714" s="3"/>
      <c r="AF714" s="3"/>
      <c r="AG714" s="3"/>
      <c r="AH714" s="3"/>
      <c r="AI714" s="3"/>
      <c r="AJ714" s="3"/>
      <c r="AK714" s="4"/>
    </row>
    <row r="715" spans="1:37">
      <c r="A715" s="3"/>
      <c r="B715" s="3"/>
      <c r="C715" s="8"/>
      <c r="D715" s="3"/>
      <c r="E715" s="3"/>
      <c r="F715" s="3"/>
      <c r="G715" s="3"/>
      <c r="H715" s="3"/>
      <c r="I715" s="3"/>
      <c r="J715" s="3"/>
      <c r="K715" s="3"/>
      <c r="L715" s="3"/>
      <c r="M715" s="3"/>
      <c r="N715" s="36"/>
      <c r="O715" s="3"/>
      <c r="R715" s="3"/>
      <c r="S715" s="3"/>
      <c r="T715" s="3"/>
      <c r="U715" s="3"/>
      <c r="V715" s="3"/>
      <c r="W715" s="3"/>
      <c r="X715" s="3"/>
      <c r="Y715" s="3"/>
      <c r="Z715" s="3"/>
      <c r="AA715" s="3"/>
      <c r="AB715" s="3"/>
      <c r="AC715" s="3"/>
      <c r="AD715" s="3"/>
      <c r="AE715" s="3"/>
      <c r="AF715" s="3"/>
      <c r="AG715" s="3"/>
      <c r="AH715" s="3"/>
      <c r="AI715" s="3"/>
      <c r="AJ715" s="3"/>
      <c r="AK715" s="4"/>
    </row>
    <row r="716" spans="1:37">
      <c r="A716" s="3"/>
      <c r="B716" s="3"/>
      <c r="C716" s="8"/>
      <c r="D716" s="3"/>
      <c r="E716" s="3"/>
      <c r="F716" s="3"/>
      <c r="G716" s="3"/>
      <c r="H716" s="3"/>
      <c r="I716" s="3"/>
      <c r="J716" s="3"/>
      <c r="K716" s="3"/>
      <c r="L716" s="3"/>
      <c r="M716" s="3"/>
      <c r="N716" s="36"/>
      <c r="O716" s="3"/>
      <c r="R716" s="3"/>
      <c r="S716" s="3"/>
      <c r="T716" s="3"/>
      <c r="U716" s="3"/>
      <c r="V716" s="3"/>
      <c r="W716" s="3"/>
      <c r="X716" s="3"/>
      <c r="Y716" s="3"/>
      <c r="Z716" s="3"/>
      <c r="AA716" s="3"/>
      <c r="AB716" s="3"/>
      <c r="AC716" s="3"/>
      <c r="AD716" s="3"/>
      <c r="AE716" s="3"/>
      <c r="AF716" s="3"/>
      <c r="AG716" s="3"/>
      <c r="AH716" s="3"/>
      <c r="AI716" s="3"/>
      <c r="AJ716" s="3"/>
      <c r="AK716" s="4"/>
    </row>
    <row r="717" spans="1:37">
      <c r="A717" s="3"/>
      <c r="B717" s="3"/>
      <c r="C717" s="8"/>
      <c r="D717" s="3"/>
      <c r="E717" s="3"/>
      <c r="F717" s="3"/>
      <c r="G717" s="3"/>
      <c r="H717" s="3"/>
      <c r="I717" s="3"/>
      <c r="J717" s="3"/>
      <c r="K717" s="3"/>
      <c r="L717" s="3"/>
      <c r="M717" s="3"/>
      <c r="N717" s="36"/>
      <c r="R717" s="3"/>
      <c r="S717" s="3"/>
      <c r="T717" s="3"/>
      <c r="U717" s="3"/>
      <c r="V717" s="3"/>
      <c r="W717" s="3"/>
      <c r="X717" s="3"/>
      <c r="Y717" s="3"/>
      <c r="Z717" s="3"/>
      <c r="AA717" s="3"/>
      <c r="AB717" s="3"/>
      <c r="AC717" s="3"/>
      <c r="AD717" s="3"/>
      <c r="AE717" s="3"/>
      <c r="AF717" s="3"/>
      <c r="AG717" s="3"/>
      <c r="AH717" s="3"/>
      <c r="AI717" s="3"/>
      <c r="AJ717" s="3"/>
      <c r="AK717" s="4"/>
    </row>
    <row r="718" spans="1:37">
      <c r="A718" s="3"/>
      <c r="B718" s="3"/>
      <c r="C718" s="8"/>
      <c r="D718" s="3"/>
      <c r="E718" s="3"/>
      <c r="F718" s="3"/>
      <c r="G718" s="3"/>
      <c r="H718" s="3"/>
      <c r="I718" s="3"/>
      <c r="J718" s="3"/>
      <c r="K718" s="3"/>
      <c r="L718" s="3"/>
      <c r="M718" s="3"/>
      <c r="N718" s="36"/>
      <c r="O718" s="3"/>
      <c r="R718" s="3"/>
      <c r="S718" s="3"/>
      <c r="T718" s="3"/>
      <c r="U718" s="3"/>
      <c r="V718" s="3"/>
      <c r="W718" s="3"/>
      <c r="X718" s="3"/>
      <c r="Y718" s="3"/>
      <c r="Z718" s="3"/>
      <c r="AA718" s="3"/>
      <c r="AB718" s="3"/>
      <c r="AC718" s="3"/>
      <c r="AD718" s="3"/>
      <c r="AE718" s="3"/>
      <c r="AF718" s="3"/>
      <c r="AG718" s="3"/>
      <c r="AH718" s="3"/>
      <c r="AI718" s="3"/>
      <c r="AJ718" s="3"/>
      <c r="AK718" s="4"/>
    </row>
    <row r="719" spans="1:37">
      <c r="A719" s="3"/>
      <c r="B719" s="3"/>
      <c r="C719" s="8"/>
      <c r="D719" s="3"/>
      <c r="E719" s="3"/>
      <c r="F719" s="3"/>
      <c r="G719" s="3"/>
      <c r="H719" s="3"/>
      <c r="I719" s="3"/>
      <c r="J719" s="3"/>
      <c r="K719" s="3"/>
      <c r="L719" s="3"/>
      <c r="M719" s="3"/>
      <c r="N719" s="3"/>
      <c r="O719" s="3"/>
      <c r="R719" s="3"/>
      <c r="S719" s="3"/>
      <c r="T719" s="3"/>
      <c r="U719" s="3"/>
      <c r="V719" s="3"/>
      <c r="W719" s="3"/>
      <c r="X719" s="3"/>
      <c r="Y719" s="3"/>
      <c r="Z719" s="3"/>
      <c r="AA719" s="3"/>
      <c r="AB719" s="3"/>
      <c r="AC719" s="3"/>
      <c r="AD719" s="3"/>
      <c r="AE719" s="3"/>
      <c r="AF719" s="3"/>
      <c r="AG719" s="3"/>
      <c r="AH719" s="3"/>
      <c r="AI719" s="3"/>
      <c r="AJ719" s="3"/>
      <c r="AK719" s="4"/>
    </row>
    <row r="720" spans="1:37">
      <c r="A720" s="3"/>
      <c r="B720" s="3"/>
      <c r="C720" s="8"/>
      <c r="D720" s="3"/>
      <c r="E720" s="3"/>
      <c r="F720" s="3"/>
      <c r="G720" s="3"/>
      <c r="H720" s="3"/>
      <c r="I720" s="3"/>
      <c r="J720" s="3"/>
      <c r="K720" s="3"/>
      <c r="L720" s="3"/>
      <c r="M720" s="3"/>
      <c r="N720" s="36"/>
      <c r="O720" s="3"/>
      <c r="R720" s="3"/>
      <c r="S720" s="3"/>
      <c r="T720" s="3"/>
      <c r="U720" s="3"/>
      <c r="V720" s="3"/>
      <c r="W720" s="3"/>
      <c r="X720" s="3"/>
      <c r="Y720" s="3"/>
      <c r="Z720" s="3"/>
      <c r="AA720" s="3"/>
      <c r="AB720" s="3"/>
      <c r="AC720" s="3"/>
      <c r="AD720" s="3"/>
      <c r="AE720" s="3"/>
      <c r="AF720" s="3"/>
      <c r="AG720" s="3"/>
      <c r="AH720" s="3"/>
      <c r="AI720" s="3"/>
      <c r="AJ720" s="3"/>
      <c r="AK720" s="4"/>
    </row>
    <row r="721" spans="1:37">
      <c r="A721" s="3"/>
      <c r="B721" s="3"/>
      <c r="C721" s="8"/>
      <c r="D721" s="3"/>
      <c r="E721" s="3"/>
      <c r="F721" s="3"/>
      <c r="G721" s="3"/>
      <c r="H721" s="3"/>
      <c r="I721" s="3"/>
      <c r="J721" s="3"/>
      <c r="K721" s="3"/>
      <c r="L721" s="3"/>
      <c r="M721" s="3"/>
      <c r="N721" s="36"/>
      <c r="R721" s="3"/>
      <c r="S721" s="3"/>
      <c r="T721" s="3"/>
      <c r="U721" s="3"/>
      <c r="V721" s="3"/>
      <c r="W721" s="3"/>
      <c r="X721" s="3"/>
      <c r="Y721" s="3"/>
      <c r="Z721" s="3"/>
      <c r="AA721" s="3"/>
      <c r="AB721" s="3"/>
      <c r="AC721" s="3"/>
      <c r="AD721" s="3"/>
      <c r="AE721" s="3"/>
      <c r="AF721" s="3"/>
      <c r="AG721" s="3"/>
      <c r="AH721" s="3"/>
      <c r="AI721" s="3"/>
      <c r="AJ721" s="3"/>
      <c r="AK721" s="4"/>
    </row>
    <row r="722" spans="1:37">
      <c r="A722" s="3"/>
      <c r="B722" s="3"/>
      <c r="C722" s="8"/>
      <c r="D722" s="3"/>
      <c r="E722" s="3"/>
      <c r="F722" s="3"/>
      <c r="G722" s="3"/>
      <c r="H722" s="3"/>
      <c r="I722" s="3"/>
      <c r="J722" s="3"/>
      <c r="K722" s="3"/>
      <c r="L722" s="3"/>
      <c r="M722" s="3"/>
      <c r="N722" s="36"/>
      <c r="O722" s="3"/>
      <c r="R722" s="3"/>
      <c r="S722" s="3"/>
      <c r="T722" s="3"/>
      <c r="U722" s="3"/>
      <c r="V722" s="3"/>
      <c r="W722" s="3"/>
      <c r="X722" s="3"/>
      <c r="Y722" s="3"/>
      <c r="Z722" s="3"/>
      <c r="AA722" s="3"/>
      <c r="AB722" s="3"/>
      <c r="AC722" s="3"/>
      <c r="AD722" s="3"/>
      <c r="AE722" s="3"/>
      <c r="AF722" s="3"/>
      <c r="AG722" s="3"/>
      <c r="AH722" s="3"/>
      <c r="AI722" s="3"/>
      <c r="AJ722" s="3"/>
      <c r="AK722" s="4"/>
    </row>
    <row r="723" spans="1:37">
      <c r="A723" s="3"/>
      <c r="B723" s="3"/>
      <c r="C723" s="8"/>
      <c r="D723" s="3"/>
      <c r="E723" s="3"/>
      <c r="F723" s="3"/>
      <c r="G723" s="3"/>
      <c r="H723" s="3"/>
      <c r="I723" s="3"/>
      <c r="J723" s="3"/>
      <c r="K723" s="3"/>
      <c r="L723" s="3"/>
      <c r="M723" s="3"/>
      <c r="N723" s="36"/>
      <c r="R723" s="3"/>
      <c r="S723" s="3"/>
      <c r="T723" s="3"/>
      <c r="U723" s="3"/>
      <c r="V723" s="3"/>
      <c r="W723" s="3"/>
      <c r="X723" s="3"/>
      <c r="Y723" s="3"/>
      <c r="Z723" s="3"/>
      <c r="AA723" s="3"/>
      <c r="AB723" s="3"/>
      <c r="AC723" s="3"/>
      <c r="AD723" s="3"/>
      <c r="AE723" s="3"/>
      <c r="AF723" s="3"/>
      <c r="AG723" s="3"/>
      <c r="AH723" s="3"/>
      <c r="AI723" s="3"/>
      <c r="AJ723" s="3"/>
      <c r="AK723" s="4"/>
    </row>
    <row r="724" spans="1:37">
      <c r="A724" s="3"/>
      <c r="B724" s="3"/>
      <c r="C724" s="8"/>
      <c r="D724" s="3"/>
      <c r="E724" s="3"/>
      <c r="F724" s="3"/>
      <c r="G724" s="3"/>
      <c r="H724" s="3"/>
      <c r="I724" s="3"/>
      <c r="J724" s="3"/>
      <c r="K724" s="3"/>
      <c r="L724" s="3"/>
      <c r="M724" s="3"/>
      <c r="N724" s="36"/>
      <c r="R724" s="3"/>
      <c r="S724" s="3"/>
      <c r="T724" s="3"/>
      <c r="U724" s="3"/>
      <c r="V724" s="3"/>
      <c r="W724" s="3"/>
      <c r="X724" s="3"/>
      <c r="Y724" s="3"/>
      <c r="Z724" s="3"/>
      <c r="AA724" s="3"/>
      <c r="AB724" s="3"/>
      <c r="AC724" s="3"/>
      <c r="AD724" s="3"/>
      <c r="AE724" s="3"/>
      <c r="AF724" s="3"/>
      <c r="AG724" s="3"/>
      <c r="AH724" s="3"/>
      <c r="AI724" s="3"/>
      <c r="AJ724" s="3"/>
      <c r="AK724" s="4"/>
    </row>
    <row r="725" spans="1:37">
      <c r="A725" s="3"/>
      <c r="B725" s="3"/>
      <c r="C725" s="8"/>
      <c r="D725" s="3"/>
      <c r="E725" s="3"/>
      <c r="F725" s="3"/>
      <c r="G725" s="3"/>
      <c r="H725" s="3"/>
      <c r="I725" s="3"/>
      <c r="J725" s="3"/>
      <c r="K725" s="3"/>
      <c r="L725" s="3"/>
      <c r="M725" s="3"/>
      <c r="N725" s="36"/>
      <c r="O725" s="3"/>
      <c r="R725" s="3"/>
      <c r="S725" s="3"/>
      <c r="T725" s="3"/>
      <c r="U725" s="3"/>
      <c r="V725" s="3"/>
      <c r="W725" s="3"/>
      <c r="X725" s="3"/>
      <c r="Y725" s="3"/>
      <c r="Z725" s="3"/>
      <c r="AA725" s="3"/>
      <c r="AB725" s="3"/>
      <c r="AC725" s="3"/>
      <c r="AD725" s="3"/>
      <c r="AE725" s="3"/>
      <c r="AF725" s="3"/>
      <c r="AG725" s="3"/>
      <c r="AH725" s="3"/>
      <c r="AI725" s="3"/>
      <c r="AJ725" s="3"/>
      <c r="AK725" s="4"/>
    </row>
    <row r="726" spans="1:37">
      <c r="A726" s="3"/>
      <c r="B726" s="3"/>
      <c r="C726" s="8"/>
      <c r="D726" s="3"/>
      <c r="E726" s="3"/>
      <c r="F726" s="3"/>
      <c r="G726" s="3"/>
      <c r="H726" s="3"/>
      <c r="I726" s="3"/>
      <c r="J726" s="3"/>
      <c r="K726" s="3"/>
      <c r="L726" s="3"/>
      <c r="M726" s="3"/>
      <c r="N726" s="36"/>
      <c r="O726" s="3"/>
      <c r="R726" s="3"/>
      <c r="S726" s="3"/>
      <c r="T726" s="3"/>
      <c r="U726" s="3"/>
      <c r="V726" s="3"/>
      <c r="W726" s="3"/>
      <c r="X726" s="3"/>
      <c r="Y726" s="3"/>
      <c r="Z726" s="3"/>
      <c r="AA726" s="3"/>
      <c r="AB726" s="3"/>
      <c r="AC726" s="3"/>
      <c r="AD726" s="3"/>
      <c r="AE726" s="3"/>
      <c r="AF726" s="3"/>
      <c r="AG726" s="3"/>
      <c r="AH726" s="3"/>
      <c r="AI726" s="3"/>
      <c r="AJ726" s="3"/>
      <c r="AK726" s="4"/>
    </row>
    <row r="727" spans="1:37">
      <c r="A727" s="3"/>
      <c r="B727" s="3"/>
      <c r="C727" s="8"/>
      <c r="D727" s="3"/>
      <c r="E727" s="3"/>
      <c r="F727" s="3"/>
      <c r="G727" s="3"/>
      <c r="H727" s="3"/>
      <c r="I727" s="3"/>
      <c r="J727" s="3"/>
      <c r="K727" s="3"/>
      <c r="L727" s="3"/>
      <c r="M727" s="3"/>
      <c r="N727" s="36"/>
      <c r="O727" s="3"/>
      <c r="R727" s="3"/>
      <c r="S727" s="3"/>
      <c r="T727" s="3"/>
      <c r="U727" s="3"/>
      <c r="V727" s="3"/>
      <c r="W727" s="3"/>
      <c r="X727" s="3"/>
      <c r="Y727" s="3"/>
      <c r="Z727" s="3"/>
      <c r="AA727" s="3"/>
      <c r="AB727" s="3"/>
      <c r="AC727" s="3"/>
      <c r="AD727" s="3"/>
      <c r="AE727" s="3"/>
      <c r="AF727" s="3"/>
      <c r="AG727" s="3"/>
      <c r="AH727" s="3"/>
      <c r="AI727" s="3"/>
      <c r="AJ727" s="3"/>
      <c r="AK727" s="4"/>
    </row>
    <row r="728" spans="1:37">
      <c r="A728" s="3"/>
      <c r="B728" s="3"/>
      <c r="C728" s="8"/>
      <c r="D728" s="3"/>
      <c r="E728" s="3"/>
      <c r="F728" s="3"/>
      <c r="G728" s="3"/>
      <c r="H728" s="3"/>
      <c r="I728" s="3"/>
      <c r="J728" s="3"/>
      <c r="K728" s="3"/>
      <c r="L728" s="3"/>
      <c r="M728" s="3"/>
      <c r="N728" s="36"/>
      <c r="O728" s="3"/>
      <c r="R728" s="3"/>
      <c r="S728" s="3"/>
      <c r="T728" s="3"/>
      <c r="U728" s="3"/>
      <c r="V728" s="3"/>
      <c r="W728" s="3"/>
      <c r="X728" s="3"/>
      <c r="Y728" s="3"/>
      <c r="Z728" s="3"/>
      <c r="AA728" s="3"/>
      <c r="AB728" s="3"/>
      <c r="AC728" s="3"/>
      <c r="AD728" s="3"/>
      <c r="AE728" s="3"/>
      <c r="AF728" s="3"/>
      <c r="AG728" s="3"/>
      <c r="AH728" s="3"/>
      <c r="AI728" s="3"/>
      <c r="AJ728" s="3"/>
      <c r="AK728" s="4"/>
    </row>
    <row r="729" spans="1:37">
      <c r="A729" s="3"/>
      <c r="B729" s="3"/>
      <c r="C729" s="8"/>
      <c r="D729" s="3"/>
      <c r="E729" s="3"/>
      <c r="F729" s="3"/>
      <c r="G729" s="3"/>
      <c r="H729" s="3"/>
      <c r="I729" s="3"/>
      <c r="J729" s="3"/>
      <c r="K729" s="3"/>
      <c r="L729" s="3"/>
      <c r="M729" s="3"/>
      <c r="N729" s="36"/>
      <c r="O729" s="3"/>
      <c r="R729" s="3"/>
      <c r="S729" s="3"/>
      <c r="T729" s="3"/>
      <c r="U729" s="3"/>
      <c r="V729" s="3"/>
      <c r="W729" s="3"/>
      <c r="X729" s="3"/>
      <c r="Y729" s="3"/>
      <c r="Z729" s="3"/>
      <c r="AA729" s="3"/>
      <c r="AB729" s="3"/>
      <c r="AC729" s="3"/>
      <c r="AD729" s="3"/>
      <c r="AE729" s="3"/>
      <c r="AF729" s="3"/>
      <c r="AG729" s="3"/>
      <c r="AH729" s="3"/>
      <c r="AI729" s="3"/>
      <c r="AJ729" s="3"/>
      <c r="AK729" s="4"/>
    </row>
    <row r="730" spans="1:37">
      <c r="A730" s="3"/>
      <c r="B730" s="3"/>
      <c r="C730" s="8"/>
      <c r="D730" s="3"/>
      <c r="E730" s="3"/>
      <c r="F730" s="3"/>
      <c r="G730" s="3"/>
      <c r="H730" s="3"/>
      <c r="I730" s="3"/>
      <c r="J730" s="3"/>
      <c r="K730" s="3"/>
      <c r="L730" s="3"/>
      <c r="M730" s="3"/>
      <c r="N730" s="36"/>
      <c r="O730" s="3"/>
      <c r="R730" s="3"/>
      <c r="S730" s="3"/>
      <c r="T730" s="3"/>
      <c r="U730" s="3"/>
      <c r="V730" s="3"/>
      <c r="W730" s="3"/>
      <c r="X730" s="3"/>
      <c r="Y730" s="3"/>
      <c r="Z730" s="3"/>
      <c r="AA730" s="3"/>
      <c r="AB730" s="3"/>
      <c r="AC730" s="3"/>
      <c r="AD730" s="3"/>
      <c r="AE730" s="3"/>
      <c r="AF730" s="3"/>
      <c r="AG730" s="3"/>
      <c r="AH730" s="3"/>
      <c r="AI730" s="3"/>
      <c r="AJ730" s="3"/>
      <c r="AK730" s="4"/>
    </row>
    <row r="731" spans="1:37">
      <c r="A731" s="3"/>
      <c r="B731" s="3"/>
      <c r="C731" s="8"/>
      <c r="D731" s="3"/>
      <c r="E731" s="3"/>
      <c r="F731" s="3"/>
      <c r="G731" s="3"/>
      <c r="H731" s="3"/>
      <c r="I731" s="3"/>
      <c r="J731" s="3"/>
      <c r="K731" s="3"/>
      <c r="L731" s="3"/>
      <c r="M731" s="3"/>
      <c r="N731" s="36"/>
      <c r="O731" s="3"/>
      <c r="R731" s="3"/>
      <c r="S731" s="3"/>
      <c r="T731" s="3"/>
      <c r="U731" s="3"/>
      <c r="V731" s="3"/>
      <c r="W731" s="3"/>
      <c r="X731" s="3"/>
      <c r="Y731" s="3"/>
      <c r="Z731" s="3"/>
      <c r="AA731" s="3"/>
      <c r="AB731" s="3"/>
      <c r="AC731" s="3"/>
      <c r="AD731" s="3"/>
      <c r="AE731" s="3"/>
      <c r="AF731" s="3"/>
      <c r="AG731" s="3"/>
      <c r="AH731" s="3"/>
      <c r="AI731" s="3"/>
      <c r="AJ731" s="3"/>
      <c r="AK731" s="4"/>
    </row>
    <row r="732" spans="1:37">
      <c r="A732" s="3"/>
      <c r="B732" s="3"/>
      <c r="C732" s="8"/>
      <c r="D732" s="3"/>
      <c r="E732" s="3"/>
      <c r="F732" s="3"/>
      <c r="G732" s="3"/>
      <c r="H732" s="3"/>
      <c r="I732" s="3"/>
      <c r="J732" s="3"/>
      <c r="K732" s="3"/>
      <c r="L732" s="3"/>
      <c r="M732" s="3"/>
      <c r="N732" s="36"/>
      <c r="O732" s="3"/>
      <c r="R732" s="3"/>
      <c r="S732" s="3"/>
      <c r="T732" s="3"/>
      <c r="U732" s="3"/>
      <c r="V732" s="3"/>
      <c r="W732" s="3"/>
      <c r="X732" s="3"/>
      <c r="Y732" s="3"/>
      <c r="Z732" s="3"/>
      <c r="AA732" s="3"/>
      <c r="AB732" s="3"/>
      <c r="AC732" s="3"/>
      <c r="AD732" s="3"/>
      <c r="AE732" s="3"/>
      <c r="AF732" s="3"/>
      <c r="AG732" s="3"/>
      <c r="AH732" s="3"/>
      <c r="AI732" s="3"/>
      <c r="AJ732" s="3"/>
      <c r="AK732" s="4"/>
    </row>
    <row r="733" spans="1:37">
      <c r="A733" s="3"/>
      <c r="B733" s="3"/>
      <c r="C733" s="8"/>
      <c r="D733" s="3"/>
      <c r="E733" s="3"/>
      <c r="F733" s="3"/>
      <c r="G733" s="3"/>
      <c r="H733" s="3"/>
      <c r="I733" s="3"/>
      <c r="J733" s="3"/>
      <c r="K733" s="3"/>
      <c r="L733" s="3"/>
      <c r="M733" s="3"/>
      <c r="N733" s="36"/>
      <c r="O733" s="3"/>
      <c r="R733" s="3"/>
      <c r="S733" s="3"/>
      <c r="T733" s="3"/>
      <c r="U733" s="3"/>
      <c r="V733" s="3"/>
      <c r="W733" s="3"/>
      <c r="X733" s="3"/>
      <c r="Y733" s="3"/>
      <c r="Z733" s="3"/>
      <c r="AA733" s="3"/>
      <c r="AB733" s="3"/>
      <c r="AC733" s="3"/>
      <c r="AD733" s="3"/>
      <c r="AE733" s="3"/>
      <c r="AF733" s="3"/>
      <c r="AG733" s="3"/>
      <c r="AH733" s="3"/>
      <c r="AI733" s="3"/>
      <c r="AJ733" s="3"/>
      <c r="AK733" s="4"/>
    </row>
    <row r="734" spans="1:37">
      <c r="A734" s="3"/>
      <c r="B734" s="3"/>
      <c r="C734" s="8"/>
      <c r="D734" s="3"/>
      <c r="E734" s="3"/>
      <c r="F734" s="3"/>
      <c r="G734" s="3"/>
      <c r="H734" s="3"/>
      <c r="I734" s="3"/>
      <c r="J734" s="3"/>
      <c r="K734" s="3"/>
      <c r="L734" s="3"/>
      <c r="M734" s="3"/>
      <c r="N734" s="36"/>
      <c r="O734" s="3"/>
      <c r="R734" s="3"/>
      <c r="S734" s="3"/>
      <c r="T734" s="3"/>
      <c r="U734" s="3"/>
      <c r="V734" s="3"/>
      <c r="W734" s="3"/>
      <c r="X734" s="3"/>
      <c r="Y734" s="3"/>
      <c r="Z734" s="3"/>
      <c r="AA734" s="3"/>
      <c r="AB734" s="3"/>
      <c r="AC734" s="3"/>
      <c r="AD734" s="3"/>
      <c r="AE734" s="3"/>
      <c r="AF734" s="3"/>
      <c r="AG734" s="3"/>
      <c r="AH734" s="3"/>
      <c r="AI734" s="3"/>
      <c r="AJ734" s="3"/>
      <c r="AK734" s="4"/>
    </row>
    <row r="735" spans="1:37">
      <c r="A735" s="3"/>
      <c r="B735" s="3"/>
      <c r="C735" s="8"/>
      <c r="D735" s="3"/>
      <c r="E735" s="3"/>
      <c r="F735" s="3"/>
      <c r="G735" s="3"/>
      <c r="H735" s="3"/>
      <c r="I735" s="3"/>
      <c r="J735" s="3"/>
      <c r="K735" s="3"/>
      <c r="L735" s="3"/>
      <c r="M735" s="3"/>
      <c r="N735" s="36"/>
      <c r="R735" s="3"/>
      <c r="S735" s="3"/>
      <c r="T735" s="3"/>
      <c r="U735" s="3"/>
      <c r="V735" s="3"/>
      <c r="W735" s="3"/>
      <c r="X735" s="3"/>
      <c r="Y735" s="3"/>
      <c r="Z735" s="3"/>
      <c r="AA735" s="3"/>
      <c r="AB735" s="3"/>
      <c r="AC735" s="3"/>
      <c r="AD735" s="3"/>
      <c r="AE735" s="3"/>
      <c r="AF735" s="3"/>
      <c r="AG735" s="3"/>
      <c r="AH735" s="3"/>
      <c r="AI735" s="3"/>
      <c r="AJ735" s="3"/>
      <c r="AK735" s="4"/>
    </row>
    <row r="736" spans="1:37">
      <c r="A736" s="3"/>
      <c r="B736" s="3"/>
      <c r="C736" s="8"/>
      <c r="D736" s="3"/>
      <c r="E736" s="3"/>
      <c r="F736" s="3"/>
      <c r="G736" s="3"/>
      <c r="H736" s="3"/>
      <c r="I736" s="3"/>
      <c r="J736" s="3"/>
      <c r="K736" s="3"/>
      <c r="L736" s="3"/>
      <c r="M736" s="3"/>
      <c r="N736" s="36"/>
      <c r="R736" s="3"/>
      <c r="S736" s="3"/>
      <c r="T736" s="3"/>
      <c r="U736" s="3"/>
      <c r="V736" s="3"/>
      <c r="W736" s="3"/>
      <c r="X736" s="3"/>
      <c r="Y736" s="3"/>
      <c r="Z736" s="3"/>
      <c r="AA736" s="3"/>
      <c r="AB736" s="3"/>
      <c r="AC736" s="3"/>
      <c r="AD736" s="3"/>
      <c r="AE736" s="3"/>
      <c r="AF736" s="3"/>
      <c r="AG736" s="3"/>
      <c r="AH736" s="3"/>
      <c r="AI736" s="3"/>
      <c r="AJ736" s="3"/>
      <c r="AK736" s="4"/>
    </row>
    <row r="737" spans="1:37">
      <c r="A737" s="3"/>
      <c r="B737" s="3"/>
      <c r="C737" s="8"/>
      <c r="D737" s="3"/>
      <c r="E737" s="3"/>
      <c r="F737" s="3"/>
      <c r="G737" s="3"/>
      <c r="H737" s="3"/>
      <c r="I737" s="3"/>
      <c r="J737" s="3"/>
      <c r="K737" s="3"/>
      <c r="L737" s="3"/>
      <c r="M737" s="3"/>
      <c r="N737" s="36"/>
      <c r="R737" s="3"/>
      <c r="S737" s="3"/>
      <c r="T737" s="3"/>
      <c r="U737" s="3"/>
      <c r="V737" s="3"/>
      <c r="W737" s="3"/>
      <c r="X737" s="3"/>
      <c r="Y737" s="3"/>
      <c r="Z737" s="3"/>
      <c r="AA737" s="3"/>
      <c r="AB737" s="3"/>
      <c r="AC737" s="3"/>
      <c r="AD737" s="3"/>
      <c r="AE737" s="3"/>
      <c r="AF737" s="3"/>
      <c r="AG737" s="3"/>
      <c r="AH737" s="3"/>
      <c r="AI737" s="3"/>
      <c r="AJ737" s="3"/>
      <c r="AK737" s="4"/>
    </row>
    <row r="738" spans="1:37">
      <c r="A738" s="3"/>
      <c r="B738" s="3"/>
      <c r="C738" s="8"/>
      <c r="D738" s="3"/>
      <c r="E738" s="3"/>
      <c r="F738" s="3"/>
      <c r="G738" s="3"/>
      <c r="H738" s="3"/>
      <c r="I738" s="3"/>
      <c r="J738" s="3"/>
      <c r="K738" s="3"/>
      <c r="L738" s="3"/>
      <c r="M738" s="3"/>
      <c r="N738" s="36"/>
      <c r="O738" s="3"/>
      <c r="R738" s="3"/>
      <c r="S738" s="3"/>
      <c r="T738" s="3"/>
      <c r="U738" s="3"/>
      <c r="V738" s="3"/>
      <c r="W738" s="3"/>
      <c r="X738" s="3"/>
      <c r="Y738" s="3"/>
      <c r="Z738" s="3"/>
      <c r="AA738" s="3"/>
      <c r="AB738" s="3"/>
      <c r="AC738" s="3"/>
      <c r="AD738" s="3"/>
      <c r="AE738" s="3"/>
      <c r="AF738" s="3"/>
      <c r="AG738" s="3"/>
      <c r="AH738" s="3"/>
      <c r="AI738" s="3"/>
      <c r="AJ738" s="3"/>
      <c r="AK738" s="4"/>
    </row>
    <row r="739" spans="1:37">
      <c r="A739" s="3"/>
      <c r="B739" s="3"/>
      <c r="C739" s="8"/>
      <c r="D739" s="3"/>
      <c r="E739" s="3"/>
      <c r="F739" s="3"/>
      <c r="G739" s="3"/>
      <c r="H739" s="3"/>
      <c r="I739" s="3"/>
      <c r="J739" s="3"/>
      <c r="K739" s="3"/>
      <c r="L739" s="3"/>
      <c r="M739" s="3"/>
      <c r="N739" s="36"/>
      <c r="O739" s="3"/>
      <c r="R739" s="3"/>
      <c r="S739" s="3"/>
      <c r="T739" s="3"/>
      <c r="U739" s="3"/>
      <c r="V739" s="3"/>
      <c r="W739" s="3"/>
      <c r="X739" s="3"/>
      <c r="Y739" s="3"/>
      <c r="Z739" s="3"/>
      <c r="AA739" s="3"/>
      <c r="AB739" s="3"/>
      <c r="AC739" s="3"/>
      <c r="AD739" s="3"/>
      <c r="AE739" s="3"/>
      <c r="AF739" s="3"/>
      <c r="AG739" s="3"/>
      <c r="AH739" s="3"/>
      <c r="AI739" s="3"/>
      <c r="AJ739" s="3"/>
      <c r="AK739" s="4"/>
    </row>
    <row r="740" spans="1:37">
      <c r="A740" s="3"/>
      <c r="B740" s="3"/>
      <c r="C740" s="8"/>
      <c r="D740" s="3"/>
      <c r="E740" s="3"/>
      <c r="F740" s="3"/>
      <c r="G740" s="3"/>
      <c r="H740" s="3"/>
      <c r="I740" s="3"/>
      <c r="J740" s="3"/>
      <c r="K740" s="3"/>
      <c r="L740" s="3"/>
      <c r="M740" s="3"/>
      <c r="N740" s="36"/>
      <c r="O740" s="3"/>
      <c r="R740" s="3"/>
      <c r="S740" s="3"/>
      <c r="T740" s="3"/>
      <c r="U740" s="3"/>
      <c r="V740" s="3"/>
      <c r="W740" s="3"/>
      <c r="X740" s="3"/>
      <c r="Y740" s="3"/>
      <c r="Z740" s="3"/>
      <c r="AA740" s="3"/>
      <c r="AB740" s="3"/>
      <c r="AC740" s="3"/>
      <c r="AD740" s="3"/>
      <c r="AE740" s="3"/>
      <c r="AF740" s="3"/>
      <c r="AG740" s="3"/>
      <c r="AH740" s="3"/>
      <c r="AI740" s="3"/>
      <c r="AJ740" s="3"/>
      <c r="AK740" s="4"/>
    </row>
    <row r="741" spans="1:37">
      <c r="A741" s="3"/>
      <c r="B741" s="3"/>
      <c r="C741" s="8"/>
      <c r="D741" s="3"/>
      <c r="E741" s="3"/>
      <c r="F741" s="3"/>
      <c r="G741" s="3"/>
      <c r="H741" s="3"/>
      <c r="I741" s="3"/>
      <c r="J741" s="3"/>
      <c r="K741" s="3"/>
      <c r="L741" s="3"/>
      <c r="M741" s="3"/>
      <c r="N741" s="36"/>
      <c r="O741" s="3"/>
      <c r="R741" s="3"/>
      <c r="S741" s="3"/>
      <c r="T741" s="3"/>
      <c r="U741" s="3"/>
      <c r="V741" s="3"/>
      <c r="W741" s="3"/>
      <c r="X741" s="3"/>
      <c r="Y741" s="3"/>
      <c r="Z741" s="3"/>
      <c r="AA741" s="3"/>
      <c r="AB741" s="3"/>
      <c r="AC741" s="3"/>
      <c r="AD741" s="3"/>
      <c r="AE741" s="3"/>
      <c r="AF741" s="3"/>
      <c r="AG741" s="3"/>
      <c r="AH741" s="3"/>
      <c r="AI741" s="3"/>
      <c r="AJ741" s="3"/>
      <c r="AK741" s="4"/>
    </row>
    <row r="742" spans="1:37">
      <c r="A742" s="3"/>
      <c r="B742" s="3"/>
      <c r="C742" s="8"/>
      <c r="D742" s="3"/>
      <c r="E742" s="3"/>
      <c r="F742" s="3"/>
      <c r="G742" s="3"/>
      <c r="H742" s="3"/>
      <c r="I742" s="3"/>
      <c r="J742" s="3"/>
      <c r="K742" s="3"/>
      <c r="L742" s="3"/>
      <c r="M742" s="3"/>
      <c r="N742" s="36"/>
      <c r="O742" s="3"/>
      <c r="R742" s="3"/>
      <c r="S742" s="3"/>
      <c r="T742" s="3"/>
      <c r="U742" s="3"/>
      <c r="V742" s="3"/>
      <c r="W742" s="3"/>
      <c r="X742" s="3"/>
      <c r="Y742" s="3"/>
      <c r="Z742" s="3"/>
      <c r="AA742" s="3"/>
      <c r="AB742" s="3"/>
      <c r="AC742" s="3"/>
      <c r="AD742" s="3"/>
      <c r="AE742" s="3"/>
      <c r="AF742" s="3"/>
      <c r="AG742" s="3"/>
      <c r="AH742" s="3"/>
      <c r="AI742" s="3"/>
      <c r="AJ742" s="3"/>
      <c r="AK742" s="4"/>
    </row>
    <row r="743" spans="1:37">
      <c r="A743" s="3"/>
      <c r="B743" s="3"/>
      <c r="C743" s="8"/>
      <c r="D743" s="3"/>
      <c r="E743" s="3"/>
      <c r="F743" s="3"/>
      <c r="G743" s="3"/>
      <c r="H743" s="3"/>
      <c r="I743" s="3"/>
      <c r="J743" s="3"/>
      <c r="K743" s="3"/>
      <c r="L743" s="3"/>
      <c r="M743" s="3"/>
      <c r="N743" s="36"/>
      <c r="O743" s="3"/>
      <c r="R743" s="3"/>
      <c r="S743" s="3"/>
      <c r="T743" s="3"/>
      <c r="U743" s="3"/>
      <c r="V743" s="3"/>
      <c r="W743" s="3"/>
      <c r="X743" s="3"/>
      <c r="Y743" s="3"/>
      <c r="Z743" s="3"/>
      <c r="AA743" s="3"/>
      <c r="AB743" s="3"/>
      <c r="AC743" s="3"/>
      <c r="AD743" s="3"/>
      <c r="AE743" s="3"/>
      <c r="AF743" s="3"/>
      <c r="AG743" s="3"/>
      <c r="AH743" s="3"/>
      <c r="AI743" s="3"/>
      <c r="AJ743" s="3"/>
      <c r="AK743" s="4"/>
    </row>
    <row r="744" spans="1:37">
      <c r="A744" s="3"/>
      <c r="B744" s="3"/>
      <c r="C744" s="8"/>
      <c r="D744" s="3"/>
      <c r="E744" s="3"/>
      <c r="F744" s="3"/>
      <c r="G744" s="3"/>
      <c r="H744" s="3"/>
      <c r="I744" s="3"/>
      <c r="J744" s="3"/>
      <c r="K744" s="3"/>
      <c r="L744" s="3"/>
      <c r="M744" s="3"/>
      <c r="N744" s="36"/>
      <c r="O744" s="3"/>
      <c r="R744" s="3"/>
      <c r="S744" s="3"/>
      <c r="T744" s="3"/>
      <c r="U744" s="3"/>
      <c r="V744" s="3"/>
      <c r="W744" s="3"/>
      <c r="X744" s="3"/>
      <c r="Y744" s="3"/>
      <c r="Z744" s="3"/>
      <c r="AA744" s="3"/>
      <c r="AB744" s="3"/>
      <c r="AC744" s="3"/>
      <c r="AD744" s="3"/>
      <c r="AE744" s="3"/>
      <c r="AF744" s="3"/>
      <c r="AG744" s="3"/>
      <c r="AH744" s="3"/>
      <c r="AI744" s="3"/>
      <c r="AJ744" s="3"/>
      <c r="AK744" s="4"/>
    </row>
    <row r="745" spans="1:37">
      <c r="A745" s="3"/>
      <c r="B745" s="3"/>
      <c r="C745" s="8"/>
      <c r="D745" s="3"/>
      <c r="E745" s="3"/>
      <c r="F745" s="3"/>
      <c r="G745" s="3"/>
      <c r="H745" s="3"/>
      <c r="I745" s="3"/>
      <c r="J745" s="3"/>
      <c r="K745" s="3"/>
      <c r="L745" s="3"/>
      <c r="M745" s="3"/>
      <c r="N745" s="36"/>
      <c r="O745" s="3"/>
      <c r="R745" s="3"/>
      <c r="S745" s="3"/>
      <c r="T745" s="3"/>
      <c r="U745" s="3"/>
      <c r="V745" s="3"/>
      <c r="W745" s="3"/>
      <c r="X745" s="3"/>
      <c r="Y745" s="3"/>
      <c r="Z745" s="3"/>
      <c r="AA745" s="3"/>
      <c r="AB745" s="3"/>
      <c r="AC745" s="3"/>
      <c r="AD745" s="3"/>
      <c r="AE745" s="3"/>
      <c r="AF745" s="3"/>
      <c r="AG745" s="3"/>
      <c r="AH745" s="3"/>
      <c r="AI745" s="3"/>
      <c r="AJ745" s="3"/>
      <c r="AK745" s="4"/>
    </row>
    <row r="746" spans="1:37">
      <c r="A746" s="3"/>
      <c r="B746" s="3"/>
      <c r="C746" s="8"/>
      <c r="D746" s="3"/>
      <c r="E746" s="3"/>
      <c r="F746" s="3"/>
      <c r="G746" s="3"/>
      <c r="H746" s="3"/>
      <c r="I746" s="3"/>
      <c r="J746" s="3"/>
      <c r="K746" s="3"/>
      <c r="L746" s="3"/>
      <c r="M746" s="3"/>
      <c r="N746" s="36"/>
      <c r="O746" s="3"/>
      <c r="R746" s="3"/>
      <c r="S746" s="3"/>
      <c r="T746" s="3"/>
      <c r="U746" s="3"/>
      <c r="V746" s="3"/>
      <c r="W746" s="3"/>
      <c r="X746" s="3"/>
      <c r="Y746" s="3"/>
      <c r="Z746" s="3"/>
      <c r="AA746" s="3"/>
      <c r="AB746" s="3"/>
      <c r="AC746" s="3"/>
      <c r="AD746" s="3"/>
      <c r="AE746" s="3"/>
      <c r="AF746" s="3"/>
      <c r="AG746" s="3"/>
      <c r="AH746" s="3"/>
      <c r="AI746" s="3"/>
      <c r="AJ746" s="3"/>
      <c r="AK746" s="4"/>
    </row>
    <row r="747" spans="1:37">
      <c r="A747" s="3"/>
      <c r="B747" s="3"/>
      <c r="C747" s="8"/>
      <c r="D747" s="3"/>
      <c r="E747" s="3"/>
      <c r="F747" s="3"/>
      <c r="G747" s="3"/>
      <c r="H747" s="3"/>
      <c r="I747" s="3"/>
      <c r="J747" s="3"/>
      <c r="K747" s="3"/>
      <c r="L747" s="3"/>
      <c r="M747" s="3"/>
      <c r="N747" s="36"/>
      <c r="O747" s="3"/>
      <c r="R747" s="3"/>
      <c r="S747" s="3"/>
      <c r="T747" s="3"/>
      <c r="U747" s="3"/>
      <c r="V747" s="3"/>
      <c r="W747" s="3"/>
      <c r="X747" s="3"/>
      <c r="Y747" s="3"/>
      <c r="Z747" s="3"/>
      <c r="AA747" s="3"/>
      <c r="AB747" s="3"/>
      <c r="AC747" s="3"/>
      <c r="AD747" s="3"/>
      <c r="AE747" s="3"/>
      <c r="AF747" s="3"/>
      <c r="AG747" s="3"/>
      <c r="AH747" s="3"/>
      <c r="AI747" s="3"/>
      <c r="AJ747" s="3"/>
      <c r="AK747" s="4"/>
    </row>
    <row r="748" spans="1:37">
      <c r="A748" s="3"/>
      <c r="B748" s="3"/>
      <c r="C748" s="8"/>
      <c r="D748" s="3"/>
      <c r="E748" s="3"/>
      <c r="F748" s="3"/>
      <c r="G748" s="3"/>
      <c r="H748" s="3"/>
      <c r="I748" s="3"/>
      <c r="J748" s="3"/>
      <c r="K748" s="3"/>
      <c r="L748" s="3"/>
      <c r="M748" s="3"/>
      <c r="N748" s="36"/>
      <c r="O748" s="3"/>
      <c r="R748" s="3"/>
      <c r="S748" s="3"/>
      <c r="T748" s="3"/>
      <c r="U748" s="3"/>
      <c r="V748" s="3"/>
      <c r="W748" s="3"/>
      <c r="X748" s="3"/>
      <c r="Y748" s="3"/>
      <c r="Z748" s="3"/>
      <c r="AA748" s="3"/>
      <c r="AB748" s="3"/>
      <c r="AC748" s="3"/>
      <c r="AD748" s="3"/>
      <c r="AE748" s="3"/>
      <c r="AF748" s="3"/>
      <c r="AG748" s="3"/>
      <c r="AH748" s="3"/>
      <c r="AI748" s="3"/>
      <c r="AJ748" s="3"/>
      <c r="AK748" s="4"/>
    </row>
    <row r="749" spans="1:37">
      <c r="A749" s="3"/>
      <c r="B749" s="3"/>
      <c r="C749" s="8"/>
      <c r="D749" s="3"/>
      <c r="E749" s="3"/>
      <c r="F749" s="3"/>
      <c r="G749" s="3"/>
      <c r="H749" s="3"/>
      <c r="I749" s="3"/>
      <c r="J749" s="3"/>
      <c r="K749" s="3"/>
      <c r="L749" s="3"/>
      <c r="M749" s="3"/>
      <c r="N749" s="36"/>
      <c r="O749" s="3"/>
      <c r="R749" s="3"/>
      <c r="S749" s="3"/>
      <c r="T749" s="3"/>
      <c r="U749" s="3"/>
      <c r="V749" s="3"/>
      <c r="W749" s="3"/>
      <c r="X749" s="3"/>
      <c r="Y749" s="3"/>
      <c r="Z749" s="3"/>
      <c r="AA749" s="3"/>
      <c r="AB749" s="3"/>
      <c r="AC749" s="3"/>
      <c r="AD749" s="3"/>
      <c r="AE749" s="3"/>
      <c r="AF749" s="3"/>
      <c r="AG749" s="3"/>
      <c r="AH749" s="3"/>
      <c r="AI749" s="3"/>
      <c r="AJ749" s="3"/>
      <c r="AK749" s="4"/>
    </row>
    <row r="750" spans="1:37">
      <c r="A750" s="3"/>
      <c r="B750" s="3"/>
      <c r="C750" s="8"/>
      <c r="D750" s="3"/>
      <c r="E750" s="3"/>
      <c r="F750" s="3"/>
      <c r="G750" s="3"/>
      <c r="H750" s="3"/>
      <c r="I750" s="3"/>
      <c r="J750" s="3"/>
      <c r="K750" s="3"/>
      <c r="L750" s="3"/>
      <c r="M750" s="3"/>
      <c r="N750" s="36"/>
      <c r="O750" s="3"/>
      <c r="R750" s="3"/>
      <c r="S750" s="3"/>
      <c r="T750" s="3"/>
      <c r="U750" s="3"/>
      <c r="V750" s="3"/>
      <c r="W750" s="3"/>
      <c r="X750" s="3"/>
      <c r="Y750" s="3"/>
      <c r="Z750" s="3"/>
      <c r="AA750" s="3"/>
      <c r="AB750" s="3"/>
      <c r="AC750" s="3"/>
      <c r="AD750" s="3"/>
      <c r="AE750" s="3"/>
      <c r="AF750" s="3"/>
      <c r="AG750" s="3"/>
      <c r="AH750" s="3"/>
      <c r="AI750" s="3"/>
      <c r="AJ750" s="3"/>
      <c r="AK750" s="4"/>
    </row>
    <row r="751" spans="1:37">
      <c r="A751" s="3"/>
      <c r="B751" s="3"/>
      <c r="C751" s="8"/>
      <c r="D751" s="3"/>
      <c r="E751" s="3"/>
      <c r="F751" s="3"/>
      <c r="G751" s="3"/>
      <c r="H751" s="3"/>
      <c r="I751" s="3"/>
      <c r="J751" s="3"/>
      <c r="K751" s="3"/>
      <c r="L751" s="3"/>
      <c r="M751" s="3"/>
      <c r="N751" s="36"/>
      <c r="O751" s="3"/>
      <c r="R751" s="3"/>
      <c r="S751" s="3"/>
      <c r="T751" s="3"/>
      <c r="U751" s="3"/>
      <c r="V751" s="3"/>
      <c r="W751" s="3"/>
      <c r="X751" s="3"/>
      <c r="Y751" s="3"/>
      <c r="Z751" s="3"/>
      <c r="AA751" s="3"/>
      <c r="AB751" s="3"/>
      <c r="AC751" s="3"/>
      <c r="AD751" s="3"/>
      <c r="AE751" s="3"/>
      <c r="AF751" s="3"/>
      <c r="AG751" s="3"/>
      <c r="AH751" s="3"/>
      <c r="AI751" s="3"/>
      <c r="AJ751" s="3"/>
      <c r="AK751" s="4"/>
    </row>
    <row r="752" spans="1:37">
      <c r="A752" s="3"/>
      <c r="B752" s="3"/>
      <c r="C752" s="8"/>
      <c r="D752" s="3"/>
      <c r="E752" s="3"/>
      <c r="F752" s="3"/>
      <c r="G752" s="3"/>
      <c r="H752" s="3"/>
      <c r="I752" s="3"/>
      <c r="J752" s="3"/>
      <c r="K752" s="3"/>
      <c r="L752" s="3"/>
      <c r="M752" s="3"/>
      <c r="N752" s="36"/>
      <c r="O752" s="3"/>
      <c r="R752" s="3"/>
      <c r="S752" s="3"/>
      <c r="T752" s="3"/>
      <c r="U752" s="3"/>
      <c r="V752" s="3"/>
      <c r="W752" s="3"/>
      <c r="X752" s="3"/>
      <c r="Y752" s="3"/>
      <c r="Z752" s="3"/>
      <c r="AA752" s="3"/>
      <c r="AB752" s="3"/>
      <c r="AC752" s="3"/>
      <c r="AD752" s="3"/>
      <c r="AE752" s="3"/>
      <c r="AF752" s="3"/>
      <c r="AG752" s="3"/>
      <c r="AH752" s="3"/>
      <c r="AI752" s="3"/>
      <c r="AJ752" s="3"/>
      <c r="AK752" s="4"/>
    </row>
    <row r="753" spans="1:37">
      <c r="A753" s="3"/>
      <c r="B753" s="3"/>
      <c r="C753" s="8"/>
      <c r="D753" s="3"/>
      <c r="E753" s="3"/>
      <c r="F753" s="3"/>
      <c r="G753" s="3"/>
      <c r="H753" s="3"/>
      <c r="I753" s="3"/>
      <c r="J753" s="3"/>
      <c r="K753" s="3"/>
      <c r="L753" s="3"/>
      <c r="M753" s="3"/>
      <c r="N753" s="36"/>
      <c r="O753" s="3"/>
      <c r="R753" s="3"/>
      <c r="S753" s="3"/>
      <c r="T753" s="3"/>
      <c r="U753" s="3"/>
      <c r="V753" s="3"/>
      <c r="W753" s="3"/>
      <c r="X753" s="3"/>
      <c r="Y753" s="3"/>
      <c r="Z753" s="3"/>
      <c r="AA753" s="3"/>
      <c r="AB753" s="3"/>
      <c r="AC753" s="3"/>
      <c r="AD753" s="3"/>
      <c r="AE753" s="3"/>
      <c r="AF753" s="3"/>
      <c r="AG753" s="3"/>
      <c r="AH753" s="3"/>
      <c r="AI753" s="3"/>
      <c r="AJ753" s="3"/>
      <c r="AK753" s="4"/>
    </row>
  </sheetData>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9"/>
  <dimension ref="A1:H837"/>
  <sheetViews>
    <sheetView workbookViewId="0">
      <selection activeCell="A4" sqref="A4"/>
    </sheetView>
  </sheetViews>
  <sheetFormatPr defaultColWidth="9" defaultRowHeight="12.75" outlineLevelCol="7"/>
  <cols>
    <col min="1" max="1" width="14.5714285714286" customWidth="1"/>
    <col min="2" max="2" width="15.4285714285714" customWidth="1"/>
    <col min="3" max="3" width="17" customWidth="1"/>
    <col min="5" max="5" width="21.7142857142857" style="4" customWidth="1"/>
    <col min="7" max="7" width="19.5714285714286" customWidth="1"/>
    <col min="8" max="8" width="17.5714285714286" customWidth="1"/>
  </cols>
  <sheetData>
    <row r="1" ht="33.75" customHeight="1" spans="1:8">
      <c r="A1" s="5" t="s">
        <v>11627</v>
      </c>
      <c r="B1" s="5" t="s">
        <v>11639</v>
      </c>
      <c r="C1" s="5" t="s">
        <v>11640</v>
      </c>
      <c r="D1" s="25" t="s">
        <v>11504</v>
      </c>
      <c r="G1" s="58" t="s">
        <v>11630</v>
      </c>
      <c r="H1" s="58" t="e">
        <f>+IF(SUM(E:E)=0,"OK","Stato opera non congruente")</f>
        <v>#N/A</v>
      </c>
    </row>
    <row r="2" ht="33.75" customHeight="1" spans="1:8">
      <c r="A2" s="6" t="s">
        <v>11631</v>
      </c>
      <c r="B2" s="6" t="s">
        <v>11641</v>
      </c>
      <c r="C2" s="6" t="s">
        <v>11642</v>
      </c>
      <c r="D2" s="26"/>
      <c r="G2" s="20" t="s">
        <v>11634</v>
      </c>
      <c r="H2" s="20">
        <f>+COUNTA(A:A)+COUNTA(B:B)+COUNTA(C:C)-9</f>
        <v>0</v>
      </c>
    </row>
    <row r="3" ht="25.5" customHeight="1" spans="1:5">
      <c r="A3" s="7" t="s">
        <v>12148</v>
      </c>
      <c r="B3" s="7" t="s">
        <v>12149</v>
      </c>
      <c r="C3" s="7" t="s">
        <v>12150</v>
      </c>
      <c r="D3" s="27"/>
      <c r="E3" s="10" t="s">
        <v>11638</v>
      </c>
    </row>
    <row r="4" spans="1:5">
      <c r="A4" s="3"/>
      <c r="B4" s="3"/>
      <c r="C4" s="3"/>
      <c r="D4" s="3"/>
      <c r="E4" s="29" t="e">
        <f>+IF(VLOOKUP(A4,Adduttrici!B:Z,25,FALSE)&lt;3,0,1)</f>
        <v>#N/A</v>
      </c>
    </row>
    <row r="5" spans="1:5">
      <c r="A5" s="3"/>
      <c r="B5" s="3"/>
      <c r="C5" s="3"/>
      <c r="D5" s="3"/>
      <c r="E5" s="29"/>
    </row>
    <row r="6" spans="1:5">
      <c r="A6" s="3"/>
      <c r="B6" s="3"/>
      <c r="C6" s="3"/>
      <c r="D6" s="83"/>
      <c r="E6" s="29"/>
    </row>
    <row r="7" spans="1:5">
      <c r="A7" s="3"/>
      <c r="B7" s="3"/>
      <c r="C7" s="3"/>
      <c r="D7" s="3"/>
      <c r="E7" s="29"/>
    </row>
    <row r="8" spans="1:5">
      <c r="A8" s="3"/>
      <c r="B8" s="3"/>
      <c r="C8" s="3"/>
      <c r="D8" s="3"/>
      <c r="E8" s="29"/>
    </row>
    <row r="9" spans="1:5">
      <c r="A9" s="3"/>
      <c r="B9" s="3"/>
      <c r="C9" s="3"/>
      <c r="D9" s="3"/>
      <c r="E9" s="29"/>
    </row>
    <row r="10" spans="1:5">
      <c r="A10" s="3"/>
      <c r="B10" s="3"/>
      <c r="C10" s="3"/>
      <c r="D10" s="3"/>
      <c r="E10" s="29"/>
    </row>
    <row r="11" spans="1:5">
      <c r="A11" s="3"/>
      <c r="B11" s="3"/>
      <c r="C11" s="3"/>
      <c r="D11" s="3"/>
      <c r="E11" s="29"/>
    </row>
    <row r="12" spans="1:5">
      <c r="A12" s="3"/>
      <c r="B12" s="3"/>
      <c r="C12" s="3"/>
      <c r="D12" s="3"/>
      <c r="E12" s="29"/>
    </row>
    <row r="13" spans="1:5">
      <c r="A13" s="3"/>
      <c r="B13" s="3"/>
      <c r="C13" s="3"/>
      <c r="D13" s="3"/>
      <c r="E13" s="29"/>
    </row>
    <row r="14" spans="1:5">
      <c r="A14" s="3"/>
      <c r="B14" s="3"/>
      <c r="C14" s="3"/>
      <c r="D14" s="3"/>
      <c r="E14" s="29"/>
    </row>
    <row r="15" spans="1:5">
      <c r="A15" s="3"/>
      <c r="B15" s="3"/>
      <c r="C15" s="3"/>
      <c r="D15" s="3"/>
      <c r="E15" s="29"/>
    </row>
    <row r="16" spans="1:5">
      <c r="A16" s="3"/>
      <c r="B16" s="3"/>
      <c r="C16" s="3"/>
      <c r="D16" s="3"/>
      <c r="E16" s="29"/>
    </row>
    <row r="17" spans="1:5">
      <c r="A17" s="3"/>
      <c r="B17" s="3"/>
      <c r="C17" s="3"/>
      <c r="D17" s="3"/>
      <c r="E17" s="29"/>
    </row>
    <row r="18" spans="1:5">
      <c r="A18" s="3"/>
      <c r="B18" s="3"/>
      <c r="C18" s="3"/>
      <c r="D18" s="3"/>
      <c r="E18" s="29"/>
    </row>
    <row r="19" spans="1:5">
      <c r="A19" s="3"/>
      <c r="B19" s="3"/>
      <c r="C19" s="3"/>
      <c r="D19" s="3"/>
      <c r="E19" s="29"/>
    </row>
    <row r="20" spans="1:5">
      <c r="A20" s="3"/>
      <c r="B20" s="3"/>
      <c r="C20" s="3"/>
      <c r="D20" s="3"/>
      <c r="E20" s="29"/>
    </row>
    <row r="21" spans="1:5">
      <c r="A21" s="3"/>
      <c r="B21" s="3"/>
      <c r="C21" s="3"/>
      <c r="D21" s="3"/>
      <c r="E21" s="29"/>
    </row>
    <row r="22" spans="1:5">
      <c r="A22" s="3"/>
      <c r="B22" s="3"/>
      <c r="C22" s="3"/>
      <c r="D22" s="3"/>
      <c r="E22" s="29"/>
    </row>
    <row r="23" spans="1:5">
      <c r="A23" s="3"/>
      <c r="B23" s="3"/>
      <c r="C23" s="3"/>
      <c r="D23" s="3"/>
      <c r="E23" s="29"/>
    </row>
    <row r="24" spans="1:5">
      <c r="A24" s="3"/>
      <c r="B24" s="3"/>
      <c r="C24" s="3"/>
      <c r="D24" s="3"/>
      <c r="E24" s="29"/>
    </row>
    <row r="25" spans="1:5">
      <c r="A25" s="3"/>
      <c r="B25" s="3"/>
      <c r="C25" s="3"/>
      <c r="D25" s="3"/>
      <c r="E25" s="29"/>
    </row>
    <row r="26" spans="1:5">
      <c r="A26" s="3"/>
      <c r="B26" s="3"/>
      <c r="C26" s="3"/>
      <c r="D26" s="3"/>
      <c r="E26" s="29"/>
    </row>
    <row r="27" spans="1:5">
      <c r="A27" s="3"/>
      <c r="B27" s="3"/>
      <c r="C27" s="3"/>
      <c r="D27" s="3"/>
      <c r="E27" s="29"/>
    </row>
    <row r="28" spans="1:5">
      <c r="A28" s="3"/>
      <c r="B28" s="3"/>
      <c r="C28" s="3"/>
      <c r="D28" s="3"/>
      <c r="E28" s="29"/>
    </row>
    <row r="29" spans="1:5">
      <c r="A29" s="3"/>
      <c r="B29" s="3"/>
      <c r="C29" s="3"/>
      <c r="D29" s="3"/>
      <c r="E29" s="29"/>
    </row>
    <row r="30" spans="1:5">
      <c r="A30" s="3"/>
      <c r="B30" s="3"/>
      <c r="C30" s="3"/>
      <c r="D30" s="3"/>
      <c r="E30" s="29"/>
    </row>
    <row r="31" spans="1:5">
      <c r="A31" s="3"/>
      <c r="B31" s="3"/>
      <c r="C31" s="3"/>
      <c r="D31" s="3"/>
      <c r="E31" s="29"/>
    </row>
    <row r="32" spans="1:5">
      <c r="A32" s="3"/>
      <c r="B32" s="3"/>
      <c r="C32" s="3"/>
      <c r="D32" s="3"/>
      <c r="E32" s="29"/>
    </row>
    <row r="33" spans="1:5">
      <c r="A33" s="3"/>
      <c r="B33" s="3"/>
      <c r="C33" s="3"/>
      <c r="D33" s="3"/>
      <c r="E33" s="29"/>
    </row>
    <row r="34" spans="1:5">
      <c r="A34" s="3"/>
      <c r="B34" s="3"/>
      <c r="C34" s="3"/>
      <c r="D34" s="3"/>
      <c r="E34" s="29"/>
    </row>
    <row r="35" spans="1:5">
      <c r="A35" s="3"/>
      <c r="B35" s="3"/>
      <c r="C35" s="3"/>
      <c r="D35" s="3"/>
      <c r="E35" s="29"/>
    </row>
    <row r="36" spans="1:5">
      <c r="A36" s="3"/>
      <c r="B36" s="3"/>
      <c r="C36" s="3"/>
      <c r="D36" s="3"/>
      <c r="E36" s="29"/>
    </row>
    <row r="37" spans="1:5">
      <c r="A37" s="3"/>
      <c r="B37" s="3"/>
      <c r="C37" s="3"/>
      <c r="D37" s="3"/>
      <c r="E37" s="29"/>
    </row>
    <row r="38" spans="1:5">
      <c r="A38" s="3"/>
      <c r="B38" s="3"/>
      <c r="C38" s="3"/>
      <c r="D38" s="3"/>
      <c r="E38" s="29"/>
    </row>
    <row r="39" spans="1:5">
      <c r="A39" s="3"/>
      <c r="B39" s="3"/>
      <c r="C39" s="3"/>
      <c r="D39" s="3"/>
      <c r="E39" s="29"/>
    </row>
    <row r="40" spans="1:5">
      <c r="A40" s="3"/>
      <c r="B40" s="3"/>
      <c r="C40" s="3"/>
      <c r="D40" s="3"/>
      <c r="E40" s="29"/>
    </row>
    <row r="41" spans="1:5">
      <c r="A41" s="3"/>
      <c r="B41" s="3"/>
      <c r="C41" s="3"/>
      <c r="D41" s="3"/>
      <c r="E41" s="29"/>
    </row>
    <row r="42" spans="1:5">
      <c r="A42" s="3"/>
      <c r="B42" s="3"/>
      <c r="C42" s="3"/>
      <c r="D42" s="3"/>
      <c r="E42" s="29"/>
    </row>
    <row r="43" spans="1:5">
      <c r="A43" s="3"/>
      <c r="B43" s="3"/>
      <c r="C43" s="3"/>
      <c r="D43" s="3"/>
      <c r="E43" s="29"/>
    </row>
    <row r="44" spans="1:5">
      <c r="A44" s="3"/>
      <c r="B44" s="3"/>
      <c r="C44" s="3"/>
      <c r="D44" s="3"/>
      <c r="E44" s="29"/>
    </row>
    <row r="45" spans="1:5">
      <c r="A45" s="3"/>
      <c r="B45" s="3"/>
      <c r="C45" s="3"/>
      <c r="D45" s="3"/>
      <c r="E45" s="29"/>
    </row>
    <row r="46" spans="1:5">
      <c r="A46" s="3"/>
      <c r="B46" s="3"/>
      <c r="C46" s="3"/>
      <c r="D46" s="3"/>
      <c r="E46" s="29"/>
    </row>
    <row r="47" spans="1:5">
      <c r="A47" s="3"/>
      <c r="B47" s="3"/>
      <c r="C47" s="3"/>
      <c r="D47" s="3"/>
      <c r="E47" s="29"/>
    </row>
    <row r="48" spans="1:5">
      <c r="A48" s="3"/>
      <c r="B48" s="3"/>
      <c r="C48" s="3"/>
      <c r="D48" s="3"/>
      <c r="E48" s="29"/>
    </row>
    <row r="49" spans="1:5">
      <c r="A49" s="3"/>
      <c r="B49" s="3"/>
      <c r="C49" s="3"/>
      <c r="D49" s="3"/>
      <c r="E49" s="29"/>
    </row>
    <row r="50" spans="1:5">
      <c r="A50" s="3"/>
      <c r="B50" s="3"/>
      <c r="C50" s="3"/>
      <c r="D50" s="3"/>
      <c r="E50" s="29"/>
    </row>
    <row r="51" spans="1:5">
      <c r="A51" s="3"/>
      <c r="B51" s="3"/>
      <c r="C51" s="3"/>
      <c r="D51" s="3"/>
      <c r="E51" s="29"/>
    </row>
    <row r="52" spans="1:5">
      <c r="A52" s="3"/>
      <c r="B52" s="3"/>
      <c r="C52" s="3"/>
      <c r="D52" s="3"/>
      <c r="E52" s="29"/>
    </row>
    <row r="53" spans="1:5">
      <c r="A53" s="3"/>
      <c r="B53" s="3"/>
      <c r="C53" s="3"/>
      <c r="D53" s="3"/>
      <c r="E53" s="29"/>
    </row>
    <row r="54" spans="1:5">
      <c r="A54" s="3"/>
      <c r="B54" s="3"/>
      <c r="C54" s="3"/>
      <c r="D54" s="3"/>
      <c r="E54" s="29"/>
    </row>
    <row r="55" spans="1:5">
      <c r="A55" s="3"/>
      <c r="B55" s="3"/>
      <c r="C55" s="3"/>
      <c r="D55" s="3"/>
      <c r="E55" s="29"/>
    </row>
    <row r="56" spans="1:5">
      <c r="A56" s="3"/>
      <c r="B56" s="3"/>
      <c r="C56" s="3"/>
      <c r="D56" s="3"/>
      <c r="E56" s="29"/>
    </row>
    <row r="57" spans="1:5">
      <c r="A57" s="3"/>
      <c r="B57" s="3"/>
      <c r="C57" s="3"/>
      <c r="D57" s="3"/>
      <c r="E57" s="29"/>
    </row>
    <row r="58" spans="1:5">
      <c r="A58" s="3"/>
      <c r="B58" s="3"/>
      <c r="C58" s="3"/>
      <c r="D58" s="3"/>
      <c r="E58" s="29"/>
    </row>
    <row r="59" spans="1:5">
      <c r="A59" s="3"/>
      <c r="B59" s="3"/>
      <c r="C59" s="3"/>
      <c r="D59" s="3"/>
      <c r="E59" s="29"/>
    </row>
    <row r="60" spans="1:5">
      <c r="A60" s="3"/>
      <c r="B60" s="3"/>
      <c r="C60" s="3"/>
      <c r="D60" s="3"/>
      <c r="E60" s="29"/>
    </row>
    <row r="61" spans="1:5">
      <c r="A61" s="3"/>
      <c r="B61" s="3"/>
      <c r="C61" s="3"/>
      <c r="D61" s="3"/>
      <c r="E61" s="29"/>
    </row>
    <row r="62" spans="1:5">
      <c r="A62" s="3"/>
      <c r="B62" s="3"/>
      <c r="C62" s="3"/>
      <c r="D62" s="3"/>
      <c r="E62" s="29"/>
    </row>
    <row r="63" spans="1:5">
      <c r="A63" s="3"/>
      <c r="B63" s="3"/>
      <c r="C63" s="3"/>
      <c r="D63" s="3"/>
      <c r="E63" s="29"/>
    </row>
    <row r="64" spans="1:5">
      <c r="A64" s="3"/>
      <c r="B64" s="3"/>
      <c r="C64" s="3"/>
      <c r="D64" s="3"/>
      <c r="E64" s="29"/>
    </row>
    <row r="65" spans="1:5">
      <c r="A65" s="3"/>
      <c r="B65" s="3"/>
      <c r="C65" s="3"/>
      <c r="D65" s="3"/>
      <c r="E65" s="29"/>
    </row>
    <row r="66" spans="1:5">
      <c r="A66" s="3"/>
      <c r="B66" s="3"/>
      <c r="C66" s="3"/>
      <c r="D66" s="3"/>
      <c r="E66" s="29"/>
    </row>
    <row r="67" spans="1:5">
      <c r="A67" s="3"/>
      <c r="B67" s="3"/>
      <c r="C67" s="3"/>
      <c r="D67" s="3"/>
      <c r="E67" s="29"/>
    </row>
    <row r="68" spans="1:5">
      <c r="A68" s="3"/>
      <c r="B68" s="3"/>
      <c r="C68" s="3"/>
      <c r="D68" s="3"/>
      <c r="E68" s="29"/>
    </row>
    <row r="69" spans="1:5">
      <c r="A69" s="3"/>
      <c r="B69" s="3"/>
      <c r="C69" s="3"/>
      <c r="D69" s="3"/>
      <c r="E69" s="29"/>
    </row>
    <row r="70" spans="1:5">
      <c r="A70" s="3"/>
      <c r="B70" s="3"/>
      <c r="C70" s="3"/>
      <c r="D70" s="3"/>
      <c r="E70" s="29"/>
    </row>
    <row r="71" spans="1:5">
      <c r="A71" s="3"/>
      <c r="B71" s="3"/>
      <c r="C71" s="3"/>
      <c r="D71" s="3"/>
      <c r="E71" s="29"/>
    </row>
    <row r="72" spans="1:5">
      <c r="A72" s="3"/>
      <c r="B72" s="3"/>
      <c r="C72" s="3"/>
      <c r="D72" s="3"/>
      <c r="E72" s="29"/>
    </row>
    <row r="73" spans="1:5">
      <c r="A73" s="3"/>
      <c r="B73" s="3"/>
      <c r="C73" s="3"/>
      <c r="D73" s="3"/>
      <c r="E73" s="29"/>
    </row>
    <row r="74" spans="1:5">
      <c r="A74" s="3"/>
      <c r="B74" s="3"/>
      <c r="C74" s="3"/>
      <c r="D74" s="3"/>
      <c r="E74" s="29"/>
    </row>
    <row r="75" spans="1:5">
      <c r="A75" s="3"/>
      <c r="B75" s="3"/>
      <c r="C75" s="3"/>
      <c r="D75" s="3"/>
      <c r="E75" s="29"/>
    </row>
    <row r="76" spans="1:5">
      <c r="A76" s="3"/>
      <c r="B76" s="3"/>
      <c r="C76" s="3"/>
      <c r="D76" s="3"/>
      <c r="E76" s="29"/>
    </row>
    <row r="77" spans="1:5">
      <c r="A77" s="3"/>
      <c r="B77" s="3"/>
      <c r="C77" s="3"/>
      <c r="D77" s="3"/>
      <c r="E77" s="29"/>
    </row>
    <row r="78" spans="1:5">
      <c r="A78" s="3"/>
      <c r="B78" s="3"/>
      <c r="C78" s="3"/>
      <c r="D78" s="3"/>
      <c r="E78" s="29"/>
    </row>
    <row r="79" spans="1:5">
      <c r="A79" s="3"/>
      <c r="B79" s="3"/>
      <c r="C79" s="3"/>
      <c r="D79" s="3"/>
      <c r="E79" s="29"/>
    </row>
    <row r="80" spans="1:5">
      <c r="A80" s="3"/>
      <c r="B80" s="3"/>
      <c r="C80" s="3"/>
      <c r="D80" s="3"/>
      <c r="E80" s="29"/>
    </row>
    <row r="81" spans="1:5">
      <c r="A81" s="3"/>
      <c r="B81" s="3"/>
      <c r="C81" s="3"/>
      <c r="D81" s="3"/>
      <c r="E81" s="29"/>
    </row>
    <row r="82" spans="1:5">
      <c r="A82" s="3"/>
      <c r="B82" s="3"/>
      <c r="C82" s="3"/>
      <c r="D82" s="3"/>
      <c r="E82" s="29"/>
    </row>
    <row r="83" spans="1:5">
      <c r="A83" s="3"/>
      <c r="B83" s="3"/>
      <c r="C83" s="3"/>
      <c r="D83" s="3"/>
      <c r="E83" s="29"/>
    </row>
    <row r="84" spans="1:5">
      <c r="A84" s="3"/>
      <c r="B84" s="3"/>
      <c r="C84" s="3"/>
      <c r="D84" s="3"/>
      <c r="E84" s="29"/>
    </row>
    <row r="85" spans="1:5">
      <c r="A85" s="3"/>
      <c r="B85" s="3"/>
      <c r="C85" s="3"/>
      <c r="D85" s="3"/>
      <c r="E85" s="29"/>
    </row>
    <row r="86" spans="1:5">
      <c r="A86" s="3"/>
      <c r="B86" s="3"/>
      <c r="C86" s="3"/>
      <c r="D86" s="3"/>
      <c r="E86" s="29"/>
    </row>
    <row r="87" spans="1:5">
      <c r="A87" s="3"/>
      <c r="B87" s="3"/>
      <c r="C87" s="3"/>
      <c r="D87" s="3"/>
      <c r="E87" s="29"/>
    </row>
    <row r="88" spans="1:5">
      <c r="A88" s="3"/>
      <c r="B88" s="3"/>
      <c r="C88" s="3"/>
      <c r="D88" s="3"/>
      <c r="E88" s="29"/>
    </row>
    <row r="89" spans="1:5">
      <c r="A89" s="3"/>
      <c r="B89" s="3"/>
      <c r="C89" s="3"/>
      <c r="D89" s="3"/>
      <c r="E89" s="29"/>
    </row>
    <row r="90" spans="1:5">
      <c r="A90" s="3"/>
      <c r="B90" s="3"/>
      <c r="C90" s="3"/>
      <c r="D90" s="3"/>
      <c r="E90" s="29"/>
    </row>
    <row r="91" spans="1:5">
      <c r="A91" s="3"/>
      <c r="B91" s="3"/>
      <c r="C91" s="3"/>
      <c r="D91" s="3"/>
      <c r="E91" s="29"/>
    </row>
    <row r="92" spans="1:5">
      <c r="A92" s="3"/>
      <c r="B92" s="3"/>
      <c r="C92" s="3"/>
      <c r="D92" s="3"/>
      <c r="E92" s="29"/>
    </row>
    <row r="93" spans="1:5">
      <c r="A93" s="3"/>
      <c r="B93" s="3"/>
      <c r="C93" s="3"/>
      <c r="D93" s="3"/>
      <c r="E93" s="29"/>
    </row>
    <row r="94" spans="1:5">
      <c r="A94" s="3"/>
      <c r="B94" s="3"/>
      <c r="C94" s="3"/>
      <c r="D94" s="3"/>
      <c r="E94" s="29"/>
    </row>
    <row r="95" spans="1:5">
      <c r="A95" s="3"/>
      <c r="B95" s="3"/>
      <c r="C95" s="3"/>
      <c r="D95" s="3"/>
      <c r="E95" s="29"/>
    </row>
    <row r="96" spans="1:5">
      <c r="A96" s="3"/>
      <c r="B96" s="3"/>
      <c r="C96" s="3"/>
      <c r="D96" s="3"/>
      <c r="E96" s="29"/>
    </row>
    <row r="97" spans="1:5">
      <c r="A97" s="3"/>
      <c r="B97" s="3"/>
      <c r="C97" s="3"/>
      <c r="D97" s="3"/>
      <c r="E97" s="29"/>
    </row>
    <row r="98" spans="1:5">
      <c r="A98" s="3"/>
      <c r="B98" s="3"/>
      <c r="C98" s="3"/>
      <c r="D98" s="3"/>
      <c r="E98" s="29"/>
    </row>
    <row r="99" spans="1:5">
      <c r="A99" s="3"/>
      <c r="B99" s="3"/>
      <c r="C99" s="3"/>
      <c r="D99" s="3"/>
      <c r="E99" s="29"/>
    </row>
    <row r="100" spans="1:5">
      <c r="A100" s="3"/>
      <c r="B100" s="3"/>
      <c r="C100" s="3"/>
      <c r="D100" s="3"/>
      <c r="E100" s="29"/>
    </row>
    <row r="101" spans="1:5">
      <c r="A101" s="3"/>
      <c r="B101" s="3"/>
      <c r="C101" s="3"/>
      <c r="D101" s="3"/>
      <c r="E101" s="29"/>
    </row>
    <row r="102" spans="1:5">
      <c r="A102" s="3"/>
      <c r="B102" s="3"/>
      <c r="C102" s="3"/>
      <c r="D102" s="3"/>
      <c r="E102" s="29"/>
    </row>
    <row r="103" spans="1:5">
      <c r="A103" s="3"/>
      <c r="B103" s="3"/>
      <c r="C103" s="3"/>
      <c r="D103" s="3"/>
      <c r="E103" s="29"/>
    </row>
    <row r="104" spans="1:5">
      <c r="A104" s="3"/>
      <c r="B104" s="3"/>
      <c r="C104" s="3"/>
      <c r="D104" s="3"/>
      <c r="E104" s="29"/>
    </row>
    <row r="105" spans="1:5">
      <c r="A105" s="3"/>
      <c r="B105" s="3"/>
      <c r="C105" s="3"/>
      <c r="D105" s="3"/>
      <c r="E105" s="29"/>
    </row>
    <row r="106" spans="1:5">
      <c r="A106" s="3"/>
      <c r="B106" s="3"/>
      <c r="C106" s="3"/>
      <c r="D106" s="3"/>
      <c r="E106" s="29"/>
    </row>
    <row r="107" spans="1:5">
      <c r="A107" s="3"/>
      <c r="B107" s="3"/>
      <c r="C107" s="3"/>
      <c r="D107" s="3"/>
      <c r="E107" s="29"/>
    </row>
    <row r="108" spans="1:5">
      <c r="A108" s="3"/>
      <c r="B108" s="3"/>
      <c r="C108" s="3"/>
      <c r="D108" s="3"/>
      <c r="E108" s="29"/>
    </row>
    <row r="109" spans="1:5">
      <c r="A109" s="3"/>
      <c r="B109" s="3"/>
      <c r="C109" s="3"/>
      <c r="D109" s="3"/>
      <c r="E109" s="29"/>
    </row>
    <row r="110" spans="1:5">
      <c r="A110" s="3"/>
      <c r="B110" s="3"/>
      <c r="C110" s="3"/>
      <c r="D110" s="3"/>
      <c r="E110" s="29"/>
    </row>
    <row r="111" spans="1:5">
      <c r="A111" s="3"/>
      <c r="B111" s="3"/>
      <c r="C111" s="3"/>
      <c r="D111" s="3"/>
      <c r="E111" s="29"/>
    </row>
    <row r="112" spans="1:5">
      <c r="A112" s="3"/>
      <c r="B112" s="3"/>
      <c r="C112" s="3"/>
      <c r="D112" s="3"/>
      <c r="E112" s="29"/>
    </row>
    <row r="113" spans="1:5">
      <c r="A113" s="3"/>
      <c r="B113" s="3"/>
      <c r="C113" s="3"/>
      <c r="D113" s="3"/>
      <c r="E113" s="29"/>
    </row>
    <row r="114" spans="1:5">
      <c r="A114" s="3"/>
      <c r="B114" s="3"/>
      <c r="C114" s="3"/>
      <c r="D114" s="3"/>
      <c r="E114" s="29"/>
    </row>
    <row r="115" spans="1:5">
      <c r="A115" s="3"/>
      <c r="B115" s="3"/>
      <c r="C115" s="3"/>
      <c r="D115" s="3"/>
      <c r="E115" s="29"/>
    </row>
    <row r="116" spans="1:5">
      <c r="A116" s="3"/>
      <c r="B116" s="3"/>
      <c r="C116" s="3"/>
      <c r="D116" s="3"/>
      <c r="E116" s="29"/>
    </row>
    <row r="117" spans="1:5">
      <c r="A117" s="3"/>
      <c r="B117" s="3"/>
      <c r="C117" s="3"/>
      <c r="D117" s="3"/>
      <c r="E117" s="29"/>
    </row>
    <row r="118" spans="1:5">
      <c r="A118" s="3"/>
      <c r="B118" s="3"/>
      <c r="C118" s="3"/>
      <c r="D118" s="3"/>
      <c r="E118" s="29"/>
    </row>
    <row r="119" spans="1:5">
      <c r="A119" s="3"/>
      <c r="B119" s="3"/>
      <c r="C119" s="3"/>
      <c r="D119" s="3"/>
      <c r="E119" s="29"/>
    </row>
    <row r="120" spans="1:5">
      <c r="A120" s="3"/>
      <c r="B120" s="3"/>
      <c r="C120" s="3"/>
      <c r="D120" s="3"/>
      <c r="E120" s="29"/>
    </row>
    <row r="121" spans="1:5">
      <c r="A121" s="3"/>
      <c r="B121" s="3"/>
      <c r="C121" s="3"/>
      <c r="D121" s="3"/>
      <c r="E121" s="29"/>
    </row>
    <row r="122" spans="1:5">
      <c r="A122" s="3"/>
      <c r="B122" s="3"/>
      <c r="C122" s="3"/>
      <c r="D122" s="3"/>
      <c r="E122" s="29"/>
    </row>
    <row r="123" spans="1:5">
      <c r="A123" s="3"/>
      <c r="B123" s="3"/>
      <c r="C123" s="3"/>
      <c r="D123" s="3"/>
      <c r="E123" s="29"/>
    </row>
    <row r="124" spans="1:5">
      <c r="A124" s="3"/>
      <c r="B124" s="3"/>
      <c r="C124" s="3"/>
      <c r="D124" s="3"/>
      <c r="E124" s="29"/>
    </row>
    <row r="125" spans="1:5">
      <c r="A125" s="3"/>
      <c r="B125" s="3"/>
      <c r="C125" s="3"/>
      <c r="D125" s="3"/>
      <c r="E125" s="29"/>
    </row>
    <row r="126" spans="1:5">
      <c r="A126" s="3"/>
      <c r="B126" s="3"/>
      <c r="C126" s="3"/>
      <c r="D126" s="3"/>
      <c r="E126" s="29"/>
    </row>
    <row r="127" spans="1:5">
      <c r="A127" s="3"/>
      <c r="B127" s="3"/>
      <c r="C127" s="3"/>
      <c r="D127" s="3"/>
      <c r="E127" s="29"/>
    </row>
    <row r="128" spans="1:5">
      <c r="A128" s="3"/>
      <c r="B128" s="3"/>
      <c r="C128" s="3"/>
      <c r="D128" s="3"/>
      <c r="E128" s="29"/>
    </row>
    <row r="129" spans="1:5">
      <c r="A129" s="3"/>
      <c r="B129" s="3"/>
      <c r="C129" s="3"/>
      <c r="D129" s="3"/>
      <c r="E129" s="29"/>
    </row>
    <row r="130" spans="1:5">
      <c r="A130" s="3"/>
      <c r="B130" s="3"/>
      <c r="C130" s="3"/>
      <c r="D130" s="3"/>
      <c r="E130" s="29"/>
    </row>
    <row r="131" spans="1:5">
      <c r="A131" s="3"/>
      <c r="B131" s="3"/>
      <c r="C131" s="3"/>
      <c r="D131" s="3"/>
      <c r="E131" s="29"/>
    </row>
    <row r="132" spans="1:5">
      <c r="A132" s="3"/>
      <c r="B132" s="3"/>
      <c r="C132" s="3"/>
      <c r="D132" s="3"/>
      <c r="E132" s="29"/>
    </row>
    <row r="133" spans="1:5">
      <c r="A133" s="3"/>
      <c r="B133" s="3"/>
      <c r="C133" s="3"/>
      <c r="D133" s="3"/>
      <c r="E133" s="29"/>
    </row>
    <row r="134" spans="1:5">
      <c r="A134" s="3"/>
      <c r="B134" s="3"/>
      <c r="C134" s="3"/>
      <c r="D134" s="3"/>
      <c r="E134" s="29"/>
    </row>
    <row r="135" spans="1:5">
      <c r="A135" s="3"/>
      <c r="B135" s="3"/>
      <c r="C135" s="3"/>
      <c r="D135" s="3"/>
      <c r="E135" s="29"/>
    </row>
    <row r="136" spans="1:5">
      <c r="A136" s="3"/>
      <c r="B136" s="3"/>
      <c r="C136" s="3"/>
      <c r="D136" s="3"/>
      <c r="E136" s="29"/>
    </row>
    <row r="137" spans="1:5">
      <c r="A137" s="3"/>
      <c r="B137" s="3"/>
      <c r="C137" s="3"/>
      <c r="D137" s="3"/>
      <c r="E137" s="29"/>
    </row>
    <row r="138" spans="1:5">
      <c r="A138" s="3"/>
      <c r="B138" s="3"/>
      <c r="C138" s="3"/>
      <c r="D138" s="3"/>
      <c r="E138" s="29"/>
    </row>
    <row r="139" spans="1:5">
      <c r="A139" s="3"/>
      <c r="B139" s="3"/>
      <c r="C139" s="3"/>
      <c r="D139" s="3"/>
      <c r="E139" s="29"/>
    </row>
    <row r="140" spans="1:5">
      <c r="A140" s="3"/>
      <c r="B140" s="3"/>
      <c r="C140" s="3"/>
      <c r="D140" s="3"/>
      <c r="E140" s="29"/>
    </row>
    <row r="141" spans="1:5">
      <c r="A141" s="3"/>
      <c r="B141" s="3"/>
      <c r="C141" s="3"/>
      <c r="D141" s="3"/>
      <c r="E141" s="29"/>
    </row>
    <row r="142" spans="1:5">
      <c r="A142" s="3"/>
      <c r="B142" s="3"/>
      <c r="C142" s="3"/>
      <c r="D142" s="3"/>
      <c r="E142" s="29"/>
    </row>
    <row r="143" spans="1:5">
      <c r="A143" s="3"/>
      <c r="B143" s="3"/>
      <c r="C143" s="3"/>
      <c r="D143" s="3"/>
      <c r="E143" s="29"/>
    </row>
    <row r="144" spans="1:5">
      <c r="A144" s="3"/>
      <c r="B144" s="3"/>
      <c r="C144" s="3"/>
      <c r="D144" s="3"/>
      <c r="E144" s="29"/>
    </row>
    <row r="145" spans="1:5">
      <c r="A145" s="3"/>
      <c r="B145" s="3"/>
      <c r="C145" s="3"/>
      <c r="D145" s="3"/>
      <c r="E145" s="29"/>
    </row>
    <row r="146" spans="1:5">
      <c r="A146" s="3"/>
      <c r="B146" s="3"/>
      <c r="C146" s="3"/>
      <c r="D146" s="3"/>
      <c r="E146" s="29"/>
    </row>
    <row r="147" spans="1:5">
      <c r="A147" s="3"/>
      <c r="B147" s="3"/>
      <c r="C147" s="3"/>
      <c r="D147" s="3"/>
      <c r="E147" s="29"/>
    </row>
    <row r="148" spans="1:5">
      <c r="A148" s="3"/>
      <c r="B148" s="3"/>
      <c r="C148" s="3"/>
      <c r="D148" s="3"/>
      <c r="E148" s="29"/>
    </row>
    <row r="149" spans="1:5">
      <c r="A149" s="3"/>
      <c r="B149" s="3"/>
      <c r="C149" s="3"/>
      <c r="D149" s="3"/>
      <c r="E149" s="29"/>
    </row>
    <row r="150" spans="1:5">
      <c r="A150" s="3"/>
      <c r="B150" s="3"/>
      <c r="C150" s="3"/>
      <c r="D150" s="3"/>
      <c r="E150" s="29"/>
    </row>
    <row r="151" spans="1:5">
      <c r="A151" s="3"/>
      <c r="B151" s="3"/>
      <c r="C151" s="3"/>
      <c r="D151" s="3"/>
      <c r="E151" s="29"/>
    </row>
    <row r="152" spans="1:5">
      <c r="A152" s="3"/>
      <c r="B152" s="3"/>
      <c r="C152" s="3"/>
      <c r="D152" s="3"/>
      <c r="E152" s="29"/>
    </row>
    <row r="153" spans="1:5">
      <c r="A153" s="3"/>
      <c r="B153" s="3"/>
      <c r="C153" s="3"/>
      <c r="D153" s="3"/>
      <c r="E153" s="29"/>
    </row>
    <row r="154" spans="1:5">
      <c r="A154" s="3"/>
      <c r="B154" s="3"/>
      <c r="C154" s="3"/>
      <c r="D154" s="3"/>
      <c r="E154" s="29"/>
    </row>
    <row r="155" spans="1:5">
      <c r="A155" s="3"/>
      <c r="B155" s="3"/>
      <c r="C155" s="3"/>
      <c r="D155" s="3"/>
      <c r="E155" s="29"/>
    </row>
    <row r="156" spans="1:5">
      <c r="A156" s="3"/>
      <c r="B156" s="3"/>
      <c r="C156" s="3"/>
      <c r="D156" s="3"/>
      <c r="E156" s="29"/>
    </row>
    <row r="157" spans="1:5">
      <c r="A157" s="3"/>
      <c r="B157" s="3"/>
      <c r="C157" s="3"/>
      <c r="D157" s="3"/>
      <c r="E157" s="29"/>
    </row>
    <row r="158" spans="1:5">
      <c r="A158" s="3"/>
      <c r="B158" s="3"/>
      <c r="C158" s="3"/>
      <c r="D158" s="3"/>
      <c r="E158" s="29"/>
    </row>
    <row r="159" spans="1:5">
      <c r="A159" s="3"/>
      <c r="B159" s="3"/>
      <c r="C159" s="3"/>
      <c r="D159" s="3"/>
      <c r="E159" s="29"/>
    </row>
    <row r="160" spans="1:5">
      <c r="A160" s="3"/>
      <c r="B160" s="3"/>
      <c r="C160" s="3"/>
      <c r="D160" s="3"/>
      <c r="E160" s="29"/>
    </row>
    <row r="161" spans="1:5">
      <c r="A161" s="3"/>
      <c r="B161" s="3"/>
      <c r="C161" s="3"/>
      <c r="D161" s="3"/>
      <c r="E161" s="29"/>
    </row>
    <row r="162" spans="1:5">
      <c r="A162" s="3"/>
      <c r="B162" s="3"/>
      <c r="C162" s="3"/>
      <c r="D162" s="3"/>
      <c r="E162" s="29"/>
    </row>
    <row r="163" spans="1:5">
      <c r="A163" s="3"/>
      <c r="B163" s="3"/>
      <c r="C163" s="3"/>
      <c r="D163" s="3"/>
      <c r="E163" s="29"/>
    </row>
    <row r="164" spans="1:5">
      <c r="A164" s="3"/>
      <c r="B164" s="3"/>
      <c r="C164" s="3"/>
      <c r="D164" s="3"/>
      <c r="E164" s="29"/>
    </row>
    <row r="165" spans="1:5">
      <c r="A165" s="3"/>
      <c r="B165" s="3"/>
      <c r="C165" s="3"/>
      <c r="D165" s="3"/>
      <c r="E165" s="29"/>
    </row>
    <row r="166" spans="1:5">
      <c r="A166" s="3"/>
      <c r="B166" s="3"/>
      <c r="C166" s="3"/>
      <c r="D166" s="3"/>
      <c r="E166" s="29"/>
    </row>
    <row r="167" spans="1:5">
      <c r="A167" s="3"/>
      <c r="B167" s="3"/>
      <c r="C167" s="3"/>
      <c r="D167" s="3"/>
      <c r="E167" s="29"/>
    </row>
    <row r="168" spans="1:5">
      <c r="A168" s="3"/>
      <c r="B168" s="3"/>
      <c r="C168" s="3"/>
      <c r="D168" s="3"/>
      <c r="E168" s="29"/>
    </row>
    <row r="169" spans="1:5">
      <c r="A169" s="3"/>
      <c r="B169" s="3"/>
      <c r="C169" s="3"/>
      <c r="D169" s="3"/>
      <c r="E169" s="29"/>
    </row>
    <row r="170" spans="1:5">
      <c r="A170" s="3"/>
      <c r="B170" s="3"/>
      <c r="C170" s="3"/>
      <c r="D170" s="3"/>
      <c r="E170" s="29"/>
    </row>
    <row r="171" spans="1:5">
      <c r="A171" s="3"/>
      <c r="B171" s="3"/>
      <c r="C171" s="3"/>
      <c r="D171" s="3"/>
      <c r="E171" s="29"/>
    </row>
    <row r="172" spans="1:5">
      <c r="A172" s="3"/>
      <c r="B172" s="3"/>
      <c r="C172" s="3"/>
      <c r="D172" s="3"/>
      <c r="E172" s="29"/>
    </row>
    <row r="173" spans="1:5">
      <c r="A173" s="3"/>
      <c r="B173" s="3"/>
      <c r="C173" s="3"/>
      <c r="D173" s="3"/>
      <c r="E173" s="29"/>
    </row>
    <row r="174" spans="1:5">
      <c r="A174" s="3"/>
      <c r="B174" s="3"/>
      <c r="C174" s="3"/>
      <c r="D174" s="3"/>
      <c r="E174" s="29"/>
    </row>
    <row r="175" spans="1:5">
      <c r="A175" s="3"/>
      <c r="B175" s="3"/>
      <c r="C175" s="3"/>
      <c r="D175" s="3"/>
      <c r="E175" s="29"/>
    </row>
    <row r="176" spans="1:5">
      <c r="A176" s="3"/>
      <c r="B176" s="3"/>
      <c r="C176" s="3"/>
      <c r="D176" s="3"/>
      <c r="E176" s="29"/>
    </row>
    <row r="177" spans="1:5">
      <c r="A177" s="3"/>
      <c r="B177" s="3"/>
      <c r="C177" s="3"/>
      <c r="D177" s="3"/>
      <c r="E177" s="29"/>
    </row>
    <row r="178" spans="1:5">
      <c r="A178" s="3"/>
      <c r="B178" s="3"/>
      <c r="C178" s="3"/>
      <c r="D178" s="3"/>
      <c r="E178" s="29"/>
    </row>
    <row r="179" spans="1:5">
      <c r="A179" s="3"/>
      <c r="B179" s="3"/>
      <c r="C179" s="3"/>
      <c r="D179" s="3"/>
      <c r="E179" s="29"/>
    </row>
    <row r="180" spans="1:5">
      <c r="A180" s="3"/>
      <c r="B180" s="3"/>
      <c r="C180" s="3"/>
      <c r="D180" s="3"/>
      <c r="E180" s="29"/>
    </row>
    <row r="181" spans="1:5">
      <c r="A181" s="3"/>
      <c r="B181" s="3"/>
      <c r="C181" s="3"/>
      <c r="D181" s="3"/>
      <c r="E181" s="29"/>
    </row>
    <row r="182" spans="1:5">
      <c r="A182" s="3"/>
      <c r="B182" s="3"/>
      <c r="C182" s="3"/>
      <c r="D182" s="3"/>
      <c r="E182" s="29"/>
    </row>
    <row r="183" spans="1:5">
      <c r="A183" s="3"/>
      <c r="B183" s="3"/>
      <c r="C183" s="3"/>
      <c r="D183" s="3"/>
      <c r="E183" s="29"/>
    </row>
    <row r="184" spans="1:5">
      <c r="A184" s="3"/>
      <c r="B184" s="3"/>
      <c r="C184" s="3"/>
      <c r="D184" s="3"/>
      <c r="E184" s="29"/>
    </row>
    <row r="185" spans="1:5">
      <c r="A185" s="3"/>
      <c r="B185" s="3"/>
      <c r="C185" s="3"/>
      <c r="D185" s="3"/>
      <c r="E185" s="29"/>
    </row>
    <row r="186" spans="1:5">
      <c r="A186" s="3"/>
      <c r="B186" s="3"/>
      <c r="C186" s="3"/>
      <c r="D186" s="3"/>
      <c r="E186" s="29"/>
    </row>
    <row r="187" spans="1:5">
      <c r="A187" s="3"/>
      <c r="B187" s="3"/>
      <c r="C187" s="3"/>
      <c r="D187" s="3"/>
      <c r="E187" s="29"/>
    </row>
    <row r="188" spans="1:5">
      <c r="A188" s="3"/>
      <c r="B188" s="3"/>
      <c r="C188" s="3"/>
      <c r="D188" s="3"/>
      <c r="E188" s="29"/>
    </row>
    <row r="189" spans="1:5">
      <c r="A189" s="3"/>
      <c r="B189" s="3"/>
      <c r="C189" s="3"/>
      <c r="D189" s="3"/>
      <c r="E189" s="29"/>
    </row>
    <row r="190" spans="1:5">
      <c r="A190" s="3"/>
      <c r="B190" s="3"/>
      <c r="C190" s="3"/>
      <c r="D190" s="3"/>
      <c r="E190" s="29"/>
    </row>
    <row r="191" spans="1:5">
      <c r="A191" s="3"/>
      <c r="B191" s="3"/>
      <c r="C191" s="3"/>
      <c r="D191" s="3"/>
      <c r="E191" s="29"/>
    </row>
    <row r="192" spans="1:5">
      <c r="A192" s="3"/>
      <c r="B192" s="3"/>
      <c r="C192" s="3"/>
      <c r="D192" s="3"/>
      <c r="E192" s="29"/>
    </row>
    <row r="193" spans="1:5">
      <c r="A193" s="3"/>
      <c r="B193" s="3"/>
      <c r="C193" s="3"/>
      <c r="D193" s="3"/>
      <c r="E193" s="29"/>
    </row>
    <row r="194" spans="1:5">
      <c r="A194" s="3"/>
      <c r="B194" s="3"/>
      <c r="C194" s="3"/>
      <c r="D194" s="3"/>
      <c r="E194" s="29"/>
    </row>
    <row r="195" spans="1:5">
      <c r="A195" s="3"/>
      <c r="B195" s="3"/>
      <c r="C195" s="3"/>
      <c r="D195" s="3"/>
      <c r="E195" s="29"/>
    </row>
    <row r="196" spans="1:5">
      <c r="A196" s="3"/>
      <c r="B196" s="3"/>
      <c r="C196" s="3"/>
      <c r="D196" s="3"/>
      <c r="E196" s="29"/>
    </row>
    <row r="197" spans="1:5">
      <c r="A197" s="3"/>
      <c r="B197" s="3"/>
      <c r="C197" s="3"/>
      <c r="D197" s="3"/>
      <c r="E197" s="29"/>
    </row>
    <row r="198" spans="1:5">
      <c r="A198" s="3"/>
      <c r="B198" s="3"/>
      <c r="C198" s="3"/>
      <c r="D198" s="3"/>
      <c r="E198" s="29"/>
    </row>
    <row r="199" spans="1:5">
      <c r="A199" s="3"/>
      <c r="B199" s="3"/>
      <c r="C199" s="3"/>
      <c r="D199" s="3"/>
      <c r="E199" s="29"/>
    </row>
    <row r="200" spans="1:5">
      <c r="A200" s="3"/>
      <c r="B200" s="3"/>
      <c r="C200" s="3"/>
      <c r="D200" s="3"/>
      <c r="E200" s="29"/>
    </row>
    <row r="201" spans="1:5">
      <c r="A201" s="3"/>
      <c r="B201" s="3"/>
      <c r="C201" s="3"/>
      <c r="D201" s="3"/>
      <c r="E201" s="29"/>
    </row>
    <row r="202" spans="1:5">
      <c r="A202" s="3"/>
      <c r="B202" s="3"/>
      <c r="C202" s="3"/>
      <c r="D202" s="3"/>
      <c r="E202" s="29"/>
    </row>
    <row r="203" spans="1:5">
      <c r="A203" s="3"/>
      <c r="B203" s="3"/>
      <c r="C203" s="3"/>
      <c r="D203" s="3"/>
      <c r="E203" s="29"/>
    </row>
    <row r="204" spans="1:5">
      <c r="A204" s="3"/>
      <c r="B204" s="3"/>
      <c r="C204" s="3"/>
      <c r="D204" s="3"/>
      <c r="E204" s="29"/>
    </row>
    <row r="205" spans="1:5">
      <c r="A205" s="3"/>
      <c r="B205" s="3"/>
      <c r="C205" s="3"/>
      <c r="D205" s="3"/>
      <c r="E205" s="29"/>
    </row>
    <row r="206" spans="1:5">
      <c r="A206" s="3"/>
      <c r="B206" s="3"/>
      <c r="C206" s="3"/>
      <c r="D206" s="3"/>
      <c r="E206" s="29"/>
    </row>
    <row r="207" spans="1:5">
      <c r="A207" s="3"/>
      <c r="B207" s="3"/>
      <c r="C207" s="3"/>
      <c r="D207" s="3"/>
      <c r="E207" s="29"/>
    </row>
    <row r="208" spans="1:5">
      <c r="A208" s="3"/>
      <c r="B208" s="3"/>
      <c r="C208" s="3"/>
      <c r="D208" s="3"/>
      <c r="E208" s="29"/>
    </row>
    <row r="209" spans="1:5">
      <c r="A209" s="3"/>
      <c r="B209" s="3"/>
      <c r="C209" s="3"/>
      <c r="D209" s="3"/>
      <c r="E209" s="29"/>
    </row>
    <row r="210" spans="1:5">
      <c r="A210" s="3"/>
      <c r="B210" s="3"/>
      <c r="C210" s="3"/>
      <c r="D210" s="3"/>
      <c r="E210" s="29"/>
    </row>
    <row r="211" spans="1:5">
      <c r="A211" s="3"/>
      <c r="B211" s="3"/>
      <c r="C211" s="3"/>
      <c r="D211" s="3"/>
      <c r="E211" s="29"/>
    </row>
    <row r="212" spans="1:5">
      <c r="A212" s="3"/>
      <c r="B212" s="3"/>
      <c r="C212" s="3"/>
      <c r="D212" s="3"/>
      <c r="E212" s="29"/>
    </row>
    <row r="213" spans="1:5">
      <c r="A213" s="3"/>
      <c r="B213" s="3"/>
      <c r="C213" s="3"/>
      <c r="D213" s="3"/>
      <c r="E213" s="29"/>
    </row>
    <row r="214" spans="1:5">
      <c r="A214" s="3"/>
      <c r="B214" s="3"/>
      <c r="C214" s="3"/>
      <c r="D214" s="3"/>
      <c r="E214" s="29"/>
    </row>
    <row r="215" spans="1:5">
      <c r="A215" s="3"/>
      <c r="B215" s="3"/>
      <c r="C215" s="3"/>
      <c r="D215" s="3"/>
      <c r="E215" s="29"/>
    </row>
    <row r="216" spans="1:5">
      <c r="A216" s="3"/>
      <c r="B216" s="3"/>
      <c r="C216" s="3"/>
      <c r="D216" s="3"/>
      <c r="E216" s="29"/>
    </row>
    <row r="217" spans="1:5">
      <c r="A217" s="3"/>
      <c r="B217" s="3"/>
      <c r="C217" s="3"/>
      <c r="D217" s="3"/>
      <c r="E217" s="29"/>
    </row>
    <row r="218" spans="1:5">
      <c r="A218" s="3"/>
      <c r="B218" s="3"/>
      <c r="C218" s="3"/>
      <c r="D218" s="3"/>
      <c r="E218" s="29"/>
    </row>
    <row r="219" spans="1:5">
      <c r="A219" s="3"/>
      <c r="B219" s="3"/>
      <c r="C219" s="3"/>
      <c r="D219" s="3"/>
      <c r="E219" s="29"/>
    </row>
    <row r="220" spans="1:5">
      <c r="A220" s="3"/>
      <c r="B220" s="3"/>
      <c r="C220" s="3"/>
      <c r="D220" s="3"/>
      <c r="E220" s="29"/>
    </row>
    <row r="221" spans="1:5">
      <c r="A221" s="3"/>
      <c r="B221" s="3"/>
      <c r="C221" s="3"/>
      <c r="D221" s="3"/>
      <c r="E221" s="29"/>
    </row>
    <row r="222" spans="1:5">
      <c r="A222" s="3"/>
      <c r="B222" s="3"/>
      <c r="C222" s="3"/>
      <c r="D222" s="3"/>
      <c r="E222" s="29"/>
    </row>
    <row r="223" spans="1:5">
      <c r="A223" s="3"/>
      <c r="B223" s="3"/>
      <c r="C223" s="3"/>
      <c r="D223" s="3"/>
      <c r="E223" s="29"/>
    </row>
    <row r="224" spans="1:5">
      <c r="A224" s="3"/>
      <c r="B224" s="3"/>
      <c r="C224" s="3"/>
      <c r="D224" s="3"/>
      <c r="E224" s="29"/>
    </row>
    <row r="225" spans="1:5">
      <c r="A225" s="3"/>
      <c r="B225" s="3"/>
      <c r="C225" s="3"/>
      <c r="D225" s="3"/>
      <c r="E225" s="29"/>
    </row>
    <row r="226" spans="1:5">
      <c r="A226" s="3"/>
      <c r="B226" s="3"/>
      <c r="C226" s="3"/>
      <c r="D226" s="3"/>
      <c r="E226" s="29"/>
    </row>
    <row r="227" spans="1:5">
      <c r="A227" s="3"/>
      <c r="B227" s="3"/>
      <c r="C227" s="3"/>
      <c r="D227" s="3"/>
      <c r="E227" s="29"/>
    </row>
    <row r="228" spans="1:5">
      <c r="A228" s="3"/>
      <c r="B228" s="3"/>
      <c r="C228" s="3"/>
      <c r="D228" s="3"/>
      <c r="E228" s="29"/>
    </row>
    <row r="229" spans="1:5">
      <c r="A229" s="3"/>
      <c r="B229" s="3"/>
      <c r="C229" s="3"/>
      <c r="D229" s="3"/>
      <c r="E229" s="29"/>
    </row>
    <row r="230" spans="1:5">
      <c r="A230" s="3"/>
      <c r="B230" s="3"/>
      <c r="C230" s="3"/>
      <c r="D230" s="3"/>
      <c r="E230" s="29"/>
    </row>
    <row r="231" spans="1:5">
      <c r="A231" s="3"/>
      <c r="B231" s="3"/>
      <c r="C231" s="3"/>
      <c r="D231" s="3"/>
      <c r="E231" s="29"/>
    </row>
    <row r="232" spans="1:5">
      <c r="A232" s="3"/>
      <c r="B232" s="3"/>
      <c r="C232" s="3"/>
      <c r="D232" s="3"/>
      <c r="E232" s="29"/>
    </row>
    <row r="233" spans="1:5">
      <c r="A233" s="3"/>
      <c r="B233" s="3"/>
      <c r="C233" s="3"/>
      <c r="D233" s="3"/>
      <c r="E233" s="29"/>
    </row>
    <row r="234" spans="1:5">
      <c r="A234" s="3"/>
      <c r="B234" s="3"/>
      <c r="C234" s="3"/>
      <c r="D234" s="3"/>
      <c r="E234" s="29"/>
    </row>
    <row r="235" spans="1:5">
      <c r="A235" s="3"/>
      <c r="B235" s="3"/>
      <c r="C235" s="3"/>
      <c r="D235" s="3"/>
      <c r="E235" s="29"/>
    </row>
    <row r="236" spans="1:5">
      <c r="A236" s="3"/>
      <c r="B236" s="3"/>
      <c r="C236" s="3"/>
      <c r="D236" s="3"/>
      <c r="E236" s="29"/>
    </row>
    <row r="237" spans="1:5">
      <c r="A237" s="3"/>
      <c r="B237" s="3"/>
      <c r="C237" s="3"/>
      <c r="D237" s="3"/>
      <c r="E237" s="29"/>
    </row>
    <row r="238" spans="1:5">
      <c r="A238" s="3"/>
      <c r="B238" s="3"/>
      <c r="C238" s="3"/>
      <c r="D238" s="3"/>
      <c r="E238" s="29"/>
    </row>
    <row r="239" spans="1:5">
      <c r="A239" s="3"/>
      <c r="B239" s="3"/>
      <c r="C239" s="3"/>
      <c r="D239" s="3"/>
      <c r="E239" s="29"/>
    </row>
    <row r="240" spans="1:5">
      <c r="A240" s="3"/>
      <c r="B240" s="3"/>
      <c r="C240" s="3"/>
      <c r="D240" s="3"/>
      <c r="E240" s="29"/>
    </row>
    <row r="241" spans="1:5">
      <c r="A241" s="3"/>
      <c r="B241" s="3"/>
      <c r="C241" s="3"/>
      <c r="D241" s="3"/>
      <c r="E241" s="29"/>
    </row>
    <row r="242" spans="1:5">
      <c r="A242" s="3"/>
      <c r="B242" s="3"/>
      <c r="C242" s="3"/>
      <c r="D242" s="83"/>
      <c r="E242" s="29"/>
    </row>
    <row r="243" spans="1:5">
      <c r="A243" s="3"/>
      <c r="B243" s="3"/>
      <c r="C243" s="3"/>
      <c r="D243" s="3"/>
      <c r="E243" s="29"/>
    </row>
    <row r="244" spans="1:5">
      <c r="A244" s="3"/>
      <c r="B244" s="3"/>
      <c r="C244" s="3"/>
      <c r="D244" s="3"/>
      <c r="E244" s="29"/>
    </row>
    <row r="245" spans="1:5">
      <c r="A245" s="3"/>
      <c r="B245" s="3"/>
      <c r="C245" s="3"/>
      <c r="D245" s="3"/>
      <c r="E245" s="29"/>
    </row>
    <row r="246" spans="1:5">
      <c r="A246" s="3"/>
      <c r="B246" s="3"/>
      <c r="C246" s="3"/>
      <c r="D246" s="3"/>
      <c r="E246" s="29"/>
    </row>
    <row r="247" spans="1:5">
      <c r="A247" s="3"/>
      <c r="B247" s="3"/>
      <c r="C247" s="3"/>
      <c r="D247" s="3"/>
      <c r="E247" s="29"/>
    </row>
    <row r="248" spans="1:5">
      <c r="A248" s="3"/>
      <c r="B248" s="3"/>
      <c r="C248" s="3"/>
      <c r="D248" s="3"/>
      <c r="E248" s="29"/>
    </row>
    <row r="249" spans="1:5">
      <c r="A249" s="3"/>
      <c r="B249" s="3"/>
      <c r="C249" s="3"/>
      <c r="D249" s="3"/>
      <c r="E249" s="29"/>
    </row>
    <row r="250" spans="1:5">
      <c r="A250" s="3"/>
      <c r="B250" s="3"/>
      <c r="C250" s="3"/>
      <c r="D250" s="3"/>
      <c r="E250" s="29"/>
    </row>
    <row r="251" spans="1:5">
      <c r="A251" s="3"/>
      <c r="B251" s="3"/>
      <c r="C251" s="3"/>
      <c r="D251" s="3"/>
      <c r="E251" s="29"/>
    </row>
    <row r="252" spans="1:5">
      <c r="A252" s="3"/>
      <c r="B252" s="3"/>
      <c r="C252" s="3"/>
      <c r="D252" s="3"/>
      <c r="E252" s="29"/>
    </row>
    <row r="253" spans="1:5">
      <c r="A253" s="3"/>
      <c r="B253" s="3"/>
      <c r="C253" s="3"/>
      <c r="D253" s="3"/>
      <c r="E253" s="29"/>
    </row>
    <row r="254" spans="1:5">
      <c r="A254" s="3"/>
      <c r="B254" s="3"/>
      <c r="C254" s="3"/>
      <c r="D254" s="3"/>
      <c r="E254" s="29"/>
    </row>
    <row r="255" spans="1:5">
      <c r="A255" s="3"/>
      <c r="B255" s="3"/>
      <c r="C255" s="3"/>
      <c r="D255" s="3"/>
      <c r="E255" s="29"/>
    </row>
    <row r="256" spans="1:5">
      <c r="A256" s="3"/>
      <c r="B256" s="3"/>
      <c r="C256" s="3"/>
      <c r="D256" s="3"/>
      <c r="E256" s="29"/>
    </row>
    <row r="257" spans="1:5">
      <c r="A257" s="3"/>
      <c r="B257" s="3"/>
      <c r="C257" s="3"/>
      <c r="D257" s="3"/>
      <c r="E257" s="29"/>
    </row>
    <row r="258" spans="1:5">
      <c r="A258" s="3"/>
      <c r="B258" s="3"/>
      <c r="C258" s="3"/>
      <c r="D258" s="3"/>
      <c r="E258" s="29"/>
    </row>
    <row r="259" spans="1:5">
      <c r="A259" s="3"/>
      <c r="B259" s="3"/>
      <c r="C259" s="3"/>
      <c r="D259" s="3"/>
      <c r="E259" s="29"/>
    </row>
    <row r="260" spans="1:5">
      <c r="A260" s="3"/>
      <c r="B260" s="3"/>
      <c r="C260" s="3"/>
      <c r="D260" s="3"/>
      <c r="E260" s="29"/>
    </row>
    <row r="261" spans="1:5">
      <c r="A261" s="3"/>
      <c r="B261" s="3"/>
      <c r="C261" s="3"/>
      <c r="D261" s="3"/>
      <c r="E261" s="29"/>
    </row>
    <row r="262" spans="1:5">
      <c r="A262" s="3"/>
      <c r="B262" s="3"/>
      <c r="C262" s="3"/>
      <c r="D262" s="3"/>
      <c r="E262" s="29"/>
    </row>
    <row r="263" spans="1:5">
      <c r="A263" s="3"/>
      <c r="B263" s="3"/>
      <c r="C263" s="3"/>
      <c r="D263" s="3"/>
      <c r="E263" s="29"/>
    </row>
    <row r="264" spans="1:5">
      <c r="A264" s="3"/>
      <c r="B264" s="3"/>
      <c r="C264" s="3"/>
      <c r="D264" s="3"/>
      <c r="E264" s="29"/>
    </row>
    <row r="265" spans="1:5">
      <c r="A265" s="3"/>
      <c r="B265" s="3"/>
      <c r="C265" s="3"/>
      <c r="D265" s="3"/>
      <c r="E265" s="29"/>
    </row>
    <row r="266" spans="1:5">
      <c r="A266" s="3"/>
      <c r="B266" s="3"/>
      <c r="C266" s="3"/>
      <c r="D266" s="3"/>
      <c r="E266" s="29"/>
    </row>
    <row r="267" spans="1:5">
      <c r="A267" s="3"/>
      <c r="B267" s="3"/>
      <c r="C267" s="3"/>
      <c r="D267" s="3"/>
      <c r="E267" s="29"/>
    </row>
    <row r="268" spans="1:5">
      <c r="A268" s="3"/>
      <c r="B268" s="3"/>
      <c r="C268" s="3"/>
      <c r="D268" s="3"/>
      <c r="E268" s="29"/>
    </row>
    <row r="269" spans="1:5">
      <c r="A269" s="3"/>
      <c r="B269" s="3"/>
      <c r="C269" s="3"/>
      <c r="D269" s="3"/>
      <c r="E269" s="29"/>
    </row>
    <row r="270" spans="1:5">
      <c r="A270" s="3"/>
      <c r="B270" s="3"/>
      <c r="C270" s="3"/>
      <c r="D270" s="3"/>
      <c r="E270" s="29"/>
    </row>
    <row r="271" spans="1:5">
      <c r="A271" s="3"/>
      <c r="B271" s="3"/>
      <c r="C271" s="3"/>
      <c r="D271" s="3"/>
      <c r="E271" s="29"/>
    </row>
    <row r="272" spans="1:5">
      <c r="A272" s="3"/>
      <c r="B272" s="3"/>
      <c r="C272" s="3"/>
      <c r="D272" s="3"/>
      <c r="E272" s="29"/>
    </row>
    <row r="273" spans="1:5">
      <c r="A273" s="3"/>
      <c r="B273" s="3"/>
      <c r="C273" s="3"/>
      <c r="D273" s="3"/>
      <c r="E273" s="29"/>
    </row>
    <row r="274" spans="1:5">
      <c r="A274" s="3"/>
      <c r="B274" s="3"/>
      <c r="C274" s="3"/>
      <c r="D274" s="3"/>
      <c r="E274" s="29"/>
    </row>
    <row r="275" spans="1:5">
      <c r="A275" s="3"/>
      <c r="B275" s="3"/>
      <c r="C275" s="3"/>
      <c r="D275" s="3"/>
      <c r="E275" s="29"/>
    </row>
    <row r="276" spans="1:5">
      <c r="A276" s="3"/>
      <c r="B276" s="3"/>
      <c r="C276" s="3"/>
      <c r="D276" s="3"/>
      <c r="E276" s="29"/>
    </row>
    <row r="277" spans="1:5">
      <c r="A277" s="3"/>
      <c r="B277" s="3"/>
      <c r="C277" s="3"/>
      <c r="D277" s="3"/>
      <c r="E277" s="29"/>
    </row>
    <row r="278" spans="1:5">
      <c r="A278" s="3"/>
      <c r="B278" s="3"/>
      <c r="C278" s="3"/>
      <c r="D278" s="3"/>
      <c r="E278" s="29"/>
    </row>
    <row r="279" spans="1:5">
      <c r="A279" s="3"/>
      <c r="B279" s="3"/>
      <c r="C279" s="3"/>
      <c r="D279" s="3"/>
      <c r="E279" s="29"/>
    </row>
    <row r="280" spans="1:5">
      <c r="A280" s="3"/>
      <c r="B280" s="3"/>
      <c r="C280" s="3"/>
      <c r="D280" s="3"/>
      <c r="E280" s="29"/>
    </row>
    <row r="281" spans="1:5">
      <c r="A281" s="3"/>
      <c r="B281" s="3"/>
      <c r="C281" s="3"/>
      <c r="D281" s="83"/>
      <c r="E281" s="29"/>
    </row>
    <row r="282" spans="1:5">
      <c r="A282" s="3"/>
      <c r="B282" s="3"/>
      <c r="C282" s="3"/>
      <c r="D282" s="3"/>
      <c r="E282" s="29"/>
    </row>
    <row r="283" spans="1:5">
      <c r="A283" s="3"/>
      <c r="B283" s="3"/>
      <c r="C283" s="3"/>
      <c r="D283" s="3"/>
      <c r="E283" s="29"/>
    </row>
    <row r="284" spans="1:5">
      <c r="A284" s="3"/>
      <c r="B284" s="3"/>
      <c r="C284" s="3"/>
      <c r="D284" s="3"/>
      <c r="E284" s="29"/>
    </row>
    <row r="285" spans="1:5">
      <c r="A285" s="3"/>
      <c r="B285" s="3"/>
      <c r="C285" s="3"/>
      <c r="D285" s="3"/>
      <c r="E285" s="29"/>
    </row>
    <row r="286" spans="1:5">
      <c r="A286" s="3"/>
      <c r="B286" s="3"/>
      <c r="C286" s="3"/>
      <c r="D286" s="3"/>
      <c r="E286" s="29"/>
    </row>
    <row r="287" spans="1:5">
      <c r="A287" s="3"/>
      <c r="B287" s="3"/>
      <c r="C287" s="3"/>
      <c r="D287" s="3"/>
      <c r="E287" s="29"/>
    </row>
    <row r="288" spans="1:5">
      <c r="A288" s="3"/>
      <c r="B288" s="3"/>
      <c r="C288" s="3"/>
      <c r="D288" s="3"/>
      <c r="E288" s="29"/>
    </row>
    <row r="289" spans="1:5">
      <c r="A289" s="3"/>
      <c r="B289" s="3"/>
      <c r="C289" s="3"/>
      <c r="D289" s="3"/>
      <c r="E289" s="29"/>
    </row>
    <row r="290" spans="1:5">
      <c r="A290" s="3"/>
      <c r="B290" s="3"/>
      <c r="C290" s="3"/>
      <c r="D290" s="3"/>
      <c r="E290" s="29"/>
    </row>
    <row r="291" spans="1:5">
      <c r="A291" s="3"/>
      <c r="B291" s="3"/>
      <c r="C291" s="3"/>
      <c r="D291" s="3"/>
      <c r="E291" s="29"/>
    </row>
    <row r="292" spans="1:5">
      <c r="A292" s="3"/>
      <c r="B292" s="3"/>
      <c r="C292" s="3"/>
      <c r="D292" s="3"/>
      <c r="E292" s="29"/>
    </row>
    <row r="293" spans="1:5">
      <c r="A293" s="3"/>
      <c r="B293" s="3"/>
      <c r="C293" s="3"/>
      <c r="D293" s="3"/>
      <c r="E293" s="29"/>
    </row>
    <row r="294" spans="1:5">
      <c r="A294" s="3"/>
      <c r="B294" s="3"/>
      <c r="C294" s="3"/>
      <c r="D294" s="3"/>
      <c r="E294" s="29"/>
    </row>
    <row r="295" spans="1:5">
      <c r="A295" s="3"/>
      <c r="B295" s="3"/>
      <c r="C295" s="3"/>
      <c r="D295" s="3"/>
      <c r="E295" s="29"/>
    </row>
    <row r="296" spans="1:5">
      <c r="A296" s="3"/>
      <c r="B296" s="3"/>
      <c r="C296" s="3"/>
      <c r="D296" s="3"/>
      <c r="E296" s="29"/>
    </row>
    <row r="297" spans="1:5">
      <c r="A297" s="3"/>
      <c r="B297" s="3"/>
      <c r="C297" s="3"/>
      <c r="D297" s="3"/>
      <c r="E297" s="29"/>
    </row>
    <row r="298" spans="1:5">
      <c r="A298" s="3"/>
      <c r="B298" s="3"/>
      <c r="C298" s="3"/>
      <c r="D298" s="3"/>
      <c r="E298" s="29"/>
    </row>
    <row r="299" spans="1:5">
      <c r="A299" s="3"/>
      <c r="B299" s="3"/>
      <c r="C299" s="3"/>
      <c r="D299" s="3"/>
      <c r="E299" s="29"/>
    </row>
    <row r="300" spans="1:5">
      <c r="A300" s="3"/>
      <c r="B300" s="3"/>
      <c r="C300" s="3"/>
      <c r="D300" s="3"/>
      <c r="E300" s="29"/>
    </row>
    <row r="301" spans="1:5">
      <c r="A301" s="3"/>
      <c r="B301" s="3"/>
      <c r="C301" s="3"/>
      <c r="D301" s="3"/>
      <c r="E301" s="29"/>
    </row>
    <row r="302" spans="1:5">
      <c r="A302" s="3"/>
      <c r="B302" s="3"/>
      <c r="C302" s="3"/>
      <c r="D302" s="3"/>
      <c r="E302" s="29"/>
    </row>
    <row r="303" spans="1:5">
      <c r="A303" s="3"/>
      <c r="B303" s="3"/>
      <c r="C303" s="3"/>
      <c r="D303" s="3"/>
      <c r="E303" s="29"/>
    </row>
    <row r="304" spans="1:5">
      <c r="A304" s="3"/>
      <c r="B304" s="3"/>
      <c r="C304" s="3"/>
      <c r="D304" s="3"/>
      <c r="E304" s="29"/>
    </row>
    <row r="305" spans="1:5">
      <c r="A305" s="3"/>
      <c r="B305" s="3"/>
      <c r="C305" s="3"/>
      <c r="D305" s="3"/>
      <c r="E305" s="29"/>
    </row>
    <row r="306" spans="1:5">
      <c r="A306" s="3"/>
      <c r="B306" s="3"/>
      <c r="C306" s="3"/>
      <c r="D306" s="3"/>
      <c r="E306" s="29"/>
    </row>
    <row r="307" spans="1:5">
      <c r="A307" s="3"/>
      <c r="B307" s="3"/>
      <c r="C307" s="3"/>
      <c r="D307" s="3"/>
      <c r="E307" s="29"/>
    </row>
    <row r="308" spans="1:5">
      <c r="A308" s="3"/>
      <c r="B308" s="3"/>
      <c r="C308" s="3"/>
      <c r="D308" s="3"/>
      <c r="E308" s="29"/>
    </row>
    <row r="309" spans="1:5">
      <c r="A309" s="3"/>
      <c r="B309" s="3"/>
      <c r="C309" s="3"/>
      <c r="D309" s="3"/>
      <c r="E309" s="29"/>
    </row>
    <row r="310" spans="1:5">
      <c r="A310" s="3"/>
      <c r="B310" s="3"/>
      <c r="C310" s="3"/>
      <c r="D310" s="3"/>
      <c r="E310" s="29"/>
    </row>
    <row r="311" spans="1:5">
      <c r="A311" s="3"/>
      <c r="B311" s="3"/>
      <c r="C311" s="3"/>
      <c r="D311" s="3"/>
      <c r="E311" s="29"/>
    </row>
    <row r="312" spans="1:5">
      <c r="A312" s="3"/>
      <c r="B312" s="3"/>
      <c r="C312" s="3"/>
      <c r="D312" s="3"/>
      <c r="E312" s="29"/>
    </row>
    <row r="313" spans="1:5">
      <c r="A313" s="3"/>
      <c r="B313" s="3"/>
      <c r="C313" s="3"/>
      <c r="D313" s="3"/>
      <c r="E313" s="29"/>
    </row>
    <row r="314" spans="1:5">
      <c r="A314" s="3"/>
      <c r="B314" s="3"/>
      <c r="C314" s="3"/>
      <c r="D314" s="3"/>
      <c r="E314" s="29"/>
    </row>
    <row r="315" spans="1:5">
      <c r="A315" s="3"/>
      <c r="B315" s="3"/>
      <c r="C315" s="3"/>
      <c r="D315" s="3"/>
      <c r="E315" s="29"/>
    </row>
    <row r="316" spans="1:5">
      <c r="A316" s="3"/>
      <c r="B316" s="3"/>
      <c r="C316" s="3"/>
      <c r="D316" s="3"/>
      <c r="E316" s="29"/>
    </row>
    <row r="317" spans="1:5">
      <c r="A317" s="3"/>
      <c r="B317" s="3"/>
      <c r="C317" s="3"/>
      <c r="D317" s="3"/>
      <c r="E317" s="29"/>
    </row>
    <row r="318" spans="1:5">
      <c r="A318" s="3"/>
      <c r="B318" s="3"/>
      <c r="C318" s="3"/>
      <c r="D318" s="3"/>
      <c r="E318" s="29"/>
    </row>
    <row r="319" spans="1:5">
      <c r="A319" s="3"/>
      <c r="B319" s="3"/>
      <c r="C319" s="3"/>
      <c r="D319" s="3"/>
      <c r="E319" s="29"/>
    </row>
    <row r="320" spans="1:5">
      <c r="A320" s="3"/>
      <c r="B320" s="3"/>
      <c r="C320" s="3"/>
      <c r="D320" s="3"/>
      <c r="E320" s="29"/>
    </row>
    <row r="321" spans="1:5">
      <c r="A321" s="3"/>
      <c r="B321" s="3"/>
      <c r="C321" s="3"/>
      <c r="D321" s="3"/>
      <c r="E321" s="29"/>
    </row>
    <row r="322" spans="1:5">
      <c r="A322" s="3"/>
      <c r="B322" s="3"/>
      <c r="C322" s="3"/>
      <c r="D322" s="3"/>
      <c r="E322" s="29"/>
    </row>
    <row r="323" spans="1:5">
      <c r="A323" s="3"/>
      <c r="B323" s="3"/>
      <c r="C323" s="3"/>
      <c r="D323" s="3"/>
      <c r="E323" s="29"/>
    </row>
    <row r="324" spans="1:5">
      <c r="A324" s="3"/>
      <c r="B324" s="3"/>
      <c r="C324" s="3"/>
      <c r="D324" s="3"/>
      <c r="E324" s="29"/>
    </row>
    <row r="325" spans="1:5">
      <c r="A325" s="3"/>
      <c r="B325" s="3"/>
      <c r="C325" s="3"/>
      <c r="D325" s="3"/>
      <c r="E325" s="29"/>
    </row>
    <row r="326" spans="1:5">
      <c r="A326" s="3"/>
      <c r="B326" s="3"/>
      <c r="C326" s="3"/>
      <c r="D326" s="3"/>
      <c r="E326" s="29"/>
    </row>
    <row r="327" spans="1:5">
      <c r="A327" s="3"/>
      <c r="B327" s="3"/>
      <c r="C327" s="3"/>
      <c r="D327" s="3"/>
      <c r="E327" s="29"/>
    </row>
    <row r="328" spans="1:5">
      <c r="A328" s="3"/>
      <c r="B328" s="3"/>
      <c r="C328" s="3"/>
      <c r="D328" s="3"/>
      <c r="E328" s="29"/>
    </row>
    <row r="329" spans="1:5">
      <c r="A329" s="3"/>
      <c r="B329" s="3"/>
      <c r="C329" s="3"/>
      <c r="D329" s="3"/>
      <c r="E329" s="29"/>
    </row>
    <row r="330" spans="1:5">
      <c r="A330" s="3"/>
      <c r="B330" s="3"/>
      <c r="C330" s="3"/>
      <c r="D330" s="3"/>
      <c r="E330" s="29"/>
    </row>
    <row r="331" spans="1:5">
      <c r="A331" s="3"/>
      <c r="B331" s="3"/>
      <c r="C331" s="3"/>
      <c r="D331" s="3"/>
      <c r="E331" s="29"/>
    </row>
    <row r="332" spans="1:5">
      <c r="A332" s="3"/>
      <c r="B332" s="3"/>
      <c r="C332" s="3"/>
      <c r="D332" s="3"/>
      <c r="E332" s="29"/>
    </row>
    <row r="333" spans="1:5">
      <c r="A333" s="3"/>
      <c r="B333" s="3"/>
      <c r="C333" s="3"/>
      <c r="D333" s="3"/>
      <c r="E333" s="29"/>
    </row>
    <row r="334" spans="1:5">
      <c r="A334" s="3"/>
      <c r="B334" s="3"/>
      <c r="C334" s="3"/>
      <c r="D334" s="3"/>
      <c r="E334" s="29"/>
    </row>
    <row r="335" spans="1:5">
      <c r="A335" s="3"/>
      <c r="B335" s="3"/>
      <c r="C335" s="3"/>
      <c r="D335" s="3"/>
      <c r="E335" s="29"/>
    </row>
    <row r="336" spans="1:5">
      <c r="A336" s="3"/>
      <c r="B336" s="3"/>
      <c r="C336" s="3"/>
      <c r="D336" s="3"/>
      <c r="E336" s="29"/>
    </row>
    <row r="337" spans="1:5">
      <c r="A337" s="3"/>
      <c r="B337" s="3"/>
      <c r="C337" s="3"/>
      <c r="D337" s="3"/>
      <c r="E337" s="29"/>
    </row>
    <row r="338" spans="1:5">
      <c r="A338" s="3"/>
      <c r="B338" s="3"/>
      <c r="C338" s="3"/>
      <c r="D338" s="3"/>
      <c r="E338" s="29"/>
    </row>
    <row r="339" spans="1:5">
      <c r="A339" s="3"/>
      <c r="B339" s="3"/>
      <c r="C339" s="3"/>
      <c r="D339" s="3"/>
      <c r="E339" s="29"/>
    </row>
    <row r="340" spans="1:5">
      <c r="A340" s="3"/>
      <c r="B340" s="3"/>
      <c r="C340" s="3"/>
      <c r="D340" s="3"/>
      <c r="E340" s="29"/>
    </row>
    <row r="341" spans="1:5">
      <c r="A341" s="3"/>
      <c r="B341" s="3"/>
      <c r="C341" s="3"/>
      <c r="D341" s="3"/>
      <c r="E341" s="29"/>
    </row>
    <row r="342" spans="1:5">
      <c r="A342" s="3"/>
      <c r="B342" s="3"/>
      <c r="C342" s="3"/>
      <c r="D342" s="3"/>
      <c r="E342" s="29"/>
    </row>
    <row r="343" spans="1:5">
      <c r="A343" s="3"/>
      <c r="B343" s="3"/>
      <c r="C343" s="3"/>
      <c r="D343" s="3"/>
      <c r="E343" s="29"/>
    </row>
    <row r="344" spans="1:5">
      <c r="A344" s="3"/>
      <c r="B344" s="3"/>
      <c r="C344" s="3"/>
      <c r="D344" s="3"/>
      <c r="E344" s="29"/>
    </row>
    <row r="345" spans="1:5">
      <c r="A345" s="3"/>
      <c r="B345" s="3"/>
      <c r="C345" s="3"/>
      <c r="D345" s="3"/>
      <c r="E345" s="29"/>
    </row>
    <row r="346" spans="1:5">
      <c r="A346" s="3"/>
      <c r="B346" s="3"/>
      <c r="C346" s="3"/>
      <c r="D346" s="3"/>
      <c r="E346" s="29"/>
    </row>
    <row r="347" spans="1:5">
      <c r="A347" s="3"/>
      <c r="B347" s="3"/>
      <c r="C347" s="3"/>
      <c r="D347" s="3"/>
      <c r="E347" s="29"/>
    </row>
    <row r="348" spans="1:5">
      <c r="A348" s="3"/>
      <c r="B348" s="3"/>
      <c r="C348" s="3"/>
      <c r="D348" s="3"/>
      <c r="E348" s="29"/>
    </row>
    <row r="349" spans="1:5">
      <c r="A349" s="3"/>
      <c r="B349" s="3"/>
      <c r="C349" s="3"/>
      <c r="D349" s="3"/>
      <c r="E349" s="29"/>
    </row>
    <row r="350" spans="1:5">
      <c r="A350" s="3"/>
      <c r="B350" s="3"/>
      <c r="C350" s="3"/>
      <c r="D350" s="3"/>
      <c r="E350" s="29"/>
    </row>
    <row r="351" spans="1:5">
      <c r="A351" s="3"/>
      <c r="B351" s="3"/>
      <c r="C351" s="3"/>
      <c r="D351" s="3"/>
      <c r="E351" s="29"/>
    </row>
    <row r="352" spans="1:5">
      <c r="A352" s="3"/>
      <c r="B352" s="3"/>
      <c r="C352" s="3"/>
      <c r="D352" s="3"/>
      <c r="E352" s="29"/>
    </row>
    <row r="353" spans="1:5">
      <c r="A353" s="3"/>
      <c r="B353" s="3"/>
      <c r="C353" s="3"/>
      <c r="D353" s="3"/>
      <c r="E353" s="29"/>
    </row>
    <row r="354" spans="1:5">
      <c r="A354" s="3"/>
      <c r="B354" s="3"/>
      <c r="C354" s="3"/>
      <c r="D354" s="3"/>
      <c r="E354" s="29"/>
    </row>
    <row r="355" spans="1:5">
      <c r="A355" s="3"/>
      <c r="B355" s="3"/>
      <c r="C355" s="3"/>
      <c r="D355" s="3"/>
      <c r="E355" s="29"/>
    </row>
    <row r="356" spans="1:5">
      <c r="A356" s="3"/>
      <c r="B356" s="3"/>
      <c r="C356" s="3"/>
      <c r="D356" s="3"/>
      <c r="E356" s="29"/>
    </row>
    <row r="357" spans="1:5">
      <c r="A357" s="3"/>
      <c r="B357" s="3"/>
      <c r="C357" s="3"/>
      <c r="D357" s="3"/>
      <c r="E357" s="29"/>
    </row>
    <row r="358" spans="1:5">
      <c r="A358" s="3"/>
      <c r="B358" s="3"/>
      <c r="C358" s="3"/>
      <c r="D358" s="3"/>
      <c r="E358" s="29"/>
    </row>
    <row r="359" spans="1:5">
      <c r="A359" s="3"/>
      <c r="B359" s="3"/>
      <c r="C359" s="3"/>
      <c r="D359" s="3"/>
      <c r="E359" s="29"/>
    </row>
    <row r="360" spans="1:5">
      <c r="A360" s="3"/>
      <c r="B360" s="3"/>
      <c r="C360" s="3"/>
      <c r="D360" s="3"/>
      <c r="E360" s="29"/>
    </row>
    <row r="361" spans="1:5">
      <c r="A361" s="3"/>
      <c r="B361" s="3"/>
      <c r="C361" s="3"/>
      <c r="D361" s="3"/>
      <c r="E361" s="29"/>
    </row>
    <row r="362" spans="1:5">
      <c r="A362" s="3"/>
      <c r="B362" s="3"/>
      <c r="C362" s="3"/>
      <c r="D362" s="3"/>
      <c r="E362" s="29"/>
    </row>
    <row r="363" spans="1:5">
      <c r="A363" s="3"/>
      <c r="B363" s="3"/>
      <c r="C363" s="3"/>
      <c r="D363" s="3"/>
      <c r="E363" s="29"/>
    </row>
    <row r="364" spans="1:5">
      <c r="A364" s="3"/>
      <c r="B364" s="3"/>
      <c r="C364" s="3"/>
      <c r="D364" s="3"/>
      <c r="E364" s="29"/>
    </row>
    <row r="365" spans="1:5">
      <c r="A365" s="3"/>
      <c r="B365" s="3"/>
      <c r="C365" s="3"/>
      <c r="D365" s="3"/>
      <c r="E365" s="29"/>
    </row>
    <row r="366" spans="1:5">
      <c r="A366" s="3"/>
      <c r="B366" s="3"/>
      <c r="C366" s="3"/>
      <c r="D366" s="3"/>
      <c r="E366" s="29"/>
    </row>
    <row r="367" spans="1:5">
      <c r="A367" s="3"/>
      <c r="B367" s="3"/>
      <c r="C367" s="3"/>
      <c r="D367" s="3"/>
      <c r="E367" s="29"/>
    </row>
    <row r="368" spans="1:5">
      <c r="A368" s="3"/>
      <c r="B368" s="3"/>
      <c r="C368" s="3"/>
      <c r="D368" s="3"/>
      <c r="E368" s="29"/>
    </row>
    <row r="369" spans="1:5">
      <c r="A369" s="3"/>
      <c r="B369" s="3"/>
      <c r="C369" s="3"/>
      <c r="D369" s="3"/>
      <c r="E369" s="29"/>
    </row>
    <row r="370" spans="1:5">
      <c r="A370" s="3"/>
      <c r="B370" s="3"/>
      <c r="C370" s="3"/>
      <c r="D370" s="3"/>
      <c r="E370" s="29"/>
    </row>
    <row r="371" spans="1:5">
      <c r="A371" s="3"/>
      <c r="B371" s="3"/>
      <c r="C371" s="3"/>
      <c r="D371" s="3"/>
      <c r="E371" s="29"/>
    </row>
    <row r="372" spans="1:5">
      <c r="A372" s="3"/>
      <c r="B372" s="3"/>
      <c r="C372" s="3"/>
      <c r="D372" s="3"/>
      <c r="E372" s="29"/>
    </row>
    <row r="373" spans="1:5">
      <c r="A373" s="3"/>
      <c r="B373" s="3"/>
      <c r="C373" s="3"/>
      <c r="D373" s="3"/>
      <c r="E373" s="29"/>
    </row>
    <row r="374" spans="1:5">
      <c r="A374" s="3"/>
      <c r="B374" s="3"/>
      <c r="C374" s="3"/>
      <c r="D374" s="3"/>
      <c r="E374" s="29"/>
    </row>
    <row r="375" spans="1:5">
      <c r="A375" s="3"/>
      <c r="B375" s="3"/>
      <c r="C375" s="3"/>
      <c r="D375" s="3"/>
      <c r="E375" s="29"/>
    </row>
    <row r="376" spans="1:5">
      <c r="A376" s="3"/>
      <c r="B376" s="3"/>
      <c r="C376" s="3"/>
      <c r="D376" s="3"/>
      <c r="E376" s="29"/>
    </row>
    <row r="377" spans="1:5">
      <c r="A377" s="3"/>
      <c r="B377" s="3"/>
      <c r="C377" s="3"/>
      <c r="D377" s="3"/>
      <c r="E377" s="29"/>
    </row>
    <row r="378" spans="1:5">
      <c r="A378" s="3"/>
      <c r="B378" s="3"/>
      <c r="C378" s="3"/>
      <c r="D378" s="3"/>
      <c r="E378" s="29"/>
    </row>
    <row r="379" spans="1:5">
      <c r="A379" s="3"/>
      <c r="B379" s="3"/>
      <c r="C379" s="3"/>
      <c r="D379" s="3"/>
      <c r="E379" s="29"/>
    </row>
    <row r="380" spans="1:5">
      <c r="A380" s="3"/>
      <c r="B380" s="3"/>
      <c r="C380" s="3"/>
      <c r="D380" s="3"/>
      <c r="E380" s="29"/>
    </row>
    <row r="381" spans="1:5">
      <c r="A381" s="3"/>
      <c r="B381" s="3"/>
      <c r="C381" s="3"/>
      <c r="D381" s="3"/>
      <c r="E381" s="29"/>
    </row>
    <row r="382" spans="1:5">
      <c r="A382" s="3"/>
      <c r="B382" s="3"/>
      <c r="C382" s="3"/>
      <c r="D382" s="3"/>
      <c r="E382" s="29"/>
    </row>
    <row r="383" spans="1:5">
      <c r="A383" s="3"/>
      <c r="B383" s="3"/>
      <c r="C383" s="3"/>
      <c r="D383" s="3"/>
      <c r="E383" s="29"/>
    </row>
    <row r="384" spans="1:5">
      <c r="A384" s="3"/>
      <c r="B384" s="3"/>
      <c r="C384" s="3"/>
      <c r="D384" s="3"/>
      <c r="E384" s="29"/>
    </row>
    <row r="385" spans="1:5">
      <c r="A385" s="3"/>
      <c r="B385" s="3"/>
      <c r="C385" s="3"/>
      <c r="D385" s="3"/>
      <c r="E385" s="29"/>
    </row>
    <row r="386" spans="1:5">
      <c r="A386" s="3"/>
      <c r="B386" s="3"/>
      <c r="C386" s="3"/>
      <c r="D386" s="3"/>
      <c r="E386" s="29"/>
    </row>
    <row r="387" spans="1:5">
      <c r="A387" s="3"/>
      <c r="B387" s="3"/>
      <c r="C387" s="3"/>
      <c r="D387" s="3"/>
      <c r="E387" s="29"/>
    </row>
    <row r="388" spans="1:5">
      <c r="A388" s="3"/>
      <c r="B388" s="3"/>
      <c r="C388" s="3"/>
      <c r="D388" s="3"/>
      <c r="E388" s="29"/>
    </row>
    <row r="389" spans="1:5">
      <c r="A389" s="3"/>
      <c r="B389" s="3"/>
      <c r="C389" s="3"/>
      <c r="D389" s="3"/>
      <c r="E389" s="29"/>
    </row>
    <row r="390" spans="1:5">
      <c r="A390" s="3"/>
      <c r="B390" s="3"/>
      <c r="C390" s="3"/>
      <c r="D390" s="3"/>
      <c r="E390" s="29"/>
    </row>
    <row r="391" spans="1:5">
      <c r="A391" s="3"/>
      <c r="B391" s="3"/>
      <c r="C391" s="3"/>
      <c r="D391" s="3"/>
      <c r="E391" s="29"/>
    </row>
    <row r="392" spans="1:5">
      <c r="A392" s="3"/>
      <c r="B392" s="3"/>
      <c r="C392" s="3"/>
      <c r="D392" s="3"/>
      <c r="E392" s="29"/>
    </row>
    <row r="393" spans="1:5">
      <c r="A393" s="3"/>
      <c r="B393" s="3"/>
      <c r="C393" s="3"/>
      <c r="D393" s="3"/>
      <c r="E393" s="29"/>
    </row>
    <row r="394" spans="1:5">
      <c r="A394" s="3"/>
      <c r="B394" s="3"/>
      <c r="C394" s="3"/>
      <c r="D394" s="3"/>
      <c r="E394" s="29"/>
    </row>
    <row r="395" spans="1:5">
      <c r="A395" s="3"/>
      <c r="B395" s="3"/>
      <c r="C395" s="3"/>
      <c r="D395" s="3"/>
      <c r="E395" s="29"/>
    </row>
    <row r="396" spans="1:5">
      <c r="A396" s="3"/>
      <c r="B396" s="3"/>
      <c r="C396" s="3"/>
      <c r="D396" s="3"/>
      <c r="E396" s="29"/>
    </row>
    <row r="397" spans="1:5">
      <c r="A397" s="3"/>
      <c r="B397" s="3"/>
      <c r="C397" s="3"/>
      <c r="D397" s="3"/>
      <c r="E397" s="29"/>
    </row>
    <row r="398" spans="1:5">
      <c r="A398" s="3"/>
      <c r="B398" s="3"/>
      <c r="C398" s="3"/>
      <c r="D398" s="3"/>
      <c r="E398" s="29"/>
    </row>
    <row r="399" spans="1:5">
      <c r="A399" s="3"/>
      <c r="B399" s="3"/>
      <c r="C399" s="3"/>
      <c r="D399" s="3"/>
      <c r="E399" s="29"/>
    </row>
    <row r="400" spans="1:5">
      <c r="A400" s="3"/>
      <c r="B400" s="3"/>
      <c r="C400" s="3"/>
      <c r="D400" s="3"/>
      <c r="E400" s="29"/>
    </row>
    <row r="401" spans="1:5">
      <c r="A401" s="3"/>
      <c r="B401" s="3"/>
      <c r="C401" s="3"/>
      <c r="D401" s="3"/>
      <c r="E401" s="29"/>
    </row>
    <row r="402" spans="1:5">
      <c r="A402" s="3"/>
      <c r="B402" s="3"/>
      <c r="C402" s="3"/>
      <c r="D402" s="3"/>
      <c r="E402" s="29"/>
    </row>
    <row r="403" spans="1:5">
      <c r="A403" s="3"/>
      <c r="B403" s="3"/>
      <c r="C403" s="3"/>
      <c r="D403" s="3"/>
      <c r="E403" s="29"/>
    </row>
    <row r="404" spans="1:5">
      <c r="A404" s="3"/>
      <c r="B404" s="3"/>
      <c r="C404" s="3"/>
      <c r="D404" s="3"/>
      <c r="E404" s="29"/>
    </row>
    <row r="405" spans="1:5">
      <c r="A405" s="3"/>
      <c r="B405" s="3"/>
      <c r="C405" s="3"/>
      <c r="D405" s="3"/>
      <c r="E405" s="29"/>
    </row>
    <row r="406" spans="1:5">
      <c r="A406" s="3"/>
      <c r="B406" s="3"/>
      <c r="C406" s="3"/>
      <c r="D406" s="3"/>
      <c r="E406" s="29"/>
    </row>
    <row r="407" spans="1:5">
      <c r="A407" s="3"/>
      <c r="B407" s="3"/>
      <c r="C407" s="3"/>
      <c r="D407" s="3"/>
      <c r="E407" s="29"/>
    </row>
    <row r="408" spans="1:5">
      <c r="A408" s="3"/>
      <c r="B408" s="3"/>
      <c r="C408" s="3"/>
      <c r="D408" s="3"/>
      <c r="E408" s="29"/>
    </row>
    <row r="409" spans="1:5">
      <c r="A409" s="3"/>
      <c r="B409" s="3"/>
      <c r="C409" s="3"/>
      <c r="D409" s="3"/>
      <c r="E409" s="29"/>
    </row>
    <row r="410" spans="1:5">
      <c r="A410" s="3"/>
      <c r="B410" s="3"/>
      <c r="C410" s="3"/>
      <c r="D410" s="3"/>
      <c r="E410" s="29"/>
    </row>
    <row r="411" spans="1:5">
      <c r="A411" s="3"/>
      <c r="B411" s="3"/>
      <c r="C411" s="3"/>
      <c r="D411" s="3"/>
      <c r="E411" s="29"/>
    </row>
    <row r="412" spans="1:5">
      <c r="A412" s="3"/>
      <c r="B412" s="3"/>
      <c r="C412" s="3"/>
      <c r="D412" s="3"/>
      <c r="E412" s="29"/>
    </row>
    <row r="413" spans="1:5">
      <c r="A413" s="3"/>
      <c r="B413" s="3"/>
      <c r="C413" s="3"/>
      <c r="D413" s="3"/>
      <c r="E413" s="29"/>
    </row>
    <row r="414" spans="1:5">
      <c r="A414" s="3"/>
      <c r="B414" s="3"/>
      <c r="C414" s="3"/>
      <c r="D414" s="3"/>
      <c r="E414" s="29"/>
    </row>
    <row r="415" spans="1:5">
      <c r="A415" s="3"/>
      <c r="B415" s="3"/>
      <c r="C415" s="3"/>
      <c r="D415" s="3"/>
      <c r="E415" s="29"/>
    </row>
    <row r="416" spans="1:5">
      <c r="A416" s="3"/>
      <c r="B416" s="3"/>
      <c r="C416" s="3"/>
      <c r="D416" s="3"/>
      <c r="E416" s="29"/>
    </row>
    <row r="417" spans="1:5">
      <c r="A417" s="3"/>
      <c r="B417" s="3"/>
      <c r="C417" s="3"/>
      <c r="D417" s="3"/>
      <c r="E417" s="29"/>
    </row>
    <row r="418" spans="1:5">
      <c r="A418" s="3"/>
      <c r="B418" s="3"/>
      <c r="C418" s="3"/>
      <c r="D418" s="3"/>
      <c r="E418" s="29"/>
    </row>
    <row r="419" spans="1:5">
      <c r="A419" s="3"/>
      <c r="B419" s="3"/>
      <c r="C419" s="3"/>
      <c r="D419" s="3"/>
      <c r="E419" s="29"/>
    </row>
    <row r="420" spans="1:5">
      <c r="A420" s="3"/>
      <c r="B420" s="3"/>
      <c r="C420" s="3"/>
      <c r="D420" s="3"/>
      <c r="E420" s="29"/>
    </row>
    <row r="421" spans="1:5">
      <c r="A421" s="3"/>
      <c r="B421" s="3"/>
      <c r="C421" s="3"/>
      <c r="D421" s="3"/>
      <c r="E421" s="29"/>
    </row>
    <row r="422" spans="1:5">
      <c r="A422" s="3"/>
      <c r="B422" s="3"/>
      <c r="C422" s="3"/>
      <c r="D422" s="3"/>
      <c r="E422" s="29"/>
    </row>
    <row r="423" spans="1:5">
      <c r="A423" s="3"/>
      <c r="B423" s="3"/>
      <c r="C423" s="3"/>
      <c r="D423" s="3"/>
      <c r="E423" s="29"/>
    </row>
    <row r="424" spans="1:5">
      <c r="A424" s="3"/>
      <c r="B424" s="3"/>
      <c r="C424" s="3"/>
      <c r="D424" s="3"/>
      <c r="E424" s="29"/>
    </row>
    <row r="425" spans="1:5">
      <c r="A425" s="3"/>
      <c r="B425" s="3"/>
      <c r="C425" s="3"/>
      <c r="D425" s="3"/>
      <c r="E425" s="29"/>
    </row>
    <row r="426" spans="1:5">
      <c r="A426" s="3"/>
      <c r="B426" s="3"/>
      <c r="C426" s="3"/>
      <c r="D426" s="3"/>
      <c r="E426" s="29"/>
    </row>
    <row r="427" spans="1:5">
      <c r="A427" s="3"/>
      <c r="B427" s="3"/>
      <c r="C427" s="3"/>
      <c r="D427" s="3"/>
      <c r="E427" s="29"/>
    </row>
    <row r="428" spans="1:5">
      <c r="A428" s="3"/>
      <c r="B428" s="3"/>
      <c r="C428" s="3"/>
      <c r="D428" s="3"/>
      <c r="E428" s="29"/>
    </row>
    <row r="429" spans="1:5">
      <c r="A429" s="3"/>
      <c r="B429" s="3"/>
      <c r="C429" s="3"/>
      <c r="D429" s="3"/>
      <c r="E429" s="29"/>
    </row>
    <row r="430" spans="1:5">
      <c r="A430" s="3"/>
      <c r="B430" s="3"/>
      <c r="C430" s="3"/>
      <c r="D430" s="3"/>
      <c r="E430" s="29"/>
    </row>
    <row r="431" spans="1:5">
      <c r="A431" s="3"/>
      <c r="B431" s="3"/>
      <c r="C431" s="3"/>
      <c r="D431" s="3"/>
      <c r="E431" s="29"/>
    </row>
    <row r="432" spans="1:5">
      <c r="A432" s="3"/>
      <c r="B432" s="3"/>
      <c r="C432" s="3"/>
      <c r="D432" s="3"/>
      <c r="E432" s="29"/>
    </row>
    <row r="433" spans="1:5">
      <c r="A433" s="3"/>
      <c r="B433" s="3"/>
      <c r="C433" s="3"/>
      <c r="D433" s="3"/>
      <c r="E433" s="29"/>
    </row>
    <row r="434" spans="1:5">
      <c r="A434" s="3"/>
      <c r="B434" s="3"/>
      <c r="C434" s="3"/>
      <c r="D434" s="3"/>
      <c r="E434" s="29"/>
    </row>
    <row r="435" spans="1:5">
      <c r="A435" s="3"/>
      <c r="B435" s="3"/>
      <c r="C435" s="3"/>
      <c r="D435" s="3"/>
      <c r="E435" s="29"/>
    </row>
    <row r="436" spans="1:5">
      <c r="A436" s="3"/>
      <c r="B436" s="3"/>
      <c r="C436" s="3"/>
      <c r="D436" s="3"/>
      <c r="E436" s="29"/>
    </row>
    <row r="437" spans="1:5">
      <c r="A437" s="3"/>
      <c r="B437" s="3"/>
      <c r="C437" s="3"/>
      <c r="D437" s="3"/>
      <c r="E437" s="29"/>
    </row>
    <row r="438" spans="1:5">
      <c r="A438" s="3"/>
      <c r="B438" s="3"/>
      <c r="C438" s="3"/>
      <c r="D438" s="3"/>
      <c r="E438" s="29"/>
    </row>
    <row r="439" spans="1:5">
      <c r="A439" s="3"/>
      <c r="B439" s="3"/>
      <c r="C439" s="3"/>
      <c r="D439" s="3"/>
      <c r="E439" s="29"/>
    </row>
    <row r="440" spans="1:5">
      <c r="A440" s="3"/>
      <c r="B440" s="3"/>
      <c r="C440" s="3"/>
      <c r="D440" s="3"/>
      <c r="E440" s="29"/>
    </row>
    <row r="441" spans="1:5">
      <c r="A441" s="3"/>
      <c r="B441" s="3"/>
      <c r="C441" s="3"/>
      <c r="D441" s="3"/>
      <c r="E441" s="29"/>
    </row>
    <row r="442" spans="1:5">
      <c r="A442" s="3"/>
      <c r="B442" s="3"/>
      <c r="C442" s="3"/>
      <c r="D442" s="3"/>
      <c r="E442" s="29"/>
    </row>
    <row r="443" spans="1:5">
      <c r="A443" s="3"/>
      <c r="B443" s="3"/>
      <c r="C443" s="3"/>
      <c r="D443" s="3"/>
      <c r="E443" s="29"/>
    </row>
    <row r="444" spans="1:5">
      <c r="A444" s="3"/>
      <c r="B444" s="3"/>
      <c r="C444" s="3"/>
      <c r="D444" s="3"/>
      <c r="E444" s="29"/>
    </row>
    <row r="445" spans="1:5">
      <c r="A445" s="3"/>
      <c r="B445" s="3"/>
      <c r="C445" s="3"/>
      <c r="D445" s="3"/>
      <c r="E445" s="29"/>
    </row>
    <row r="446" spans="1:5">
      <c r="A446" s="3"/>
      <c r="B446" s="3"/>
      <c r="C446" s="3"/>
      <c r="D446" s="3"/>
      <c r="E446" s="29"/>
    </row>
    <row r="447" spans="1:5">
      <c r="A447" s="3"/>
      <c r="B447" s="3"/>
      <c r="C447" s="3"/>
      <c r="D447" s="3"/>
      <c r="E447" s="29"/>
    </row>
    <row r="448" spans="1:5">
      <c r="A448" s="3"/>
      <c r="B448" s="3"/>
      <c r="C448" s="3"/>
      <c r="D448" s="3"/>
      <c r="E448" s="29"/>
    </row>
    <row r="449" spans="1:5">
      <c r="A449" s="3"/>
      <c r="B449" s="3"/>
      <c r="C449" s="3"/>
      <c r="D449" s="3"/>
      <c r="E449" s="29"/>
    </row>
    <row r="450" spans="1:5">
      <c r="A450" s="3"/>
      <c r="B450" s="3"/>
      <c r="C450" s="3"/>
      <c r="D450" s="3"/>
      <c r="E450" s="29"/>
    </row>
    <row r="451" spans="1:5">
      <c r="A451" s="3"/>
      <c r="B451" s="3"/>
      <c r="C451" s="3"/>
      <c r="D451" s="3"/>
      <c r="E451" s="29"/>
    </row>
    <row r="452" spans="1:5">
      <c r="A452" s="3"/>
      <c r="B452" s="3"/>
      <c r="C452" s="3"/>
      <c r="D452" s="3"/>
      <c r="E452" s="29"/>
    </row>
    <row r="453" spans="1:5">
      <c r="A453" s="3"/>
      <c r="B453" s="3"/>
      <c r="C453" s="3"/>
      <c r="D453" s="3"/>
      <c r="E453" s="29"/>
    </row>
    <row r="454" spans="1:5">
      <c r="A454" s="3"/>
      <c r="B454" s="3"/>
      <c r="C454" s="3"/>
      <c r="D454" s="3"/>
      <c r="E454" s="29"/>
    </row>
    <row r="455" spans="1:5">
      <c r="A455" s="3"/>
      <c r="B455" s="3"/>
      <c r="C455" s="3"/>
      <c r="D455" s="3"/>
      <c r="E455" s="29"/>
    </row>
    <row r="456" spans="1:5">
      <c r="A456" s="3"/>
      <c r="B456" s="3"/>
      <c r="C456" s="3"/>
      <c r="D456" s="3"/>
      <c r="E456" s="29"/>
    </row>
    <row r="457" spans="1:5">
      <c r="A457" s="3"/>
      <c r="B457" s="3"/>
      <c r="C457" s="3"/>
      <c r="D457" s="3"/>
      <c r="E457" s="29"/>
    </row>
    <row r="458" spans="1:5">
      <c r="A458" s="3"/>
      <c r="B458" s="3"/>
      <c r="C458" s="3"/>
      <c r="D458" s="3"/>
      <c r="E458" s="29"/>
    </row>
    <row r="459" spans="1:5">
      <c r="A459" s="3"/>
      <c r="B459" s="3"/>
      <c r="C459" s="3"/>
      <c r="D459" s="3"/>
      <c r="E459" s="29"/>
    </row>
    <row r="460" spans="1:5">
      <c r="A460" s="3"/>
      <c r="B460" s="3"/>
      <c r="C460" s="3"/>
      <c r="D460" s="3"/>
      <c r="E460" s="29"/>
    </row>
    <row r="461" spans="1:5">
      <c r="A461" s="3"/>
      <c r="B461" s="3"/>
      <c r="C461" s="3"/>
      <c r="D461" s="3"/>
      <c r="E461" s="29"/>
    </row>
    <row r="462" spans="1:5">
      <c r="A462" s="3"/>
      <c r="B462" s="3"/>
      <c r="C462" s="3"/>
      <c r="D462" s="3"/>
      <c r="E462" s="29"/>
    </row>
    <row r="463" spans="1:5">
      <c r="A463" s="3"/>
      <c r="B463" s="3"/>
      <c r="C463" s="3"/>
      <c r="D463" s="3"/>
      <c r="E463" s="29"/>
    </row>
    <row r="464" spans="1:5">
      <c r="A464" s="3"/>
      <c r="B464" s="3"/>
      <c r="C464" s="3"/>
      <c r="D464" s="3"/>
      <c r="E464" s="29"/>
    </row>
    <row r="465" spans="1:5">
      <c r="A465" s="3"/>
      <c r="B465" s="3"/>
      <c r="C465" s="3"/>
      <c r="D465" s="3"/>
      <c r="E465" s="29"/>
    </row>
    <row r="466" spans="1:5">
      <c r="A466" s="3"/>
      <c r="B466" s="3"/>
      <c r="C466" s="3"/>
      <c r="D466" s="3"/>
      <c r="E466" s="29"/>
    </row>
    <row r="467" spans="1:5">
      <c r="A467" s="3"/>
      <c r="B467" s="3"/>
      <c r="C467" s="3"/>
      <c r="D467" s="3"/>
      <c r="E467" s="29"/>
    </row>
    <row r="468" spans="1:5">
      <c r="A468" s="3"/>
      <c r="B468" s="3"/>
      <c r="C468" s="3"/>
      <c r="D468" s="3"/>
      <c r="E468" s="29"/>
    </row>
    <row r="469" spans="1:5">
      <c r="A469" s="3"/>
      <c r="B469" s="3"/>
      <c r="C469" s="3"/>
      <c r="D469" s="3"/>
      <c r="E469" s="29"/>
    </row>
    <row r="470" spans="1:5">
      <c r="A470" s="3"/>
      <c r="B470" s="3"/>
      <c r="C470" s="3"/>
      <c r="D470" s="3"/>
      <c r="E470" s="29"/>
    </row>
    <row r="471" spans="1:5">
      <c r="A471" s="3"/>
      <c r="B471" s="3"/>
      <c r="C471" s="3"/>
      <c r="D471" s="3"/>
      <c r="E471" s="29"/>
    </row>
    <row r="472" spans="1:5">
      <c r="A472" s="3"/>
      <c r="B472" s="3"/>
      <c r="C472" s="3"/>
      <c r="D472" s="3"/>
      <c r="E472" s="29"/>
    </row>
    <row r="473" spans="1:5">
      <c r="A473" s="3"/>
      <c r="B473" s="3"/>
      <c r="C473" s="3"/>
      <c r="D473" s="3"/>
      <c r="E473" s="29"/>
    </row>
    <row r="474" spans="1:5">
      <c r="A474" s="3"/>
      <c r="B474" s="3"/>
      <c r="C474" s="3"/>
      <c r="D474" s="3"/>
      <c r="E474" s="29"/>
    </row>
    <row r="475" spans="1:5">
      <c r="A475" s="3"/>
      <c r="B475" s="3"/>
      <c r="C475" s="3"/>
      <c r="D475" s="3"/>
      <c r="E475" s="29"/>
    </row>
    <row r="476" spans="1:5">
      <c r="A476" s="3"/>
      <c r="B476" s="3"/>
      <c r="C476" s="3"/>
      <c r="D476" s="3"/>
      <c r="E476" s="29"/>
    </row>
    <row r="477" spans="1:5">
      <c r="A477" s="3"/>
      <c r="B477" s="3"/>
      <c r="C477" s="3"/>
      <c r="D477" s="3"/>
      <c r="E477" s="29"/>
    </row>
    <row r="478" spans="1:5">
      <c r="A478" s="3"/>
      <c r="B478" s="3"/>
      <c r="C478" s="3"/>
      <c r="D478" s="3"/>
      <c r="E478" s="29"/>
    </row>
    <row r="479" spans="1:5">
      <c r="A479" s="3"/>
      <c r="B479" s="3"/>
      <c r="C479" s="3"/>
      <c r="D479" s="3"/>
      <c r="E479" s="29"/>
    </row>
    <row r="480" spans="1:5">
      <c r="A480" s="3"/>
      <c r="B480" s="3"/>
      <c r="C480" s="3"/>
      <c r="D480" s="3"/>
      <c r="E480" s="29"/>
    </row>
    <row r="481" spans="1:5">
      <c r="A481" s="3"/>
      <c r="B481" s="3"/>
      <c r="C481" s="3"/>
      <c r="D481" s="3"/>
      <c r="E481" s="29"/>
    </row>
    <row r="482" spans="1:5">
      <c r="A482" s="3"/>
      <c r="B482" s="3"/>
      <c r="C482" s="3"/>
      <c r="D482" s="3"/>
      <c r="E482" s="29"/>
    </row>
    <row r="483" spans="1:5">
      <c r="A483" s="3"/>
      <c r="B483" s="3"/>
      <c r="C483" s="3"/>
      <c r="D483" s="3"/>
      <c r="E483" s="29"/>
    </row>
    <row r="484" spans="1:5">
      <c r="A484" s="3"/>
      <c r="B484" s="3"/>
      <c r="C484" s="3"/>
      <c r="D484" s="3"/>
      <c r="E484" s="29"/>
    </row>
    <row r="485" spans="1:5">
      <c r="A485" s="3"/>
      <c r="B485" s="3"/>
      <c r="C485" s="3"/>
      <c r="D485" s="3"/>
      <c r="E485" s="29"/>
    </row>
    <row r="486" spans="1:5">
      <c r="A486" s="3"/>
      <c r="B486" s="3"/>
      <c r="C486" s="3"/>
      <c r="D486" s="3"/>
      <c r="E486" s="29"/>
    </row>
    <row r="487" spans="1:5">
      <c r="A487" s="3"/>
      <c r="B487" s="3"/>
      <c r="C487" s="3"/>
      <c r="D487" s="3"/>
      <c r="E487" s="29"/>
    </row>
    <row r="488" spans="1:5">
      <c r="A488" s="3"/>
      <c r="B488" s="3"/>
      <c r="C488" s="3"/>
      <c r="D488" s="3"/>
      <c r="E488" s="29"/>
    </row>
    <row r="489" spans="1:5">
      <c r="A489" s="3"/>
      <c r="B489" s="3"/>
      <c r="C489" s="3"/>
      <c r="D489" s="3"/>
      <c r="E489" s="29"/>
    </row>
    <row r="490" spans="1:5">
      <c r="A490" s="3"/>
      <c r="B490" s="3"/>
      <c r="C490" s="3"/>
      <c r="D490" s="3"/>
      <c r="E490" s="29"/>
    </row>
    <row r="491" spans="1:5">
      <c r="A491" s="3"/>
      <c r="B491" s="3"/>
      <c r="C491" s="3"/>
      <c r="D491" s="3"/>
      <c r="E491" s="29"/>
    </row>
    <row r="492" spans="1:5">
      <c r="A492" s="3"/>
      <c r="B492" s="3"/>
      <c r="C492" s="3"/>
      <c r="D492" s="3"/>
      <c r="E492" s="29"/>
    </row>
    <row r="493" spans="1:5">
      <c r="A493" s="3"/>
      <c r="B493" s="3"/>
      <c r="C493" s="3"/>
      <c r="D493" s="3"/>
      <c r="E493" s="29"/>
    </row>
    <row r="494" spans="1:5">
      <c r="A494" s="3"/>
      <c r="B494" s="3"/>
      <c r="C494" s="3"/>
      <c r="D494" s="3"/>
      <c r="E494" s="29"/>
    </row>
    <row r="495" spans="1:5">
      <c r="A495" s="3"/>
      <c r="B495" s="3"/>
      <c r="C495" s="3"/>
      <c r="D495" s="3"/>
      <c r="E495" s="29"/>
    </row>
    <row r="496" spans="1:5">
      <c r="A496" s="3"/>
      <c r="B496" s="3"/>
      <c r="C496" s="3"/>
      <c r="D496" s="3"/>
      <c r="E496" s="29"/>
    </row>
    <row r="497" spans="1:5">
      <c r="A497" s="3"/>
      <c r="B497" s="3"/>
      <c r="C497" s="3"/>
      <c r="D497" s="3"/>
      <c r="E497" s="29"/>
    </row>
    <row r="498" spans="1:5">
      <c r="A498" s="3"/>
      <c r="B498" s="3"/>
      <c r="C498" s="3"/>
      <c r="D498" s="3"/>
      <c r="E498" s="29"/>
    </row>
    <row r="499" spans="1:5">
      <c r="A499" s="3"/>
      <c r="B499" s="3"/>
      <c r="C499" s="3"/>
      <c r="D499" s="3"/>
      <c r="E499" s="29"/>
    </row>
    <row r="500" spans="1:5">
      <c r="A500" s="3"/>
      <c r="B500" s="3"/>
      <c r="C500" s="3"/>
      <c r="D500" s="3"/>
      <c r="E500" s="29"/>
    </row>
    <row r="501" spans="1:5">
      <c r="A501" s="3"/>
      <c r="B501" s="3"/>
      <c r="C501" s="3"/>
      <c r="D501" s="3"/>
      <c r="E501" s="29"/>
    </row>
    <row r="502" spans="1:5">
      <c r="A502" s="3"/>
      <c r="B502" s="3"/>
      <c r="C502" s="3"/>
      <c r="D502" s="3"/>
      <c r="E502" s="29"/>
    </row>
    <row r="503" spans="1:5">
      <c r="A503" s="3"/>
      <c r="B503" s="3"/>
      <c r="C503" s="3"/>
      <c r="D503" s="3"/>
      <c r="E503" s="29"/>
    </row>
    <row r="504" spans="1:5">
      <c r="A504" s="3"/>
      <c r="B504" s="3"/>
      <c r="C504" s="3"/>
      <c r="D504" s="3"/>
      <c r="E504" s="29"/>
    </row>
    <row r="505" spans="1:5">
      <c r="A505" s="3"/>
      <c r="B505" s="3"/>
      <c r="C505" s="3"/>
      <c r="D505" s="3"/>
      <c r="E505" s="29"/>
    </row>
    <row r="506" spans="1:5">
      <c r="A506" s="3"/>
      <c r="B506" s="3"/>
      <c r="C506" s="3"/>
      <c r="D506" s="3"/>
      <c r="E506" s="29"/>
    </row>
    <row r="507" spans="1:5">
      <c r="A507" s="3"/>
      <c r="B507" s="3"/>
      <c r="C507" s="3"/>
      <c r="D507" s="3"/>
      <c r="E507" s="29"/>
    </row>
    <row r="508" spans="1:5">
      <c r="A508" s="3"/>
      <c r="B508" s="3"/>
      <c r="C508" s="3"/>
      <c r="D508" s="3"/>
      <c r="E508" s="29"/>
    </row>
    <row r="509" spans="1:5">
      <c r="A509" s="3"/>
      <c r="B509" s="3"/>
      <c r="C509" s="3"/>
      <c r="D509" s="3"/>
      <c r="E509" s="29"/>
    </row>
    <row r="510" spans="1:5">
      <c r="A510" s="3"/>
      <c r="B510" s="3"/>
      <c r="C510" s="3"/>
      <c r="D510" s="3"/>
      <c r="E510" s="29"/>
    </row>
    <row r="511" spans="1:5">
      <c r="A511" s="3"/>
      <c r="B511" s="3"/>
      <c r="C511" s="3"/>
      <c r="D511" s="3"/>
      <c r="E511" s="29"/>
    </row>
    <row r="512" spans="1:5">
      <c r="A512" s="3"/>
      <c r="B512" s="3"/>
      <c r="C512" s="3"/>
      <c r="D512" s="3"/>
      <c r="E512" s="29"/>
    </row>
    <row r="513" spans="1:5">
      <c r="A513" s="3"/>
      <c r="B513" s="3"/>
      <c r="C513" s="3"/>
      <c r="D513" s="3"/>
      <c r="E513" s="29"/>
    </row>
    <row r="514" spans="1:5">
      <c r="A514" s="3"/>
      <c r="B514" s="3"/>
      <c r="C514" s="3"/>
      <c r="D514" s="3"/>
      <c r="E514" s="29"/>
    </row>
    <row r="515" spans="1:5">
      <c r="A515" s="3"/>
      <c r="B515" s="3"/>
      <c r="C515" s="3"/>
      <c r="D515" s="3"/>
      <c r="E515" s="29"/>
    </row>
    <row r="516" spans="1:5">
      <c r="A516" s="3"/>
      <c r="B516" s="3"/>
      <c r="C516" s="3"/>
      <c r="D516" s="3"/>
      <c r="E516" s="29"/>
    </row>
    <row r="517" spans="1:5">
      <c r="A517" s="3"/>
      <c r="B517" s="3"/>
      <c r="C517" s="3"/>
      <c r="D517" s="3"/>
      <c r="E517" s="29"/>
    </row>
    <row r="518" spans="1:5">
      <c r="A518" s="3"/>
      <c r="B518" s="3"/>
      <c r="C518" s="3"/>
      <c r="D518" s="3"/>
      <c r="E518" s="29"/>
    </row>
    <row r="519" spans="1:5">
      <c r="A519" s="3"/>
      <c r="B519" s="3"/>
      <c r="C519" s="3"/>
      <c r="D519" s="3"/>
      <c r="E519" s="29"/>
    </row>
    <row r="520" spans="1:5">
      <c r="A520" s="3"/>
      <c r="B520" s="3"/>
      <c r="C520" s="3"/>
      <c r="D520" s="3"/>
      <c r="E520" s="29"/>
    </row>
    <row r="521" spans="1:5">
      <c r="A521" s="3"/>
      <c r="B521" s="3"/>
      <c r="C521" s="3"/>
      <c r="D521" s="3"/>
      <c r="E521" s="29"/>
    </row>
    <row r="522" spans="1:5">
      <c r="A522" s="3"/>
      <c r="B522" s="3"/>
      <c r="C522" s="3"/>
      <c r="D522" s="3"/>
      <c r="E522" s="29"/>
    </row>
    <row r="523" spans="1:5">
      <c r="A523" s="3"/>
      <c r="B523" s="3"/>
      <c r="C523" s="3"/>
      <c r="D523" s="3"/>
      <c r="E523" s="29"/>
    </row>
    <row r="524" spans="1:5">
      <c r="A524" s="3"/>
      <c r="B524" s="3"/>
      <c r="C524" s="3"/>
      <c r="D524" s="3"/>
      <c r="E524" s="29"/>
    </row>
    <row r="525" spans="1:5">
      <c r="A525" s="3"/>
      <c r="B525" s="3"/>
      <c r="C525" s="3"/>
      <c r="D525" s="3"/>
      <c r="E525" s="29"/>
    </row>
    <row r="526" spans="1:5">
      <c r="A526" s="3"/>
      <c r="B526" s="3"/>
      <c r="C526" s="3"/>
      <c r="D526" s="3"/>
      <c r="E526" s="29"/>
    </row>
    <row r="527" spans="1:5">
      <c r="A527" s="3"/>
      <c r="B527" s="3"/>
      <c r="C527" s="3"/>
      <c r="D527" s="3"/>
      <c r="E527" s="29"/>
    </row>
    <row r="528" spans="1:5">
      <c r="A528" s="3"/>
      <c r="B528" s="3"/>
      <c r="C528" s="3"/>
      <c r="D528" s="3"/>
      <c r="E528" s="29"/>
    </row>
    <row r="529" spans="1:5">
      <c r="A529" s="3"/>
      <c r="B529" s="3"/>
      <c r="C529" s="3"/>
      <c r="D529" s="3"/>
      <c r="E529" s="29"/>
    </row>
    <row r="530" spans="1:5">
      <c r="A530" s="3"/>
      <c r="B530" s="3"/>
      <c r="C530" s="3"/>
      <c r="D530" s="3"/>
      <c r="E530" s="29"/>
    </row>
    <row r="531" spans="1:5">
      <c r="A531" s="3"/>
      <c r="B531" s="3"/>
      <c r="C531" s="3"/>
      <c r="D531" s="3"/>
      <c r="E531" s="29"/>
    </row>
    <row r="532" spans="1:5">
      <c r="A532" s="3"/>
      <c r="B532" s="3"/>
      <c r="C532" s="3"/>
      <c r="D532" s="3"/>
      <c r="E532" s="29"/>
    </row>
    <row r="533" spans="1:5">
      <c r="A533" s="3"/>
      <c r="B533" s="3"/>
      <c r="C533" s="3"/>
      <c r="D533" s="3"/>
      <c r="E533" s="29"/>
    </row>
    <row r="534" spans="1:5">
      <c r="A534" s="3"/>
      <c r="B534" s="3"/>
      <c r="C534" s="3"/>
      <c r="D534" s="3"/>
      <c r="E534" s="29"/>
    </row>
    <row r="535" spans="1:5">
      <c r="A535" s="3"/>
      <c r="B535" s="3"/>
      <c r="C535" s="3"/>
      <c r="D535" s="3"/>
      <c r="E535" s="29"/>
    </row>
    <row r="536" spans="1:5">
      <c r="A536" s="3"/>
      <c r="B536" s="3"/>
      <c r="C536" s="3"/>
      <c r="D536" s="3"/>
      <c r="E536" s="29"/>
    </row>
    <row r="537" spans="1:5">
      <c r="A537" s="3"/>
      <c r="B537" s="3"/>
      <c r="C537" s="3"/>
      <c r="D537" s="3"/>
      <c r="E537" s="29"/>
    </row>
    <row r="538" spans="1:5">
      <c r="A538" s="3"/>
      <c r="B538" s="3"/>
      <c r="C538" s="3"/>
      <c r="D538" s="3"/>
      <c r="E538" s="29"/>
    </row>
    <row r="539" spans="1:5">
      <c r="A539" s="3"/>
      <c r="B539" s="3"/>
      <c r="C539" s="3"/>
      <c r="D539" s="3"/>
      <c r="E539" s="29"/>
    </row>
    <row r="540" spans="1:5">
      <c r="A540" s="3"/>
      <c r="B540" s="3"/>
      <c r="C540" s="3"/>
      <c r="D540" s="3"/>
      <c r="E540" s="29"/>
    </row>
    <row r="541" spans="1:5">
      <c r="A541" s="3"/>
      <c r="B541" s="3"/>
      <c r="C541" s="3"/>
      <c r="D541" s="3"/>
      <c r="E541" s="29"/>
    </row>
    <row r="542" spans="1:5">
      <c r="A542" s="3"/>
      <c r="B542" s="3"/>
      <c r="C542" s="3"/>
      <c r="D542" s="3"/>
      <c r="E542" s="29"/>
    </row>
    <row r="543" spans="1:5">
      <c r="A543" s="3"/>
      <c r="B543" s="3"/>
      <c r="C543" s="3"/>
      <c r="D543" s="3"/>
      <c r="E543" s="29"/>
    </row>
    <row r="544" spans="1:5">
      <c r="A544" s="3"/>
      <c r="B544" s="3"/>
      <c r="C544" s="3"/>
      <c r="D544" s="3"/>
      <c r="E544" s="29"/>
    </row>
    <row r="545" spans="1:5">
      <c r="A545" s="3"/>
      <c r="B545" s="3"/>
      <c r="C545" s="3"/>
      <c r="D545" s="3"/>
      <c r="E545" s="29"/>
    </row>
    <row r="546" spans="1:5">
      <c r="A546" s="3"/>
      <c r="B546" s="3"/>
      <c r="C546" s="3"/>
      <c r="D546" s="3"/>
      <c r="E546" s="29"/>
    </row>
    <row r="547" spans="1:5">
      <c r="A547" s="3"/>
      <c r="B547" s="3"/>
      <c r="C547" s="3"/>
      <c r="D547" s="3"/>
      <c r="E547" s="29"/>
    </row>
    <row r="548" spans="1:5">
      <c r="A548" s="3"/>
      <c r="B548" s="3"/>
      <c r="C548" s="3"/>
      <c r="D548" s="3"/>
      <c r="E548" s="29"/>
    </row>
    <row r="549" spans="1:5">
      <c r="A549" s="3"/>
      <c r="B549" s="3"/>
      <c r="C549" s="3"/>
      <c r="D549" s="3"/>
      <c r="E549" s="29"/>
    </row>
    <row r="550" spans="1:5">
      <c r="A550" s="3"/>
      <c r="B550" s="3"/>
      <c r="C550" s="3"/>
      <c r="D550" s="3"/>
      <c r="E550" s="29"/>
    </row>
    <row r="551" spans="1:5">
      <c r="A551" s="3"/>
      <c r="B551" s="3"/>
      <c r="C551" s="3"/>
      <c r="D551" s="3"/>
      <c r="E551" s="29"/>
    </row>
    <row r="552" spans="1:5">
      <c r="A552" s="3"/>
      <c r="B552" s="3"/>
      <c r="C552" s="3"/>
      <c r="D552" s="3"/>
      <c r="E552" s="29"/>
    </row>
    <row r="553" spans="1:5">
      <c r="A553" s="3"/>
      <c r="B553" s="3"/>
      <c r="C553" s="3"/>
      <c r="D553" s="3"/>
      <c r="E553" s="29"/>
    </row>
    <row r="554" spans="1:5">
      <c r="A554" s="3"/>
      <c r="B554" s="3"/>
      <c r="C554" s="3"/>
      <c r="D554" s="3"/>
      <c r="E554" s="29"/>
    </row>
    <row r="555" spans="1:5">
      <c r="A555" s="3"/>
      <c r="B555" s="3"/>
      <c r="C555" s="3"/>
      <c r="D555" s="3"/>
      <c r="E555" s="29"/>
    </row>
    <row r="556" spans="1:5">
      <c r="A556" s="3"/>
      <c r="B556" s="3"/>
      <c r="C556" s="3"/>
      <c r="D556" s="3"/>
      <c r="E556" s="29"/>
    </row>
    <row r="557" spans="1:5">
      <c r="A557" s="3"/>
      <c r="B557" s="3"/>
      <c r="C557" s="3"/>
      <c r="D557" s="3"/>
      <c r="E557" s="29"/>
    </row>
    <row r="558" spans="1:5">
      <c r="A558" s="3"/>
      <c r="B558" s="3"/>
      <c r="C558" s="3"/>
      <c r="D558" s="3"/>
      <c r="E558" s="29"/>
    </row>
    <row r="559" spans="1:5">
      <c r="A559" s="3"/>
      <c r="B559" s="3"/>
      <c r="C559" s="3"/>
      <c r="D559" s="3"/>
      <c r="E559" s="29"/>
    </row>
    <row r="560" spans="1:5">
      <c r="A560" s="3"/>
      <c r="B560" s="3"/>
      <c r="C560" s="3"/>
      <c r="D560" s="3"/>
      <c r="E560" s="29"/>
    </row>
    <row r="561" spans="1:5">
      <c r="A561" s="3"/>
      <c r="B561" s="3"/>
      <c r="C561" s="3"/>
      <c r="D561" s="3"/>
      <c r="E561" s="29"/>
    </row>
    <row r="562" spans="1:5">
      <c r="A562" s="3"/>
      <c r="B562" s="3"/>
      <c r="C562" s="3"/>
      <c r="D562" s="3"/>
      <c r="E562" s="29"/>
    </row>
    <row r="563" spans="1:5">
      <c r="A563" s="3"/>
      <c r="B563" s="3"/>
      <c r="C563" s="3"/>
      <c r="D563" s="3"/>
      <c r="E563" s="29"/>
    </row>
    <row r="564" spans="1:5">
      <c r="A564" s="3"/>
      <c r="B564" s="3"/>
      <c r="C564" s="3"/>
      <c r="D564" s="3"/>
      <c r="E564" s="29"/>
    </row>
    <row r="565" spans="1:5">
      <c r="A565" s="3"/>
      <c r="B565" s="3"/>
      <c r="C565" s="3"/>
      <c r="D565" s="3"/>
      <c r="E565" s="29"/>
    </row>
    <row r="566" spans="1:5">
      <c r="A566" s="3"/>
      <c r="B566" s="3"/>
      <c r="C566" s="3"/>
      <c r="D566" s="3"/>
      <c r="E566" s="29"/>
    </row>
    <row r="567" spans="1:5">
      <c r="A567" s="3"/>
      <c r="B567" s="3"/>
      <c r="C567" s="3"/>
      <c r="D567" s="3"/>
      <c r="E567" s="29"/>
    </row>
    <row r="568" spans="1:5">
      <c r="A568" s="3"/>
      <c r="B568" s="3"/>
      <c r="C568" s="3"/>
      <c r="D568" s="3"/>
      <c r="E568" s="29"/>
    </row>
    <row r="569" spans="1:5">
      <c r="A569" s="3"/>
      <c r="B569" s="3"/>
      <c r="C569" s="3"/>
      <c r="D569" s="3"/>
      <c r="E569" s="29"/>
    </row>
    <row r="570" spans="1:5">
      <c r="A570" s="3"/>
      <c r="B570" s="3"/>
      <c r="C570" s="3"/>
      <c r="D570" s="3"/>
      <c r="E570" s="29"/>
    </row>
    <row r="571" spans="1:5">
      <c r="A571" s="3"/>
      <c r="B571" s="3"/>
      <c r="C571" s="3"/>
      <c r="D571" s="3"/>
      <c r="E571" s="29"/>
    </row>
    <row r="572" spans="1:5">
      <c r="A572" s="3"/>
      <c r="B572" s="3"/>
      <c r="C572" s="3"/>
      <c r="D572" s="3"/>
      <c r="E572" s="29"/>
    </row>
    <row r="573" spans="1:5">
      <c r="A573" s="3"/>
      <c r="B573" s="3"/>
      <c r="C573" s="3"/>
      <c r="D573" s="3"/>
      <c r="E573" s="29"/>
    </row>
    <row r="574" spans="1:5">
      <c r="A574" s="3"/>
      <c r="B574" s="3"/>
      <c r="C574" s="3"/>
      <c r="D574" s="3"/>
      <c r="E574" s="29"/>
    </row>
    <row r="575" spans="1:5">
      <c r="A575" s="3"/>
      <c r="B575" s="3"/>
      <c r="C575" s="3"/>
      <c r="D575" s="3"/>
      <c r="E575" s="29"/>
    </row>
    <row r="576" spans="1:5">
      <c r="A576" s="3"/>
      <c r="B576" s="3"/>
      <c r="C576" s="3"/>
      <c r="D576" s="3"/>
      <c r="E576" s="29"/>
    </row>
    <row r="577" spans="1:5">
      <c r="A577" s="3"/>
      <c r="B577" s="3"/>
      <c r="C577" s="3"/>
      <c r="D577" s="3"/>
      <c r="E577" s="29"/>
    </row>
    <row r="578" spans="1:5">
      <c r="A578" s="3"/>
      <c r="B578" s="3"/>
      <c r="C578" s="3"/>
      <c r="D578" s="3"/>
      <c r="E578" s="29"/>
    </row>
    <row r="579" spans="1:5">
      <c r="A579" s="3"/>
      <c r="B579" s="3"/>
      <c r="C579" s="3"/>
      <c r="D579" s="3"/>
      <c r="E579" s="29"/>
    </row>
    <row r="580" spans="1:5">
      <c r="A580" s="3"/>
      <c r="B580" s="3"/>
      <c r="C580" s="3"/>
      <c r="D580" s="3"/>
      <c r="E580" s="29"/>
    </row>
    <row r="581" spans="1:5">
      <c r="A581" s="3"/>
      <c r="B581" s="3"/>
      <c r="C581" s="3"/>
      <c r="D581" s="3"/>
      <c r="E581" s="29"/>
    </row>
    <row r="582" spans="1:5">
      <c r="A582" s="3"/>
      <c r="B582" s="3"/>
      <c r="C582" s="3"/>
      <c r="D582" s="3"/>
      <c r="E582" s="29"/>
    </row>
    <row r="583" spans="1:5">
      <c r="A583" s="3"/>
      <c r="B583" s="3"/>
      <c r="C583" s="3"/>
      <c r="D583" s="3"/>
      <c r="E583" s="29"/>
    </row>
    <row r="584" spans="1:5">
      <c r="A584" s="3"/>
      <c r="B584" s="3"/>
      <c r="C584" s="3"/>
      <c r="D584" s="3"/>
      <c r="E584" s="29"/>
    </row>
    <row r="585" spans="1:5">
      <c r="A585" s="3"/>
      <c r="B585" s="3"/>
      <c r="C585" s="3"/>
      <c r="D585" s="3"/>
      <c r="E585" s="29"/>
    </row>
    <row r="586" spans="1:5">
      <c r="A586" s="3"/>
      <c r="B586" s="3"/>
      <c r="C586" s="3"/>
      <c r="D586" s="3"/>
      <c r="E586" s="29"/>
    </row>
    <row r="587" spans="1:5">
      <c r="A587" s="3"/>
      <c r="B587" s="3"/>
      <c r="C587" s="3"/>
      <c r="D587" s="3"/>
      <c r="E587" s="29"/>
    </row>
    <row r="588" spans="1:5">
      <c r="A588" s="3"/>
      <c r="B588" s="3"/>
      <c r="C588" s="3"/>
      <c r="D588" s="3"/>
      <c r="E588" s="29"/>
    </row>
    <row r="589" spans="1:5">
      <c r="A589" s="3"/>
      <c r="B589" s="3"/>
      <c r="C589" s="3"/>
      <c r="D589" s="3"/>
      <c r="E589" s="29"/>
    </row>
    <row r="590" spans="1:5">
      <c r="A590" s="3"/>
      <c r="B590" s="3"/>
      <c r="C590" s="3"/>
      <c r="D590" s="3"/>
      <c r="E590" s="29"/>
    </row>
    <row r="591" spans="1:5">
      <c r="A591" s="3"/>
      <c r="B591" s="3"/>
      <c r="C591" s="3"/>
      <c r="D591" s="3"/>
      <c r="E591" s="29"/>
    </row>
    <row r="592" spans="1:5">
      <c r="A592" s="3"/>
      <c r="B592" s="3"/>
      <c r="C592" s="3"/>
      <c r="D592" s="3"/>
      <c r="E592" s="29"/>
    </row>
    <row r="593" spans="1:5">
      <c r="A593" s="3"/>
      <c r="B593" s="3"/>
      <c r="C593" s="3"/>
      <c r="D593" s="3"/>
      <c r="E593" s="29"/>
    </row>
    <row r="594" spans="1:5">
      <c r="A594" s="3"/>
      <c r="B594" s="3"/>
      <c r="C594" s="3"/>
      <c r="D594" s="3"/>
      <c r="E594" s="29"/>
    </row>
    <row r="595" spans="1:5">
      <c r="A595" s="3"/>
      <c r="B595" s="3"/>
      <c r="C595" s="3"/>
      <c r="D595" s="3"/>
      <c r="E595" s="29"/>
    </row>
    <row r="596" spans="1:5">
      <c r="A596" s="3"/>
      <c r="B596" s="3"/>
      <c r="C596" s="3"/>
      <c r="D596" s="3"/>
      <c r="E596" s="29"/>
    </row>
    <row r="597" spans="1:5">
      <c r="A597" s="3"/>
      <c r="B597" s="3"/>
      <c r="C597" s="3"/>
      <c r="D597" s="3"/>
      <c r="E597" s="29"/>
    </row>
    <row r="598" spans="1:5">
      <c r="A598" s="3"/>
      <c r="B598" s="3"/>
      <c r="C598" s="3"/>
      <c r="D598" s="3"/>
      <c r="E598" s="29"/>
    </row>
    <row r="599" spans="1:5">
      <c r="A599" s="3"/>
      <c r="B599" s="3"/>
      <c r="C599" s="3"/>
      <c r="D599" s="3"/>
      <c r="E599" s="29"/>
    </row>
    <row r="600" spans="1:5">
      <c r="A600" s="3"/>
      <c r="B600" s="3"/>
      <c r="C600" s="3"/>
      <c r="D600" s="3"/>
      <c r="E600" s="29"/>
    </row>
    <row r="601" spans="1:5">
      <c r="A601" s="3"/>
      <c r="B601" s="3"/>
      <c r="C601" s="3"/>
      <c r="D601" s="3"/>
      <c r="E601" s="29"/>
    </row>
    <row r="602" spans="1:5">
      <c r="A602" s="3"/>
      <c r="B602" s="3"/>
      <c r="C602" s="3"/>
      <c r="D602" s="3"/>
      <c r="E602" s="29"/>
    </row>
    <row r="603" spans="1:5">
      <c r="A603" s="3"/>
      <c r="B603" s="3"/>
      <c r="C603" s="3"/>
      <c r="D603" s="3"/>
      <c r="E603" s="29"/>
    </row>
    <row r="604" spans="1:5">
      <c r="A604" s="3"/>
      <c r="B604" s="3"/>
      <c r="C604" s="3"/>
      <c r="D604" s="3"/>
      <c r="E604" s="29"/>
    </row>
    <row r="605" spans="1:5">
      <c r="A605" s="3"/>
      <c r="B605" s="3"/>
      <c r="C605" s="3"/>
      <c r="D605" s="3"/>
      <c r="E605" s="29"/>
    </row>
    <row r="606" spans="1:5">
      <c r="A606" s="3"/>
      <c r="B606" s="3"/>
      <c r="C606" s="3"/>
      <c r="D606" s="3"/>
      <c r="E606" s="29"/>
    </row>
    <row r="607" spans="1:5">
      <c r="A607" s="3"/>
      <c r="B607" s="3"/>
      <c r="C607" s="3"/>
      <c r="D607" s="3"/>
      <c r="E607" s="29"/>
    </row>
    <row r="608" spans="1:5">
      <c r="A608" s="3"/>
      <c r="B608" s="3"/>
      <c r="C608" s="3"/>
      <c r="D608" s="3"/>
      <c r="E608" s="29"/>
    </row>
    <row r="609" spans="1:5">
      <c r="A609" s="3"/>
      <c r="B609" s="3"/>
      <c r="C609" s="3"/>
      <c r="D609" s="3"/>
      <c r="E609" s="29"/>
    </row>
    <row r="610" spans="1:5">
      <c r="A610" s="3"/>
      <c r="B610" s="3"/>
      <c r="C610" s="3"/>
      <c r="D610" s="3"/>
      <c r="E610" s="29"/>
    </row>
    <row r="611" spans="1:5">
      <c r="A611" s="3"/>
      <c r="B611" s="3"/>
      <c r="C611" s="3"/>
      <c r="D611" s="3"/>
      <c r="E611" s="29"/>
    </row>
    <row r="612" spans="1:5">
      <c r="A612" s="3"/>
      <c r="B612" s="3"/>
      <c r="C612" s="3"/>
      <c r="D612" s="3"/>
      <c r="E612" s="29"/>
    </row>
    <row r="613" spans="1:5">
      <c r="A613" s="3"/>
      <c r="B613" s="3"/>
      <c r="C613" s="3"/>
      <c r="D613" s="3"/>
      <c r="E613" s="29"/>
    </row>
    <row r="614" spans="1:5">
      <c r="A614" s="3"/>
      <c r="B614" s="3"/>
      <c r="C614" s="3"/>
      <c r="D614" s="3"/>
      <c r="E614" s="29"/>
    </row>
    <row r="615" spans="1:5">
      <c r="A615" s="3"/>
      <c r="B615" s="3"/>
      <c r="C615" s="3"/>
      <c r="D615" s="3"/>
      <c r="E615" s="29"/>
    </row>
    <row r="616" spans="1:5">
      <c r="A616" s="3"/>
      <c r="B616" s="3"/>
      <c r="C616" s="3"/>
      <c r="D616" s="3"/>
      <c r="E616" s="29"/>
    </row>
    <row r="617" spans="1:5">
      <c r="A617" s="3"/>
      <c r="B617" s="3"/>
      <c r="C617" s="3"/>
      <c r="D617" s="3"/>
      <c r="E617" s="29"/>
    </row>
    <row r="618" spans="1:5">
      <c r="A618" s="3"/>
      <c r="B618" s="3"/>
      <c r="C618" s="3"/>
      <c r="D618" s="3"/>
      <c r="E618" s="29"/>
    </row>
    <row r="619" spans="1:5">
      <c r="A619" s="3"/>
      <c r="B619" s="3"/>
      <c r="C619" s="3"/>
      <c r="D619" s="3"/>
      <c r="E619" s="29"/>
    </row>
    <row r="620" spans="1:5">
      <c r="A620" s="3"/>
      <c r="B620" s="3"/>
      <c r="C620" s="3"/>
      <c r="D620" s="3"/>
      <c r="E620" s="29"/>
    </row>
    <row r="621" spans="1:5">
      <c r="A621" s="3"/>
      <c r="B621" s="3"/>
      <c r="C621" s="3"/>
      <c r="D621" s="3"/>
      <c r="E621" s="29"/>
    </row>
    <row r="622" spans="1:5">
      <c r="A622" s="3"/>
      <c r="B622" s="3"/>
      <c r="C622" s="3"/>
      <c r="D622" s="3"/>
      <c r="E622" s="29"/>
    </row>
    <row r="623" spans="1:5">
      <c r="A623" s="3"/>
      <c r="B623" s="3"/>
      <c r="C623" s="3"/>
      <c r="D623" s="3"/>
      <c r="E623" s="29"/>
    </row>
    <row r="624" spans="1:5">
      <c r="A624" s="3"/>
      <c r="B624" s="3"/>
      <c r="C624" s="3"/>
      <c r="D624" s="3"/>
      <c r="E624" s="29"/>
    </row>
    <row r="625" spans="1:5">
      <c r="A625" s="3"/>
      <c r="B625" s="3"/>
      <c r="C625" s="3"/>
      <c r="D625" s="3"/>
      <c r="E625" s="29"/>
    </row>
    <row r="626" spans="1:5">
      <c r="A626" s="3"/>
      <c r="B626" s="3"/>
      <c r="C626" s="3"/>
      <c r="D626" s="3"/>
      <c r="E626" s="29"/>
    </row>
    <row r="627" spans="1:5">
      <c r="A627" s="3"/>
      <c r="B627" s="3"/>
      <c r="C627" s="3"/>
      <c r="D627" s="3"/>
      <c r="E627" s="29"/>
    </row>
    <row r="628" spans="1:5">
      <c r="A628" s="3"/>
      <c r="B628" s="3"/>
      <c r="C628" s="3"/>
      <c r="D628" s="3"/>
      <c r="E628" s="29"/>
    </row>
    <row r="629" spans="1:5">
      <c r="A629" s="3"/>
      <c r="B629" s="3"/>
      <c r="C629" s="3"/>
      <c r="D629" s="3"/>
      <c r="E629" s="29"/>
    </row>
    <row r="630" spans="1:5">
      <c r="A630" s="3"/>
      <c r="B630" s="3"/>
      <c r="C630" s="3"/>
      <c r="D630" s="3"/>
      <c r="E630" s="29"/>
    </row>
    <row r="631" spans="1:5">
      <c r="A631" s="3"/>
      <c r="B631" s="3"/>
      <c r="C631" s="3"/>
      <c r="D631" s="3"/>
      <c r="E631" s="29"/>
    </row>
    <row r="632" spans="1:5">
      <c r="A632" s="3"/>
      <c r="B632" s="3"/>
      <c r="C632" s="3"/>
      <c r="D632" s="3"/>
      <c r="E632" s="29"/>
    </row>
    <row r="633" spans="1:5">
      <c r="A633" s="3"/>
      <c r="B633" s="3"/>
      <c r="C633" s="3"/>
      <c r="D633" s="3"/>
      <c r="E633" s="29"/>
    </row>
    <row r="634" spans="1:5">
      <c r="A634" s="3"/>
      <c r="B634" s="3"/>
      <c r="C634" s="3"/>
      <c r="D634" s="3"/>
      <c r="E634" s="29"/>
    </row>
    <row r="635" spans="1:5">
      <c r="A635" s="3"/>
      <c r="B635" s="3"/>
      <c r="C635" s="3"/>
      <c r="D635" s="3"/>
      <c r="E635" s="29"/>
    </row>
    <row r="636" spans="1:5">
      <c r="A636" s="3"/>
      <c r="B636" s="3"/>
      <c r="C636" s="3"/>
      <c r="D636" s="3"/>
      <c r="E636" s="29"/>
    </row>
    <row r="637" spans="1:5">
      <c r="A637" s="3"/>
      <c r="B637" s="3"/>
      <c r="C637" s="3"/>
      <c r="D637" s="3"/>
      <c r="E637" s="29"/>
    </row>
    <row r="638" spans="1:5">
      <c r="A638" s="3"/>
      <c r="B638" s="3"/>
      <c r="C638" s="3"/>
      <c r="D638" s="3"/>
      <c r="E638" s="29"/>
    </row>
    <row r="639" spans="1:5">
      <c r="A639" s="3"/>
      <c r="B639" s="3"/>
      <c r="C639" s="3"/>
      <c r="D639" s="3"/>
      <c r="E639" s="29"/>
    </row>
    <row r="640" spans="1:5">
      <c r="A640" s="3"/>
      <c r="B640" s="3"/>
      <c r="C640" s="3"/>
      <c r="D640" s="3"/>
      <c r="E640" s="29"/>
    </row>
    <row r="641" spans="1:5">
      <c r="A641" s="3"/>
      <c r="B641" s="3"/>
      <c r="C641" s="3"/>
      <c r="D641" s="3"/>
      <c r="E641" s="29"/>
    </row>
    <row r="642" spans="1:5">
      <c r="A642" s="3"/>
      <c r="B642" s="3"/>
      <c r="C642" s="3"/>
      <c r="D642" s="3"/>
      <c r="E642" s="29"/>
    </row>
    <row r="643" spans="1:5">
      <c r="A643" s="3"/>
      <c r="B643" s="3"/>
      <c r="C643" s="3"/>
      <c r="D643" s="3"/>
      <c r="E643" s="29"/>
    </row>
    <row r="644" spans="1:5">
      <c r="A644" s="3"/>
      <c r="B644" s="3"/>
      <c r="C644" s="3"/>
      <c r="D644" s="3"/>
      <c r="E644" s="29"/>
    </row>
    <row r="645" spans="1:5">
      <c r="A645" s="3"/>
      <c r="B645" s="3"/>
      <c r="C645" s="3"/>
      <c r="D645" s="3"/>
      <c r="E645" s="29"/>
    </row>
    <row r="646" spans="1:5">
      <c r="A646" s="3"/>
      <c r="B646" s="3"/>
      <c r="C646" s="3"/>
      <c r="D646" s="3"/>
      <c r="E646" s="29"/>
    </row>
    <row r="647" spans="1:5">
      <c r="A647" s="3"/>
      <c r="B647" s="3"/>
      <c r="C647" s="3"/>
      <c r="D647" s="3"/>
      <c r="E647" s="29"/>
    </row>
    <row r="648" spans="1:5">
      <c r="A648" s="3"/>
      <c r="B648" s="3"/>
      <c r="C648" s="3"/>
      <c r="D648" s="3"/>
      <c r="E648" s="29"/>
    </row>
    <row r="649" spans="1:5">
      <c r="A649" s="3"/>
      <c r="B649" s="3"/>
      <c r="C649" s="3"/>
      <c r="D649" s="3"/>
      <c r="E649" s="29"/>
    </row>
    <row r="650" spans="1:5">
      <c r="A650" s="3"/>
      <c r="B650" s="3"/>
      <c r="C650" s="3"/>
      <c r="D650" s="3"/>
      <c r="E650" s="29"/>
    </row>
    <row r="651" spans="1:5">
      <c r="A651" s="3"/>
      <c r="B651" s="3"/>
      <c r="C651" s="3"/>
      <c r="D651" s="3"/>
      <c r="E651" s="29"/>
    </row>
    <row r="652" spans="1:5">
      <c r="A652" s="3"/>
      <c r="B652" s="3"/>
      <c r="C652" s="3"/>
      <c r="D652" s="3"/>
      <c r="E652" s="29"/>
    </row>
    <row r="653" spans="1:5">
      <c r="A653" s="3"/>
      <c r="B653" s="3"/>
      <c r="C653" s="3"/>
      <c r="D653" s="3"/>
      <c r="E653" s="29"/>
    </row>
    <row r="654" spans="1:5">
      <c r="A654" s="3"/>
      <c r="B654" s="3"/>
      <c r="C654" s="3"/>
      <c r="D654" s="3"/>
      <c r="E654" s="29"/>
    </row>
    <row r="655" spans="1:5">
      <c r="A655" s="3"/>
      <c r="B655" s="3"/>
      <c r="C655" s="3"/>
      <c r="D655" s="3"/>
      <c r="E655" s="29"/>
    </row>
    <row r="656" spans="1:5">
      <c r="A656" s="3"/>
      <c r="B656" s="3"/>
      <c r="C656" s="3"/>
      <c r="D656" s="3"/>
      <c r="E656" s="29"/>
    </row>
    <row r="657" spans="1:5">
      <c r="A657" s="3"/>
      <c r="B657" s="3"/>
      <c r="C657" s="3"/>
      <c r="D657" s="3"/>
      <c r="E657" s="29"/>
    </row>
    <row r="658" spans="1:5">
      <c r="A658" s="3"/>
      <c r="B658" s="3"/>
      <c r="C658" s="3"/>
      <c r="D658" s="3"/>
      <c r="E658" s="29"/>
    </row>
    <row r="659" spans="1:5">
      <c r="A659" s="3"/>
      <c r="B659" s="3"/>
      <c r="C659" s="3"/>
      <c r="D659" s="3"/>
      <c r="E659" s="29"/>
    </row>
    <row r="660" spans="1:5">
      <c r="A660" s="3"/>
      <c r="B660" s="3"/>
      <c r="C660" s="3"/>
      <c r="D660" s="3"/>
      <c r="E660" s="29"/>
    </row>
    <row r="661" spans="1:5">
      <c r="A661" s="3"/>
      <c r="B661" s="3"/>
      <c r="C661" s="3"/>
      <c r="D661" s="3"/>
      <c r="E661" s="29"/>
    </row>
    <row r="662" spans="1:5">
      <c r="A662" s="3"/>
      <c r="B662" s="3"/>
      <c r="C662" s="3"/>
      <c r="D662" s="83"/>
      <c r="E662" s="29"/>
    </row>
    <row r="663" spans="1:5">
      <c r="A663" s="3"/>
      <c r="B663" s="3"/>
      <c r="C663" s="3"/>
      <c r="D663" s="3"/>
      <c r="E663" s="29"/>
    </row>
    <row r="664" spans="1:5">
      <c r="A664" s="3"/>
      <c r="B664" s="3"/>
      <c r="C664" s="3"/>
      <c r="D664" s="3"/>
      <c r="E664" s="29"/>
    </row>
    <row r="665" spans="1:5">
      <c r="A665" s="3"/>
      <c r="B665" s="3"/>
      <c r="C665" s="3"/>
      <c r="D665" s="3"/>
      <c r="E665" s="29"/>
    </row>
    <row r="666" spans="1:5">
      <c r="A666" s="3"/>
      <c r="B666" s="3"/>
      <c r="C666" s="3"/>
      <c r="D666" s="3"/>
      <c r="E666" s="29"/>
    </row>
    <row r="667" spans="1:5">
      <c r="A667" s="3"/>
      <c r="B667" s="3"/>
      <c r="C667" s="3"/>
      <c r="D667" s="3"/>
      <c r="E667" s="29"/>
    </row>
    <row r="668" spans="1:5">
      <c r="A668" s="3"/>
      <c r="B668" s="3"/>
      <c r="C668" s="3"/>
      <c r="D668" s="3"/>
      <c r="E668" s="29"/>
    </row>
    <row r="669" spans="1:5">
      <c r="A669" s="3"/>
      <c r="B669" s="3"/>
      <c r="C669" s="3"/>
      <c r="D669" s="3"/>
      <c r="E669" s="29"/>
    </row>
    <row r="670" spans="1:5">
      <c r="A670" s="3"/>
      <c r="B670" s="3"/>
      <c r="C670" s="3"/>
      <c r="D670" s="3"/>
      <c r="E670" s="29"/>
    </row>
    <row r="671" spans="1:5">
      <c r="A671" s="3"/>
      <c r="B671" s="3"/>
      <c r="C671" s="3"/>
      <c r="D671" s="3"/>
      <c r="E671" s="29"/>
    </row>
    <row r="672" spans="1:5">
      <c r="A672" s="3"/>
      <c r="B672" s="3"/>
      <c r="C672" s="3"/>
      <c r="D672" s="3"/>
      <c r="E672" s="29"/>
    </row>
    <row r="673" spans="1:5">
      <c r="A673" s="3"/>
      <c r="B673" s="3"/>
      <c r="C673" s="3"/>
      <c r="D673" s="3"/>
      <c r="E673" s="29"/>
    </row>
    <row r="674" spans="1:5">
      <c r="A674" s="3"/>
      <c r="B674" s="3"/>
      <c r="C674" s="3"/>
      <c r="D674" s="3"/>
      <c r="E674" s="29"/>
    </row>
    <row r="675" spans="1:5">
      <c r="A675" s="3"/>
      <c r="B675" s="3"/>
      <c r="C675" s="3"/>
      <c r="D675" s="3"/>
      <c r="E675" s="29"/>
    </row>
    <row r="676" spans="1:5">
      <c r="A676" s="3"/>
      <c r="B676" s="3"/>
      <c r="C676" s="3"/>
      <c r="D676" s="3"/>
      <c r="E676" s="29"/>
    </row>
    <row r="677" spans="1:5">
      <c r="A677" s="3"/>
      <c r="B677" s="3"/>
      <c r="C677" s="3"/>
      <c r="D677" s="3"/>
      <c r="E677" s="29"/>
    </row>
    <row r="678" spans="1:5">
      <c r="A678" s="3"/>
      <c r="B678" s="3"/>
      <c r="C678" s="3"/>
      <c r="D678" s="3"/>
      <c r="E678" s="29"/>
    </row>
    <row r="679" spans="1:5">
      <c r="A679" s="3"/>
      <c r="B679" s="3"/>
      <c r="C679" s="3"/>
      <c r="D679" s="3"/>
      <c r="E679" s="29"/>
    </row>
    <row r="680" spans="1:5">
      <c r="A680" s="3"/>
      <c r="B680" s="3"/>
      <c r="C680" s="3"/>
      <c r="D680" s="3"/>
      <c r="E680" s="29"/>
    </row>
    <row r="681" spans="1:5">
      <c r="A681" s="3"/>
      <c r="B681" s="3"/>
      <c r="C681" s="3"/>
      <c r="D681" s="3"/>
      <c r="E681" s="29"/>
    </row>
    <row r="682" spans="1:5">
      <c r="A682" s="3"/>
      <c r="B682" s="3"/>
      <c r="C682" s="3"/>
      <c r="D682" s="3"/>
      <c r="E682" s="29"/>
    </row>
    <row r="683" spans="1:5">
      <c r="A683" s="3"/>
      <c r="B683" s="3"/>
      <c r="C683" s="3"/>
      <c r="D683" s="3"/>
      <c r="E683" s="29"/>
    </row>
    <row r="684" spans="1:5">
      <c r="A684" s="3"/>
      <c r="B684" s="3"/>
      <c r="C684" s="3"/>
      <c r="D684" s="3"/>
      <c r="E684" s="29"/>
    </row>
    <row r="685" spans="1:5">
      <c r="A685" s="3"/>
      <c r="B685" s="3"/>
      <c r="C685" s="3"/>
      <c r="D685" s="3"/>
      <c r="E685" s="29"/>
    </row>
    <row r="686" spans="1:5">
      <c r="A686" s="3"/>
      <c r="B686" s="3"/>
      <c r="C686" s="3"/>
      <c r="D686" s="3"/>
      <c r="E686" s="29"/>
    </row>
    <row r="687" spans="1:5">
      <c r="A687" s="3"/>
      <c r="B687" s="3"/>
      <c r="C687" s="3"/>
      <c r="D687" s="3"/>
      <c r="E687" s="29"/>
    </row>
    <row r="688" spans="1:5">
      <c r="A688" s="3"/>
      <c r="B688" s="3"/>
      <c r="C688" s="3"/>
      <c r="D688" s="3"/>
      <c r="E688" s="29"/>
    </row>
    <row r="689" spans="1:5">
      <c r="A689" s="3"/>
      <c r="B689" s="3"/>
      <c r="C689" s="3"/>
      <c r="D689" s="3"/>
      <c r="E689" s="29"/>
    </row>
    <row r="690" spans="1:5">
      <c r="A690" s="3"/>
      <c r="B690" s="3"/>
      <c r="C690" s="3"/>
      <c r="D690" s="3"/>
      <c r="E690" s="29"/>
    </row>
    <row r="691" spans="1:5">
      <c r="A691" s="3"/>
      <c r="B691" s="3"/>
      <c r="C691" s="3"/>
      <c r="D691" s="3"/>
      <c r="E691" s="29"/>
    </row>
    <row r="692" spans="1:5">
      <c r="A692" s="3"/>
      <c r="B692" s="3"/>
      <c r="C692" s="3"/>
      <c r="D692" s="3"/>
      <c r="E692" s="29"/>
    </row>
    <row r="693" spans="1:5">
      <c r="A693" s="3"/>
      <c r="B693" s="3"/>
      <c r="C693" s="3"/>
      <c r="D693" s="3"/>
      <c r="E693" s="29"/>
    </row>
    <row r="694" spans="1:5">
      <c r="A694" s="3"/>
      <c r="B694" s="3"/>
      <c r="C694" s="3"/>
      <c r="D694" s="3"/>
      <c r="E694" s="29"/>
    </row>
    <row r="695" spans="1:5">
      <c r="A695" s="3"/>
      <c r="B695" s="3"/>
      <c r="C695" s="3"/>
      <c r="D695" s="3"/>
      <c r="E695" s="29"/>
    </row>
    <row r="696" spans="1:5">
      <c r="A696" s="3"/>
      <c r="B696" s="3"/>
      <c r="C696" s="3"/>
      <c r="D696" s="3"/>
      <c r="E696" s="29"/>
    </row>
    <row r="697" spans="1:5">
      <c r="A697" s="3"/>
      <c r="B697" s="3"/>
      <c r="C697" s="3"/>
      <c r="D697" s="3"/>
      <c r="E697" s="29"/>
    </row>
    <row r="698" spans="1:5">
      <c r="A698" s="3"/>
      <c r="B698" s="3"/>
      <c r="C698" s="3"/>
      <c r="D698" s="3"/>
      <c r="E698" s="29"/>
    </row>
    <row r="699" spans="1:5">
      <c r="A699" s="3"/>
      <c r="B699" s="3"/>
      <c r="C699" s="3"/>
      <c r="D699" s="3"/>
      <c r="E699" s="29"/>
    </row>
    <row r="700" spans="1:5">
      <c r="A700" s="3"/>
      <c r="B700" s="3"/>
      <c r="C700" s="3"/>
      <c r="D700" s="3"/>
      <c r="E700" s="29"/>
    </row>
    <row r="701" spans="1:5">
      <c r="A701" s="3"/>
      <c r="B701" s="3"/>
      <c r="C701" s="3"/>
      <c r="D701" s="83"/>
      <c r="E701" s="29"/>
    </row>
    <row r="702" spans="1:5">
      <c r="A702" s="3"/>
      <c r="B702" s="3"/>
      <c r="C702" s="3"/>
      <c r="D702" s="3"/>
      <c r="E702" s="29"/>
    </row>
    <row r="703" spans="1:5">
      <c r="A703" s="3"/>
      <c r="B703" s="3"/>
      <c r="C703" s="3"/>
      <c r="D703" s="3"/>
      <c r="E703" s="29"/>
    </row>
    <row r="704" spans="1:5">
      <c r="A704" s="3"/>
      <c r="B704" s="3"/>
      <c r="C704" s="3"/>
      <c r="D704" s="3"/>
      <c r="E704" s="29"/>
    </row>
    <row r="705" spans="1:5">
      <c r="A705" s="3"/>
      <c r="B705" s="3"/>
      <c r="C705" s="3"/>
      <c r="D705" s="3"/>
      <c r="E705" s="29"/>
    </row>
    <row r="706" spans="1:5">
      <c r="A706" s="3"/>
      <c r="B706" s="3"/>
      <c r="C706" s="3"/>
      <c r="D706" s="3"/>
      <c r="E706" s="29"/>
    </row>
    <row r="707" spans="1:5">
      <c r="A707" s="3"/>
      <c r="B707" s="3"/>
      <c r="C707" s="3"/>
      <c r="D707" s="3"/>
      <c r="E707" s="29"/>
    </row>
    <row r="708" spans="1:5">
      <c r="A708" s="3"/>
      <c r="B708" s="3"/>
      <c r="C708" s="3"/>
      <c r="D708" s="3"/>
      <c r="E708" s="29"/>
    </row>
    <row r="709" spans="1:5">
      <c r="A709" s="3"/>
      <c r="B709" s="3"/>
      <c r="C709" s="3"/>
      <c r="D709" s="3"/>
      <c r="E709" s="29"/>
    </row>
    <row r="710" spans="1:5">
      <c r="A710" s="3"/>
      <c r="B710" s="3"/>
      <c r="C710" s="3"/>
      <c r="D710" s="3"/>
      <c r="E710" s="29"/>
    </row>
    <row r="711" spans="1:5">
      <c r="A711" s="3"/>
      <c r="B711" s="3"/>
      <c r="C711" s="3"/>
      <c r="D711" s="3"/>
      <c r="E711" s="29"/>
    </row>
    <row r="712" spans="1:5">
      <c r="A712" s="3"/>
      <c r="B712" s="3"/>
      <c r="C712" s="3"/>
      <c r="D712" s="3"/>
      <c r="E712" s="29"/>
    </row>
    <row r="713" spans="1:5">
      <c r="A713" s="3"/>
      <c r="B713" s="3"/>
      <c r="C713" s="3"/>
      <c r="D713" s="3"/>
      <c r="E713" s="29"/>
    </row>
    <row r="714" spans="1:5">
      <c r="A714" s="3"/>
      <c r="B714" s="3"/>
      <c r="C714" s="3"/>
      <c r="D714" s="3"/>
      <c r="E714" s="29"/>
    </row>
    <row r="715" spans="1:5">
      <c r="A715" s="3"/>
      <c r="B715" s="3"/>
      <c r="C715" s="3"/>
      <c r="D715" s="3"/>
      <c r="E715" s="29"/>
    </row>
    <row r="716" spans="1:5">
      <c r="A716" s="3"/>
      <c r="B716" s="3"/>
      <c r="C716" s="3"/>
      <c r="D716" s="3"/>
      <c r="E716" s="29"/>
    </row>
    <row r="717" spans="1:5">
      <c r="A717" s="3"/>
      <c r="B717" s="3"/>
      <c r="C717" s="3"/>
      <c r="D717" s="3"/>
      <c r="E717" s="29"/>
    </row>
    <row r="718" spans="1:5">
      <c r="A718" s="3"/>
      <c r="B718" s="3"/>
      <c r="C718" s="3"/>
      <c r="D718" s="3"/>
      <c r="E718" s="29"/>
    </row>
    <row r="719" spans="1:5">
      <c r="A719" s="3"/>
      <c r="B719" s="3"/>
      <c r="C719" s="3"/>
      <c r="D719" s="3"/>
      <c r="E719" s="29"/>
    </row>
    <row r="720" spans="1:5">
      <c r="A720" s="3"/>
      <c r="B720" s="3"/>
      <c r="C720" s="3"/>
      <c r="D720" s="3"/>
      <c r="E720" s="29"/>
    </row>
    <row r="721" spans="1:5">
      <c r="A721" s="3"/>
      <c r="B721" s="3"/>
      <c r="C721" s="3"/>
      <c r="D721" s="3"/>
      <c r="E721" s="29"/>
    </row>
    <row r="722" spans="1:5">
      <c r="A722" s="3"/>
      <c r="B722" s="3"/>
      <c r="C722" s="3"/>
      <c r="D722" s="3"/>
      <c r="E722" s="29"/>
    </row>
    <row r="723" spans="1:5">
      <c r="A723" s="3"/>
      <c r="B723" s="3"/>
      <c r="C723" s="3"/>
      <c r="D723" s="83"/>
      <c r="E723" s="29"/>
    </row>
    <row r="724" spans="1:5">
      <c r="A724" s="3"/>
      <c r="B724" s="3"/>
      <c r="C724" s="3"/>
      <c r="D724" s="3"/>
      <c r="E724" s="29"/>
    </row>
    <row r="725" spans="1:5">
      <c r="A725" s="3"/>
      <c r="B725" s="3"/>
      <c r="C725" s="3"/>
      <c r="D725" s="3"/>
      <c r="E725" s="29"/>
    </row>
    <row r="726" spans="1:5">
      <c r="A726" s="3"/>
      <c r="B726" s="3"/>
      <c r="C726" s="3"/>
      <c r="D726" s="3"/>
      <c r="E726" s="29"/>
    </row>
    <row r="727" spans="1:5">
      <c r="A727" s="3"/>
      <c r="B727" s="3"/>
      <c r="C727" s="3"/>
      <c r="D727" s="3"/>
      <c r="E727" s="29"/>
    </row>
    <row r="728" spans="1:5">
      <c r="A728" s="3"/>
      <c r="B728" s="3"/>
      <c r="C728" s="3"/>
      <c r="D728" s="3"/>
      <c r="E728" s="29"/>
    </row>
    <row r="729" spans="1:5">
      <c r="A729" s="3"/>
      <c r="B729" s="3"/>
      <c r="C729" s="3"/>
      <c r="D729" s="3"/>
      <c r="E729" s="29"/>
    </row>
    <row r="730" spans="1:5">
      <c r="A730" s="3"/>
      <c r="B730" s="3"/>
      <c r="C730" s="3"/>
      <c r="D730" s="3"/>
      <c r="E730" s="29"/>
    </row>
    <row r="731" spans="1:5">
      <c r="A731" s="3"/>
      <c r="B731" s="3"/>
      <c r="C731" s="3"/>
      <c r="D731" s="3"/>
      <c r="E731" s="29"/>
    </row>
    <row r="732" spans="1:5">
      <c r="A732" s="3"/>
      <c r="B732" s="3"/>
      <c r="C732" s="3"/>
      <c r="D732" s="3"/>
      <c r="E732" s="29"/>
    </row>
    <row r="733" spans="1:5">
      <c r="A733" s="3"/>
      <c r="B733" s="3"/>
      <c r="C733" s="3"/>
      <c r="D733" s="3"/>
      <c r="E733" s="29"/>
    </row>
    <row r="734" spans="1:5">
      <c r="A734" s="3"/>
      <c r="B734" s="3"/>
      <c r="C734" s="3"/>
      <c r="D734" s="3"/>
      <c r="E734" s="29"/>
    </row>
    <row r="735" spans="1:5">
      <c r="A735" s="3"/>
      <c r="B735" s="3"/>
      <c r="C735" s="3"/>
      <c r="D735" s="3"/>
      <c r="E735" s="29"/>
    </row>
    <row r="736" spans="1:5">
      <c r="A736" s="3"/>
      <c r="B736" s="3"/>
      <c r="C736" s="3"/>
      <c r="D736" s="3"/>
      <c r="E736" s="29"/>
    </row>
    <row r="737" spans="1:5">
      <c r="A737" s="3"/>
      <c r="B737" s="3"/>
      <c r="C737" s="3"/>
      <c r="E737" s="29"/>
    </row>
    <row r="738" spans="1:5">
      <c r="A738" s="3"/>
      <c r="B738" s="3"/>
      <c r="C738" s="3"/>
      <c r="E738" s="29"/>
    </row>
    <row r="739" spans="1:5">
      <c r="A739" s="3"/>
      <c r="B739" s="3"/>
      <c r="C739" s="3"/>
      <c r="E739" s="29"/>
    </row>
    <row r="740" spans="1:5">
      <c r="A740" s="3"/>
      <c r="B740" s="3"/>
      <c r="C740" s="3"/>
      <c r="E740" s="29"/>
    </row>
    <row r="741" spans="1:5">
      <c r="A741" s="3"/>
      <c r="B741" s="3"/>
      <c r="C741" s="3"/>
      <c r="E741" s="29"/>
    </row>
    <row r="742" spans="1:5">
      <c r="A742" s="3"/>
      <c r="B742" s="3"/>
      <c r="C742" s="3"/>
      <c r="E742" s="29"/>
    </row>
    <row r="743" spans="1:5">
      <c r="A743" s="3"/>
      <c r="B743" s="3"/>
      <c r="C743" s="3"/>
      <c r="E743" s="29"/>
    </row>
    <row r="744" spans="1:5">
      <c r="A744" s="3"/>
      <c r="B744" s="3"/>
      <c r="C744" s="3"/>
      <c r="E744" s="29"/>
    </row>
    <row r="745" spans="1:5">
      <c r="A745" s="3"/>
      <c r="B745" s="3"/>
      <c r="C745" s="3"/>
      <c r="E745" s="29"/>
    </row>
    <row r="746" spans="1:5">
      <c r="A746" s="3"/>
      <c r="B746" s="3"/>
      <c r="C746" s="3"/>
      <c r="E746" s="29"/>
    </row>
    <row r="747" spans="1:5">
      <c r="A747" s="3"/>
      <c r="B747" s="3"/>
      <c r="C747" s="3"/>
      <c r="E747" s="29"/>
    </row>
    <row r="748" spans="1:5">
      <c r="A748" s="3"/>
      <c r="B748" s="3"/>
      <c r="C748" s="3"/>
      <c r="E748" s="29"/>
    </row>
    <row r="749" spans="1:5">
      <c r="A749" s="3"/>
      <c r="B749" s="3"/>
      <c r="C749" s="3"/>
      <c r="E749" s="29"/>
    </row>
    <row r="750" spans="1:5">
      <c r="A750" s="3"/>
      <c r="B750" s="3"/>
      <c r="C750" s="3"/>
      <c r="E750" s="29"/>
    </row>
    <row r="751" spans="1:5">
      <c r="A751" s="3"/>
      <c r="B751" s="3"/>
      <c r="C751" s="3"/>
      <c r="E751" s="29"/>
    </row>
    <row r="752" spans="1:5">
      <c r="A752" s="3"/>
      <c r="B752" s="3"/>
      <c r="C752" s="3"/>
      <c r="E752" s="29"/>
    </row>
    <row r="753" spans="1:5">
      <c r="A753" s="3"/>
      <c r="B753" s="3"/>
      <c r="C753" s="3"/>
      <c r="E753" s="29"/>
    </row>
    <row r="754" spans="1:5">
      <c r="A754" s="3"/>
      <c r="B754" s="3"/>
      <c r="C754" s="3"/>
      <c r="E754" s="29"/>
    </row>
    <row r="755" spans="1:5">
      <c r="A755" s="3"/>
      <c r="B755" s="3"/>
      <c r="C755" s="3"/>
      <c r="E755" s="29"/>
    </row>
    <row r="756" spans="1:5">
      <c r="A756" s="3"/>
      <c r="B756" s="3"/>
      <c r="C756" s="3"/>
      <c r="E756" s="29"/>
    </row>
    <row r="757" spans="1:5">
      <c r="A757" s="3"/>
      <c r="B757" s="3"/>
      <c r="C757" s="3"/>
      <c r="E757" s="29"/>
    </row>
    <row r="758" spans="1:5">
      <c r="A758" s="3"/>
      <c r="B758" s="3"/>
      <c r="C758" s="3"/>
      <c r="E758" s="29"/>
    </row>
    <row r="759" spans="1:5">
      <c r="A759" s="3"/>
      <c r="B759" s="3"/>
      <c r="C759" s="3"/>
      <c r="E759" s="29"/>
    </row>
    <row r="760" spans="1:5">
      <c r="A760" s="3"/>
      <c r="B760" s="3"/>
      <c r="C760" s="3"/>
      <c r="E760" s="29"/>
    </row>
    <row r="761" spans="1:5">
      <c r="A761" s="3"/>
      <c r="B761" s="3"/>
      <c r="C761" s="3"/>
      <c r="E761" s="29"/>
    </row>
    <row r="762" spans="1:5">
      <c r="A762" s="3"/>
      <c r="B762" s="3"/>
      <c r="C762" s="3"/>
      <c r="E762" s="29"/>
    </row>
    <row r="763" spans="1:5">
      <c r="A763" s="3"/>
      <c r="B763" s="3"/>
      <c r="C763" s="3"/>
      <c r="E763" s="29"/>
    </row>
    <row r="764" spans="1:5">
      <c r="A764" s="3"/>
      <c r="B764" s="3"/>
      <c r="C764" s="3"/>
      <c r="E764" s="29"/>
    </row>
    <row r="765" spans="1:5">
      <c r="A765" s="3"/>
      <c r="B765" s="3"/>
      <c r="C765" s="3"/>
      <c r="E765" s="29"/>
    </row>
    <row r="766" spans="1:5">
      <c r="A766" s="3"/>
      <c r="B766" s="3"/>
      <c r="C766" s="3"/>
      <c r="E766" s="29"/>
    </row>
    <row r="767" spans="1:5">
      <c r="A767" s="3"/>
      <c r="B767" s="3"/>
      <c r="C767" s="3"/>
      <c r="E767" s="29"/>
    </row>
    <row r="768" spans="1:5">
      <c r="A768" s="3"/>
      <c r="B768" s="3"/>
      <c r="C768" s="3"/>
      <c r="E768" s="29"/>
    </row>
    <row r="769" spans="1:5">
      <c r="A769" s="3"/>
      <c r="B769" s="3"/>
      <c r="C769" s="3"/>
      <c r="E769" s="29"/>
    </row>
    <row r="770" spans="1:5">
      <c r="A770" s="3"/>
      <c r="B770" s="3"/>
      <c r="C770" s="3"/>
      <c r="E770" s="29"/>
    </row>
    <row r="771" spans="1:5">
      <c r="A771" s="3"/>
      <c r="B771" s="3"/>
      <c r="C771" s="3"/>
      <c r="E771" s="29"/>
    </row>
    <row r="772" spans="1:5">
      <c r="A772" s="3"/>
      <c r="B772" s="3"/>
      <c r="C772" s="3"/>
      <c r="E772" s="29"/>
    </row>
    <row r="773" spans="1:5">
      <c r="A773" s="3"/>
      <c r="B773" s="3"/>
      <c r="C773" s="3"/>
      <c r="E773" s="29"/>
    </row>
    <row r="774" spans="1:5">
      <c r="A774" s="3"/>
      <c r="B774" s="3"/>
      <c r="C774" s="3"/>
      <c r="E774" s="29"/>
    </row>
    <row r="775" spans="1:5">
      <c r="A775" s="3"/>
      <c r="B775" s="3"/>
      <c r="C775" s="3"/>
      <c r="E775" s="29"/>
    </row>
    <row r="776" spans="1:5">
      <c r="A776" s="3"/>
      <c r="B776" s="3"/>
      <c r="C776" s="3"/>
      <c r="E776" s="29"/>
    </row>
    <row r="777" spans="1:5">
      <c r="A777" s="3"/>
      <c r="B777" s="3"/>
      <c r="C777" s="3"/>
      <c r="E777" s="29"/>
    </row>
    <row r="778" spans="1:5">
      <c r="A778" s="3"/>
      <c r="B778" s="3"/>
      <c r="C778" s="3"/>
      <c r="E778" s="29"/>
    </row>
    <row r="779" spans="1:5">
      <c r="A779" s="3"/>
      <c r="B779" s="3"/>
      <c r="C779" s="3"/>
      <c r="E779" s="29"/>
    </row>
    <row r="780" spans="1:5">
      <c r="A780" s="3"/>
      <c r="B780" s="3"/>
      <c r="C780" s="3"/>
      <c r="E780" s="29"/>
    </row>
    <row r="781" spans="1:5">
      <c r="A781" s="3"/>
      <c r="B781" s="3"/>
      <c r="C781" s="3"/>
      <c r="E781" s="29"/>
    </row>
    <row r="782" spans="1:5">
      <c r="A782" s="3"/>
      <c r="B782" s="3"/>
      <c r="C782" s="3"/>
      <c r="E782" s="29"/>
    </row>
    <row r="783" spans="1:5">
      <c r="A783" s="3"/>
      <c r="B783" s="3"/>
      <c r="C783" s="3"/>
      <c r="E783" s="29"/>
    </row>
    <row r="784" spans="1:5">
      <c r="A784" s="3"/>
      <c r="B784" s="3"/>
      <c r="C784" s="3"/>
      <c r="E784" s="29"/>
    </row>
    <row r="785" spans="1:5">
      <c r="A785" s="3"/>
      <c r="B785" s="3"/>
      <c r="C785" s="3"/>
      <c r="E785" s="29"/>
    </row>
    <row r="786" spans="1:5">
      <c r="A786" s="3"/>
      <c r="B786" s="3"/>
      <c r="C786" s="3"/>
      <c r="E786" s="29"/>
    </row>
    <row r="787" spans="1:5">
      <c r="A787" s="3"/>
      <c r="B787" s="3"/>
      <c r="C787" s="3"/>
      <c r="E787" s="29"/>
    </row>
    <row r="788" spans="1:5">
      <c r="A788" s="3"/>
      <c r="B788" s="3"/>
      <c r="C788" s="3"/>
      <c r="E788" s="29"/>
    </row>
    <row r="789" spans="1:5">
      <c r="A789" s="3"/>
      <c r="B789" s="3"/>
      <c r="C789" s="3"/>
      <c r="E789" s="29"/>
    </row>
    <row r="790" spans="1:5">
      <c r="A790" s="3"/>
      <c r="B790" s="3"/>
      <c r="C790" s="3"/>
      <c r="E790" s="29"/>
    </row>
    <row r="791" spans="1:5">
      <c r="A791" s="3"/>
      <c r="B791" s="3"/>
      <c r="C791" s="3"/>
      <c r="E791" s="29"/>
    </row>
    <row r="792" spans="1:5">
      <c r="A792" s="3"/>
      <c r="B792" s="3"/>
      <c r="C792" s="3"/>
      <c r="E792" s="29"/>
    </row>
    <row r="793" spans="1:5">
      <c r="A793" s="3"/>
      <c r="B793" s="3"/>
      <c r="C793" s="3"/>
      <c r="E793" s="29"/>
    </row>
    <row r="794" spans="1:5">
      <c r="A794" s="3"/>
      <c r="B794" s="3"/>
      <c r="C794" s="3"/>
      <c r="E794" s="29"/>
    </row>
    <row r="795" spans="1:5">
      <c r="A795" s="3"/>
      <c r="B795" s="3"/>
      <c r="C795" s="3"/>
      <c r="E795" s="29"/>
    </row>
    <row r="796" spans="1:5">
      <c r="A796" s="3"/>
      <c r="B796" s="3"/>
      <c r="C796" s="3"/>
      <c r="E796" s="29"/>
    </row>
    <row r="797" spans="1:5">
      <c r="A797" s="3"/>
      <c r="B797" s="3"/>
      <c r="C797" s="3"/>
      <c r="E797" s="29"/>
    </row>
    <row r="798" spans="1:5">
      <c r="A798" s="3"/>
      <c r="B798" s="3"/>
      <c r="C798" s="3"/>
      <c r="E798" s="29"/>
    </row>
    <row r="799" spans="1:5">
      <c r="A799" s="3"/>
      <c r="B799" s="3"/>
      <c r="C799" s="3"/>
      <c r="E799" s="29"/>
    </row>
    <row r="800" spans="1:5">
      <c r="A800" s="3"/>
      <c r="B800" s="3"/>
      <c r="C800" s="3"/>
      <c r="E800" s="29"/>
    </row>
    <row r="801" spans="1:5">
      <c r="A801" s="3"/>
      <c r="B801" s="3"/>
      <c r="C801" s="3"/>
      <c r="E801" s="29"/>
    </row>
    <row r="802" spans="1:5">
      <c r="A802" s="3"/>
      <c r="B802" s="3"/>
      <c r="C802" s="3"/>
      <c r="E802" s="29"/>
    </row>
    <row r="803" spans="1:5">
      <c r="A803" s="3"/>
      <c r="B803" s="3"/>
      <c r="C803" s="3"/>
      <c r="E803" s="29"/>
    </row>
    <row r="804" spans="1:5">
      <c r="A804" s="3"/>
      <c r="B804" s="3"/>
      <c r="C804" s="3"/>
      <c r="E804" s="29"/>
    </row>
    <row r="805" spans="1:5">
      <c r="A805" s="3"/>
      <c r="B805" s="3"/>
      <c r="C805" s="3"/>
      <c r="E805" s="29"/>
    </row>
    <row r="806" spans="1:5">
      <c r="A806" s="3"/>
      <c r="B806" s="3"/>
      <c r="C806" s="3"/>
      <c r="E806" s="29"/>
    </row>
    <row r="807" spans="1:5">
      <c r="A807" s="3"/>
      <c r="B807" s="3"/>
      <c r="C807" s="3"/>
      <c r="E807" s="29"/>
    </row>
    <row r="808" spans="1:5">
      <c r="A808" s="3"/>
      <c r="B808" s="3"/>
      <c r="C808" s="3"/>
      <c r="E808" s="29"/>
    </row>
    <row r="809" spans="1:5">
      <c r="A809" s="3"/>
      <c r="B809" s="3"/>
      <c r="C809" s="3"/>
      <c r="E809" s="29"/>
    </row>
    <row r="810" spans="1:5">
      <c r="A810" s="3"/>
      <c r="B810" s="3"/>
      <c r="C810" s="3"/>
      <c r="E810" s="29"/>
    </row>
    <row r="811" spans="1:5">
      <c r="A811" s="3"/>
      <c r="B811" s="3"/>
      <c r="C811" s="3"/>
      <c r="E811" s="29"/>
    </row>
    <row r="812" spans="1:5">
      <c r="A812" s="3"/>
      <c r="B812" s="3"/>
      <c r="C812" s="3"/>
      <c r="E812" s="29"/>
    </row>
    <row r="813" spans="1:5">
      <c r="A813" s="3"/>
      <c r="B813" s="3"/>
      <c r="C813" s="3"/>
      <c r="E813" s="29"/>
    </row>
    <row r="814" spans="1:5">
      <c r="A814" s="3"/>
      <c r="B814" s="3"/>
      <c r="C814" s="3"/>
      <c r="E814" s="29"/>
    </row>
    <row r="815" spans="1:5">
      <c r="A815" s="3"/>
      <c r="B815" s="3"/>
      <c r="C815" s="3"/>
      <c r="E815" s="29"/>
    </row>
    <row r="816" spans="1:5">
      <c r="A816" s="3"/>
      <c r="B816" s="3"/>
      <c r="C816" s="3"/>
      <c r="E816" s="29"/>
    </row>
    <row r="817" spans="1:5">
      <c r="A817" s="3"/>
      <c r="B817" s="3"/>
      <c r="C817" s="3"/>
      <c r="E817" s="29"/>
    </row>
    <row r="818" spans="1:5">
      <c r="A818" s="3"/>
      <c r="B818" s="3"/>
      <c r="C818" s="3"/>
      <c r="E818" s="29"/>
    </row>
    <row r="819" spans="1:5">
      <c r="A819" s="3"/>
      <c r="B819" s="3"/>
      <c r="C819" s="3"/>
      <c r="E819" s="29"/>
    </row>
    <row r="820" spans="1:5">
      <c r="A820" s="3"/>
      <c r="B820" s="3"/>
      <c r="C820" s="3"/>
      <c r="E820" s="29"/>
    </row>
    <row r="821" spans="1:5">
      <c r="A821" s="3"/>
      <c r="B821" s="3"/>
      <c r="C821" s="3"/>
      <c r="E821" s="29"/>
    </row>
    <row r="822" spans="1:5">
      <c r="A822" s="3"/>
      <c r="B822" s="3"/>
      <c r="C822" s="3"/>
      <c r="E822" s="29"/>
    </row>
    <row r="823" spans="1:5">
      <c r="A823" s="3"/>
      <c r="B823" s="3"/>
      <c r="C823" s="3"/>
      <c r="E823" s="29"/>
    </row>
    <row r="824" spans="1:5">
      <c r="A824" s="3"/>
      <c r="B824" s="3"/>
      <c r="C824" s="3"/>
      <c r="E824" s="29"/>
    </row>
    <row r="825" spans="1:5">
      <c r="A825" s="3"/>
      <c r="B825" s="3"/>
      <c r="C825" s="3"/>
      <c r="E825" s="29"/>
    </row>
    <row r="826" spans="1:5">
      <c r="A826" s="3"/>
      <c r="B826" s="3"/>
      <c r="C826" s="3"/>
      <c r="E826" s="29"/>
    </row>
    <row r="827" spans="1:5">
      <c r="A827" s="3"/>
      <c r="B827" s="3"/>
      <c r="C827" s="3"/>
      <c r="E827" s="29"/>
    </row>
    <row r="828" spans="1:5">
      <c r="A828" s="3"/>
      <c r="B828" s="3"/>
      <c r="C828" s="3"/>
      <c r="E828" s="29"/>
    </row>
    <row r="829" spans="1:5">
      <c r="A829" s="3"/>
      <c r="B829" s="3"/>
      <c r="C829" s="3"/>
      <c r="E829" s="29"/>
    </row>
    <row r="830" spans="1:5">
      <c r="A830" s="3"/>
      <c r="B830" s="3"/>
      <c r="C830" s="3"/>
      <c r="E830" s="29"/>
    </row>
    <row r="831" spans="1:5">
      <c r="A831" s="3"/>
      <c r="B831" s="3"/>
      <c r="C831" s="3"/>
      <c r="E831" s="29"/>
    </row>
    <row r="832" spans="1:5">
      <c r="A832" s="3"/>
      <c r="B832" s="3"/>
      <c r="C832" s="3"/>
      <c r="E832" s="29"/>
    </row>
    <row r="833" spans="1:5">
      <c r="A833" s="3"/>
      <c r="B833" s="3"/>
      <c r="C833" s="3"/>
      <c r="E833" s="29"/>
    </row>
    <row r="834" spans="1:5">
      <c r="A834" s="3"/>
      <c r="B834" s="3"/>
      <c r="C834" s="3"/>
      <c r="E834" s="29"/>
    </row>
    <row r="835" spans="1:5">
      <c r="A835" s="3"/>
      <c r="B835" s="3"/>
      <c r="C835" s="3"/>
      <c r="E835" s="29"/>
    </row>
    <row r="836" spans="1:5">
      <c r="A836" s="3"/>
      <c r="B836" s="3"/>
      <c r="C836" s="3"/>
      <c r="E836" s="29"/>
    </row>
    <row r="837" spans="1:5">
      <c r="A837" s="3"/>
      <c r="B837" s="3"/>
      <c r="C837" s="3"/>
      <c r="E837" s="29"/>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20"/>
  <sheetViews>
    <sheetView zoomScale="80" zoomScaleNormal="80" workbookViewId="0">
      <selection activeCell="A1" sqref="A1:C3"/>
    </sheetView>
  </sheetViews>
  <sheetFormatPr defaultColWidth="9" defaultRowHeight="12.75" outlineLevelCol="6"/>
  <cols>
    <col min="1" max="1" width="17.8571428571429" customWidth="1"/>
    <col min="2" max="2" width="15" customWidth="1"/>
    <col min="6" max="6" width="17" customWidth="1"/>
    <col min="7" max="7" width="20.7142857142857" customWidth="1"/>
  </cols>
  <sheetData>
    <row r="1" ht="33.75" customHeight="1" spans="1:3">
      <c r="A1" s="5" t="s">
        <v>11627</v>
      </c>
      <c r="B1" s="5" t="s">
        <v>11460</v>
      </c>
      <c r="C1" s="25" t="s">
        <v>11504</v>
      </c>
    </row>
    <row r="2" ht="33.75" customHeight="1" spans="1:7">
      <c r="A2" s="6" t="s">
        <v>11631</v>
      </c>
      <c r="B2" s="6" t="s">
        <v>11517</v>
      </c>
      <c r="C2" s="26"/>
      <c r="F2" s="20" t="s">
        <v>11634</v>
      </c>
      <c r="G2" s="20">
        <f>+COUNTA(A:A)+COUNTA(B:B)-6</f>
        <v>0</v>
      </c>
    </row>
    <row r="3" spans="1:3">
      <c r="A3" s="7" t="s">
        <v>12151</v>
      </c>
      <c r="B3" s="7" t="s">
        <v>12152</v>
      </c>
      <c r="C3" s="27"/>
    </row>
    <row r="4" spans="1:3">
      <c r="A4" s="3"/>
      <c r="B4" s="3"/>
      <c r="C4" s="83"/>
    </row>
    <row r="5" spans="1:3">
      <c r="A5" s="3"/>
      <c r="B5" s="3"/>
      <c r="C5" s="83"/>
    </row>
    <row r="6" spans="1:3">
      <c r="A6" s="3"/>
      <c r="B6" s="3"/>
      <c r="C6" s="83"/>
    </row>
    <row r="7" spans="1:3">
      <c r="A7" s="3"/>
      <c r="B7" s="3"/>
      <c r="C7" s="83"/>
    </row>
    <row r="8" spans="1:3">
      <c r="A8" s="3"/>
      <c r="B8" s="3"/>
      <c r="C8" s="83"/>
    </row>
    <row r="9" spans="1:3">
      <c r="A9" s="3"/>
      <c r="B9" s="3"/>
      <c r="C9" s="83"/>
    </row>
    <row r="10" spans="1:3">
      <c r="A10" s="3"/>
      <c r="B10" s="3"/>
      <c r="C10" s="3"/>
    </row>
    <row r="11" spans="1:3">
      <c r="A11" s="3"/>
      <c r="B11" s="3"/>
      <c r="C11" s="3"/>
    </row>
    <row r="12" spans="1:3">
      <c r="A12" s="3"/>
      <c r="B12" s="3"/>
      <c r="C12" s="3"/>
    </row>
    <row r="13" spans="1:3">
      <c r="A13" s="3"/>
      <c r="B13" s="3"/>
      <c r="C13" s="3"/>
    </row>
    <row r="14" spans="1:3">
      <c r="A14" s="3"/>
      <c r="B14" s="3"/>
      <c r="C14" s="3"/>
    </row>
    <row r="15" spans="1:3">
      <c r="A15" s="3"/>
      <c r="B15" s="3"/>
      <c r="C15" s="3"/>
    </row>
    <row r="16" spans="1:3">
      <c r="A16" s="3"/>
      <c r="B16" s="3"/>
      <c r="C16" s="3"/>
    </row>
    <row r="17" spans="1:3">
      <c r="A17" s="3"/>
      <c r="B17" s="3"/>
      <c r="C17" s="3"/>
    </row>
    <row r="18" spans="1:3">
      <c r="A18" s="3"/>
      <c r="B18" s="3"/>
      <c r="C18" s="3"/>
    </row>
    <row r="19" spans="1:3">
      <c r="A19" s="3"/>
      <c r="B19" s="3"/>
      <c r="C19" s="3"/>
    </row>
    <row r="20" spans="1:3">
      <c r="A20" s="3"/>
      <c r="B20" s="3"/>
      <c r="C20" s="3"/>
    </row>
    <row r="21" spans="1:3">
      <c r="A21" s="3"/>
      <c r="B21" s="3"/>
      <c r="C21" s="3"/>
    </row>
    <row r="22" spans="1:3">
      <c r="A22" s="3"/>
      <c r="B22" s="3"/>
      <c r="C22" s="3"/>
    </row>
    <row r="23" spans="1:3">
      <c r="A23" s="3"/>
      <c r="B23" s="3"/>
      <c r="C23" s="3"/>
    </row>
    <row r="24" spans="1:3">
      <c r="A24" s="3"/>
      <c r="B24" s="3"/>
      <c r="C24" s="3"/>
    </row>
    <row r="25" spans="1:3">
      <c r="A25" s="3"/>
      <c r="B25" s="3"/>
      <c r="C25" s="3"/>
    </row>
    <row r="26" spans="1:3">
      <c r="A26" s="3"/>
      <c r="B26" s="3"/>
      <c r="C26" s="3"/>
    </row>
    <row r="27" spans="1:3">
      <c r="A27" s="3"/>
      <c r="B27" s="3"/>
      <c r="C27" s="3"/>
    </row>
    <row r="28" spans="1:3">
      <c r="A28" s="3"/>
      <c r="B28" s="3"/>
      <c r="C28" s="3"/>
    </row>
    <row r="29" spans="1:3">
      <c r="A29" s="3"/>
      <c r="B29" s="3"/>
      <c r="C29" s="3"/>
    </row>
    <row r="30" spans="1:3">
      <c r="A30" s="3"/>
      <c r="B30" s="3"/>
      <c r="C30" s="3"/>
    </row>
    <row r="31" spans="1:3">
      <c r="A31" s="3"/>
      <c r="B31" s="3"/>
      <c r="C31" s="3"/>
    </row>
    <row r="32" spans="1:3">
      <c r="A32" s="3"/>
      <c r="B32" s="3"/>
      <c r="C32" s="3"/>
    </row>
    <row r="33" spans="1:3">
      <c r="A33" s="3"/>
      <c r="B33" s="3"/>
      <c r="C33" s="3"/>
    </row>
    <row r="34" spans="1:3">
      <c r="A34" s="3"/>
      <c r="B34" s="3"/>
      <c r="C34" s="3"/>
    </row>
    <row r="35" spans="1:3">
      <c r="A35" s="3"/>
      <c r="B35" s="3"/>
      <c r="C35" s="3"/>
    </row>
    <row r="36" spans="1:3">
      <c r="A36" s="3"/>
      <c r="B36" s="3"/>
      <c r="C36" s="3"/>
    </row>
    <row r="37" spans="1:3">
      <c r="A37" s="3"/>
      <c r="B37" s="3"/>
      <c r="C37" s="3"/>
    </row>
    <row r="38" spans="1:3">
      <c r="A38" s="3"/>
      <c r="B38" s="3"/>
      <c r="C38" s="3"/>
    </row>
    <row r="39" spans="1:3">
      <c r="A39" s="3"/>
      <c r="B39" s="3"/>
      <c r="C39" s="3"/>
    </row>
    <row r="40" spans="1:3">
      <c r="A40" s="3"/>
      <c r="B40" s="3"/>
      <c r="C40" s="3"/>
    </row>
    <row r="41" spans="1:3">
      <c r="A41" s="3"/>
      <c r="B41" s="3"/>
      <c r="C41" s="3"/>
    </row>
    <row r="42" spans="1:3">
      <c r="A42" s="3"/>
      <c r="B42" s="3"/>
      <c r="C42" s="3"/>
    </row>
    <row r="43" spans="1:3">
      <c r="A43" s="3"/>
      <c r="B43" s="3"/>
      <c r="C43" s="3"/>
    </row>
    <row r="44" spans="1:3">
      <c r="A44" s="3"/>
      <c r="B44" s="3"/>
      <c r="C44" s="3"/>
    </row>
    <row r="45" spans="1:3">
      <c r="A45" s="3"/>
      <c r="B45" s="3"/>
      <c r="C45" s="3"/>
    </row>
    <row r="46" spans="1:3">
      <c r="A46" s="3"/>
      <c r="B46" s="3"/>
      <c r="C46" s="3"/>
    </row>
    <row r="47" spans="1:3">
      <c r="A47" s="3"/>
      <c r="B47" s="3"/>
      <c r="C47" s="3"/>
    </row>
    <row r="48" spans="1:3">
      <c r="A48" s="3"/>
      <c r="B48" s="3"/>
      <c r="C48" s="3"/>
    </row>
    <row r="49" spans="1:3">
      <c r="A49" s="3"/>
      <c r="B49" s="3"/>
      <c r="C49" s="3"/>
    </row>
    <row r="50" spans="1:3">
      <c r="A50" s="3"/>
      <c r="B50" s="3"/>
      <c r="C50" s="3"/>
    </row>
    <row r="51" spans="1:3">
      <c r="A51" s="3"/>
      <c r="B51" s="3"/>
      <c r="C51" s="3"/>
    </row>
    <row r="52" spans="1:3">
      <c r="A52" s="3"/>
      <c r="B52" s="3"/>
      <c r="C52" s="3"/>
    </row>
    <row r="53" spans="1:3">
      <c r="A53" s="3"/>
      <c r="B53" s="3"/>
      <c r="C53" s="3"/>
    </row>
    <row r="54" spans="1:3">
      <c r="A54" s="3"/>
      <c r="B54" s="3"/>
      <c r="C54" s="3"/>
    </row>
    <row r="55" spans="1:3">
      <c r="A55" s="3"/>
      <c r="B55" s="3"/>
      <c r="C55" s="3"/>
    </row>
    <row r="56" spans="1:3">
      <c r="A56" s="3"/>
      <c r="B56" s="3"/>
      <c r="C56" s="3"/>
    </row>
    <row r="57" spans="1:3">
      <c r="A57" s="3"/>
      <c r="B57" s="3"/>
      <c r="C57" s="3"/>
    </row>
    <row r="58" spans="1:3">
      <c r="A58" s="3"/>
      <c r="B58" s="3"/>
      <c r="C58" s="3"/>
    </row>
    <row r="59" spans="1:3">
      <c r="A59" s="3"/>
      <c r="B59" s="3"/>
      <c r="C59" s="3"/>
    </row>
    <row r="60" spans="1:3">
      <c r="A60" s="3"/>
      <c r="B60" s="3"/>
      <c r="C60" s="3"/>
    </row>
    <row r="61" spans="1:3">
      <c r="A61" s="3"/>
      <c r="B61" s="3"/>
      <c r="C61" s="3"/>
    </row>
    <row r="62" spans="1:3">
      <c r="A62" s="3"/>
      <c r="B62" s="3"/>
      <c r="C62" s="3"/>
    </row>
    <row r="63" spans="1:3">
      <c r="A63" s="3"/>
      <c r="B63" s="3"/>
      <c r="C63" s="3"/>
    </row>
    <row r="64" spans="1:3">
      <c r="A64" s="3"/>
      <c r="B64" s="3"/>
      <c r="C64" s="3"/>
    </row>
    <row r="65" spans="1:3">
      <c r="A65" s="3"/>
      <c r="B65" s="3"/>
      <c r="C65" s="3"/>
    </row>
    <row r="66" spans="1:3">
      <c r="A66" s="3"/>
      <c r="B66" s="3"/>
      <c r="C66" s="3"/>
    </row>
    <row r="67" spans="1:3">
      <c r="A67" s="3"/>
      <c r="B67" s="3"/>
      <c r="C67" s="3"/>
    </row>
    <row r="68" spans="1:3">
      <c r="A68" s="3"/>
      <c r="B68" s="3"/>
      <c r="C68" s="3"/>
    </row>
    <row r="69" spans="1:3">
      <c r="A69" s="3"/>
      <c r="B69" s="3"/>
      <c r="C69" s="3"/>
    </row>
    <row r="70" spans="1:3">
      <c r="A70" s="3"/>
      <c r="B70" s="3"/>
      <c r="C70" s="3"/>
    </row>
    <row r="71" spans="1:3">
      <c r="A71" s="3"/>
      <c r="B71" s="3"/>
      <c r="C71" s="3"/>
    </row>
    <row r="72" spans="1:3">
      <c r="A72" s="3"/>
      <c r="B72" s="3"/>
      <c r="C72" s="3"/>
    </row>
    <row r="73" spans="1:3">
      <c r="A73" s="3"/>
      <c r="B73" s="3"/>
      <c r="C73" s="3"/>
    </row>
    <row r="74" spans="1:3">
      <c r="A74" s="3"/>
      <c r="B74" s="3"/>
      <c r="C74" s="3"/>
    </row>
    <row r="75" spans="1:3">
      <c r="A75" s="3"/>
      <c r="B75" s="3"/>
      <c r="C75" s="3"/>
    </row>
    <row r="76" spans="1:3">
      <c r="A76" s="3"/>
      <c r="B76" s="3"/>
      <c r="C76" s="3"/>
    </row>
    <row r="77" spans="1:3">
      <c r="A77" s="3"/>
      <c r="B77" s="3"/>
      <c r="C77" s="3"/>
    </row>
    <row r="78" spans="1:3">
      <c r="A78" s="3"/>
      <c r="B78" s="3"/>
      <c r="C78" s="3"/>
    </row>
    <row r="79" spans="1:3">
      <c r="A79" s="3"/>
      <c r="B79" s="3"/>
      <c r="C79" s="3"/>
    </row>
    <row r="80" spans="1:3">
      <c r="A80" s="3"/>
      <c r="B80" s="3"/>
      <c r="C80" s="3"/>
    </row>
    <row r="81" spans="1:3">
      <c r="A81" s="3"/>
      <c r="B81" s="3"/>
      <c r="C81" s="3"/>
    </row>
    <row r="82" spans="1:3">
      <c r="A82" s="3"/>
      <c r="B82" s="3"/>
      <c r="C82" s="3"/>
    </row>
    <row r="83" spans="1:3">
      <c r="A83" s="3"/>
      <c r="B83" s="3"/>
      <c r="C83" s="3"/>
    </row>
    <row r="84" spans="1:3">
      <c r="A84" s="3"/>
      <c r="B84" s="3"/>
      <c r="C84" s="3"/>
    </row>
    <row r="85" spans="1:3">
      <c r="A85" s="3"/>
      <c r="B85" s="3"/>
      <c r="C85" s="3"/>
    </row>
    <row r="86" spans="1:3">
      <c r="A86" s="3"/>
      <c r="B86" s="3"/>
      <c r="C86" s="3"/>
    </row>
    <row r="87" spans="1:3">
      <c r="A87" s="3"/>
      <c r="B87" s="3"/>
      <c r="C87" s="3"/>
    </row>
    <row r="88" spans="1:3">
      <c r="A88" s="3"/>
      <c r="B88" s="3"/>
      <c r="C88" s="3"/>
    </row>
    <row r="89" spans="1:3">
      <c r="A89" s="3"/>
      <c r="B89" s="3"/>
      <c r="C89" s="3"/>
    </row>
    <row r="90" spans="1:3">
      <c r="A90" s="3"/>
      <c r="B90" s="3"/>
      <c r="C90" s="3"/>
    </row>
    <row r="91" spans="1:3">
      <c r="A91" s="3"/>
      <c r="B91" s="3"/>
      <c r="C91" s="3"/>
    </row>
    <row r="92" spans="1:3">
      <c r="A92" s="3"/>
      <c r="B92" s="3"/>
      <c r="C92" s="3"/>
    </row>
    <row r="93" spans="1:3">
      <c r="A93" s="3"/>
      <c r="B93" s="3"/>
      <c r="C93" s="3"/>
    </row>
    <row r="94" spans="1:3">
      <c r="A94" s="3"/>
      <c r="B94" s="3"/>
      <c r="C94" s="3"/>
    </row>
    <row r="95" spans="1:3">
      <c r="A95" s="3"/>
      <c r="B95" s="3"/>
      <c r="C95" s="3"/>
    </row>
    <row r="96" spans="1:3">
      <c r="A96" s="3"/>
      <c r="B96" s="3"/>
      <c r="C96" s="3"/>
    </row>
    <row r="97" spans="1:3">
      <c r="A97" s="3"/>
      <c r="B97" s="3"/>
      <c r="C97" s="3"/>
    </row>
    <row r="98" spans="1:3">
      <c r="A98" s="3"/>
      <c r="B98" s="3"/>
      <c r="C98" s="3"/>
    </row>
    <row r="99" spans="1:3">
      <c r="A99" s="3"/>
      <c r="B99" s="3"/>
      <c r="C99" s="3"/>
    </row>
    <row r="100" spans="1:3">
      <c r="A100" s="3"/>
      <c r="B100" s="3"/>
      <c r="C100" s="3"/>
    </row>
    <row r="101" spans="1:3">
      <c r="A101" s="3"/>
      <c r="B101" s="3"/>
      <c r="C101" s="3"/>
    </row>
    <row r="102" spans="1:3">
      <c r="A102" s="3"/>
      <c r="B102" s="3"/>
      <c r="C102" s="3"/>
    </row>
    <row r="103" spans="1:3">
      <c r="A103" s="3"/>
      <c r="B103" s="3"/>
      <c r="C103" s="3"/>
    </row>
    <row r="104" spans="1:3">
      <c r="A104" s="3"/>
      <c r="B104" s="3"/>
      <c r="C104" s="3"/>
    </row>
    <row r="105" spans="1:3">
      <c r="A105" s="3"/>
      <c r="B105" s="3"/>
      <c r="C105" s="3"/>
    </row>
    <row r="106" spans="1:3">
      <c r="A106" s="3"/>
      <c r="B106" s="3"/>
      <c r="C106" s="3"/>
    </row>
    <row r="107" spans="1:3">
      <c r="A107" s="3"/>
      <c r="B107" s="3"/>
      <c r="C107" s="3"/>
    </row>
    <row r="108" spans="1:3">
      <c r="A108" s="3"/>
      <c r="B108" s="3"/>
      <c r="C108" s="3"/>
    </row>
    <row r="109" spans="1:3">
      <c r="A109" s="3"/>
      <c r="B109" s="3"/>
      <c r="C109" s="3"/>
    </row>
    <row r="110" spans="1:3">
      <c r="A110" s="3"/>
      <c r="B110" s="3"/>
      <c r="C110" s="3"/>
    </row>
    <row r="111" spans="1:3">
      <c r="A111" s="3"/>
      <c r="B111" s="3"/>
      <c r="C111" s="3"/>
    </row>
    <row r="112" spans="1:3">
      <c r="A112" s="3"/>
      <c r="B112" s="3"/>
      <c r="C112" s="3"/>
    </row>
    <row r="113" spans="1:3">
      <c r="A113" s="3"/>
      <c r="B113" s="3"/>
      <c r="C113" s="3"/>
    </row>
    <row r="114" spans="1:3">
      <c r="A114" s="3"/>
      <c r="B114" s="3"/>
      <c r="C114" s="3"/>
    </row>
    <row r="115" spans="1:3">
      <c r="A115" s="3"/>
      <c r="B115" s="3"/>
      <c r="C115" s="3"/>
    </row>
    <row r="116" spans="1:3">
      <c r="A116" s="3"/>
      <c r="B116" s="3"/>
      <c r="C116" s="3"/>
    </row>
    <row r="117" spans="1:3">
      <c r="A117" s="3"/>
      <c r="B117" s="3"/>
      <c r="C117" s="3"/>
    </row>
    <row r="118" spans="1:3">
      <c r="A118" s="3"/>
      <c r="B118" s="3"/>
      <c r="C118" s="3"/>
    </row>
    <row r="119" spans="1:3">
      <c r="A119" s="3"/>
      <c r="B119" s="3"/>
      <c r="C119" s="3"/>
    </row>
    <row r="120" spans="1:3">
      <c r="A120" s="3"/>
      <c r="B120" s="3"/>
      <c r="C120" s="3"/>
    </row>
    <row r="121" spans="1:3">
      <c r="A121" s="3"/>
      <c r="B121" s="3"/>
      <c r="C121" s="3"/>
    </row>
    <row r="122" spans="1:3">
      <c r="A122" s="3"/>
      <c r="B122" s="3"/>
      <c r="C122" s="3"/>
    </row>
    <row r="123" spans="1:3">
      <c r="A123" s="3"/>
      <c r="B123" s="3"/>
      <c r="C123" s="3"/>
    </row>
    <row r="124" spans="1:3">
      <c r="A124" s="3"/>
      <c r="B124" s="3"/>
      <c r="C124" s="3"/>
    </row>
    <row r="125" spans="1:3">
      <c r="A125" s="3"/>
      <c r="B125" s="3"/>
      <c r="C125" s="3"/>
    </row>
    <row r="126" spans="1:3">
      <c r="A126" s="3"/>
      <c r="B126" s="3"/>
      <c r="C126" s="3"/>
    </row>
    <row r="127" spans="1:3">
      <c r="A127" s="3"/>
      <c r="B127" s="3"/>
      <c r="C127" s="3"/>
    </row>
    <row r="128" spans="1:3">
      <c r="A128" s="3"/>
      <c r="B128" s="3"/>
      <c r="C128" s="3"/>
    </row>
    <row r="129" spans="1:3">
      <c r="A129" s="3"/>
      <c r="B129" s="3"/>
      <c r="C129" s="3"/>
    </row>
    <row r="130" spans="1:3">
      <c r="A130" s="3"/>
      <c r="B130" s="3"/>
      <c r="C130" s="3"/>
    </row>
    <row r="131" spans="1:3">
      <c r="A131" s="3"/>
      <c r="B131" s="3"/>
      <c r="C131" s="3"/>
    </row>
    <row r="132" spans="1:3">
      <c r="A132" s="3"/>
      <c r="B132" s="3"/>
      <c r="C132" s="3"/>
    </row>
    <row r="133" spans="1:3">
      <c r="A133" s="3"/>
      <c r="B133" s="3"/>
      <c r="C133" s="3"/>
    </row>
    <row r="134" spans="1:3">
      <c r="A134" s="3"/>
      <c r="B134" s="3"/>
      <c r="C134" s="3"/>
    </row>
    <row r="135" spans="1:3">
      <c r="A135" s="3"/>
      <c r="B135" s="3"/>
      <c r="C135" s="3"/>
    </row>
    <row r="136" spans="1:3">
      <c r="A136" s="3"/>
      <c r="B136" s="3"/>
      <c r="C136" s="3"/>
    </row>
    <row r="137" spans="1:3">
      <c r="A137" s="3"/>
      <c r="B137" s="3"/>
      <c r="C137" s="3"/>
    </row>
    <row r="138" spans="1:3">
      <c r="A138" s="3"/>
      <c r="B138" s="3"/>
      <c r="C138" s="3"/>
    </row>
    <row r="139" spans="1:3">
      <c r="A139" s="3"/>
      <c r="B139" s="3"/>
      <c r="C139" s="3"/>
    </row>
    <row r="140" spans="1:3">
      <c r="A140" s="3"/>
      <c r="B140" s="3"/>
      <c r="C140" s="3"/>
    </row>
    <row r="141" spans="1:3">
      <c r="A141" s="3"/>
      <c r="B141" s="3"/>
      <c r="C141" s="3"/>
    </row>
    <row r="142" spans="1:3">
      <c r="A142" s="3"/>
      <c r="B142" s="3"/>
      <c r="C142" s="3"/>
    </row>
    <row r="143" spans="1:3">
      <c r="A143" s="3"/>
      <c r="B143" s="3"/>
      <c r="C143" s="3"/>
    </row>
    <row r="144" spans="1:3">
      <c r="A144" s="3"/>
      <c r="B144" s="3"/>
      <c r="C144" s="3"/>
    </row>
    <row r="145" spans="1:3">
      <c r="A145" s="3"/>
      <c r="B145" s="3"/>
      <c r="C145" s="3"/>
    </row>
    <row r="146" spans="1:3">
      <c r="A146" s="3"/>
      <c r="B146" s="3"/>
      <c r="C146" s="3"/>
    </row>
    <row r="147" spans="1:3">
      <c r="A147" s="3"/>
      <c r="B147" s="3"/>
      <c r="C147" s="3"/>
    </row>
    <row r="148" spans="1:3">
      <c r="A148" s="3"/>
      <c r="B148" s="3"/>
      <c r="C148" s="3"/>
    </row>
    <row r="149" spans="1:3">
      <c r="A149" s="3"/>
      <c r="B149" s="3"/>
      <c r="C149" s="3"/>
    </row>
    <row r="150" spans="1:3">
      <c r="A150" s="3"/>
      <c r="B150" s="3"/>
      <c r="C150" s="3"/>
    </row>
    <row r="151" spans="1:3">
      <c r="A151" s="3"/>
      <c r="B151" s="3"/>
      <c r="C151" s="3"/>
    </row>
    <row r="152" spans="1:3">
      <c r="A152" s="3"/>
      <c r="B152" s="3"/>
      <c r="C152" s="3"/>
    </row>
    <row r="153" spans="1:3">
      <c r="A153" s="3"/>
      <c r="B153" s="3"/>
      <c r="C153" s="3"/>
    </row>
    <row r="154" spans="1:3">
      <c r="A154" s="3"/>
      <c r="B154" s="3"/>
      <c r="C154" s="3"/>
    </row>
    <row r="155" spans="1:3">
      <c r="A155" s="3"/>
      <c r="B155" s="3"/>
      <c r="C155" s="3"/>
    </row>
    <row r="156" spans="1:3">
      <c r="A156" s="3"/>
      <c r="B156" s="3"/>
      <c r="C156" s="3"/>
    </row>
    <row r="157" spans="1:3">
      <c r="A157" s="3"/>
      <c r="B157" s="3"/>
      <c r="C157" s="3"/>
    </row>
    <row r="158" spans="1:3">
      <c r="A158" s="3"/>
      <c r="B158" s="3"/>
      <c r="C158" s="3"/>
    </row>
    <row r="159" spans="1:3">
      <c r="A159" s="3"/>
      <c r="B159" s="3"/>
      <c r="C159" s="3"/>
    </row>
    <row r="160" spans="1:3">
      <c r="A160" s="3"/>
      <c r="B160" s="3"/>
      <c r="C160" s="3"/>
    </row>
    <row r="161" spans="1:3">
      <c r="A161" s="3"/>
      <c r="B161" s="3"/>
      <c r="C161" s="3"/>
    </row>
    <row r="162" spans="1:3">
      <c r="A162" s="3"/>
      <c r="B162" s="3"/>
      <c r="C162" s="3"/>
    </row>
    <row r="163" spans="1:3">
      <c r="A163" s="3"/>
      <c r="B163" s="3"/>
      <c r="C163" s="3"/>
    </row>
    <row r="164" spans="1:3">
      <c r="A164" s="3"/>
      <c r="B164" s="3"/>
      <c r="C164" s="3"/>
    </row>
    <row r="165" spans="1:3">
      <c r="A165" s="3"/>
      <c r="B165" s="3"/>
      <c r="C165" s="3"/>
    </row>
    <row r="166" spans="1:3">
      <c r="A166" s="3"/>
      <c r="B166" s="3"/>
      <c r="C166" s="3"/>
    </row>
    <row r="167" spans="1:3">
      <c r="A167" s="3"/>
      <c r="B167" s="3"/>
      <c r="C167" s="3"/>
    </row>
    <row r="168" spans="1:3">
      <c r="A168" s="3"/>
      <c r="B168" s="3"/>
      <c r="C168" s="3"/>
    </row>
    <row r="169" spans="1:3">
      <c r="A169" s="3"/>
      <c r="B169" s="3"/>
      <c r="C169" s="3"/>
    </row>
    <row r="170" spans="1:3">
      <c r="A170" s="3"/>
      <c r="B170" s="3"/>
      <c r="C170" s="3"/>
    </row>
    <row r="171" spans="1:3">
      <c r="A171" s="3"/>
      <c r="B171" s="3"/>
      <c r="C171" s="3"/>
    </row>
    <row r="172" spans="1:3">
      <c r="A172" s="3"/>
      <c r="B172" s="3"/>
      <c r="C172" s="3"/>
    </row>
    <row r="173" spans="1:3">
      <c r="A173" s="3"/>
      <c r="B173" s="3"/>
      <c r="C173" s="3"/>
    </row>
    <row r="174" spans="1:3">
      <c r="A174" s="3"/>
      <c r="B174" s="3"/>
      <c r="C174" s="3"/>
    </row>
    <row r="175" spans="1:3">
      <c r="A175" s="3"/>
      <c r="B175" s="3"/>
      <c r="C175" s="3"/>
    </row>
    <row r="176" spans="1:3">
      <c r="A176" s="3"/>
      <c r="B176" s="3"/>
      <c r="C176" s="3"/>
    </row>
    <row r="177" spans="1:3">
      <c r="A177" s="3"/>
      <c r="B177" s="3"/>
      <c r="C177" s="3"/>
    </row>
    <row r="178" spans="1:3">
      <c r="A178" s="3"/>
      <c r="B178" s="3"/>
      <c r="C178" s="3"/>
    </row>
    <row r="179" spans="1:3">
      <c r="A179" s="3"/>
      <c r="B179" s="3"/>
      <c r="C179" s="3"/>
    </row>
    <row r="180" spans="1:3">
      <c r="A180" s="3"/>
      <c r="B180" s="3"/>
      <c r="C180" s="3"/>
    </row>
    <row r="181" spans="1:3">
      <c r="A181" s="3"/>
      <c r="B181" s="3"/>
      <c r="C181" s="3"/>
    </row>
    <row r="182" spans="1:3">
      <c r="A182" s="3"/>
      <c r="B182" s="3"/>
      <c r="C182" s="3"/>
    </row>
    <row r="183" spans="1:3">
      <c r="A183" s="3"/>
      <c r="B183" s="3"/>
      <c r="C183" s="3"/>
    </row>
    <row r="184" spans="1:3">
      <c r="A184" s="3"/>
      <c r="B184" s="3"/>
      <c r="C184" s="3"/>
    </row>
    <row r="185" spans="1:3">
      <c r="A185" s="3"/>
      <c r="B185" s="3"/>
      <c r="C185" s="3"/>
    </row>
    <row r="186" spans="1:3">
      <c r="A186" s="3"/>
      <c r="B186" s="3"/>
      <c r="C186" s="3"/>
    </row>
    <row r="187" spans="1:3">
      <c r="A187" s="3"/>
      <c r="B187" s="3"/>
      <c r="C187" s="3"/>
    </row>
    <row r="188" spans="1:3">
      <c r="A188" s="3"/>
      <c r="B188" s="3"/>
      <c r="C188" s="3"/>
    </row>
    <row r="189" spans="1:3">
      <c r="A189" s="3"/>
      <c r="B189" s="3"/>
      <c r="C189" s="3"/>
    </row>
    <row r="190" spans="1:3">
      <c r="A190" s="3"/>
      <c r="B190" s="3"/>
      <c r="C190" s="3"/>
    </row>
    <row r="191" spans="1:3">
      <c r="A191" s="3"/>
      <c r="B191" s="3"/>
      <c r="C191" s="3"/>
    </row>
    <row r="192" spans="1:3">
      <c r="A192" s="3"/>
      <c r="B192" s="3"/>
      <c r="C192" s="3"/>
    </row>
    <row r="193" spans="1:3">
      <c r="A193" s="3"/>
      <c r="B193" s="3"/>
      <c r="C193" s="3"/>
    </row>
    <row r="194" spans="1:3">
      <c r="A194" s="3"/>
      <c r="B194" s="3"/>
      <c r="C194" s="3"/>
    </row>
    <row r="195" spans="1:3">
      <c r="A195" s="3"/>
      <c r="B195" s="3"/>
      <c r="C195" s="3"/>
    </row>
    <row r="196" spans="1:3">
      <c r="A196" s="3"/>
      <c r="B196" s="3"/>
      <c r="C196" s="3"/>
    </row>
    <row r="197" spans="1:3">
      <c r="A197" s="3"/>
      <c r="B197" s="3"/>
      <c r="C197" s="3"/>
    </row>
    <row r="198" spans="1:3">
      <c r="A198" s="3"/>
      <c r="B198" s="3"/>
      <c r="C198" s="3"/>
    </row>
    <row r="199" spans="1:3">
      <c r="A199" s="3"/>
      <c r="B199" s="3"/>
      <c r="C199" s="3"/>
    </row>
    <row r="200" spans="1:3">
      <c r="A200" s="3"/>
      <c r="B200" s="3"/>
      <c r="C200" s="3"/>
    </row>
    <row r="201" spans="1:3">
      <c r="A201" s="3"/>
      <c r="B201" s="3"/>
      <c r="C201" s="3"/>
    </row>
    <row r="202" spans="1:3">
      <c r="A202" s="3"/>
      <c r="B202" s="3"/>
      <c r="C202" s="3"/>
    </row>
    <row r="203" spans="1:3">
      <c r="A203" s="3"/>
      <c r="B203" s="3"/>
      <c r="C203" s="3"/>
    </row>
    <row r="204" spans="1:3">
      <c r="A204" s="3"/>
      <c r="B204" s="3"/>
      <c r="C204" s="3"/>
    </row>
    <row r="205" spans="1:3">
      <c r="A205" s="3"/>
      <c r="B205" s="3"/>
      <c r="C205" s="3"/>
    </row>
    <row r="206" spans="1:3">
      <c r="A206" s="3"/>
      <c r="B206" s="3"/>
      <c r="C206" s="3"/>
    </row>
    <row r="207" spans="1:3">
      <c r="A207" s="3"/>
      <c r="B207" s="3"/>
      <c r="C207" s="3"/>
    </row>
    <row r="208" spans="1:3">
      <c r="A208" s="3"/>
      <c r="B208" s="3"/>
      <c r="C208" s="3"/>
    </row>
    <row r="209" spans="1:3">
      <c r="A209" s="3"/>
      <c r="B209" s="3"/>
      <c r="C209" s="3"/>
    </row>
    <row r="210" spans="1:3">
      <c r="A210" s="3"/>
      <c r="B210" s="3"/>
      <c r="C210" s="3"/>
    </row>
    <row r="211" spans="1:3">
      <c r="A211" s="3"/>
      <c r="B211" s="3"/>
      <c r="C211" s="3"/>
    </row>
    <row r="212" spans="1:3">
      <c r="A212" s="3"/>
      <c r="B212" s="3"/>
      <c r="C212" s="3"/>
    </row>
    <row r="213" spans="1:3">
      <c r="A213" s="3"/>
      <c r="B213" s="3"/>
      <c r="C213" s="3"/>
    </row>
    <row r="214" spans="1:3">
      <c r="A214" s="3"/>
      <c r="B214" s="3"/>
      <c r="C214" s="3"/>
    </row>
    <row r="215" spans="1:3">
      <c r="A215" s="3"/>
      <c r="B215" s="3"/>
      <c r="C215" s="3"/>
    </row>
    <row r="216" spans="1:3">
      <c r="A216" s="3"/>
      <c r="B216" s="3"/>
      <c r="C216" s="3"/>
    </row>
    <row r="217" spans="1:3">
      <c r="A217" s="3"/>
      <c r="B217" s="3"/>
      <c r="C217" s="3"/>
    </row>
    <row r="218" spans="1:3">
      <c r="A218" s="3"/>
      <c r="B218" s="3"/>
      <c r="C218" s="3"/>
    </row>
    <row r="219" spans="1:3">
      <c r="A219" s="3"/>
      <c r="B219" s="3"/>
      <c r="C219" s="3"/>
    </row>
    <row r="220" spans="1:3">
      <c r="A220" s="3"/>
      <c r="B220" s="3"/>
      <c r="C220" s="3"/>
    </row>
    <row r="221" spans="1:3">
      <c r="A221" s="3"/>
      <c r="B221" s="3"/>
      <c r="C221" s="3"/>
    </row>
    <row r="222" spans="1:3">
      <c r="A222" s="3"/>
      <c r="B222" s="3"/>
      <c r="C222" s="3"/>
    </row>
    <row r="223" spans="1:3">
      <c r="A223" s="3"/>
      <c r="B223" s="3"/>
      <c r="C223" s="3"/>
    </row>
    <row r="224" spans="1:3">
      <c r="A224" s="3"/>
      <c r="B224" s="3"/>
      <c r="C224" s="3"/>
    </row>
    <row r="225" spans="1:3">
      <c r="A225" s="3"/>
      <c r="B225" s="3"/>
      <c r="C225" s="3"/>
    </row>
    <row r="226" spans="1:3">
      <c r="A226" s="3"/>
      <c r="B226" s="3"/>
      <c r="C226" s="3"/>
    </row>
    <row r="227" spans="1:3">
      <c r="A227" s="3"/>
      <c r="B227" s="3"/>
      <c r="C227" s="3"/>
    </row>
    <row r="228" spans="1:3">
      <c r="A228" s="3"/>
      <c r="B228" s="3"/>
      <c r="C228" s="3"/>
    </row>
    <row r="229" spans="1:3">
      <c r="A229" s="3"/>
      <c r="B229" s="3"/>
      <c r="C229" s="3"/>
    </row>
    <row r="230" spans="1:3">
      <c r="A230" s="3"/>
      <c r="B230" s="3"/>
      <c r="C230" s="3"/>
    </row>
    <row r="231" spans="1:3">
      <c r="A231" s="3"/>
      <c r="B231" s="3"/>
      <c r="C231" s="3"/>
    </row>
    <row r="232" spans="1:3">
      <c r="A232" s="3"/>
      <c r="B232" s="3"/>
      <c r="C232" s="3"/>
    </row>
    <row r="233" spans="1:3">
      <c r="A233" s="3"/>
      <c r="B233" s="3"/>
      <c r="C233" s="3"/>
    </row>
    <row r="234" spans="1:3">
      <c r="A234" s="3"/>
      <c r="B234" s="3"/>
      <c r="C234" s="3"/>
    </row>
    <row r="235" spans="1:3">
      <c r="A235" s="3"/>
      <c r="B235" s="3"/>
      <c r="C235" s="3"/>
    </row>
    <row r="236" spans="1:3">
      <c r="A236" s="3"/>
      <c r="B236" s="3"/>
      <c r="C236" s="3"/>
    </row>
    <row r="237" spans="1:3">
      <c r="A237" s="3"/>
      <c r="B237" s="3"/>
      <c r="C237" s="3"/>
    </row>
    <row r="238" spans="1:3">
      <c r="A238" s="3"/>
      <c r="B238" s="3"/>
      <c r="C238" s="3"/>
    </row>
    <row r="239" spans="1:3">
      <c r="A239" s="3"/>
      <c r="B239" s="3"/>
      <c r="C239" s="3"/>
    </row>
    <row r="240" spans="1:3">
      <c r="A240" s="3"/>
      <c r="B240" s="3"/>
      <c r="C240" s="3"/>
    </row>
    <row r="241" spans="1:3">
      <c r="A241" s="3"/>
      <c r="B241" s="3"/>
      <c r="C241" s="3"/>
    </row>
    <row r="242" spans="1:3">
      <c r="A242" s="3"/>
      <c r="B242" s="3"/>
      <c r="C242" s="3"/>
    </row>
    <row r="243" spans="1:3">
      <c r="A243" s="3"/>
      <c r="B243" s="3"/>
      <c r="C243" s="3"/>
    </row>
    <row r="244" spans="1:3">
      <c r="A244" s="3"/>
      <c r="B244" s="3"/>
      <c r="C244" s="3"/>
    </row>
    <row r="245" spans="1:3">
      <c r="A245" s="3"/>
      <c r="B245" s="3"/>
      <c r="C245" s="3"/>
    </row>
    <row r="246" spans="1:3">
      <c r="A246" s="3"/>
      <c r="B246" s="3"/>
      <c r="C246" s="3"/>
    </row>
    <row r="247" spans="1:3">
      <c r="A247" s="3"/>
      <c r="B247" s="3"/>
      <c r="C247" s="3"/>
    </row>
    <row r="248" spans="1:3">
      <c r="A248" s="3"/>
      <c r="B248" s="3"/>
      <c r="C248" s="3"/>
    </row>
    <row r="249" spans="1:3">
      <c r="A249" s="3"/>
      <c r="B249" s="3"/>
      <c r="C249" s="3"/>
    </row>
    <row r="250" spans="1:3">
      <c r="A250" s="3"/>
      <c r="B250" s="3"/>
      <c r="C250" s="3"/>
    </row>
    <row r="251" spans="1:3">
      <c r="A251" s="3"/>
      <c r="B251" s="3"/>
      <c r="C251" s="3"/>
    </row>
    <row r="252" spans="1:3">
      <c r="A252" s="3"/>
      <c r="B252" s="3"/>
      <c r="C252" s="3"/>
    </row>
    <row r="253" spans="1:3">
      <c r="A253" s="3"/>
      <c r="B253" s="3"/>
      <c r="C253" s="3"/>
    </row>
    <row r="254" spans="1:3">
      <c r="A254" s="3"/>
      <c r="B254" s="3"/>
      <c r="C254" s="3"/>
    </row>
    <row r="255" spans="1:3">
      <c r="A255" s="3"/>
      <c r="B255" s="3"/>
      <c r="C255" s="3"/>
    </row>
    <row r="256" spans="1:3">
      <c r="A256" s="3"/>
      <c r="B256" s="3"/>
      <c r="C256" s="3"/>
    </row>
    <row r="257" spans="1:3">
      <c r="A257" s="3"/>
      <c r="B257" s="3"/>
      <c r="C257" s="3"/>
    </row>
    <row r="258" spans="1:3">
      <c r="A258" s="3"/>
      <c r="B258" s="3"/>
      <c r="C258" s="3"/>
    </row>
    <row r="259" spans="1:3">
      <c r="A259" s="3"/>
      <c r="B259" s="3"/>
      <c r="C259" s="3"/>
    </row>
    <row r="260" spans="1:3">
      <c r="A260" s="3"/>
      <c r="B260" s="3"/>
      <c r="C260" s="3"/>
    </row>
    <row r="261" spans="1:3">
      <c r="A261" s="3"/>
      <c r="B261" s="3"/>
      <c r="C261" s="3"/>
    </row>
    <row r="262" spans="1:3">
      <c r="A262" s="3"/>
      <c r="B262" s="3"/>
      <c r="C262" s="3"/>
    </row>
    <row r="263" spans="1:3">
      <c r="A263" s="3"/>
      <c r="B263" s="3"/>
      <c r="C263" s="3"/>
    </row>
    <row r="264" spans="1:3">
      <c r="A264" s="3"/>
      <c r="B264" s="3"/>
      <c r="C264" s="3"/>
    </row>
    <row r="265" spans="1:3">
      <c r="A265" s="3"/>
      <c r="B265" s="3"/>
      <c r="C265" s="3"/>
    </row>
    <row r="266" spans="1:3">
      <c r="A266" s="3"/>
      <c r="B266" s="3"/>
      <c r="C266" s="3"/>
    </row>
    <row r="267" spans="1:3">
      <c r="A267" s="3"/>
      <c r="B267" s="3"/>
      <c r="C267" s="3"/>
    </row>
    <row r="268" spans="1:3">
      <c r="A268" s="3"/>
      <c r="B268" s="3"/>
      <c r="C268" s="3"/>
    </row>
    <row r="269" spans="1:3">
      <c r="A269" s="3"/>
      <c r="B269" s="3"/>
      <c r="C269" s="3"/>
    </row>
    <row r="270" spans="1:3">
      <c r="A270" s="3"/>
      <c r="B270" s="3"/>
      <c r="C270" s="3"/>
    </row>
    <row r="271" spans="1:3">
      <c r="A271" s="3"/>
      <c r="B271" s="3"/>
      <c r="C271" s="3"/>
    </row>
    <row r="272" spans="1:3">
      <c r="A272" s="3"/>
      <c r="B272" s="3"/>
      <c r="C272" s="3"/>
    </row>
    <row r="273" spans="1:3">
      <c r="A273" s="3"/>
      <c r="B273" s="3"/>
      <c r="C273" s="3"/>
    </row>
    <row r="274" spans="1:3">
      <c r="A274" s="3"/>
      <c r="B274" s="3"/>
      <c r="C274" s="3"/>
    </row>
    <row r="275" spans="1:3">
      <c r="A275" s="3"/>
      <c r="B275" s="3"/>
      <c r="C275" s="3"/>
    </row>
    <row r="276" spans="1:3">
      <c r="A276" s="3"/>
      <c r="B276" s="3"/>
      <c r="C276" s="3"/>
    </row>
    <row r="277" spans="1:3">
      <c r="A277" s="3"/>
      <c r="B277" s="3"/>
      <c r="C277" s="3"/>
    </row>
    <row r="278" spans="1:3">
      <c r="A278" s="3"/>
      <c r="B278" s="3"/>
      <c r="C278" s="3"/>
    </row>
    <row r="279" spans="1:3">
      <c r="A279" s="3"/>
      <c r="B279" s="3"/>
      <c r="C279" s="3"/>
    </row>
    <row r="280" spans="1:3">
      <c r="A280" s="3"/>
      <c r="B280" s="3"/>
      <c r="C280" s="3"/>
    </row>
    <row r="281" spans="1:3">
      <c r="A281" s="3"/>
      <c r="B281" s="3"/>
      <c r="C281" s="3"/>
    </row>
    <row r="282" spans="1:3">
      <c r="A282" s="3"/>
      <c r="B282" s="3"/>
      <c r="C282" s="3"/>
    </row>
    <row r="283" spans="1:3">
      <c r="A283" s="3"/>
      <c r="B283" s="3"/>
      <c r="C283" s="3"/>
    </row>
    <row r="284" spans="1:3">
      <c r="A284" s="3"/>
      <c r="B284" s="3"/>
      <c r="C284" s="3"/>
    </row>
    <row r="285" spans="1:3">
      <c r="A285" s="3"/>
      <c r="B285" s="3"/>
      <c r="C285" s="3"/>
    </row>
    <row r="286" spans="1:3">
      <c r="A286" s="3"/>
      <c r="B286" s="3"/>
      <c r="C286" s="3"/>
    </row>
    <row r="287" spans="1:3">
      <c r="A287" s="3"/>
      <c r="B287" s="3"/>
      <c r="C287" s="3"/>
    </row>
    <row r="288" spans="1:3">
      <c r="A288" s="3"/>
      <c r="B288" s="3"/>
      <c r="C288" s="3"/>
    </row>
    <row r="289" spans="1:3">
      <c r="A289" s="3"/>
      <c r="B289" s="3"/>
      <c r="C289" s="3"/>
    </row>
    <row r="290" spans="1:3">
      <c r="A290" s="3"/>
      <c r="B290" s="3"/>
      <c r="C290" s="3"/>
    </row>
    <row r="291" spans="1:3">
      <c r="A291" s="3"/>
      <c r="B291" s="3"/>
      <c r="C291" s="3"/>
    </row>
    <row r="292" spans="1:3">
      <c r="A292" s="3"/>
      <c r="B292" s="3"/>
      <c r="C292" s="3"/>
    </row>
    <row r="293" spans="1:3">
      <c r="A293" s="3"/>
      <c r="B293" s="3"/>
      <c r="C293" s="3"/>
    </row>
    <row r="294" spans="1:3">
      <c r="A294" s="3"/>
      <c r="B294" s="3"/>
      <c r="C294" s="3"/>
    </row>
    <row r="295" spans="1:3">
      <c r="A295" s="3"/>
      <c r="B295" s="3"/>
      <c r="C295" s="3"/>
    </row>
    <row r="296" spans="1:3">
      <c r="A296" s="3"/>
      <c r="B296" s="3"/>
      <c r="C296" s="3"/>
    </row>
    <row r="297" spans="1:3">
      <c r="A297" s="3"/>
      <c r="B297" s="3"/>
      <c r="C297" s="3"/>
    </row>
    <row r="298" spans="1:3">
      <c r="A298" s="3"/>
      <c r="B298" s="3"/>
      <c r="C298" s="3"/>
    </row>
    <row r="299" spans="1:3">
      <c r="A299" s="3"/>
      <c r="B299" s="3"/>
      <c r="C299" s="3"/>
    </row>
    <row r="300" spans="1:3">
      <c r="A300" s="3"/>
      <c r="B300" s="3"/>
      <c r="C300" s="3"/>
    </row>
    <row r="301" spans="1:3">
      <c r="A301" s="3"/>
      <c r="B301" s="3"/>
      <c r="C301" s="3"/>
    </row>
    <row r="302" spans="1:3">
      <c r="A302" s="3"/>
      <c r="B302" s="3"/>
      <c r="C302" s="3"/>
    </row>
    <row r="303" spans="1:3">
      <c r="A303" s="3"/>
      <c r="B303" s="3"/>
      <c r="C303" s="3"/>
    </row>
    <row r="304" spans="1:3">
      <c r="A304" s="3"/>
      <c r="B304" s="3"/>
      <c r="C304" s="3"/>
    </row>
    <row r="305" spans="1:3">
      <c r="A305" s="3"/>
      <c r="B305" s="3"/>
      <c r="C305" s="3"/>
    </row>
    <row r="306" spans="1:3">
      <c r="A306" s="3"/>
      <c r="B306" s="3"/>
      <c r="C306" s="3"/>
    </row>
    <row r="307" spans="1:3">
      <c r="A307" s="3"/>
      <c r="B307" s="3"/>
      <c r="C307" s="3"/>
    </row>
    <row r="308" spans="1:3">
      <c r="A308" s="3"/>
      <c r="B308" s="3"/>
      <c r="C308" s="3"/>
    </row>
    <row r="309" spans="1:3">
      <c r="A309" s="3"/>
      <c r="B309" s="3"/>
      <c r="C309" s="3"/>
    </row>
    <row r="310" spans="1:3">
      <c r="A310" s="3"/>
      <c r="B310" s="3"/>
      <c r="C310" s="3"/>
    </row>
    <row r="311" spans="1:3">
      <c r="A311" s="3"/>
      <c r="B311" s="3"/>
      <c r="C311" s="3"/>
    </row>
    <row r="312" spans="1:3">
      <c r="A312" s="3"/>
      <c r="B312" s="3"/>
      <c r="C312" s="3"/>
    </row>
    <row r="313" spans="1:3">
      <c r="A313" s="3"/>
      <c r="B313" s="3"/>
      <c r="C313" s="3"/>
    </row>
    <row r="314" spans="1:3">
      <c r="A314" s="3"/>
      <c r="B314" s="3"/>
      <c r="C314" s="3"/>
    </row>
    <row r="315" spans="1:3">
      <c r="A315" s="3"/>
      <c r="B315" s="3"/>
      <c r="C315" s="3"/>
    </row>
    <row r="316" spans="1:3">
      <c r="A316" s="3"/>
      <c r="B316" s="3"/>
      <c r="C316" s="3"/>
    </row>
    <row r="317" spans="1:3">
      <c r="A317" s="3"/>
      <c r="B317" s="3"/>
      <c r="C317" s="3"/>
    </row>
    <row r="318" spans="1:3">
      <c r="A318" s="3"/>
      <c r="B318" s="3"/>
      <c r="C318" s="3"/>
    </row>
    <row r="319" spans="1:3">
      <c r="A319" s="3"/>
      <c r="B319" s="3"/>
      <c r="C319" s="3"/>
    </row>
    <row r="320" spans="1:3">
      <c r="A320" s="3"/>
      <c r="B320" s="3"/>
      <c r="C320" s="3"/>
    </row>
    <row r="321" spans="1:3">
      <c r="A321" s="3"/>
      <c r="B321" s="3"/>
      <c r="C321" s="3"/>
    </row>
    <row r="322" spans="1:3">
      <c r="A322" s="3"/>
      <c r="B322" s="3"/>
      <c r="C322" s="3"/>
    </row>
    <row r="323" spans="1:3">
      <c r="A323" s="3"/>
      <c r="B323" s="3"/>
      <c r="C323" s="3"/>
    </row>
    <row r="324" spans="1:3">
      <c r="A324" s="3"/>
      <c r="B324" s="3"/>
      <c r="C324" s="3"/>
    </row>
    <row r="325" spans="1:3">
      <c r="A325" s="3"/>
      <c r="B325" s="3"/>
      <c r="C325" s="3"/>
    </row>
    <row r="326" spans="1:3">
      <c r="A326" s="3"/>
      <c r="B326" s="3"/>
      <c r="C326" s="3"/>
    </row>
    <row r="327" spans="1:3">
      <c r="A327" s="3"/>
      <c r="B327" s="3"/>
      <c r="C327" s="3"/>
    </row>
    <row r="328" spans="1:3">
      <c r="A328" s="3"/>
      <c r="B328" s="3"/>
      <c r="C328" s="3"/>
    </row>
    <row r="329" spans="1:3">
      <c r="A329" s="3"/>
      <c r="B329" s="3"/>
      <c r="C329" s="3"/>
    </row>
    <row r="330" spans="1:3">
      <c r="A330" s="3"/>
      <c r="B330" s="3"/>
      <c r="C330" s="3"/>
    </row>
    <row r="331" spans="1:3">
      <c r="A331" s="3"/>
      <c r="B331" s="3"/>
      <c r="C331" s="3"/>
    </row>
    <row r="332" spans="1:3">
      <c r="A332" s="3"/>
      <c r="B332" s="3"/>
      <c r="C332" s="3"/>
    </row>
    <row r="333" spans="1:3">
      <c r="A333" s="3"/>
      <c r="B333" s="3"/>
      <c r="C333" s="3"/>
    </row>
    <row r="334" spans="1:3">
      <c r="A334" s="3"/>
      <c r="B334" s="3"/>
      <c r="C334" s="3"/>
    </row>
    <row r="335" spans="1:3">
      <c r="A335" s="3"/>
      <c r="B335" s="3"/>
      <c r="C335" s="3"/>
    </row>
    <row r="336" spans="1:3">
      <c r="A336" s="3"/>
      <c r="B336" s="3"/>
      <c r="C336" s="3"/>
    </row>
    <row r="337" spans="1:3">
      <c r="A337" s="3"/>
      <c r="B337" s="3"/>
      <c r="C337" s="3"/>
    </row>
    <row r="338" spans="1:3">
      <c r="A338" s="3"/>
      <c r="B338" s="3"/>
      <c r="C338" s="3"/>
    </row>
    <row r="339" spans="1:3">
      <c r="A339" s="3"/>
      <c r="B339" s="3"/>
      <c r="C339" s="3"/>
    </row>
    <row r="340" spans="1:3">
      <c r="A340" s="3"/>
      <c r="B340" s="3"/>
      <c r="C340" s="3"/>
    </row>
    <row r="341" spans="1:3">
      <c r="A341" s="3"/>
      <c r="B341" s="3"/>
      <c r="C341" s="3"/>
    </row>
    <row r="342" spans="1:3">
      <c r="A342" s="3"/>
      <c r="B342" s="3"/>
      <c r="C342" s="3"/>
    </row>
    <row r="343" spans="1:3">
      <c r="A343" s="3"/>
      <c r="B343" s="3"/>
      <c r="C343" s="3"/>
    </row>
    <row r="344" spans="1:3">
      <c r="A344" s="3"/>
      <c r="B344" s="3"/>
      <c r="C344" s="3"/>
    </row>
    <row r="345" spans="1:3">
      <c r="A345" s="3"/>
      <c r="B345" s="3"/>
      <c r="C345" s="3"/>
    </row>
    <row r="346" spans="1:3">
      <c r="A346" s="3"/>
      <c r="B346" s="3"/>
      <c r="C346" s="3"/>
    </row>
    <row r="347" spans="1:3">
      <c r="A347" s="3"/>
      <c r="B347" s="3"/>
      <c r="C347" s="3"/>
    </row>
    <row r="348" spans="1:3">
      <c r="A348" s="3"/>
      <c r="B348" s="3"/>
      <c r="C348" s="3"/>
    </row>
    <row r="349" spans="1:3">
      <c r="A349" s="3"/>
      <c r="B349" s="3"/>
      <c r="C349" s="3"/>
    </row>
    <row r="350" spans="1:3">
      <c r="A350" s="3"/>
      <c r="B350" s="3"/>
      <c r="C350" s="3"/>
    </row>
    <row r="351" spans="1:3">
      <c r="A351" s="3"/>
      <c r="B351" s="3"/>
      <c r="C351" s="3"/>
    </row>
    <row r="352" spans="1:3">
      <c r="A352" s="3"/>
      <c r="B352" s="3"/>
      <c r="C352" s="3"/>
    </row>
    <row r="353" spans="1:3">
      <c r="A353" s="3"/>
      <c r="B353" s="3"/>
      <c r="C353" s="3"/>
    </row>
    <row r="354" spans="1:3">
      <c r="A354" s="3"/>
      <c r="B354" s="3"/>
      <c r="C354" s="3"/>
    </row>
    <row r="355" spans="1:3">
      <c r="A355" s="3"/>
      <c r="B355" s="3"/>
      <c r="C355" s="3"/>
    </row>
    <row r="356" spans="1:3">
      <c r="A356" s="3"/>
      <c r="B356" s="3"/>
      <c r="C356" s="3"/>
    </row>
    <row r="357" spans="1:3">
      <c r="A357" s="3"/>
      <c r="B357" s="3"/>
      <c r="C357" s="3"/>
    </row>
    <row r="358" spans="1:3">
      <c r="A358" s="3"/>
      <c r="B358" s="3"/>
      <c r="C358" s="3"/>
    </row>
    <row r="359" spans="1:3">
      <c r="A359" s="3"/>
      <c r="B359" s="3"/>
      <c r="C359" s="3"/>
    </row>
    <row r="360" spans="1:3">
      <c r="A360" s="3"/>
      <c r="B360" s="3"/>
      <c r="C360" s="3"/>
    </row>
    <row r="361" spans="1:3">
      <c r="A361" s="3"/>
      <c r="B361" s="3"/>
      <c r="C361" s="3"/>
    </row>
    <row r="362" spans="1:3">
      <c r="A362" s="3"/>
      <c r="B362" s="3"/>
      <c r="C362" s="3"/>
    </row>
    <row r="363" spans="1:3">
      <c r="A363" s="3"/>
      <c r="B363" s="3"/>
      <c r="C363" s="3"/>
    </row>
    <row r="364" spans="1:3">
      <c r="A364" s="3"/>
      <c r="B364" s="3"/>
      <c r="C364" s="3"/>
    </row>
    <row r="365" spans="1:3">
      <c r="A365" s="3"/>
      <c r="B365" s="3"/>
      <c r="C365" s="3"/>
    </row>
    <row r="366" spans="1:3">
      <c r="A366" s="3"/>
      <c r="B366" s="3"/>
      <c r="C366" s="3"/>
    </row>
    <row r="367" spans="1:3">
      <c r="A367" s="3"/>
      <c r="B367" s="3"/>
      <c r="C367" s="3"/>
    </row>
    <row r="368" spans="1:3">
      <c r="A368" s="3"/>
      <c r="B368" s="3"/>
      <c r="C368" s="3"/>
    </row>
    <row r="369" spans="1:3">
      <c r="A369" s="3"/>
      <c r="B369" s="3"/>
      <c r="C369" s="3"/>
    </row>
    <row r="370" spans="1:3">
      <c r="A370" s="3"/>
      <c r="B370" s="3"/>
      <c r="C370" s="3"/>
    </row>
    <row r="371" spans="1:3">
      <c r="A371" s="3"/>
      <c r="B371" s="3"/>
      <c r="C371" s="3"/>
    </row>
    <row r="372" spans="1:3">
      <c r="A372" s="3"/>
      <c r="B372" s="3"/>
      <c r="C372" s="3"/>
    </row>
    <row r="373" spans="1:3">
      <c r="A373" s="3"/>
      <c r="B373" s="3"/>
      <c r="C373" s="3"/>
    </row>
    <row r="374" spans="1:3">
      <c r="A374" s="3"/>
      <c r="B374" s="3"/>
      <c r="C374" s="3"/>
    </row>
    <row r="375" spans="1:3">
      <c r="A375" s="3"/>
      <c r="B375" s="3"/>
      <c r="C375" s="3"/>
    </row>
    <row r="376" spans="1:3">
      <c r="A376" s="3"/>
      <c r="B376" s="3"/>
      <c r="C376" s="3"/>
    </row>
    <row r="377" spans="1:3">
      <c r="A377" s="3"/>
      <c r="B377" s="3"/>
      <c r="C377" s="3"/>
    </row>
    <row r="378" spans="1:3">
      <c r="A378" s="3"/>
      <c r="B378" s="3"/>
      <c r="C378" s="3"/>
    </row>
    <row r="379" spans="1:3">
      <c r="A379" s="3"/>
      <c r="B379" s="3"/>
      <c r="C379" s="3"/>
    </row>
    <row r="380" spans="1:3">
      <c r="A380" s="3"/>
      <c r="B380" s="3"/>
      <c r="C380" s="3"/>
    </row>
    <row r="381" spans="1:3">
      <c r="A381" s="3"/>
      <c r="B381" s="3"/>
      <c r="C381" s="3"/>
    </row>
    <row r="382" spans="1:3">
      <c r="A382" s="3"/>
      <c r="B382" s="3"/>
      <c r="C382" s="3"/>
    </row>
    <row r="383" spans="1:3">
      <c r="A383" s="3"/>
      <c r="B383" s="3"/>
      <c r="C383" s="3"/>
    </row>
    <row r="384" spans="1:3">
      <c r="A384" s="3"/>
      <c r="B384" s="3"/>
      <c r="C384" s="3"/>
    </row>
    <row r="385" spans="1:3">
      <c r="A385" s="3"/>
      <c r="B385" s="3"/>
      <c r="C385" s="3"/>
    </row>
    <row r="386" spans="1:3">
      <c r="A386" s="3"/>
      <c r="B386" s="3"/>
      <c r="C386" s="3"/>
    </row>
    <row r="387" spans="1:3">
      <c r="A387" s="3"/>
      <c r="B387" s="3"/>
      <c r="C387" s="3"/>
    </row>
    <row r="388" spans="1:3">
      <c r="A388" s="3"/>
      <c r="B388" s="3"/>
      <c r="C388" s="3"/>
    </row>
    <row r="389" spans="1:3">
      <c r="A389" s="3"/>
      <c r="B389" s="3"/>
      <c r="C389" s="3"/>
    </row>
    <row r="390" spans="1:3">
      <c r="A390" s="3"/>
      <c r="B390" s="3"/>
      <c r="C390" s="3"/>
    </row>
    <row r="391" spans="1:3">
      <c r="A391" s="3"/>
      <c r="B391" s="3"/>
      <c r="C391" s="3"/>
    </row>
    <row r="392" spans="1:3">
      <c r="A392" s="3"/>
      <c r="B392" s="3"/>
      <c r="C392" s="3"/>
    </row>
    <row r="393" spans="1:3">
      <c r="A393" s="3"/>
      <c r="B393" s="3"/>
      <c r="C393" s="3"/>
    </row>
    <row r="394" spans="1:3">
      <c r="A394" s="3"/>
      <c r="B394" s="3"/>
      <c r="C394" s="3"/>
    </row>
    <row r="395" spans="1:3">
      <c r="A395" s="3"/>
      <c r="B395" s="3"/>
      <c r="C395" s="3"/>
    </row>
    <row r="396" spans="1:3">
      <c r="A396" s="3"/>
      <c r="B396" s="3"/>
      <c r="C396" s="3"/>
    </row>
    <row r="397" spans="1:3">
      <c r="A397" s="3"/>
      <c r="B397" s="3"/>
      <c r="C397" s="3"/>
    </row>
    <row r="398" spans="1:3">
      <c r="A398" s="3"/>
      <c r="B398" s="3"/>
      <c r="C398" s="3"/>
    </row>
    <row r="399" spans="1:3">
      <c r="A399" s="3"/>
      <c r="B399" s="3"/>
      <c r="C399" s="3"/>
    </row>
    <row r="400" spans="1:3">
      <c r="A400" s="3"/>
      <c r="B400" s="3"/>
      <c r="C400" s="3"/>
    </row>
    <row r="401" spans="1:3">
      <c r="A401" s="3"/>
      <c r="B401" s="3"/>
      <c r="C401" s="3"/>
    </row>
    <row r="402" spans="1:3">
      <c r="A402" s="3"/>
      <c r="B402" s="3"/>
      <c r="C402" s="3"/>
    </row>
    <row r="403" spans="1:3">
      <c r="A403" s="3"/>
      <c r="B403" s="3"/>
      <c r="C403" s="3"/>
    </row>
    <row r="404" spans="1:3">
      <c r="A404" s="3"/>
      <c r="B404" s="3"/>
      <c r="C404" s="3"/>
    </row>
    <row r="405" spans="1:3">
      <c r="A405" s="3"/>
      <c r="B405" s="3"/>
      <c r="C405" s="3"/>
    </row>
    <row r="406" spans="1:3">
      <c r="A406" s="3"/>
      <c r="B406" s="3"/>
      <c r="C406" s="3"/>
    </row>
    <row r="407" spans="1:3">
      <c r="A407" s="3"/>
      <c r="B407" s="3"/>
      <c r="C407" s="3"/>
    </row>
    <row r="408" spans="1:3">
      <c r="A408" s="3"/>
      <c r="B408" s="3"/>
      <c r="C408" s="3"/>
    </row>
    <row r="409" spans="1:3">
      <c r="A409" s="3"/>
      <c r="B409" s="3"/>
      <c r="C409" s="3"/>
    </row>
    <row r="410" spans="1:3">
      <c r="A410" s="3"/>
      <c r="B410" s="3"/>
      <c r="C410" s="3"/>
    </row>
    <row r="411" spans="1:3">
      <c r="A411" s="3"/>
      <c r="B411" s="3"/>
      <c r="C411" s="3"/>
    </row>
    <row r="412" spans="1:3">
      <c r="A412" s="3"/>
      <c r="B412" s="3"/>
      <c r="C412" s="3"/>
    </row>
    <row r="413" spans="1:3">
      <c r="A413" s="3"/>
      <c r="B413" s="3"/>
      <c r="C413" s="3"/>
    </row>
    <row r="414" spans="1:3">
      <c r="A414" s="3"/>
      <c r="B414" s="3"/>
      <c r="C414" s="3"/>
    </row>
    <row r="415" spans="1:3">
      <c r="A415" s="3"/>
      <c r="B415" s="3"/>
      <c r="C415" s="3"/>
    </row>
    <row r="416" spans="1:3">
      <c r="A416" s="3"/>
      <c r="B416" s="3"/>
      <c r="C416" s="3"/>
    </row>
    <row r="417" spans="1:3">
      <c r="A417" s="3"/>
      <c r="B417" s="3"/>
      <c r="C417" s="3"/>
    </row>
    <row r="418" spans="1:3">
      <c r="A418" s="3"/>
      <c r="B418" s="3"/>
      <c r="C418" s="3"/>
    </row>
    <row r="419" spans="1:3">
      <c r="A419" s="3"/>
      <c r="B419" s="3"/>
      <c r="C419" s="3"/>
    </row>
    <row r="420" spans="1:3">
      <c r="A420" s="3"/>
      <c r="B420" s="3"/>
      <c r="C420" s="3"/>
    </row>
    <row r="421" spans="1:3">
      <c r="A421" s="3"/>
      <c r="B421" s="3"/>
      <c r="C421" s="3"/>
    </row>
    <row r="422" spans="1:3">
      <c r="A422" s="3"/>
      <c r="B422" s="3"/>
      <c r="C422" s="3"/>
    </row>
    <row r="423" spans="1:3">
      <c r="A423" s="3"/>
      <c r="B423" s="3"/>
      <c r="C423" s="3"/>
    </row>
    <row r="424" spans="1:3">
      <c r="A424" s="3"/>
      <c r="B424" s="3"/>
      <c r="C424" s="3"/>
    </row>
    <row r="425" spans="1:3">
      <c r="A425" s="3"/>
      <c r="B425" s="3"/>
      <c r="C425" s="3"/>
    </row>
    <row r="426" spans="1:3">
      <c r="A426" s="3"/>
      <c r="B426" s="3"/>
      <c r="C426" s="3"/>
    </row>
    <row r="427" spans="1:3">
      <c r="A427" s="3"/>
      <c r="B427" s="3"/>
      <c r="C427" s="3"/>
    </row>
    <row r="428" spans="1:3">
      <c r="A428" s="3"/>
      <c r="B428" s="3"/>
      <c r="C428" s="3"/>
    </row>
    <row r="429" spans="1:3">
      <c r="A429" s="3"/>
      <c r="B429" s="3"/>
      <c r="C429" s="3"/>
    </row>
    <row r="430" spans="1:3">
      <c r="A430" s="3"/>
      <c r="B430" s="3"/>
      <c r="C430" s="3"/>
    </row>
    <row r="431" spans="1:3">
      <c r="A431" s="3"/>
      <c r="B431" s="3"/>
      <c r="C431" s="3"/>
    </row>
    <row r="432" spans="1:3">
      <c r="A432" s="3"/>
      <c r="B432" s="3"/>
      <c r="C432" s="3"/>
    </row>
    <row r="433" spans="1:3">
      <c r="A433" s="3"/>
      <c r="B433" s="3"/>
      <c r="C433" s="3"/>
    </row>
    <row r="434" spans="1:3">
      <c r="A434" s="3"/>
      <c r="B434" s="3"/>
      <c r="C434" s="3"/>
    </row>
    <row r="435" spans="1:3">
      <c r="A435" s="3"/>
      <c r="B435" s="3"/>
      <c r="C435" s="3"/>
    </row>
    <row r="436" spans="1:3">
      <c r="A436" s="3"/>
      <c r="B436" s="3"/>
      <c r="C436" s="3"/>
    </row>
    <row r="437" spans="1:3">
      <c r="A437" s="3"/>
      <c r="B437" s="3"/>
      <c r="C437" s="3"/>
    </row>
    <row r="438" spans="1:3">
      <c r="A438" s="3"/>
      <c r="B438" s="3"/>
      <c r="C438" s="3"/>
    </row>
    <row r="439" spans="1:3">
      <c r="A439" s="3"/>
      <c r="B439" s="3"/>
      <c r="C439" s="3"/>
    </row>
    <row r="440" spans="1:3">
      <c r="A440" s="3"/>
      <c r="B440" s="3"/>
      <c r="C440" s="3"/>
    </row>
    <row r="441" spans="1:3">
      <c r="A441" s="3"/>
      <c r="B441" s="3"/>
      <c r="C441" s="3"/>
    </row>
    <row r="442" spans="1:3">
      <c r="A442" s="3"/>
      <c r="B442" s="3"/>
      <c r="C442" s="3"/>
    </row>
    <row r="443" spans="1:3">
      <c r="A443" s="3"/>
      <c r="B443" s="3"/>
      <c r="C443" s="3"/>
    </row>
    <row r="444" spans="1:3">
      <c r="A444" s="3"/>
      <c r="B444" s="3"/>
      <c r="C444" s="3"/>
    </row>
    <row r="445" spans="1:3">
      <c r="A445" s="3"/>
      <c r="B445" s="3"/>
      <c r="C445" s="3"/>
    </row>
    <row r="446" spans="1:3">
      <c r="A446" s="3"/>
      <c r="B446" s="3"/>
      <c r="C446" s="3"/>
    </row>
    <row r="447" spans="1:3">
      <c r="A447" s="3"/>
      <c r="B447" s="3"/>
      <c r="C447" s="3"/>
    </row>
    <row r="448" spans="1:3">
      <c r="A448" s="3"/>
      <c r="B448" s="3"/>
      <c r="C448" s="3"/>
    </row>
    <row r="449" spans="1:3">
      <c r="A449" s="3"/>
      <c r="B449" s="3"/>
      <c r="C449" s="3"/>
    </row>
    <row r="450" spans="1:3">
      <c r="A450" s="3"/>
      <c r="B450" s="3"/>
      <c r="C450" s="3"/>
    </row>
    <row r="451" spans="1:3">
      <c r="A451" s="3"/>
      <c r="B451" s="3"/>
      <c r="C451" s="3"/>
    </row>
    <row r="452" spans="1:3">
      <c r="A452" s="3"/>
      <c r="B452" s="3"/>
      <c r="C452" s="3"/>
    </row>
    <row r="453" spans="1:3">
      <c r="A453" s="3"/>
      <c r="B453" s="3"/>
      <c r="C453" s="3"/>
    </row>
    <row r="454" spans="1:3">
      <c r="A454" s="3"/>
      <c r="B454" s="3"/>
      <c r="C454" s="3"/>
    </row>
    <row r="455" spans="1:3">
      <c r="A455" s="3"/>
      <c r="B455" s="3"/>
      <c r="C455" s="3"/>
    </row>
    <row r="456" spans="1:3">
      <c r="A456" s="3"/>
      <c r="B456" s="3"/>
      <c r="C456" s="3"/>
    </row>
    <row r="457" spans="1:3">
      <c r="A457" s="3"/>
      <c r="B457" s="3"/>
      <c r="C457" s="3"/>
    </row>
    <row r="458" spans="1:3">
      <c r="A458" s="3"/>
      <c r="B458" s="3"/>
      <c r="C458" s="3"/>
    </row>
    <row r="459" spans="1:3">
      <c r="A459" s="3"/>
      <c r="B459" s="3"/>
      <c r="C459" s="3"/>
    </row>
    <row r="460" spans="1:3">
      <c r="A460" s="3"/>
      <c r="B460" s="3"/>
      <c r="C460" s="3"/>
    </row>
    <row r="461" spans="1:3">
      <c r="A461" s="3"/>
      <c r="B461" s="3"/>
      <c r="C461" s="3"/>
    </row>
    <row r="462" spans="1:3">
      <c r="A462" s="3"/>
      <c r="B462" s="3"/>
      <c r="C462" s="3"/>
    </row>
    <row r="463" spans="1:3">
      <c r="A463" s="3"/>
      <c r="B463" s="3"/>
      <c r="C463" s="3"/>
    </row>
    <row r="464" spans="1:3">
      <c r="A464" s="3"/>
      <c r="B464" s="3"/>
      <c r="C464" s="3"/>
    </row>
    <row r="465" spans="1:3">
      <c r="A465" s="3"/>
      <c r="B465" s="3"/>
      <c r="C465" s="3"/>
    </row>
    <row r="466" spans="1:3">
      <c r="A466" s="3"/>
      <c r="B466" s="3"/>
      <c r="C466" s="3"/>
    </row>
    <row r="467" spans="1:3">
      <c r="A467" s="3"/>
      <c r="B467" s="3"/>
      <c r="C467" s="3"/>
    </row>
    <row r="468" spans="1:3">
      <c r="A468" s="3"/>
      <c r="B468" s="3"/>
      <c r="C468" s="3"/>
    </row>
    <row r="469" spans="1:3">
      <c r="A469" s="3"/>
      <c r="B469" s="3"/>
      <c r="C469" s="3"/>
    </row>
    <row r="470" spans="1:3">
      <c r="A470" s="3"/>
      <c r="B470" s="3"/>
      <c r="C470" s="3"/>
    </row>
    <row r="471" spans="1:3">
      <c r="A471" s="3"/>
      <c r="B471" s="3"/>
      <c r="C471" s="3"/>
    </row>
    <row r="472" spans="1:3">
      <c r="A472" s="3"/>
      <c r="B472" s="3"/>
      <c r="C472" s="3"/>
    </row>
    <row r="473" spans="1:3">
      <c r="A473" s="3"/>
      <c r="B473" s="3"/>
      <c r="C473" s="3"/>
    </row>
    <row r="474" spans="1:3">
      <c r="A474" s="3"/>
      <c r="B474" s="3"/>
      <c r="C474" s="3"/>
    </row>
    <row r="475" spans="1:3">
      <c r="A475" s="3"/>
      <c r="B475" s="3"/>
      <c r="C475" s="3"/>
    </row>
    <row r="476" spans="1:3">
      <c r="A476" s="3"/>
      <c r="B476" s="3"/>
      <c r="C476" s="3"/>
    </row>
    <row r="477" spans="1:3">
      <c r="A477" s="3"/>
      <c r="B477" s="3"/>
      <c r="C477" s="3"/>
    </row>
    <row r="478" spans="1:3">
      <c r="A478" s="3"/>
      <c r="B478" s="3"/>
      <c r="C478" s="3"/>
    </row>
    <row r="479" spans="1:3">
      <c r="A479" s="3"/>
      <c r="B479" s="3"/>
      <c r="C479" s="3"/>
    </row>
    <row r="480" spans="1:3">
      <c r="A480" s="3"/>
      <c r="B480" s="3"/>
      <c r="C480" s="3"/>
    </row>
    <row r="481" spans="1:3">
      <c r="A481" s="3"/>
      <c r="B481" s="3"/>
      <c r="C481" s="3"/>
    </row>
    <row r="482" spans="1:3">
      <c r="A482" s="3"/>
      <c r="B482" s="3"/>
      <c r="C482" s="3"/>
    </row>
    <row r="483" spans="1:3">
      <c r="A483" s="3"/>
      <c r="B483" s="3"/>
      <c r="C483" s="3"/>
    </row>
    <row r="484" spans="1:3">
      <c r="A484" s="3"/>
      <c r="B484" s="3"/>
      <c r="C484" s="3"/>
    </row>
    <row r="485" spans="1:3">
      <c r="A485" s="3"/>
      <c r="B485" s="3"/>
      <c r="C485" s="3"/>
    </row>
    <row r="486" spans="1:3">
      <c r="A486" s="3"/>
      <c r="B486" s="3"/>
      <c r="C486" s="3"/>
    </row>
    <row r="487" spans="1:3">
      <c r="A487" s="3"/>
      <c r="B487" s="3"/>
      <c r="C487" s="3"/>
    </row>
    <row r="488" spans="1:3">
      <c r="A488" s="3"/>
      <c r="B488" s="3"/>
      <c r="C488" s="3"/>
    </row>
    <row r="489" spans="1:3">
      <c r="A489" s="3"/>
      <c r="B489" s="3"/>
      <c r="C489" s="3"/>
    </row>
    <row r="490" spans="1:3">
      <c r="A490" s="3"/>
      <c r="B490" s="3"/>
      <c r="C490" s="3"/>
    </row>
    <row r="491" spans="1:3">
      <c r="A491" s="3"/>
      <c r="B491" s="3"/>
      <c r="C491" s="3"/>
    </row>
    <row r="492" spans="1:3">
      <c r="A492" s="3"/>
      <c r="B492" s="3"/>
      <c r="C492" s="3"/>
    </row>
    <row r="493" spans="1:3">
      <c r="A493" s="3"/>
      <c r="B493" s="3"/>
      <c r="C493" s="3"/>
    </row>
    <row r="494" spans="1:3">
      <c r="A494" s="3"/>
      <c r="B494" s="3"/>
      <c r="C494" s="3"/>
    </row>
    <row r="495" spans="1:3">
      <c r="A495" s="3"/>
      <c r="B495" s="3"/>
      <c r="C495" s="3"/>
    </row>
    <row r="496" spans="1:3">
      <c r="A496" s="3"/>
      <c r="B496" s="3"/>
      <c r="C496" s="3"/>
    </row>
    <row r="497" spans="1:3">
      <c r="A497" s="3"/>
      <c r="B497" s="3"/>
      <c r="C497" s="3"/>
    </row>
    <row r="498" spans="1:3">
      <c r="A498" s="3"/>
      <c r="B498" s="3"/>
      <c r="C498" s="3"/>
    </row>
    <row r="499" spans="1:3">
      <c r="A499" s="3"/>
      <c r="B499" s="3"/>
      <c r="C499" s="3"/>
    </row>
    <row r="500" spans="1:3">
      <c r="A500" s="3"/>
      <c r="B500" s="3"/>
      <c r="C500" s="3"/>
    </row>
    <row r="501" spans="1:3">
      <c r="A501" s="3"/>
      <c r="B501" s="3"/>
      <c r="C501" s="3"/>
    </row>
    <row r="502" spans="1:3">
      <c r="A502" s="3"/>
      <c r="B502" s="3"/>
      <c r="C502" s="3"/>
    </row>
    <row r="503" spans="1:3">
      <c r="A503" s="3"/>
      <c r="B503" s="3"/>
      <c r="C503" s="3"/>
    </row>
    <row r="504" spans="1:3">
      <c r="A504" s="3"/>
      <c r="B504" s="3"/>
      <c r="C504" s="3"/>
    </row>
    <row r="505" spans="1:3">
      <c r="A505" s="3"/>
      <c r="B505" s="3"/>
      <c r="C505" s="3"/>
    </row>
    <row r="506" spans="1:3">
      <c r="A506" s="3"/>
      <c r="B506" s="3"/>
      <c r="C506" s="3"/>
    </row>
    <row r="507" spans="1:3">
      <c r="A507" s="3"/>
      <c r="B507" s="3"/>
      <c r="C507" s="3"/>
    </row>
    <row r="508" spans="1:3">
      <c r="A508" s="3"/>
      <c r="B508" s="3"/>
      <c r="C508" s="3"/>
    </row>
    <row r="509" spans="1:3">
      <c r="A509" s="3"/>
      <c r="B509" s="3"/>
      <c r="C509" s="3"/>
    </row>
    <row r="510" spans="1:3">
      <c r="A510" s="3"/>
      <c r="B510" s="3"/>
      <c r="C510" s="3"/>
    </row>
    <row r="511" spans="1:3">
      <c r="A511" s="3"/>
      <c r="B511" s="3"/>
      <c r="C511" s="3"/>
    </row>
    <row r="512" spans="1:3">
      <c r="A512" s="3"/>
      <c r="B512" s="3"/>
      <c r="C512" s="3"/>
    </row>
    <row r="513" spans="1:3">
      <c r="A513" s="3"/>
      <c r="B513" s="3"/>
      <c r="C513" s="3"/>
    </row>
    <row r="514" spans="1:3">
      <c r="A514" s="3"/>
      <c r="B514" s="3"/>
      <c r="C514" s="3"/>
    </row>
    <row r="515" spans="1:3">
      <c r="A515" s="3"/>
      <c r="B515" s="3"/>
      <c r="C515" s="3"/>
    </row>
    <row r="516" spans="1:3">
      <c r="A516" s="3"/>
      <c r="B516" s="3"/>
      <c r="C516" s="3"/>
    </row>
    <row r="517" spans="1:3">
      <c r="A517" s="3"/>
      <c r="B517" s="3"/>
      <c r="C517" s="3"/>
    </row>
    <row r="518" spans="1:3">
      <c r="A518" s="3"/>
      <c r="B518" s="3"/>
      <c r="C518" s="3"/>
    </row>
    <row r="519" spans="1:3">
      <c r="A519" s="3"/>
      <c r="B519" s="3"/>
      <c r="C519" s="3"/>
    </row>
    <row r="520" spans="1:3">
      <c r="A520" s="3"/>
      <c r="B520" s="3"/>
      <c r="C520" s="3"/>
    </row>
    <row r="521" spans="1:3">
      <c r="A521" s="3"/>
      <c r="B521" s="3"/>
      <c r="C521" s="3"/>
    </row>
    <row r="522" spans="1:3">
      <c r="A522" s="3"/>
      <c r="B522" s="3"/>
      <c r="C522" s="3"/>
    </row>
    <row r="523" spans="1:3">
      <c r="A523" s="3"/>
      <c r="B523" s="3"/>
      <c r="C523" s="3"/>
    </row>
    <row r="524" spans="1:3">
      <c r="A524" s="3"/>
      <c r="B524" s="3"/>
      <c r="C524" s="3"/>
    </row>
    <row r="525" spans="1:3">
      <c r="A525" s="3"/>
      <c r="B525" s="3"/>
      <c r="C525" s="3"/>
    </row>
    <row r="526" spans="1:3">
      <c r="A526" s="3"/>
      <c r="B526" s="3"/>
      <c r="C526" s="3"/>
    </row>
    <row r="527" spans="1:3">
      <c r="A527" s="3"/>
      <c r="B527" s="3"/>
      <c r="C527" s="3"/>
    </row>
    <row r="528" spans="1:3">
      <c r="A528" s="3"/>
      <c r="B528" s="3"/>
      <c r="C528" s="3"/>
    </row>
    <row r="529" spans="1:3">
      <c r="A529" s="3"/>
      <c r="B529" s="3"/>
      <c r="C529" s="3"/>
    </row>
    <row r="530" spans="1:3">
      <c r="A530" s="3"/>
      <c r="B530" s="3"/>
      <c r="C530" s="3"/>
    </row>
    <row r="531" spans="1:3">
      <c r="A531" s="3"/>
      <c r="B531" s="3"/>
      <c r="C531" s="3"/>
    </row>
    <row r="532" spans="1:3">
      <c r="A532" s="3"/>
      <c r="B532" s="3"/>
      <c r="C532" s="3"/>
    </row>
    <row r="533" spans="1:3">
      <c r="A533" s="3"/>
      <c r="B533" s="3"/>
      <c r="C533" s="3"/>
    </row>
    <row r="534" spans="1:3">
      <c r="A534" s="3"/>
      <c r="B534" s="3"/>
      <c r="C534" s="3"/>
    </row>
    <row r="535" spans="1:3">
      <c r="A535" s="3"/>
      <c r="B535" s="3"/>
      <c r="C535" s="3"/>
    </row>
    <row r="536" spans="1:3">
      <c r="A536" s="3"/>
      <c r="B536" s="3"/>
      <c r="C536" s="3"/>
    </row>
    <row r="537" spans="1:3">
      <c r="A537" s="3"/>
      <c r="B537" s="3"/>
      <c r="C537" s="3"/>
    </row>
    <row r="538" spans="1:3">
      <c r="A538" s="3"/>
      <c r="B538" s="3"/>
      <c r="C538" s="3"/>
    </row>
    <row r="539" spans="1:3">
      <c r="A539" s="3"/>
      <c r="B539" s="3"/>
      <c r="C539" s="3"/>
    </row>
    <row r="540" spans="1:3">
      <c r="A540" s="3"/>
      <c r="B540" s="3"/>
      <c r="C540" s="3"/>
    </row>
    <row r="541" spans="1:3">
      <c r="A541" s="3"/>
      <c r="B541" s="3"/>
      <c r="C541" s="3"/>
    </row>
    <row r="542" spans="1:3">
      <c r="A542" s="3"/>
      <c r="B542" s="3"/>
      <c r="C542" s="3"/>
    </row>
    <row r="543" spans="1:3">
      <c r="A543" s="3"/>
      <c r="B543" s="3"/>
      <c r="C543" s="3"/>
    </row>
    <row r="544" spans="1:3">
      <c r="A544" s="3"/>
      <c r="B544" s="3"/>
      <c r="C544" s="3"/>
    </row>
    <row r="545" spans="1:3">
      <c r="A545" s="3"/>
      <c r="B545" s="3"/>
      <c r="C545" s="3"/>
    </row>
    <row r="546" spans="1:3">
      <c r="A546" s="3"/>
      <c r="B546" s="3"/>
      <c r="C546" s="3"/>
    </row>
    <row r="547" spans="1:3">
      <c r="A547" s="3"/>
      <c r="B547" s="3"/>
      <c r="C547" s="3"/>
    </row>
    <row r="548" spans="1:3">
      <c r="A548" s="3"/>
      <c r="B548" s="3"/>
      <c r="C548" s="3"/>
    </row>
    <row r="549" spans="1:3">
      <c r="A549" s="3"/>
      <c r="B549" s="3"/>
      <c r="C549" s="3"/>
    </row>
    <row r="550" spans="1:3">
      <c r="A550" s="3"/>
      <c r="B550" s="3"/>
      <c r="C550" s="3"/>
    </row>
    <row r="551" spans="1:3">
      <c r="A551" s="3"/>
      <c r="B551" s="3"/>
      <c r="C551" s="3"/>
    </row>
    <row r="552" spans="1:3">
      <c r="A552" s="3"/>
      <c r="B552" s="3"/>
      <c r="C552" s="3"/>
    </row>
    <row r="553" spans="1:3">
      <c r="A553" s="3"/>
      <c r="B553" s="3"/>
      <c r="C553" s="3"/>
    </row>
    <row r="554" spans="1:3">
      <c r="A554" s="3"/>
      <c r="B554" s="3"/>
      <c r="C554" s="3"/>
    </row>
    <row r="555" spans="1:3">
      <c r="A555" s="3"/>
      <c r="B555" s="3"/>
      <c r="C555" s="3"/>
    </row>
    <row r="556" spans="1:3">
      <c r="A556" s="3"/>
      <c r="B556" s="3"/>
      <c r="C556" s="3"/>
    </row>
    <row r="557" spans="1:3">
      <c r="A557" s="3"/>
      <c r="B557" s="3"/>
      <c r="C557" s="3"/>
    </row>
    <row r="558" spans="1:3">
      <c r="A558" s="3"/>
      <c r="B558" s="3"/>
      <c r="C558" s="3"/>
    </row>
    <row r="559" spans="1:3">
      <c r="A559" s="3"/>
      <c r="B559" s="3"/>
      <c r="C559" s="3"/>
    </row>
    <row r="560" spans="1:3">
      <c r="A560" s="3"/>
      <c r="B560" s="3"/>
      <c r="C560" s="3"/>
    </row>
    <row r="561" spans="1:3">
      <c r="A561" s="3"/>
      <c r="B561" s="3"/>
      <c r="C561" s="3"/>
    </row>
    <row r="562" spans="1:3">
      <c r="A562" s="3"/>
      <c r="B562" s="3"/>
      <c r="C562" s="3"/>
    </row>
    <row r="563" spans="1:3">
      <c r="A563" s="3"/>
      <c r="B563" s="3"/>
      <c r="C563" s="3"/>
    </row>
    <row r="564" spans="1:3">
      <c r="A564" s="3"/>
      <c r="B564" s="3"/>
      <c r="C564" s="3"/>
    </row>
    <row r="565" spans="1:3">
      <c r="A565" s="3"/>
      <c r="B565" s="3"/>
      <c r="C565" s="3"/>
    </row>
    <row r="566" spans="1:3">
      <c r="A566" s="3"/>
      <c r="B566" s="3"/>
      <c r="C566" s="3"/>
    </row>
    <row r="567" spans="1:3">
      <c r="A567" s="3"/>
      <c r="B567" s="3"/>
      <c r="C567" s="3"/>
    </row>
    <row r="568" spans="1:3">
      <c r="A568" s="3"/>
      <c r="B568" s="3"/>
      <c r="C568" s="3"/>
    </row>
    <row r="569" spans="1:3">
      <c r="A569" s="3"/>
      <c r="B569" s="3"/>
      <c r="C569" s="3"/>
    </row>
    <row r="570" spans="1:3">
      <c r="A570" s="3"/>
      <c r="B570" s="3"/>
      <c r="C570" s="3"/>
    </row>
    <row r="571" spans="1:3">
      <c r="A571" s="3"/>
      <c r="B571" s="3"/>
      <c r="C571" s="3"/>
    </row>
    <row r="572" spans="1:3">
      <c r="A572" s="3"/>
      <c r="B572" s="3"/>
      <c r="C572" s="3"/>
    </row>
    <row r="573" spans="1:3">
      <c r="A573" s="3"/>
      <c r="B573" s="3"/>
      <c r="C573" s="3"/>
    </row>
    <row r="574" spans="1:3">
      <c r="A574" s="3"/>
      <c r="B574" s="3"/>
      <c r="C574" s="3"/>
    </row>
    <row r="575" spans="1:3">
      <c r="A575" s="3"/>
      <c r="B575" s="3"/>
      <c r="C575" s="3"/>
    </row>
    <row r="576" spans="1:3">
      <c r="A576" s="3"/>
      <c r="B576" s="3"/>
      <c r="C576" s="3"/>
    </row>
    <row r="577" spans="1:3">
      <c r="A577" s="3"/>
      <c r="B577" s="3"/>
      <c r="C577" s="3"/>
    </row>
    <row r="578" spans="1:3">
      <c r="A578" s="3"/>
      <c r="B578" s="3"/>
      <c r="C578" s="3"/>
    </row>
    <row r="579" spans="1:3">
      <c r="A579" s="3"/>
      <c r="B579" s="3"/>
      <c r="C579" s="3"/>
    </row>
    <row r="580" spans="1:3">
      <c r="A580" s="3"/>
      <c r="B580" s="3"/>
      <c r="C580" s="3"/>
    </row>
    <row r="581" spans="1:3">
      <c r="A581" s="3"/>
      <c r="B581" s="3"/>
      <c r="C581" s="3"/>
    </row>
    <row r="582" spans="1:3">
      <c r="A582" s="3"/>
      <c r="B582" s="3"/>
      <c r="C582" s="3"/>
    </row>
    <row r="583" spans="1:3">
      <c r="A583" s="3"/>
      <c r="B583" s="3"/>
      <c r="C583" s="3"/>
    </row>
    <row r="584" spans="1:3">
      <c r="A584" s="3"/>
      <c r="B584" s="3"/>
      <c r="C584" s="3"/>
    </row>
    <row r="585" spans="1:3">
      <c r="A585" s="3"/>
      <c r="B585" s="3"/>
      <c r="C585" s="3"/>
    </row>
    <row r="586" spans="1:3">
      <c r="A586" s="3"/>
      <c r="B586" s="3"/>
      <c r="C586" s="3"/>
    </row>
    <row r="587" spans="1:3">
      <c r="A587" s="3"/>
      <c r="B587" s="3"/>
      <c r="C587" s="3"/>
    </row>
    <row r="588" spans="1:3">
      <c r="A588" s="3"/>
      <c r="B588" s="3"/>
      <c r="C588" s="3"/>
    </row>
    <row r="589" spans="1:3">
      <c r="A589" s="3"/>
      <c r="B589" s="3"/>
      <c r="C589" s="3"/>
    </row>
    <row r="590" spans="1:3">
      <c r="A590" s="3"/>
      <c r="B590" s="3"/>
      <c r="C590" s="3"/>
    </row>
    <row r="591" spans="1:3">
      <c r="A591" s="3"/>
      <c r="B591" s="3"/>
      <c r="C591" s="3"/>
    </row>
    <row r="592" spans="1:3">
      <c r="A592" s="3"/>
      <c r="B592" s="3"/>
      <c r="C592" s="3"/>
    </row>
    <row r="593" spans="1:3">
      <c r="A593" s="3"/>
      <c r="B593" s="3"/>
      <c r="C593" s="3"/>
    </row>
    <row r="594" spans="1:3">
      <c r="A594" s="3"/>
      <c r="B594" s="3"/>
      <c r="C594" s="3"/>
    </row>
    <row r="595" spans="1:3">
      <c r="A595" s="3"/>
      <c r="B595" s="3"/>
      <c r="C595" s="3"/>
    </row>
    <row r="596" spans="1:3">
      <c r="A596" s="3"/>
      <c r="B596" s="3"/>
      <c r="C596" s="3"/>
    </row>
    <row r="597" spans="1:3">
      <c r="A597" s="3"/>
      <c r="B597" s="3"/>
      <c r="C597" s="3"/>
    </row>
    <row r="598" spans="1:3">
      <c r="A598" s="3"/>
      <c r="B598" s="3"/>
      <c r="C598" s="3"/>
    </row>
    <row r="599" spans="1:3">
      <c r="A599" s="3"/>
      <c r="B599" s="3"/>
      <c r="C599" s="3"/>
    </row>
    <row r="600" spans="1:3">
      <c r="A600" s="3"/>
      <c r="B600" s="3"/>
      <c r="C600" s="3"/>
    </row>
    <row r="601" spans="1:3">
      <c r="A601" s="3"/>
      <c r="B601" s="3"/>
      <c r="C601" s="3"/>
    </row>
    <row r="602" spans="1:3">
      <c r="A602" s="3"/>
      <c r="B602" s="3"/>
      <c r="C602" s="3"/>
    </row>
    <row r="603" spans="1:3">
      <c r="A603" s="3"/>
      <c r="B603" s="3"/>
      <c r="C603" s="3"/>
    </row>
    <row r="604" spans="1:3">
      <c r="A604" s="3"/>
      <c r="B604" s="3"/>
      <c r="C604" s="3"/>
    </row>
    <row r="605" spans="1:3">
      <c r="A605" s="3"/>
      <c r="B605" s="3"/>
      <c r="C605" s="3"/>
    </row>
    <row r="606" spans="1:3">
      <c r="A606" s="3"/>
      <c r="B606" s="3"/>
      <c r="C606" s="3"/>
    </row>
    <row r="607" spans="1:3">
      <c r="A607" s="3"/>
      <c r="B607" s="3"/>
      <c r="C607" s="3"/>
    </row>
    <row r="608" spans="1:3">
      <c r="A608" s="3"/>
      <c r="B608" s="3"/>
      <c r="C608" s="3"/>
    </row>
    <row r="609" spans="1:3">
      <c r="A609" s="3"/>
      <c r="B609" s="3"/>
      <c r="C609" s="3"/>
    </row>
    <row r="610" spans="1:3">
      <c r="A610" s="3"/>
      <c r="B610" s="3"/>
      <c r="C610" s="3"/>
    </row>
    <row r="611" spans="1:3">
      <c r="A611" s="3"/>
      <c r="B611" s="3"/>
      <c r="C611" s="3"/>
    </row>
    <row r="612" spans="1:3">
      <c r="A612" s="3"/>
      <c r="B612" s="3"/>
      <c r="C612" s="3"/>
    </row>
    <row r="613" spans="1:3">
      <c r="A613" s="3"/>
      <c r="B613" s="3"/>
      <c r="C613" s="3"/>
    </row>
    <row r="614" spans="1:3">
      <c r="A614" s="3"/>
      <c r="B614" s="3"/>
      <c r="C614" s="3"/>
    </row>
    <row r="615" spans="1:3">
      <c r="A615" s="3"/>
      <c r="B615" s="3"/>
      <c r="C615" s="3"/>
    </row>
    <row r="616" spans="1:3">
      <c r="A616" s="3"/>
      <c r="B616" s="3"/>
      <c r="C616" s="3"/>
    </row>
    <row r="617" spans="1:3">
      <c r="A617" s="3"/>
      <c r="B617" s="3"/>
      <c r="C617" s="3"/>
    </row>
    <row r="618" spans="1:3">
      <c r="A618" s="3"/>
      <c r="B618" s="3"/>
      <c r="C618" s="3"/>
    </row>
    <row r="619" spans="1:3">
      <c r="A619" s="3"/>
      <c r="B619" s="3"/>
      <c r="C619" s="3"/>
    </row>
    <row r="620" spans="1:3">
      <c r="A620" s="3"/>
      <c r="B620" s="3"/>
      <c r="C620" s="3"/>
    </row>
    <row r="621" spans="1:3">
      <c r="A621" s="3"/>
      <c r="B621" s="3"/>
      <c r="C621" s="3"/>
    </row>
    <row r="622" spans="1:3">
      <c r="A622" s="3"/>
      <c r="B622" s="3"/>
      <c r="C622" s="3"/>
    </row>
    <row r="623" spans="1:3">
      <c r="A623" s="3"/>
      <c r="B623" s="3"/>
      <c r="C623" s="3"/>
    </row>
    <row r="624" spans="1:3">
      <c r="A624" s="3"/>
      <c r="B624" s="3"/>
      <c r="C624" s="3"/>
    </row>
    <row r="625" spans="1:3">
      <c r="A625" s="3"/>
      <c r="B625" s="3"/>
      <c r="C625" s="3"/>
    </row>
    <row r="626" spans="1:3">
      <c r="A626" s="3"/>
      <c r="B626" s="3"/>
      <c r="C626" s="3"/>
    </row>
    <row r="627" spans="1:3">
      <c r="A627" s="3"/>
      <c r="B627" s="3"/>
      <c r="C627" s="3"/>
    </row>
    <row r="628" spans="1:3">
      <c r="A628" s="3"/>
      <c r="B628" s="3"/>
      <c r="C628" s="3"/>
    </row>
    <row r="629" spans="1:3">
      <c r="A629" s="3"/>
      <c r="B629" s="3"/>
      <c r="C629" s="3"/>
    </row>
    <row r="630" spans="1:3">
      <c r="A630" s="3"/>
      <c r="B630" s="3"/>
      <c r="C630" s="3"/>
    </row>
    <row r="631" spans="1:3">
      <c r="A631" s="3"/>
      <c r="B631" s="3"/>
      <c r="C631" s="3"/>
    </row>
    <row r="632" spans="1:3">
      <c r="A632" s="3"/>
      <c r="B632" s="3"/>
      <c r="C632" s="3"/>
    </row>
    <row r="633" spans="1:3">
      <c r="A633" s="3"/>
      <c r="B633" s="3"/>
      <c r="C633" s="3"/>
    </row>
    <row r="634" spans="1:3">
      <c r="A634" s="3"/>
      <c r="B634" s="3"/>
      <c r="C634" s="3"/>
    </row>
    <row r="635" spans="1:3">
      <c r="A635" s="3"/>
      <c r="B635" s="3"/>
      <c r="C635" s="3"/>
    </row>
    <row r="636" spans="1:3">
      <c r="A636" s="3"/>
      <c r="B636" s="3"/>
      <c r="C636" s="3"/>
    </row>
    <row r="637" spans="1:3">
      <c r="A637" s="3"/>
      <c r="B637" s="3"/>
      <c r="C637" s="3"/>
    </row>
    <row r="638" spans="1:3">
      <c r="A638" s="3"/>
      <c r="B638" s="3"/>
      <c r="C638" s="3"/>
    </row>
    <row r="639" spans="1:3">
      <c r="A639" s="3"/>
      <c r="B639" s="3"/>
      <c r="C639" s="3"/>
    </row>
    <row r="640" spans="1:3">
      <c r="A640" s="3"/>
      <c r="B640" s="3"/>
      <c r="C640" s="3"/>
    </row>
    <row r="641" spans="1:3">
      <c r="A641" s="3"/>
      <c r="B641" s="3"/>
      <c r="C641" s="3"/>
    </row>
    <row r="642" spans="1:3">
      <c r="A642" s="3"/>
      <c r="B642" s="3"/>
      <c r="C642" s="3"/>
    </row>
    <row r="643" spans="1:3">
      <c r="A643" s="3"/>
      <c r="B643" s="3"/>
      <c r="C643" s="3"/>
    </row>
    <row r="644" spans="1:3">
      <c r="A644" s="3"/>
      <c r="B644" s="3"/>
      <c r="C644" s="3"/>
    </row>
    <row r="645" spans="1:3">
      <c r="A645" s="3"/>
      <c r="B645" s="3"/>
      <c r="C645" s="3"/>
    </row>
    <row r="646" spans="1:3">
      <c r="A646" s="3"/>
      <c r="B646" s="3"/>
      <c r="C646" s="3"/>
    </row>
    <row r="647" spans="1:3">
      <c r="A647" s="3"/>
      <c r="B647" s="3"/>
      <c r="C647" s="3"/>
    </row>
    <row r="648" spans="1:3">
      <c r="A648" s="3"/>
      <c r="B648" s="3"/>
      <c r="C648" s="3"/>
    </row>
    <row r="649" spans="1:3">
      <c r="A649" s="3"/>
      <c r="B649" s="3"/>
      <c r="C649" s="3"/>
    </row>
    <row r="650" spans="1:3">
      <c r="A650" s="3"/>
      <c r="B650" s="3"/>
      <c r="C650" s="3"/>
    </row>
    <row r="651" spans="1:3">
      <c r="A651" s="3"/>
      <c r="B651" s="3"/>
      <c r="C651" s="3"/>
    </row>
    <row r="652" spans="1:3">
      <c r="A652" s="3"/>
      <c r="B652" s="3"/>
      <c r="C652" s="3"/>
    </row>
    <row r="653" spans="1:3">
      <c r="A653" s="3"/>
      <c r="B653" s="3"/>
      <c r="C653" s="3"/>
    </row>
    <row r="654" spans="1:3">
      <c r="A654" s="3"/>
      <c r="B654" s="3"/>
      <c r="C654" s="3"/>
    </row>
    <row r="655" spans="1:3">
      <c r="A655" s="3"/>
      <c r="B655" s="3"/>
      <c r="C655" s="3"/>
    </row>
    <row r="656" spans="1:3">
      <c r="A656" s="3"/>
      <c r="B656" s="3"/>
      <c r="C656" s="3"/>
    </row>
    <row r="657" spans="1:3">
      <c r="A657" s="3"/>
      <c r="B657" s="3"/>
      <c r="C657" s="3"/>
    </row>
    <row r="658" spans="1:3">
      <c r="A658" s="3"/>
      <c r="B658" s="3"/>
      <c r="C658" s="3"/>
    </row>
    <row r="659" spans="1:3">
      <c r="A659" s="3"/>
      <c r="B659" s="3"/>
      <c r="C659" s="3"/>
    </row>
    <row r="660" spans="1:3">
      <c r="A660" s="3"/>
      <c r="B660" s="3"/>
      <c r="C660" s="3"/>
    </row>
    <row r="661" spans="1:3">
      <c r="A661" s="3"/>
      <c r="B661" s="3"/>
      <c r="C661" s="3"/>
    </row>
    <row r="662" spans="1:3">
      <c r="A662" s="3"/>
      <c r="B662" s="3"/>
      <c r="C662" s="3"/>
    </row>
    <row r="663" spans="1:3">
      <c r="A663" s="3"/>
      <c r="B663" s="3"/>
      <c r="C663" s="3"/>
    </row>
    <row r="664" spans="1:3">
      <c r="A664" s="3"/>
      <c r="B664" s="3"/>
      <c r="C664" s="3"/>
    </row>
    <row r="665" spans="1:3">
      <c r="A665" s="3"/>
      <c r="B665" s="3"/>
      <c r="C665" s="3"/>
    </row>
    <row r="666" spans="1:3">
      <c r="A666" s="3"/>
      <c r="B666" s="3"/>
      <c r="C666" s="3"/>
    </row>
    <row r="667" spans="1:3">
      <c r="A667" s="3"/>
      <c r="B667" s="3"/>
      <c r="C667" s="3"/>
    </row>
    <row r="668" spans="1:3">
      <c r="A668" s="3"/>
      <c r="B668" s="3"/>
      <c r="C668" s="3"/>
    </row>
    <row r="669" spans="1:3">
      <c r="A669" s="3"/>
      <c r="B669" s="3"/>
      <c r="C669" s="3"/>
    </row>
    <row r="670" spans="1:3">
      <c r="A670" s="3"/>
      <c r="B670" s="3"/>
      <c r="C670" s="3"/>
    </row>
    <row r="671" spans="1:3">
      <c r="A671" s="3"/>
      <c r="B671" s="3"/>
      <c r="C671" s="3"/>
    </row>
    <row r="672" spans="1:3">
      <c r="A672" s="3"/>
      <c r="B672" s="3"/>
      <c r="C672" s="3"/>
    </row>
    <row r="673" spans="1:3">
      <c r="A673" s="3"/>
      <c r="B673" s="3"/>
      <c r="C673" s="3"/>
    </row>
    <row r="674" spans="1:3">
      <c r="A674" s="3"/>
      <c r="B674" s="3"/>
      <c r="C674" s="3"/>
    </row>
    <row r="675" spans="1:3">
      <c r="A675" s="3"/>
      <c r="B675" s="3"/>
      <c r="C675" s="3"/>
    </row>
    <row r="676" spans="1:3">
      <c r="A676" s="3"/>
      <c r="B676" s="3"/>
      <c r="C676" s="3"/>
    </row>
    <row r="677" spans="1:3">
      <c r="A677" s="3"/>
      <c r="B677" s="3"/>
      <c r="C677" s="3"/>
    </row>
    <row r="678" spans="1:3">
      <c r="A678" s="3"/>
      <c r="B678" s="3"/>
      <c r="C678" s="3"/>
    </row>
    <row r="679" spans="1:3">
      <c r="A679" s="3"/>
      <c r="B679" s="3"/>
      <c r="C679" s="3"/>
    </row>
    <row r="680" spans="1:3">
      <c r="A680" s="3"/>
      <c r="B680" s="3"/>
      <c r="C680" s="3"/>
    </row>
    <row r="681" spans="1:3">
      <c r="A681" s="3"/>
      <c r="B681" s="3"/>
      <c r="C681" s="3"/>
    </row>
    <row r="682" spans="1:3">
      <c r="A682" s="3"/>
      <c r="B682" s="3"/>
      <c r="C682" s="3"/>
    </row>
    <row r="683" spans="1:3">
      <c r="A683" s="3"/>
      <c r="B683" s="3"/>
      <c r="C683" s="3"/>
    </row>
    <row r="684" spans="1:3">
      <c r="A684" s="3"/>
      <c r="B684" s="3"/>
      <c r="C684" s="3"/>
    </row>
    <row r="685" spans="1:3">
      <c r="A685" s="3"/>
      <c r="B685" s="3"/>
      <c r="C685" s="3"/>
    </row>
    <row r="686" spans="1:3">
      <c r="A686" s="3"/>
      <c r="B686" s="3"/>
      <c r="C686" s="3"/>
    </row>
    <row r="687" spans="1:3">
      <c r="A687" s="3"/>
      <c r="B687" s="3"/>
      <c r="C687" s="3"/>
    </row>
    <row r="688" spans="1:3">
      <c r="A688" s="3"/>
      <c r="B688" s="3"/>
      <c r="C688" s="3"/>
    </row>
    <row r="689" spans="1:3">
      <c r="A689" s="3"/>
      <c r="B689" s="3"/>
      <c r="C689" s="3"/>
    </row>
    <row r="690" spans="1:3">
      <c r="A690" s="3"/>
      <c r="B690" s="3"/>
      <c r="C690" s="3"/>
    </row>
    <row r="691" spans="1:3">
      <c r="A691" s="3"/>
      <c r="B691" s="3"/>
      <c r="C691" s="3"/>
    </row>
    <row r="692" spans="1:3">
      <c r="A692" s="3"/>
      <c r="B692" s="3"/>
      <c r="C692" s="3"/>
    </row>
    <row r="693" spans="1:3">
      <c r="A693" s="3"/>
      <c r="B693" s="3"/>
      <c r="C693" s="3"/>
    </row>
    <row r="694" spans="1:3">
      <c r="A694" s="3"/>
      <c r="B694" s="3"/>
      <c r="C694" s="3"/>
    </row>
    <row r="695" spans="1:3">
      <c r="A695" s="3"/>
      <c r="B695" s="3"/>
      <c r="C695" s="3"/>
    </row>
    <row r="696" spans="1:3">
      <c r="A696" s="3"/>
      <c r="B696" s="3"/>
      <c r="C696" s="3"/>
    </row>
    <row r="697" spans="1:3">
      <c r="A697" s="3"/>
      <c r="B697" s="3"/>
      <c r="C697" s="3"/>
    </row>
    <row r="698" spans="1:3">
      <c r="A698" s="3"/>
      <c r="B698" s="3"/>
      <c r="C698" s="3"/>
    </row>
    <row r="699" spans="1:3">
      <c r="A699" s="3"/>
      <c r="B699" s="3"/>
      <c r="C699" s="3"/>
    </row>
    <row r="700" spans="1:3">
      <c r="A700" s="3"/>
      <c r="B700" s="3"/>
      <c r="C700" s="3"/>
    </row>
    <row r="701" spans="1:3">
      <c r="A701" s="3"/>
      <c r="B701" s="3"/>
      <c r="C701" s="3"/>
    </row>
    <row r="702" spans="1:3">
      <c r="A702" s="3"/>
      <c r="B702" s="3"/>
      <c r="C702" s="3"/>
    </row>
    <row r="703" spans="1:3">
      <c r="A703" s="3"/>
      <c r="B703" s="3"/>
      <c r="C703" s="3"/>
    </row>
    <row r="704" spans="1:3">
      <c r="A704" s="3"/>
      <c r="B704" s="3"/>
      <c r="C704" s="3"/>
    </row>
    <row r="705" spans="1:3">
      <c r="A705" s="3"/>
      <c r="B705" s="3"/>
      <c r="C705" s="3"/>
    </row>
    <row r="706" spans="1:3">
      <c r="A706" s="3"/>
      <c r="B706" s="3"/>
      <c r="C706" s="3"/>
    </row>
    <row r="707" spans="1:3">
      <c r="A707" s="3"/>
      <c r="B707" s="3"/>
      <c r="C707" s="3"/>
    </row>
    <row r="708" spans="1:3">
      <c r="A708" s="3"/>
      <c r="B708" s="3"/>
      <c r="C708" s="3"/>
    </row>
    <row r="709" spans="1:3">
      <c r="A709" s="3"/>
      <c r="B709" s="3"/>
      <c r="C709" s="3"/>
    </row>
    <row r="710" spans="1:3">
      <c r="A710" s="3"/>
      <c r="B710" s="3"/>
      <c r="C710" s="3"/>
    </row>
    <row r="711" spans="1:3">
      <c r="A711" s="3"/>
      <c r="B711" s="3"/>
      <c r="C711" s="3"/>
    </row>
    <row r="712" spans="1:3">
      <c r="A712" s="3"/>
      <c r="B712" s="3"/>
      <c r="C712" s="3"/>
    </row>
    <row r="713" spans="1:3">
      <c r="A713" s="3"/>
      <c r="B713" s="3"/>
      <c r="C713" s="3"/>
    </row>
    <row r="714" spans="1:3">
      <c r="A714" s="3"/>
      <c r="B714" s="3"/>
      <c r="C714" s="3"/>
    </row>
    <row r="715" spans="1:3">
      <c r="A715" s="3"/>
      <c r="B715" s="3"/>
      <c r="C715" s="3"/>
    </row>
    <row r="716" spans="1:3">
      <c r="A716" s="3"/>
      <c r="B716" s="3"/>
      <c r="C716" s="3"/>
    </row>
    <row r="717" spans="1:3">
      <c r="A717" s="3"/>
      <c r="B717" s="3"/>
      <c r="C717" s="3"/>
    </row>
    <row r="718" spans="1:3">
      <c r="A718" s="3"/>
      <c r="B718" s="3"/>
      <c r="C718" s="3"/>
    </row>
    <row r="719" spans="1:3">
      <c r="A719" s="3"/>
      <c r="B719" s="3"/>
      <c r="C719" s="3"/>
    </row>
    <row r="720" spans="1:3">
      <c r="A720" s="3"/>
      <c r="B720" s="3"/>
      <c r="C720" s="3"/>
    </row>
    <row r="721" spans="1:3">
      <c r="A721" s="3"/>
      <c r="B721" s="3"/>
      <c r="C721" s="3"/>
    </row>
    <row r="722" spans="1:3">
      <c r="A722" s="3"/>
      <c r="B722" s="3"/>
      <c r="C722" s="3"/>
    </row>
    <row r="723" spans="1:3">
      <c r="A723" s="3"/>
      <c r="B723" s="3"/>
      <c r="C723" s="3"/>
    </row>
    <row r="724" spans="1:3">
      <c r="A724" s="3"/>
      <c r="B724" s="3"/>
      <c r="C724" s="3"/>
    </row>
    <row r="725" spans="1:3">
      <c r="A725" s="3"/>
      <c r="B725" s="3"/>
      <c r="C725" s="3"/>
    </row>
    <row r="726" spans="1:3">
      <c r="A726" s="3"/>
      <c r="B726" s="3"/>
      <c r="C726" s="3"/>
    </row>
    <row r="727" spans="1:3">
      <c r="A727" s="3"/>
      <c r="B727" s="3"/>
      <c r="C727" s="3"/>
    </row>
    <row r="728" spans="1:3">
      <c r="A728" s="3"/>
      <c r="B728" s="3"/>
      <c r="C728" s="3"/>
    </row>
    <row r="729" spans="1:3">
      <c r="A729" s="3"/>
      <c r="B729" s="3"/>
      <c r="C729" s="3"/>
    </row>
    <row r="730" spans="1:3">
      <c r="A730" s="3"/>
      <c r="B730" s="3"/>
      <c r="C730" s="3"/>
    </row>
    <row r="731" spans="1:3">
      <c r="A731" s="3"/>
      <c r="B731" s="3"/>
      <c r="C731" s="3"/>
    </row>
    <row r="732" spans="1:3">
      <c r="A732" s="3"/>
      <c r="B732" s="3"/>
      <c r="C732" s="3"/>
    </row>
    <row r="733" spans="1:3">
      <c r="A733" s="3"/>
      <c r="B733" s="3"/>
      <c r="C733" s="3"/>
    </row>
    <row r="734" spans="1:2">
      <c r="A734" s="3"/>
      <c r="B734" s="3"/>
    </row>
    <row r="735" spans="1:2">
      <c r="A735" s="3"/>
      <c r="B735" s="3"/>
    </row>
    <row r="736" spans="1:2">
      <c r="A736" s="3"/>
      <c r="B736" s="3"/>
    </row>
    <row r="737" spans="1:2">
      <c r="A737" s="3"/>
      <c r="B737" s="3"/>
    </row>
    <row r="738" spans="1:2">
      <c r="A738" s="3"/>
      <c r="B738" s="3"/>
    </row>
    <row r="739" spans="1:2">
      <c r="A739" s="3"/>
      <c r="B739" s="3"/>
    </row>
    <row r="740" spans="1:2">
      <c r="A740" s="3"/>
      <c r="B740" s="3"/>
    </row>
    <row r="741" spans="1:2">
      <c r="A741" s="3"/>
      <c r="B741" s="3"/>
    </row>
    <row r="742" spans="1:2">
      <c r="A742" s="3"/>
      <c r="B742" s="3"/>
    </row>
    <row r="743" spans="1:2">
      <c r="A743" s="3"/>
      <c r="B743" s="3"/>
    </row>
    <row r="744" spans="1:2">
      <c r="A744" s="3"/>
      <c r="B744" s="3"/>
    </row>
    <row r="745" spans="1:2">
      <c r="A745" s="3"/>
      <c r="B745" s="3"/>
    </row>
    <row r="746" spans="1:2">
      <c r="A746" s="3"/>
      <c r="B746" s="3"/>
    </row>
    <row r="747" spans="1:2">
      <c r="A747" s="3"/>
      <c r="B747" s="3"/>
    </row>
    <row r="748" spans="1:2">
      <c r="A748" s="3"/>
      <c r="B748" s="3"/>
    </row>
    <row r="749" spans="1:2">
      <c r="A749" s="3"/>
      <c r="B749" s="3"/>
    </row>
    <row r="750" spans="1:2">
      <c r="A750" s="3"/>
      <c r="B750" s="3"/>
    </row>
    <row r="751" spans="1:2">
      <c r="A751" s="3"/>
      <c r="B751" s="3"/>
    </row>
    <row r="752" spans="1:2">
      <c r="A752" s="3"/>
      <c r="B752" s="3"/>
    </row>
    <row r="753" spans="1:2">
      <c r="A753" s="3"/>
      <c r="B753" s="3"/>
    </row>
    <row r="754" spans="1:2">
      <c r="A754" s="3"/>
      <c r="B754" s="3"/>
    </row>
    <row r="755" spans="1:2">
      <c r="A755" s="3"/>
      <c r="B755" s="3"/>
    </row>
    <row r="756" spans="1:2">
      <c r="A756" s="3"/>
      <c r="B756" s="3"/>
    </row>
    <row r="757" spans="1:2">
      <c r="A757" s="3"/>
      <c r="B757" s="3"/>
    </row>
    <row r="758" spans="1:2">
      <c r="A758" s="3"/>
      <c r="B758" s="3"/>
    </row>
    <row r="759" spans="1:2">
      <c r="A759" s="3"/>
      <c r="B759" s="3"/>
    </row>
    <row r="760" spans="1:2">
      <c r="A760" s="3"/>
      <c r="B760" s="3"/>
    </row>
    <row r="761" spans="1:2">
      <c r="A761" s="3"/>
      <c r="B761" s="3"/>
    </row>
    <row r="762" spans="1:2">
      <c r="A762" s="3"/>
      <c r="B762" s="3"/>
    </row>
    <row r="763" spans="1:2">
      <c r="A763" s="3"/>
      <c r="B763" s="3"/>
    </row>
    <row r="764" spans="1:2">
      <c r="A764" s="3"/>
      <c r="B764" s="3"/>
    </row>
    <row r="765" spans="1:2">
      <c r="A765" s="3"/>
      <c r="B765" s="3"/>
    </row>
    <row r="766" spans="1:2">
      <c r="A766" s="3"/>
      <c r="B766" s="3"/>
    </row>
    <row r="767" spans="1:2">
      <c r="A767" s="3"/>
      <c r="B767" s="3"/>
    </row>
    <row r="768" spans="1:2">
      <c r="A768" s="3"/>
      <c r="B768" s="3"/>
    </row>
    <row r="769" spans="1:2">
      <c r="A769" s="3"/>
      <c r="B769" s="3"/>
    </row>
    <row r="770" spans="1:2">
      <c r="A770" s="3"/>
      <c r="B770" s="3"/>
    </row>
    <row r="771" spans="1:2">
      <c r="A771" s="3"/>
      <c r="B771" s="3"/>
    </row>
    <row r="772" spans="1:2">
      <c r="A772" s="3"/>
      <c r="B772" s="3"/>
    </row>
    <row r="773" spans="1:2">
      <c r="A773" s="3"/>
      <c r="B773" s="3"/>
    </row>
    <row r="774" spans="1:2">
      <c r="A774" s="3"/>
      <c r="B774" s="3"/>
    </row>
    <row r="775" spans="1:2">
      <c r="A775" s="3"/>
      <c r="B775" s="3"/>
    </row>
    <row r="776" spans="1:2">
      <c r="A776" s="3"/>
      <c r="B776" s="3"/>
    </row>
    <row r="777" spans="1:2">
      <c r="A777" s="3"/>
      <c r="B777" s="3"/>
    </row>
    <row r="778" spans="1:2">
      <c r="A778" s="3"/>
      <c r="B778" s="3"/>
    </row>
    <row r="779" spans="1:2">
      <c r="A779" s="3"/>
      <c r="B779" s="3"/>
    </row>
    <row r="780" spans="1:2">
      <c r="A780" s="3"/>
      <c r="B780" s="3"/>
    </row>
    <row r="781" spans="1:2">
      <c r="A781" s="3"/>
      <c r="B781" s="3"/>
    </row>
    <row r="782" spans="1:2">
      <c r="A782" s="3"/>
      <c r="B782" s="3"/>
    </row>
    <row r="783" spans="1:2">
      <c r="A783" s="3"/>
      <c r="B783" s="3"/>
    </row>
    <row r="784" spans="1:2">
      <c r="A784" s="3"/>
      <c r="B784" s="3"/>
    </row>
    <row r="785" spans="1:2">
      <c r="A785" s="3"/>
      <c r="B785" s="3"/>
    </row>
    <row r="786" spans="1:2">
      <c r="A786" s="3"/>
      <c r="B786" s="3"/>
    </row>
    <row r="787" spans="1:2">
      <c r="A787" s="3"/>
      <c r="B787" s="3"/>
    </row>
    <row r="788" spans="1:2">
      <c r="A788" s="3"/>
      <c r="B788" s="3"/>
    </row>
    <row r="789" spans="1:2">
      <c r="A789" s="3"/>
      <c r="B789" s="3"/>
    </row>
    <row r="790" spans="1:2">
      <c r="A790" s="3"/>
      <c r="B790" s="3"/>
    </row>
    <row r="791" spans="1:2">
      <c r="A791" s="3"/>
      <c r="B791" s="3"/>
    </row>
    <row r="792" spans="1:2">
      <c r="A792" s="3"/>
      <c r="B792" s="3"/>
    </row>
    <row r="793" spans="1:2">
      <c r="A793" s="3"/>
      <c r="B793" s="3"/>
    </row>
    <row r="794" spans="1:2">
      <c r="A794" s="3"/>
      <c r="B794" s="3"/>
    </row>
    <row r="795" spans="1:2">
      <c r="A795" s="3"/>
      <c r="B795" s="3"/>
    </row>
    <row r="796" spans="1:2">
      <c r="A796" s="3"/>
      <c r="B796" s="3"/>
    </row>
    <row r="797" spans="1:2">
      <c r="A797" s="3"/>
      <c r="B797" s="3"/>
    </row>
    <row r="798" spans="1:2">
      <c r="A798" s="3"/>
      <c r="B798" s="3"/>
    </row>
    <row r="799" spans="1:2">
      <c r="A799" s="3"/>
      <c r="B799" s="3"/>
    </row>
    <row r="800" spans="1:2">
      <c r="A800" s="3"/>
      <c r="B800" s="3"/>
    </row>
    <row r="801" spans="1:2">
      <c r="A801" s="3"/>
      <c r="B801" s="3"/>
    </row>
    <row r="802" spans="1:2">
      <c r="A802" s="3"/>
      <c r="B802" s="3"/>
    </row>
    <row r="803" spans="1:2">
      <c r="A803" s="3"/>
      <c r="B803" s="3"/>
    </row>
    <row r="804" spans="1:2">
      <c r="A804" s="3"/>
      <c r="B804" s="3"/>
    </row>
    <row r="805" spans="1:2">
      <c r="A805" s="3"/>
      <c r="B805" s="3"/>
    </row>
    <row r="806" spans="1:2">
      <c r="A806" s="3"/>
      <c r="B806" s="3"/>
    </row>
    <row r="807" spans="1:2">
      <c r="A807" s="3"/>
      <c r="B807" s="3"/>
    </row>
    <row r="808" spans="1:2">
      <c r="A808" s="3"/>
      <c r="B808" s="3"/>
    </row>
    <row r="809" spans="1:2">
      <c r="A809" s="3"/>
      <c r="B809" s="3"/>
    </row>
    <row r="810" spans="1:2">
      <c r="A810" s="3"/>
      <c r="B810" s="3"/>
    </row>
    <row r="811" spans="1:2">
      <c r="A811" s="3"/>
      <c r="B811" s="3"/>
    </row>
    <row r="812" spans="1:2">
      <c r="A812" s="3"/>
      <c r="B812" s="3"/>
    </row>
    <row r="813" spans="1:2">
      <c r="A813" s="3"/>
      <c r="B813" s="3"/>
    </row>
    <row r="814" spans="1:2">
      <c r="A814" s="3"/>
      <c r="B814" s="3"/>
    </row>
    <row r="815" spans="1:2">
      <c r="A815" s="3"/>
      <c r="B815" s="3"/>
    </row>
    <row r="816" spans="1:2">
      <c r="A816" s="3"/>
      <c r="B816" s="3"/>
    </row>
    <row r="817" spans="1:2">
      <c r="A817" s="3"/>
      <c r="B817" s="3"/>
    </row>
    <row r="818" spans="1:2">
      <c r="A818" s="3"/>
      <c r="B818" s="3"/>
    </row>
    <row r="819" spans="1:2">
      <c r="A819" s="3"/>
      <c r="B819" s="3"/>
    </row>
    <row r="820" spans="1:2">
      <c r="A820" s="3"/>
      <c r="B820" s="3"/>
    </row>
  </sheetData>
  <conditionalFormatting sqref="C4:C760">
    <cfRule type="duplicateValues" dxfId="1" priority="1"/>
  </conditionalFormatting>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0"/>
  <dimension ref="A1:BS1020"/>
  <sheetViews>
    <sheetView zoomScale="90" zoomScaleNormal="90" topLeftCell="O1" workbookViewId="0">
      <selection activeCell="AD4" sqref="A4:AD4"/>
    </sheetView>
  </sheetViews>
  <sheetFormatPr defaultColWidth="10.7142857142857" defaultRowHeight="12.75"/>
  <cols>
    <col min="1" max="1" width="12.4285714285714" customWidth="1"/>
    <col min="2" max="2" width="9" customWidth="1"/>
    <col min="3" max="3" width="37.1428571428571" customWidth="1"/>
    <col min="4" max="5" width="12.5714285714286" customWidth="1"/>
    <col min="6" max="7" width="9" customWidth="1"/>
    <col min="8" max="8" width="33" customWidth="1"/>
    <col min="9" max="26" width="9" customWidth="1"/>
    <col min="27" max="27" width="11.2857142857143" customWidth="1"/>
    <col min="28" max="30" width="8.28571428571429" customWidth="1"/>
    <col min="31" max="31" width="17.5714285714286" style="57" customWidth="1"/>
    <col min="32" max="32" width="16.1428571428571" customWidth="1"/>
    <col min="33" max="33" width="22.8571428571429" customWidth="1"/>
    <col min="34" max="34" width="19.7142857142857" style="3" customWidth="1"/>
    <col min="35" max="35" width="16.2857142857143" customWidth="1"/>
    <col min="36" max="36" width="24.1428571428571" customWidth="1"/>
    <col min="37" max="37" width="28.1428571428571" customWidth="1"/>
    <col min="38" max="38" width="13.8571428571429" customWidth="1"/>
    <col min="39" max="41" width="9.14285714285714" customWidth="1"/>
    <col min="42" max="42" width="13.1428571428571" customWidth="1"/>
    <col min="43" max="43" width="12.2857142857143" customWidth="1"/>
    <col min="44" max="63" width="10.7142857142857" style="3" customWidth="1"/>
    <col min="64" max="64" width="14.1428571428571" style="3" customWidth="1"/>
    <col min="65" max="65" width="10.7142857142857" style="3" customWidth="1"/>
    <col min="66" max="66" width="42.7142857142857" style="3" customWidth="1"/>
    <col min="67" max="67" width="44" style="3" customWidth="1"/>
    <col min="68" max="16384" width="10.7142857142857" style="3" customWidth="1"/>
  </cols>
  <sheetData>
    <row r="1" s="1" customFormat="1" ht="56.25" customHeight="1" spans="1:67">
      <c r="A1" s="5" t="s">
        <v>11450</v>
      </c>
      <c r="B1" s="5" t="s">
        <v>11451</v>
      </c>
      <c r="C1" s="5" t="s">
        <v>11452</v>
      </c>
      <c r="D1" s="5" t="s">
        <v>11453</v>
      </c>
      <c r="E1" s="5" t="s">
        <v>11454</v>
      </c>
      <c r="F1" s="5" t="s">
        <v>11455</v>
      </c>
      <c r="G1" s="33" t="s">
        <v>11456</v>
      </c>
      <c r="H1" s="33" t="s">
        <v>11457</v>
      </c>
      <c r="I1" s="5" t="s">
        <v>11458</v>
      </c>
      <c r="J1" s="5" t="s">
        <v>11459</v>
      </c>
      <c r="K1" s="5" t="s">
        <v>11460</v>
      </c>
      <c r="L1" s="5" t="s">
        <v>11467</v>
      </c>
      <c r="M1" s="5" t="s">
        <v>11468</v>
      </c>
      <c r="N1" s="5" t="s">
        <v>11469</v>
      </c>
      <c r="O1" s="5" t="s">
        <v>12153</v>
      </c>
      <c r="P1" s="5" t="s">
        <v>12154</v>
      </c>
      <c r="Q1" s="5" t="s">
        <v>12155</v>
      </c>
      <c r="R1" s="5" t="s">
        <v>12156</v>
      </c>
      <c r="S1" s="5" t="s">
        <v>11485</v>
      </c>
      <c r="T1" s="5" t="s">
        <v>12157</v>
      </c>
      <c r="U1" s="5" t="s">
        <v>11486</v>
      </c>
      <c r="V1" s="5" t="s">
        <v>11490</v>
      </c>
      <c r="W1" s="5" t="s">
        <v>11491</v>
      </c>
      <c r="X1" s="5" t="s">
        <v>11492</v>
      </c>
      <c r="Y1" s="5" t="s">
        <v>11493</v>
      </c>
      <c r="Z1" s="5" t="s">
        <v>11495</v>
      </c>
      <c r="AA1" s="5" t="s">
        <v>11496</v>
      </c>
      <c r="AB1" s="5" t="s">
        <v>12158</v>
      </c>
      <c r="AC1" s="5" t="s">
        <v>11503</v>
      </c>
      <c r="AD1" s="25" t="s">
        <v>11504</v>
      </c>
      <c r="AE1" s="10"/>
      <c r="AG1" s="42"/>
      <c r="AI1" s="15"/>
      <c r="AJ1" s="15" t="s">
        <v>11505</v>
      </c>
      <c r="AK1" s="15">
        <f>+COUNTA(B:B)-3</f>
        <v>0</v>
      </c>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N1" s="23" t="s">
        <v>11506</v>
      </c>
      <c r="BO1" s="23" t="str">
        <f>IF(SUM(AE:AE)=SUM(AF:AF),"OK","Errore: ripetizione codice origine")</f>
        <v>OK</v>
      </c>
    </row>
    <row r="2" s="2" customFormat="1" ht="56.25" customHeight="1" spans="1:67">
      <c r="A2" s="6" t="s">
        <v>12159</v>
      </c>
      <c r="B2" s="6" t="s">
        <v>11508</v>
      </c>
      <c r="C2" s="6" t="s">
        <v>11509</v>
      </c>
      <c r="D2" s="6" t="s">
        <v>11510</v>
      </c>
      <c r="E2" s="6" t="s">
        <v>11511</v>
      </c>
      <c r="F2" s="6" t="s">
        <v>11512</v>
      </c>
      <c r="G2" s="35" t="s">
        <v>11513</v>
      </c>
      <c r="H2" s="35" t="s">
        <v>11514</v>
      </c>
      <c r="I2" s="6" t="s">
        <v>11515</v>
      </c>
      <c r="J2" s="6" t="s">
        <v>11516</v>
      </c>
      <c r="K2" s="6" t="s">
        <v>11517</v>
      </c>
      <c r="L2" s="6" t="s">
        <v>11524</v>
      </c>
      <c r="M2" s="6" t="s">
        <v>11525</v>
      </c>
      <c r="N2" s="6" t="s">
        <v>11526</v>
      </c>
      <c r="O2" s="6" t="s">
        <v>12160</v>
      </c>
      <c r="P2" s="6" t="s">
        <v>12161</v>
      </c>
      <c r="Q2" s="6" t="s">
        <v>12162</v>
      </c>
      <c r="R2" s="6" t="s">
        <v>12163</v>
      </c>
      <c r="S2" s="6" t="s">
        <v>11542</v>
      </c>
      <c r="T2" s="6" t="s">
        <v>12164</v>
      </c>
      <c r="U2" s="6" t="s">
        <v>11543</v>
      </c>
      <c r="V2" s="6" t="s">
        <v>11547</v>
      </c>
      <c r="W2" s="6" t="s">
        <v>11548</v>
      </c>
      <c r="X2" s="6" t="s">
        <v>11549</v>
      </c>
      <c r="Y2" s="6" t="s">
        <v>11550</v>
      </c>
      <c r="Z2" s="6" t="s">
        <v>11552</v>
      </c>
      <c r="AA2" s="6" t="s">
        <v>11553</v>
      </c>
      <c r="AB2" s="6" t="s">
        <v>12165</v>
      </c>
      <c r="AC2" s="6" t="s">
        <v>11560</v>
      </c>
      <c r="AD2" s="26"/>
      <c r="AE2" s="10"/>
      <c r="AF2" s="12"/>
      <c r="AG2" s="42"/>
      <c r="AI2" s="15"/>
      <c r="AJ2" s="15" t="s">
        <v>11561</v>
      </c>
      <c r="AK2" s="15">
        <f>+COUNTA([2]Accumuli!B:B)-3</f>
        <v>1</v>
      </c>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N2" s="39" t="s">
        <v>11659</v>
      </c>
      <c r="BO2" s="39" t="str">
        <f>+IF(SUM(AG:AG)=0,"OK","NO, stato nuove opere non congruente")</f>
        <v>OK</v>
      </c>
    </row>
    <row r="3" s="1" customFormat="1" ht="63.75" customHeight="1" spans="1:71">
      <c r="A3" s="7">
        <v>43500</v>
      </c>
      <c r="B3" s="7" t="s">
        <v>12166</v>
      </c>
      <c r="C3" s="7" t="s">
        <v>12167</v>
      </c>
      <c r="D3" s="7" t="s">
        <v>12168</v>
      </c>
      <c r="E3" s="7" t="s">
        <v>12169</v>
      </c>
      <c r="F3" s="7" t="s">
        <v>12170</v>
      </c>
      <c r="G3" s="7">
        <v>112800</v>
      </c>
      <c r="H3" s="7">
        <v>112900</v>
      </c>
      <c r="I3" s="7" t="s">
        <v>12171</v>
      </c>
      <c r="J3" s="7" t="s">
        <v>12172</v>
      </c>
      <c r="K3" s="7" t="s">
        <v>12173</v>
      </c>
      <c r="L3" s="7" t="s">
        <v>12174</v>
      </c>
      <c r="M3" s="7" t="s">
        <v>12175</v>
      </c>
      <c r="N3" s="7" t="s">
        <v>12176</v>
      </c>
      <c r="O3" s="7" t="s">
        <v>12177</v>
      </c>
      <c r="P3" s="7" t="s">
        <v>12178</v>
      </c>
      <c r="Q3" s="7" t="s">
        <v>12179</v>
      </c>
      <c r="R3" s="7" t="s">
        <v>12180</v>
      </c>
      <c r="S3" s="7" t="s">
        <v>12181</v>
      </c>
      <c r="T3" s="7" t="s">
        <v>12182</v>
      </c>
      <c r="U3" s="7" t="s">
        <v>12183</v>
      </c>
      <c r="V3" s="7" t="s">
        <v>12184</v>
      </c>
      <c r="W3" s="7" t="s">
        <v>12185</v>
      </c>
      <c r="X3" s="7" t="s">
        <v>12186</v>
      </c>
      <c r="Y3" s="7" t="s">
        <v>12187</v>
      </c>
      <c r="Z3" s="7" t="s">
        <v>12188</v>
      </c>
      <c r="AA3" s="7" t="s">
        <v>12189</v>
      </c>
      <c r="AB3" s="7" t="s">
        <v>12190</v>
      </c>
      <c r="AC3" s="7" t="s">
        <v>12191</v>
      </c>
      <c r="AD3" s="27"/>
      <c r="AE3" s="10" t="s">
        <v>11614</v>
      </c>
      <c r="AF3" s="14" t="s">
        <v>11615</v>
      </c>
      <c r="AG3" s="10" t="s">
        <v>11616</v>
      </c>
      <c r="AH3" s="10" t="s">
        <v>12192</v>
      </c>
      <c r="AI3" s="15" t="s">
        <v>11619</v>
      </c>
      <c r="AJ3" s="15" t="str">
        <f t="shared" ref="AJ3:BK3" si="0">+A1</f>
        <v>codice opera [idt]</v>
      </c>
      <c r="AK3" s="15" t="str">
        <f t="shared" si="0"/>
        <v>codice origine [testo]</v>
      </c>
      <c r="AL3" s="15" t="str">
        <f t="shared" si="0"/>
        <v>descrizione impianto [testo]</v>
      </c>
      <c r="AM3" s="15" t="str">
        <f t="shared" si="0"/>
        <v>g.boaga NORD [m]</v>
      </c>
      <c r="AN3" s="15" t="str">
        <f t="shared" si="0"/>
        <v>g.boaga EST [m]</v>
      </c>
      <c r="AO3" s="15" t="str">
        <f t="shared" si="0"/>
        <v>fuso RIF. [nr]</v>
      </c>
      <c r="AP3" s="38" t="str">
        <f t="shared" si="0"/>
        <v>codice schema acquedottistico [idt]</v>
      </c>
      <c r="AQ3" s="38" t="str">
        <f t="shared" si="0"/>
        <v>descrizione schema acquedottistico [testo]</v>
      </c>
      <c r="AR3" s="15" t="str">
        <f t="shared" si="0"/>
        <v>quota s.l.m [m]</v>
      </c>
      <c r="AS3" s="15" t="str">
        <f t="shared" si="0"/>
        <v>località [testo]</v>
      </c>
      <c r="AT3" s="15" t="str">
        <f t="shared" si="0"/>
        <v>comune [istat]</v>
      </c>
      <c r="AU3" s="15" t="str">
        <f t="shared" si="0"/>
        <v>anno costruzione [anno]</v>
      </c>
      <c r="AV3" s="15" t="str">
        <f t="shared" si="0"/>
        <v>anno ristrutturazione [anno]</v>
      </c>
      <c r="AW3" s="15" t="str">
        <f t="shared" si="0"/>
        <v>conservazione [idn]</v>
      </c>
      <c r="AX3" s="15" t="str">
        <f t="shared" si="0"/>
        <v>tipo serbatoio [idn]</v>
      </c>
      <c r="AY3" s="15" t="str">
        <f t="shared" si="0"/>
        <v>materiale [idn]</v>
      </c>
      <c r="AZ3" s="15" t="str">
        <f t="shared" si="0"/>
        <v>volume serbatoio [mc]</v>
      </c>
      <c r="BA3" s="15" t="str">
        <f t="shared" si="0"/>
        <v>quota del serbatoio da terra [m]</v>
      </c>
      <c r="BB3" s="15" t="str">
        <f t="shared" si="0"/>
        <v>tipo telecontrollo [idn]</v>
      </c>
      <c r="BC3" s="15" t="str">
        <f t="shared" si="0"/>
        <v>misura livello [sn]</v>
      </c>
      <c r="BD3" s="15" t="str">
        <f t="shared" si="0"/>
        <v>misura portata [sn]</v>
      </c>
      <c r="BE3" s="15" t="str">
        <f t="shared" si="0"/>
        <v>tipo di clorazione [idn]</v>
      </c>
      <c r="BF3" s="15" t="str">
        <f t="shared" si="0"/>
        <v>anno istallazione cloratore [anno]</v>
      </c>
      <c r="BG3" s="15" t="str">
        <f t="shared" si="0"/>
        <v>anno ristrutturazione cloratore [anno]</v>
      </c>
      <c r="BH3" s="15" t="str">
        <f t="shared" si="0"/>
        <v>opera stato [idn]</v>
      </c>
      <c r="BI3" s="15" t="str">
        <f t="shared" si="0"/>
        <v>ind.conf. anno costruzione [idt]</v>
      </c>
      <c r="BJ3" s="15" t="str">
        <f t="shared" si="0"/>
        <v>ind.conf. anno ristrutturazione [idt]</v>
      </c>
      <c r="BK3" s="15" t="str">
        <f t="shared" si="0"/>
        <v>ind.conf. volume serbatoio [idt]</v>
      </c>
      <c r="BL3" s="20" t="s">
        <v>11620</v>
      </c>
      <c r="BM3" s="42"/>
      <c r="BN3" s="24" t="s">
        <v>11621</v>
      </c>
      <c r="BO3" s="24" t="str">
        <f>+IF(SUM(AH:AH)=0,"OK","Dati non completi")</f>
        <v>Dati non completi</v>
      </c>
      <c r="BP3" s="42"/>
      <c r="BQ3" s="42"/>
      <c r="BR3" s="42"/>
      <c r="BS3" s="42"/>
    </row>
    <row r="4" ht="25.5" customHeight="1" spans="1:67">
      <c r="A4" s="3"/>
      <c r="B4" s="3"/>
      <c r="C4" s="3"/>
      <c r="D4" s="3"/>
      <c r="E4" s="3"/>
      <c r="F4" s="3"/>
      <c r="G4" s="3"/>
      <c r="H4" s="3"/>
      <c r="I4" s="3"/>
      <c r="J4" s="3"/>
      <c r="K4" s="3"/>
      <c r="L4" s="3"/>
      <c r="M4" s="3"/>
      <c r="N4" s="3"/>
      <c r="O4" s="3"/>
      <c r="P4" s="3"/>
      <c r="Q4" s="3"/>
      <c r="R4" s="3"/>
      <c r="S4" s="3"/>
      <c r="T4" s="3"/>
      <c r="U4" s="3"/>
      <c r="V4" s="3"/>
      <c r="W4" s="3"/>
      <c r="X4" s="3"/>
      <c r="Y4" s="3"/>
      <c r="Z4" s="3"/>
      <c r="AA4" s="36"/>
      <c r="AE4" s="4">
        <f>+IF(B4&gt;0,1,0)</f>
        <v>0</v>
      </c>
      <c r="AF4" s="10">
        <f>COUNTIF(B:B,B4)</f>
        <v>0</v>
      </c>
      <c r="AG4" s="4">
        <f>+IF(L4=9999,0,IF(L4&lt;'[3]Input anno'!$A$1,0,IF(Y4&lt;4,0,1)))</f>
        <v>0</v>
      </c>
      <c r="AH4" s="76">
        <f>+IF(Y4&gt;=3,0,IF(COUNTIF(Accumuli_inreti!A:A,B4)&gt;0,0,1))</f>
        <v>1</v>
      </c>
      <c r="AI4" s="16"/>
      <c r="AJ4" s="16">
        <f t="shared" ref="AJ4:BK4" si="1">+COUNTA(A:A)-3</f>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16">
        <f t="shared" si="1"/>
        <v>0</v>
      </c>
      <c r="BJ4" s="16">
        <f t="shared" si="1"/>
        <v>0</v>
      </c>
      <c r="BK4" s="16">
        <f t="shared" si="1"/>
        <v>0</v>
      </c>
      <c r="BL4" s="21">
        <f>SUM(AJ4:BK4)</f>
        <v>0</v>
      </c>
      <c r="BN4" s="24" t="s">
        <v>11624</v>
      </c>
      <c r="BO4" s="24" t="e">
        <f>+IF(MIN(AJ8:BK8)=0%,"OK","Grado di compilazione inferiore a quello del DBI A-1")</f>
        <v>#DIV/0!</v>
      </c>
    </row>
    <row r="5" ht="15" customHeight="1" spans="1:64">
      <c r="A5" s="3"/>
      <c r="B5" s="3"/>
      <c r="C5" s="3"/>
      <c r="D5" s="31"/>
      <c r="E5" s="31"/>
      <c r="F5" s="3"/>
      <c r="G5" s="3"/>
      <c r="H5" s="3"/>
      <c r="I5" s="3"/>
      <c r="J5" s="3"/>
      <c r="K5" s="3"/>
      <c r="L5" s="3"/>
      <c r="M5" s="3"/>
      <c r="N5" s="3"/>
      <c r="O5" s="3"/>
      <c r="P5" s="3"/>
      <c r="Q5" s="3"/>
      <c r="R5" s="3"/>
      <c r="S5" s="3"/>
      <c r="T5" s="3"/>
      <c r="U5" s="3"/>
      <c r="V5" s="3"/>
      <c r="W5" s="3"/>
      <c r="X5" s="3"/>
      <c r="Y5" s="3"/>
      <c r="Z5" s="3"/>
      <c r="AA5" s="36"/>
      <c r="AE5" s="67"/>
      <c r="AF5" s="4"/>
      <c r="AG5" s="4"/>
      <c r="AH5" s="79"/>
      <c r="AI5" s="17" t="s">
        <v>11623</v>
      </c>
      <c r="AJ5" s="18" t="e">
        <f t="shared" ref="AJ5:BK5" si="2">+AJ4/$AK$1</f>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21"/>
    </row>
    <row r="6" ht="15" customHeight="1" spans="1:64">
      <c r="A6" s="3"/>
      <c r="B6" s="3"/>
      <c r="C6" s="3"/>
      <c r="D6" s="31"/>
      <c r="E6" s="31"/>
      <c r="F6" s="3"/>
      <c r="G6" s="3"/>
      <c r="H6" s="3"/>
      <c r="I6" s="3"/>
      <c r="J6" s="3"/>
      <c r="K6" s="3"/>
      <c r="L6" s="3"/>
      <c r="M6" s="3"/>
      <c r="N6" s="3"/>
      <c r="O6" s="3"/>
      <c r="P6" s="3"/>
      <c r="Q6" s="3"/>
      <c r="R6" s="3"/>
      <c r="S6" s="3"/>
      <c r="T6" s="3"/>
      <c r="U6" s="3"/>
      <c r="V6" s="3"/>
      <c r="W6" s="3"/>
      <c r="X6" s="3"/>
      <c r="Y6" s="3"/>
      <c r="Z6" s="3"/>
      <c r="AA6" s="36"/>
      <c r="AE6" s="67"/>
      <c r="AF6" s="4"/>
      <c r="AG6" s="4"/>
      <c r="AH6" s="79"/>
      <c r="AI6" s="17"/>
      <c r="AJ6" s="16">
        <f>+COUNTA([2]Accumuli!A:A)-3</f>
        <v>0</v>
      </c>
      <c r="AK6" s="16">
        <f>+COUNTA([2]Accumuli!B:B)-3</f>
        <v>1</v>
      </c>
      <c r="AL6" s="16">
        <f>+COUNTA([2]Accumuli!C:C)-3</f>
        <v>1</v>
      </c>
      <c r="AM6" s="16">
        <f>+COUNTA([2]Accumuli!D:D)-3</f>
        <v>1</v>
      </c>
      <c r="AN6" s="16">
        <f>+COUNTA([2]Accumuli!E:E)-3</f>
        <v>1</v>
      </c>
      <c r="AO6" s="16">
        <f>+COUNTA([2]Accumuli!F:F)-3</f>
        <v>1</v>
      </c>
      <c r="AP6" s="16">
        <f>+COUNTA([2]Accumuli!G:G)-3</f>
        <v>1</v>
      </c>
      <c r="AQ6" s="16">
        <f>+COUNTA([2]Accumuli!H:H)-3</f>
        <v>1</v>
      </c>
      <c r="AR6" s="16">
        <f>+COUNTA([2]Accumuli!I:I)-3</f>
        <v>1</v>
      </c>
      <c r="AS6" s="16">
        <f>+COUNTA([2]Accumuli!J:J)-3</f>
        <v>1</v>
      </c>
      <c r="AT6" s="16">
        <f>+COUNTA([2]Accumuli!K:K)-3</f>
        <v>1</v>
      </c>
      <c r="AU6" s="16">
        <f>+COUNTA([2]Accumuli!L:L)-3</f>
        <v>1</v>
      </c>
      <c r="AV6" s="16">
        <f>+COUNTA([2]Accumuli!M:M)-3</f>
        <v>1</v>
      </c>
      <c r="AW6" s="16">
        <f>+COUNTA([2]Accumuli!N:N)-3</f>
        <v>1</v>
      </c>
      <c r="AX6" s="16">
        <f>+COUNTA([2]Accumuli!O:O)-3</f>
        <v>1</v>
      </c>
      <c r="AY6" s="16">
        <f>+COUNTA([2]Accumuli!P:P)-3</f>
        <v>1</v>
      </c>
      <c r="AZ6" s="16">
        <f>+COUNTA([2]Accumuli!Q:Q)-3</f>
        <v>1</v>
      </c>
      <c r="BA6" s="16">
        <f>+COUNTA([2]Accumuli!R:R)-3</f>
        <v>1</v>
      </c>
      <c r="BB6" s="16">
        <f>+COUNTA([2]Accumuli!S:S)-3</f>
        <v>1</v>
      </c>
      <c r="BC6" s="16">
        <f>+COUNTA([2]Accumuli!T:T)-3</f>
        <v>1</v>
      </c>
      <c r="BD6" s="16">
        <f>+COUNTA([2]Accumuli!U:U)-3</f>
        <v>1</v>
      </c>
      <c r="BE6" s="16">
        <f>+COUNTA([2]Accumuli!V:V)-3</f>
        <v>1</v>
      </c>
      <c r="BF6" s="16">
        <f>+COUNTA([2]Accumuli!W:W)-3</f>
        <v>0</v>
      </c>
      <c r="BG6" s="16">
        <f>+COUNTA([2]Accumuli!X:X)-3</f>
        <v>0</v>
      </c>
      <c r="BH6" s="16">
        <f>+COUNTA([2]Accumuli!Y:Y)-3</f>
        <v>1</v>
      </c>
      <c r="BI6" s="16">
        <f>+COUNTA([2]Accumuli!Z:Z)-3</f>
        <v>1</v>
      </c>
      <c r="BJ6" s="16">
        <f>+COUNTA([2]Accumuli!AA:AA)-3</f>
        <v>1</v>
      </c>
      <c r="BK6" s="16">
        <f>+COUNTA([2]Accumuli!AB:AB)-3</f>
        <v>0</v>
      </c>
      <c r="BL6" s="21">
        <f>SUM(AJ6:BK6)</f>
        <v>24</v>
      </c>
    </row>
    <row r="7" ht="15" customHeight="1" spans="1:64">
      <c r="A7" s="3"/>
      <c r="B7" s="3"/>
      <c r="C7" s="3"/>
      <c r="D7" s="31"/>
      <c r="E7" s="31"/>
      <c r="F7" s="3"/>
      <c r="G7" s="3"/>
      <c r="H7" s="3"/>
      <c r="I7" s="3"/>
      <c r="J7" s="3"/>
      <c r="K7" s="3"/>
      <c r="L7" s="3"/>
      <c r="M7" s="3"/>
      <c r="N7" s="3"/>
      <c r="O7" s="3"/>
      <c r="P7" s="3"/>
      <c r="Q7" s="3"/>
      <c r="R7" s="3"/>
      <c r="S7" s="3"/>
      <c r="T7" s="3"/>
      <c r="U7" s="3"/>
      <c r="V7" s="3"/>
      <c r="W7" s="3"/>
      <c r="X7" s="3"/>
      <c r="Y7" s="3"/>
      <c r="Z7" s="3"/>
      <c r="AA7" s="36"/>
      <c r="AE7" s="67"/>
      <c r="AF7" s="4"/>
      <c r="AG7" s="4"/>
      <c r="AH7" s="79"/>
      <c r="AI7" s="17" t="s">
        <v>11625</v>
      </c>
      <c r="AJ7" s="18">
        <f t="shared" ref="AJ7:BK7" si="3">+AJ6/$AK$2</f>
        <v>0</v>
      </c>
      <c r="AK7" s="18">
        <f t="shared" si="3"/>
        <v>1</v>
      </c>
      <c r="AL7" s="18">
        <f t="shared" si="3"/>
        <v>1</v>
      </c>
      <c r="AM7" s="18">
        <f t="shared" si="3"/>
        <v>1</v>
      </c>
      <c r="AN7" s="18">
        <f t="shared" si="3"/>
        <v>1</v>
      </c>
      <c r="AO7" s="18">
        <f t="shared" si="3"/>
        <v>1</v>
      </c>
      <c r="AP7" s="18">
        <f t="shared" si="3"/>
        <v>1</v>
      </c>
      <c r="AQ7" s="18">
        <f t="shared" si="3"/>
        <v>1</v>
      </c>
      <c r="AR7" s="18">
        <f t="shared" si="3"/>
        <v>1</v>
      </c>
      <c r="AS7" s="18">
        <f t="shared" si="3"/>
        <v>1</v>
      </c>
      <c r="AT7" s="18">
        <f t="shared" si="3"/>
        <v>1</v>
      </c>
      <c r="AU7" s="18">
        <f t="shared" si="3"/>
        <v>1</v>
      </c>
      <c r="AV7" s="18">
        <f t="shared" si="3"/>
        <v>1</v>
      </c>
      <c r="AW7" s="18">
        <f t="shared" si="3"/>
        <v>1</v>
      </c>
      <c r="AX7" s="18">
        <f t="shared" si="3"/>
        <v>1</v>
      </c>
      <c r="AY7" s="18">
        <f t="shared" si="3"/>
        <v>1</v>
      </c>
      <c r="AZ7" s="18">
        <f t="shared" si="3"/>
        <v>1</v>
      </c>
      <c r="BA7" s="18">
        <f t="shared" si="3"/>
        <v>1</v>
      </c>
      <c r="BB7" s="18">
        <f t="shared" si="3"/>
        <v>1</v>
      </c>
      <c r="BC7" s="18">
        <f t="shared" si="3"/>
        <v>1</v>
      </c>
      <c r="BD7" s="18">
        <f t="shared" si="3"/>
        <v>1</v>
      </c>
      <c r="BE7" s="18">
        <f t="shared" si="3"/>
        <v>1</v>
      </c>
      <c r="BF7" s="18">
        <f t="shared" si="3"/>
        <v>0</v>
      </c>
      <c r="BG7" s="18">
        <f t="shared" si="3"/>
        <v>0</v>
      </c>
      <c r="BH7" s="18">
        <f t="shared" si="3"/>
        <v>1</v>
      </c>
      <c r="BI7" s="18">
        <f t="shared" si="3"/>
        <v>1</v>
      </c>
      <c r="BJ7" s="18">
        <f t="shared" si="3"/>
        <v>1</v>
      </c>
      <c r="BK7" s="18">
        <f t="shared" si="3"/>
        <v>0</v>
      </c>
      <c r="BL7" s="21"/>
    </row>
    <row r="8" ht="15" customHeight="1" spans="1:64">
      <c r="A8" s="3"/>
      <c r="B8" s="3"/>
      <c r="C8" s="3"/>
      <c r="D8" s="31"/>
      <c r="E8" s="31"/>
      <c r="F8" s="3"/>
      <c r="G8" s="3"/>
      <c r="H8" s="3"/>
      <c r="I8" s="3"/>
      <c r="J8" s="3"/>
      <c r="K8" s="3"/>
      <c r="L8" s="3"/>
      <c r="M8" s="3"/>
      <c r="N8" s="3"/>
      <c r="O8" s="3"/>
      <c r="P8" s="3"/>
      <c r="Q8" s="3"/>
      <c r="R8" s="3"/>
      <c r="S8" s="3"/>
      <c r="T8" s="3"/>
      <c r="U8" s="3"/>
      <c r="V8" s="3"/>
      <c r="W8" s="3"/>
      <c r="X8" s="3"/>
      <c r="Y8" s="3"/>
      <c r="Z8" s="3"/>
      <c r="AA8" s="36"/>
      <c r="AE8" s="67"/>
      <c r="AF8" s="4"/>
      <c r="AG8" s="4"/>
      <c r="AH8" s="79"/>
      <c r="AI8" s="17" t="s">
        <v>11626</v>
      </c>
      <c r="AJ8" s="19" t="e">
        <f t="shared" ref="AJ8:BK8" si="4">+AJ5-AJ7</f>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19" t="e">
        <f t="shared" si="4"/>
        <v>#DIV/0!</v>
      </c>
      <c r="BF8" s="19" t="e">
        <f t="shared" si="4"/>
        <v>#DIV/0!</v>
      </c>
      <c r="BG8" s="19" t="e">
        <f t="shared" si="4"/>
        <v>#DIV/0!</v>
      </c>
      <c r="BH8" s="19" t="e">
        <f t="shared" si="4"/>
        <v>#DIV/0!</v>
      </c>
      <c r="BI8" s="19" t="e">
        <f t="shared" si="4"/>
        <v>#DIV/0!</v>
      </c>
      <c r="BJ8" s="19" t="e">
        <f t="shared" si="4"/>
        <v>#DIV/0!</v>
      </c>
      <c r="BK8" s="19" t="e">
        <f t="shared" si="4"/>
        <v>#DIV/0!</v>
      </c>
      <c r="BL8" s="21">
        <f>+BL4-BL6</f>
        <v>-24</v>
      </c>
    </row>
    <row r="9" ht="15" customHeight="1" spans="1:64">
      <c r="A9" s="3"/>
      <c r="B9" s="3"/>
      <c r="C9" s="3"/>
      <c r="D9" s="31"/>
      <c r="E9" s="31"/>
      <c r="F9" s="3"/>
      <c r="G9" s="3"/>
      <c r="H9" s="3"/>
      <c r="I9" s="3"/>
      <c r="J9" s="3"/>
      <c r="K9" s="3"/>
      <c r="L9" s="3"/>
      <c r="M9" s="3"/>
      <c r="N9" s="3"/>
      <c r="O9" s="3"/>
      <c r="P9" s="3"/>
      <c r="Q9" s="3"/>
      <c r="R9" s="3"/>
      <c r="S9" s="3"/>
      <c r="T9" s="3"/>
      <c r="U9" s="3"/>
      <c r="V9" s="3"/>
      <c r="W9" s="3"/>
      <c r="X9" s="3"/>
      <c r="Y9" s="3"/>
      <c r="Z9" s="3"/>
      <c r="AA9" s="36"/>
      <c r="AE9" s="67"/>
      <c r="AF9" s="4"/>
      <c r="AG9" s="4"/>
      <c r="AH9" s="79"/>
      <c r="AI9" s="4"/>
      <c r="AJ9" s="4"/>
      <c r="AK9" s="4"/>
      <c r="AL9" s="4"/>
      <c r="AM9" s="4"/>
      <c r="AN9" s="4"/>
      <c r="AO9" s="4"/>
      <c r="AP9" s="4"/>
      <c r="AQ9" s="4"/>
      <c r="AR9" s="29"/>
      <c r="AS9" s="29"/>
      <c r="AT9" s="29"/>
      <c r="AU9" s="29"/>
      <c r="AV9" s="29"/>
      <c r="AW9" s="29"/>
      <c r="AX9" s="29"/>
      <c r="AY9" s="29"/>
      <c r="AZ9" s="29"/>
      <c r="BA9" s="29"/>
      <c r="BB9" s="29"/>
      <c r="BC9" s="29"/>
      <c r="BD9" s="29"/>
      <c r="BE9" s="29"/>
      <c r="BF9" s="29"/>
      <c r="BG9" s="29"/>
      <c r="BH9" s="29"/>
      <c r="BI9" s="29"/>
      <c r="BJ9" s="29"/>
      <c r="BK9" s="29"/>
      <c r="BL9" s="82">
        <f>+BL8/BL6</f>
        <v>-1</v>
      </c>
    </row>
    <row r="10" ht="15" customHeight="1" spans="1:63">
      <c r="A10" s="3"/>
      <c r="B10" s="3"/>
      <c r="C10" s="3"/>
      <c r="D10" s="31"/>
      <c r="E10" s="31"/>
      <c r="F10" s="3"/>
      <c r="G10" s="3"/>
      <c r="H10" s="3"/>
      <c r="I10" s="3"/>
      <c r="J10" s="3"/>
      <c r="K10" s="3"/>
      <c r="L10" s="3"/>
      <c r="M10" s="3"/>
      <c r="N10" s="3"/>
      <c r="O10" s="3"/>
      <c r="P10" s="3"/>
      <c r="Q10" s="3"/>
      <c r="R10" s="3"/>
      <c r="S10" s="3"/>
      <c r="T10" s="3"/>
      <c r="U10" s="3"/>
      <c r="V10" s="3"/>
      <c r="W10" s="3"/>
      <c r="X10" s="3"/>
      <c r="Y10" s="3"/>
      <c r="Z10" s="3"/>
      <c r="AA10" s="36"/>
      <c r="AE10" s="67"/>
      <c r="AF10" s="4"/>
      <c r="AG10" s="4"/>
      <c r="AH10" s="79"/>
      <c r="AI10" s="4"/>
      <c r="AJ10" s="4"/>
      <c r="AK10" s="4"/>
      <c r="AL10" s="4"/>
      <c r="AM10" s="4"/>
      <c r="AN10" s="4"/>
      <c r="AO10" s="4"/>
      <c r="AP10" s="4"/>
      <c r="AQ10" s="4"/>
      <c r="AR10" s="29"/>
      <c r="AS10" s="29"/>
      <c r="AT10" s="29"/>
      <c r="AU10" s="29"/>
      <c r="AV10" s="29"/>
      <c r="AW10" s="29"/>
      <c r="AX10" s="29"/>
      <c r="AY10" s="29"/>
      <c r="AZ10" s="29"/>
      <c r="BA10" s="29"/>
      <c r="BB10" s="29"/>
      <c r="BC10" s="29"/>
      <c r="BD10" s="29"/>
      <c r="BE10" s="29"/>
      <c r="BF10" s="29"/>
      <c r="BG10" s="29"/>
      <c r="BH10" s="29"/>
      <c r="BI10" s="29"/>
      <c r="BJ10" s="29"/>
      <c r="BK10" s="29"/>
    </row>
    <row r="11" ht="15" customHeight="1" spans="1:63">
      <c r="A11" s="3"/>
      <c r="B11" s="3"/>
      <c r="C11" s="3"/>
      <c r="D11" s="31"/>
      <c r="E11" s="31"/>
      <c r="F11" s="3"/>
      <c r="G11" s="3"/>
      <c r="H11" s="3"/>
      <c r="I11" s="3"/>
      <c r="J11" s="3"/>
      <c r="K11" s="3"/>
      <c r="L11" s="3"/>
      <c r="M11" s="3"/>
      <c r="N11" s="3"/>
      <c r="O11" s="3"/>
      <c r="P11" s="3"/>
      <c r="Q11" s="3"/>
      <c r="R11" s="3"/>
      <c r="S11" s="3"/>
      <c r="T11" s="3"/>
      <c r="U11" s="3"/>
      <c r="V11" s="3"/>
      <c r="W11" s="3"/>
      <c r="X11" s="3"/>
      <c r="Y11" s="3"/>
      <c r="Z11" s="3"/>
      <c r="AA11" s="36"/>
      <c r="AE11" s="67"/>
      <c r="AF11" s="4"/>
      <c r="AG11" s="4"/>
      <c r="AH11" s="79"/>
      <c r="AI11" s="4"/>
      <c r="AJ11" s="4"/>
      <c r="AK11" s="4"/>
      <c r="AL11" s="4"/>
      <c r="AM11" s="4"/>
      <c r="AN11" s="4"/>
      <c r="AO11" s="4"/>
      <c r="AP11" s="4"/>
      <c r="AQ11" s="4"/>
      <c r="AR11" s="29"/>
      <c r="AS11" s="29"/>
      <c r="AT11" s="29"/>
      <c r="AU11" s="29"/>
      <c r="AV11" s="29"/>
      <c r="AW11" s="29"/>
      <c r="AX11" s="29"/>
      <c r="AY11" s="29"/>
      <c r="AZ11" s="29"/>
      <c r="BA11" s="29"/>
      <c r="BB11" s="29"/>
      <c r="BC11" s="29"/>
      <c r="BD11" s="29"/>
      <c r="BE11" s="29"/>
      <c r="BF11" s="29"/>
      <c r="BG11" s="29"/>
      <c r="BH11" s="29"/>
      <c r="BI11" s="29"/>
      <c r="BJ11" s="29"/>
      <c r="BK11" s="29"/>
    </row>
    <row r="12" ht="15" customHeight="1" spans="1:63">
      <c r="A12" s="3"/>
      <c r="B12" s="3"/>
      <c r="C12" s="3"/>
      <c r="D12" s="31"/>
      <c r="E12" s="31"/>
      <c r="F12" s="3"/>
      <c r="G12" s="3"/>
      <c r="H12" s="3"/>
      <c r="I12" s="3"/>
      <c r="J12" s="3"/>
      <c r="K12" s="3"/>
      <c r="L12" s="3"/>
      <c r="M12" s="3"/>
      <c r="N12" s="3"/>
      <c r="O12" s="3"/>
      <c r="P12" s="3"/>
      <c r="Q12" s="3"/>
      <c r="R12" s="3"/>
      <c r="S12" s="3"/>
      <c r="T12" s="3"/>
      <c r="U12" s="3"/>
      <c r="V12" s="3"/>
      <c r="W12" s="3"/>
      <c r="X12" s="3"/>
      <c r="Y12" s="3"/>
      <c r="Z12" s="3"/>
      <c r="AA12" s="36"/>
      <c r="AE12" s="67"/>
      <c r="AF12" s="4"/>
      <c r="AG12" s="4"/>
      <c r="AH12" s="79"/>
      <c r="AI12" s="4"/>
      <c r="AJ12" s="4"/>
      <c r="AK12" s="4"/>
      <c r="AL12" s="4"/>
      <c r="AM12" s="4"/>
      <c r="AN12" s="4"/>
      <c r="AO12" s="4"/>
      <c r="AP12" s="4"/>
      <c r="AQ12" s="4"/>
      <c r="AR12" s="29"/>
      <c r="AS12" s="29"/>
      <c r="AT12" s="29"/>
      <c r="AU12" s="29"/>
      <c r="AV12" s="29"/>
      <c r="AW12" s="29"/>
      <c r="AX12" s="29"/>
      <c r="AY12" s="29"/>
      <c r="AZ12" s="29"/>
      <c r="BA12" s="29"/>
      <c r="BB12" s="29"/>
      <c r="BC12" s="29"/>
      <c r="BD12" s="29"/>
      <c r="BE12" s="29"/>
      <c r="BF12" s="29"/>
      <c r="BG12" s="29"/>
      <c r="BH12" s="29"/>
      <c r="BI12" s="29"/>
      <c r="BJ12" s="29"/>
      <c r="BK12" s="29"/>
    </row>
    <row r="13" ht="15" customHeight="1" spans="1:63">
      <c r="A13" s="3"/>
      <c r="B13" s="3"/>
      <c r="C13" s="3"/>
      <c r="D13" s="31"/>
      <c r="E13" s="31"/>
      <c r="F13" s="3"/>
      <c r="G13" s="3"/>
      <c r="H13" s="3"/>
      <c r="I13" s="3"/>
      <c r="J13" s="3"/>
      <c r="K13" s="3"/>
      <c r="L13" s="3"/>
      <c r="M13" s="3"/>
      <c r="N13" s="3"/>
      <c r="O13" s="3"/>
      <c r="P13" s="3"/>
      <c r="Q13" s="3"/>
      <c r="R13" s="3"/>
      <c r="S13" s="3"/>
      <c r="T13" s="3"/>
      <c r="U13" s="3"/>
      <c r="V13" s="3"/>
      <c r="W13" s="3"/>
      <c r="X13" s="3"/>
      <c r="Y13" s="3"/>
      <c r="Z13" s="3"/>
      <c r="AA13" s="36"/>
      <c r="AE13" s="67"/>
      <c r="AF13" s="4"/>
      <c r="AG13" s="4"/>
      <c r="AH13" s="79"/>
      <c r="AI13" s="4"/>
      <c r="AJ13" s="4"/>
      <c r="AK13" s="4"/>
      <c r="AL13" s="4"/>
      <c r="AM13" s="4"/>
      <c r="AN13" s="4"/>
      <c r="AO13" s="4"/>
      <c r="AP13" s="4"/>
      <c r="AQ13" s="4"/>
      <c r="AR13" s="29"/>
      <c r="AS13" s="29"/>
      <c r="AT13" s="29"/>
      <c r="AU13" s="29"/>
      <c r="AV13" s="29"/>
      <c r="AW13" s="29"/>
      <c r="AX13" s="29"/>
      <c r="AY13" s="29"/>
      <c r="AZ13" s="29"/>
      <c r="BA13" s="29"/>
      <c r="BB13" s="29"/>
      <c r="BC13" s="29"/>
      <c r="BD13" s="29"/>
      <c r="BE13" s="29"/>
      <c r="BF13" s="29"/>
      <c r="BG13" s="29"/>
      <c r="BH13" s="29"/>
      <c r="BI13" s="29"/>
      <c r="BJ13" s="29"/>
      <c r="BK13" s="29"/>
    </row>
    <row r="14" ht="15" customHeight="1" spans="1:63">
      <c r="A14" s="3"/>
      <c r="B14" s="3"/>
      <c r="C14" s="3"/>
      <c r="D14" s="31"/>
      <c r="E14" s="31"/>
      <c r="F14" s="3"/>
      <c r="G14" s="3"/>
      <c r="H14" s="3"/>
      <c r="I14" s="3"/>
      <c r="J14" s="3"/>
      <c r="K14" s="3"/>
      <c r="L14" s="3"/>
      <c r="M14" s="3"/>
      <c r="N14" s="3"/>
      <c r="O14" s="3"/>
      <c r="P14" s="3"/>
      <c r="Q14" s="3"/>
      <c r="R14" s="3"/>
      <c r="S14" s="3"/>
      <c r="T14" s="3"/>
      <c r="U14" s="3"/>
      <c r="V14" s="3"/>
      <c r="W14" s="3"/>
      <c r="X14" s="3"/>
      <c r="Y14" s="3"/>
      <c r="Z14" s="3"/>
      <c r="AA14" s="36"/>
      <c r="AE14" s="67"/>
      <c r="AF14" s="4"/>
      <c r="AG14" s="4"/>
      <c r="AH14" s="79"/>
      <c r="AI14" s="4"/>
      <c r="AJ14" s="4"/>
      <c r="AK14" s="4"/>
      <c r="AL14" s="4"/>
      <c r="AM14" s="4"/>
      <c r="AN14" s="4"/>
      <c r="AO14" s="4"/>
      <c r="AP14" s="4"/>
      <c r="AQ14" s="4"/>
      <c r="AR14" s="29"/>
      <c r="AS14" s="29"/>
      <c r="AT14" s="29"/>
      <c r="AU14" s="29"/>
      <c r="AV14" s="29"/>
      <c r="AW14" s="29"/>
      <c r="AX14" s="29"/>
      <c r="AY14" s="29"/>
      <c r="AZ14" s="29"/>
      <c r="BA14" s="29"/>
      <c r="BB14" s="29"/>
      <c r="BC14" s="29"/>
      <c r="BD14" s="29"/>
      <c r="BE14" s="29"/>
      <c r="BF14" s="29"/>
      <c r="BG14" s="29"/>
      <c r="BH14" s="29"/>
      <c r="BI14" s="29"/>
      <c r="BJ14" s="29"/>
      <c r="BK14" s="29"/>
    </row>
    <row r="15" ht="15" customHeight="1" spans="1:63">
      <c r="A15" s="3"/>
      <c r="B15" s="3"/>
      <c r="C15" s="3"/>
      <c r="D15" s="31"/>
      <c r="E15" s="31"/>
      <c r="F15" s="3"/>
      <c r="G15" s="3"/>
      <c r="H15" s="3"/>
      <c r="I15" s="3"/>
      <c r="J15" s="3"/>
      <c r="K15" s="3"/>
      <c r="L15" s="3"/>
      <c r="M15" s="3"/>
      <c r="N15" s="3"/>
      <c r="O15" s="3"/>
      <c r="P15" s="3"/>
      <c r="Q15" s="3"/>
      <c r="R15" s="3"/>
      <c r="S15" s="3"/>
      <c r="T15" s="3"/>
      <c r="U15" s="3"/>
      <c r="V15" s="3"/>
      <c r="W15" s="3"/>
      <c r="X15" s="3"/>
      <c r="Y15" s="3"/>
      <c r="Z15" s="3"/>
      <c r="AA15" s="36"/>
      <c r="AE15" s="67"/>
      <c r="AF15" s="4"/>
      <c r="AG15" s="4"/>
      <c r="AH15" s="79"/>
      <c r="AI15" s="4"/>
      <c r="AJ15" s="4"/>
      <c r="AK15" s="4"/>
      <c r="AL15" s="4"/>
      <c r="AM15" s="4"/>
      <c r="AN15" s="4"/>
      <c r="AO15" s="4"/>
      <c r="AP15" s="4"/>
      <c r="AQ15" s="4"/>
      <c r="AR15" s="29"/>
      <c r="AS15" s="29"/>
      <c r="AT15" s="29"/>
      <c r="AU15" s="29"/>
      <c r="AV15" s="29"/>
      <c r="AW15" s="29"/>
      <c r="AX15" s="29"/>
      <c r="AY15" s="29"/>
      <c r="AZ15" s="29"/>
      <c r="BA15" s="29"/>
      <c r="BB15" s="29"/>
      <c r="BC15" s="29"/>
      <c r="BD15" s="29"/>
      <c r="BE15" s="29"/>
      <c r="BF15" s="29"/>
      <c r="BG15" s="29"/>
      <c r="BH15" s="29"/>
      <c r="BI15" s="29"/>
      <c r="BJ15" s="29"/>
      <c r="BK15" s="29"/>
    </row>
    <row r="16" ht="15" customHeight="1" spans="1:63">
      <c r="A16" s="3"/>
      <c r="B16" s="3"/>
      <c r="C16" s="3"/>
      <c r="D16" s="31"/>
      <c r="E16" s="31"/>
      <c r="F16" s="3"/>
      <c r="G16" s="3"/>
      <c r="H16" s="3"/>
      <c r="I16" s="3"/>
      <c r="J16" s="3"/>
      <c r="K16" s="3"/>
      <c r="L16" s="3"/>
      <c r="M16" s="3"/>
      <c r="N16" s="3"/>
      <c r="O16" s="3"/>
      <c r="P16" s="3"/>
      <c r="Q16" s="3"/>
      <c r="R16" s="3"/>
      <c r="S16" s="3"/>
      <c r="T16" s="3"/>
      <c r="U16" s="3"/>
      <c r="V16" s="3"/>
      <c r="W16" s="3"/>
      <c r="X16" s="3"/>
      <c r="Y16" s="3"/>
      <c r="Z16" s="3"/>
      <c r="AA16" s="36"/>
      <c r="AE16" s="67"/>
      <c r="AF16" s="4"/>
      <c r="AG16" s="4"/>
      <c r="AH16" s="79"/>
      <c r="AI16" s="4"/>
      <c r="AJ16" s="4"/>
      <c r="AK16" s="4"/>
      <c r="AL16" s="4"/>
      <c r="AM16" s="4"/>
      <c r="AN16" s="4"/>
      <c r="AO16" s="4"/>
      <c r="AP16" s="4"/>
      <c r="AQ16" s="4"/>
      <c r="AR16" s="29"/>
      <c r="AS16" s="29"/>
      <c r="AT16" s="29"/>
      <c r="AU16" s="29"/>
      <c r="AV16" s="29"/>
      <c r="AW16" s="29"/>
      <c r="AX16" s="29"/>
      <c r="AY16" s="29"/>
      <c r="AZ16" s="29"/>
      <c r="BA16" s="29"/>
      <c r="BB16" s="29"/>
      <c r="BC16" s="29"/>
      <c r="BD16" s="29"/>
      <c r="BE16" s="29"/>
      <c r="BF16" s="29"/>
      <c r="BG16" s="29"/>
      <c r="BH16" s="29"/>
      <c r="BI16" s="29"/>
      <c r="BJ16" s="29"/>
      <c r="BK16" s="29"/>
    </row>
    <row r="17" ht="15" customHeight="1" spans="1:63">
      <c r="A17" s="3"/>
      <c r="B17" s="3"/>
      <c r="C17" s="3"/>
      <c r="D17" s="31"/>
      <c r="E17" s="31"/>
      <c r="F17" s="3"/>
      <c r="G17" s="3"/>
      <c r="H17" s="3"/>
      <c r="I17" s="3"/>
      <c r="J17" s="3"/>
      <c r="K17" s="3"/>
      <c r="L17" s="3"/>
      <c r="M17" s="3"/>
      <c r="N17" s="3"/>
      <c r="O17" s="3"/>
      <c r="P17" s="3"/>
      <c r="Q17" s="3"/>
      <c r="R17" s="3"/>
      <c r="S17" s="3"/>
      <c r="T17" s="3"/>
      <c r="U17" s="3"/>
      <c r="V17" s="3"/>
      <c r="W17" s="3"/>
      <c r="X17" s="3"/>
      <c r="Y17" s="3"/>
      <c r="Z17" s="3"/>
      <c r="AA17" s="36"/>
      <c r="AE17" s="67"/>
      <c r="AF17" s="4"/>
      <c r="AG17" s="4"/>
      <c r="AH17" s="79"/>
      <c r="AI17" s="4"/>
      <c r="AJ17" s="4"/>
      <c r="AK17" s="4"/>
      <c r="AL17" s="4"/>
      <c r="AM17" s="4"/>
      <c r="AN17" s="4"/>
      <c r="AO17" s="4"/>
      <c r="AP17" s="4"/>
      <c r="AQ17" s="4"/>
      <c r="AR17" s="29"/>
      <c r="AS17" s="29"/>
      <c r="AT17" s="29"/>
      <c r="AU17" s="29"/>
      <c r="AV17" s="29"/>
      <c r="AW17" s="29"/>
      <c r="AX17" s="29"/>
      <c r="AY17" s="29"/>
      <c r="AZ17" s="29"/>
      <c r="BA17" s="29"/>
      <c r="BB17" s="29"/>
      <c r="BC17" s="29"/>
      <c r="BD17" s="29"/>
      <c r="BE17" s="29"/>
      <c r="BF17" s="29"/>
      <c r="BG17" s="29"/>
      <c r="BH17" s="29"/>
      <c r="BI17" s="29"/>
      <c r="BJ17" s="29"/>
      <c r="BK17" s="29"/>
    </row>
    <row r="18" ht="15" customHeight="1" spans="1:63">
      <c r="A18" s="3"/>
      <c r="B18" s="3"/>
      <c r="C18" s="3"/>
      <c r="D18" s="31"/>
      <c r="E18" s="31"/>
      <c r="F18" s="3"/>
      <c r="G18" s="3"/>
      <c r="H18" s="3"/>
      <c r="I18" s="3"/>
      <c r="J18" s="3"/>
      <c r="K18" s="3"/>
      <c r="L18" s="3"/>
      <c r="M18" s="3"/>
      <c r="N18" s="3"/>
      <c r="O18" s="3"/>
      <c r="P18" s="3"/>
      <c r="Q18" s="3"/>
      <c r="R18" s="3"/>
      <c r="S18" s="3"/>
      <c r="T18" s="3"/>
      <c r="U18" s="3"/>
      <c r="V18" s="3"/>
      <c r="W18" s="3"/>
      <c r="X18" s="3"/>
      <c r="Y18" s="3"/>
      <c r="Z18" s="3"/>
      <c r="AA18" s="36"/>
      <c r="AE18" s="67"/>
      <c r="AF18" s="4"/>
      <c r="AG18" s="4"/>
      <c r="AH18" s="79"/>
      <c r="AI18" s="4"/>
      <c r="AJ18" s="4"/>
      <c r="AK18" s="4"/>
      <c r="AL18" s="4"/>
      <c r="AM18" s="4"/>
      <c r="AN18" s="4"/>
      <c r="AO18" s="4"/>
      <c r="AP18" s="4"/>
      <c r="AQ18" s="4"/>
      <c r="AR18" s="29"/>
      <c r="AS18" s="29"/>
      <c r="AT18" s="29"/>
      <c r="AU18" s="29"/>
      <c r="AV18" s="29"/>
      <c r="AW18" s="29"/>
      <c r="AX18" s="29"/>
      <c r="AY18" s="29"/>
      <c r="AZ18" s="29"/>
      <c r="BA18" s="29"/>
      <c r="BB18" s="29"/>
      <c r="BC18" s="29"/>
      <c r="BD18" s="29"/>
      <c r="BE18" s="29"/>
      <c r="BF18" s="29"/>
      <c r="BG18" s="29"/>
      <c r="BH18" s="29"/>
      <c r="BI18" s="29"/>
      <c r="BJ18" s="29"/>
      <c r="BK18" s="29"/>
    </row>
    <row r="19" ht="15" customHeight="1" spans="1:63">
      <c r="A19" s="3"/>
      <c r="B19" s="3"/>
      <c r="C19" s="3"/>
      <c r="D19" s="31"/>
      <c r="E19" s="31"/>
      <c r="F19" s="3"/>
      <c r="G19" s="3"/>
      <c r="H19" s="3"/>
      <c r="I19" s="3"/>
      <c r="J19" s="3"/>
      <c r="K19" s="3"/>
      <c r="L19" s="3"/>
      <c r="M19" s="3"/>
      <c r="N19" s="3"/>
      <c r="O19" s="3"/>
      <c r="P19" s="3"/>
      <c r="Q19" s="3"/>
      <c r="R19" s="3"/>
      <c r="S19" s="3"/>
      <c r="T19" s="3"/>
      <c r="U19" s="3"/>
      <c r="V19" s="3"/>
      <c r="W19" s="3"/>
      <c r="X19" s="3"/>
      <c r="Y19" s="3"/>
      <c r="Z19" s="3"/>
      <c r="AA19" s="36"/>
      <c r="AE19" s="67"/>
      <c r="AF19" s="4"/>
      <c r="AG19" s="4"/>
      <c r="AH19" s="79"/>
      <c r="AI19" s="4"/>
      <c r="AJ19" s="4"/>
      <c r="AK19" s="4"/>
      <c r="AL19" s="4"/>
      <c r="AM19" s="4"/>
      <c r="AN19" s="4"/>
      <c r="AO19" s="4"/>
      <c r="AP19" s="4"/>
      <c r="AQ19" s="4"/>
      <c r="AR19" s="29"/>
      <c r="AS19" s="29"/>
      <c r="AT19" s="29"/>
      <c r="AU19" s="29"/>
      <c r="AV19" s="29"/>
      <c r="AW19" s="29"/>
      <c r="AX19" s="29"/>
      <c r="AY19" s="29"/>
      <c r="AZ19" s="29"/>
      <c r="BA19" s="29"/>
      <c r="BB19" s="29"/>
      <c r="BC19" s="29"/>
      <c r="BD19" s="29"/>
      <c r="BE19" s="29"/>
      <c r="BF19" s="29"/>
      <c r="BG19" s="29"/>
      <c r="BH19" s="29"/>
      <c r="BI19" s="29"/>
      <c r="BJ19" s="29"/>
      <c r="BK19" s="29"/>
    </row>
    <row r="20" ht="15" customHeight="1" spans="1:63">
      <c r="A20" s="3"/>
      <c r="B20" s="3"/>
      <c r="C20" s="3"/>
      <c r="D20" s="31"/>
      <c r="E20" s="31"/>
      <c r="F20" s="3"/>
      <c r="G20" s="3"/>
      <c r="H20" s="3"/>
      <c r="I20" s="3"/>
      <c r="J20" s="3"/>
      <c r="K20" s="3"/>
      <c r="L20" s="3"/>
      <c r="M20" s="3"/>
      <c r="N20" s="3"/>
      <c r="O20" s="3"/>
      <c r="P20" s="3"/>
      <c r="Q20" s="3"/>
      <c r="R20" s="3"/>
      <c r="S20" s="3"/>
      <c r="T20" s="3"/>
      <c r="U20" s="3"/>
      <c r="V20" s="3"/>
      <c r="W20" s="3"/>
      <c r="X20" s="3"/>
      <c r="Y20" s="3"/>
      <c r="Z20" s="3"/>
      <c r="AA20" s="36"/>
      <c r="AE20" s="67"/>
      <c r="AF20" s="4"/>
      <c r="AG20" s="4"/>
      <c r="AH20" s="79"/>
      <c r="AI20" s="4"/>
      <c r="AJ20" s="4"/>
      <c r="AK20" s="4"/>
      <c r="AL20" s="4"/>
      <c r="AM20" s="4"/>
      <c r="AN20" s="4"/>
      <c r="AO20" s="4"/>
      <c r="AP20" s="4"/>
      <c r="AQ20" s="4"/>
      <c r="AR20" s="29"/>
      <c r="AS20" s="29"/>
      <c r="AT20" s="29"/>
      <c r="AU20" s="29"/>
      <c r="AV20" s="29"/>
      <c r="AW20" s="29"/>
      <c r="AX20" s="29"/>
      <c r="AY20" s="29"/>
      <c r="AZ20" s="29"/>
      <c r="BA20" s="29"/>
      <c r="BB20" s="29"/>
      <c r="BC20" s="29"/>
      <c r="BD20" s="29"/>
      <c r="BE20" s="29"/>
      <c r="BF20" s="29"/>
      <c r="BG20" s="29"/>
      <c r="BH20" s="29"/>
      <c r="BI20" s="29"/>
      <c r="BJ20" s="29"/>
      <c r="BK20" s="29"/>
    </row>
    <row r="21" ht="15" customHeight="1" spans="1:63">
      <c r="A21" s="3"/>
      <c r="B21" s="3"/>
      <c r="C21" s="3"/>
      <c r="D21" s="31"/>
      <c r="E21" s="31"/>
      <c r="F21" s="3"/>
      <c r="G21" s="3"/>
      <c r="H21" s="3"/>
      <c r="I21" s="3"/>
      <c r="J21" s="3"/>
      <c r="K21" s="3"/>
      <c r="L21" s="3"/>
      <c r="M21" s="3"/>
      <c r="N21" s="3"/>
      <c r="O21" s="3"/>
      <c r="P21" s="3"/>
      <c r="Q21" s="3"/>
      <c r="R21" s="3"/>
      <c r="S21" s="3"/>
      <c r="T21" s="3"/>
      <c r="U21" s="3"/>
      <c r="V21" s="3"/>
      <c r="W21" s="3"/>
      <c r="X21" s="3"/>
      <c r="Y21" s="3"/>
      <c r="Z21" s="3"/>
      <c r="AA21" s="36"/>
      <c r="AE21" s="67"/>
      <c r="AF21" s="4"/>
      <c r="AG21" s="4"/>
      <c r="AH21" s="79"/>
      <c r="AI21" s="4"/>
      <c r="AJ21" s="4"/>
      <c r="AK21" s="4"/>
      <c r="AL21" s="4"/>
      <c r="AM21" s="4"/>
      <c r="AN21" s="4"/>
      <c r="AO21" s="4"/>
      <c r="AP21" s="4"/>
      <c r="AQ21" s="4"/>
      <c r="AR21" s="29"/>
      <c r="AS21" s="29"/>
      <c r="AT21" s="29"/>
      <c r="AU21" s="29"/>
      <c r="AV21" s="29"/>
      <c r="AW21" s="29"/>
      <c r="AX21" s="29"/>
      <c r="AY21" s="29"/>
      <c r="AZ21" s="29"/>
      <c r="BA21" s="29"/>
      <c r="BB21" s="29"/>
      <c r="BC21" s="29"/>
      <c r="BD21" s="29"/>
      <c r="BE21" s="29"/>
      <c r="BF21" s="29"/>
      <c r="BG21" s="29"/>
      <c r="BH21" s="29"/>
      <c r="BI21" s="29"/>
      <c r="BJ21" s="29"/>
      <c r="BK21" s="29"/>
    </row>
    <row r="22" ht="15" customHeight="1" spans="1:63">
      <c r="A22" s="3"/>
      <c r="B22" s="3"/>
      <c r="C22" s="3"/>
      <c r="D22" s="31"/>
      <c r="E22" s="31"/>
      <c r="F22" s="3"/>
      <c r="G22" s="3"/>
      <c r="H22" s="3"/>
      <c r="I22" s="3"/>
      <c r="J22" s="3"/>
      <c r="K22" s="3"/>
      <c r="L22" s="3"/>
      <c r="M22" s="3"/>
      <c r="N22" s="3"/>
      <c r="O22" s="3"/>
      <c r="P22" s="3"/>
      <c r="Q22" s="3"/>
      <c r="R22" s="3"/>
      <c r="S22" s="3"/>
      <c r="T22" s="3"/>
      <c r="U22" s="3"/>
      <c r="V22" s="3"/>
      <c r="W22" s="3"/>
      <c r="X22" s="3"/>
      <c r="Y22" s="3"/>
      <c r="Z22" s="3"/>
      <c r="AA22" s="36"/>
      <c r="AE22" s="67"/>
      <c r="AF22" s="4"/>
      <c r="AG22" s="4"/>
      <c r="AH22" s="79"/>
      <c r="AI22" s="4"/>
      <c r="AJ22" s="4"/>
      <c r="AK22" s="4"/>
      <c r="AL22" s="4"/>
      <c r="AM22" s="4"/>
      <c r="AN22" s="4"/>
      <c r="AO22" s="4"/>
      <c r="AP22" s="4"/>
      <c r="AQ22" s="4"/>
      <c r="AR22" s="29"/>
      <c r="AS22" s="29"/>
      <c r="AT22" s="29"/>
      <c r="AU22" s="29"/>
      <c r="AV22" s="29"/>
      <c r="AW22" s="29"/>
      <c r="AX22" s="29"/>
      <c r="AY22" s="29"/>
      <c r="AZ22" s="29"/>
      <c r="BA22" s="29"/>
      <c r="BB22" s="29"/>
      <c r="BC22" s="29"/>
      <c r="BD22" s="29"/>
      <c r="BE22" s="29"/>
      <c r="BF22" s="29"/>
      <c r="BG22" s="29"/>
      <c r="BH22" s="29"/>
      <c r="BI22" s="29"/>
      <c r="BJ22" s="29"/>
      <c r="BK22" s="29"/>
    </row>
    <row r="23" ht="15" customHeight="1" spans="1:63">
      <c r="A23" s="3"/>
      <c r="B23" s="3"/>
      <c r="C23" s="3"/>
      <c r="D23" s="31"/>
      <c r="E23" s="31"/>
      <c r="F23" s="3"/>
      <c r="G23" s="3"/>
      <c r="H23" s="3"/>
      <c r="I23" s="3"/>
      <c r="J23" s="3"/>
      <c r="K23" s="3"/>
      <c r="L23" s="3"/>
      <c r="M23" s="3"/>
      <c r="N23" s="3"/>
      <c r="O23" s="3"/>
      <c r="P23" s="3"/>
      <c r="Q23" s="3"/>
      <c r="R23" s="3"/>
      <c r="S23" s="3"/>
      <c r="T23" s="3"/>
      <c r="U23" s="3"/>
      <c r="V23" s="3"/>
      <c r="W23" s="3"/>
      <c r="X23" s="3"/>
      <c r="Y23" s="3"/>
      <c r="Z23" s="3"/>
      <c r="AA23" s="36"/>
      <c r="AE23" s="67"/>
      <c r="AF23" s="4"/>
      <c r="AG23" s="4"/>
      <c r="AH23" s="79"/>
      <c r="AI23" s="4"/>
      <c r="AJ23" s="4"/>
      <c r="AK23" s="4"/>
      <c r="AL23" s="4"/>
      <c r="AM23" s="4"/>
      <c r="AN23" s="4"/>
      <c r="AO23" s="4"/>
      <c r="AP23" s="4"/>
      <c r="AQ23" s="4"/>
      <c r="AR23" s="29"/>
      <c r="AS23" s="29"/>
      <c r="AT23" s="29"/>
      <c r="AU23" s="29"/>
      <c r="AV23" s="29"/>
      <c r="AW23" s="29"/>
      <c r="AX23" s="29"/>
      <c r="AY23" s="29"/>
      <c r="AZ23" s="29"/>
      <c r="BA23" s="29"/>
      <c r="BB23" s="29"/>
      <c r="BC23" s="29"/>
      <c r="BD23" s="29"/>
      <c r="BE23" s="29"/>
      <c r="BF23" s="29"/>
      <c r="BG23" s="29"/>
      <c r="BH23" s="29"/>
      <c r="BI23" s="29"/>
      <c r="BJ23" s="29"/>
      <c r="BK23" s="29"/>
    </row>
    <row r="24" ht="15" customHeight="1" spans="1:63">
      <c r="A24" s="3"/>
      <c r="B24" s="3"/>
      <c r="C24" s="3"/>
      <c r="D24" s="31"/>
      <c r="E24" s="31"/>
      <c r="F24" s="3"/>
      <c r="G24" s="3"/>
      <c r="H24" s="3"/>
      <c r="I24" s="3"/>
      <c r="J24" s="3"/>
      <c r="K24" s="3"/>
      <c r="L24" s="3"/>
      <c r="M24" s="3"/>
      <c r="N24" s="3"/>
      <c r="O24" s="3"/>
      <c r="P24" s="3"/>
      <c r="Q24" s="3"/>
      <c r="R24" s="3"/>
      <c r="S24" s="3"/>
      <c r="T24" s="3"/>
      <c r="U24" s="3"/>
      <c r="V24" s="3"/>
      <c r="W24" s="3"/>
      <c r="X24" s="3"/>
      <c r="Y24" s="3"/>
      <c r="Z24" s="3"/>
      <c r="AA24" s="36"/>
      <c r="AE24" s="67"/>
      <c r="AF24" s="4"/>
      <c r="AG24" s="4"/>
      <c r="AH24" s="79"/>
      <c r="AI24" s="4"/>
      <c r="AJ24" s="4"/>
      <c r="AK24" s="4"/>
      <c r="AL24" s="4"/>
      <c r="AM24" s="4"/>
      <c r="AN24" s="4"/>
      <c r="AO24" s="4"/>
      <c r="AP24" s="4"/>
      <c r="AQ24" s="4"/>
      <c r="AR24" s="29"/>
      <c r="AS24" s="29"/>
      <c r="AT24" s="29"/>
      <c r="AU24" s="29"/>
      <c r="AV24" s="29"/>
      <c r="AW24" s="29"/>
      <c r="AX24" s="29"/>
      <c r="AY24" s="29"/>
      <c r="AZ24" s="29"/>
      <c r="BA24" s="29"/>
      <c r="BB24" s="29"/>
      <c r="BC24" s="29"/>
      <c r="BD24" s="29"/>
      <c r="BE24" s="29"/>
      <c r="BF24" s="29"/>
      <c r="BG24" s="29"/>
      <c r="BH24" s="29"/>
      <c r="BI24" s="29"/>
      <c r="BJ24" s="29"/>
      <c r="BK24" s="29"/>
    </row>
    <row r="25" ht="15" customHeight="1" spans="1:63">
      <c r="A25" s="3"/>
      <c r="B25" s="3"/>
      <c r="C25" s="3"/>
      <c r="D25" s="31"/>
      <c r="E25" s="31"/>
      <c r="F25" s="3"/>
      <c r="G25" s="3"/>
      <c r="H25" s="3"/>
      <c r="I25" s="3"/>
      <c r="J25" s="3"/>
      <c r="K25" s="3"/>
      <c r="L25" s="3"/>
      <c r="M25" s="3"/>
      <c r="N25" s="3"/>
      <c r="O25" s="3"/>
      <c r="P25" s="3"/>
      <c r="Q25" s="3"/>
      <c r="R25" s="3"/>
      <c r="S25" s="3"/>
      <c r="T25" s="3"/>
      <c r="U25" s="3"/>
      <c r="V25" s="3"/>
      <c r="W25" s="3"/>
      <c r="X25" s="3"/>
      <c r="Y25" s="3"/>
      <c r="Z25" s="3"/>
      <c r="AA25" s="36"/>
      <c r="AE25" s="67"/>
      <c r="AF25" s="4"/>
      <c r="AG25" s="4"/>
      <c r="AH25" s="79"/>
      <c r="AI25" s="4"/>
      <c r="AJ25" s="4"/>
      <c r="AK25" s="4"/>
      <c r="AL25" s="4"/>
      <c r="AM25" s="4"/>
      <c r="AN25" s="4"/>
      <c r="AO25" s="4"/>
      <c r="AP25" s="4"/>
      <c r="AQ25" s="4"/>
      <c r="AR25" s="29"/>
      <c r="AS25" s="29"/>
      <c r="AT25" s="29"/>
      <c r="AU25" s="29"/>
      <c r="AV25" s="29"/>
      <c r="AW25" s="29"/>
      <c r="AX25" s="29"/>
      <c r="AY25" s="29"/>
      <c r="AZ25" s="29"/>
      <c r="BA25" s="29"/>
      <c r="BB25" s="29"/>
      <c r="BC25" s="29"/>
      <c r="BD25" s="29"/>
      <c r="BE25" s="29"/>
      <c r="BF25" s="29"/>
      <c r="BG25" s="29"/>
      <c r="BH25" s="29"/>
      <c r="BI25" s="29"/>
      <c r="BJ25" s="29"/>
      <c r="BK25" s="29"/>
    </row>
    <row r="26" ht="15" customHeight="1" spans="1:63">
      <c r="A26" s="3"/>
      <c r="B26" s="3"/>
      <c r="C26" s="3"/>
      <c r="D26" s="31"/>
      <c r="E26" s="31"/>
      <c r="F26" s="3"/>
      <c r="G26" s="3"/>
      <c r="H26" s="3"/>
      <c r="I26" s="3"/>
      <c r="J26" s="3"/>
      <c r="K26" s="3"/>
      <c r="L26" s="3"/>
      <c r="M26" s="3"/>
      <c r="N26" s="3"/>
      <c r="O26" s="3"/>
      <c r="P26" s="3"/>
      <c r="Q26" s="3"/>
      <c r="R26" s="3"/>
      <c r="S26" s="3"/>
      <c r="T26" s="3"/>
      <c r="U26" s="3"/>
      <c r="V26" s="3"/>
      <c r="W26" s="3"/>
      <c r="X26" s="3"/>
      <c r="Y26" s="3"/>
      <c r="Z26" s="3"/>
      <c r="AA26" s="36"/>
      <c r="AE26" s="67"/>
      <c r="AF26" s="4"/>
      <c r="AG26" s="4"/>
      <c r="AH26" s="79"/>
      <c r="AI26" s="4"/>
      <c r="AJ26" s="4"/>
      <c r="AK26" s="4"/>
      <c r="AL26" s="4"/>
      <c r="AM26" s="4"/>
      <c r="AN26" s="4"/>
      <c r="AO26" s="4"/>
      <c r="AP26" s="4"/>
      <c r="AQ26" s="4"/>
      <c r="AR26" s="29"/>
      <c r="AS26" s="29"/>
      <c r="AT26" s="29"/>
      <c r="AU26" s="29"/>
      <c r="AV26" s="29"/>
      <c r="AW26" s="29"/>
      <c r="AX26" s="29"/>
      <c r="AY26" s="29"/>
      <c r="AZ26" s="29"/>
      <c r="BA26" s="29"/>
      <c r="BB26" s="29"/>
      <c r="BC26" s="29"/>
      <c r="BD26" s="29"/>
      <c r="BE26" s="29"/>
      <c r="BF26" s="29"/>
      <c r="BG26" s="29"/>
      <c r="BH26" s="29"/>
      <c r="BI26" s="29"/>
      <c r="BJ26" s="29"/>
      <c r="BK26" s="29"/>
    </row>
    <row r="27" ht="15" customHeight="1" spans="1:63">
      <c r="A27" s="3"/>
      <c r="B27" s="3"/>
      <c r="C27" s="3"/>
      <c r="D27" s="31"/>
      <c r="E27" s="31"/>
      <c r="F27" s="3"/>
      <c r="G27" s="3"/>
      <c r="H27" s="3"/>
      <c r="I27" s="3"/>
      <c r="J27" s="3"/>
      <c r="K27" s="3"/>
      <c r="L27" s="3"/>
      <c r="M27" s="3"/>
      <c r="N27" s="3"/>
      <c r="O27" s="3"/>
      <c r="P27" s="3"/>
      <c r="Q27" s="3"/>
      <c r="R27" s="3"/>
      <c r="S27" s="3"/>
      <c r="T27" s="3"/>
      <c r="U27" s="3"/>
      <c r="V27" s="3"/>
      <c r="W27" s="3"/>
      <c r="X27" s="3"/>
      <c r="Y27" s="3"/>
      <c r="Z27" s="3"/>
      <c r="AA27" s="36"/>
      <c r="AE27" s="67"/>
      <c r="AF27" s="4"/>
      <c r="AG27" s="4"/>
      <c r="AH27" s="79"/>
      <c r="AI27" s="80"/>
      <c r="AJ27" s="80"/>
      <c r="AK27" s="80"/>
      <c r="AL27" s="80"/>
      <c r="AM27" s="80"/>
      <c r="AN27" s="80"/>
      <c r="AO27" s="80"/>
      <c r="AP27" s="80"/>
      <c r="AQ27" s="80"/>
      <c r="AR27" s="81"/>
      <c r="AS27" s="81"/>
      <c r="AT27" s="81"/>
      <c r="AU27" s="81"/>
      <c r="AV27" s="81"/>
      <c r="AW27" s="81"/>
      <c r="AX27" s="81"/>
      <c r="AY27" s="81"/>
      <c r="AZ27" s="81"/>
      <c r="BA27" s="81"/>
      <c r="BB27" s="81"/>
      <c r="BC27" s="81"/>
      <c r="BD27" s="81"/>
      <c r="BE27" s="81"/>
      <c r="BF27" s="81"/>
      <c r="BG27" s="81"/>
      <c r="BH27" s="81"/>
      <c r="BI27" s="81"/>
      <c r="BJ27" s="81"/>
      <c r="BK27" s="81"/>
    </row>
    <row r="28" ht="15" customHeight="1" spans="1:63">
      <c r="A28" s="3"/>
      <c r="B28" s="3"/>
      <c r="C28" s="3"/>
      <c r="D28" s="31"/>
      <c r="E28" s="31"/>
      <c r="F28" s="3"/>
      <c r="G28" s="3"/>
      <c r="H28" s="3"/>
      <c r="I28" s="3"/>
      <c r="J28" s="3"/>
      <c r="K28" s="3"/>
      <c r="L28" s="3"/>
      <c r="M28" s="3"/>
      <c r="N28" s="3"/>
      <c r="O28" s="3"/>
      <c r="P28" s="3"/>
      <c r="Q28" s="3"/>
      <c r="R28" s="3"/>
      <c r="S28" s="3"/>
      <c r="T28" s="3"/>
      <c r="U28" s="3"/>
      <c r="V28" s="3"/>
      <c r="W28" s="3"/>
      <c r="X28" s="3"/>
      <c r="Y28" s="3"/>
      <c r="Z28" s="3"/>
      <c r="AA28" s="36"/>
      <c r="AE28" s="67"/>
      <c r="AF28" s="4"/>
      <c r="AG28" s="4"/>
      <c r="AH28" s="79"/>
      <c r="AI28" s="80"/>
      <c r="AJ28" s="80"/>
      <c r="AK28" s="80"/>
      <c r="AL28" s="80"/>
      <c r="AM28" s="80"/>
      <c r="AN28" s="80"/>
      <c r="AO28" s="80"/>
      <c r="AP28" s="80"/>
      <c r="AQ28" s="80"/>
      <c r="AR28" s="81"/>
      <c r="AS28" s="81"/>
      <c r="AT28" s="81"/>
      <c r="AU28" s="81"/>
      <c r="AV28" s="81"/>
      <c r="AW28" s="81"/>
      <c r="AX28" s="81"/>
      <c r="AY28" s="81"/>
      <c r="AZ28" s="81"/>
      <c r="BA28" s="81"/>
      <c r="BB28" s="81"/>
      <c r="BC28" s="81"/>
      <c r="BD28" s="81"/>
      <c r="BE28" s="81"/>
      <c r="BF28" s="81"/>
      <c r="BG28" s="81"/>
      <c r="BH28" s="81"/>
      <c r="BI28" s="81"/>
      <c r="BJ28" s="81"/>
      <c r="BK28" s="81"/>
    </row>
    <row r="29" ht="15" customHeight="1" spans="1:63">
      <c r="A29" s="3"/>
      <c r="B29" s="3"/>
      <c r="C29" s="3"/>
      <c r="D29" s="31"/>
      <c r="E29" s="31"/>
      <c r="F29" s="3"/>
      <c r="G29" s="3"/>
      <c r="H29" s="3"/>
      <c r="I29" s="3"/>
      <c r="J29" s="3"/>
      <c r="K29" s="3"/>
      <c r="L29" s="3"/>
      <c r="M29" s="3"/>
      <c r="N29" s="3"/>
      <c r="O29" s="3"/>
      <c r="P29" s="3"/>
      <c r="Q29" s="3"/>
      <c r="R29" s="3"/>
      <c r="S29" s="3"/>
      <c r="T29" s="3"/>
      <c r="U29" s="3"/>
      <c r="V29" s="3"/>
      <c r="W29" s="3"/>
      <c r="X29" s="3"/>
      <c r="Y29" s="3"/>
      <c r="Z29" s="3"/>
      <c r="AA29" s="36"/>
      <c r="AE29" s="67"/>
      <c r="AF29" s="4"/>
      <c r="AG29" s="4"/>
      <c r="AH29" s="79"/>
      <c r="AI29" s="80"/>
      <c r="AJ29" s="80"/>
      <c r="AK29" s="80"/>
      <c r="AL29" s="80"/>
      <c r="AM29" s="80"/>
      <c r="AN29" s="80"/>
      <c r="AO29" s="80"/>
      <c r="AP29" s="80"/>
      <c r="AQ29" s="80"/>
      <c r="AR29" s="81"/>
      <c r="AS29" s="81"/>
      <c r="AT29" s="81"/>
      <c r="AU29" s="81"/>
      <c r="AV29" s="81"/>
      <c r="AW29" s="81"/>
      <c r="AX29" s="81"/>
      <c r="AY29" s="81"/>
      <c r="AZ29" s="81"/>
      <c r="BA29" s="81"/>
      <c r="BB29" s="81"/>
      <c r="BC29" s="81"/>
      <c r="BD29" s="81"/>
      <c r="BE29" s="81"/>
      <c r="BF29" s="81"/>
      <c r="BG29" s="81"/>
      <c r="BH29" s="81"/>
      <c r="BI29" s="81"/>
      <c r="BJ29" s="81"/>
      <c r="BK29" s="81"/>
    </row>
    <row r="30" ht="15" customHeight="1" spans="1:63">
      <c r="A30" s="3"/>
      <c r="B30" s="3"/>
      <c r="C30" s="3"/>
      <c r="D30" s="31"/>
      <c r="E30" s="31"/>
      <c r="F30" s="3"/>
      <c r="G30" s="3"/>
      <c r="H30" s="3"/>
      <c r="I30" s="3"/>
      <c r="J30" s="3"/>
      <c r="K30" s="3"/>
      <c r="L30" s="3"/>
      <c r="M30" s="3"/>
      <c r="N30" s="3"/>
      <c r="O30" s="3"/>
      <c r="P30" s="3"/>
      <c r="Q30" s="3"/>
      <c r="R30" s="3"/>
      <c r="S30" s="3"/>
      <c r="T30" s="3"/>
      <c r="U30" s="3"/>
      <c r="V30" s="3"/>
      <c r="W30" s="3"/>
      <c r="X30" s="3"/>
      <c r="Y30" s="3"/>
      <c r="Z30" s="3"/>
      <c r="AA30" s="36"/>
      <c r="AE30" s="67"/>
      <c r="AF30" s="4"/>
      <c r="AG30" s="4"/>
      <c r="AH30" s="79"/>
      <c r="AI30" s="80"/>
      <c r="AJ30" s="80"/>
      <c r="AK30" s="80"/>
      <c r="AL30" s="80"/>
      <c r="AM30" s="80"/>
      <c r="AN30" s="80"/>
      <c r="AO30" s="80"/>
      <c r="AP30" s="80"/>
      <c r="AQ30" s="80"/>
      <c r="AR30" s="81"/>
      <c r="AS30" s="81"/>
      <c r="AT30" s="81"/>
      <c r="AU30" s="81"/>
      <c r="AV30" s="81"/>
      <c r="AW30" s="81"/>
      <c r="AX30" s="81"/>
      <c r="AY30" s="81"/>
      <c r="AZ30" s="81"/>
      <c r="BA30" s="81"/>
      <c r="BB30" s="81"/>
      <c r="BC30" s="81"/>
      <c r="BD30" s="81"/>
      <c r="BE30" s="81"/>
      <c r="BF30" s="81"/>
      <c r="BG30" s="81"/>
      <c r="BH30" s="81"/>
      <c r="BI30" s="81"/>
      <c r="BJ30" s="81"/>
      <c r="BK30" s="81"/>
    </row>
    <row r="31" ht="15" customHeight="1" spans="1:63">
      <c r="A31" s="3"/>
      <c r="B31" s="3"/>
      <c r="C31" s="3"/>
      <c r="D31" s="31"/>
      <c r="E31" s="31"/>
      <c r="F31" s="3"/>
      <c r="G31" s="3"/>
      <c r="H31" s="3"/>
      <c r="I31" s="3"/>
      <c r="J31" s="3"/>
      <c r="K31" s="3"/>
      <c r="L31" s="3"/>
      <c r="M31" s="3"/>
      <c r="N31" s="3"/>
      <c r="O31" s="3"/>
      <c r="P31" s="3"/>
      <c r="Q31" s="3"/>
      <c r="R31" s="3"/>
      <c r="S31" s="3"/>
      <c r="T31" s="3"/>
      <c r="U31" s="3"/>
      <c r="V31" s="3"/>
      <c r="W31" s="3"/>
      <c r="X31" s="3"/>
      <c r="Y31" s="3"/>
      <c r="Z31" s="3"/>
      <c r="AA31" s="36"/>
      <c r="AE31" s="67"/>
      <c r="AF31" s="4"/>
      <c r="AG31" s="4"/>
      <c r="AH31" s="79"/>
      <c r="AI31" s="80"/>
      <c r="AJ31" s="80"/>
      <c r="AK31" s="80"/>
      <c r="AL31" s="80"/>
      <c r="AM31" s="80"/>
      <c r="AN31" s="80"/>
      <c r="AO31" s="80"/>
      <c r="AP31" s="80"/>
      <c r="AQ31" s="80"/>
      <c r="AR31" s="81"/>
      <c r="AS31" s="81"/>
      <c r="AT31" s="81"/>
      <c r="AU31" s="81"/>
      <c r="AV31" s="81"/>
      <c r="AW31" s="81"/>
      <c r="AX31" s="81"/>
      <c r="AY31" s="81"/>
      <c r="AZ31" s="81"/>
      <c r="BA31" s="81"/>
      <c r="BB31" s="81"/>
      <c r="BC31" s="81"/>
      <c r="BD31" s="81"/>
      <c r="BE31" s="81"/>
      <c r="BF31" s="81"/>
      <c r="BG31" s="81"/>
      <c r="BH31" s="81"/>
      <c r="BI31" s="81"/>
      <c r="BJ31" s="81"/>
      <c r="BK31" s="81"/>
    </row>
    <row r="32" ht="15" customHeight="1" spans="1:34">
      <c r="A32" s="3"/>
      <c r="B32" s="3"/>
      <c r="C32" s="3"/>
      <c r="D32" s="31"/>
      <c r="E32" s="31"/>
      <c r="F32" s="3"/>
      <c r="G32" s="3"/>
      <c r="H32" s="3"/>
      <c r="I32" s="3"/>
      <c r="J32" s="3"/>
      <c r="K32" s="3"/>
      <c r="L32" s="3"/>
      <c r="M32" s="3"/>
      <c r="N32" s="3"/>
      <c r="O32" s="3"/>
      <c r="P32" s="3"/>
      <c r="Q32" s="3"/>
      <c r="R32" s="3"/>
      <c r="S32" s="3"/>
      <c r="T32" s="3"/>
      <c r="U32" s="3"/>
      <c r="V32" s="3"/>
      <c r="W32" s="3"/>
      <c r="X32" s="3"/>
      <c r="Y32" s="3"/>
      <c r="Z32" s="3"/>
      <c r="AA32" s="36"/>
      <c r="AE32" s="67"/>
      <c r="AF32" s="4"/>
      <c r="AG32" s="4"/>
      <c r="AH32" s="79"/>
    </row>
    <row r="33" ht="15" customHeight="1" spans="1:34">
      <c r="A33" s="3"/>
      <c r="B33" s="3"/>
      <c r="C33" s="3"/>
      <c r="D33" s="31"/>
      <c r="E33" s="31"/>
      <c r="F33" s="3"/>
      <c r="G33" s="3"/>
      <c r="H33" s="3"/>
      <c r="I33" s="3"/>
      <c r="J33" s="3"/>
      <c r="K33" s="3"/>
      <c r="L33" s="3"/>
      <c r="M33" s="3"/>
      <c r="N33" s="3"/>
      <c r="O33" s="3"/>
      <c r="P33" s="3"/>
      <c r="Q33" s="3"/>
      <c r="R33" s="3"/>
      <c r="S33" s="3"/>
      <c r="T33" s="3"/>
      <c r="U33" s="3"/>
      <c r="V33" s="3"/>
      <c r="W33" s="3"/>
      <c r="X33" s="3"/>
      <c r="Y33" s="3"/>
      <c r="Z33" s="3"/>
      <c r="AA33" s="36"/>
      <c r="AE33" s="67"/>
      <c r="AF33" s="4"/>
      <c r="AG33" s="4"/>
      <c r="AH33" s="79"/>
    </row>
    <row r="34" ht="15" customHeight="1" spans="1:34">
      <c r="A34" s="3"/>
      <c r="B34" s="3"/>
      <c r="C34" s="3"/>
      <c r="D34" s="31"/>
      <c r="E34" s="31"/>
      <c r="F34" s="3"/>
      <c r="G34" s="3"/>
      <c r="H34" s="3"/>
      <c r="I34" s="3"/>
      <c r="J34" s="3"/>
      <c r="K34" s="3"/>
      <c r="L34" s="3"/>
      <c r="M34" s="3"/>
      <c r="N34" s="3"/>
      <c r="O34" s="3"/>
      <c r="P34" s="3"/>
      <c r="Q34" s="3"/>
      <c r="R34" s="3"/>
      <c r="S34" s="3"/>
      <c r="T34" s="3"/>
      <c r="U34" s="3"/>
      <c r="V34" s="3"/>
      <c r="W34" s="3"/>
      <c r="X34" s="3"/>
      <c r="Y34" s="3"/>
      <c r="Z34" s="3"/>
      <c r="AA34" s="36"/>
      <c r="AE34" s="67"/>
      <c r="AF34" s="4"/>
      <c r="AG34" s="4"/>
      <c r="AH34" s="79"/>
    </row>
    <row r="35" ht="15" customHeight="1" spans="1:34">
      <c r="A35" s="3"/>
      <c r="B35" s="3"/>
      <c r="C35" s="3"/>
      <c r="D35" s="31"/>
      <c r="E35" s="31"/>
      <c r="F35" s="3"/>
      <c r="G35" s="3"/>
      <c r="H35" s="3"/>
      <c r="I35" s="3"/>
      <c r="J35" s="3"/>
      <c r="K35" s="3"/>
      <c r="L35" s="3"/>
      <c r="M35" s="3"/>
      <c r="N35" s="3"/>
      <c r="O35" s="3"/>
      <c r="P35" s="3"/>
      <c r="Q35" s="3"/>
      <c r="R35" s="3"/>
      <c r="S35" s="3"/>
      <c r="T35" s="3"/>
      <c r="U35" s="3"/>
      <c r="V35" s="3"/>
      <c r="W35" s="3"/>
      <c r="X35" s="3"/>
      <c r="Y35" s="3"/>
      <c r="Z35" s="3"/>
      <c r="AA35" s="36"/>
      <c r="AE35" s="67"/>
      <c r="AF35" s="4"/>
      <c r="AG35" s="4"/>
      <c r="AH35" s="79"/>
    </row>
    <row r="36" ht="15" customHeight="1" spans="1:34">
      <c r="A36" s="3"/>
      <c r="B36" s="3"/>
      <c r="C36" s="3"/>
      <c r="D36" s="31"/>
      <c r="E36" s="31"/>
      <c r="F36" s="3"/>
      <c r="G36" s="3"/>
      <c r="H36" s="3"/>
      <c r="I36" s="3"/>
      <c r="J36" s="3"/>
      <c r="K36" s="3"/>
      <c r="L36" s="3"/>
      <c r="M36" s="3"/>
      <c r="N36" s="3"/>
      <c r="O36" s="3"/>
      <c r="P36" s="3"/>
      <c r="Q36" s="3"/>
      <c r="R36" s="3"/>
      <c r="S36" s="3"/>
      <c r="T36" s="3"/>
      <c r="U36" s="3"/>
      <c r="V36" s="3"/>
      <c r="W36" s="3"/>
      <c r="X36" s="3"/>
      <c r="Y36" s="3"/>
      <c r="Z36" s="3"/>
      <c r="AA36" s="36"/>
      <c r="AE36" s="67"/>
      <c r="AF36" s="4"/>
      <c r="AG36" s="4"/>
      <c r="AH36" s="79"/>
    </row>
    <row r="37" ht="15" customHeight="1" spans="1:34">
      <c r="A37" s="3"/>
      <c r="B37" s="3"/>
      <c r="C37" s="3"/>
      <c r="D37" s="31"/>
      <c r="E37" s="31"/>
      <c r="F37" s="3"/>
      <c r="G37" s="3"/>
      <c r="H37" s="3"/>
      <c r="I37" s="3"/>
      <c r="J37" s="3"/>
      <c r="K37" s="3"/>
      <c r="L37" s="3"/>
      <c r="M37" s="3"/>
      <c r="N37" s="3"/>
      <c r="O37" s="3"/>
      <c r="P37" s="3"/>
      <c r="Q37" s="3"/>
      <c r="R37" s="3"/>
      <c r="S37" s="3"/>
      <c r="T37" s="3"/>
      <c r="U37" s="3"/>
      <c r="V37" s="3"/>
      <c r="W37" s="3"/>
      <c r="X37" s="3"/>
      <c r="Y37" s="3"/>
      <c r="Z37" s="3"/>
      <c r="AA37" s="36"/>
      <c r="AE37" s="67"/>
      <c r="AF37" s="4"/>
      <c r="AG37" s="4"/>
      <c r="AH37" s="79"/>
    </row>
    <row r="38" ht="15" customHeight="1" spans="1:34">
      <c r="A38" s="3"/>
      <c r="B38" s="3"/>
      <c r="C38" s="3"/>
      <c r="D38" s="31"/>
      <c r="E38" s="31"/>
      <c r="F38" s="3"/>
      <c r="G38" s="3"/>
      <c r="H38" s="3"/>
      <c r="I38" s="3"/>
      <c r="J38" s="3"/>
      <c r="K38" s="3"/>
      <c r="L38" s="3"/>
      <c r="M38" s="3"/>
      <c r="N38" s="3"/>
      <c r="O38" s="3"/>
      <c r="P38" s="3"/>
      <c r="Q38" s="3"/>
      <c r="R38" s="3"/>
      <c r="S38" s="3"/>
      <c r="T38" s="3"/>
      <c r="U38" s="3"/>
      <c r="V38" s="3"/>
      <c r="W38" s="3"/>
      <c r="X38" s="3"/>
      <c r="Y38" s="3"/>
      <c r="Z38" s="3"/>
      <c r="AA38" s="36"/>
      <c r="AE38" s="67"/>
      <c r="AF38" s="4"/>
      <c r="AG38" s="4"/>
      <c r="AH38" s="79"/>
    </row>
    <row r="39" ht="15" customHeight="1" spans="1:34">
      <c r="A39" s="3"/>
      <c r="B39" s="3"/>
      <c r="C39" s="3"/>
      <c r="D39" s="31"/>
      <c r="E39" s="31"/>
      <c r="F39" s="3"/>
      <c r="G39" s="3"/>
      <c r="H39" s="3"/>
      <c r="I39" s="3"/>
      <c r="J39" s="3"/>
      <c r="K39" s="3"/>
      <c r="L39" s="3"/>
      <c r="M39" s="3"/>
      <c r="N39" s="3"/>
      <c r="O39" s="3"/>
      <c r="P39" s="3"/>
      <c r="Q39" s="3"/>
      <c r="R39" s="3"/>
      <c r="S39" s="3"/>
      <c r="T39" s="3"/>
      <c r="U39" s="3"/>
      <c r="V39" s="3"/>
      <c r="W39" s="3"/>
      <c r="X39" s="3"/>
      <c r="Y39" s="3"/>
      <c r="Z39" s="3"/>
      <c r="AA39" s="36"/>
      <c r="AE39" s="67"/>
      <c r="AF39" s="4"/>
      <c r="AG39" s="4"/>
      <c r="AH39" s="79"/>
    </row>
    <row r="40" ht="15" customHeight="1" spans="1:34">
      <c r="A40" s="3"/>
      <c r="B40" s="3"/>
      <c r="C40" s="3"/>
      <c r="D40" s="31"/>
      <c r="E40" s="31"/>
      <c r="F40" s="3"/>
      <c r="G40" s="3"/>
      <c r="H40" s="3"/>
      <c r="I40" s="3"/>
      <c r="J40" s="3"/>
      <c r="K40" s="3"/>
      <c r="L40" s="3"/>
      <c r="M40" s="3"/>
      <c r="N40" s="3"/>
      <c r="O40" s="3"/>
      <c r="P40" s="3"/>
      <c r="Q40" s="3"/>
      <c r="R40" s="3"/>
      <c r="S40" s="3"/>
      <c r="T40" s="3"/>
      <c r="U40" s="3"/>
      <c r="V40" s="3"/>
      <c r="W40" s="3"/>
      <c r="X40" s="3"/>
      <c r="Y40" s="3"/>
      <c r="Z40" s="3"/>
      <c r="AA40" s="36"/>
      <c r="AE40" s="67"/>
      <c r="AF40" s="4"/>
      <c r="AH40" s="79"/>
    </row>
    <row r="41" ht="15" customHeight="1" spans="1:34">
      <c r="A41" s="3"/>
      <c r="B41" s="3"/>
      <c r="C41" s="3"/>
      <c r="D41" s="31"/>
      <c r="E41" s="31"/>
      <c r="F41" s="3"/>
      <c r="G41" s="3"/>
      <c r="H41" s="3"/>
      <c r="I41" s="3"/>
      <c r="J41" s="3"/>
      <c r="K41" s="3"/>
      <c r="L41" s="3"/>
      <c r="M41" s="3"/>
      <c r="N41" s="3"/>
      <c r="O41" s="3"/>
      <c r="P41" s="3"/>
      <c r="Q41" s="3"/>
      <c r="R41" s="3"/>
      <c r="S41" s="3"/>
      <c r="T41" s="3"/>
      <c r="U41" s="3"/>
      <c r="V41" s="3"/>
      <c r="W41" s="3"/>
      <c r="X41" s="3"/>
      <c r="Y41" s="3"/>
      <c r="Z41" s="3"/>
      <c r="AA41" s="36"/>
      <c r="AE41" s="67"/>
      <c r="AF41" s="4"/>
      <c r="AH41" s="79"/>
    </row>
    <row r="42" ht="15" customHeight="1" spans="1:34">
      <c r="A42" s="3"/>
      <c r="B42" s="3"/>
      <c r="C42" s="3"/>
      <c r="D42" s="31"/>
      <c r="E42" s="31"/>
      <c r="F42" s="3"/>
      <c r="G42" s="3"/>
      <c r="H42" s="3"/>
      <c r="I42" s="3"/>
      <c r="J42" s="3"/>
      <c r="K42" s="3"/>
      <c r="L42" s="3"/>
      <c r="M42" s="3"/>
      <c r="N42" s="3"/>
      <c r="O42" s="3"/>
      <c r="P42" s="3"/>
      <c r="Q42" s="3"/>
      <c r="R42" s="3"/>
      <c r="S42" s="3"/>
      <c r="T42" s="3"/>
      <c r="U42" s="3"/>
      <c r="V42" s="3"/>
      <c r="W42" s="3"/>
      <c r="X42" s="3"/>
      <c r="Y42" s="3"/>
      <c r="Z42" s="3"/>
      <c r="AA42" s="36"/>
      <c r="AE42" s="67"/>
      <c r="AF42" s="4"/>
      <c r="AH42" s="79"/>
    </row>
    <row r="43" ht="15" customHeight="1" spans="1:34">
      <c r="A43" s="3"/>
      <c r="B43" s="3"/>
      <c r="C43" s="3"/>
      <c r="D43" s="31"/>
      <c r="E43" s="31"/>
      <c r="F43" s="3"/>
      <c r="G43" s="3"/>
      <c r="H43" s="3"/>
      <c r="I43" s="3"/>
      <c r="J43" s="3"/>
      <c r="K43" s="3"/>
      <c r="L43" s="3"/>
      <c r="M43" s="3"/>
      <c r="N43" s="3"/>
      <c r="O43" s="3"/>
      <c r="P43" s="3"/>
      <c r="Q43" s="3"/>
      <c r="R43" s="3"/>
      <c r="S43" s="3"/>
      <c r="T43" s="3"/>
      <c r="U43" s="3"/>
      <c r="V43" s="3"/>
      <c r="W43" s="3"/>
      <c r="X43" s="3"/>
      <c r="Y43" s="3"/>
      <c r="Z43" s="3"/>
      <c r="AA43" s="36"/>
      <c r="AE43" s="67"/>
      <c r="AF43" s="4"/>
      <c r="AH43" s="79"/>
    </row>
    <row r="44" ht="15" customHeight="1" spans="1:34">
      <c r="A44" s="3"/>
      <c r="B44" s="3"/>
      <c r="C44" s="3"/>
      <c r="D44" s="31"/>
      <c r="E44" s="31"/>
      <c r="F44" s="3"/>
      <c r="G44" s="3"/>
      <c r="H44" s="3"/>
      <c r="I44" s="3"/>
      <c r="J44" s="3"/>
      <c r="K44" s="3"/>
      <c r="L44" s="3"/>
      <c r="M44" s="3"/>
      <c r="N44" s="3"/>
      <c r="O44" s="3"/>
      <c r="P44" s="3"/>
      <c r="Q44" s="3"/>
      <c r="R44" s="3"/>
      <c r="S44" s="3"/>
      <c r="T44" s="3"/>
      <c r="U44" s="3"/>
      <c r="V44" s="3"/>
      <c r="W44" s="3"/>
      <c r="X44" s="3"/>
      <c r="Y44" s="3"/>
      <c r="Z44" s="3"/>
      <c r="AA44" s="36"/>
      <c r="AE44" s="67"/>
      <c r="AF44" s="4"/>
      <c r="AH44" s="79"/>
    </row>
    <row r="45" ht="15" customHeight="1" spans="1:34">
      <c r="A45" s="3"/>
      <c r="B45" s="3"/>
      <c r="C45" s="3"/>
      <c r="D45" s="31"/>
      <c r="E45" s="31"/>
      <c r="F45" s="3"/>
      <c r="G45" s="3"/>
      <c r="H45" s="3"/>
      <c r="I45" s="3"/>
      <c r="J45" s="3"/>
      <c r="K45" s="3"/>
      <c r="L45" s="3"/>
      <c r="M45" s="3"/>
      <c r="N45" s="3"/>
      <c r="O45" s="3"/>
      <c r="P45" s="3"/>
      <c r="Q45" s="3"/>
      <c r="R45" s="3"/>
      <c r="S45" s="3"/>
      <c r="T45" s="3"/>
      <c r="U45" s="3"/>
      <c r="V45" s="3"/>
      <c r="W45" s="3"/>
      <c r="X45" s="3"/>
      <c r="Y45" s="3"/>
      <c r="Z45" s="3"/>
      <c r="AA45" s="36"/>
      <c r="AE45" s="67"/>
      <c r="AF45" s="4"/>
      <c r="AH45" s="79"/>
    </row>
    <row r="46" ht="15" customHeight="1" spans="1:34">
      <c r="A46" s="3"/>
      <c r="B46" s="3"/>
      <c r="C46" s="3"/>
      <c r="D46" s="31"/>
      <c r="E46" s="31"/>
      <c r="F46" s="3"/>
      <c r="G46" s="3"/>
      <c r="H46" s="3"/>
      <c r="I46" s="3"/>
      <c r="J46" s="3"/>
      <c r="K46" s="3"/>
      <c r="L46" s="3"/>
      <c r="M46" s="3"/>
      <c r="N46" s="3"/>
      <c r="O46" s="3"/>
      <c r="P46" s="3"/>
      <c r="Q46" s="3"/>
      <c r="R46" s="3"/>
      <c r="S46" s="3"/>
      <c r="T46" s="3"/>
      <c r="U46" s="3"/>
      <c r="V46" s="3"/>
      <c r="W46" s="3"/>
      <c r="X46" s="3"/>
      <c r="Y46" s="3"/>
      <c r="Z46" s="3"/>
      <c r="AA46" s="36"/>
      <c r="AE46" s="67"/>
      <c r="AF46" s="4"/>
      <c r="AH46" s="79"/>
    </row>
    <row r="47" ht="15" customHeight="1" spans="1:34">
      <c r="A47" s="3"/>
      <c r="B47" s="3"/>
      <c r="C47" s="3"/>
      <c r="D47" s="31"/>
      <c r="E47" s="31"/>
      <c r="F47" s="3"/>
      <c r="G47" s="3"/>
      <c r="H47" s="3"/>
      <c r="I47" s="3"/>
      <c r="J47" s="3"/>
      <c r="K47" s="3"/>
      <c r="L47" s="3"/>
      <c r="M47" s="3"/>
      <c r="N47" s="3"/>
      <c r="O47" s="3"/>
      <c r="P47" s="3"/>
      <c r="Q47" s="3"/>
      <c r="R47" s="3"/>
      <c r="S47" s="3"/>
      <c r="T47" s="3"/>
      <c r="U47" s="3"/>
      <c r="V47" s="3"/>
      <c r="W47" s="3"/>
      <c r="X47" s="3"/>
      <c r="Y47" s="3"/>
      <c r="Z47" s="3"/>
      <c r="AA47" s="36"/>
      <c r="AE47" s="67"/>
      <c r="AF47" s="4"/>
      <c r="AH47" s="79"/>
    </row>
    <row r="48" ht="15" customHeight="1" spans="1:34">
      <c r="A48" s="3"/>
      <c r="B48" s="3"/>
      <c r="C48" s="3"/>
      <c r="D48" s="31"/>
      <c r="E48" s="31"/>
      <c r="F48" s="3"/>
      <c r="G48" s="3"/>
      <c r="H48" s="3"/>
      <c r="I48" s="3"/>
      <c r="J48" s="3"/>
      <c r="K48" s="3"/>
      <c r="L48" s="3"/>
      <c r="M48" s="3"/>
      <c r="N48" s="3"/>
      <c r="O48" s="3"/>
      <c r="P48" s="3"/>
      <c r="Q48" s="3"/>
      <c r="R48" s="3"/>
      <c r="S48" s="3"/>
      <c r="T48" s="3"/>
      <c r="U48" s="3"/>
      <c r="V48" s="3"/>
      <c r="W48" s="3"/>
      <c r="X48" s="3"/>
      <c r="Y48" s="3"/>
      <c r="Z48" s="3"/>
      <c r="AA48" s="36"/>
      <c r="AE48" s="67"/>
      <c r="AF48" s="4"/>
      <c r="AH48" s="79"/>
    </row>
    <row r="49" ht="15" customHeight="1" spans="1:34">
      <c r="A49" s="3"/>
      <c r="B49" s="3"/>
      <c r="C49" s="3"/>
      <c r="D49" s="31"/>
      <c r="E49" s="31"/>
      <c r="F49" s="3"/>
      <c r="G49" s="3"/>
      <c r="H49" s="3"/>
      <c r="I49" s="3"/>
      <c r="J49" s="3"/>
      <c r="K49" s="3"/>
      <c r="L49" s="3"/>
      <c r="M49" s="3"/>
      <c r="N49" s="3"/>
      <c r="O49" s="3"/>
      <c r="P49" s="3"/>
      <c r="Q49" s="3"/>
      <c r="R49" s="3"/>
      <c r="S49" s="3"/>
      <c r="T49" s="3"/>
      <c r="U49" s="3"/>
      <c r="V49" s="3"/>
      <c r="W49" s="3"/>
      <c r="X49" s="3"/>
      <c r="Y49" s="3"/>
      <c r="Z49" s="3"/>
      <c r="AA49" s="36"/>
      <c r="AE49" s="67"/>
      <c r="AF49" s="4"/>
      <c r="AH49" s="79"/>
    </row>
    <row r="50" ht="15" customHeight="1" spans="1:34">
      <c r="A50" s="3"/>
      <c r="B50" s="3"/>
      <c r="C50" s="3"/>
      <c r="D50" s="31"/>
      <c r="E50" s="31"/>
      <c r="F50" s="3"/>
      <c r="G50" s="3"/>
      <c r="H50" s="3"/>
      <c r="I50" s="3"/>
      <c r="J50" s="3"/>
      <c r="K50" s="3"/>
      <c r="L50" s="3"/>
      <c r="M50" s="3"/>
      <c r="N50" s="3"/>
      <c r="O50" s="3"/>
      <c r="P50" s="3"/>
      <c r="Q50" s="3"/>
      <c r="R50" s="3"/>
      <c r="S50" s="3"/>
      <c r="T50" s="3"/>
      <c r="U50" s="3"/>
      <c r="V50" s="3"/>
      <c r="W50" s="3"/>
      <c r="X50" s="3"/>
      <c r="Y50" s="3"/>
      <c r="Z50" s="3"/>
      <c r="AA50" s="36"/>
      <c r="AE50" s="67"/>
      <c r="AF50" s="4"/>
      <c r="AH50" s="79"/>
    </row>
    <row r="51" ht="15" customHeight="1" spans="1:34">
      <c r="A51" s="3"/>
      <c r="B51" s="3"/>
      <c r="C51" s="3"/>
      <c r="D51" s="31"/>
      <c r="E51" s="31"/>
      <c r="F51" s="3"/>
      <c r="G51" s="3"/>
      <c r="H51" s="3"/>
      <c r="I51" s="3"/>
      <c r="J51" s="3"/>
      <c r="K51" s="3"/>
      <c r="L51" s="3"/>
      <c r="M51" s="3"/>
      <c r="N51" s="3"/>
      <c r="O51" s="3"/>
      <c r="P51" s="3"/>
      <c r="Q51" s="3"/>
      <c r="R51" s="3"/>
      <c r="S51" s="3"/>
      <c r="T51" s="3"/>
      <c r="U51" s="3"/>
      <c r="V51" s="3"/>
      <c r="W51" s="3"/>
      <c r="X51" s="3"/>
      <c r="Y51" s="3"/>
      <c r="Z51" s="3"/>
      <c r="AA51" s="36"/>
      <c r="AE51" s="67"/>
      <c r="AF51" s="4"/>
      <c r="AH51" s="79"/>
    </row>
    <row r="52" ht="15" customHeight="1" spans="1:34">
      <c r="A52" s="3"/>
      <c r="B52" s="3"/>
      <c r="C52" s="3"/>
      <c r="D52" s="31"/>
      <c r="E52" s="31"/>
      <c r="F52" s="3"/>
      <c r="G52" s="3"/>
      <c r="H52" s="3"/>
      <c r="I52" s="3"/>
      <c r="J52" s="3"/>
      <c r="K52" s="3"/>
      <c r="L52" s="3"/>
      <c r="M52" s="3"/>
      <c r="N52" s="3"/>
      <c r="O52" s="3"/>
      <c r="P52" s="3"/>
      <c r="Q52" s="3"/>
      <c r="R52" s="3"/>
      <c r="S52" s="3"/>
      <c r="T52" s="3"/>
      <c r="U52" s="3"/>
      <c r="V52" s="3"/>
      <c r="W52" s="3"/>
      <c r="X52" s="3"/>
      <c r="Y52" s="3"/>
      <c r="Z52" s="3"/>
      <c r="AA52" s="36"/>
      <c r="AE52" s="67"/>
      <c r="AF52" s="4"/>
      <c r="AH52" s="79"/>
    </row>
    <row r="53" ht="15" customHeight="1" spans="1:34">
      <c r="A53" s="3"/>
      <c r="B53" s="3"/>
      <c r="C53" s="3"/>
      <c r="D53" s="31"/>
      <c r="E53" s="31"/>
      <c r="F53" s="3"/>
      <c r="G53" s="3"/>
      <c r="H53" s="3"/>
      <c r="I53" s="3"/>
      <c r="J53" s="3"/>
      <c r="K53" s="3"/>
      <c r="L53" s="3"/>
      <c r="M53" s="3"/>
      <c r="N53" s="3"/>
      <c r="O53" s="3"/>
      <c r="P53" s="3"/>
      <c r="Q53" s="3"/>
      <c r="R53" s="3"/>
      <c r="S53" s="3"/>
      <c r="T53" s="3"/>
      <c r="U53" s="3"/>
      <c r="V53" s="3"/>
      <c r="W53" s="3"/>
      <c r="X53" s="3"/>
      <c r="Y53" s="3"/>
      <c r="Z53" s="3"/>
      <c r="AA53" s="36"/>
      <c r="AE53" s="67"/>
      <c r="AF53" s="4"/>
      <c r="AH53" s="79"/>
    </row>
    <row r="54" ht="15" customHeight="1" spans="1:34">
      <c r="A54" s="3"/>
      <c r="B54" s="3"/>
      <c r="C54" s="3"/>
      <c r="D54" s="31"/>
      <c r="E54" s="31"/>
      <c r="F54" s="3"/>
      <c r="G54" s="3"/>
      <c r="H54" s="3"/>
      <c r="I54" s="3"/>
      <c r="J54" s="3"/>
      <c r="K54" s="3"/>
      <c r="L54" s="3"/>
      <c r="M54" s="3"/>
      <c r="N54" s="3"/>
      <c r="O54" s="3"/>
      <c r="P54" s="3"/>
      <c r="Q54" s="3"/>
      <c r="R54" s="3"/>
      <c r="S54" s="3"/>
      <c r="T54" s="3"/>
      <c r="U54" s="3"/>
      <c r="V54" s="3"/>
      <c r="W54" s="3"/>
      <c r="X54" s="3"/>
      <c r="Y54" s="3"/>
      <c r="Z54" s="3"/>
      <c r="AA54" s="36"/>
      <c r="AE54" s="67"/>
      <c r="AF54" s="4"/>
      <c r="AH54" s="79"/>
    </row>
    <row r="55" ht="15" customHeight="1" spans="1:34">
      <c r="A55" s="3"/>
      <c r="B55" s="3"/>
      <c r="C55" s="3"/>
      <c r="D55" s="31"/>
      <c r="E55" s="31"/>
      <c r="F55" s="3"/>
      <c r="G55" s="3"/>
      <c r="H55" s="3"/>
      <c r="I55" s="3"/>
      <c r="J55" s="3"/>
      <c r="K55" s="3"/>
      <c r="L55" s="3"/>
      <c r="M55" s="3"/>
      <c r="N55" s="3"/>
      <c r="O55" s="3"/>
      <c r="P55" s="3"/>
      <c r="Q55" s="3"/>
      <c r="R55" s="3"/>
      <c r="S55" s="3"/>
      <c r="T55" s="3"/>
      <c r="U55" s="3"/>
      <c r="V55" s="3"/>
      <c r="W55" s="3"/>
      <c r="X55" s="3"/>
      <c r="Y55" s="3"/>
      <c r="Z55" s="3"/>
      <c r="AA55" s="36"/>
      <c r="AE55" s="67"/>
      <c r="AF55" s="4"/>
      <c r="AH55" s="79"/>
    </row>
    <row r="56" ht="15" customHeight="1" spans="1:34">
      <c r="A56" s="3"/>
      <c r="B56" s="3"/>
      <c r="C56" s="3"/>
      <c r="D56" s="31"/>
      <c r="E56" s="31"/>
      <c r="F56" s="3"/>
      <c r="G56" s="3"/>
      <c r="H56" s="3"/>
      <c r="I56" s="3"/>
      <c r="J56" s="3"/>
      <c r="K56" s="3"/>
      <c r="L56" s="3"/>
      <c r="M56" s="3"/>
      <c r="N56" s="3"/>
      <c r="O56" s="3"/>
      <c r="P56" s="3"/>
      <c r="Q56" s="3"/>
      <c r="R56" s="3"/>
      <c r="S56" s="3"/>
      <c r="T56" s="3"/>
      <c r="U56" s="3"/>
      <c r="V56" s="3"/>
      <c r="W56" s="3"/>
      <c r="X56" s="3"/>
      <c r="Y56" s="3"/>
      <c r="Z56" s="3"/>
      <c r="AA56" s="36"/>
      <c r="AE56" s="67"/>
      <c r="AF56" s="4"/>
      <c r="AH56" s="79"/>
    </row>
    <row r="57" ht="15" customHeight="1" spans="1:34">
      <c r="A57" s="3"/>
      <c r="B57" s="3"/>
      <c r="C57" s="3"/>
      <c r="D57" s="31"/>
      <c r="E57" s="31"/>
      <c r="F57" s="3"/>
      <c r="G57" s="3"/>
      <c r="H57" s="3"/>
      <c r="I57" s="3"/>
      <c r="J57" s="3"/>
      <c r="K57" s="3"/>
      <c r="L57" s="3"/>
      <c r="M57" s="3"/>
      <c r="N57" s="3"/>
      <c r="O57" s="3"/>
      <c r="P57" s="3"/>
      <c r="Q57" s="3"/>
      <c r="R57" s="3"/>
      <c r="S57" s="3"/>
      <c r="T57" s="3"/>
      <c r="U57" s="3"/>
      <c r="V57" s="3"/>
      <c r="W57" s="3"/>
      <c r="X57" s="3"/>
      <c r="Y57" s="3"/>
      <c r="Z57" s="3"/>
      <c r="AA57" s="36"/>
      <c r="AE57" s="67"/>
      <c r="AF57" s="4"/>
      <c r="AH57" s="79"/>
    </row>
    <row r="58" ht="15" customHeight="1" spans="1:34">
      <c r="A58" s="3"/>
      <c r="B58" s="3"/>
      <c r="C58" s="3"/>
      <c r="D58" s="31"/>
      <c r="E58" s="31"/>
      <c r="F58" s="3"/>
      <c r="G58" s="3"/>
      <c r="H58" s="3"/>
      <c r="I58" s="3"/>
      <c r="J58" s="3"/>
      <c r="K58" s="3"/>
      <c r="L58" s="3"/>
      <c r="M58" s="3"/>
      <c r="N58" s="3"/>
      <c r="O58" s="3"/>
      <c r="P58" s="3"/>
      <c r="Q58" s="3"/>
      <c r="R58" s="3"/>
      <c r="S58" s="3"/>
      <c r="T58" s="3"/>
      <c r="U58" s="3"/>
      <c r="V58" s="3"/>
      <c r="W58" s="3"/>
      <c r="X58" s="3"/>
      <c r="Y58" s="3"/>
      <c r="Z58" s="3"/>
      <c r="AA58" s="36"/>
      <c r="AE58" s="67"/>
      <c r="AF58" s="4"/>
      <c r="AH58" s="79"/>
    </row>
    <row r="59" ht="15" customHeight="1" spans="1:34">
      <c r="A59" s="3"/>
      <c r="B59" s="3"/>
      <c r="C59" s="3"/>
      <c r="D59" s="31"/>
      <c r="E59" s="31"/>
      <c r="F59" s="3"/>
      <c r="G59" s="3"/>
      <c r="H59" s="3"/>
      <c r="I59" s="3"/>
      <c r="J59" s="3"/>
      <c r="K59" s="3"/>
      <c r="L59" s="3"/>
      <c r="M59" s="3"/>
      <c r="N59" s="3"/>
      <c r="O59" s="3"/>
      <c r="P59" s="3"/>
      <c r="Q59" s="3"/>
      <c r="R59" s="3"/>
      <c r="S59" s="3"/>
      <c r="T59" s="3"/>
      <c r="U59" s="3"/>
      <c r="V59" s="3"/>
      <c r="W59" s="3"/>
      <c r="X59" s="3"/>
      <c r="Y59" s="3"/>
      <c r="Z59" s="3"/>
      <c r="AA59" s="36"/>
      <c r="AE59" s="67"/>
      <c r="AF59" s="4"/>
      <c r="AH59" s="79"/>
    </row>
    <row r="60" ht="15" customHeight="1" spans="1:34">
      <c r="A60" s="3"/>
      <c r="B60" s="3"/>
      <c r="C60" s="3"/>
      <c r="D60" s="31"/>
      <c r="E60" s="31"/>
      <c r="F60" s="3"/>
      <c r="G60" s="3"/>
      <c r="H60" s="3"/>
      <c r="I60" s="3"/>
      <c r="J60" s="3"/>
      <c r="K60" s="3"/>
      <c r="L60" s="3"/>
      <c r="M60" s="3"/>
      <c r="N60" s="3"/>
      <c r="O60" s="3"/>
      <c r="P60" s="3"/>
      <c r="Q60" s="3"/>
      <c r="R60" s="3"/>
      <c r="S60" s="3"/>
      <c r="T60" s="3"/>
      <c r="U60" s="3"/>
      <c r="V60" s="3"/>
      <c r="W60" s="3"/>
      <c r="X60" s="3"/>
      <c r="Y60" s="3"/>
      <c r="Z60" s="3"/>
      <c r="AA60" s="36"/>
      <c r="AE60" s="67"/>
      <c r="AF60" s="4"/>
      <c r="AH60" s="79"/>
    </row>
    <row r="61" ht="15" customHeight="1" spans="1:34">
      <c r="A61" s="3"/>
      <c r="B61" s="3"/>
      <c r="C61" s="3"/>
      <c r="D61" s="31"/>
      <c r="E61" s="31"/>
      <c r="F61" s="3"/>
      <c r="G61" s="3"/>
      <c r="H61" s="3"/>
      <c r="I61" s="3"/>
      <c r="J61" s="3"/>
      <c r="K61" s="3"/>
      <c r="L61" s="3"/>
      <c r="M61" s="3"/>
      <c r="N61" s="3"/>
      <c r="O61" s="3"/>
      <c r="P61" s="3"/>
      <c r="Q61" s="3"/>
      <c r="R61" s="3"/>
      <c r="S61" s="3"/>
      <c r="T61" s="3"/>
      <c r="U61" s="3"/>
      <c r="V61" s="3"/>
      <c r="W61" s="3"/>
      <c r="X61" s="3"/>
      <c r="Y61" s="3"/>
      <c r="Z61" s="3"/>
      <c r="AA61" s="36"/>
      <c r="AE61" s="67"/>
      <c r="AF61" s="4"/>
      <c r="AH61" s="79"/>
    </row>
    <row r="62" ht="15" customHeight="1" spans="1:34">
      <c r="A62" s="3"/>
      <c r="B62" s="3"/>
      <c r="C62" s="3"/>
      <c r="D62" s="31"/>
      <c r="E62" s="31"/>
      <c r="F62" s="3"/>
      <c r="G62" s="3"/>
      <c r="H62" s="3"/>
      <c r="I62" s="3"/>
      <c r="J62" s="3"/>
      <c r="K62" s="3"/>
      <c r="L62" s="3"/>
      <c r="M62" s="3"/>
      <c r="N62" s="3"/>
      <c r="O62" s="3"/>
      <c r="P62" s="3"/>
      <c r="Q62" s="3"/>
      <c r="R62" s="3"/>
      <c r="S62" s="3"/>
      <c r="T62" s="3"/>
      <c r="U62" s="3"/>
      <c r="V62" s="3"/>
      <c r="W62" s="3"/>
      <c r="X62" s="3"/>
      <c r="Y62" s="3"/>
      <c r="Z62" s="3"/>
      <c r="AA62" s="36"/>
      <c r="AE62" s="67"/>
      <c r="AF62" s="4"/>
      <c r="AH62" s="79"/>
    </row>
    <row r="63" ht="15" customHeight="1" spans="1:34">
      <c r="A63" s="3"/>
      <c r="B63" s="3"/>
      <c r="C63" s="3"/>
      <c r="D63" s="31"/>
      <c r="E63" s="31"/>
      <c r="F63" s="3"/>
      <c r="G63" s="3"/>
      <c r="H63" s="3"/>
      <c r="I63" s="3"/>
      <c r="J63" s="3"/>
      <c r="K63" s="3"/>
      <c r="L63" s="3"/>
      <c r="M63" s="3"/>
      <c r="N63" s="3"/>
      <c r="O63" s="3"/>
      <c r="P63" s="3"/>
      <c r="Q63" s="3"/>
      <c r="R63" s="3"/>
      <c r="S63" s="3"/>
      <c r="T63" s="3"/>
      <c r="U63" s="3"/>
      <c r="V63" s="3"/>
      <c r="W63" s="3"/>
      <c r="X63" s="3"/>
      <c r="Y63" s="3"/>
      <c r="Z63" s="3"/>
      <c r="AA63" s="36"/>
      <c r="AE63" s="67"/>
      <c r="AF63" s="4"/>
      <c r="AH63" s="79"/>
    </row>
    <row r="64" ht="15" customHeight="1" spans="1:34">
      <c r="A64" s="3"/>
      <c r="B64" s="3"/>
      <c r="C64" s="3"/>
      <c r="D64" s="31"/>
      <c r="E64" s="31"/>
      <c r="F64" s="3"/>
      <c r="G64" s="3"/>
      <c r="H64" s="3"/>
      <c r="I64" s="3"/>
      <c r="J64" s="3"/>
      <c r="K64" s="3"/>
      <c r="L64" s="3"/>
      <c r="M64" s="3"/>
      <c r="N64" s="3"/>
      <c r="O64" s="3"/>
      <c r="P64" s="3"/>
      <c r="Q64" s="3"/>
      <c r="R64" s="3"/>
      <c r="S64" s="3"/>
      <c r="T64" s="3"/>
      <c r="U64" s="3"/>
      <c r="V64" s="3"/>
      <c r="W64" s="3"/>
      <c r="X64" s="3"/>
      <c r="Y64" s="3"/>
      <c r="Z64" s="3"/>
      <c r="AA64" s="36"/>
      <c r="AE64" s="67"/>
      <c r="AF64" s="4"/>
      <c r="AH64" s="79"/>
    </row>
    <row r="65" ht="15" customHeight="1" spans="1:34">
      <c r="A65" s="3"/>
      <c r="B65" s="3"/>
      <c r="C65" s="3"/>
      <c r="D65" s="31"/>
      <c r="E65" s="31"/>
      <c r="F65" s="3"/>
      <c r="G65" s="3"/>
      <c r="H65" s="3"/>
      <c r="I65" s="3"/>
      <c r="J65" s="3"/>
      <c r="K65" s="3"/>
      <c r="L65" s="3"/>
      <c r="M65" s="3"/>
      <c r="N65" s="3"/>
      <c r="O65" s="3"/>
      <c r="P65" s="3"/>
      <c r="Q65" s="3"/>
      <c r="R65" s="3"/>
      <c r="S65" s="3"/>
      <c r="T65" s="3"/>
      <c r="U65" s="3"/>
      <c r="V65" s="3"/>
      <c r="W65" s="3"/>
      <c r="X65" s="3"/>
      <c r="Y65" s="3"/>
      <c r="Z65" s="3"/>
      <c r="AA65" s="36"/>
      <c r="AE65" s="67"/>
      <c r="AF65" s="4"/>
      <c r="AH65" s="79"/>
    </row>
    <row r="66" ht="15" customHeight="1" spans="1:34">
      <c r="A66" s="3"/>
      <c r="B66" s="3"/>
      <c r="C66" s="3"/>
      <c r="D66" s="31"/>
      <c r="E66" s="31"/>
      <c r="F66" s="3"/>
      <c r="G66" s="3"/>
      <c r="H66" s="3"/>
      <c r="I66" s="3"/>
      <c r="J66" s="3"/>
      <c r="K66" s="3"/>
      <c r="L66" s="3"/>
      <c r="M66" s="3"/>
      <c r="N66" s="3"/>
      <c r="O66" s="3"/>
      <c r="P66" s="3"/>
      <c r="Q66" s="3"/>
      <c r="R66" s="3"/>
      <c r="S66" s="3"/>
      <c r="T66" s="3"/>
      <c r="U66" s="3"/>
      <c r="V66" s="3"/>
      <c r="W66" s="3"/>
      <c r="X66" s="3"/>
      <c r="Y66" s="3"/>
      <c r="Z66" s="3"/>
      <c r="AA66" s="36"/>
      <c r="AE66" s="67"/>
      <c r="AF66" s="4"/>
      <c r="AH66" s="79"/>
    </row>
    <row r="67" ht="15" customHeight="1" spans="1:34">
      <c r="A67" s="3"/>
      <c r="B67" s="3"/>
      <c r="C67" s="3"/>
      <c r="D67" s="31"/>
      <c r="E67" s="31"/>
      <c r="F67" s="3"/>
      <c r="G67" s="3"/>
      <c r="H67" s="3"/>
      <c r="I67" s="3"/>
      <c r="J67" s="3"/>
      <c r="K67" s="3"/>
      <c r="L67" s="3"/>
      <c r="M67" s="3"/>
      <c r="N67" s="3"/>
      <c r="O67" s="3"/>
      <c r="P67" s="3"/>
      <c r="Q67" s="3"/>
      <c r="R67" s="3"/>
      <c r="S67" s="3"/>
      <c r="T67" s="3"/>
      <c r="U67" s="3"/>
      <c r="V67" s="3"/>
      <c r="W67" s="3"/>
      <c r="X67" s="3"/>
      <c r="Y67" s="3"/>
      <c r="Z67" s="3"/>
      <c r="AA67" s="36"/>
      <c r="AE67" s="67"/>
      <c r="AF67" s="4"/>
      <c r="AH67" s="79"/>
    </row>
    <row r="68" ht="15" customHeight="1" spans="1:34">
      <c r="A68" s="3"/>
      <c r="B68" s="3"/>
      <c r="C68" s="3"/>
      <c r="D68" s="31"/>
      <c r="E68" s="31"/>
      <c r="F68" s="3"/>
      <c r="G68" s="3"/>
      <c r="H68" s="3"/>
      <c r="I68" s="3"/>
      <c r="J68" s="3"/>
      <c r="K68" s="3"/>
      <c r="L68" s="3"/>
      <c r="M68" s="3"/>
      <c r="N68" s="3"/>
      <c r="O68" s="3"/>
      <c r="P68" s="3"/>
      <c r="Q68" s="3"/>
      <c r="R68" s="3"/>
      <c r="S68" s="3"/>
      <c r="T68" s="3"/>
      <c r="U68" s="3"/>
      <c r="V68" s="3"/>
      <c r="W68" s="3"/>
      <c r="X68" s="3"/>
      <c r="Y68" s="3"/>
      <c r="Z68" s="3"/>
      <c r="AA68" s="36"/>
      <c r="AE68" s="67"/>
      <c r="AF68" s="4"/>
      <c r="AH68" s="79"/>
    </row>
    <row r="69" ht="15" customHeight="1" spans="1:34">
      <c r="A69" s="3"/>
      <c r="B69" s="3"/>
      <c r="C69" s="3"/>
      <c r="D69" s="31"/>
      <c r="E69" s="31"/>
      <c r="F69" s="3"/>
      <c r="G69" s="3"/>
      <c r="H69" s="3"/>
      <c r="I69" s="3"/>
      <c r="J69" s="3"/>
      <c r="K69" s="3"/>
      <c r="L69" s="3"/>
      <c r="M69" s="3"/>
      <c r="N69" s="3"/>
      <c r="O69" s="3"/>
      <c r="P69" s="3"/>
      <c r="Q69" s="3"/>
      <c r="R69" s="3"/>
      <c r="S69" s="3"/>
      <c r="T69" s="3"/>
      <c r="U69" s="3"/>
      <c r="V69" s="3"/>
      <c r="W69" s="3"/>
      <c r="X69" s="3"/>
      <c r="Y69" s="3"/>
      <c r="Z69" s="3"/>
      <c r="AA69" s="36"/>
      <c r="AE69" s="67"/>
      <c r="AF69" s="4"/>
      <c r="AH69" s="79"/>
    </row>
    <row r="70" ht="15" customHeight="1" spans="1:34">
      <c r="A70" s="3"/>
      <c r="B70" s="3"/>
      <c r="C70" s="3"/>
      <c r="D70" s="31"/>
      <c r="E70" s="31"/>
      <c r="F70" s="3"/>
      <c r="G70" s="3"/>
      <c r="H70" s="3"/>
      <c r="I70" s="3"/>
      <c r="J70" s="3"/>
      <c r="K70" s="3"/>
      <c r="L70" s="3"/>
      <c r="M70" s="3"/>
      <c r="N70" s="3"/>
      <c r="O70" s="3"/>
      <c r="P70" s="3"/>
      <c r="Q70" s="3"/>
      <c r="R70" s="3"/>
      <c r="S70" s="3"/>
      <c r="T70" s="3"/>
      <c r="U70" s="3"/>
      <c r="V70" s="3"/>
      <c r="W70" s="3"/>
      <c r="X70" s="3"/>
      <c r="Y70" s="3"/>
      <c r="Z70" s="3"/>
      <c r="AA70" s="36"/>
      <c r="AE70" s="67"/>
      <c r="AF70" s="4"/>
      <c r="AH70" s="79"/>
    </row>
    <row r="71" ht="15" customHeight="1" spans="1:34">
      <c r="A71" s="3"/>
      <c r="B71" s="3"/>
      <c r="C71" s="3"/>
      <c r="D71" s="31"/>
      <c r="E71" s="31"/>
      <c r="F71" s="3"/>
      <c r="G71" s="3"/>
      <c r="H71" s="3"/>
      <c r="I71" s="3"/>
      <c r="J71" s="3"/>
      <c r="K71" s="3"/>
      <c r="L71" s="3"/>
      <c r="M71" s="3"/>
      <c r="N71" s="3"/>
      <c r="O71" s="3"/>
      <c r="P71" s="3"/>
      <c r="Q71" s="3"/>
      <c r="R71" s="3"/>
      <c r="S71" s="3"/>
      <c r="T71" s="3"/>
      <c r="U71" s="3"/>
      <c r="V71" s="3"/>
      <c r="W71" s="3"/>
      <c r="X71" s="3"/>
      <c r="Y71" s="3"/>
      <c r="Z71" s="3"/>
      <c r="AA71" s="36"/>
      <c r="AE71" s="67"/>
      <c r="AF71" s="4"/>
      <c r="AH71" s="79"/>
    </row>
    <row r="72" ht="15" customHeight="1" spans="1:34">
      <c r="A72" s="3"/>
      <c r="B72" s="3"/>
      <c r="C72" s="3"/>
      <c r="D72" s="31"/>
      <c r="E72" s="31"/>
      <c r="F72" s="3"/>
      <c r="G72" s="3"/>
      <c r="H72" s="3"/>
      <c r="I72" s="3"/>
      <c r="J72" s="3"/>
      <c r="K72" s="3"/>
      <c r="L72" s="3"/>
      <c r="M72" s="3"/>
      <c r="N72" s="3"/>
      <c r="O72" s="3"/>
      <c r="P72" s="3"/>
      <c r="Q72" s="3"/>
      <c r="R72" s="3"/>
      <c r="S72" s="3"/>
      <c r="T72" s="3"/>
      <c r="U72" s="3"/>
      <c r="V72" s="3"/>
      <c r="W72" s="3"/>
      <c r="X72" s="3"/>
      <c r="Y72" s="3"/>
      <c r="Z72" s="3"/>
      <c r="AA72" s="36"/>
      <c r="AE72" s="67"/>
      <c r="AF72" s="4"/>
      <c r="AH72" s="79"/>
    </row>
    <row r="73" ht="15" customHeight="1" spans="1:34">
      <c r="A73" s="3"/>
      <c r="B73" s="3"/>
      <c r="C73" s="3"/>
      <c r="D73" s="31"/>
      <c r="E73" s="31"/>
      <c r="F73" s="3"/>
      <c r="G73" s="3"/>
      <c r="H73" s="3"/>
      <c r="I73" s="3"/>
      <c r="J73" s="3"/>
      <c r="K73" s="3"/>
      <c r="L73" s="3"/>
      <c r="M73" s="3"/>
      <c r="N73" s="3"/>
      <c r="O73" s="3"/>
      <c r="P73" s="3"/>
      <c r="Q73" s="3"/>
      <c r="R73" s="3"/>
      <c r="S73" s="3"/>
      <c r="T73" s="3"/>
      <c r="U73" s="3"/>
      <c r="V73" s="3"/>
      <c r="W73" s="3"/>
      <c r="X73" s="3"/>
      <c r="Y73" s="3"/>
      <c r="Z73" s="3"/>
      <c r="AA73" s="36"/>
      <c r="AE73" s="67"/>
      <c r="AF73" s="4"/>
      <c r="AH73" s="79"/>
    </row>
    <row r="74" ht="15" customHeight="1" spans="1:34">
      <c r="A74" s="3"/>
      <c r="B74" s="3"/>
      <c r="C74" s="3"/>
      <c r="D74" s="31"/>
      <c r="E74" s="31"/>
      <c r="F74" s="3"/>
      <c r="G74" s="3"/>
      <c r="H74" s="3"/>
      <c r="I74" s="3"/>
      <c r="J74" s="3"/>
      <c r="K74" s="3"/>
      <c r="L74" s="3"/>
      <c r="M74" s="3"/>
      <c r="N74" s="3"/>
      <c r="O74" s="3"/>
      <c r="P74" s="3"/>
      <c r="Q74" s="3"/>
      <c r="R74" s="3"/>
      <c r="S74" s="3"/>
      <c r="T74" s="3"/>
      <c r="U74" s="3"/>
      <c r="V74" s="3"/>
      <c r="W74" s="3"/>
      <c r="X74" s="3"/>
      <c r="Y74" s="3"/>
      <c r="Z74" s="3"/>
      <c r="AA74" s="36"/>
      <c r="AE74" s="67"/>
      <c r="AF74" s="4"/>
      <c r="AH74" s="79"/>
    </row>
    <row r="75" ht="15" customHeight="1" spans="1:34">
      <c r="A75" s="3"/>
      <c r="B75" s="3"/>
      <c r="C75" s="3"/>
      <c r="D75" s="31"/>
      <c r="E75" s="31"/>
      <c r="F75" s="3"/>
      <c r="G75" s="3"/>
      <c r="H75" s="3"/>
      <c r="I75" s="3"/>
      <c r="J75" s="3"/>
      <c r="K75" s="3"/>
      <c r="L75" s="3"/>
      <c r="M75" s="3"/>
      <c r="N75" s="3"/>
      <c r="O75" s="3"/>
      <c r="P75" s="3"/>
      <c r="Q75" s="3"/>
      <c r="R75" s="3"/>
      <c r="S75" s="3"/>
      <c r="T75" s="3"/>
      <c r="U75" s="3"/>
      <c r="V75" s="3"/>
      <c r="W75" s="3"/>
      <c r="X75" s="3"/>
      <c r="Y75" s="3"/>
      <c r="Z75" s="3"/>
      <c r="AA75" s="36"/>
      <c r="AE75" s="67"/>
      <c r="AF75" s="4"/>
      <c r="AH75" s="79"/>
    </row>
    <row r="76" ht="15" customHeight="1" spans="1:34">
      <c r="A76" s="3"/>
      <c r="B76" s="3"/>
      <c r="C76" s="3"/>
      <c r="D76" s="31"/>
      <c r="E76" s="31"/>
      <c r="F76" s="3"/>
      <c r="G76" s="3"/>
      <c r="H76" s="3"/>
      <c r="I76" s="3"/>
      <c r="J76" s="3"/>
      <c r="K76" s="3"/>
      <c r="L76" s="3"/>
      <c r="M76" s="3"/>
      <c r="N76" s="3"/>
      <c r="O76" s="3"/>
      <c r="P76" s="3"/>
      <c r="Q76" s="3"/>
      <c r="R76" s="3"/>
      <c r="S76" s="3"/>
      <c r="T76" s="3"/>
      <c r="U76" s="3"/>
      <c r="V76" s="3"/>
      <c r="W76" s="3"/>
      <c r="X76" s="3"/>
      <c r="Y76" s="3"/>
      <c r="Z76" s="3"/>
      <c r="AA76" s="36"/>
      <c r="AE76" s="67"/>
      <c r="AF76" s="4"/>
      <c r="AH76" s="79"/>
    </row>
    <row r="77" ht="15" customHeight="1" spans="1:34">
      <c r="A77" s="3"/>
      <c r="B77" s="3"/>
      <c r="C77" s="3"/>
      <c r="D77" s="31"/>
      <c r="E77" s="31"/>
      <c r="F77" s="3"/>
      <c r="G77" s="3"/>
      <c r="H77" s="3"/>
      <c r="I77" s="3"/>
      <c r="J77" s="3"/>
      <c r="K77" s="3"/>
      <c r="L77" s="3"/>
      <c r="M77" s="3"/>
      <c r="N77" s="3"/>
      <c r="O77" s="3"/>
      <c r="P77" s="3"/>
      <c r="Q77" s="3"/>
      <c r="R77" s="3"/>
      <c r="S77" s="3"/>
      <c r="T77" s="3"/>
      <c r="U77" s="3"/>
      <c r="V77" s="3"/>
      <c r="W77" s="3"/>
      <c r="X77" s="3"/>
      <c r="Y77" s="3"/>
      <c r="Z77" s="3"/>
      <c r="AA77" s="36"/>
      <c r="AE77" s="67"/>
      <c r="AF77" s="4"/>
      <c r="AH77" s="79"/>
    </row>
    <row r="78" ht="15" customHeight="1" spans="1:34">
      <c r="A78" s="3"/>
      <c r="B78" s="3"/>
      <c r="C78" s="3"/>
      <c r="D78" s="31"/>
      <c r="E78" s="31"/>
      <c r="F78" s="3"/>
      <c r="G78" s="3"/>
      <c r="H78" s="3"/>
      <c r="I78" s="3"/>
      <c r="J78" s="3"/>
      <c r="K78" s="3"/>
      <c r="L78" s="3"/>
      <c r="M78" s="3"/>
      <c r="N78" s="3"/>
      <c r="O78" s="3"/>
      <c r="P78" s="3"/>
      <c r="Q78" s="3"/>
      <c r="R78" s="3"/>
      <c r="S78" s="3"/>
      <c r="T78" s="3"/>
      <c r="U78" s="3"/>
      <c r="V78" s="3"/>
      <c r="W78" s="3"/>
      <c r="X78" s="3"/>
      <c r="Y78" s="3"/>
      <c r="Z78" s="3"/>
      <c r="AA78" s="36"/>
      <c r="AE78" s="67"/>
      <c r="AH78" s="79"/>
    </row>
    <row r="79" ht="15" customHeight="1" spans="1:34">
      <c r="A79" s="3"/>
      <c r="B79" s="3"/>
      <c r="C79" s="3"/>
      <c r="D79" s="31"/>
      <c r="E79" s="31"/>
      <c r="F79" s="3"/>
      <c r="G79" s="3"/>
      <c r="H79" s="3"/>
      <c r="I79" s="3"/>
      <c r="J79" s="3"/>
      <c r="K79" s="3"/>
      <c r="L79" s="3"/>
      <c r="M79" s="3"/>
      <c r="N79" s="3"/>
      <c r="O79" s="3"/>
      <c r="P79" s="3"/>
      <c r="Q79" s="3"/>
      <c r="R79" s="3"/>
      <c r="S79" s="3"/>
      <c r="T79" s="3"/>
      <c r="U79" s="3"/>
      <c r="V79" s="3"/>
      <c r="W79" s="3"/>
      <c r="X79" s="3"/>
      <c r="Y79" s="3"/>
      <c r="Z79" s="3"/>
      <c r="AA79" s="36"/>
      <c r="AE79" s="67"/>
      <c r="AH79" s="79"/>
    </row>
    <row r="80" ht="15" customHeight="1" spans="1:34">
      <c r="A80" s="3"/>
      <c r="B80" s="3"/>
      <c r="C80" s="3"/>
      <c r="D80" s="31"/>
      <c r="E80" s="31"/>
      <c r="F80" s="3"/>
      <c r="G80" s="3"/>
      <c r="H80" s="3"/>
      <c r="I80" s="3"/>
      <c r="J80" s="3"/>
      <c r="K80" s="3"/>
      <c r="L80" s="3"/>
      <c r="M80" s="3"/>
      <c r="N80" s="3"/>
      <c r="O80" s="3"/>
      <c r="P80" s="3"/>
      <c r="Q80" s="3"/>
      <c r="R80" s="3"/>
      <c r="S80" s="3"/>
      <c r="T80" s="3"/>
      <c r="U80" s="3"/>
      <c r="V80" s="3"/>
      <c r="W80" s="3"/>
      <c r="X80" s="3"/>
      <c r="Y80" s="3"/>
      <c r="Z80" s="3"/>
      <c r="AA80" s="36"/>
      <c r="AE80" s="67"/>
      <c r="AH80" s="79"/>
    </row>
    <row r="81" ht="15" customHeight="1" spans="1:34">
      <c r="A81" s="3"/>
      <c r="B81" s="3"/>
      <c r="C81" s="3"/>
      <c r="D81" s="31"/>
      <c r="E81" s="31"/>
      <c r="F81" s="3"/>
      <c r="G81" s="3"/>
      <c r="H81" s="3"/>
      <c r="I81" s="3"/>
      <c r="J81" s="3"/>
      <c r="K81" s="3"/>
      <c r="L81" s="3"/>
      <c r="M81" s="3"/>
      <c r="N81" s="3"/>
      <c r="O81" s="3"/>
      <c r="P81" s="3"/>
      <c r="Q81" s="3"/>
      <c r="R81" s="3"/>
      <c r="S81" s="3"/>
      <c r="T81" s="3"/>
      <c r="U81" s="3"/>
      <c r="V81" s="3"/>
      <c r="W81" s="3"/>
      <c r="X81" s="3"/>
      <c r="Y81" s="3"/>
      <c r="Z81" s="3"/>
      <c r="AA81" s="36"/>
      <c r="AE81" s="67"/>
      <c r="AH81" s="79"/>
    </row>
    <row r="82" ht="15" customHeight="1" spans="1:34">
      <c r="A82" s="3"/>
      <c r="B82" s="3"/>
      <c r="C82" s="3"/>
      <c r="D82" s="31"/>
      <c r="E82" s="31"/>
      <c r="F82" s="3"/>
      <c r="G82" s="3"/>
      <c r="H82" s="3"/>
      <c r="I82" s="3"/>
      <c r="J82" s="3"/>
      <c r="K82" s="3"/>
      <c r="L82" s="3"/>
      <c r="M82" s="3"/>
      <c r="N82" s="3"/>
      <c r="O82" s="3"/>
      <c r="P82" s="3"/>
      <c r="Q82" s="3"/>
      <c r="R82" s="3"/>
      <c r="S82" s="3"/>
      <c r="T82" s="3"/>
      <c r="U82" s="3"/>
      <c r="V82" s="3"/>
      <c r="W82" s="3"/>
      <c r="X82" s="3"/>
      <c r="Y82" s="3"/>
      <c r="Z82" s="3"/>
      <c r="AA82" s="36"/>
      <c r="AE82" s="67"/>
      <c r="AH82" s="79"/>
    </row>
    <row r="83" ht="15" customHeight="1" spans="1:34">
      <c r="A83" s="3"/>
      <c r="B83" s="3"/>
      <c r="C83" s="3"/>
      <c r="D83" s="31"/>
      <c r="E83" s="31"/>
      <c r="F83" s="3"/>
      <c r="G83" s="3"/>
      <c r="H83" s="3"/>
      <c r="I83" s="3"/>
      <c r="J83" s="3"/>
      <c r="K83" s="3"/>
      <c r="L83" s="3"/>
      <c r="M83" s="3"/>
      <c r="N83" s="3"/>
      <c r="O83" s="3"/>
      <c r="P83" s="3"/>
      <c r="Q83" s="3"/>
      <c r="R83" s="3"/>
      <c r="S83" s="3"/>
      <c r="T83" s="3"/>
      <c r="U83" s="3"/>
      <c r="V83" s="3"/>
      <c r="W83" s="3"/>
      <c r="X83" s="3"/>
      <c r="Y83" s="3"/>
      <c r="Z83" s="3"/>
      <c r="AA83" s="36"/>
      <c r="AE83" s="67"/>
      <c r="AH83" s="79"/>
    </row>
    <row r="84" ht="15" customHeight="1" spans="1:34">
      <c r="A84" s="3"/>
      <c r="B84" s="3"/>
      <c r="C84" s="3"/>
      <c r="D84" s="31"/>
      <c r="E84" s="31"/>
      <c r="F84" s="3"/>
      <c r="G84" s="3"/>
      <c r="H84" s="3"/>
      <c r="I84" s="3"/>
      <c r="J84" s="3"/>
      <c r="K84" s="3"/>
      <c r="L84" s="3"/>
      <c r="M84" s="3"/>
      <c r="N84" s="3"/>
      <c r="O84" s="3"/>
      <c r="P84" s="3"/>
      <c r="Q84" s="3"/>
      <c r="R84" s="3"/>
      <c r="S84" s="3"/>
      <c r="T84" s="3"/>
      <c r="U84" s="3"/>
      <c r="V84" s="3"/>
      <c r="W84" s="3"/>
      <c r="X84" s="3"/>
      <c r="Y84" s="3"/>
      <c r="Z84" s="3"/>
      <c r="AA84" s="36"/>
      <c r="AE84" s="67"/>
      <c r="AH84" s="79"/>
    </row>
    <row r="85" ht="15" customHeight="1" spans="1:34">
      <c r="A85" s="3"/>
      <c r="B85" s="3"/>
      <c r="C85" s="3"/>
      <c r="D85" s="31"/>
      <c r="E85" s="31"/>
      <c r="F85" s="3"/>
      <c r="G85" s="3"/>
      <c r="H85" s="3"/>
      <c r="I85" s="3"/>
      <c r="J85" s="3"/>
      <c r="K85" s="3"/>
      <c r="L85" s="3"/>
      <c r="M85" s="3"/>
      <c r="N85" s="3"/>
      <c r="O85" s="3"/>
      <c r="P85" s="3"/>
      <c r="Q85" s="3"/>
      <c r="R85" s="3"/>
      <c r="S85" s="3"/>
      <c r="T85" s="3"/>
      <c r="U85" s="3"/>
      <c r="V85" s="3"/>
      <c r="W85" s="3"/>
      <c r="X85" s="3"/>
      <c r="Y85" s="3"/>
      <c r="Z85" s="3"/>
      <c r="AA85" s="36"/>
      <c r="AE85" s="67"/>
      <c r="AH85" s="79"/>
    </row>
    <row r="86" ht="15" customHeight="1" spans="1:34">
      <c r="A86" s="3"/>
      <c r="B86" s="3"/>
      <c r="C86" s="3"/>
      <c r="D86" s="31"/>
      <c r="E86" s="31"/>
      <c r="F86" s="3"/>
      <c r="G86" s="3"/>
      <c r="H86" s="3"/>
      <c r="I86" s="3"/>
      <c r="J86" s="3"/>
      <c r="K86" s="3"/>
      <c r="L86" s="3"/>
      <c r="M86" s="3"/>
      <c r="N86" s="3"/>
      <c r="O86" s="3"/>
      <c r="P86" s="3"/>
      <c r="Q86" s="3"/>
      <c r="R86" s="3"/>
      <c r="S86" s="3"/>
      <c r="T86" s="3"/>
      <c r="U86" s="3"/>
      <c r="V86" s="3"/>
      <c r="W86" s="3"/>
      <c r="X86" s="3"/>
      <c r="Y86" s="3"/>
      <c r="Z86" s="3"/>
      <c r="AA86" s="36"/>
      <c r="AE86" s="67"/>
      <c r="AH86" s="79"/>
    </row>
    <row r="87" ht="15" customHeight="1" spans="1:34">
      <c r="A87" s="3"/>
      <c r="B87" s="3"/>
      <c r="C87" s="3"/>
      <c r="D87" s="31"/>
      <c r="E87" s="31"/>
      <c r="F87" s="3"/>
      <c r="G87" s="3"/>
      <c r="H87" s="3"/>
      <c r="I87" s="3"/>
      <c r="J87" s="3"/>
      <c r="K87" s="3"/>
      <c r="L87" s="3"/>
      <c r="M87" s="3"/>
      <c r="N87" s="3"/>
      <c r="O87" s="3"/>
      <c r="P87" s="3"/>
      <c r="Q87" s="3"/>
      <c r="R87" s="3"/>
      <c r="S87" s="3"/>
      <c r="T87" s="3"/>
      <c r="U87" s="3"/>
      <c r="V87" s="3"/>
      <c r="W87" s="3"/>
      <c r="X87" s="3"/>
      <c r="Y87" s="3"/>
      <c r="Z87" s="3"/>
      <c r="AA87" s="36"/>
      <c r="AE87" s="67"/>
      <c r="AH87" s="79"/>
    </row>
    <row r="88" ht="15" customHeight="1" spans="1:34">
      <c r="A88" s="3"/>
      <c r="B88" s="3"/>
      <c r="C88" s="3"/>
      <c r="D88" s="31"/>
      <c r="E88" s="31"/>
      <c r="F88" s="3"/>
      <c r="G88" s="3"/>
      <c r="H88" s="3"/>
      <c r="I88" s="3"/>
      <c r="J88" s="3"/>
      <c r="K88" s="3"/>
      <c r="L88" s="3"/>
      <c r="M88" s="3"/>
      <c r="N88" s="3"/>
      <c r="O88" s="3"/>
      <c r="P88" s="3"/>
      <c r="Q88" s="3"/>
      <c r="R88" s="3"/>
      <c r="S88" s="3"/>
      <c r="T88" s="3"/>
      <c r="U88" s="3"/>
      <c r="V88" s="3"/>
      <c r="W88" s="3"/>
      <c r="X88" s="3"/>
      <c r="Y88" s="3"/>
      <c r="Z88" s="3"/>
      <c r="AA88" s="36"/>
      <c r="AE88" s="67"/>
      <c r="AH88" s="79"/>
    </row>
    <row r="89" ht="15" customHeight="1" spans="1:34">
      <c r="A89" s="3"/>
      <c r="B89" s="3"/>
      <c r="C89" s="3"/>
      <c r="D89" s="31"/>
      <c r="E89" s="31"/>
      <c r="F89" s="3"/>
      <c r="G89" s="3"/>
      <c r="H89" s="3"/>
      <c r="I89" s="3"/>
      <c r="J89" s="3"/>
      <c r="K89" s="3"/>
      <c r="L89" s="3"/>
      <c r="M89" s="3"/>
      <c r="N89" s="3"/>
      <c r="O89" s="3"/>
      <c r="P89" s="3"/>
      <c r="Q89" s="3"/>
      <c r="R89" s="3"/>
      <c r="S89" s="3"/>
      <c r="T89" s="3"/>
      <c r="U89" s="3"/>
      <c r="V89" s="3"/>
      <c r="W89" s="3"/>
      <c r="X89" s="3"/>
      <c r="Y89" s="3"/>
      <c r="Z89" s="3"/>
      <c r="AA89" s="36"/>
      <c r="AE89" s="67"/>
      <c r="AH89" s="79"/>
    </row>
    <row r="90" ht="15" customHeight="1" spans="1:34">
      <c r="A90" s="3"/>
      <c r="B90" s="3"/>
      <c r="C90" s="3"/>
      <c r="D90" s="31"/>
      <c r="E90" s="31"/>
      <c r="F90" s="3"/>
      <c r="G90" s="3"/>
      <c r="H90" s="3"/>
      <c r="I90" s="3"/>
      <c r="J90" s="3"/>
      <c r="K90" s="3"/>
      <c r="L90" s="3"/>
      <c r="M90" s="3"/>
      <c r="N90" s="3"/>
      <c r="O90" s="3"/>
      <c r="P90" s="3"/>
      <c r="Q90" s="3"/>
      <c r="R90" s="3"/>
      <c r="S90" s="3"/>
      <c r="T90" s="3"/>
      <c r="U90" s="3"/>
      <c r="V90" s="3"/>
      <c r="W90" s="3"/>
      <c r="X90" s="3"/>
      <c r="Y90" s="3"/>
      <c r="Z90" s="3"/>
      <c r="AA90" s="36"/>
      <c r="AE90" s="67"/>
      <c r="AH90" s="79"/>
    </row>
    <row r="91" ht="15" customHeight="1" spans="1:34">
      <c r="A91" s="3"/>
      <c r="B91" s="3"/>
      <c r="C91" s="3"/>
      <c r="D91" s="31"/>
      <c r="E91" s="31"/>
      <c r="F91" s="3"/>
      <c r="G91" s="3"/>
      <c r="H91" s="3"/>
      <c r="I91" s="3"/>
      <c r="J91" s="3"/>
      <c r="K91" s="3"/>
      <c r="L91" s="3"/>
      <c r="M91" s="3"/>
      <c r="N91" s="3"/>
      <c r="O91" s="3"/>
      <c r="P91" s="3"/>
      <c r="Q91" s="3"/>
      <c r="R91" s="3"/>
      <c r="S91" s="3"/>
      <c r="T91" s="3"/>
      <c r="U91" s="3"/>
      <c r="V91" s="3"/>
      <c r="W91" s="3"/>
      <c r="X91" s="3"/>
      <c r="Y91" s="3"/>
      <c r="Z91" s="3"/>
      <c r="AA91" s="36"/>
      <c r="AE91" s="67"/>
      <c r="AH91" s="79"/>
    </row>
    <row r="92" ht="15" customHeight="1" spans="1:34">
      <c r="A92" s="3"/>
      <c r="B92" s="3"/>
      <c r="C92" s="3"/>
      <c r="D92" s="31"/>
      <c r="E92" s="31"/>
      <c r="F92" s="3"/>
      <c r="G92" s="3"/>
      <c r="H92" s="3"/>
      <c r="I92" s="3"/>
      <c r="J92" s="3"/>
      <c r="K92" s="3"/>
      <c r="L92" s="3"/>
      <c r="M92" s="3"/>
      <c r="N92" s="3"/>
      <c r="O92" s="3"/>
      <c r="P92" s="3"/>
      <c r="Q92" s="3"/>
      <c r="R92" s="3"/>
      <c r="S92" s="3"/>
      <c r="T92" s="3"/>
      <c r="U92" s="3"/>
      <c r="V92" s="3"/>
      <c r="W92" s="3"/>
      <c r="X92" s="3"/>
      <c r="Y92" s="3"/>
      <c r="Z92" s="3"/>
      <c r="AA92" s="36"/>
      <c r="AE92" s="67"/>
      <c r="AH92" s="79"/>
    </row>
    <row r="93" ht="15" customHeight="1" spans="1:34">
      <c r="A93" s="3"/>
      <c r="B93" s="3"/>
      <c r="C93" s="3"/>
      <c r="D93" s="31"/>
      <c r="E93" s="31"/>
      <c r="F93" s="3"/>
      <c r="G93" s="3"/>
      <c r="H93" s="3"/>
      <c r="I93" s="3"/>
      <c r="J93" s="3"/>
      <c r="K93" s="3"/>
      <c r="L93" s="3"/>
      <c r="M93" s="3"/>
      <c r="N93" s="3"/>
      <c r="O93" s="3"/>
      <c r="P93" s="3"/>
      <c r="Q93" s="3"/>
      <c r="R93" s="3"/>
      <c r="S93" s="3"/>
      <c r="T93" s="3"/>
      <c r="U93" s="3"/>
      <c r="V93" s="3"/>
      <c r="W93" s="3"/>
      <c r="X93" s="3"/>
      <c r="Y93" s="3"/>
      <c r="Z93" s="3"/>
      <c r="AA93" s="36"/>
      <c r="AE93" s="67"/>
      <c r="AH93" s="79"/>
    </row>
    <row r="94" ht="15" customHeight="1" spans="1:34">
      <c r="A94" s="3"/>
      <c r="B94" s="3"/>
      <c r="C94" s="3"/>
      <c r="D94" s="31"/>
      <c r="E94" s="31"/>
      <c r="F94" s="3"/>
      <c r="G94" s="3"/>
      <c r="H94" s="3"/>
      <c r="I94" s="3"/>
      <c r="J94" s="3"/>
      <c r="K94" s="3"/>
      <c r="L94" s="3"/>
      <c r="M94" s="3"/>
      <c r="N94" s="3"/>
      <c r="O94" s="3"/>
      <c r="P94" s="3"/>
      <c r="Q94" s="3"/>
      <c r="R94" s="3"/>
      <c r="S94" s="3"/>
      <c r="T94" s="3"/>
      <c r="U94" s="3"/>
      <c r="V94" s="3"/>
      <c r="W94" s="3"/>
      <c r="X94" s="3"/>
      <c r="Y94" s="3"/>
      <c r="Z94" s="3"/>
      <c r="AA94" s="36"/>
      <c r="AE94" s="67"/>
      <c r="AH94" s="79"/>
    </row>
    <row r="95" ht="15" customHeight="1" spans="1:34">
      <c r="A95" s="3"/>
      <c r="B95" s="3"/>
      <c r="C95" s="3"/>
      <c r="D95" s="31"/>
      <c r="E95" s="31"/>
      <c r="F95" s="3"/>
      <c r="G95" s="3"/>
      <c r="H95" s="3"/>
      <c r="I95" s="3"/>
      <c r="J95" s="3"/>
      <c r="K95" s="3"/>
      <c r="L95" s="3"/>
      <c r="M95" s="3"/>
      <c r="N95" s="3"/>
      <c r="O95" s="3"/>
      <c r="P95" s="3"/>
      <c r="Q95" s="3"/>
      <c r="R95" s="3"/>
      <c r="S95" s="3"/>
      <c r="T95" s="3"/>
      <c r="U95" s="3"/>
      <c r="V95" s="3"/>
      <c r="W95" s="3"/>
      <c r="X95" s="3"/>
      <c r="Y95" s="3"/>
      <c r="Z95" s="3"/>
      <c r="AA95" s="36"/>
      <c r="AE95" s="67"/>
      <c r="AH95" s="79"/>
    </row>
    <row r="96" ht="15" customHeight="1" spans="1:34">
      <c r="A96" s="3"/>
      <c r="B96" s="3"/>
      <c r="C96" s="3"/>
      <c r="D96" s="31"/>
      <c r="E96" s="31"/>
      <c r="F96" s="3"/>
      <c r="G96" s="3"/>
      <c r="H96" s="3"/>
      <c r="I96" s="3"/>
      <c r="J96" s="3"/>
      <c r="K96" s="3"/>
      <c r="L96" s="3"/>
      <c r="M96" s="3"/>
      <c r="N96" s="3"/>
      <c r="O96" s="3"/>
      <c r="P96" s="3"/>
      <c r="Q96" s="3"/>
      <c r="R96" s="3"/>
      <c r="S96" s="3"/>
      <c r="T96" s="3"/>
      <c r="U96" s="3"/>
      <c r="V96" s="3"/>
      <c r="W96" s="3"/>
      <c r="X96" s="3"/>
      <c r="Y96" s="3"/>
      <c r="Z96" s="3"/>
      <c r="AA96" s="36"/>
      <c r="AE96" s="67"/>
      <c r="AH96" s="79"/>
    </row>
    <row r="97" ht="15" customHeight="1" spans="1:34">
      <c r="A97" s="3"/>
      <c r="B97" s="3"/>
      <c r="C97" s="3"/>
      <c r="D97" s="31"/>
      <c r="E97" s="31"/>
      <c r="F97" s="3"/>
      <c r="G97" s="3"/>
      <c r="H97" s="3"/>
      <c r="I97" s="3"/>
      <c r="J97" s="3"/>
      <c r="K97" s="3"/>
      <c r="L97" s="3"/>
      <c r="M97" s="3"/>
      <c r="N97" s="3"/>
      <c r="O97" s="3"/>
      <c r="P97" s="3"/>
      <c r="Q97" s="3"/>
      <c r="R97" s="3"/>
      <c r="S97" s="3"/>
      <c r="T97" s="3"/>
      <c r="U97" s="3"/>
      <c r="V97" s="3"/>
      <c r="W97" s="3"/>
      <c r="X97" s="3"/>
      <c r="Y97" s="3"/>
      <c r="Z97" s="3"/>
      <c r="AA97" s="36"/>
      <c r="AE97" s="67"/>
      <c r="AH97" s="79"/>
    </row>
    <row r="98" ht="15" customHeight="1" spans="1:34">
      <c r="A98" s="3"/>
      <c r="B98" s="3"/>
      <c r="C98" s="3"/>
      <c r="D98" s="31"/>
      <c r="E98" s="31"/>
      <c r="F98" s="3"/>
      <c r="G98" s="3"/>
      <c r="H98" s="3"/>
      <c r="I98" s="3"/>
      <c r="J98" s="3"/>
      <c r="K98" s="3"/>
      <c r="L98" s="3"/>
      <c r="M98" s="3"/>
      <c r="N98" s="3"/>
      <c r="O98" s="3"/>
      <c r="P98" s="3"/>
      <c r="Q98" s="3"/>
      <c r="R98" s="3"/>
      <c r="S98" s="3"/>
      <c r="T98" s="3"/>
      <c r="U98" s="3"/>
      <c r="V98" s="3"/>
      <c r="W98" s="3"/>
      <c r="X98" s="3"/>
      <c r="Y98" s="3"/>
      <c r="Z98" s="3"/>
      <c r="AA98" s="36"/>
      <c r="AE98" s="67"/>
      <c r="AH98" s="79"/>
    </row>
    <row r="99" ht="15" customHeight="1" spans="1:34">
      <c r="A99" s="3"/>
      <c r="B99" s="3"/>
      <c r="C99" s="3"/>
      <c r="D99" s="31"/>
      <c r="E99" s="31"/>
      <c r="F99" s="3"/>
      <c r="G99" s="3"/>
      <c r="H99" s="3"/>
      <c r="I99" s="3"/>
      <c r="J99" s="3"/>
      <c r="K99" s="3"/>
      <c r="L99" s="3"/>
      <c r="M99" s="3"/>
      <c r="N99" s="3"/>
      <c r="O99" s="3"/>
      <c r="P99" s="3"/>
      <c r="Q99" s="3"/>
      <c r="R99" s="3"/>
      <c r="S99" s="3"/>
      <c r="T99" s="3"/>
      <c r="U99" s="3"/>
      <c r="V99" s="3"/>
      <c r="W99" s="3"/>
      <c r="X99" s="3"/>
      <c r="Y99" s="3"/>
      <c r="Z99" s="3"/>
      <c r="AA99" s="36"/>
      <c r="AE99" s="67"/>
      <c r="AH99" s="79"/>
    </row>
    <row r="100" ht="15" customHeight="1" spans="1:34">
      <c r="A100" s="3"/>
      <c r="B100" s="3"/>
      <c r="C100" s="3"/>
      <c r="D100" s="31"/>
      <c r="E100" s="31"/>
      <c r="F100" s="3"/>
      <c r="G100" s="3"/>
      <c r="H100" s="3"/>
      <c r="I100" s="3"/>
      <c r="J100" s="3"/>
      <c r="K100" s="3"/>
      <c r="L100" s="3"/>
      <c r="M100" s="3"/>
      <c r="N100" s="3"/>
      <c r="O100" s="3"/>
      <c r="P100" s="3"/>
      <c r="Q100" s="3"/>
      <c r="R100" s="3"/>
      <c r="S100" s="3"/>
      <c r="T100" s="3"/>
      <c r="U100" s="3"/>
      <c r="V100" s="3"/>
      <c r="W100" s="3"/>
      <c r="X100" s="3"/>
      <c r="Y100" s="3"/>
      <c r="Z100" s="3"/>
      <c r="AA100" s="36"/>
      <c r="AE100" s="67"/>
      <c r="AH100" s="79"/>
    </row>
    <row r="101" ht="15" customHeight="1" spans="1:34">
      <c r="A101" s="3"/>
      <c r="B101" s="3"/>
      <c r="C101" s="3"/>
      <c r="D101" s="31"/>
      <c r="E101" s="31"/>
      <c r="F101" s="3"/>
      <c r="G101" s="3"/>
      <c r="H101" s="3"/>
      <c r="I101" s="3"/>
      <c r="J101" s="3"/>
      <c r="K101" s="3"/>
      <c r="L101" s="3"/>
      <c r="M101" s="3"/>
      <c r="N101" s="3"/>
      <c r="O101" s="3"/>
      <c r="P101" s="3"/>
      <c r="Q101" s="3"/>
      <c r="R101" s="3"/>
      <c r="S101" s="3"/>
      <c r="T101" s="3"/>
      <c r="U101" s="3"/>
      <c r="V101" s="3"/>
      <c r="W101" s="3"/>
      <c r="X101" s="3"/>
      <c r="Y101" s="3"/>
      <c r="Z101" s="3"/>
      <c r="AA101" s="36"/>
      <c r="AE101" s="67"/>
      <c r="AH101" s="79"/>
    </row>
    <row r="102" ht="15" customHeight="1" spans="1:34">
      <c r="A102" s="3"/>
      <c r="B102" s="3"/>
      <c r="C102" s="3"/>
      <c r="D102" s="31"/>
      <c r="E102" s="31"/>
      <c r="F102" s="3"/>
      <c r="G102" s="3"/>
      <c r="H102" s="3"/>
      <c r="I102" s="3"/>
      <c r="J102" s="3"/>
      <c r="K102" s="3"/>
      <c r="L102" s="3"/>
      <c r="M102" s="3"/>
      <c r="N102" s="3"/>
      <c r="O102" s="3"/>
      <c r="P102" s="3"/>
      <c r="Q102" s="3"/>
      <c r="R102" s="3"/>
      <c r="S102" s="3"/>
      <c r="T102" s="3"/>
      <c r="U102" s="3"/>
      <c r="V102" s="3"/>
      <c r="W102" s="3"/>
      <c r="X102" s="3"/>
      <c r="Y102" s="3"/>
      <c r="Z102" s="3"/>
      <c r="AA102" s="36"/>
      <c r="AE102" s="67"/>
      <c r="AH102" s="79"/>
    </row>
    <row r="103" ht="15" customHeight="1" spans="1:34">
      <c r="A103" s="3"/>
      <c r="B103" s="3"/>
      <c r="C103" s="3"/>
      <c r="D103" s="31"/>
      <c r="E103" s="31"/>
      <c r="F103" s="3"/>
      <c r="G103" s="3"/>
      <c r="H103" s="3"/>
      <c r="I103" s="3"/>
      <c r="J103" s="3"/>
      <c r="K103" s="3"/>
      <c r="L103" s="3"/>
      <c r="M103" s="3"/>
      <c r="N103" s="3"/>
      <c r="O103" s="3"/>
      <c r="P103" s="3"/>
      <c r="Q103" s="3"/>
      <c r="R103" s="3"/>
      <c r="S103" s="3"/>
      <c r="T103" s="3"/>
      <c r="U103" s="3"/>
      <c r="V103" s="3"/>
      <c r="W103" s="3"/>
      <c r="X103" s="3"/>
      <c r="Y103" s="3"/>
      <c r="Z103" s="3"/>
      <c r="AA103" s="36"/>
      <c r="AE103" s="67"/>
      <c r="AH103" s="79"/>
    </row>
    <row r="104" ht="15" customHeight="1" spans="1:34">
      <c r="A104" s="3"/>
      <c r="B104" s="3"/>
      <c r="C104" s="3"/>
      <c r="D104" s="31"/>
      <c r="E104" s="31"/>
      <c r="F104" s="3"/>
      <c r="G104" s="3"/>
      <c r="H104" s="3"/>
      <c r="I104" s="3"/>
      <c r="J104" s="3"/>
      <c r="K104" s="3"/>
      <c r="L104" s="3"/>
      <c r="M104" s="3"/>
      <c r="N104" s="3"/>
      <c r="O104" s="3"/>
      <c r="P104" s="3"/>
      <c r="Q104" s="3"/>
      <c r="R104" s="3"/>
      <c r="S104" s="3"/>
      <c r="T104" s="3"/>
      <c r="U104" s="3"/>
      <c r="V104" s="3"/>
      <c r="W104" s="3"/>
      <c r="X104" s="3"/>
      <c r="Y104" s="3"/>
      <c r="Z104" s="3"/>
      <c r="AA104" s="36"/>
      <c r="AE104" s="67"/>
      <c r="AH104" s="79"/>
    </row>
    <row r="105" ht="15" customHeight="1" spans="1:34">
      <c r="A105" s="3"/>
      <c r="B105" s="3"/>
      <c r="C105" s="3"/>
      <c r="D105" s="31"/>
      <c r="E105" s="31"/>
      <c r="F105" s="3"/>
      <c r="G105" s="3"/>
      <c r="H105" s="3"/>
      <c r="I105" s="3"/>
      <c r="J105" s="3"/>
      <c r="K105" s="3"/>
      <c r="L105" s="3"/>
      <c r="M105" s="3"/>
      <c r="N105" s="3"/>
      <c r="O105" s="3"/>
      <c r="P105" s="3"/>
      <c r="Q105" s="3"/>
      <c r="R105" s="3"/>
      <c r="S105" s="3"/>
      <c r="T105" s="3"/>
      <c r="U105" s="3"/>
      <c r="V105" s="3"/>
      <c r="W105" s="3"/>
      <c r="X105" s="3"/>
      <c r="Y105" s="3"/>
      <c r="Z105" s="3"/>
      <c r="AA105" s="36"/>
      <c r="AE105" s="67"/>
      <c r="AH105" s="79"/>
    </row>
    <row r="106" ht="15" customHeight="1" spans="1:34">
      <c r="A106" s="3"/>
      <c r="B106" s="3"/>
      <c r="C106" s="3"/>
      <c r="D106" s="31"/>
      <c r="E106" s="31"/>
      <c r="F106" s="3"/>
      <c r="G106" s="3"/>
      <c r="H106" s="3"/>
      <c r="I106" s="3"/>
      <c r="J106" s="3"/>
      <c r="K106" s="3"/>
      <c r="L106" s="3"/>
      <c r="M106" s="3"/>
      <c r="N106" s="3"/>
      <c r="O106" s="3"/>
      <c r="P106" s="3"/>
      <c r="Q106" s="3"/>
      <c r="R106" s="3"/>
      <c r="S106" s="3"/>
      <c r="T106" s="3"/>
      <c r="U106" s="3"/>
      <c r="V106" s="3"/>
      <c r="W106" s="3"/>
      <c r="X106" s="3"/>
      <c r="Y106" s="3"/>
      <c r="Z106" s="3"/>
      <c r="AA106" s="36"/>
      <c r="AE106" s="67"/>
      <c r="AH106" s="79"/>
    </row>
    <row r="107" ht="15" customHeight="1" spans="1:34">
      <c r="A107" s="3"/>
      <c r="B107" s="3"/>
      <c r="C107" s="3"/>
      <c r="D107" s="31"/>
      <c r="E107" s="31"/>
      <c r="F107" s="3"/>
      <c r="G107" s="3"/>
      <c r="H107" s="3"/>
      <c r="I107" s="3"/>
      <c r="J107" s="3"/>
      <c r="K107" s="3"/>
      <c r="L107" s="3"/>
      <c r="M107" s="3"/>
      <c r="N107" s="3"/>
      <c r="O107" s="3"/>
      <c r="P107" s="3"/>
      <c r="Q107" s="3"/>
      <c r="R107" s="3"/>
      <c r="S107" s="3"/>
      <c r="T107" s="3"/>
      <c r="U107" s="3"/>
      <c r="V107" s="3"/>
      <c r="W107" s="3"/>
      <c r="X107" s="3"/>
      <c r="Y107" s="3"/>
      <c r="Z107" s="3"/>
      <c r="AA107" s="36"/>
      <c r="AE107" s="67"/>
      <c r="AH107" s="79"/>
    </row>
    <row r="108" ht="15" customHeight="1" spans="1:34">
      <c r="A108" s="3"/>
      <c r="B108" s="3"/>
      <c r="C108" s="3"/>
      <c r="D108" s="31"/>
      <c r="E108" s="31"/>
      <c r="F108" s="3"/>
      <c r="G108" s="3"/>
      <c r="H108" s="3"/>
      <c r="I108" s="3"/>
      <c r="J108" s="3"/>
      <c r="K108" s="3"/>
      <c r="L108" s="3"/>
      <c r="M108" s="3"/>
      <c r="N108" s="3"/>
      <c r="O108" s="3"/>
      <c r="P108" s="3"/>
      <c r="Q108" s="3"/>
      <c r="R108" s="3"/>
      <c r="S108" s="3"/>
      <c r="T108" s="3"/>
      <c r="U108" s="3"/>
      <c r="V108" s="3"/>
      <c r="W108" s="3"/>
      <c r="X108" s="3"/>
      <c r="Y108" s="3"/>
      <c r="Z108" s="3"/>
      <c r="AA108" s="36"/>
      <c r="AE108" s="67"/>
      <c r="AH108" s="79"/>
    </row>
    <row r="109" ht="15" customHeight="1" spans="1:34">
      <c r="A109" s="3"/>
      <c r="B109" s="3"/>
      <c r="C109" s="3"/>
      <c r="D109" s="31"/>
      <c r="E109" s="31"/>
      <c r="F109" s="3"/>
      <c r="G109" s="3"/>
      <c r="H109" s="3"/>
      <c r="I109" s="3"/>
      <c r="J109" s="3"/>
      <c r="K109" s="3"/>
      <c r="L109" s="3"/>
      <c r="M109" s="3"/>
      <c r="N109" s="3"/>
      <c r="O109" s="3"/>
      <c r="P109" s="3"/>
      <c r="Q109" s="3"/>
      <c r="R109" s="3"/>
      <c r="S109" s="3"/>
      <c r="T109" s="3"/>
      <c r="U109" s="3"/>
      <c r="V109" s="3"/>
      <c r="W109" s="3"/>
      <c r="X109" s="3"/>
      <c r="Y109" s="3"/>
      <c r="Z109" s="3"/>
      <c r="AA109" s="36"/>
      <c r="AE109" s="67"/>
      <c r="AH109" s="79"/>
    </row>
    <row r="110" ht="15" customHeight="1" spans="1:34">
      <c r="A110" s="3"/>
      <c r="B110" s="3"/>
      <c r="C110" s="3"/>
      <c r="D110" s="31"/>
      <c r="E110" s="31"/>
      <c r="F110" s="3"/>
      <c r="G110" s="3"/>
      <c r="H110" s="3"/>
      <c r="I110" s="3"/>
      <c r="J110" s="3"/>
      <c r="K110" s="3"/>
      <c r="L110" s="3"/>
      <c r="M110" s="3"/>
      <c r="N110" s="3"/>
      <c r="O110" s="3"/>
      <c r="P110" s="3"/>
      <c r="Q110" s="3"/>
      <c r="R110" s="3"/>
      <c r="S110" s="3"/>
      <c r="T110" s="3"/>
      <c r="U110" s="3"/>
      <c r="V110" s="3"/>
      <c r="W110" s="3"/>
      <c r="X110" s="3"/>
      <c r="Y110" s="3"/>
      <c r="Z110" s="3"/>
      <c r="AA110" s="36"/>
      <c r="AE110" s="67"/>
      <c r="AH110" s="79"/>
    </row>
    <row r="111" ht="15" customHeight="1" spans="1:34">
      <c r="A111" s="3"/>
      <c r="B111" s="3"/>
      <c r="C111" s="3"/>
      <c r="D111" s="31"/>
      <c r="E111" s="31"/>
      <c r="F111" s="3"/>
      <c r="G111" s="3"/>
      <c r="H111" s="3"/>
      <c r="I111" s="3"/>
      <c r="J111" s="3"/>
      <c r="K111" s="3"/>
      <c r="L111" s="3"/>
      <c r="M111" s="3"/>
      <c r="N111" s="3"/>
      <c r="O111" s="3"/>
      <c r="P111" s="3"/>
      <c r="Q111" s="3"/>
      <c r="R111" s="3"/>
      <c r="S111" s="3"/>
      <c r="T111" s="3"/>
      <c r="U111" s="3"/>
      <c r="V111" s="3"/>
      <c r="W111" s="3"/>
      <c r="X111" s="3"/>
      <c r="Y111" s="3"/>
      <c r="Z111" s="3"/>
      <c r="AA111" s="36"/>
      <c r="AE111" s="67"/>
      <c r="AH111" s="79"/>
    </row>
    <row r="112" ht="15" customHeight="1" spans="1:34">
      <c r="A112" s="3"/>
      <c r="B112" s="3"/>
      <c r="C112" s="3"/>
      <c r="D112" s="31"/>
      <c r="E112" s="31"/>
      <c r="F112" s="3"/>
      <c r="G112" s="3"/>
      <c r="H112" s="3"/>
      <c r="I112" s="3"/>
      <c r="J112" s="3"/>
      <c r="K112" s="3"/>
      <c r="L112" s="3"/>
      <c r="M112" s="3"/>
      <c r="N112" s="3"/>
      <c r="O112" s="3"/>
      <c r="P112" s="3"/>
      <c r="Q112" s="3"/>
      <c r="R112" s="3"/>
      <c r="S112" s="3"/>
      <c r="T112" s="3"/>
      <c r="U112" s="3"/>
      <c r="V112" s="3"/>
      <c r="W112" s="3"/>
      <c r="X112" s="3"/>
      <c r="Y112" s="3"/>
      <c r="Z112" s="3"/>
      <c r="AA112" s="36"/>
      <c r="AE112" s="67"/>
      <c r="AH112" s="79"/>
    </row>
    <row r="113" ht="15" customHeight="1" spans="1:34">
      <c r="A113" s="3"/>
      <c r="B113" s="3"/>
      <c r="C113" s="3"/>
      <c r="D113" s="31"/>
      <c r="E113" s="31"/>
      <c r="F113" s="3"/>
      <c r="G113" s="3"/>
      <c r="H113" s="3"/>
      <c r="I113" s="3"/>
      <c r="J113" s="3"/>
      <c r="K113" s="3"/>
      <c r="L113" s="3"/>
      <c r="M113" s="3"/>
      <c r="N113" s="3"/>
      <c r="O113" s="3"/>
      <c r="P113" s="3"/>
      <c r="Q113" s="3"/>
      <c r="R113" s="3"/>
      <c r="S113" s="3"/>
      <c r="T113" s="3"/>
      <c r="U113" s="3"/>
      <c r="V113" s="3"/>
      <c r="W113" s="3"/>
      <c r="X113" s="3"/>
      <c r="Y113" s="3"/>
      <c r="Z113" s="3"/>
      <c r="AA113" s="36"/>
      <c r="AE113" s="67"/>
      <c r="AH113" s="79"/>
    </row>
    <row r="114" ht="15" customHeight="1" spans="1:34">
      <c r="A114" s="3"/>
      <c r="B114" s="3"/>
      <c r="C114" s="3"/>
      <c r="D114" s="31"/>
      <c r="E114" s="31"/>
      <c r="F114" s="3"/>
      <c r="G114" s="3"/>
      <c r="H114" s="3"/>
      <c r="I114" s="3"/>
      <c r="J114" s="3"/>
      <c r="K114" s="3"/>
      <c r="L114" s="3"/>
      <c r="M114" s="3"/>
      <c r="N114" s="3"/>
      <c r="O114" s="3"/>
      <c r="P114" s="3"/>
      <c r="Q114" s="3"/>
      <c r="R114" s="3"/>
      <c r="S114" s="3"/>
      <c r="T114" s="3"/>
      <c r="U114" s="3"/>
      <c r="V114" s="3"/>
      <c r="W114" s="3"/>
      <c r="X114" s="3"/>
      <c r="Y114" s="3"/>
      <c r="Z114" s="3"/>
      <c r="AA114" s="36"/>
      <c r="AE114" s="67"/>
      <c r="AH114" s="79"/>
    </row>
    <row r="115" ht="15" customHeight="1" spans="1:34">
      <c r="A115" s="3"/>
      <c r="B115" s="3"/>
      <c r="C115" s="3"/>
      <c r="D115" s="31"/>
      <c r="E115" s="31"/>
      <c r="F115" s="3"/>
      <c r="G115" s="3"/>
      <c r="H115" s="3"/>
      <c r="I115" s="3"/>
      <c r="J115" s="3"/>
      <c r="K115" s="3"/>
      <c r="L115" s="3"/>
      <c r="M115" s="3"/>
      <c r="N115" s="3"/>
      <c r="O115" s="3"/>
      <c r="P115" s="3"/>
      <c r="Q115" s="3"/>
      <c r="R115" s="3"/>
      <c r="S115" s="3"/>
      <c r="T115" s="3"/>
      <c r="U115" s="3"/>
      <c r="V115" s="3"/>
      <c r="W115" s="3"/>
      <c r="X115" s="3"/>
      <c r="Y115" s="3"/>
      <c r="Z115" s="3"/>
      <c r="AA115" s="36"/>
      <c r="AE115" s="67"/>
      <c r="AH115" s="79"/>
    </row>
    <row r="116" ht="15" customHeight="1" spans="1:34">
      <c r="A116" s="3"/>
      <c r="B116" s="3"/>
      <c r="C116" s="3"/>
      <c r="D116" s="31"/>
      <c r="E116" s="31"/>
      <c r="F116" s="3"/>
      <c r="G116" s="3"/>
      <c r="H116" s="3"/>
      <c r="I116" s="3"/>
      <c r="J116" s="3"/>
      <c r="K116" s="3"/>
      <c r="L116" s="3"/>
      <c r="M116" s="3"/>
      <c r="N116" s="3"/>
      <c r="O116" s="3"/>
      <c r="P116" s="3"/>
      <c r="Q116" s="3"/>
      <c r="R116" s="3"/>
      <c r="S116" s="3"/>
      <c r="T116" s="3"/>
      <c r="U116" s="3"/>
      <c r="V116" s="3"/>
      <c r="W116" s="3"/>
      <c r="X116" s="3"/>
      <c r="Y116" s="3"/>
      <c r="Z116" s="3"/>
      <c r="AA116" s="36"/>
      <c r="AE116" s="67"/>
      <c r="AH116" s="79"/>
    </row>
    <row r="117" ht="15" customHeight="1" spans="1:34">
      <c r="A117" s="3"/>
      <c r="B117" s="3"/>
      <c r="C117" s="3"/>
      <c r="D117" s="31"/>
      <c r="E117" s="31"/>
      <c r="F117" s="3"/>
      <c r="G117" s="3"/>
      <c r="H117" s="3"/>
      <c r="I117" s="3"/>
      <c r="J117" s="3"/>
      <c r="K117" s="3"/>
      <c r="L117" s="3"/>
      <c r="M117" s="3"/>
      <c r="N117" s="3"/>
      <c r="O117" s="3"/>
      <c r="P117" s="3"/>
      <c r="Q117" s="3"/>
      <c r="R117" s="3"/>
      <c r="S117" s="3"/>
      <c r="T117" s="3"/>
      <c r="U117" s="3"/>
      <c r="V117" s="3"/>
      <c r="W117" s="3"/>
      <c r="X117" s="3"/>
      <c r="Y117" s="3"/>
      <c r="Z117" s="3"/>
      <c r="AA117" s="36"/>
      <c r="AE117" s="67"/>
      <c r="AH117" s="79"/>
    </row>
    <row r="118" ht="15" customHeight="1" spans="1:34">
      <c r="A118" s="3"/>
      <c r="B118" s="3"/>
      <c r="C118" s="3"/>
      <c r="D118" s="31"/>
      <c r="E118" s="31"/>
      <c r="F118" s="3"/>
      <c r="G118" s="3"/>
      <c r="H118" s="3"/>
      <c r="I118" s="3"/>
      <c r="J118" s="3"/>
      <c r="K118" s="3"/>
      <c r="L118" s="3"/>
      <c r="M118" s="3"/>
      <c r="N118" s="3"/>
      <c r="O118" s="3"/>
      <c r="P118" s="3"/>
      <c r="Q118" s="3"/>
      <c r="R118" s="3"/>
      <c r="S118" s="3"/>
      <c r="T118" s="3"/>
      <c r="U118" s="3"/>
      <c r="V118" s="3"/>
      <c r="W118" s="3"/>
      <c r="X118" s="3"/>
      <c r="Y118" s="3"/>
      <c r="Z118" s="3"/>
      <c r="AA118" s="36"/>
      <c r="AE118" s="67"/>
      <c r="AH118" s="79"/>
    </row>
    <row r="119" ht="15" customHeight="1" spans="1:34">
      <c r="A119" s="3"/>
      <c r="B119" s="3"/>
      <c r="C119" s="3"/>
      <c r="D119" s="31"/>
      <c r="E119" s="31"/>
      <c r="F119" s="3"/>
      <c r="G119" s="3"/>
      <c r="H119" s="3"/>
      <c r="I119" s="3"/>
      <c r="J119" s="3"/>
      <c r="K119" s="3"/>
      <c r="L119" s="3"/>
      <c r="M119" s="3"/>
      <c r="N119" s="3"/>
      <c r="O119" s="3"/>
      <c r="P119" s="3"/>
      <c r="Q119" s="3"/>
      <c r="R119" s="3"/>
      <c r="S119" s="3"/>
      <c r="T119" s="3"/>
      <c r="U119" s="3"/>
      <c r="V119" s="3"/>
      <c r="W119" s="3"/>
      <c r="X119" s="3"/>
      <c r="Y119" s="3"/>
      <c r="Z119" s="3"/>
      <c r="AA119" s="36"/>
      <c r="AE119" s="67"/>
      <c r="AH119" s="79"/>
    </row>
    <row r="120" ht="15" customHeight="1" spans="1:34">
      <c r="A120" s="3"/>
      <c r="B120" s="3"/>
      <c r="C120" s="3"/>
      <c r="D120" s="31"/>
      <c r="E120" s="31"/>
      <c r="F120" s="3"/>
      <c r="G120" s="3"/>
      <c r="H120" s="3"/>
      <c r="I120" s="3"/>
      <c r="J120" s="3"/>
      <c r="K120" s="3"/>
      <c r="L120" s="3"/>
      <c r="M120" s="3"/>
      <c r="N120" s="3"/>
      <c r="O120" s="3"/>
      <c r="P120" s="3"/>
      <c r="Q120" s="3"/>
      <c r="R120" s="3"/>
      <c r="S120" s="3"/>
      <c r="T120" s="3"/>
      <c r="U120" s="3"/>
      <c r="V120" s="3"/>
      <c r="W120" s="3"/>
      <c r="X120" s="3"/>
      <c r="Y120" s="3"/>
      <c r="Z120" s="3"/>
      <c r="AA120" s="36"/>
      <c r="AE120" s="67"/>
      <c r="AH120" s="79"/>
    </row>
    <row r="121" ht="15" customHeight="1" spans="1:34">
      <c r="A121" s="3"/>
      <c r="B121" s="3"/>
      <c r="C121" s="3"/>
      <c r="D121" s="31"/>
      <c r="E121" s="31"/>
      <c r="F121" s="3"/>
      <c r="G121" s="3"/>
      <c r="H121" s="3"/>
      <c r="I121" s="3"/>
      <c r="J121" s="3"/>
      <c r="K121" s="3"/>
      <c r="L121" s="3"/>
      <c r="M121" s="3"/>
      <c r="N121" s="3"/>
      <c r="O121" s="3"/>
      <c r="P121" s="3"/>
      <c r="Q121" s="3"/>
      <c r="R121" s="3"/>
      <c r="S121" s="3"/>
      <c r="T121" s="3"/>
      <c r="U121" s="3"/>
      <c r="V121" s="3"/>
      <c r="W121" s="3"/>
      <c r="X121" s="3"/>
      <c r="Y121" s="3"/>
      <c r="Z121" s="3"/>
      <c r="AA121" s="36"/>
      <c r="AE121" s="67"/>
      <c r="AH121" s="79"/>
    </row>
    <row r="122" ht="15" customHeight="1" spans="1:34">
      <c r="A122" s="3"/>
      <c r="B122" s="3"/>
      <c r="C122" s="3"/>
      <c r="D122" s="31"/>
      <c r="E122" s="31"/>
      <c r="F122" s="3"/>
      <c r="G122" s="3"/>
      <c r="H122" s="3"/>
      <c r="I122" s="3"/>
      <c r="J122" s="3"/>
      <c r="K122" s="3"/>
      <c r="L122" s="3"/>
      <c r="M122" s="3"/>
      <c r="N122" s="3"/>
      <c r="O122" s="3"/>
      <c r="P122" s="3"/>
      <c r="Q122" s="3"/>
      <c r="R122" s="3"/>
      <c r="S122" s="3"/>
      <c r="T122" s="3"/>
      <c r="U122" s="3"/>
      <c r="V122" s="3"/>
      <c r="W122" s="3"/>
      <c r="X122" s="3"/>
      <c r="Y122" s="3"/>
      <c r="Z122" s="3"/>
      <c r="AA122" s="36"/>
      <c r="AE122" s="67"/>
      <c r="AH122" s="79"/>
    </row>
    <row r="123" ht="15" customHeight="1" spans="1:34">
      <c r="A123" s="3"/>
      <c r="B123" s="3"/>
      <c r="C123" s="3"/>
      <c r="D123" s="31"/>
      <c r="E123" s="31"/>
      <c r="F123" s="3"/>
      <c r="G123" s="3"/>
      <c r="H123" s="3"/>
      <c r="I123" s="3"/>
      <c r="J123" s="3"/>
      <c r="K123" s="3"/>
      <c r="L123" s="3"/>
      <c r="M123" s="3"/>
      <c r="N123" s="3"/>
      <c r="O123" s="3"/>
      <c r="P123" s="3"/>
      <c r="Q123" s="3"/>
      <c r="R123" s="3"/>
      <c r="S123" s="3"/>
      <c r="T123" s="3"/>
      <c r="U123" s="3"/>
      <c r="V123" s="3"/>
      <c r="W123" s="3"/>
      <c r="X123" s="3"/>
      <c r="Y123" s="3"/>
      <c r="Z123" s="3"/>
      <c r="AA123" s="36"/>
      <c r="AE123" s="67"/>
      <c r="AH123" s="79"/>
    </row>
    <row r="124" ht="15" customHeight="1" spans="1:34">
      <c r="A124" s="3"/>
      <c r="B124" s="3"/>
      <c r="C124" s="3"/>
      <c r="D124" s="31"/>
      <c r="E124" s="31"/>
      <c r="F124" s="3"/>
      <c r="G124" s="3"/>
      <c r="H124" s="3"/>
      <c r="I124" s="3"/>
      <c r="J124" s="3"/>
      <c r="K124" s="3"/>
      <c r="L124" s="3"/>
      <c r="M124" s="3"/>
      <c r="N124" s="3"/>
      <c r="O124" s="3"/>
      <c r="P124" s="3"/>
      <c r="Q124" s="3"/>
      <c r="R124" s="3"/>
      <c r="S124" s="3"/>
      <c r="T124" s="3"/>
      <c r="U124" s="3"/>
      <c r="V124" s="3"/>
      <c r="W124" s="3"/>
      <c r="X124" s="3"/>
      <c r="Y124" s="3"/>
      <c r="Z124" s="3"/>
      <c r="AA124" s="36"/>
      <c r="AE124" s="67"/>
      <c r="AH124" s="79"/>
    </row>
    <row r="125" ht="15" customHeight="1" spans="1:34">
      <c r="A125" s="3"/>
      <c r="B125" s="3"/>
      <c r="C125" s="3"/>
      <c r="D125" s="31"/>
      <c r="E125" s="31"/>
      <c r="F125" s="3"/>
      <c r="G125" s="3"/>
      <c r="H125" s="3"/>
      <c r="I125" s="3"/>
      <c r="J125" s="3"/>
      <c r="K125" s="3"/>
      <c r="L125" s="3"/>
      <c r="M125" s="3"/>
      <c r="N125" s="3"/>
      <c r="O125" s="3"/>
      <c r="P125" s="3"/>
      <c r="Q125" s="3"/>
      <c r="R125" s="3"/>
      <c r="S125" s="3"/>
      <c r="T125" s="3"/>
      <c r="U125" s="3"/>
      <c r="V125" s="3"/>
      <c r="W125" s="3"/>
      <c r="X125" s="3"/>
      <c r="Y125" s="3"/>
      <c r="Z125" s="3"/>
      <c r="AA125" s="36"/>
      <c r="AE125" s="67"/>
      <c r="AH125" s="79"/>
    </row>
    <row r="126" ht="15" customHeight="1" spans="1:34">
      <c r="A126" s="3"/>
      <c r="B126" s="3"/>
      <c r="C126" s="3"/>
      <c r="D126" s="31"/>
      <c r="E126" s="31"/>
      <c r="F126" s="3"/>
      <c r="G126" s="3"/>
      <c r="H126" s="3"/>
      <c r="I126" s="3"/>
      <c r="J126" s="3"/>
      <c r="K126" s="3"/>
      <c r="L126" s="3"/>
      <c r="M126" s="3"/>
      <c r="N126" s="3"/>
      <c r="O126" s="3"/>
      <c r="P126" s="3"/>
      <c r="Q126" s="3"/>
      <c r="R126" s="3"/>
      <c r="S126" s="3"/>
      <c r="T126" s="3"/>
      <c r="U126" s="3"/>
      <c r="V126" s="3"/>
      <c r="W126" s="3"/>
      <c r="X126" s="3"/>
      <c r="Y126" s="3"/>
      <c r="Z126" s="3"/>
      <c r="AA126" s="36"/>
      <c r="AE126" s="67"/>
      <c r="AH126" s="79"/>
    </row>
    <row r="127" ht="15" customHeight="1" spans="1:34">
      <c r="A127" s="3"/>
      <c r="B127" s="3"/>
      <c r="C127" s="3"/>
      <c r="D127" s="31"/>
      <c r="E127" s="31"/>
      <c r="F127" s="3"/>
      <c r="G127" s="3"/>
      <c r="H127" s="3"/>
      <c r="I127" s="3"/>
      <c r="J127" s="3"/>
      <c r="K127" s="3"/>
      <c r="L127" s="3"/>
      <c r="M127" s="3"/>
      <c r="N127" s="3"/>
      <c r="O127" s="3"/>
      <c r="P127" s="3"/>
      <c r="Q127" s="3"/>
      <c r="R127" s="3"/>
      <c r="S127" s="3"/>
      <c r="T127" s="3"/>
      <c r="U127" s="3"/>
      <c r="V127" s="3"/>
      <c r="W127" s="3"/>
      <c r="X127" s="3"/>
      <c r="Y127" s="3"/>
      <c r="Z127" s="3"/>
      <c r="AA127" s="36"/>
      <c r="AE127" s="67"/>
      <c r="AH127" s="79"/>
    </row>
    <row r="128" ht="15" customHeight="1" spans="1:34">
      <c r="A128" s="3"/>
      <c r="B128" s="3"/>
      <c r="C128" s="3"/>
      <c r="D128" s="31"/>
      <c r="E128" s="31"/>
      <c r="F128" s="3"/>
      <c r="G128" s="3"/>
      <c r="H128" s="3"/>
      <c r="I128" s="3"/>
      <c r="J128" s="3"/>
      <c r="K128" s="3"/>
      <c r="L128" s="3"/>
      <c r="M128" s="3"/>
      <c r="N128" s="3"/>
      <c r="O128" s="3"/>
      <c r="P128" s="3"/>
      <c r="Q128" s="3"/>
      <c r="R128" s="3"/>
      <c r="S128" s="3"/>
      <c r="T128" s="3"/>
      <c r="U128" s="3"/>
      <c r="V128" s="3"/>
      <c r="W128" s="3"/>
      <c r="X128" s="3"/>
      <c r="Y128" s="3"/>
      <c r="Z128" s="3"/>
      <c r="AA128" s="36"/>
      <c r="AE128" s="67"/>
      <c r="AH128" s="79"/>
    </row>
    <row r="129" ht="15" customHeight="1" spans="1:34">
      <c r="A129" s="3"/>
      <c r="B129" s="3"/>
      <c r="C129" s="3"/>
      <c r="D129" s="31"/>
      <c r="E129" s="31"/>
      <c r="F129" s="3"/>
      <c r="G129" s="3"/>
      <c r="H129" s="3"/>
      <c r="I129" s="3"/>
      <c r="J129" s="3"/>
      <c r="K129" s="3"/>
      <c r="L129" s="3"/>
      <c r="M129" s="3"/>
      <c r="N129" s="3"/>
      <c r="O129" s="3"/>
      <c r="P129" s="3"/>
      <c r="Q129" s="3"/>
      <c r="R129" s="3"/>
      <c r="S129" s="3"/>
      <c r="T129" s="3"/>
      <c r="U129" s="3"/>
      <c r="V129" s="3"/>
      <c r="W129" s="3"/>
      <c r="X129" s="3"/>
      <c r="Y129" s="3"/>
      <c r="Z129" s="3"/>
      <c r="AA129" s="36"/>
      <c r="AE129" s="67"/>
      <c r="AH129" s="79"/>
    </row>
    <row r="130" ht="15" customHeight="1" spans="1:34">
      <c r="A130" s="3"/>
      <c r="B130" s="3"/>
      <c r="C130" s="3"/>
      <c r="D130" s="31"/>
      <c r="E130" s="31"/>
      <c r="F130" s="3"/>
      <c r="G130" s="3"/>
      <c r="H130" s="3"/>
      <c r="I130" s="3"/>
      <c r="J130" s="3"/>
      <c r="K130" s="3"/>
      <c r="L130" s="3"/>
      <c r="M130" s="3"/>
      <c r="N130" s="3"/>
      <c r="O130" s="3"/>
      <c r="P130" s="3"/>
      <c r="Q130" s="3"/>
      <c r="R130" s="3"/>
      <c r="S130" s="3"/>
      <c r="T130" s="3"/>
      <c r="U130" s="3"/>
      <c r="V130" s="3"/>
      <c r="W130" s="3"/>
      <c r="X130" s="3"/>
      <c r="Y130" s="3"/>
      <c r="Z130" s="3"/>
      <c r="AA130" s="36"/>
      <c r="AE130" s="67"/>
      <c r="AH130" s="79"/>
    </row>
    <row r="131" ht="15" customHeight="1" spans="1:34">
      <c r="A131" s="3"/>
      <c r="B131" s="3"/>
      <c r="C131" s="3"/>
      <c r="D131" s="31"/>
      <c r="E131" s="31"/>
      <c r="F131" s="3"/>
      <c r="G131" s="3"/>
      <c r="H131" s="3"/>
      <c r="I131" s="3"/>
      <c r="J131" s="3"/>
      <c r="K131" s="3"/>
      <c r="L131" s="3"/>
      <c r="M131" s="3"/>
      <c r="N131" s="3"/>
      <c r="O131" s="3"/>
      <c r="P131" s="3"/>
      <c r="Q131" s="3"/>
      <c r="R131" s="3"/>
      <c r="S131" s="3"/>
      <c r="T131" s="3"/>
      <c r="U131" s="3"/>
      <c r="V131" s="3"/>
      <c r="W131" s="3"/>
      <c r="X131" s="3"/>
      <c r="Y131" s="3"/>
      <c r="Z131" s="3"/>
      <c r="AA131" s="36"/>
      <c r="AE131" s="67"/>
      <c r="AH131" s="79"/>
    </row>
    <row r="132" ht="15" customHeight="1" spans="1:34">
      <c r="A132" s="3"/>
      <c r="B132" s="3"/>
      <c r="C132" s="3"/>
      <c r="D132" s="31"/>
      <c r="E132" s="31"/>
      <c r="F132" s="3"/>
      <c r="G132" s="3"/>
      <c r="H132" s="3"/>
      <c r="I132" s="3"/>
      <c r="J132" s="3"/>
      <c r="K132" s="3"/>
      <c r="L132" s="3"/>
      <c r="M132" s="3"/>
      <c r="N132" s="3"/>
      <c r="O132" s="3"/>
      <c r="P132" s="3"/>
      <c r="Q132" s="3"/>
      <c r="R132" s="3"/>
      <c r="S132" s="3"/>
      <c r="T132" s="3"/>
      <c r="U132" s="3"/>
      <c r="V132" s="3"/>
      <c r="W132" s="3"/>
      <c r="X132" s="3"/>
      <c r="Y132" s="3"/>
      <c r="Z132" s="3"/>
      <c r="AA132" s="36"/>
      <c r="AE132" s="67"/>
      <c r="AH132" s="79"/>
    </row>
    <row r="133" ht="15" customHeight="1" spans="1:34">
      <c r="A133" s="3"/>
      <c r="B133" s="3"/>
      <c r="C133" s="3"/>
      <c r="D133" s="31"/>
      <c r="E133" s="31"/>
      <c r="F133" s="3"/>
      <c r="G133" s="3"/>
      <c r="H133" s="3"/>
      <c r="I133" s="3"/>
      <c r="J133" s="3"/>
      <c r="K133" s="3"/>
      <c r="L133" s="3"/>
      <c r="M133" s="3"/>
      <c r="N133" s="3"/>
      <c r="O133" s="3"/>
      <c r="P133" s="3"/>
      <c r="Q133" s="3"/>
      <c r="R133" s="3"/>
      <c r="S133" s="3"/>
      <c r="T133" s="3"/>
      <c r="U133" s="3"/>
      <c r="V133" s="3"/>
      <c r="W133" s="3"/>
      <c r="X133" s="3"/>
      <c r="Y133" s="3"/>
      <c r="Z133" s="3"/>
      <c r="AA133" s="36"/>
      <c r="AE133" s="67"/>
      <c r="AH133" s="79"/>
    </row>
    <row r="134" ht="15" customHeight="1" spans="1:34">
      <c r="A134" s="3"/>
      <c r="B134" s="3"/>
      <c r="C134" s="3"/>
      <c r="D134" s="31"/>
      <c r="E134" s="31"/>
      <c r="F134" s="3"/>
      <c r="G134" s="3"/>
      <c r="H134" s="3"/>
      <c r="I134" s="3"/>
      <c r="J134" s="3"/>
      <c r="K134" s="3"/>
      <c r="L134" s="3"/>
      <c r="M134" s="3"/>
      <c r="N134" s="3"/>
      <c r="O134" s="3"/>
      <c r="P134" s="3"/>
      <c r="Q134" s="3"/>
      <c r="R134" s="3"/>
      <c r="S134" s="3"/>
      <c r="T134" s="3"/>
      <c r="U134" s="3"/>
      <c r="V134" s="3"/>
      <c r="W134" s="3"/>
      <c r="X134" s="3"/>
      <c r="Y134" s="3"/>
      <c r="Z134" s="3"/>
      <c r="AA134" s="36"/>
      <c r="AE134" s="67"/>
      <c r="AH134" s="79"/>
    </row>
    <row r="135" ht="15" customHeight="1" spans="1:34">
      <c r="A135" s="3"/>
      <c r="B135" s="3"/>
      <c r="C135" s="3"/>
      <c r="D135" s="31"/>
      <c r="E135" s="31"/>
      <c r="F135" s="3"/>
      <c r="G135" s="3"/>
      <c r="H135" s="3"/>
      <c r="I135" s="3"/>
      <c r="J135" s="3"/>
      <c r="K135" s="3"/>
      <c r="L135" s="3"/>
      <c r="M135" s="3"/>
      <c r="N135" s="3"/>
      <c r="O135" s="3"/>
      <c r="P135" s="3"/>
      <c r="Q135" s="3"/>
      <c r="R135" s="3"/>
      <c r="S135" s="3"/>
      <c r="T135" s="3"/>
      <c r="U135" s="3"/>
      <c r="V135" s="3"/>
      <c r="W135" s="3"/>
      <c r="X135" s="3"/>
      <c r="Y135" s="3"/>
      <c r="Z135" s="3"/>
      <c r="AA135" s="36"/>
      <c r="AE135" s="67"/>
      <c r="AH135" s="79"/>
    </row>
    <row r="136" ht="15" customHeight="1" spans="1:34">
      <c r="A136" s="3"/>
      <c r="B136" s="3"/>
      <c r="C136" s="3"/>
      <c r="D136" s="31"/>
      <c r="E136" s="31"/>
      <c r="F136" s="3"/>
      <c r="G136" s="3"/>
      <c r="H136" s="3"/>
      <c r="I136" s="3"/>
      <c r="J136" s="3"/>
      <c r="K136" s="3"/>
      <c r="L136" s="3"/>
      <c r="M136" s="3"/>
      <c r="N136" s="3"/>
      <c r="O136" s="3"/>
      <c r="P136" s="3"/>
      <c r="Q136" s="3"/>
      <c r="R136" s="3"/>
      <c r="S136" s="3"/>
      <c r="T136" s="3"/>
      <c r="U136" s="3"/>
      <c r="V136" s="3"/>
      <c r="W136" s="3"/>
      <c r="X136" s="3"/>
      <c r="Y136" s="3"/>
      <c r="Z136" s="3"/>
      <c r="AA136" s="36"/>
      <c r="AE136" s="67"/>
      <c r="AH136" s="79"/>
    </row>
    <row r="137" ht="15" customHeight="1" spans="1:34">
      <c r="A137" s="3"/>
      <c r="B137" s="3"/>
      <c r="C137" s="3"/>
      <c r="D137" s="31"/>
      <c r="E137" s="31"/>
      <c r="F137" s="3"/>
      <c r="G137" s="3"/>
      <c r="H137" s="3"/>
      <c r="I137" s="3"/>
      <c r="J137" s="3"/>
      <c r="K137" s="3"/>
      <c r="L137" s="3"/>
      <c r="M137" s="3"/>
      <c r="N137" s="3"/>
      <c r="O137" s="3"/>
      <c r="P137" s="3"/>
      <c r="Q137" s="3"/>
      <c r="R137" s="3"/>
      <c r="S137" s="3"/>
      <c r="T137" s="3"/>
      <c r="U137" s="3"/>
      <c r="V137" s="3"/>
      <c r="W137" s="3"/>
      <c r="X137" s="3"/>
      <c r="Y137" s="3"/>
      <c r="Z137" s="3"/>
      <c r="AA137" s="36"/>
      <c r="AE137" s="67"/>
      <c r="AH137" s="79"/>
    </row>
    <row r="138" ht="15" customHeight="1" spans="1:34">
      <c r="A138" s="3"/>
      <c r="B138" s="3"/>
      <c r="C138" s="3"/>
      <c r="D138" s="31"/>
      <c r="E138" s="31"/>
      <c r="F138" s="3"/>
      <c r="G138" s="3"/>
      <c r="H138" s="3"/>
      <c r="I138" s="3"/>
      <c r="J138" s="3"/>
      <c r="K138" s="3"/>
      <c r="L138" s="3"/>
      <c r="M138" s="3"/>
      <c r="N138" s="3"/>
      <c r="O138" s="3"/>
      <c r="P138" s="3"/>
      <c r="Q138" s="3"/>
      <c r="R138" s="3"/>
      <c r="S138" s="3"/>
      <c r="T138" s="3"/>
      <c r="U138" s="3"/>
      <c r="V138" s="3"/>
      <c r="W138" s="3"/>
      <c r="X138" s="3"/>
      <c r="Y138" s="3"/>
      <c r="Z138" s="3"/>
      <c r="AA138" s="36"/>
      <c r="AE138" s="67"/>
      <c r="AH138" s="79"/>
    </row>
    <row r="139" ht="15" customHeight="1" spans="1:34">
      <c r="A139" s="3"/>
      <c r="B139" s="3"/>
      <c r="C139" s="3"/>
      <c r="D139" s="31"/>
      <c r="E139" s="31"/>
      <c r="F139" s="3"/>
      <c r="G139" s="3"/>
      <c r="H139" s="3"/>
      <c r="I139" s="3"/>
      <c r="J139" s="3"/>
      <c r="K139" s="3"/>
      <c r="L139" s="3"/>
      <c r="M139" s="3"/>
      <c r="N139" s="3"/>
      <c r="O139" s="3"/>
      <c r="P139" s="3"/>
      <c r="Q139" s="3"/>
      <c r="R139" s="3"/>
      <c r="S139" s="3"/>
      <c r="T139" s="3"/>
      <c r="U139" s="3"/>
      <c r="V139" s="3"/>
      <c r="W139" s="3"/>
      <c r="X139" s="3"/>
      <c r="Y139" s="3"/>
      <c r="Z139" s="3"/>
      <c r="AA139" s="36"/>
      <c r="AE139" s="67"/>
      <c r="AH139" s="79"/>
    </row>
    <row r="140" ht="15" customHeight="1" spans="1:34">
      <c r="A140" s="3"/>
      <c r="B140" s="3"/>
      <c r="C140" s="3"/>
      <c r="D140" s="31"/>
      <c r="E140" s="31"/>
      <c r="F140" s="3"/>
      <c r="G140" s="3"/>
      <c r="H140" s="3"/>
      <c r="I140" s="3"/>
      <c r="J140" s="3"/>
      <c r="K140" s="3"/>
      <c r="L140" s="3"/>
      <c r="M140" s="3"/>
      <c r="N140" s="3"/>
      <c r="O140" s="3"/>
      <c r="P140" s="3"/>
      <c r="Q140" s="3"/>
      <c r="R140" s="3"/>
      <c r="S140" s="3"/>
      <c r="T140" s="3"/>
      <c r="U140" s="3"/>
      <c r="V140" s="3"/>
      <c r="W140" s="3"/>
      <c r="X140" s="3"/>
      <c r="Y140" s="3"/>
      <c r="Z140" s="3"/>
      <c r="AA140" s="36"/>
      <c r="AE140" s="67"/>
      <c r="AH140" s="79"/>
    </row>
    <row r="141" ht="15" customHeight="1" spans="1:34">
      <c r="A141" s="3"/>
      <c r="B141" s="3"/>
      <c r="C141" s="3"/>
      <c r="D141" s="31"/>
      <c r="E141" s="31"/>
      <c r="F141" s="3"/>
      <c r="G141" s="3"/>
      <c r="H141" s="3"/>
      <c r="I141" s="3"/>
      <c r="J141" s="3"/>
      <c r="K141" s="3"/>
      <c r="L141" s="3"/>
      <c r="M141" s="3"/>
      <c r="N141" s="3"/>
      <c r="O141" s="3"/>
      <c r="P141" s="3"/>
      <c r="Q141" s="3"/>
      <c r="R141" s="3"/>
      <c r="S141" s="3"/>
      <c r="T141" s="3"/>
      <c r="U141" s="3"/>
      <c r="V141" s="3"/>
      <c r="W141" s="3"/>
      <c r="X141" s="3"/>
      <c r="Y141" s="3"/>
      <c r="Z141" s="3"/>
      <c r="AA141" s="36"/>
      <c r="AE141" s="67"/>
      <c r="AH141" s="79"/>
    </row>
    <row r="142" ht="15" customHeight="1" spans="1:34">
      <c r="A142" s="3"/>
      <c r="B142" s="3"/>
      <c r="C142" s="3"/>
      <c r="D142" s="31"/>
      <c r="E142" s="31"/>
      <c r="F142" s="3"/>
      <c r="G142" s="3"/>
      <c r="H142" s="3"/>
      <c r="I142" s="3"/>
      <c r="J142" s="3"/>
      <c r="K142" s="3"/>
      <c r="L142" s="3"/>
      <c r="M142" s="3"/>
      <c r="N142" s="3"/>
      <c r="O142" s="3"/>
      <c r="P142" s="3"/>
      <c r="Q142" s="3"/>
      <c r="R142" s="3"/>
      <c r="S142" s="3"/>
      <c r="T142" s="3"/>
      <c r="U142" s="3"/>
      <c r="V142" s="3"/>
      <c r="W142" s="3"/>
      <c r="X142" s="3"/>
      <c r="Y142" s="3"/>
      <c r="Z142" s="3"/>
      <c r="AA142" s="36"/>
      <c r="AE142" s="67"/>
      <c r="AH142" s="79"/>
    </row>
    <row r="143" ht="15" customHeight="1" spans="1:34">
      <c r="A143" s="3"/>
      <c r="B143" s="3"/>
      <c r="C143" s="3"/>
      <c r="D143" s="31"/>
      <c r="E143" s="31"/>
      <c r="F143" s="3"/>
      <c r="G143" s="3"/>
      <c r="H143" s="3"/>
      <c r="I143" s="3"/>
      <c r="J143" s="3"/>
      <c r="K143" s="3"/>
      <c r="L143" s="3"/>
      <c r="M143" s="3"/>
      <c r="N143" s="3"/>
      <c r="O143" s="3"/>
      <c r="P143" s="3"/>
      <c r="Q143" s="3"/>
      <c r="R143" s="3"/>
      <c r="S143" s="3"/>
      <c r="T143" s="3"/>
      <c r="U143" s="3"/>
      <c r="V143" s="3"/>
      <c r="W143" s="3"/>
      <c r="X143" s="3"/>
      <c r="Y143" s="3"/>
      <c r="Z143" s="3"/>
      <c r="AA143" s="36"/>
      <c r="AE143" s="67"/>
      <c r="AH143" s="79"/>
    </row>
    <row r="144" ht="15" customHeight="1" spans="1:34">
      <c r="A144" s="3"/>
      <c r="B144" s="3"/>
      <c r="C144" s="3"/>
      <c r="D144" s="31"/>
      <c r="E144" s="31"/>
      <c r="F144" s="3"/>
      <c r="G144" s="3"/>
      <c r="H144" s="3"/>
      <c r="I144" s="3"/>
      <c r="J144" s="3"/>
      <c r="K144" s="3"/>
      <c r="L144" s="3"/>
      <c r="M144" s="3"/>
      <c r="N144" s="3"/>
      <c r="O144" s="3"/>
      <c r="P144" s="3"/>
      <c r="Q144" s="3"/>
      <c r="R144" s="3"/>
      <c r="S144" s="3"/>
      <c r="T144" s="3"/>
      <c r="U144" s="3"/>
      <c r="V144" s="3"/>
      <c r="W144" s="3"/>
      <c r="X144" s="3"/>
      <c r="Y144" s="3"/>
      <c r="Z144" s="3"/>
      <c r="AA144" s="36"/>
      <c r="AE144" s="67"/>
      <c r="AH144" s="79"/>
    </row>
    <row r="145" ht="15" customHeight="1" spans="1:34">
      <c r="A145" s="3"/>
      <c r="B145" s="3"/>
      <c r="C145" s="3"/>
      <c r="D145" s="31"/>
      <c r="E145" s="31"/>
      <c r="F145" s="3"/>
      <c r="G145" s="3"/>
      <c r="H145" s="3"/>
      <c r="I145" s="3"/>
      <c r="J145" s="3"/>
      <c r="K145" s="3"/>
      <c r="L145" s="3"/>
      <c r="M145" s="3"/>
      <c r="N145" s="3"/>
      <c r="O145" s="3"/>
      <c r="P145" s="3"/>
      <c r="Q145" s="3"/>
      <c r="R145" s="3"/>
      <c r="S145" s="3"/>
      <c r="T145" s="3"/>
      <c r="U145" s="3"/>
      <c r="V145" s="3"/>
      <c r="W145" s="3"/>
      <c r="X145" s="3"/>
      <c r="Y145" s="3"/>
      <c r="Z145" s="3"/>
      <c r="AA145" s="36"/>
      <c r="AE145" s="67"/>
      <c r="AH145" s="79"/>
    </row>
    <row r="146" ht="15" customHeight="1" spans="1:34">
      <c r="A146" s="3"/>
      <c r="B146" s="3"/>
      <c r="C146" s="3"/>
      <c r="D146" s="31"/>
      <c r="E146" s="31"/>
      <c r="F146" s="3"/>
      <c r="G146" s="3"/>
      <c r="H146" s="3"/>
      <c r="I146" s="3"/>
      <c r="J146" s="3"/>
      <c r="K146" s="3"/>
      <c r="L146" s="3"/>
      <c r="M146" s="3"/>
      <c r="N146" s="3"/>
      <c r="O146" s="3"/>
      <c r="P146" s="3"/>
      <c r="Q146" s="3"/>
      <c r="R146" s="3"/>
      <c r="S146" s="3"/>
      <c r="T146" s="3"/>
      <c r="U146" s="3"/>
      <c r="V146" s="3"/>
      <c r="W146" s="3"/>
      <c r="X146" s="3"/>
      <c r="Y146" s="3"/>
      <c r="Z146" s="3"/>
      <c r="AA146" s="36"/>
      <c r="AE146" s="67"/>
      <c r="AH146" s="79"/>
    </row>
    <row r="147" ht="15" customHeight="1" spans="1:34">
      <c r="A147" s="3"/>
      <c r="B147" s="3"/>
      <c r="C147" s="3"/>
      <c r="D147" s="31"/>
      <c r="E147" s="31"/>
      <c r="F147" s="3"/>
      <c r="G147" s="3"/>
      <c r="H147" s="3"/>
      <c r="I147" s="3"/>
      <c r="J147" s="3"/>
      <c r="K147" s="3"/>
      <c r="L147" s="3"/>
      <c r="M147" s="3"/>
      <c r="N147" s="3"/>
      <c r="O147" s="3"/>
      <c r="P147" s="3"/>
      <c r="Q147" s="3"/>
      <c r="R147" s="3"/>
      <c r="S147" s="3"/>
      <c r="T147" s="3"/>
      <c r="U147" s="3"/>
      <c r="V147" s="3"/>
      <c r="W147" s="3"/>
      <c r="X147" s="3"/>
      <c r="Y147" s="3"/>
      <c r="Z147" s="3"/>
      <c r="AA147" s="36"/>
      <c r="AE147" s="67"/>
      <c r="AH147" s="79"/>
    </row>
    <row r="148" ht="15" customHeight="1" spans="1:34">
      <c r="A148" s="3"/>
      <c r="B148" s="3"/>
      <c r="C148" s="3"/>
      <c r="D148" s="31"/>
      <c r="E148" s="31"/>
      <c r="F148" s="3"/>
      <c r="G148" s="3"/>
      <c r="H148" s="3"/>
      <c r="I148" s="3"/>
      <c r="J148" s="3"/>
      <c r="K148" s="3"/>
      <c r="L148" s="3"/>
      <c r="M148" s="3"/>
      <c r="N148" s="3"/>
      <c r="O148" s="3"/>
      <c r="P148" s="3"/>
      <c r="Q148" s="3"/>
      <c r="R148" s="3"/>
      <c r="S148" s="3"/>
      <c r="T148" s="3"/>
      <c r="U148" s="3"/>
      <c r="V148" s="3"/>
      <c r="W148" s="3"/>
      <c r="X148" s="3"/>
      <c r="Y148" s="3"/>
      <c r="Z148" s="3"/>
      <c r="AA148" s="36"/>
      <c r="AE148" s="67"/>
      <c r="AH148" s="79"/>
    </row>
    <row r="149" ht="15" customHeight="1" spans="1:34">
      <c r="A149" s="3"/>
      <c r="B149" s="3"/>
      <c r="C149" s="3"/>
      <c r="D149" s="31"/>
      <c r="E149" s="31"/>
      <c r="F149" s="3"/>
      <c r="G149" s="3"/>
      <c r="H149" s="3"/>
      <c r="I149" s="3"/>
      <c r="J149" s="3"/>
      <c r="K149" s="3"/>
      <c r="L149" s="3"/>
      <c r="M149" s="3"/>
      <c r="N149" s="3"/>
      <c r="O149" s="3"/>
      <c r="P149" s="3"/>
      <c r="Q149" s="3"/>
      <c r="R149" s="3"/>
      <c r="S149" s="3"/>
      <c r="T149" s="3"/>
      <c r="U149" s="3"/>
      <c r="V149" s="3"/>
      <c r="W149" s="3"/>
      <c r="X149" s="3"/>
      <c r="Y149" s="3"/>
      <c r="Z149" s="3"/>
      <c r="AA149" s="36"/>
      <c r="AE149" s="67"/>
      <c r="AH149" s="79"/>
    </row>
    <row r="150" ht="15" customHeight="1" spans="1:34">
      <c r="A150" s="3"/>
      <c r="B150" s="3"/>
      <c r="C150" s="3"/>
      <c r="D150" s="31"/>
      <c r="E150" s="31"/>
      <c r="F150" s="3"/>
      <c r="G150" s="3"/>
      <c r="H150" s="3"/>
      <c r="I150" s="3"/>
      <c r="J150" s="3"/>
      <c r="K150" s="3"/>
      <c r="L150" s="3"/>
      <c r="M150" s="3"/>
      <c r="N150" s="3"/>
      <c r="O150" s="3"/>
      <c r="P150" s="3"/>
      <c r="Q150" s="3"/>
      <c r="R150" s="3"/>
      <c r="S150" s="3"/>
      <c r="T150" s="3"/>
      <c r="U150" s="3"/>
      <c r="V150" s="3"/>
      <c r="W150" s="3"/>
      <c r="X150" s="3"/>
      <c r="Y150" s="3"/>
      <c r="Z150" s="3"/>
      <c r="AA150" s="36"/>
      <c r="AE150" s="67"/>
      <c r="AH150" s="79"/>
    </row>
    <row r="151" ht="15" customHeight="1" spans="1:34">
      <c r="A151" s="3"/>
      <c r="B151" s="3"/>
      <c r="C151" s="3"/>
      <c r="D151" s="31"/>
      <c r="E151" s="31"/>
      <c r="F151" s="3"/>
      <c r="G151" s="3"/>
      <c r="H151" s="3"/>
      <c r="I151" s="3"/>
      <c r="J151" s="3"/>
      <c r="K151" s="3"/>
      <c r="L151" s="3"/>
      <c r="M151" s="3"/>
      <c r="N151" s="3"/>
      <c r="O151" s="3"/>
      <c r="P151" s="3"/>
      <c r="Q151" s="3"/>
      <c r="R151" s="3"/>
      <c r="S151" s="3"/>
      <c r="T151" s="3"/>
      <c r="U151" s="3"/>
      <c r="V151" s="3"/>
      <c r="W151" s="3"/>
      <c r="X151" s="3"/>
      <c r="Y151" s="3"/>
      <c r="Z151" s="3"/>
      <c r="AA151" s="36"/>
      <c r="AE151" s="67"/>
      <c r="AH151" s="79"/>
    </row>
    <row r="152" ht="15" customHeight="1" spans="1:34">
      <c r="A152" s="3"/>
      <c r="B152" s="3"/>
      <c r="C152" s="3"/>
      <c r="D152" s="31"/>
      <c r="E152" s="31"/>
      <c r="F152" s="3"/>
      <c r="G152" s="3"/>
      <c r="H152" s="3"/>
      <c r="I152" s="3"/>
      <c r="J152" s="3"/>
      <c r="K152" s="3"/>
      <c r="L152" s="3"/>
      <c r="M152" s="3"/>
      <c r="N152" s="3"/>
      <c r="O152" s="3"/>
      <c r="P152" s="3"/>
      <c r="Q152" s="3"/>
      <c r="R152" s="3"/>
      <c r="S152" s="3"/>
      <c r="T152" s="3"/>
      <c r="U152" s="3"/>
      <c r="V152" s="3"/>
      <c r="W152" s="3"/>
      <c r="X152" s="3"/>
      <c r="Y152" s="3"/>
      <c r="Z152" s="3"/>
      <c r="AA152" s="36"/>
      <c r="AE152" s="67"/>
      <c r="AH152" s="79"/>
    </row>
    <row r="153" ht="15" customHeight="1" spans="1:34">
      <c r="A153" s="3"/>
      <c r="B153" s="3"/>
      <c r="C153" s="3"/>
      <c r="D153" s="31"/>
      <c r="E153" s="31"/>
      <c r="F153" s="3"/>
      <c r="G153" s="3"/>
      <c r="H153" s="3"/>
      <c r="I153" s="3"/>
      <c r="J153" s="3"/>
      <c r="K153" s="3"/>
      <c r="L153" s="3"/>
      <c r="M153" s="3"/>
      <c r="N153" s="3"/>
      <c r="O153" s="3"/>
      <c r="P153" s="3"/>
      <c r="Q153" s="3"/>
      <c r="R153" s="3"/>
      <c r="S153" s="3"/>
      <c r="T153" s="3"/>
      <c r="U153" s="3"/>
      <c r="V153" s="3"/>
      <c r="W153" s="3"/>
      <c r="X153" s="3"/>
      <c r="Y153" s="3"/>
      <c r="Z153" s="3"/>
      <c r="AA153" s="36"/>
      <c r="AE153" s="67"/>
      <c r="AH153" s="79"/>
    </row>
    <row r="154" ht="15" customHeight="1" spans="1:34">
      <c r="A154" s="3"/>
      <c r="B154" s="3"/>
      <c r="C154" s="3"/>
      <c r="D154" s="31"/>
      <c r="E154" s="31"/>
      <c r="F154" s="3"/>
      <c r="G154" s="3"/>
      <c r="H154" s="3"/>
      <c r="I154" s="3"/>
      <c r="J154" s="3"/>
      <c r="K154" s="3"/>
      <c r="L154" s="3"/>
      <c r="M154" s="3"/>
      <c r="N154" s="3"/>
      <c r="O154" s="3"/>
      <c r="P154" s="3"/>
      <c r="Q154" s="3"/>
      <c r="R154" s="3"/>
      <c r="S154" s="3"/>
      <c r="T154" s="3"/>
      <c r="U154" s="3"/>
      <c r="V154" s="3"/>
      <c r="W154" s="3"/>
      <c r="X154" s="3"/>
      <c r="Y154" s="3"/>
      <c r="Z154" s="3"/>
      <c r="AA154" s="36"/>
      <c r="AE154" s="67"/>
      <c r="AH154" s="79"/>
    </row>
    <row r="155" ht="15" customHeight="1" spans="1:34">
      <c r="A155" s="3"/>
      <c r="B155" s="3"/>
      <c r="C155" s="3"/>
      <c r="D155" s="31"/>
      <c r="E155" s="31"/>
      <c r="F155" s="3"/>
      <c r="G155" s="3"/>
      <c r="H155" s="3"/>
      <c r="I155" s="3"/>
      <c r="J155" s="3"/>
      <c r="K155" s="3"/>
      <c r="L155" s="3"/>
      <c r="M155" s="3"/>
      <c r="N155" s="3"/>
      <c r="O155" s="3"/>
      <c r="P155" s="3"/>
      <c r="Q155" s="3"/>
      <c r="R155" s="3"/>
      <c r="S155" s="3"/>
      <c r="T155" s="3"/>
      <c r="U155" s="3"/>
      <c r="V155" s="3"/>
      <c r="W155" s="3"/>
      <c r="X155" s="3"/>
      <c r="Y155" s="3"/>
      <c r="Z155" s="3"/>
      <c r="AA155" s="36"/>
      <c r="AE155" s="67"/>
      <c r="AH155" s="79"/>
    </row>
    <row r="156" ht="15" customHeight="1" spans="1:34">
      <c r="A156" s="3"/>
      <c r="B156" s="3"/>
      <c r="C156" s="3"/>
      <c r="D156" s="31"/>
      <c r="E156" s="31"/>
      <c r="F156" s="3"/>
      <c r="G156" s="3"/>
      <c r="H156" s="3"/>
      <c r="I156" s="3"/>
      <c r="J156" s="3"/>
      <c r="K156" s="3"/>
      <c r="L156" s="3"/>
      <c r="M156" s="3"/>
      <c r="N156" s="3"/>
      <c r="O156" s="3"/>
      <c r="P156" s="3"/>
      <c r="Q156" s="3"/>
      <c r="R156" s="3"/>
      <c r="S156" s="3"/>
      <c r="T156" s="3"/>
      <c r="U156" s="3"/>
      <c r="V156" s="3"/>
      <c r="W156" s="3"/>
      <c r="X156" s="3"/>
      <c r="Y156" s="3"/>
      <c r="Z156" s="3"/>
      <c r="AA156" s="36"/>
      <c r="AE156" s="67"/>
      <c r="AH156" s="79"/>
    </row>
    <row r="157" ht="15" customHeight="1" spans="1:34">
      <c r="A157" s="3"/>
      <c r="B157" s="3"/>
      <c r="C157" s="3"/>
      <c r="D157" s="31"/>
      <c r="E157" s="31"/>
      <c r="F157" s="3"/>
      <c r="G157" s="3"/>
      <c r="H157" s="3"/>
      <c r="I157" s="3"/>
      <c r="J157" s="3"/>
      <c r="K157" s="3"/>
      <c r="L157" s="3"/>
      <c r="M157" s="3"/>
      <c r="N157" s="3"/>
      <c r="O157" s="3"/>
      <c r="P157" s="3"/>
      <c r="Q157" s="3"/>
      <c r="R157" s="3"/>
      <c r="S157" s="3"/>
      <c r="T157" s="3"/>
      <c r="U157" s="3"/>
      <c r="V157" s="3"/>
      <c r="W157" s="3"/>
      <c r="X157" s="3"/>
      <c r="Y157" s="3"/>
      <c r="Z157" s="3"/>
      <c r="AA157" s="36"/>
      <c r="AE157" s="67"/>
      <c r="AH157" s="79"/>
    </row>
    <row r="158" ht="15" customHeight="1" spans="1:34">
      <c r="A158" s="3"/>
      <c r="B158" s="3"/>
      <c r="C158" s="3"/>
      <c r="D158" s="31"/>
      <c r="E158" s="31"/>
      <c r="F158" s="3"/>
      <c r="G158" s="3"/>
      <c r="H158" s="3"/>
      <c r="I158" s="3"/>
      <c r="J158" s="3"/>
      <c r="K158" s="3"/>
      <c r="L158" s="3"/>
      <c r="M158" s="3"/>
      <c r="N158" s="3"/>
      <c r="O158" s="3"/>
      <c r="P158" s="3"/>
      <c r="Q158" s="3"/>
      <c r="R158" s="3"/>
      <c r="S158" s="3"/>
      <c r="T158" s="3"/>
      <c r="U158" s="3"/>
      <c r="V158" s="3"/>
      <c r="W158" s="3"/>
      <c r="X158" s="3"/>
      <c r="Y158" s="3"/>
      <c r="Z158" s="3"/>
      <c r="AA158" s="36"/>
      <c r="AE158" s="67"/>
      <c r="AH158" s="79"/>
    </row>
    <row r="159" ht="15" customHeight="1" spans="1:34">
      <c r="A159" s="3"/>
      <c r="B159" s="3"/>
      <c r="C159" s="3"/>
      <c r="D159" s="31"/>
      <c r="E159" s="31"/>
      <c r="F159" s="3"/>
      <c r="G159" s="3"/>
      <c r="H159" s="3"/>
      <c r="I159" s="3"/>
      <c r="J159" s="3"/>
      <c r="K159" s="3"/>
      <c r="L159" s="3"/>
      <c r="M159" s="3"/>
      <c r="N159" s="3"/>
      <c r="O159" s="3"/>
      <c r="P159" s="3"/>
      <c r="Q159" s="3"/>
      <c r="R159" s="3"/>
      <c r="S159" s="3"/>
      <c r="T159" s="3"/>
      <c r="U159" s="3"/>
      <c r="V159" s="3"/>
      <c r="W159" s="3"/>
      <c r="X159" s="3"/>
      <c r="Y159" s="3"/>
      <c r="Z159" s="3"/>
      <c r="AA159" s="36"/>
      <c r="AE159" s="67"/>
      <c r="AH159" s="79"/>
    </row>
    <row r="160" ht="15" customHeight="1" spans="1:34">
      <c r="A160" s="3"/>
      <c r="B160" s="3"/>
      <c r="C160" s="3"/>
      <c r="D160" s="31"/>
      <c r="E160" s="31"/>
      <c r="F160" s="3"/>
      <c r="G160" s="3"/>
      <c r="H160" s="3"/>
      <c r="I160" s="3"/>
      <c r="J160" s="3"/>
      <c r="K160" s="3"/>
      <c r="L160" s="3"/>
      <c r="M160" s="3"/>
      <c r="N160" s="3"/>
      <c r="O160" s="3"/>
      <c r="P160" s="3"/>
      <c r="Q160" s="3"/>
      <c r="R160" s="3"/>
      <c r="S160" s="3"/>
      <c r="T160" s="3"/>
      <c r="U160" s="3"/>
      <c r="V160" s="3"/>
      <c r="W160" s="3"/>
      <c r="X160" s="3"/>
      <c r="Y160" s="3"/>
      <c r="Z160" s="3"/>
      <c r="AA160" s="36"/>
      <c r="AE160" s="67"/>
      <c r="AH160" s="79"/>
    </row>
    <row r="161" ht="15" customHeight="1" spans="1:34">
      <c r="A161" s="3"/>
      <c r="B161" s="3"/>
      <c r="C161" s="3"/>
      <c r="D161" s="31"/>
      <c r="E161" s="31"/>
      <c r="F161" s="3"/>
      <c r="G161" s="3"/>
      <c r="H161" s="3"/>
      <c r="I161" s="3"/>
      <c r="J161" s="3"/>
      <c r="K161" s="3"/>
      <c r="L161" s="3"/>
      <c r="M161" s="3"/>
      <c r="N161" s="3"/>
      <c r="O161" s="3"/>
      <c r="P161" s="3"/>
      <c r="Q161" s="3"/>
      <c r="R161" s="3"/>
      <c r="S161" s="3"/>
      <c r="T161" s="3"/>
      <c r="U161" s="3"/>
      <c r="V161" s="3"/>
      <c r="W161" s="3"/>
      <c r="X161" s="3"/>
      <c r="Y161" s="3"/>
      <c r="Z161" s="3"/>
      <c r="AA161" s="36"/>
      <c r="AE161" s="67"/>
      <c r="AH161" s="79"/>
    </row>
    <row r="162" ht="15" customHeight="1" spans="1:34">
      <c r="A162" s="3"/>
      <c r="B162" s="3"/>
      <c r="C162" s="3"/>
      <c r="D162" s="31"/>
      <c r="E162" s="31"/>
      <c r="F162" s="3"/>
      <c r="G162" s="3"/>
      <c r="H162" s="3"/>
      <c r="I162" s="3"/>
      <c r="J162" s="3"/>
      <c r="K162" s="3"/>
      <c r="L162" s="3"/>
      <c r="M162" s="3"/>
      <c r="N162" s="3"/>
      <c r="O162" s="3"/>
      <c r="P162" s="3"/>
      <c r="Q162" s="3"/>
      <c r="R162" s="3"/>
      <c r="S162" s="3"/>
      <c r="T162" s="3"/>
      <c r="U162" s="3"/>
      <c r="V162" s="3"/>
      <c r="W162" s="3"/>
      <c r="X162" s="3"/>
      <c r="Y162" s="3"/>
      <c r="Z162" s="3"/>
      <c r="AA162" s="36"/>
      <c r="AE162" s="67"/>
      <c r="AH162" s="79"/>
    </row>
    <row r="163" ht="15" customHeight="1" spans="1:34">
      <c r="A163" s="3"/>
      <c r="B163" s="3"/>
      <c r="C163" s="3"/>
      <c r="D163" s="31"/>
      <c r="E163" s="31"/>
      <c r="F163" s="3"/>
      <c r="G163" s="3"/>
      <c r="H163" s="3"/>
      <c r="I163" s="3"/>
      <c r="J163" s="3"/>
      <c r="K163" s="3"/>
      <c r="L163" s="3"/>
      <c r="M163" s="3"/>
      <c r="N163" s="3"/>
      <c r="O163" s="3"/>
      <c r="P163" s="3"/>
      <c r="Q163" s="3"/>
      <c r="R163" s="3"/>
      <c r="S163" s="3"/>
      <c r="T163" s="3"/>
      <c r="U163" s="3"/>
      <c r="V163" s="3"/>
      <c r="W163" s="3"/>
      <c r="X163" s="3"/>
      <c r="Y163" s="3"/>
      <c r="Z163" s="3"/>
      <c r="AA163" s="36"/>
      <c r="AE163" s="67"/>
      <c r="AH163" s="79"/>
    </row>
    <row r="164" ht="15" customHeight="1" spans="1:34">
      <c r="A164" s="3"/>
      <c r="B164" s="3"/>
      <c r="C164" s="3"/>
      <c r="D164" s="31"/>
      <c r="E164" s="31"/>
      <c r="F164" s="3"/>
      <c r="G164" s="3"/>
      <c r="H164" s="3"/>
      <c r="I164" s="3"/>
      <c r="J164" s="3"/>
      <c r="K164" s="3"/>
      <c r="L164" s="3"/>
      <c r="M164" s="3"/>
      <c r="N164" s="3"/>
      <c r="O164" s="3"/>
      <c r="P164" s="3"/>
      <c r="Q164" s="3"/>
      <c r="R164" s="3"/>
      <c r="S164" s="3"/>
      <c r="T164" s="3"/>
      <c r="U164" s="3"/>
      <c r="V164" s="3"/>
      <c r="W164" s="3"/>
      <c r="X164" s="3"/>
      <c r="Y164" s="3"/>
      <c r="Z164" s="3"/>
      <c r="AA164" s="36"/>
      <c r="AE164" s="67"/>
      <c r="AH164" s="79"/>
    </row>
    <row r="165" ht="15" customHeight="1" spans="1:34">
      <c r="A165" s="3"/>
      <c r="B165" s="3"/>
      <c r="C165" s="3"/>
      <c r="D165" s="31"/>
      <c r="E165" s="31"/>
      <c r="F165" s="3"/>
      <c r="G165" s="3"/>
      <c r="H165" s="3"/>
      <c r="I165" s="3"/>
      <c r="J165" s="3"/>
      <c r="K165" s="3"/>
      <c r="L165" s="3"/>
      <c r="M165" s="3"/>
      <c r="N165" s="3"/>
      <c r="O165" s="3"/>
      <c r="P165" s="3"/>
      <c r="Q165" s="3"/>
      <c r="R165" s="3"/>
      <c r="S165" s="3"/>
      <c r="T165" s="3"/>
      <c r="U165" s="3"/>
      <c r="V165" s="3"/>
      <c r="W165" s="3"/>
      <c r="X165" s="3"/>
      <c r="Y165" s="3"/>
      <c r="Z165" s="3"/>
      <c r="AA165" s="36"/>
      <c r="AE165" s="67"/>
      <c r="AH165" s="79"/>
    </row>
    <row r="166" ht="15" customHeight="1" spans="1:34">
      <c r="A166" s="3"/>
      <c r="B166" s="3"/>
      <c r="C166" s="3"/>
      <c r="D166" s="31"/>
      <c r="E166" s="31"/>
      <c r="F166" s="3"/>
      <c r="G166" s="3"/>
      <c r="H166" s="3"/>
      <c r="I166" s="3"/>
      <c r="J166" s="3"/>
      <c r="K166" s="3"/>
      <c r="L166" s="3"/>
      <c r="M166" s="3"/>
      <c r="N166" s="3"/>
      <c r="O166" s="3"/>
      <c r="P166" s="3"/>
      <c r="Q166" s="3"/>
      <c r="R166" s="3"/>
      <c r="S166" s="3"/>
      <c r="T166" s="3"/>
      <c r="U166" s="3"/>
      <c r="V166" s="3"/>
      <c r="W166" s="3"/>
      <c r="X166" s="3"/>
      <c r="Y166" s="3"/>
      <c r="Z166" s="3"/>
      <c r="AA166" s="36"/>
      <c r="AE166" s="67"/>
      <c r="AH166" s="79"/>
    </row>
    <row r="167" ht="15" customHeight="1" spans="1:34">
      <c r="A167" s="3"/>
      <c r="B167" s="3"/>
      <c r="C167" s="3"/>
      <c r="D167" s="31"/>
      <c r="E167" s="31"/>
      <c r="F167" s="3"/>
      <c r="G167" s="3"/>
      <c r="H167" s="3"/>
      <c r="I167" s="3"/>
      <c r="J167" s="3"/>
      <c r="K167" s="3"/>
      <c r="L167" s="3"/>
      <c r="M167" s="3"/>
      <c r="N167" s="3"/>
      <c r="O167" s="3"/>
      <c r="P167" s="3"/>
      <c r="Q167" s="3"/>
      <c r="R167" s="3"/>
      <c r="S167" s="3"/>
      <c r="T167" s="3"/>
      <c r="U167" s="3"/>
      <c r="V167" s="3"/>
      <c r="W167" s="3"/>
      <c r="X167" s="3"/>
      <c r="Y167" s="3"/>
      <c r="Z167" s="3"/>
      <c r="AA167" s="36"/>
      <c r="AE167" s="67"/>
      <c r="AH167" s="79"/>
    </row>
    <row r="168" ht="15" customHeight="1" spans="1:34">
      <c r="A168" s="3"/>
      <c r="B168" s="3"/>
      <c r="C168" s="3"/>
      <c r="D168" s="31"/>
      <c r="E168" s="31"/>
      <c r="F168" s="3"/>
      <c r="G168" s="3"/>
      <c r="H168" s="3"/>
      <c r="I168" s="3"/>
      <c r="J168" s="3"/>
      <c r="K168" s="3"/>
      <c r="L168" s="3"/>
      <c r="M168" s="3"/>
      <c r="N168" s="3"/>
      <c r="O168" s="3"/>
      <c r="P168" s="3"/>
      <c r="Q168" s="3"/>
      <c r="R168" s="3"/>
      <c r="S168" s="3"/>
      <c r="T168" s="3"/>
      <c r="U168" s="3"/>
      <c r="V168" s="3"/>
      <c r="W168" s="3"/>
      <c r="X168" s="3"/>
      <c r="Y168" s="3"/>
      <c r="Z168" s="3"/>
      <c r="AA168" s="36"/>
      <c r="AE168" s="67"/>
      <c r="AH168" s="79"/>
    </row>
    <row r="169" ht="15" customHeight="1" spans="1:34">
      <c r="A169" s="3"/>
      <c r="B169" s="3"/>
      <c r="C169" s="3"/>
      <c r="D169" s="31"/>
      <c r="E169" s="31"/>
      <c r="F169" s="3"/>
      <c r="G169" s="3"/>
      <c r="H169" s="3"/>
      <c r="I169" s="3"/>
      <c r="J169" s="3"/>
      <c r="K169" s="3"/>
      <c r="L169" s="3"/>
      <c r="M169" s="3"/>
      <c r="N169" s="3"/>
      <c r="O169" s="3"/>
      <c r="P169" s="3"/>
      <c r="Q169" s="3"/>
      <c r="R169" s="3"/>
      <c r="S169" s="3"/>
      <c r="T169" s="3"/>
      <c r="U169" s="3"/>
      <c r="V169" s="3"/>
      <c r="W169" s="3"/>
      <c r="X169" s="3"/>
      <c r="Y169" s="3"/>
      <c r="Z169" s="3"/>
      <c r="AA169" s="36"/>
      <c r="AE169" s="67"/>
      <c r="AH169" s="79"/>
    </row>
    <row r="170" ht="15" customHeight="1" spans="1:34">
      <c r="A170" s="3"/>
      <c r="B170" s="3"/>
      <c r="C170" s="3"/>
      <c r="D170" s="31"/>
      <c r="E170" s="31"/>
      <c r="F170" s="3"/>
      <c r="G170" s="3"/>
      <c r="H170" s="3"/>
      <c r="I170" s="3"/>
      <c r="J170" s="3"/>
      <c r="K170" s="3"/>
      <c r="L170" s="3"/>
      <c r="M170" s="3"/>
      <c r="N170" s="3"/>
      <c r="O170" s="3"/>
      <c r="P170" s="3"/>
      <c r="Q170" s="3"/>
      <c r="R170" s="3"/>
      <c r="S170" s="3"/>
      <c r="T170" s="3"/>
      <c r="U170" s="3"/>
      <c r="V170" s="3"/>
      <c r="W170" s="3"/>
      <c r="X170" s="3"/>
      <c r="Y170" s="3"/>
      <c r="Z170" s="3"/>
      <c r="AA170" s="36"/>
      <c r="AE170" s="67"/>
      <c r="AH170" s="79"/>
    </row>
    <row r="171" ht="15" customHeight="1" spans="1:34">
      <c r="A171" s="3"/>
      <c r="B171" s="3"/>
      <c r="C171" s="3"/>
      <c r="D171" s="31"/>
      <c r="E171" s="31"/>
      <c r="F171" s="3"/>
      <c r="G171" s="3"/>
      <c r="H171" s="3"/>
      <c r="I171" s="3"/>
      <c r="J171" s="3"/>
      <c r="K171" s="3"/>
      <c r="L171" s="3"/>
      <c r="M171" s="3"/>
      <c r="N171" s="3"/>
      <c r="O171" s="3"/>
      <c r="P171" s="3"/>
      <c r="Q171" s="3"/>
      <c r="R171" s="3"/>
      <c r="S171" s="3"/>
      <c r="T171" s="3"/>
      <c r="U171" s="3"/>
      <c r="V171" s="3"/>
      <c r="W171" s="3"/>
      <c r="X171" s="3"/>
      <c r="Y171" s="3"/>
      <c r="Z171" s="3"/>
      <c r="AA171" s="36"/>
      <c r="AE171" s="67"/>
      <c r="AH171" s="79"/>
    </row>
    <row r="172" ht="15" customHeight="1" spans="1:34">
      <c r="A172" s="3"/>
      <c r="B172" s="3"/>
      <c r="C172" s="3"/>
      <c r="D172" s="31"/>
      <c r="E172" s="31"/>
      <c r="F172" s="3"/>
      <c r="G172" s="3"/>
      <c r="H172" s="3"/>
      <c r="I172" s="3"/>
      <c r="J172" s="3"/>
      <c r="K172" s="3"/>
      <c r="L172" s="3"/>
      <c r="M172" s="3"/>
      <c r="N172" s="3"/>
      <c r="O172" s="3"/>
      <c r="P172" s="3"/>
      <c r="Q172" s="3"/>
      <c r="R172" s="3"/>
      <c r="S172" s="3"/>
      <c r="T172" s="3"/>
      <c r="U172" s="3"/>
      <c r="V172" s="3"/>
      <c r="W172" s="3"/>
      <c r="X172" s="3"/>
      <c r="Y172" s="3"/>
      <c r="Z172" s="3"/>
      <c r="AA172" s="36"/>
      <c r="AE172" s="67"/>
      <c r="AH172" s="79"/>
    </row>
    <row r="173" ht="15" customHeight="1" spans="1:34">
      <c r="A173" s="3"/>
      <c r="B173" s="3"/>
      <c r="C173" s="3"/>
      <c r="D173" s="31"/>
      <c r="E173" s="31"/>
      <c r="F173" s="3"/>
      <c r="G173" s="3"/>
      <c r="H173" s="3"/>
      <c r="I173" s="3"/>
      <c r="J173" s="3"/>
      <c r="K173" s="3"/>
      <c r="L173" s="3"/>
      <c r="M173" s="3"/>
      <c r="N173" s="3"/>
      <c r="O173" s="3"/>
      <c r="P173" s="3"/>
      <c r="Q173" s="3"/>
      <c r="R173" s="3"/>
      <c r="S173" s="3"/>
      <c r="T173" s="3"/>
      <c r="U173" s="3"/>
      <c r="V173" s="3"/>
      <c r="W173" s="3"/>
      <c r="X173" s="3"/>
      <c r="Y173" s="3"/>
      <c r="Z173" s="3"/>
      <c r="AA173" s="36"/>
      <c r="AE173" s="67"/>
      <c r="AH173" s="79"/>
    </row>
    <row r="174" ht="15" customHeight="1" spans="1:34">
      <c r="A174" s="3"/>
      <c r="B174" s="3"/>
      <c r="C174" s="3"/>
      <c r="D174" s="31"/>
      <c r="E174" s="31"/>
      <c r="F174" s="3"/>
      <c r="G174" s="3"/>
      <c r="H174" s="3"/>
      <c r="I174" s="3"/>
      <c r="J174" s="3"/>
      <c r="K174" s="3"/>
      <c r="L174" s="3"/>
      <c r="M174" s="3"/>
      <c r="N174" s="3"/>
      <c r="O174" s="3"/>
      <c r="P174" s="3"/>
      <c r="Q174" s="3"/>
      <c r="R174" s="3"/>
      <c r="S174" s="3"/>
      <c r="T174" s="3"/>
      <c r="U174" s="3"/>
      <c r="V174" s="3"/>
      <c r="W174" s="3"/>
      <c r="X174" s="3"/>
      <c r="Y174" s="3"/>
      <c r="Z174" s="3"/>
      <c r="AA174" s="36"/>
      <c r="AE174" s="67"/>
      <c r="AH174" s="79"/>
    </row>
    <row r="175" ht="15" customHeight="1" spans="1:34">
      <c r="A175" s="3"/>
      <c r="B175" s="3"/>
      <c r="C175" s="3"/>
      <c r="D175" s="31"/>
      <c r="E175" s="31"/>
      <c r="F175" s="3"/>
      <c r="G175" s="3"/>
      <c r="H175" s="3"/>
      <c r="I175" s="3"/>
      <c r="J175" s="3"/>
      <c r="K175" s="3"/>
      <c r="L175" s="3"/>
      <c r="M175" s="3"/>
      <c r="N175" s="3"/>
      <c r="O175" s="3"/>
      <c r="P175" s="3"/>
      <c r="Q175" s="3"/>
      <c r="R175" s="3"/>
      <c r="S175" s="3"/>
      <c r="T175" s="3"/>
      <c r="U175" s="3"/>
      <c r="V175" s="3"/>
      <c r="W175" s="3"/>
      <c r="X175" s="3"/>
      <c r="Y175" s="3"/>
      <c r="Z175" s="3"/>
      <c r="AA175" s="36"/>
      <c r="AE175" s="67"/>
      <c r="AH175" s="79"/>
    </row>
    <row r="176" ht="15" customHeight="1" spans="1:34">
      <c r="A176" s="3"/>
      <c r="B176" s="3"/>
      <c r="C176" s="3"/>
      <c r="D176" s="31"/>
      <c r="E176" s="31"/>
      <c r="F176" s="3"/>
      <c r="G176" s="3"/>
      <c r="H176" s="3"/>
      <c r="I176" s="3"/>
      <c r="J176" s="3"/>
      <c r="K176" s="3"/>
      <c r="L176" s="3"/>
      <c r="M176" s="3"/>
      <c r="N176" s="3"/>
      <c r="O176" s="3"/>
      <c r="P176" s="3"/>
      <c r="Q176" s="3"/>
      <c r="R176" s="3"/>
      <c r="S176" s="3"/>
      <c r="T176" s="3"/>
      <c r="U176" s="3"/>
      <c r="V176" s="3"/>
      <c r="W176" s="3"/>
      <c r="X176" s="3"/>
      <c r="Y176" s="3"/>
      <c r="Z176" s="3"/>
      <c r="AA176" s="36"/>
      <c r="AE176" s="67"/>
      <c r="AH176" s="79"/>
    </row>
    <row r="177" ht="15" customHeight="1" spans="1:34">
      <c r="A177" s="3"/>
      <c r="B177" s="3"/>
      <c r="C177" s="3"/>
      <c r="D177" s="31"/>
      <c r="E177" s="31"/>
      <c r="F177" s="3"/>
      <c r="G177" s="3"/>
      <c r="H177" s="3"/>
      <c r="I177" s="3"/>
      <c r="J177" s="3"/>
      <c r="K177" s="3"/>
      <c r="L177" s="3"/>
      <c r="M177" s="3"/>
      <c r="N177" s="3"/>
      <c r="O177" s="3"/>
      <c r="P177" s="3"/>
      <c r="Q177" s="3"/>
      <c r="R177" s="3"/>
      <c r="S177" s="3"/>
      <c r="T177" s="3"/>
      <c r="U177" s="3"/>
      <c r="V177" s="3"/>
      <c r="W177" s="3"/>
      <c r="X177" s="3"/>
      <c r="Y177" s="3"/>
      <c r="Z177" s="3"/>
      <c r="AA177" s="36"/>
      <c r="AE177" s="67"/>
      <c r="AH177" s="79"/>
    </row>
    <row r="178" ht="15" customHeight="1" spans="1:34">
      <c r="A178" s="3"/>
      <c r="B178" s="3"/>
      <c r="C178" s="3"/>
      <c r="D178" s="31"/>
      <c r="E178" s="31"/>
      <c r="F178" s="3"/>
      <c r="G178" s="3"/>
      <c r="H178" s="3"/>
      <c r="I178" s="3"/>
      <c r="J178" s="3"/>
      <c r="K178" s="3"/>
      <c r="L178" s="3"/>
      <c r="M178" s="3"/>
      <c r="N178" s="3"/>
      <c r="O178" s="3"/>
      <c r="P178" s="3"/>
      <c r="Q178" s="3"/>
      <c r="R178" s="3"/>
      <c r="S178" s="3"/>
      <c r="T178" s="3"/>
      <c r="U178" s="3"/>
      <c r="V178" s="3"/>
      <c r="W178" s="3"/>
      <c r="X178" s="3"/>
      <c r="Y178" s="3"/>
      <c r="Z178" s="3"/>
      <c r="AA178" s="36"/>
      <c r="AE178" s="67"/>
      <c r="AH178" s="79"/>
    </row>
    <row r="179" ht="15" customHeight="1" spans="1:34">
      <c r="A179" s="3"/>
      <c r="B179" s="3"/>
      <c r="C179" s="3"/>
      <c r="D179" s="31"/>
      <c r="E179" s="31"/>
      <c r="F179" s="3"/>
      <c r="G179" s="3"/>
      <c r="H179" s="3"/>
      <c r="I179" s="3"/>
      <c r="J179" s="3"/>
      <c r="K179" s="3"/>
      <c r="L179" s="3"/>
      <c r="M179" s="3"/>
      <c r="N179" s="3"/>
      <c r="O179" s="3"/>
      <c r="P179" s="3"/>
      <c r="Q179" s="3"/>
      <c r="R179" s="3"/>
      <c r="S179" s="3"/>
      <c r="T179" s="3"/>
      <c r="U179" s="3"/>
      <c r="V179" s="3"/>
      <c r="W179" s="3"/>
      <c r="X179" s="3"/>
      <c r="Y179" s="3"/>
      <c r="Z179" s="3"/>
      <c r="AA179" s="36"/>
      <c r="AE179" s="67"/>
      <c r="AH179" s="79"/>
    </row>
    <row r="180" ht="15" customHeight="1" spans="1:34">
      <c r="A180" s="3"/>
      <c r="B180" s="3"/>
      <c r="C180" s="3"/>
      <c r="D180" s="31"/>
      <c r="E180" s="31"/>
      <c r="F180" s="3"/>
      <c r="G180" s="3"/>
      <c r="H180" s="3"/>
      <c r="I180" s="3"/>
      <c r="J180" s="3"/>
      <c r="K180" s="3"/>
      <c r="L180" s="3"/>
      <c r="M180" s="3"/>
      <c r="N180" s="3"/>
      <c r="O180" s="3"/>
      <c r="P180" s="3"/>
      <c r="Q180" s="3"/>
      <c r="R180" s="3"/>
      <c r="S180" s="3"/>
      <c r="T180" s="3"/>
      <c r="U180" s="3"/>
      <c r="V180" s="3"/>
      <c r="W180" s="3"/>
      <c r="X180" s="3"/>
      <c r="Y180" s="3"/>
      <c r="Z180" s="3"/>
      <c r="AA180" s="36"/>
      <c r="AE180" s="67"/>
      <c r="AH180" s="79"/>
    </row>
    <row r="181" ht="15" customHeight="1" spans="1:34">
      <c r="A181" s="3"/>
      <c r="B181" s="3"/>
      <c r="C181" s="3"/>
      <c r="D181" s="31"/>
      <c r="E181" s="31"/>
      <c r="F181" s="3"/>
      <c r="G181" s="3"/>
      <c r="H181" s="3"/>
      <c r="I181" s="3"/>
      <c r="J181" s="3"/>
      <c r="K181" s="3"/>
      <c r="L181" s="3"/>
      <c r="M181" s="3"/>
      <c r="N181" s="3"/>
      <c r="O181" s="3"/>
      <c r="P181" s="3"/>
      <c r="Q181" s="3"/>
      <c r="R181" s="3"/>
      <c r="S181" s="3"/>
      <c r="T181" s="3"/>
      <c r="U181" s="3"/>
      <c r="V181" s="3"/>
      <c r="W181" s="3"/>
      <c r="X181" s="3"/>
      <c r="Y181" s="3"/>
      <c r="Z181" s="3"/>
      <c r="AA181" s="36"/>
      <c r="AE181" s="67"/>
      <c r="AH181" s="79"/>
    </row>
    <row r="182" ht="15" customHeight="1" spans="1:34">
      <c r="A182" s="3"/>
      <c r="B182" s="3"/>
      <c r="C182" s="3"/>
      <c r="D182" s="31"/>
      <c r="E182" s="31"/>
      <c r="F182" s="3"/>
      <c r="G182" s="3"/>
      <c r="H182" s="3"/>
      <c r="I182" s="3"/>
      <c r="J182" s="3"/>
      <c r="K182" s="3"/>
      <c r="L182" s="3"/>
      <c r="M182" s="3"/>
      <c r="N182" s="3"/>
      <c r="O182" s="3"/>
      <c r="P182" s="3"/>
      <c r="Q182" s="3"/>
      <c r="R182" s="3"/>
      <c r="S182" s="3"/>
      <c r="T182" s="3"/>
      <c r="U182" s="3"/>
      <c r="V182" s="3"/>
      <c r="W182" s="3"/>
      <c r="X182" s="3"/>
      <c r="Y182" s="3"/>
      <c r="Z182" s="3"/>
      <c r="AA182" s="36"/>
      <c r="AE182" s="67"/>
      <c r="AH182" s="79"/>
    </row>
    <row r="183" ht="15" customHeight="1" spans="1:34">
      <c r="A183" s="3"/>
      <c r="B183" s="3"/>
      <c r="C183" s="3"/>
      <c r="D183" s="31"/>
      <c r="E183" s="31"/>
      <c r="F183" s="3"/>
      <c r="G183" s="3"/>
      <c r="H183" s="3"/>
      <c r="I183" s="3"/>
      <c r="J183" s="3"/>
      <c r="K183" s="3"/>
      <c r="L183" s="3"/>
      <c r="M183" s="3"/>
      <c r="N183" s="3"/>
      <c r="O183" s="3"/>
      <c r="P183" s="3"/>
      <c r="Q183" s="3"/>
      <c r="R183" s="3"/>
      <c r="S183" s="3"/>
      <c r="T183" s="3"/>
      <c r="U183" s="3"/>
      <c r="V183" s="3"/>
      <c r="W183" s="3"/>
      <c r="X183" s="3"/>
      <c r="Y183" s="3"/>
      <c r="Z183" s="3"/>
      <c r="AA183" s="36"/>
      <c r="AE183" s="67"/>
      <c r="AH183" s="79"/>
    </row>
    <row r="184" ht="15" customHeight="1" spans="1:34">
      <c r="A184" s="3"/>
      <c r="B184" s="3"/>
      <c r="C184" s="3"/>
      <c r="D184" s="31"/>
      <c r="E184" s="31"/>
      <c r="F184" s="3"/>
      <c r="G184" s="3"/>
      <c r="H184" s="3"/>
      <c r="I184" s="3"/>
      <c r="J184" s="3"/>
      <c r="K184" s="3"/>
      <c r="L184" s="3"/>
      <c r="M184" s="3"/>
      <c r="N184" s="3"/>
      <c r="O184" s="3"/>
      <c r="P184" s="3"/>
      <c r="Q184" s="3"/>
      <c r="R184" s="3"/>
      <c r="S184" s="3"/>
      <c r="T184" s="3"/>
      <c r="U184" s="3"/>
      <c r="V184" s="3"/>
      <c r="W184" s="3"/>
      <c r="X184" s="3"/>
      <c r="Y184" s="3"/>
      <c r="Z184" s="3"/>
      <c r="AA184" s="36"/>
      <c r="AE184" s="67"/>
      <c r="AH184" s="79"/>
    </row>
    <row r="185" ht="15" customHeight="1" spans="1:34">
      <c r="A185" s="3"/>
      <c r="B185" s="3"/>
      <c r="C185" s="3"/>
      <c r="D185" s="31"/>
      <c r="E185" s="31"/>
      <c r="F185" s="3"/>
      <c r="G185" s="3"/>
      <c r="H185" s="3"/>
      <c r="I185" s="3"/>
      <c r="J185" s="3"/>
      <c r="K185" s="3"/>
      <c r="L185" s="3"/>
      <c r="M185" s="3"/>
      <c r="N185" s="3"/>
      <c r="O185" s="3"/>
      <c r="P185" s="3"/>
      <c r="Q185" s="3"/>
      <c r="R185" s="3"/>
      <c r="S185" s="3"/>
      <c r="T185" s="3"/>
      <c r="U185" s="3"/>
      <c r="V185" s="3"/>
      <c r="W185" s="3"/>
      <c r="X185" s="3"/>
      <c r="Y185" s="3"/>
      <c r="Z185" s="3"/>
      <c r="AA185" s="36"/>
      <c r="AE185" s="67"/>
      <c r="AH185" s="79"/>
    </row>
    <row r="186" ht="15" customHeight="1" spans="1:34">
      <c r="A186" s="3"/>
      <c r="B186" s="3"/>
      <c r="C186" s="3"/>
      <c r="D186" s="31"/>
      <c r="E186" s="31"/>
      <c r="F186" s="3"/>
      <c r="G186" s="3"/>
      <c r="H186" s="3"/>
      <c r="I186" s="3"/>
      <c r="J186" s="3"/>
      <c r="K186" s="3"/>
      <c r="L186" s="3"/>
      <c r="M186" s="3"/>
      <c r="N186" s="3"/>
      <c r="O186" s="3"/>
      <c r="P186" s="3"/>
      <c r="Q186" s="3"/>
      <c r="R186" s="3"/>
      <c r="S186" s="3"/>
      <c r="T186" s="3"/>
      <c r="U186" s="3"/>
      <c r="V186" s="3"/>
      <c r="W186" s="3"/>
      <c r="X186" s="3"/>
      <c r="Y186" s="3"/>
      <c r="Z186" s="3"/>
      <c r="AA186" s="36"/>
      <c r="AE186" s="67"/>
      <c r="AH186" s="79"/>
    </row>
    <row r="187" ht="15" customHeight="1" spans="1:34">
      <c r="A187" s="3"/>
      <c r="B187" s="3"/>
      <c r="C187" s="3"/>
      <c r="D187" s="31"/>
      <c r="E187" s="31"/>
      <c r="F187" s="3"/>
      <c r="G187" s="3"/>
      <c r="H187" s="3"/>
      <c r="I187" s="3"/>
      <c r="J187" s="3"/>
      <c r="K187" s="3"/>
      <c r="L187" s="3"/>
      <c r="M187" s="3"/>
      <c r="N187" s="3"/>
      <c r="O187" s="3"/>
      <c r="P187" s="3"/>
      <c r="Q187" s="3"/>
      <c r="R187" s="3"/>
      <c r="S187" s="3"/>
      <c r="T187" s="3"/>
      <c r="U187" s="3"/>
      <c r="V187" s="3"/>
      <c r="W187" s="3"/>
      <c r="X187" s="3"/>
      <c r="Y187" s="3"/>
      <c r="Z187" s="3"/>
      <c r="AA187" s="36"/>
      <c r="AE187" s="67"/>
      <c r="AH187" s="79"/>
    </row>
    <row r="188" ht="15" customHeight="1" spans="1:34">
      <c r="A188" s="3"/>
      <c r="B188" s="3"/>
      <c r="C188" s="3"/>
      <c r="D188" s="31"/>
      <c r="E188" s="31"/>
      <c r="F188" s="3"/>
      <c r="G188" s="3"/>
      <c r="H188" s="3"/>
      <c r="I188" s="3"/>
      <c r="J188" s="3"/>
      <c r="K188" s="3"/>
      <c r="L188" s="3"/>
      <c r="M188" s="3"/>
      <c r="N188" s="3"/>
      <c r="O188" s="3"/>
      <c r="P188" s="3"/>
      <c r="Q188" s="3"/>
      <c r="R188" s="3"/>
      <c r="S188" s="3"/>
      <c r="T188" s="3"/>
      <c r="U188" s="3"/>
      <c r="V188" s="3"/>
      <c r="W188" s="3"/>
      <c r="X188" s="3"/>
      <c r="Y188" s="3"/>
      <c r="Z188" s="3"/>
      <c r="AA188" s="36"/>
      <c r="AE188" s="67"/>
      <c r="AH188" s="79"/>
    </row>
    <row r="189" ht="15" customHeight="1" spans="1:34">
      <c r="A189" s="3"/>
      <c r="B189" s="3"/>
      <c r="C189" s="3"/>
      <c r="D189" s="31"/>
      <c r="E189" s="31"/>
      <c r="F189" s="3"/>
      <c r="G189" s="3"/>
      <c r="H189" s="3"/>
      <c r="I189" s="3"/>
      <c r="J189" s="3"/>
      <c r="K189" s="3"/>
      <c r="L189" s="3"/>
      <c r="M189" s="3"/>
      <c r="N189" s="3"/>
      <c r="O189" s="3"/>
      <c r="P189" s="3"/>
      <c r="Q189" s="3"/>
      <c r="R189" s="3"/>
      <c r="S189" s="3"/>
      <c r="T189" s="3"/>
      <c r="U189" s="3"/>
      <c r="V189" s="3"/>
      <c r="W189" s="3"/>
      <c r="X189" s="3"/>
      <c r="Y189" s="3"/>
      <c r="Z189" s="3"/>
      <c r="AA189" s="36"/>
      <c r="AE189" s="67"/>
      <c r="AH189" s="79"/>
    </row>
    <row r="190" ht="15" customHeight="1" spans="1:34">
      <c r="A190" s="3"/>
      <c r="B190" s="3"/>
      <c r="C190" s="3"/>
      <c r="D190" s="31"/>
      <c r="E190" s="31"/>
      <c r="F190" s="3"/>
      <c r="G190" s="3"/>
      <c r="H190" s="3"/>
      <c r="I190" s="3"/>
      <c r="J190" s="3"/>
      <c r="K190" s="3"/>
      <c r="L190" s="3"/>
      <c r="M190" s="3"/>
      <c r="N190" s="3"/>
      <c r="O190" s="3"/>
      <c r="P190" s="3"/>
      <c r="Q190" s="3"/>
      <c r="R190" s="3"/>
      <c r="S190" s="3"/>
      <c r="T190" s="3"/>
      <c r="U190" s="3"/>
      <c r="V190" s="3"/>
      <c r="W190" s="3"/>
      <c r="X190" s="3"/>
      <c r="Y190" s="3"/>
      <c r="Z190" s="3"/>
      <c r="AA190" s="36"/>
      <c r="AE190" s="67"/>
      <c r="AH190" s="79"/>
    </row>
    <row r="191" ht="15" customHeight="1" spans="1:34">
      <c r="A191" s="3"/>
      <c r="B191" s="3"/>
      <c r="C191" s="3"/>
      <c r="D191" s="31"/>
      <c r="E191" s="31"/>
      <c r="F191" s="3"/>
      <c r="G191" s="3"/>
      <c r="H191" s="3"/>
      <c r="I191" s="3"/>
      <c r="J191" s="3"/>
      <c r="K191" s="3"/>
      <c r="L191" s="3"/>
      <c r="M191" s="3"/>
      <c r="N191" s="3"/>
      <c r="O191" s="3"/>
      <c r="P191" s="3"/>
      <c r="Q191" s="3"/>
      <c r="R191" s="3"/>
      <c r="S191" s="3"/>
      <c r="T191" s="3"/>
      <c r="U191" s="3"/>
      <c r="V191" s="3"/>
      <c r="W191" s="3"/>
      <c r="X191" s="3"/>
      <c r="Y191" s="3"/>
      <c r="Z191" s="3"/>
      <c r="AA191" s="36"/>
      <c r="AE191" s="67"/>
      <c r="AH191" s="79"/>
    </row>
    <row r="192" ht="15" customHeight="1" spans="1:34">
      <c r="A192" s="3"/>
      <c r="B192" s="3"/>
      <c r="C192" s="3"/>
      <c r="D192" s="31"/>
      <c r="E192" s="31"/>
      <c r="F192" s="3"/>
      <c r="G192" s="3"/>
      <c r="H192" s="3"/>
      <c r="I192" s="3"/>
      <c r="J192" s="3"/>
      <c r="K192" s="3"/>
      <c r="L192" s="3"/>
      <c r="M192" s="3"/>
      <c r="N192" s="3"/>
      <c r="O192" s="3"/>
      <c r="P192" s="3"/>
      <c r="Q192" s="3"/>
      <c r="R192" s="3"/>
      <c r="S192" s="3"/>
      <c r="T192" s="3"/>
      <c r="U192" s="3"/>
      <c r="V192" s="3"/>
      <c r="W192" s="3"/>
      <c r="X192" s="3"/>
      <c r="Y192" s="3"/>
      <c r="Z192" s="3"/>
      <c r="AA192" s="36"/>
      <c r="AE192" s="67"/>
      <c r="AH192" s="79"/>
    </row>
    <row r="193" ht="15" customHeight="1" spans="1:34">
      <c r="A193" s="3"/>
      <c r="B193" s="3"/>
      <c r="C193" s="3"/>
      <c r="D193" s="31"/>
      <c r="E193" s="31"/>
      <c r="F193" s="3"/>
      <c r="G193" s="3"/>
      <c r="H193" s="3"/>
      <c r="I193" s="3"/>
      <c r="J193" s="3"/>
      <c r="K193" s="3"/>
      <c r="L193" s="3"/>
      <c r="M193" s="3"/>
      <c r="N193" s="3"/>
      <c r="O193" s="3"/>
      <c r="P193" s="3"/>
      <c r="Q193" s="3"/>
      <c r="R193" s="3"/>
      <c r="S193" s="3"/>
      <c r="T193" s="3"/>
      <c r="U193" s="3"/>
      <c r="V193" s="3"/>
      <c r="W193" s="3"/>
      <c r="X193" s="3"/>
      <c r="Y193" s="3"/>
      <c r="Z193" s="3"/>
      <c r="AA193" s="36"/>
      <c r="AE193" s="67"/>
      <c r="AH193" s="79"/>
    </row>
    <row r="194" ht="15" customHeight="1" spans="1:34">
      <c r="A194" s="3"/>
      <c r="B194" s="3"/>
      <c r="C194" s="3"/>
      <c r="D194" s="31"/>
      <c r="E194" s="31"/>
      <c r="F194" s="3"/>
      <c r="G194" s="3"/>
      <c r="H194" s="3"/>
      <c r="I194" s="3"/>
      <c r="J194" s="3"/>
      <c r="K194" s="3"/>
      <c r="L194" s="3"/>
      <c r="M194" s="3"/>
      <c r="N194" s="3"/>
      <c r="O194" s="3"/>
      <c r="P194" s="3"/>
      <c r="Q194" s="3"/>
      <c r="R194" s="3"/>
      <c r="S194" s="3"/>
      <c r="T194" s="3"/>
      <c r="U194" s="3"/>
      <c r="V194" s="3"/>
      <c r="W194" s="3"/>
      <c r="X194" s="3"/>
      <c r="Y194" s="3"/>
      <c r="Z194" s="3"/>
      <c r="AA194" s="36"/>
      <c r="AE194" s="67"/>
      <c r="AH194" s="79"/>
    </row>
    <row r="195" ht="15" customHeight="1" spans="1:34">
      <c r="A195" s="3"/>
      <c r="B195" s="3"/>
      <c r="C195" s="3"/>
      <c r="D195" s="31"/>
      <c r="E195" s="31"/>
      <c r="F195" s="3"/>
      <c r="G195" s="3"/>
      <c r="H195" s="3"/>
      <c r="I195" s="3"/>
      <c r="J195" s="3"/>
      <c r="K195" s="3"/>
      <c r="L195" s="3"/>
      <c r="M195" s="3"/>
      <c r="N195" s="3"/>
      <c r="O195" s="3"/>
      <c r="P195" s="3"/>
      <c r="Q195" s="3"/>
      <c r="R195" s="3"/>
      <c r="S195" s="3"/>
      <c r="T195" s="3"/>
      <c r="U195" s="3"/>
      <c r="V195" s="3"/>
      <c r="W195" s="3"/>
      <c r="X195" s="3"/>
      <c r="Y195" s="3"/>
      <c r="Z195" s="3"/>
      <c r="AA195" s="36"/>
      <c r="AE195" s="67"/>
      <c r="AH195" s="79"/>
    </row>
    <row r="196" ht="15" customHeight="1" spans="1:34">
      <c r="A196" s="3"/>
      <c r="B196" s="3"/>
      <c r="C196" s="3"/>
      <c r="D196" s="31"/>
      <c r="E196" s="31"/>
      <c r="F196" s="3"/>
      <c r="G196" s="3"/>
      <c r="H196" s="3"/>
      <c r="I196" s="3"/>
      <c r="J196" s="3"/>
      <c r="K196" s="3"/>
      <c r="L196" s="3"/>
      <c r="M196" s="3"/>
      <c r="N196" s="3"/>
      <c r="O196" s="3"/>
      <c r="P196" s="3"/>
      <c r="Q196" s="3"/>
      <c r="R196" s="3"/>
      <c r="S196" s="3"/>
      <c r="T196" s="3"/>
      <c r="U196" s="3"/>
      <c r="V196" s="3"/>
      <c r="W196" s="3"/>
      <c r="X196" s="3"/>
      <c r="Y196" s="3"/>
      <c r="Z196" s="3"/>
      <c r="AA196" s="36"/>
      <c r="AE196" s="67"/>
      <c r="AH196" s="79"/>
    </row>
    <row r="197" ht="15" customHeight="1" spans="1:34">
      <c r="A197" s="3"/>
      <c r="B197" s="3"/>
      <c r="C197" s="3"/>
      <c r="D197" s="31"/>
      <c r="E197" s="31"/>
      <c r="F197" s="3"/>
      <c r="G197" s="3"/>
      <c r="H197" s="3"/>
      <c r="I197" s="3"/>
      <c r="J197" s="3"/>
      <c r="K197" s="3"/>
      <c r="L197" s="3"/>
      <c r="M197" s="3"/>
      <c r="N197" s="3"/>
      <c r="O197" s="3"/>
      <c r="P197" s="3"/>
      <c r="Q197" s="3"/>
      <c r="R197" s="3"/>
      <c r="S197" s="3"/>
      <c r="T197" s="3"/>
      <c r="U197" s="3"/>
      <c r="V197" s="3"/>
      <c r="W197" s="3"/>
      <c r="X197" s="3"/>
      <c r="Y197" s="3"/>
      <c r="Z197" s="3"/>
      <c r="AA197" s="36"/>
      <c r="AE197" s="67"/>
      <c r="AH197" s="79"/>
    </row>
    <row r="198" ht="15" customHeight="1" spans="1:34">
      <c r="A198" s="3"/>
      <c r="B198" s="3"/>
      <c r="C198" s="3"/>
      <c r="D198" s="31"/>
      <c r="E198" s="31"/>
      <c r="F198" s="3"/>
      <c r="G198" s="3"/>
      <c r="H198" s="3"/>
      <c r="I198" s="3"/>
      <c r="J198" s="3"/>
      <c r="K198" s="3"/>
      <c r="L198" s="3"/>
      <c r="M198" s="3"/>
      <c r="N198" s="3"/>
      <c r="O198" s="3"/>
      <c r="P198" s="3"/>
      <c r="Q198" s="3"/>
      <c r="R198" s="3"/>
      <c r="S198" s="3"/>
      <c r="T198" s="3"/>
      <c r="U198" s="3"/>
      <c r="V198" s="3"/>
      <c r="W198" s="3"/>
      <c r="X198" s="3"/>
      <c r="Y198" s="3"/>
      <c r="Z198" s="3"/>
      <c r="AA198" s="36"/>
      <c r="AE198" s="67"/>
      <c r="AH198" s="79"/>
    </row>
    <row r="199" ht="15" customHeight="1" spans="1:34">
      <c r="A199" s="3"/>
      <c r="B199" s="3"/>
      <c r="C199" s="3"/>
      <c r="D199" s="31"/>
      <c r="E199" s="31"/>
      <c r="F199" s="3"/>
      <c r="G199" s="3"/>
      <c r="H199" s="3"/>
      <c r="I199" s="3"/>
      <c r="J199" s="3"/>
      <c r="K199" s="3"/>
      <c r="L199" s="3"/>
      <c r="M199" s="3"/>
      <c r="N199" s="3"/>
      <c r="O199" s="3"/>
      <c r="P199" s="3"/>
      <c r="Q199" s="3"/>
      <c r="R199" s="3"/>
      <c r="S199" s="3"/>
      <c r="T199" s="3"/>
      <c r="U199" s="3"/>
      <c r="V199" s="3"/>
      <c r="W199" s="3"/>
      <c r="X199" s="3"/>
      <c r="Y199" s="3"/>
      <c r="Z199" s="3"/>
      <c r="AA199" s="36"/>
      <c r="AE199" s="67"/>
      <c r="AH199" s="79"/>
    </row>
    <row r="200" ht="15" customHeight="1" spans="1:34">
      <c r="A200" s="3"/>
      <c r="B200" s="3"/>
      <c r="C200" s="3"/>
      <c r="D200" s="31"/>
      <c r="E200" s="31"/>
      <c r="F200" s="3"/>
      <c r="G200" s="3"/>
      <c r="H200" s="3"/>
      <c r="I200" s="3"/>
      <c r="J200" s="3"/>
      <c r="K200" s="3"/>
      <c r="L200" s="3"/>
      <c r="M200" s="3"/>
      <c r="N200" s="3"/>
      <c r="O200" s="3"/>
      <c r="P200" s="3"/>
      <c r="Q200" s="3"/>
      <c r="R200" s="3"/>
      <c r="S200" s="3"/>
      <c r="T200" s="3"/>
      <c r="U200" s="3"/>
      <c r="V200" s="3"/>
      <c r="W200" s="3"/>
      <c r="X200" s="3"/>
      <c r="Y200" s="3"/>
      <c r="Z200" s="3"/>
      <c r="AA200" s="36"/>
      <c r="AE200" s="67"/>
      <c r="AH200" s="79"/>
    </row>
    <row r="201" ht="15" customHeight="1" spans="1:34">
      <c r="A201" s="3"/>
      <c r="B201" s="3"/>
      <c r="C201" s="3"/>
      <c r="D201" s="31"/>
      <c r="E201" s="31"/>
      <c r="F201" s="3"/>
      <c r="G201" s="3"/>
      <c r="H201" s="3"/>
      <c r="I201" s="3"/>
      <c r="J201" s="3"/>
      <c r="K201" s="3"/>
      <c r="L201" s="3"/>
      <c r="M201" s="3"/>
      <c r="N201" s="3"/>
      <c r="O201" s="3"/>
      <c r="P201" s="3"/>
      <c r="Q201" s="3"/>
      <c r="R201" s="3"/>
      <c r="S201" s="3"/>
      <c r="T201" s="3"/>
      <c r="U201" s="3"/>
      <c r="V201" s="3"/>
      <c r="W201" s="3"/>
      <c r="X201" s="3"/>
      <c r="Y201" s="3"/>
      <c r="Z201" s="3"/>
      <c r="AA201" s="36"/>
      <c r="AE201" s="67"/>
      <c r="AH201" s="79"/>
    </row>
    <row r="202" ht="15" customHeight="1" spans="1:34">
      <c r="A202" s="3"/>
      <c r="B202" s="3"/>
      <c r="C202" s="3"/>
      <c r="D202" s="31"/>
      <c r="E202" s="31"/>
      <c r="F202" s="3"/>
      <c r="G202" s="3"/>
      <c r="H202" s="3"/>
      <c r="I202" s="3"/>
      <c r="J202" s="3"/>
      <c r="K202" s="3"/>
      <c r="L202" s="3"/>
      <c r="M202" s="3"/>
      <c r="N202" s="3"/>
      <c r="O202" s="3"/>
      <c r="P202" s="3"/>
      <c r="Q202" s="3"/>
      <c r="R202" s="3"/>
      <c r="S202" s="3"/>
      <c r="T202" s="3"/>
      <c r="U202" s="3"/>
      <c r="V202" s="3"/>
      <c r="W202" s="3"/>
      <c r="X202" s="3"/>
      <c r="Y202" s="3"/>
      <c r="Z202" s="3"/>
      <c r="AA202" s="36"/>
      <c r="AE202" s="67"/>
      <c r="AH202" s="79"/>
    </row>
    <row r="203" ht="15" customHeight="1" spans="1:34">
      <c r="A203" s="3"/>
      <c r="B203" s="3"/>
      <c r="C203" s="3"/>
      <c r="D203" s="31"/>
      <c r="E203" s="31"/>
      <c r="F203" s="3"/>
      <c r="G203" s="3"/>
      <c r="H203" s="3"/>
      <c r="I203" s="3"/>
      <c r="J203" s="3"/>
      <c r="K203" s="3"/>
      <c r="L203" s="3"/>
      <c r="M203" s="3"/>
      <c r="N203" s="3"/>
      <c r="O203" s="3"/>
      <c r="P203" s="3"/>
      <c r="Q203" s="3"/>
      <c r="R203" s="3"/>
      <c r="S203" s="3"/>
      <c r="T203" s="3"/>
      <c r="U203" s="3"/>
      <c r="V203" s="3"/>
      <c r="W203" s="3"/>
      <c r="X203" s="3"/>
      <c r="Y203" s="3"/>
      <c r="Z203" s="3"/>
      <c r="AA203" s="36"/>
      <c r="AE203" s="67"/>
      <c r="AH203" s="79"/>
    </row>
    <row r="204" ht="15" customHeight="1" spans="1:34">
      <c r="A204" s="3"/>
      <c r="B204" s="3"/>
      <c r="C204" s="3"/>
      <c r="D204" s="31"/>
      <c r="E204" s="31"/>
      <c r="F204" s="3"/>
      <c r="G204" s="3"/>
      <c r="H204" s="3"/>
      <c r="I204" s="3"/>
      <c r="J204" s="3"/>
      <c r="K204" s="3"/>
      <c r="L204" s="3"/>
      <c r="M204" s="3"/>
      <c r="N204" s="3"/>
      <c r="O204" s="3"/>
      <c r="P204" s="3"/>
      <c r="Q204" s="3"/>
      <c r="R204" s="3"/>
      <c r="S204" s="3"/>
      <c r="T204" s="3"/>
      <c r="U204" s="3"/>
      <c r="V204" s="3"/>
      <c r="W204" s="3"/>
      <c r="X204" s="3"/>
      <c r="Y204" s="3"/>
      <c r="Z204" s="3"/>
      <c r="AA204" s="36"/>
      <c r="AE204" s="67"/>
      <c r="AH204" s="79"/>
    </row>
    <row r="205" ht="15" customHeight="1" spans="1:34">
      <c r="A205" s="3"/>
      <c r="B205" s="3"/>
      <c r="C205" s="3"/>
      <c r="D205" s="31"/>
      <c r="E205" s="31"/>
      <c r="F205" s="3"/>
      <c r="G205" s="3"/>
      <c r="H205" s="3"/>
      <c r="I205" s="3"/>
      <c r="J205" s="3"/>
      <c r="K205" s="3"/>
      <c r="L205" s="3"/>
      <c r="M205" s="3"/>
      <c r="N205" s="3"/>
      <c r="O205" s="3"/>
      <c r="P205" s="3"/>
      <c r="Q205" s="3"/>
      <c r="R205" s="3"/>
      <c r="S205" s="3"/>
      <c r="T205" s="3"/>
      <c r="U205" s="3"/>
      <c r="V205" s="3"/>
      <c r="W205" s="3"/>
      <c r="X205" s="3"/>
      <c r="Y205" s="3"/>
      <c r="Z205" s="3"/>
      <c r="AA205" s="36"/>
      <c r="AE205" s="67"/>
      <c r="AH205" s="79"/>
    </row>
    <row r="206" ht="15" customHeight="1" spans="1:34">
      <c r="A206" s="3"/>
      <c r="B206" s="3"/>
      <c r="C206" s="3"/>
      <c r="D206" s="31"/>
      <c r="E206" s="31"/>
      <c r="F206" s="3"/>
      <c r="G206" s="3"/>
      <c r="H206" s="3"/>
      <c r="I206" s="3"/>
      <c r="J206" s="3"/>
      <c r="K206" s="3"/>
      <c r="L206" s="3"/>
      <c r="M206" s="3"/>
      <c r="N206" s="3"/>
      <c r="O206" s="3"/>
      <c r="P206" s="3"/>
      <c r="Q206" s="3"/>
      <c r="R206" s="3"/>
      <c r="S206" s="3"/>
      <c r="T206" s="3"/>
      <c r="U206" s="3"/>
      <c r="V206" s="3"/>
      <c r="W206" s="3"/>
      <c r="X206" s="3"/>
      <c r="Y206" s="3"/>
      <c r="Z206" s="3"/>
      <c r="AA206" s="36"/>
      <c r="AE206" s="67"/>
      <c r="AH206" s="79"/>
    </row>
    <row r="207" ht="15" customHeight="1" spans="1:34">
      <c r="A207" s="3"/>
      <c r="B207" s="3"/>
      <c r="C207" s="3"/>
      <c r="D207" s="31"/>
      <c r="E207" s="31"/>
      <c r="F207" s="3"/>
      <c r="G207" s="3"/>
      <c r="H207" s="3"/>
      <c r="I207" s="3"/>
      <c r="J207" s="3"/>
      <c r="K207" s="3"/>
      <c r="L207" s="3"/>
      <c r="M207" s="3"/>
      <c r="N207" s="3"/>
      <c r="O207" s="3"/>
      <c r="P207" s="3"/>
      <c r="Q207" s="3"/>
      <c r="R207" s="3"/>
      <c r="S207" s="3"/>
      <c r="T207" s="3"/>
      <c r="U207" s="3"/>
      <c r="V207" s="3"/>
      <c r="W207" s="3"/>
      <c r="X207" s="3"/>
      <c r="Y207" s="3"/>
      <c r="Z207" s="3"/>
      <c r="AA207" s="36"/>
      <c r="AE207" s="67"/>
      <c r="AH207" s="79"/>
    </row>
    <row r="208" ht="15" customHeight="1" spans="1:34">
      <c r="A208" s="3"/>
      <c r="B208" s="3"/>
      <c r="C208" s="3"/>
      <c r="D208" s="31"/>
      <c r="E208" s="31"/>
      <c r="F208" s="3"/>
      <c r="G208" s="3"/>
      <c r="H208" s="3"/>
      <c r="I208" s="3"/>
      <c r="J208" s="3"/>
      <c r="K208" s="3"/>
      <c r="L208" s="3"/>
      <c r="M208" s="3"/>
      <c r="N208" s="3"/>
      <c r="O208" s="3"/>
      <c r="P208" s="3"/>
      <c r="Q208" s="3"/>
      <c r="R208" s="3"/>
      <c r="S208" s="3"/>
      <c r="T208" s="3"/>
      <c r="U208" s="3"/>
      <c r="V208" s="3"/>
      <c r="W208" s="3"/>
      <c r="X208" s="3"/>
      <c r="Y208" s="3"/>
      <c r="Z208" s="3"/>
      <c r="AA208" s="36"/>
      <c r="AE208" s="67"/>
      <c r="AH208" s="79"/>
    </row>
    <row r="209" ht="15" customHeight="1" spans="1:34">
      <c r="A209" s="3"/>
      <c r="B209" s="3"/>
      <c r="C209" s="3"/>
      <c r="D209" s="31"/>
      <c r="E209" s="31"/>
      <c r="F209" s="3"/>
      <c r="G209" s="3"/>
      <c r="H209" s="3"/>
      <c r="I209" s="3"/>
      <c r="J209" s="3"/>
      <c r="K209" s="3"/>
      <c r="L209" s="3"/>
      <c r="M209" s="3"/>
      <c r="N209" s="3"/>
      <c r="O209" s="3"/>
      <c r="P209" s="3"/>
      <c r="Q209" s="3"/>
      <c r="R209" s="3"/>
      <c r="S209" s="3"/>
      <c r="T209" s="3"/>
      <c r="U209" s="3"/>
      <c r="V209" s="3"/>
      <c r="W209" s="3"/>
      <c r="X209" s="3"/>
      <c r="Y209" s="3"/>
      <c r="Z209" s="3"/>
      <c r="AA209" s="36"/>
      <c r="AE209" s="67"/>
      <c r="AH209" s="79"/>
    </row>
    <row r="210" ht="15" customHeight="1" spans="1:34">
      <c r="A210" s="3"/>
      <c r="B210" s="3"/>
      <c r="C210" s="3"/>
      <c r="D210" s="31"/>
      <c r="E210" s="31"/>
      <c r="F210" s="3"/>
      <c r="G210" s="3"/>
      <c r="H210" s="3"/>
      <c r="I210" s="3"/>
      <c r="J210" s="3"/>
      <c r="K210" s="3"/>
      <c r="L210" s="3"/>
      <c r="M210" s="3"/>
      <c r="N210" s="3"/>
      <c r="O210" s="3"/>
      <c r="P210" s="3"/>
      <c r="Q210" s="3"/>
      <c r="R210" s="3"/>
      <c r="S210" s="3"/>
      <c r="T210" s="3"/>
      <c r="U210" s="3"/>
      <c r="V210" s="3"/>
      <c r="W210" s="3"/>
      <c r="X210" s="3"/>
      <c r="Y210" s="3"/>
      <c r="Z210" s="3"/>
      <c r="AA210" s="36"/>
      <c r="AE210" s="67"/>
      <c r="AH210" s="79"/>
    </row>
    <row r="211" ht="15" customHeight="1" spans="1:34">
      <c r="A211" s="3"/>
      <c r="B211" s="3"/>
      <c r="C211" s="3"/>
      <c r="D211" s="31"/>
      <c r="E211" s="31"/>
      <c r="F211" s="3"/>
      <c r="G211" s="3"/>
      <c r="H211" s="3"/>
      <c r="I211" s="3"/>
      <c r="J211" s="3"/>
      <c r="K211" s="3"/>
      <c r="L211" s="3"/>
      <c r="M211" s="3"/>
      <c r="N211" s="3"/>
      <c r="O211" s="3"/>
      <c r="P211" s="3"/>
      <c r="Q211" s="3"/>
      <c r="R211" s="3"/>
      <c r="S211" s="3"/>
      <c r="T211" s="3"/>
      <c r="U211" s="3"/>
      <c r="V211" s="3"/>
      <c r="W211" s="3"/>
      <c r="X211" s="3"/>
      <c r="Y211" s="3"/>
      <c r="Z211" s="3"/>
      <c r="AA211" s="36"/>
      <c r="AE211" s="67"/>
      <c r="AH211" s="79"/>
    </row>
    <row r="212" ht="15" customHeight="1" spans="1:34">
      <c r="A212" s="3"/>
      <c r="B212" s="3"/>
      <c r="C212" s="3"/>
      <c r="D212" s="31"/>
      <c r="E212" s="31"/>
      <c r="F212" s="3"/>
      <c r="G212" s="3"/>
      <c r="H212" s="3"/>
      <c r="I212" s="3"/>
      <c r="J212" s="3"/>
      <c r="K212" s="3"/>
      <c r="L212" s="3"/>
      <c r="M212" s="3"/>
      <c r="N212" s="3"/>
      <c r="O212" s="3"/>
      <c r="P212" s="3"/>
      <c r="Q212" s="3"/>
      <c r="R212" s="3"/>
      <c r="S212" s="3"/>
      <c r="T212" s="3"/>
      <c r="U212" s="3"/>
      <c r="V212" s="3"/>
      <c r="W212" s="3"/>
      <c r="X212" s="3"/>
      <c r="Y212" s="3"/>
      <c r="Z212" s="3"/>
      <c r="AA212" s="36"/>
      <c r="AE212" s="67"/>
      <c r="AH212" s="79"/>
    </row>
    <row r="213" ht="15" customHeight="1" spans="1:34">
      <c r="A213" s="3"/>
      <c r="B213" s="3"/>
      <c r="C213" s="3"/>
      <c r="D213" s="31"/>
      <c r="E213" s="31"/>
      <c r="F213" s="3"/>
      <c r="G213" s="3"/>
      <c r="H213" s="3"/>
      <c r="I213" s="3"/>
      <c r="J213" s="3"/>
      <c r="K213" s="3"/>
      <c r="L213" s="3"/>
      <c r="M213" s="3"/>
      <c r="N213" s="3"/>
      <c r="O213" s="3"/>
      <c r="P213" s="3"/>
      <c r="Q213" s="3"/>
      <c r="R213" s="3"/>
      <c r="S213" s="3"/>
      <c r="T213" s="3"/>
      <c r="U213" s="3"/>
      <c r="V213" s="3"/>
      <c r="W213" s="3"/>
      <c r="X213" s="3"/>
      <c r="Y213" s="3"/>
      <c r="Z213" s="3"/>
      <c r="AA213" s="36"/>
      <c r="AE213" s="67"/>
      <c r="AH213" s="79"/>
    </row>
    <row r="214" ht="15" customHeight="1" spans="1:34">
      <c r="A214" s="3"/>
      <c r="B214" s="3"/>
      <c r="C214" s="3"/>
      <c r="D214" s="31"/>
      <c r="E214" s="31"/>
      <c r="F214" s="3"/>
      <c r="G214" s="3"/>
      <c r="H214" s="3"/>
      <c r="I214" s="3"/>
      <c r="J214" s="3"/>
      <c r="K214" s="3"/>
      <c r="L214" s="3"/>
      <c r="M214" s="3"/>
      <c r="N214" s="3"/>
      <c r="O214" s="3"/>
      <c r="P214" s="3"/>
      <c r="Q214" s="3"/>
      <c r="R214" s="3"/>
      <c r="S214" s="3"/>
      <c r="T214" s="3"/>
      <c r="U214" s="3"/>
      <c r="V214" s="3"/>
      <c r="W214" s="3"/>
      <c r="X214" s="3"/>
      <c r="Y214" s="3"/>
      <c r="Z214" s="3"/>
      <c r="AA214" s="36"/>
      <c r="AE214" s="67"/>
      <c r="AH214" s="79"/>
    </row>
    <row r="215" ht="15" customHeight="1" spans="1:34">
      <c r="A215" s="3"/>
      <c r="B215" s="3"/>
      <c r="C215" s="3"/>
      <c r="D215" s="31"/>
      <c r="E215" s="31"/>
      <c r="F215" s="3"/>
      <c r="G215" s="3"/>
      <c r="H215" s="3"/>
      <c r="I215" s="3"/>
      <c r="J215" s="3"/>
      <c r="K215" s="3"/>
      <c r="L215" s="3"/>
      <c r="M215" s="3"/>
      <c r="N215" s="3"/>
      <c r="O215" s="3"/>
      <c r="P215" s="3"/>
      <c r="Q215" s="3"/>
      <c r="R215" s="3"/>
      <c r="S215" s="3"/>
      <c r="T215" s="3"/>
      <c r="U215" s="3"/>
      <c r="V215" s="3"/>
      <c r="W215" s="3"/>
      <c r="X215" s="3"/>
      <c r="Y215" s="3"/>
      <c r="Z215" s="3"/>
      <c r="AA215" s="36"/>
      <c r="AE215" s="67"/>
      <c r="AH215" s="79"/>
    </row>
    <row r="216" ht="15" customHeight="1" spans="1:34">
      <c r="A216" s="3"/>
      <c r="B216" s="3"/>
      <c r="C216" s="3"/>
      <c r="D216" s="31"/>
      <c r="E216" s="31"/>
      <c r="F216" s="3"/>
      <c r="G216" s="3"/>
      <c r="H216" s="3"/>
      <c r="I216" s="3"/>
      <c r="J216" s="3"/>
      <c r="K216" s="3"/>
      <c r="L216" s="3"/>
      <c r="M216" s="3"/>
      <c r="N216" s="3"/>
      <c r="O216" s="3"/>
      <c r="P216" s="3"/>
      <c r="Q216" s="3"/>
      <c r="R216" s="3"/>
      <c r="S216" s="3"/>
      <c r="T216" s="3"/>
      <c r="U216" s="3"/>
      <c r="V216" s="3"/>
      <c r="W216" s="3"/>
      <c r="X216" s="3"/>
      <c r="Y216" s="3"/>
      <c r="Z216" s="3"/>
      <c r="AA216" s="36"/>
      <c r="AE216" s="67"/>
      <c r="AH216" s="79"/>
    </row>
    <row r="217" ht="15" customHeight="1" spans="1:34">
      <c r="A217" s="3"/>
      <c r="B217" s="3"/>
      <c r="C217" s="3"/>
      <c r="D217" s="31"/>
      <c r="E217" s="31"/>
      <c r="F217" s="3"/>
      <c r="G217" s="3"/>
      <c r="H217" s="3"/>
      <c r="I217" s="3"/>
      <c r="J217" s="3"/>
      <c r="K217" s="3"/>
      <c r="L217" s="3"/>
      <c r="M217" s="3"/>
      <c r="N217" s="3"/>
      <c r="O217" s="3"/>
      <c r="P217" s="3"/>
      <c r="Q217" s="3"/>
      <c r="R217" s="3"/>
      <c r="S217" s="3"/>
      <c r="T217" s="3"/>
      <c r="U217" s="3"/>
      <c r="V217" s="3"/>
      <c r="W217" s="3"/>
      <c r="X217" s="3"/>
      <c r="Y217" s="3"/>
      <c r="Z217" s="3"/>
      <c r="AA217" s="36"/>
      <c r="AE217" s="67"/>
      <c r="AH217" s="79"/>
    </row>
    <row r="218" ht="15" customHeight="1" spans="1:34">
      <c r="A218" s="3"/>
      <c r="B218" s="3"/>
      <c r="C218" s="3"/>
      <c r="D218" s="31"/>
      <c r="E218" s="31"/>
      <c r="F218" s="3"/>
      <c r="G218" s="3"/>
      <c r="H218" s="3"/>
      <c r="I218" s="3"/>
      <c r="J218" s="3"/>
      <c r="K218" s="3"/>
      <c r="L218" s="3"/>
      <c r="M218" s="3"/>
      <c r="N218" s="3"/>
      <c r="O218" s="3"/>
      <c r="P218" s="3"/>
      <c r="Q218" s="3"/>
      <c r="R218" s="3"/>
      <c r="S218" s="3"/>
      <c r="T218" s="3"/>
      <c r="U218" s="3"/>
      <c r="V218" s="3"/>
      <c r="W218" s="3"/>
      <c r="X218" s="3"/>
      <c r="Y218" s="3"/>
      <c r="Z218" s="3"/>
      <c r="AA218" s="36"/>
      <c r="AE218" s="67"/>
      <c r="AH218" s="79"/>
    </row>
    <row r="219" ht="15" customHeight="1" spans="1:34">
      <c r="A219" s="3"/>
      <c r="B219" s="3"/>
      <c r="C219" s="3"/>
      <c r="D219" s="31"/>
      <c r="E219" s="31"/>
      <c r="F219" s="3"/>
      <c r="G219" s="3"/>
      <c r="H219" s="3"/>
      <c r="I219" s="3"/>
      <c r="J219" s="3"/>
      <c r="K219" s="3"/>
      <c r="L219" s="3"/>
      <c r="M219" s="3"/>
      <c r="N219" s="3"/>
      <c r="O219" s="3"/>
      <c r="P219" s="3"/>
      <c r="Q219" s="3"/>
      <c r="R219" s="3"/>
      <c r="S219" s="3"/>
      <c r="T219" s="3"/>
      <c r="U219" s="3"/>
      <c r="V219" s="3"/>
      <c r="W219" s="3"/>
      <c r="X219" s="3"/>
      <c r="Y219" s="3"/>
      <c r="Z219" s="3"/>
      <c r="AA219" s="36"/>
      <c r="AE219" s="67"/>
      <c r="AH219" s="79"/>
    </row>
    <row r="220" ht="15" customHeight="1" spans="1:34">
      <c r="A220" s="3"/>
      <c r="B220" s="3"/>
      <c r="C220" s="3"/>
      <c r="D220" s="31"/>
      <c r="E220" s="31"/>
      <c r="F220" s="3"/>
      <c r="G220" s="3"/>
      <c r="H220" s="3"/>
      <c r="I220" s="3"/>
      <c r="J220" s="3"/>
      <c r="K220" s="3"/>
      <c r="L220" s="3"/>
      <c r="M220" s="3"/>
      <c r="N220" s="3"/>
      <c r="O220" s="3"/>
      <c r="P220" s="3"/>
      <c r="Q220" s="3"/>
      <c r="R220" s="3"/>
      <c r="S220" s="3"/>
      <c r="T220" s="3"/>
      <c r="U220" s="3"/>
      <c r="V220" s="3"/>
      <c r="W220" s="3"/>
      <c r="X220" s="3"/>
      <c r="Y220" s="3"/>
      <c r="Z220" s="3"/>
      <c r="AA220" s="36"/>
      <c r="AE220" s="67"/>
      <c r="AH220" s="79"/>
    </row>
    <row r="221" ht="15" customHeight="1" spans="1:34">
      <c r="A221" s="3"/>
      <c r="B221" s="3"/>
      <c r="C221" s="3"/>
      <c r="D221" s="31"/>
      <c r="E221" s="31"/>
      <c r="F221" s="3"/>
      <c r="G221" s="3"/>
      <c r="H221" s="3"/>
      <c r="I221" s="3"/>
      <c r="J221" s="3"/>
      <c r="K221" s="3"/>
      <c r="L221" s="3"/>
      <c r="M221" s="3"/>
      <c r="N221" s="3"/>
      <c r="O221" s="3"/>
      <c r="P221" s="3"/>
      <c r="Q221" s="3"/>
      <c r="R221" s="3"/>
      <c r="S221" s="3"/>
      <c r="T221" s="3"/>
      <c r="U221" s="3"/>
      <c r="V221" s="3"/>
      <c r="W221" s="3"/>
      <c r="X221" s="3"/>
      <c r="Y221" s="3"/>
      <c r="Z221" s="3"/>
      <c r="AA221" s="36"/>
      <c r="AE221" s="67"/>
      <c r="AH221" s="79"/>
    </row>
    <row r="222" ht="15" customHeight="1" spans="1:34">
      <c r="A222" s="3"/>
      <c r="B222" s="3"/>
      <c r="C222" s="3"/>
      <c r="D222" s="31"/>
      <c r="E222" s="31"/>
      <c r="F222" s="3"/>
      <c r="G222" s="3"/>
      <c r="H222" s="3"/>
      <c r="I222" s="3"/>
      <c r="J222" s="3"/>
      <c r="K222" s="3"/>
      <c r="L222" s="3"/>
      <c r="M222" s="3"/>
      <c r="N222" s="3"/>
      <c r="O222" s="3"/>
      <c r="P222" s="3"/>
      <c r="Q222" s="3"/>
      <c r="R222" s="3"/>
      <c r="S222" s="3"/>
      <c r="T222" s="3"/>
      <c r="U222" s="3"/>
      <c r="V222" s="3"/>
      <c r="W222" s="3"/>
      <c r="X222" s="3"/>
      <c r="Y222" s="3"/>
      <c r="Z222" s="3"/>
      <c r="AA222" s="36"/>
      <c r="AE222" s="67"/>
      <c r="AH222" s="79"/>
    </row>
    <row r="223" ht="15" customHeight="1" spans="1:34">
      <c r="A223" s="3"/>
      <c r="B223" s="3"/>
      <c r="C223" s="3"/>
      <c r="D223" s="31"/>
      <c r="E223" s="31"/>
      <c r="F223" s="3"/>
      <c r="G223" s="3"/>
      <c r="H223" s="3"/>
      <c r="I223" s="3"/>
      <c r="J223" s="3"/>
      <c r="K223" s="3"/>
      <c r="L223" s="3"/>
      <c r="M223" s="3"/>
      <c r="N223" s="3"/>
      <c r="O223" s="3"/>
      <c r="P223" s="3"/>
      <c r="Q223" s="3"/>
      <c r="R223" s="3"/>
      <c r="S223" s="3"/>
      <c r="T223" s="3"/>
      <c r="U223" s="3"/>
      <c r="V223" s="3"/>
      <c r="W223" s="3"/>
      <c r="X223" s="3"/>
      <c r="Y223" s="3"/>
      <c r="Z223" s="3"/>
      <c r="AA223" s="36"/>
      <c r="AE223" s="67"/>
      <c r="AH223" s="79"/>
    </row>
    <row r="224" ht="15" customHeight="1" spans="1:34">
      <c r="A224" s="3"/>
      <c r="B224" s="3"/>
      <c r="C224" s="3"/>
      <c r="D224" s="31"/>
      <c r="E224" s="31"/>
      <c r="F224" s="3"/>
      <c r="G224" s="3"/>
      <c r="H224" s="3"/>
      <c r="I224" s="3"/>
      <c r="J224" s="3"/>
      <c r="K224" s="3"/>
      <c r="L224" s="3"/>
      <c r="M224" s="3"/>
      <c r="N224" s="3"/>
      <c r="O224" s="3"/>
      <c r="P224" s="3"/>
      <c r="Q224" s="3"/>
      <c r="R224" s="3"/>
      <c r="S224" s="3"/>
      <c r="T224" s="3"/>
      <c r="U224" s="3"/>
      <c r="V224" s="3"/>
      <c r="W224" s="3"/>
      <c r="X224" s="3"/>
      <c r="Y224" s="3"/>
      <c r="Z224" s="3"/>
      <c r="AA224" s="36"/>
      <c r="AE224" s="67"/>
      <c r="AH224" s="79"/>
    </row>
    <row r="225" ht="15" customHeight="1" spans="1:34">
      <c r="A225" s="3"/>
      <c r="B225" s="3"/>
      <c r="C225" s="3"/>
      <c r="D225" s="31"/>
      <c r="E225" s="31"/>
      <c r="F225" s="3"/>
      <c r="G225" s="3"/>
      <c r="H225" s="3"/>
      <c r="I225" s="3"/>
      <c r="J225" s="3"/>
      <c r="K225" s="3"/>
      <c r="L225" s="3"/>
      <c r="M225" s="3"/>
      <c r="N225" s="3"/>
      <c r="O225" s="3"/>
      <c r="P225" s="3"/>
      <c r="Q225" s="3"/>
      <c r="R225" s="3"/>
      <c r="S225" s="3"/>
      <c r="T225" s="3"/>
      <c r="U225" s="3"/>
      <c r="V225" s="3"/>
      <c r="W225" s="3"/>
      <c r="X225" s="3"/>
      <c r="Y225" s="3"/>
      <c r="Z225" s="3"/>
      <c r="AA225" s="36"/>
      <c r="AE225" s="67"/>
      <c r="AH225" s="79"/>
    </row>
    <row r="226" ht="15" customHeight="1" spans="1:34">
      <c r="A226" s="3"/>
      <c r="B226" s="3"/>
      <c r="C226" s="3"/>
      <c r="D226" s="31"/>
      <c r="E226" s="31"/>
      <c r="F226" s="3"/>
      <c r="G226" s="3"/>
      <c r="H226" s="3"/>
      <c r="I226" s="3"/>
      <c r="J226" s="3"/>
      <c r="K226" s="3"/>
      <c r="L226" s="3"/>
      <c r="M226" s="3"/>
      <c r="N226" s="3"/>
      <c r="O226" s="3"/>
      <c r="P226" s="3"/>
      <c r="Q226" s="3"/>
      <c r="R226" s="3"/>
      <c r="S226" s="3"/>
      <c r="T226" s="3"/>
      <c r="U226" s="3"/>
      <c r="V226" s="3"/>
      <c r="W226" s="3"/>
      <c r="X226" s="3"/>
      <c r="Y226" s="3"/>
      <c r="Z226" s="3"/>
      <c r="AA226" s="36"/>
      <c r="AE226" s="67"/>
      <c r="AH226" s="79"/>
    </row>
    <row r="227" ht="15" customHeight="1" spans="1:34">
      <c r="A227" s="3"/>
      <c r="B227" s="3"/>
      <c r="C227" s="3"/>
      <c r="D227" s="31"/>
      <c r="E227" s="31"/>
      <c r="F227" s="3"/>
      <c r="G227" s="3"/>
      <c r="H227" s="3"/>
      <c r="I227" s="3"/>
      <c r="J227" s="3"/>
      <c r="K227" s="3"/>
      <c r="L227" s="3"/>
      <c r="M227" s="3"/>
      <c r="N227" s="3"/>
      <c r="O227" s="3"/>
      <c r="P227" s="3"/>
      <c r="Q227" s="3"/>
      <c r="R227" s="3"/>
      <c r="S227" s="3"/>
      <c r="T227" s="3"/>
      <c r="U227" s="3"/>
      <c r="V227" s="3"/>
      <c r="W227" s="3"/>
      <c r="X227" s="3"/>
      <c r="Y227" s="3"/>
      <c r="Z227" s="3"/>
      <c r="AA227" s="36"/>
      <c r="AE227" s="67"/>
      <c r="AH227" s="79"/>
    </row>
    <row r="228" ht="15" customHeight="1" spans="1:34">
      <c r="A228" s="3"/>
      <c r="B228" s="3"/>
      <c r="C228" s="3"/>
      <c r="D228" s="31"/>
      <c r="E228" s="31"/>
      <c r="F228" s="3"/>
      <c r="G228" s="3"/>
      <c r="H228" s="3"/>
      <c r="I228" s="3"/>
      <c r="J228" s="3"/>
      <c r="K228" s="3"/>
      <c r="L228" s="3"/>
      <c r="M228" s="3"/>
      <c r="N228" s="3"/>
      <c r="O228" s="3"/>
      <c r="P228" s="3"/>
      <c r="Q228" s="3"/>
      <c r="R228" s="3"/>
      <c r="S228" s="3"/>
      <c r="T228" s="3"/>
      <c r="U228" s="3"/>
      <c r="V228" s="3"/>
      <c r="W228" s="3"/>
      <c r="X228" s="3"/>
      <c r="Y228" s="3"/>
      <c r="Z228" s="3"/>
      <c r="AA228" s="36"/>
      <c r="AE228" s="67"/>
      <c r="AH228" s="79"/>
    </row>
    <row r="229" ht="15" customHeight="1" spans="1:34">
      <c r="A229" s="3"/>
      <c r="B229" s="3"/>
      <c r="C229" s="3"/>
      <c r="D229" s="31"/>
      <c r="E229" s="31"/>
      <c r="F229" s="3"/>
      <c r="G229" s="3"/>
      <c r="H229" s="3"/>
      <c r="I229" s="3"/>
      <c r="J229" s="3"/>
      <c r="K229" s="3"/>
      <c r="L229" s="3"/>
      <c r="M229" s="3"/>
      <c r="N229" s="3"/>
      <c r="O229" s="3"/>
      <c r="P229" s="3"/>
      <c r="Q229" s="3"/>
      <c r="R229" s="3"/>
      <c r="S229" s="3"/>
      <c r="T229" s="3"/>
      <c r="U229" s="3"/>
      <c r="V229" s="3"/>
      <c r="W229" s="3"/>
      <c r="X229" s="3"/>
      <c r="Y229" s="3"/>
      <c r="Z229" s="3"/>
      <c r="AA229" s="36"/>
      <c r="AE229" s="67"/>
      <c r="AH229" s="79"/>
    </row>
    <row r="230" ht="15" customHeight="1" spans="1:34">
      <c r="A230" s="3"/>
      <c r="B230" s="3"/>
      <c r="C230" s="3"/>
      <c r="D230" s="31"/>
      <c r="E230" s="31"/>
      <c r="F230" s="3"/>
      <c r="G230" s="3"/>
      <c r="H230" s="3"/>
      <c r="I230" s="3"/>
      <c r="J230" s="3"/>
      <c r="K230" s="3"/>
      <c r="L230" s="3"/>
      <c r="M230" s="3"/>
      <c r="N230" s="3"/>
      <c r="O230" s="3"/>
      <c r="P230" s="3"/>
      <c r="Q230" s="3"/>
      <c r="R230" s="3"/>
      <c r="S230" s="3"/>
      <c r="T230" s="3"/>
      <c r="U230" s="3"/>
      <c r="V230" s="3"/>
      <c r="W230" s="3"/>
      <c r="X230" s="3"/>
      <c r="Y230" s="3"/>
      <c r="Z230" s="3"/>
      <c r="AA230" s="36"/>
      <c r="AE230" s="67"/>
      <c r="AH230" s="79"/>
    </row>
    <row r="231" ht="15" customHeight="1" spans="1:34">
      <c r="A231" s="3"/>
      <c r="B231" s="3"/>
      <c r="C231" s="3"/>
      <c r="D231" s="31"/>
      <c r="E231" s="31"/>
      <c r="F231" s="3"/>
      <c r="G231" s="3"/>
      <c r="H231" s="3"/>
      <c r="I231" s="3"/>
      <c r="J231" s="3"/>
      <c r="K231" s="3"/>
      <c r="L231" s="3"/>
      <c r="M231" s="3"/>
      <c r="N231" s="3"/>
      <c r="O231" s="3"/>
      <c r="P231" s="3"/>
      <c r="Q231" s="3"/>
      <c r="R231" s="3"/>
      <c r="S231" s="3"/>
      <c r="T231" s="3"/>
      <c r="U231" s="3"/>
      <c r="V231" s="3"/>
      <c r="W231" s="3"/>
      <c r="X231" s="3"/>
      <c r="Y231" s="3"/>
      <c r="Z231" s="3"/>
      <c r="AA231" s="36"/>
      <c r="AE231" s="67"/>
      <c r="AH231" s="79"/>
    </row>
    <row r="232" ht="15" customHeight="1" spans="1:34">
      <c r="A232" s="3"/>
      <c r="B232" s="3"/>
      <c r="C232" s="3"/>
      <c r="D232" s="31"/>
      <c r="E232" s="31"/>
      <c r="F232" s="3"/>
      <c r="G232" s="3"/>
      <c r="H232" s="3"/>
      <c r="I232" s="3"/>
      <c r="J232" s="3"/>
      <c r="K232" s="3"/>
      <c r="L232" s="3"/>
      <c r="M232" s="3"/>
      <c r="N232" s="3"/>
      <c r="O232" s="3"/>
      <c r="P232" s="3"/>
      <c r="Q232" s="3"/>
      <c r="R232" s="3"/>
      <c r="S232" s="3"/>
      <c r="T232" s="3"/>
      <c r="U232" s="3"/>
      <c r="V232" s="3"/>
      <c r="W232" s="3"/>
      <c r="X232" s="3"/>
      <c r="Y232" s="3"/>
      <c r="Z232" s="3"/>
      <c r="AA232" s="36"/>
      <c r="AE232" s="67"/>
      <c r="AH232" s="79"/>
    </row>
    <row r="233" ht="15" customHeight="1" spans="1:34">
      <c r="A233" s="3"/>
      <c r="B233" s="3"/>
      <c r="C233" s="3"/>
      <c r="D233" s="31"/>
      <c r="E233" s="31"/>
      <c r="F233" s="3"/>
      <c r="G233" s="3"/>
      <c r="H233" s="3"/>
      <c r="I233" s="3"/>
      <c r="J233" s="3"/>
      <c r="K233" s="3"/>
      <c r="L233" s="3"/>
      <c r="M233" s="3"/>
      <c r="N233" s="3"/>
      <c r="O233" s="3"/>
      <c r="P233" s="3"/>
      <c r="Q233" s="3"/>
      <c r="R233" s="3"/>
      <c r="S233" s="3"/>
      <c r="T233" s="3"/>
      <c r="U233" s="3"/>
      <c r="V233" s="3"/>
      <c r="W233" s="3"/>
      <c r="X233" s="3"/>
      <c r="Y233" s="3"/>
      <c r="Z233" s="3"/>
      <c r="AA233" s="36"/>
      <c r="AE233" s="67"/>
      <c r="AH233" s="79"/>
    </row>
    <row r="234" ht="15" customHeight="1" spans="1:34">
      <c r="A234" s="3"/>
      <c r="B234" s="3"/>
      <c r="C234" s="3"/>
      <c r="D234" s="31"/>
      <c r="E234" s="31"/>
      <c r="F234" s="3"/>
      <c r="G234" s="3"/>
      <c r="H234" s="3"/>
      <c r="I234" s="3"/>
      <c r="J234" s="3"/>
      <c r="K234" s="3"/>
      <c r="L234" s="3"/>
      <c r="M234" s="3"/>
      <c r="N234" s="3"/>
      <c r="O234" s="3"/>
      <c r="P234" s="3"/>
      <c r="Q234" s="3"/>
      <c r="R234" s="3"/>
      <c r="S234" s="3"/>
      <c r="T234" s="3"/>
      <c r="U234" s="3"/>
      <c r="V234" s="3"/>
      <c r="W234" s="3"/>
      <c r="X234" s="3"/>
      <c r="Y234" s="3"/>
      <c r="Z234" s="3"/>
      <c r="AA234" s="36"/>
      <c r="AE234" s="67"/>
      <c r="AH234" s="79"/>
    </row>
    <row r="235" ht="15" customHeight="1" spans="1:34">
      <c r="A235" s="3"/>
      <c r="B235" s="3"/>
      <c r="C235" s="3"/>
      <c r="D235" s="31"/>
      <c r="E235" s="31"/>
      <c r="F235" s="3"/>
      <c r="G235" s="3"/>
      <c r="H235" s="3"/>
      <c r="I235" s="3"/>
      <c r="J235" s="3"/>
      <c r="K235" s="3"/>
      <c r="L235" s="3"/>
      <c r="M235" s="3"/>
      <c r="N235" s="3"/>
      <c r="O235" s="3"/>
      <c r="P235" s="3"/>
      <c r="Q235" s="3"/>
      <c r="R235" s="3"/>
      <c r="S235" s="3"/>
      <c r="T235" s="3"/>
      <c r="U235" s="3"/>
      <c r="V235" s="3"/>
      <c r="W235" s="3"/>
      <c r="X235" s="3"/>
      <c r="Y235" s="3"/>
      <c r="Z235" s="3"/>
      <c r="AA235" s="36"/>
      <c r="AE235" s="67"/>
      <c r="AH235" s="79"/>
    </row>
    <row r="236" ht="15" customHeight="1" spans="1:34">
      <c r="A236" s="3"/>
      <c r="B236" s="3"/>
      <c r="C236" s="3"/>
      <c r="D236" s="31"/>
      <c r="E236" s="31"/>
      <c r="F236" s="3"/>
      <c r="G236" s="3"/>
      <c r="H236" s="3"/>
      <c r="I236" s="3"/>
      <c r="J236" s="3"/>
      <c r="K236" s="3"/>
      <c r="L236" s="3"/>
      <c r="M236" s="3"/>
      <c r="N236" s="3"/>
      <c r="O236" s="3"/>
      <c r="P236" s="3"/>
      <c r="Q236" s="3"/>
      <c r="R236" s="3"/>
      <c r="S236" s="3"/>
      <c r="T236" s="3"/>
      <c r="U236" s="3"/>
      <c r="V236" s="3"/>
      <c r="W236" s="3"/>
      <c r="X236" s="3"/>
      <c r="Y236" s="3"/>
      <c r="Z236" s="3"/>
      <c r="AA236" s="36"/>
      <c r="AE236" s="67"/>
      <c r="AH236" s="79"/>
    </row>
    <row r="237" ht="15" customHeight="1" spans="1:34">
      <c r="A237" s="3"/>
      <c r="B237" s="3"/>
      <c r="C237" s="3"/>
      <c r="D237" s="31"/>
      <c r="E237" s="31"/>
      <c r="F237" s="3"/>
      <c r="G237" s="3"/>
      <c r="H237" s="3"/>
      <c r="I237" s="3"/>
      <c r="J237" s="3"/>
      <c r="K237" s="3"/>
      <c r="L237" s="3"/>
      <c r="M237" s="3"/>
      <c r="N237" s="3"/>
      <c r="O237" s="3"/>
      <c r="P237" s="3"/>
      <c r="Q237" s="3"/>
      <c r="R237" s="3"/>
      <c r="S237" s="3"/>
      <c r="T237" s="3"/>
      <c r="U237" s="3"/>
      <c r="V237" s="3"/>
      <c r="W237" s="3"/>
      <c r="X237" s="3"/>
      <c r="Y237" s="3"/>
      <c r="Z237" s="3"/>
      <c r="AA237" s="36"/>
      <c r="AE237" s="67"/>
      <c r="AH237" s="79"/>
    </row>
    <row r="238" ht="15" customHeight="1" spans="1:34">
      <c r="A238" s="3"/>
      <c r="B238" s="3"/>
      <c r="C238" s="3"/>
      <c r="D238" s="31"/>
      <c r="E238" s="31"/>
      <c r="F238" s="3"/>
      <c r="G238" s="3"/>
      <c r="H238" s="3"/>
      <c r="I238" s="3"/>
      <c r="J238" s="3"/>
      <c r="K238" s="3"/>
      <c r="L238" s="3"/>
      <c r="M238" s="3"/>
      <c r="N238" s="3"/>
      <c r="O238" s="3"/>
      <c r="P238" s="3"/>
      <c r="Q238" s="3"/>
      <c r="R238" s="3"/>
      <c r="S238" s="3"/>
      <c r="T238" s="3"/>
      <c r="U238" s="3"/>
      <c r="V238" s="3"/>
      <c r="W238" s="3"/>
      <c r="X238" s="3"/>
      <c r="Y238" s="3"/>
      <c r="Z238" s="3"/>
      <c r="AA238" s="36"/>
      <c r="AE238" s="67"/>
      <c r="AH238" s="79"/>
    </row>
    <row r="239" ht="15" customHeight="1" spans="1:34">
      <c r="A239" s="3"/>
      <c r="B239" s="3"/>
      <c r="C239" s="3"/>
      <c r="D239" s="31"/>
      <c r="E239" s="31"/>
      <c r="F239" s="3"/>
      <c r="G239" s="3"/>
      <c r="H239" s="3"/>
      <c r="I239" s="3"/>
      <c r="J239" s="3"/>
      <c r="K239" s="3"/>
      <c r="L239" s="3"/>
      <c r="M239" s="3"/>
      <c r="N239" s="3"/>
      <c r="O239" s="3"/>
      <c r="P239" s="3"/>
      <c r="Q239" s="3"/>
      <c r="R239" s="3"/>
      <c r="S239" s="3"/>
      <c r="T239" s="3"/>
      <c r="U239" s="3"/>
      <c r="V239" s="3"/>
      <c r="W239" s="3"/>
      <c r="X239" s="3"/>
      <c r="Y239" s="3"/>
      <c r="Z239" s="3"/>
      <c r="AA239" s="36"/>
      <c r="AE239" s="67"/>
      <c r="AH239" s="79"/>
    </row>
    <row r="240" ht="15" customHeight="1" spans="1:34">
      <c r="A240" s="3"/>
      <c r="B240" s="3"/>
      <c r="C240" s="3"/>
      <c r="D240" s="31"/>
      <c r="E240" s="31"/>
      <c r="F240" s="3"/>
      <c r="G240" s="3"/>
      <c r="H240" s="3"/>
      <c r="I240" s="3"/>
      <c r="J240" s="3"/>
      <c r="K240" s="3"/>
      <c r="L240" s="3"/>
      <c r="M240" s="3"/>
      <c r="N240" s="3"/>
      <c r="O240" s="3"/>
      <c r="P240" s="3"/>
      <c r="Q240" s="3"/>
      <c r="R240" s="3"/>
      <c r="S240" s="3"/>
      <c r="T240" s="3"/>
      <c r="U240" s="3"/>
      <c r="V240" s="3"/>
      <c r="W240" s="3"/>
      <c r="X240" s="3"/>
      <c r="Y240" s="3"/>
      <c r="Z240" s="3"/>
      <c r="AA240" s="36"/>
      <c r="AE240" s="67"/>
      <c r="AH240" s="79"/>
    </row>
    <row r="241" ht="15" customHeight="1" spans="1:34">
      <c r="A241" s="3"/>
      <c r="B241" s="3"/>
      <c r="C241" s="3"/>
      <c r="D241" s="31"/>
      <c r="E241" s="31"/>
      <c r="F241" s="3"/>
      <c r="G241" s="3"/>
      <c r="H241" s="3"/>
      <c r="I241" s="3"/>
      <c r="J241" s="3"/>
      <c r="K241" s="3"/>
      <c r="L241" s="3"/>
      <c r="M241" s="3"/>
      <c r="N241" s="3"/>
      <c r="O241" s="3"/>
      <c r="P241" s="3"/>
      <c r="Q241" s="3"/>
      <c r="R241" s="3"/>
      <c r="S241" s="3"/>
      <c r="T241" s="3"/>
      <c r="U241" s="3"/>
      <c r="V241" s="3"/>
      <c r="W241" s="3"/>
      <c r="X241" s="3"/>
      <c r="Y241" s="3"/>
      <c r="Z241" s="3"/>
      <c r="AA241" s="36"/>
      <c r="AE241" s="67"/>
      <c r="AH241" s="79"/>
    </row>
    <row r="242" ht="15" customHeight="1" spans="1:34">
      <c r="A242" s="3"/>
      <c r="B242" s="3"/>
      <c r="C242" s="3"/>
      <c r="D242" s="31"/>
      <c r="E242" s="31"/>
      <c r="F242" s="3"/>
      <c r="G242" s="3"/>
      <c r="H242" s="3"/>
      <c r="I242" s="3"/>
      <c r="J242" s="3"/>
      <c r="K242" s="3"/>
      <c r="L242" s="3"/>
      <c r="M242" s="3"/>
      <c r="N242" s="3"/>
      <c r="O242" s="3"/>
      <c r="P242" s="3"/>
      <c r="Q242" s="3"/>
      <c r="R242" s="3"/>
      <c r="S242" s="3"/>
      <c r="T242" s="3"/>
      <c r="U242" s="3"/>
      <c r="V242" s="3"/>
      <c r="W242" s="3"/>
      <c r="X242" s="3"/>
      <c r="Y242" s="3"/>
      <c r="Z242" s="3"/>
      <c r="AA242" s="36"/>
      <c r="AE242" s="67"/>
      <c r="AH242" s="79"/>
    </row>
    <row r="243" ht="15" customHeight="1" spans="1:34">
      <c r="A243" s="3"/>
      <c r="B243" s="3"/>
      <c r="C243" s="3"/>
      <c r="D243" s="31"/>
      <c r="E243" s="31"/>
      <c r="F243" s="3"/>
      <c r="G243" s="3"/>
      <c r="H243" s="3"/>
      <c r="I243" s="3"/>
      <c r="J243" s="3"/>
      <c r="K243" s="3"/>
      <c r="L243" s="3"/>
      <c r="M243" s="3"/>
      <c r="N243" s="3"/>
      <c r="O243" s="3"/>
      <c r="P243" s="3"/>
      <c r="Q243" s="3"/>
      <c r="R243" s="3"/>
      <c r="S243" s="3"/>
      <c r="T243" s="3"/>
      <c r="U243" s="3"/>
      <c r="V243" s="3"/>
      <c r="W243" s="3"/>
      <c r="X243" s="3"/>
      <c r="Y243" s="3"/>
      <c r="Z243" s="3"/>
      <c r="AA243" s="36"/>
      <c r="AE243" s="67"/>
      <c r="AH243" s="79"/>
    </row>
    <row r="244" ht="15" customHeight="1" spans="1:34">
      <c r="A244" s="3"/>
      <c r="B244" s="3"/>
      <c r="C244" s="3"/>
      <c r="D244" s="31"/>
      <c r="E244" s="31"/>
      <c r="F244" s="3"/>
      <c r="G244" s="3"/>
      <c r="H244" s="3"/>
      <c r="I244" s="3"/>
      <c r="J244" s="3"/>
      <c r="K244" s="3"/>
      <c r="L244" s="3"/>
      <c r="M244" s="3"/>
      <c r="N244" s="3"/>
      <c r="O244" s="3"/>
      <c r="P244" s="3"/>
      <c r="Q244" s="3"/>
      <c r="R244" s="3"/>
      <c r="S244" s="3"/>
      <c r="T244" s="3"/>
      <c r="U244" s="3"/>
      <c r="V244" s="3"/>
      <c r="W244" s="3"/>
      <c r="X244" s="3"/>
      <c r="Y244" s="3"/>
      <c r="Z244" s="3"/>
      <c r="AA244" s="36"/>
      <c r="AE244" s="67"/>
      <c r="AH244" s="79"/>
    </row>
    <row r="245" ht="15" customHeight="1" spans="1:34">
      <c r="A245" s="3"/>
      <c r="B245" s="3"/>
      <c r="C245" s="3"/>
      <c r="D245" s="31"/>
      <c r="E245" s="31"/>
      <c r="F245" s="3"/>
      <c r="G245" s="3"/>
      <c r="H245" s="3"/>
      <c r="I245" s="3"/>
      <c r="J245" s="3"/>
      <c r="K245" s="3"/>
      <c r="L245" s="3"/>
      <c r="M245" s="3"/>
      <c r="N245" s="3"/>
      <c r="O245" s="3"/>
      <c r="P245" s="3"/>
      <c r="Q245" s="3"/>
      <c r="R245" s="3"/>
      <c r="S245" s="3"/>
      <c r="T245" s="3"/>
      <c r="U245" s="3"/>
      <c r="V245" s="3"/>
      <c r="W245" s="3"/>
      <c r="X245" s="3"/>
      <c r="Y245" s="3"/>
      <c r="Z245" s="3"/>
      <c r="AA245" s="36"/>
      <c r="AE245" s="67"/>
      <c r="AH245" s="79"/>
    </row>
    <row r="246" ht="15" customHeight="1" spans="1:34">
      <c r="A246" s="3"/>
      <c r="B246" s="3"/>
      <c r="C246" s="3"/>
      <c r="D246" s="31"/>
      <c r="E246" s="31"/>
      <c r="F246" s="3"/>
      <c r="G246" s="3"/>
      <c r="H246" s="3"/>
      <c r="I246" s="3"/>
      <c r="J246" s="3"/>
      <c r="K246" s="3"/>
      <c r="L246" s="3"/>
      <c r="M246" s="3"/>
      <c r="N246" s="3"/>
      <c r="O246" s="3"/>
      <c r="P246" s="3"/>
      <c r="Q246" s="3"/>
      <c r="R246" s="3"/>
      <c r="S246" s="3"/>
      <c r="T246" s="3"/>
      <c r="U246" s="3"/>
      <c r="V246" s="3"/>
      <c r="W246" s="3"/>
      <c r="X246" s="3"/>
      <c r="Y246" s="3"/>
      <c r="Z246" s="3"/>
      <c r="AA246" s="36"/>
      <c r="AE246" s="67"/>
      <c r="AH246" s="79"/>
    </row>
    <row r="247" ht="15" customHeight="1" spans="1:34">
      <c r="A247" s="3"/>
      <c r="B247" s="3"/>
      <c r="C247" s="3"/>
      <c r="D247" s="31"/>
      <c r="E247" s="31"/>
      <c r="F247" s="3"/>
      <c r="G247" s="3"/>
      <c r="H247" s="3"/>
      <c r="I247" s="3"/>
      <c r="J247" s="3"/>
      <c r="K247" s="3"/>
      <c r="L247" s="3"/>
      <c r="M247" s="3"/>
      <c r="N247" s="3"/>
      <c r="O247" s="3"/>
      <c r="P247" s="3"/>
      <c r="Q247" s="3"/>
      <c r="R247" s="3"/>
      <c r="S247" s="3"/>
      <c r="T247" s="3"/>
      <c r="U247" s="3"/>
      <c r="V247" s="3"/>
      <c r="W247" s="3"/>
      <c r="X247" s="3"/>
      <c r="Y247" s="3"/>
      <c r="Z247" s="3"/>
      <c r="AA247" s="36"/>
      <c r="AE247" s="67"/>
      <c r="AH247" s="79"/>
    </row>
    <row r="248" ht="15" customHeight="1" spans="1:34">
      <c r="A248" s="3"/>
      <c r="B248" s="3"/>
      <c r="C248" s="3"/>
      <c r="D248" s="31"/>
      <c r="E248" s="31"/>
      <c r="F248" s="3"/>
      <c r="G248" s="3"/>
      <c r="H248" s="3"/>
      <c r="I248" s="3"/>
      <c r="J248" s="3"/>
      <c r="K248" s="3"/>
      <c r="L248" s="3"/>
      <c r="M248" s="3"/>
      <c r="N248" s="3"/>
      <c r="O248" s="3"/>
      <c r="P248" s="3"/>
      <c r="Q248" s="3"/>
      <c r="R248" s="3"/>
      <c r="S248" s="3"/>
      <c r="T248" s="3"/>
      <c r="U248" s="3"/>
      <c r="V248" s="3"/>
      <c r="W248" s="3"/>
      <c r="X248" s="3"/>
      <c r="Y248" s="3"/>
      <c r="Z248" s="3"/>
      <c r="AA248" s="36"/>
      <c r="AE248" s="67"/>
      <c r="AH248" s="79"/>
    </row>
    <row r="249" ht="15" customHeight="1" spans="1:34">
      <c r="A249" s="3"/>
      <c r="B249" s="3"/>
      <c r="C249" s="3"/>
      <c r="D249" s="31"/>
      <c r="E249" s="31"/>
      <c r="F249" s="3"/>
      <c r="G249" s="3"/>
      <c r="H249" s="3"/>
      <c r="I249" s="3"/>
      <c r="J249" s="3"/>
      <c r="K249" s="3"/>
      <c r="L249" s="3"/>
      <c r="M249" s="3"/>
      <c r="N249" s="3"/>
      <c r="O249" s="3"/>
      <c r="P249" s="3"/>
      <c r="Q249" s="3"/>
      <c r="R249" s="3"/>
      <c r="S249" s="3"/>
      <c r="T249" s="3"/>
      <c r="U249" s="3"/>
      <c r="V249" s="3"/>
      <c r="W249" s="3"/>
      <c r="X249" s="3"/>
      <c r="Y249" s="3"/>
      <c r="Z249" s="3"/>
      <c r="AA249" s="36"/>
      <c r="AE249" s="67"/>
      <c r="AH249" s="79"/>
    </row>
    <row r="250" ht="15" customHeight="1" spans="1:34">
      <c r="A250" s="3"/>
      <c r="B250" s="3"/>
      <c r="C250" s="3"/>
      <c r="D250" s="31"/>
      <c r="E250" s="31"/>
      <c r="F250" s="3"/>
      <c r="G250" s="3"/>
      <c r="H250" s="3"/>
      <c r="I250" s="3"/>
      <c r="J250" s="3"/>
      <c r="K250" s="3"/>
      <c r="L250" s="3"/>
      <c r="M250" s="3"/>
      <c r="N250" s="3"/>
      <c r="O250" s="3"/>
      <c r="P250" s="3"/>
      <c r="Q250" s="3"/>
      <c r="R250" s="3"/>
      <c r="S250" s="3"/>
      <c r="T250" s="3"/>
      <c r="U250" s="3"/>
      <c r="V250" s="3"/>
      <c r="W250" s="3"/>
      <c r="X250" s="3"/>
      <c r="Y250" s="3"/>
      <c r="Z250" s="3"/>
      <c r="AA250" s="36"/>
      <c r="AE250" s="67"/>
      <c r="AH250" s="79"/>
    </row>
    <row r="251" ht="15" customHeight="1" spans="1:34">
      <c r="A251" s="3"/>
      <c r="B251" s="3"/>
      <c r="C251" s="3"/>
      <c r="D251" s="31"/>
      <c r="E251" s="31"/>
      <c r="F251" s="3"/>
      <c r="G251" s="3"/>
      <c r="H251" s="3"/>
      <c r="I251" s="3"/>
      <c r="J251" s="3"/>
      <c r="K251" s="3"/>
      <c r="L251" s="3"/>
      <c r="M251" s="3"/>
      <c r="N251" s="3"/>
      <c r="O251" s="3"/>
      <c r="P251" s="3"/>
      <c r="Q251" s="3"/>
      <c r="R251" s="3"/>
      <c r="S251" s="3"/>
      <c r="T251" s="3"/>
      <c r="U251" s="3"/>
      <c r="V251" s="3"/>
      <c r="W251" s="3"/>
      <c r="X251" s="3"/>
      <c r="Y251" s="3"/>
      <c r="Z251" s="3"/>
      <c r="AA251" s="36"/>
      <c r="AE251" s="67"/>
      <c r="AH251" s="79"/>
    </row>
    <row r="252" ht="15" customHeight="1" spans="1:34">
      <c r="A252" s="3"/>
      <c r="B252" s="3"/>
      <c r="C252" s="3"/>
      <c r="D252" s="31"/>
      <c r="E252" s="31"/>
      <c r="F252" s="3"/>
      <c r="G252" s="3"/>
      <c r="H252" s="3"/>
      <c r="I252" s="3"/>
      <c r="J252" s="3"/>
      <c r="K252" s="3"/>
      <c r="L252" s="3"/>
      <c r="M252" s="3"/>
      <c r="N252" s="3"/>
      <c r="O252" s="3"/>
      <c r="P252" s="3"/>
      <c r="Q252" s="3"/>
      <c r="R252" s="3"/>
      <c r="S252" s="3"/>
      <c r="T252" s="3"/>
      <c r="U252" s="3"/>
      <c r="V252" s="3"/>
      <c r="W252" s="3"/>
      <c r="X252" s="3"/>
      <c r="Y252" s="3"/>
      <c r="Z252" s="3"/>
      <c r="AA252" s="36"/>
      <c r="AE252" s="67"/>
      <c r="AH252" s="79"/>
    </row>
    <row r="253" ht="15" customHeight="1" spans="1:34">
      <c r="A253" s="3"/>
      <c r="B253" s="3"/>
      <c r="C253" s="3"/>
      <c r="D253" s="31"/>
      <c r="E253" s="31"/>
      <c r="F253" s="3"/>
      <c r="G253" s="3"/>
      <c r="H253" s="3"/>
      <c r="I253" s="3"/>
      <c r="J253" s="3"/>
      <c r="K253" s="3"/>
      <c r="L253" s="3"/>
      <c r="M253" s="3"/>
      <c r="N253" s="3"/>
      <c r="O253" s="3"/>
      <c r="P253" s="3"/>
      <c r="Q253" s="3"/>
      <c r="R253" s="3"/>
      <c r="S253" s="3"/>
      <c r="T253" s="3"/>
      <c r="U253" s="3"/>
      <c r="V253" s="3"/>
      <c r="W253" s="3"/>
      <c r="X253" s="3"/>
      <c r="Y253" s="3"/>
      <c r="Z253" s="3"/>
      <c r="AA253" s="36"/>
      <c r="AE253" s="67"/>
      <c r="AH253" s="79"/>
    </row>
    <row r="254" ht="15" customHeight="1" spans="1:34">
      <c r="A254" s="3"/>
      <c r="B254" s="3"/>
      <c r="C254" s="3"/>
      <c r="D254" s="31"/>
      <c r="E254" s="31"/>
      <c r="F254" s="3"/>
      <c r="G254" s="3"/>
      <c r="H254" s="3"/>
      <c r="I254" s="3"/>
      <c r="J254" s="3"/>
      <c r="K254" s="3"/>
      <c r="L254" s="3"/>
      <c r="M254" s="3"/>
      <c r="N254" s="3"/>
      <c r="O254" s="3"/>
      <c r="P254" s="3"/>
      <c r="Q254" s="3"/>
      <c r="R254" s="3"/>
      <c r="S254" s="3"/>
      <c r="T254" s="3"/>
      <c r="U254" s="3"/>
      <c r="V254" s="3"/>
      <c r="W254" s="3"/>
      <c r="X254" s="3"/>
      <c r="Y254" s="3"/>
      <c r="Z254" s="3"/>
      <c r="AA254" s="36"/>
      <c r="AE254" s="67"/>
      <c r="AH254" s="79"/>
    </row>
    <row r="255" ht="15" customHeight="1" spans="1:34">
      <c r="A255" s="3"/>
      <c r="B255" s="3"/>
      <c r="C255" s="3"/>
      <c r="D255" s="31"/>
      <c r="E255" s="31"/>
      <c r="F255" s="3"/>
      <c r="G255" s="3"/>
      <c r="H255" s="3"/>
      <c r="I255" s="3"/>
      <c r="J255" s="3"/>
      <c r="K255" s="3"/>
      <c r="L255" s="3"/>
      <c r="M255" s="3"/>
      <c r="N255" s="3"/>
      <c r="O255" s="3"/>
      <c r="P255" s="3"/>
      <c r="Q255" s="3"/>
      <c r="R255" s="3"/>
      <c r="S255" s="3"/>
      <c r="T255" s="3"/>
      <c r="U255" s="3"/>
      <c r="V255" s="3"/>
      <c r="W255" s="3"/>
      <c r="X255" s="3"/>
      <c r="Y255" s="3"/>
      <c r="Z255" s="3"/>
      <c r="AA255" s="36"/>
      <c r="AE255" s="67"/>
      <c r="AH255" s="79"/>
    </row>
    <row r="256" ht="15" customHeight="1" spans="1:34">
      <c r="A256" s="3"/>
      <c r="B256" s="3"/>
      <c r="C256" s="3"/>
      <c r="D256" s="31"/>
      <c r="E256" s="31"/>
      <c r="F256" s="3"/>
      <c r="G256" s="3"/>
      <c r="H256" s="3"/>
      <c r="I256" s="3"/>
      <c r="J256" s="3"/>
      <c r="K256" s="3"/>
      <c r="L256" s="3"/>
      <c r="M256" s="3"/>
      <c r="N256" s="3"/>
      <c r="O256" s="3"/>
      <c r="P256" s="3"/>
      <c r="Q256" s="3"/>
      <c r="R256" s="3"/>
      <c r="S256" s="3"/>
      <c r="T256" s="3"/>
      <c r="U256" s="3"/>
      <c r="V256" s="3"/>
      <c r="W256" s="3"/>
      <c r="X256" s="3"/>
      <c r="Y256" s="3"/>
      <c r="Z256" s="3"/>
      <c r="AA256" s="36"/>
      <c r="AE256" s="67"/>
      <c r="AH256" s="79"/>
    </row>
    <row r="257" ht="15" customHeight="1" spans="1:34">
      <c r="A257" s="3"/>
      <c r="B257" s="3"/>
      <c r="C257" s="3"/>
      <c r="D257" s="31"/>
      <c r="E257" s="31"/>
      <c r="F257" s="3"/>
      <c r="G257" s="3"/>
      <c r="H257" s="3"/>
      <c r="I257" s="3"/>
      <c r="J257" s="3"/>
      <c r="K257" s="3"/>
      <c r="L257" s="3"/>
      <c r="M257" s="3"/>
      <c r="N257" s="3"/>
      <c r="O257" s="3"/>
      <c r="P257" s="3"/>
      <c r="Q257" s="3"/>
      <c r="R257" s="3"/>
      <c r="S257" s="3"/>
      <c r="T257" s="3"/>
      <c r="U257" s="3"/>
      <c r="V257" s="3"/>
      <c r="W257" s="3"/>
      <c r="X257" s="3"/>
      <c r="Y257" s="3"/>
      <c r="Z257" s="3"/>
      <c r="AA257" s="36"/>
      <c r="AE257" s="67"/>
      <c r="AH257" s="79"/>
    </row>
    <row r="258" ht="15" customHeight="1" spans="1:34">
      <c r="A258" s="3"/>
      <c r="B258" s="3"/>
      <c r="C258" s="3"/>
      <c r="D258" s="31"/>
      <c r="E258" s="31"/>
      <c r="F258" s="3"/>
      <c r="G258" s="3"/>
      <c r="H258" s="3"/>
      <c r="I258" s="3"/>
      <c r="J258" s="3"/>
      <c r="K258" s="3"/>
      <c r="L258" s="3"/>
      <c r="M258" s="3"/>
      <c r="N258" s="3"/>
      <c r="O258" s="3"/>
      <c r="P258" s="3"/>
      <c r="Q258" s="3"/>
      <c r="R258" s="3"/>
      <c r="S258" s="3"/>
      <c r="T258" s="3"/>
      <c r="U258" s="3"/>
      <c r="V258" s="3"/>
      <c r="W258" s="3"/>
      <c r="X258" s="3"/>
      <c r="Y258" s="3"/>
      <c r="Z258" s="3"/>
      <c r="AA258" s="36"/>
      <c r="AE258" s="67"/>
      <c r="AH258" s="79"/>
    </row>
    <row r="259" ht="15" customHeight="1" spans="1:34">
      <c r="A259" s="3"/>
      <c r="B259" s="3"/>
      <c r="C259" s="3"/>
      <c r="D259" s="31"/>
      <c r="E259" s="31"/>
      <c r="F259" s="3"/>
      <c r="G259" s="3"/>
      <c r="H259" s="3"/>
      <c r="I259" s="3"/>
      <c r="J259" s="3"/>
      <c r="K259" s="3"/>
      <c r="L259" s="3"/>
      <c r="M259" s="3"/>
      <c r="N259" s="3"/>
      <c r="O259" s="3"/>
      <c r="P259" s="3"/>
      <c r="Q259" s="3"/>
      <c r="R259" s="3"/>
      <c r="S259" s="3"/>
      <c r="T259" s="3"/>
      <c r="U259" s="3"/>
      <c r="V259" s="3"/>
      <c r="W259" s="3"/>
      <c r="X259" s="3"/>
      <c r="Y259" s="3"/>
      <c r="Z259" s="3"/>
      <c r="AA259" s="36"/>
      <c r="AE259" s="67"/>
      <c r="AH259" s="79"/>
    </row>
    <row r="260" ht="15" customHeight="1" spans="1:34">
      <c r="A260" s="3"/>
      <c r="B260" s="3"/>
      <c r="C260" s="3"/>
      <c r="D260" s="31"/>
      <c r="E260" s="31"/>
      <c r="F260" s="3"/>
      <c r="G260" s="3"/>
      <c r="H260" s="3"/>
      <c r="I260" s="3"/>
      <c r="J260" s="3"/>
      <c r="K260" s="3"/>
      <c r="L260" s="3"/>
      <c r="M260" s="3"/>
      <c r="N260" s="3"/>
      <c r="O260" s="3"/>
      <c r="P260" s="3"/>
      <c r="Q260" s="3"/>
      <c r="R260" s="3"/>
      <c r="S260" s="3"/>
      <c r="T260" s="3"/>
      <c r="U260" s="3"/>
      <c r="V260" s="3"/>
      <c r="W260" s="3"/>
      <c r="X260" s="3"/>
      <c r="Y260" s="3"/>
      <c r="Z260" s="3"/>
      <c r="AA260" s="36"/>
      <c r="AE260" s="67"/>
      <c r="AH260" s="79"/>
    </row>
    <row r="261" ht="15" customHeight="1" spans="1:34">
      <c r="A261" s="3"/>
      <c r="B261" s="3"/>
      <c r="C261" s="3"/>
      <c r="D261" s="31"/>
      <c r="E261" s="31"/>
      <c r="F261" s="3"/>
      <c r="G261" s="3"/>
      <c r="H261" s="3"/>
      <c r="I261" s="3"/>
      <c r="J261" s="3"/>
      <c r="K261" s="3"/>
      <c r="L261" s="3"/>
      <c r="M261" s="3"/>
      <c r="N261" s="3"/>
      <c r="O261" s="3"/>
      <c r="P261" s="3"/>
      <c r="Q261" s="3"/>
      <c r="R261" s="3"/>
      <c r="S261" s="3"/>
      <c r="T261" s="3"/>
      <c r="U261" s="3"/>
      <c r="V261" s="3"/>
      <c r="W261" s="3"/>
      <c r="X261" s="3"/>
      <c r="Y261" s="3"/>
      <c r="Z261" s="3"/>
      <c r="AA261" s="36"/>
      <c r="AE261" s="67"/>
      <c r="AH261" s="79"/>
    </row>
    <row r="262" ht="15" customHeight="1" spans="1:34">
      <c r="A262" s="3"/>
      <c r="B262" s="3"/>
      <c r="C262" s="3"/>
      <c r="D262" s="31"/>
      <c r="E262" s="31"/>
      <c r="F262" s="3"/>
      <c r="G262" s="3"/>
      <c r="H262" s="3"/>
      <c r="I262" s="3"/>
      <c r="J262" s="3"/>
      <c r="K262" s="3"/>
      <c r="L262" s="3"/>
      <c r="M262" s="3"/>
      <c r="N262" s="3"/>
      <c r="O262" s="3"/>
      <c r="P262" s="3"/>
      <c r="Q262" s="3"/>
      <c r="R262" s="3"/>
      <c r="S262" s="3"/>
      <c r="T262" s="3"/>
      <c r="U262" s="3"/>
      <c r="V262" s="3"/>
      <c r="W262" s="3"/>
      <c r="X262" s="3"/>
      <c r="Y262" s="3"/>
      <c r="Z262" s="3"/>
      <c r="AA262" s="36"/>
      <c r="AE262" s="67"/>
      <c r="AH262" s="79"/>
    </row>
    <row r="263" ht="15" customHeight="1" spans="1:34">
      <c r="A263" s="3"/>
      <c r="B263" s="3"/>
      <c r="C263" s="3"/>
      <c r="D263" s="31"/>
      <c r="E263" s="31"/>
      <c r="F263" s="3"/>
      <c r="G263" s="3"/>
      <c r="H263" s="3"/>
      <c r="I263" s="3"/>
      <c r="J263" s="3"/>
      <c r="K263" s="3"/>
      <c r="L263" s="3"/>
      <c r="M263" s="3"/>
      <c r="N263" s="3"/>
      <c r="O263" s="3"/>
      <c r="P263" s="3"/>
      <c r="Q263" s="3"/>
      <c r="R263" s="3"/>
      <c r="S263" s="3"/>
      <c r="T263" s="3"/>
      <c r="U263" s="3"/>
      <c r="V263" s="3"/>
      <c r="W263" s="3"/>
      <c r="X263" s="3"/>
      <c r="Y263" s="3"/>
      <c r="Z263" s="3"/>
      <c r="AA263" s="36"/>
      <c r="AE263" s="67"/>
      <c r="AH263" s="79"/>
    </row>
    <row r="264" ht="15" customHeight="1" spans="1:34">
      <c r="A264" s="3"/>
      <c r="B264" s="3"/>
      <c r="C264" s="3"/>
      <c r="D264" s="31"/>
      <c r="E264" s="31"/>
      <c r="F264" s="3"/>
      <c r="G264" s="3"/>
      <c r="H264" s="3"/>
      <c r="I264" s="3"/>
      <c r="J264" s="3"/>
      <c r="K264" s="3"/>
      <c r="L264" s="3"/>
      <c r="M264" s="3"/>
      <c r="N264" s="3"/>
      <c r="O264" s="3"/>
      <c r="P264" s="3"/>
      <c r="Q264" s="3"/>
      <c r="R264" s="3"/>
      <c r="S264" s="3"/>
      <c r="T264" s="3"/>
      <c r="U264" s="3"/>
      <c r="V264" s="3"/>
      <c r="W264" s="3"/>
      <c r="X264" s="3"/>
      <c r="Y264" s="3"/>
      <c r="Z264" s="3"/>
      <c r="AA264" s="36"/>
      <c r="AE264" s="67"/>
      <c r="AH264" s="79"/>
    </row>
    <row r="265" ht="15" customHeight="1" spans="1:34">
      <c r="A265" s="3"/>
      <c r="B265" s="3"/>
      <c r="C265" s="3"/>
      <c r="D265" s="31"/>
      <c r="E265" s="31"/>
      <c r="F265" s="3"/>
      <c r="G265" s="3"/>
      <c r="H265" s="3"/>
      <c r="I265" s="3"/>
      <c r="J265" s="3"/>
      <c r="K265" s="3"/>
      <c r="L265" s="3"/>
      <c r="M265" s="3"/>
      <c r="N265" s="3"/>
      <c r="O265" s="3"/>
      <c r="P265" s="3"/>
      <c r="Q265" s="3"/>
      <c r="R265" s="3"/>
      <c r="S265" s="3"/>
      <c r="T265" s="3"/>
      <c r="U265" s="3"/>
      <c r="V265" s="3"/>
      <c r="W265" s="3"/>
      <c r="X265" s="3"/>
      <c r="Y265" s="3"/>
      <c r="Z265" s="3"/>
      <c r="AA265" s="36"/>
      <c r="AE265" s="67"/>
      <c r="AH265" s="79"/>
    </row>
    <row r="266" ht="15" customHeight="1" spans="1:34">
      <c r="A266" s="3"/>
      <c r="B266" s="3"/>
      <c r="C266" s="3"/>
      <c r="D266" s="31"/>
      <c r="E266" s="31"/>
      <c r="F266" s="3"/>
      <c r="G266" s="3"/>
      <c r="H266" s="3"/>
      <c r="I266" s="3"/>
      <c r="J266" s="3"/>
      <c r="K266" s="3"/>
      <c r="L266" s="3"/>
      <c r="M266" s="3"/>
      <c r="N266" s="3"/>
      <c r="O266" s="3"/>
      <c r="P266" s="3"/>
      <c r="Q266" s="3"/>
      <c r="R266" s="3"/>
      <c r="S266" s="3"/>
      <c r="T266" s="3"/>
      <c r="U266" s="3"/>
      <c r="V266" s="3"/>
      <c r="W266" s="3"/>
      <c r="X266" s="3"/>
      <c r="Y266" s="3"/>
      <c r="Z266" s="3"/>
      <c r="AA266" s="36"/>
      <c r="AE266" s="67"/>
      <c r="AH266" s="79"/>
    </row>
    <row r="267" ht="15" customHeight="1" spans="1:34">
      <c r="A267" s="3"/>
      <c r="B267" s="3"/>
      <c r="C267" s="3"/>
      <c r="D267" s="31"/>
      <c r="E267" s="31"/>
      <c r="F267" s="3"/>
      <c r="G267" s="3"/>
      <c r="H267" s="3"/>
      <c r="I267" s="3"/>
      <c r="J267" s="3"/>
      <c r="K267" s="3"/>
      <c r="L267" s="3"/>
      <c r="M267" s="3"/>
      <c r="N267" s="3"/>
      <c r="O267" s="3"/>
      <c r="P267" s="3"/>
      <c r="Q267" s="3"/>
      <c r="R267" s="3"/>
      <c r="S267" s="3"/>
      <c r="T267" s="3"/>
      <c r="U267" s="3"/>
      <c r="V267" s="3"/>
      <c r="W267" s="3"/>
      <c r="X267" s="3"/>
      <c r="Y267" s="3"/>
      <c r="Z267" s="3"/>
      <c r="AA267" s="36"/>
      <c r="AE267" s="67"/>
      <c r="AH267" s="79"/>
    </row>
    <row r="268" ht="15" customHeight="1" spans="1:34">
      <c r="A268" s="3"/>
      <c r="B268" s="3"/>
      <c r="C268" s="3"/>
      <c r="D268" s="31"/>
      <c r="E268" s="31"/>
      <c r="F268" s="3"/>
      <c r="G268" s="3"/>
      <c r="H268" s="3"/>
      <c r="I268" s="3"/>
      <c r="J268" s="3"/>
      <c r="K268" s="3"/>
      <c r="L268" s="3"/>
      <c r="M268" s="3"/>
      <c r="N268" s="3"/>
      <c r="O268" s="3"/>
      <c r="P268" s="3"/>
      <c r="Q268" s="3"/>
      <c r="R268" s="3"/>
      <c r="S268" s="3"/>
      <c r="T268" s="3"/>
      <c r="U268" s="3"/>
      <c r="V268" s="3"/>
      <c r="W268" s="3"/>
      <c r="X268" s="3"/>
      <c r="Y268" s="3"/>
      <c r="Z268" s="3"/>
      <c r="AA268" s="36"/>
      <c r="AE268" s="67"/>
      <c r="AH268" s="79"/>
    </row>
    <row r="269" ht="15" customHeight="1" spans="1:34">
      <c r="A269" s="3"/>
      <c r="B269" s="3"/>
      <c r="C269" s="3"/>
      <c r="D269" s="31"/>
      <c r="E269" s="31"/>
      <c r="F269" s="3"/>
      <c r="G269" s="3"/>
      <c r="H269" s="3"/>
      <c r="I269" s="3"/>
      <c r="J269" s="3"/>
      <c r="K269" s="3"/>
      <c r="L269" s="3"/>
      <c r="M269" s="3"/>
      <c r="N269" s="3"/>
      <c r="O269" s="3"/>
      <c r="P269" s="3"/>
      <c r="Q269" s="3"/>
      <c r="R269" s="3"/>
      <c r="S269" s="3"/>
      <c r="T269" s="3"/>
      <c r="U269" s="3"/>
      <c r="V269" s="3"/>
      <c r="W269" s="3"/>
      <c r="X269" s="3"/>
      <c r="Y269" s="3"/>
      <c r="Z269" s="3"/>
      <c r="AA269" s="36"/>
      <c r="AE269" s="67"/>
      <c r="AH269" s="79"/>
    </row>
    <row r="270" ht="15" customHeight="1" spans="1:34">
      <c r="A270" s="3"/>
      <c r="B270" s="3"/>
      <c r="C270" s="3"/>
      <c r="D270" s="31"/>
      <c r="E270" s="31"/>
      <c r="F270" s="3"/>
      <c r="G270" s="3"/>
      <c r="H270" s="3"/>
      <c r="I270" s="3"/>
      <c r="J270" s="3"/>
      <c r="K270" s="3"/>
      <c r="L270" s="3"/>
      <c r="M270" s="3"/>
      <c r="N270" s="3"/>
      <c r="O270" s="3"/>
      <c r="P270" s="3"/>
      <c r="Q270" s="3"/>
      <c r="R270" s="3"/>
      <c r="S270" s="3"/>
      <c r="T270" s="3"/>
      <c r="U270" s="3"/>
      <c r="V270" s="3"/>
      <c r="W270" s="3"/>
      <c r="X270" s="3"/>
      <c r="Y270" s="3"/>
      <c r="Z270" s="3"/>
      <c r="AA270" s="36"/>
      <c r="AE270" s="67"/>
      <c r="AH270" s="79"/>
    </row>
    <row r="271" ht="15" customHeight="1" spans="1:34">
      <c r="A271" s="3"/>
      <c r="B271" s="3"/>
      <c r="C271" s="3"/>
      <c r="D271" s="31"/>
      <c r="E271" s="31"/>
      <c r="F271" s="3"/>
      <c r="G271" s="3"/>
      <c r="H271" s="3"/>
      <c r="I271" s="3"/>
      <c r="J271" s="3"/>
      <c r="K271" s="3"/>
      <c r="L271" s="3"/>
      <c r="M271" s="3"/>
      <c r="N271" s="3"/>
      <c r="O271" s="3"/>
      <c r="P271" s="3"/>
      <c r="Q271" s="3"/>
      <c r="R271" s="3"/>
      <c r="S271" s="3"/>
      <c r="T271" s="3"/>
      <c r="U271" s="3"/>
      <c r="V271" s="3"/>
      <c r="W271" s="3"/>
      <c r="X271" s="3"/>
      <c r="Y271" s="3"/>
      <c r="Z271" s="3"/>
      <c r="AA271" s="36"/>
      <c r="AE271" s="67"/>
      <c r="AH271" s="79"/>
    </row>
    <row r="272" ht="15" customHeight="1" spans="1:34">
      <c r="A272" s="3"/>
      <c r="B272" s="3"/>
      <c r="C272" s="3"/>
      <c r="D272" s="31"/>
      <c r="E272" s="31"/>
      <c r="F272" s="3"/>
      <c r="G272" s="3"/>
      <c r="H272" s="3"/>
      <c r="I272" s="3"/>
      <c r="J272" s="3"/>
      <c r="K272" s="3"/>
      <c r="L272" s="3"/>
      <c r="M272" s="3"/>
      <c r="N272" s="3"/>
      <c r="O272" s="3"/>
      <c r="P272" s="3"/>
      <c r="Q272" s="3"/>
      <c r="R272" s="3"/>
      <c r="S272" s="3"/>
      <c r="T272" s="3"/>
      <c r="U272" s="3"/>
      <c r="V272" s="3"/>
      <c r="W272" s="3"/>
      <c r="X272" s="3"/>
      <c r="Y272" s="3"/>
      <c r="Z272" s="3"/>
      <c r="AA272" s="36"/>
      <c r="AE272" s="67"/>
      <c r="AH272" s="79"/>
    </row>
    <row r="273" ht="15" customHeight="1" spans="1:34">
      <c r="A273" s="3"/>
      <c r="B273" s="3"/>
      <c r="C273" s="3"/>
      <c r="D273" s="31"/>
      <c r="E273" s="31"/>
      <c r="F273" s="3"/>
      <c r="G273" s="3"/>
      <c r="H273" s="3"/>
      <c r="I273" s="3"/>
      <c r="J273" s="3"/>
      <c r="K273" s="3"/>
      <c r="L273" s="3"/>
      <c r="M273" s="3"/>
      <c r="N273" s="3"/>
      <c r="O273" s="3"/>
      <c r="P273" s="3"/>
      <c r="Q273" s="3"/>
      <c r="R273" s="3"/>
      <c r="S273" s="3"/>
      <c r="T273" s="3"/>
      <c r="U273" s="3"/>
      <c r="V273" s="3"/>
      <c r="W273" s="3"/>
      <c r="X273" s="3"/>
      <c r="Y273" s="3"/>
      <c r="Z273" s="3"/>
      <c r="AA273" s="36"/>
      <c r="AE273" s="67"/>
      <c r="AH273" s="79"/>
    </row>
    <row r="274" ht="15" customHeight="1" spans="1:34">
      <c r="A274" s="3"/>
      <c r="B274" s="3"/>
      <c r="C274" s="3"/>
      <c r="D274" s="31"/>
      <c r="E274" s="31"/>
      <c r="F274" s="3"/>
      <c r="G274" s="3"/>
      <c r="H274" s="3"/>
      <c r="I274" s="3"/>
      <c r="J274" s="3"/>
      <c r="K274" s="3"/>
      <c r="L274" s="3"/>
      <c r="M274" s="3"/>
      <c r="N274" s="3"/>
      <c r="O274" s="3"/>
      <c r="P274" s="3"/>
      <c r="Q274" s="3"/>
      <c r="R274" s="3"/>
      <c r="S274" s="3"/>
      <c r="T274" s="3"/>
      <c r="U274" s="3"/>
      <c r="V274" s="3"/>
      <c r="W274" s="3"/>
      <c r="X274" s="3"/>
      <c r="Y274" s="3"/>
      <c r="Z274" s="3"/>
      <c r="AA274" s="36"/>
      <c r="AE274" s="67"/>
      <c r="AH274" s="79"/>
    </row>
    <row r="275" ht="15" customHeight="1" spans="1:34">
      <c r="A275" s="3"/>
      <c r="B275" s="3"/>
      <c r="C275" s="3"/>
      <c r="D275" s="31"/>
      <c r="E275" s="31"/>
      <c r="F275" s="3"/>
      <c r="G275" s="3"/>
      <c r="H275" s="3"/>
      <c r="I275" s="3"/>
      <c r="J275" s="3"/>
      <c r="K275" s="3"/>
      <c r="L275" s="3"/>
      <c r="M275" s="3"/>
      <c r="N275" s="3"/>
      <c r="O275" s="3"/>
      <c r="P275" s="3"/>
      <c r="Q275" s="3"/>
      <c r="R275" s="3"/>
      <c r="S275" s="3"/>
      <c r="T275" s="3"/>
      <c r="U275" s="3"/>
      <c r="V275" s="3"/>
      <c r="W275" s="3"/>
      <c r="X275" s="3"/>
      <c r="Y275" s="3"/>
      <c r="Z275" s="3"/>
      <c r="AA275" s="36"/>
      <c r="AE275" s="67"/>
      <c r="AH275" s="79"/>
    </row>
    <row r="276" ht="15" customHeight="1" spans="1:34">
      <c r="A276" s="3"/>
      <c r="B276" s="3"/>
      <c r="C276" s="3"/>
      <c r="D276" s="31"/>
      <c r="E276" s="31"/>
      <c r="F276" s="3"/>
      <c r="G276" s="3"/>
      <c r="H276" s="3"/>
      <c r="I276" s="3"/>
      <c r="J276" s="3"/>
      <c r="K276" s="3"/>
      <c r="L276" s="3"/>
      <c r="M276" s="3"/>
      <c r="N276" s="3"/>
      <c r="O276" s="3"/>
      <c r="P276" s="3"/>
      <c r="Q276" s="3"/>
      <c r="R276" s="3"/>
      <c r="S276" s="3"/>
      <c r="T276" s="3"/>
      <c r="U276" s="3"/>
      <c r="V276" s="3"/>
      <c r="W276" s="3"/>
      <c r="X276" s="3"/>
      <c r="Y276" s="3"/>
      <c r="Z276" s="3"/>
      <c r="AA276" s="36"/>
      <c r="AE276" s="67"/>
      <c r="AH276" s="79"/>
    </row>
    <row r="277" ht="15" customHeight="1" spans="1:34">
      <c r="A277" s="3"/>
      <c r="B277" s="3"/>
      <c r="C277" s="3"/>
      <c r="D277" s="31"/>
      <c r="E277" s="31"/>
      <c r="F277" s="3"/>
      <c r="G277" s="3"/>
      <c r="H277" s="3"/>
      <c r="I277" s="3"/>
      <c r="J277" s="3"/>
      <c r="K277" s="3"/>
      <c r="L277" s="3"/>
      <c r="M277" s="3"/>
      <c r="N277" s="3"/>
      <c r="O277" s="3"/>
      <c r="P277" s="3"/>
      <c r="Q277" s="3"/>
      <c r="R277" s="3"/>
      <c r="S277" s="3"/>
      <c r="T277" s="3"/>
      <c r="U277" s="3"/>
      <c r="V277" s="3"/>
      <c r="W277" s="3"/>
      <c r="X277" s="3"/>
      <c r="Y277" s="3"/>
      <c r="Z277" s="3"/>
      <c r="AA277" s="36"/>
      <c r="AE277" s="67"/>
      <c r="AH277" s="79"/>
    </row>
    <row r="278" ht="15" customHeight="1" spans="1:34">
      <c r="A278" s="3"/>
      <c r="B278" s="3"/>
      <c r="C278" s="3"/>
      <c r="D278" s="31"/>
      <c r="E278" s="31"/>
      <c r="F278" s="3"/>
      <c r="G278" s="3"/>
      <c r="H278" s="3"/>
      <c r="I278" s="3"/>
      <c r="J278" s="3"/>
      <c r="K278" s="3"/>
      <c r="L278" s="3"/>
      <c r="M278" s="3"/>
      <c r="N278" s="3"/>
      <c r="O278" s="3"/>
      <c r="P278" s="3"/>
      <c r="Q278" s="3"/>
      <c r="R278" s="3"/>
      <c r="S278" s="3"/>
      <c r="T278" s="3"/>
      <c r="U278" s="3"/>
      <c r="V278" s="3"/>
      <c r="W278" s="3"/>
      <c r="X278" s="3"/>
      <c r="Y278" s="3"/>
      <c r="Z278" s="3"/>
      <c r="AA278" s="36"/>
      <c r="AE278" s="67"/>
      <c r="AH278" s="79"/>
    </row>
    <row r="279" ht="15" customHeight="1" spans="1:34">
      <c r="A279" s="3"/>
      <c r="B279" s="3"/>
      <c r="C279" s="3"/>
      <c r="D279" s="31"/>
      <c r="E279" s="31"/>
      <c r="F279" s="3"/>
      <c r="G279" s="3"/>
      <c r="H279" s="3"/>
      <c r="I279" s="3"/>
      <c r="J279" s="3"/>
      <c r="K279" s="3"/>
      <c r="L279" s="3"/>
      <c r="M279" s="3"/>
      <c r="N279" s="3"/>
      <c r="O279" s="3"/>
      <c r="P279" s="3"/>
      <c r="Q279" s="3"/>
      <c r="R279" s="3"/>
      <c r="S279" s="3"/>
      <c r="T279" s="3"/>
      <c r="U279" s="3"/>
      <c r="V279" s="3"/>
      <c r="W279" s="3"/>
      <c r="X279" s="3"/>
      <c r="Y279" s="3"/>
      <c r="Z279" s="3"/>
      <c r="AA279" s="36"/>
      <c r="AE279" s="67"/>
      <c r="AH279" s="79"/>
    </row>
    <row r="280" ht="15" customHeight="1" spans="1:34">
      <c r="A280" s="3"/>
      <c r="B280" s="3"/>
      <c r="C280" s="3"/>
      <c r="D280" s="31"/>
      <c r="E280" s="31"/>
      <c r="F280" s="3"/>
      <c r="G280" s="3"/>
      <c r="H280" s="3"/>
      <c r="I280" s="3"/>
      <c r="J280" s="3"/>
      <c r="K280" s="3"/>
      <c r="L280" s="3"/>
      <c r="M280" s="3"/>
      <c r="N280" s="3"/>
      <c r="O280" s="3"/>
      <c r="P280" s="3"/>
      <c r="Q280" s="3"/>
      <c r="R280" s="3"/>
      <c r="S280" s="3"/>
      <c r="T280" s="3"/>
      <c r="U280" s="3"/>
      <c r="V280" s="3"/>
      <c r="W280" s="3"/>
      <c r="X280" s="3"/>
      <c r="Y280" s="3"/>
      <c r="Z280" s="3"/>
      <c r="AA280" s="36"/>
      <c r="AE280" s="67"/>
      <c r="AH280" s="79"/>
    </row>
    <row r="281" ht="15" customHeight="1" spans="1:34">
      <c r="A281" s="3"/>
      <c r="B281" s="3"/>
      <c r="C281" s="3"/>
      <c r="D281" s="31"/>
      <c r="E281" s="31"/>
      <c r="F281" s="3"/>
      <c r="G281" s="3"/>
      <c r="H281" s="3"/>
      <c r="I281" s="3"/>
      <c r="J281" s="3"/>
      <c r="K281" s="3"/>
      <c r="L281" s="3"/>
      <c r="M281" s="3"/>
      <c r="N281" s="3"/>
      <c r="O281" s="3"/>
      <c r="P281" s="3"/>
      <c r="Q281" s="3"/>
      <c r="R281" s="3"/>
      <c r="S281" s="3"/>
      <c r="T281" s="3"/>
      <c r="U281" s="3"/>
      <c r="V281" s="3"/>
      <c r="W281" s="3"/>
      <c r="X281" s="3"/>
      <c r="Y281" s="3"/>
      <c r="Z281" s="3"/>
      <c r="AA281" s="36"/>
      <c r="AE281" s="67"/>
      <c r="AH281" s="79"/>
    </row>
    <row r="282" ht="15" customHeight="1" spans="1:34">
      <c r="A282" s="3"/>
      <c r="B282" s="3"/>
      <c r="C282" s="3"/>
      <c r="D282" s="31"/>
      <c r="E282" s="31"/>
      <c r="F282" s="3"/>
      <c r="G282" s="3"/>
      <c r="H282" s="3"/>
      <c r="I282" s="3"/>
      <c r="J282" s="3"/>
      <c r="K282" s="3"/>
      <c r="L282" s="3"/>
      <c r="M282" s="3"/>
      <c r="N282" s="3"/>
      <c r="O282" s="3"/>
      <c r="P282" s="3"/>
      <c r="Q282" s="3"/>
      <c r="R282" s="3"/>
      <c r="S282" s="3"/>
      <c r="T282" s="3"/>
      <c r="U282" s="3"/>
      <c r="V282" s="3"/>
      <c r="W282" s="3"/>
      <c r="X282" s="3"/>
      <c r="Y282" s="3"/>
      <c r="Z282" s="3"/>
      <c r="AA282" s="36"/>
      <c r="AE282" s="67"/>
      <c r="AH282" s="79"/>
    </row>
    <row r="283" ht="15" customHeight="1" spans="1:34">
      <c r="A283" s="3"/>
      <c r="B283" s="3"/>
      <c r="C283" s="3"/>
      <c r="D283" s="31"/>
      <c r="E283" s="31"/>
      <c r="F283" s="3"/>
      <c r="G283" s="3"/>
      <c r="H283" s="3"/>
      <c r="I283" s="3"/>
      <c r="J283" s="3"/>
      <c r="K283" s="3"/>
      <c r="L283" s="3"/>
      <c r="M283" s="3"/>
      <c r="N283" s="3"/>
      <c r="O283" s="3"/>
      <c r="P283" s="3"/>
      <c r="Q283" s="3"/>
      <c r="R283" s="3"/>
      <c r="S283" s="3"/>
      <c r="T283" s="3"/>
      <c r="U283" s="3"/>
      <c r="V283" s="3"/>
      <c r="W283" s="3"/>
      <c r="X283" s="3"/>
      <c r="Y283" s="3"/>
      <c r="Z283" s="3"/>
      <c r="AA283" s="36"/>
      <c r="AE283" s="67"/>
      <c r="AH283" s="79"/>
    </row>
    <row r="284" ht="15" customHeight="1" spans="1:34">
      <c r="A284" s="3"/>
      <c r="B284" s="3"/>
      <c r="C284" s="3"/>
      <c r="D284" s="31"/>
      <c r="E284" s="31"/>
      <c r="F284" s="3"/>
      <c r="G284" s="3"/>
      <c r="H284" s="3"/>
      <c r="I284" s="3"/>
      <c r="J284" s="3"/>
      <c r="K284" s="3"/>
      <c r="L284" s="3"/>
      <c r="M284" s="3"/>
      <c r="N284" s="3"/>
      <c r="O284" s="3"/>
      <c r="P284" s="3"/>
      <c r="Q284" s="3"/>
      <c r="R284" s="3"/>
      <c r="S284" s="3"/>
      <c r="T284" s="3"/>
      <c r="U284" s="3"/>
      <c r="V284" s="3"/>
      <c r="W284" s="3"/>
      <c r="X284" s="3"/>
      <c r="Y284" s="3"/>
      <c r="Z284" s="3"/>
      <c r="AA284" s="36"/>
      <c r="AE284" s="67"/>
      <c r="AH284" s="79"/>
    </row>
    <row r="285" ht="15" customHeight="1" spans="1:34">
      <c r="A285" s="3"/>
      <c r="B285" s="3"/>
      <c r="C285" s="3"/>
      <c r="D285" s="31"/>
      <c r="E285" s="31"/>
      <c r="F285" s="3"/>
      <c r="G285" s="3"/>
      <c r="H285" s="3"/>
      <c r="I285" s="3"/>
      <c r="J285" s="3"/>
      <c r="K285" s="3"/>
      <c r="L285" s="3"/>
      <c r="M285" s="3"/>
      <c r="N285" s="3"/>
      <c r="O285" s="3"/>
      <c r="P285" s="3"/>
      <c r="Q285" s="3"/>
      <c r="R285" s="3"/>
      <c r="S285" s="3"/>
      <c r="T285" s="3"/>
      <c r="U285" s="3"/>
      <c r="V285" s="3"/>
      <c r="W285" s="3"/>
      <c r="X285" s="3"/>
      <c r="Y285" s="3"/>
      <c r="Z285" s="3"/>
      <c r="AA285" s="36"/>
      <c r="AE285" s="67"/>
      <c r="AH285" s="79"/>
    </row>
    <row r="286" ht="15" customHeight="1" spans="1:34">
      <c r="A286" s="3"/>
      <c r="B286" s="3"/>
      <c r="C286" s="3"/>
      <c r="D286" s="31"/>
      <c r="E286" s="31"/>
      <c r="F286" s="3"/>
      <c r="G286" s="3"/>
      <c r="H286" s="3"/>
      <c r="I286" s="3"/>
      <c r="J286" s="3"/>
      <c r="K286" s="3"/>
      <c r="L286" s="3"/>
      <c r="M286" s="3"/>
      <c r="N286" s="3"/>
      <c r="O286" s="3"/>
      <c r="P286" s="3"/>
      <c r="Q286" s="3"/>
      <c r="R286" s="3"/>
      <c r="S286" s="3"/>
      <c r="T286" s="3"/>
      <c r="U286" s="3"/>
      <c r="V286" s="3"/>
      <c r="W286" s="3"/>
      <c r="X286" s="3"/>
      <c r="Y286" s="3"/>
      <c r="Z286" s="3"/>
      <c r="AA286" s="36"/>
      <c r="AE286" s="67"/>
      <c r="AH286" s="79"/>
    </row>
    <row r="287" ht="15" customHeight="1" spans="1:34">
      <c r="A287" s="3"/>
      <c r="B287" s="3"/>
      <c r="C287" s="3"/>
      <c r="D287" s="31"/>
      <c r="E287" s="31"/>
      <c r="F287" s="3"/>
      <c r="G287" s="3"/>
      <c r="H287" s="3"/>
      <c r="I287" s="3"/>
      <c r="J287" s="3"/>
      <c r="K287" s="3"/>
      <c r="L287" s="3"/>
      <c r="M287" s="3"/>
      <c r="N287" s="3"/>
      <c r="O287" s="3"/>
      <c r="P287" s="3"/>
      <c r="Q287" s="3"/>
      <c r="R287" s="3"/>
      <c r="S287" s="3"/>
      <c r="T287" s="3"/>
      <c r="U287" s="3"/>
      <c r="V287" s="3"/>
      <c r="W287" s="3"/>
      <c r="X287" s="3"/>
      <c r="Y287" s="3"/>
      <c r="Z287" s="3"/>
      <c r="AA287" s="36"/>
      <c r="AE287" s="67"/>
      <c r="AH287" s="79"/>
    </row>
    <row r="288" ht="15" customHeight="1" spans="1:34">
      <c r="A288" s="3"/>
      <c r="B288" s="3"/>
      <c r="C288" s="3"/>
      <c r="D288" s="31"/>
      <c r="E288" s="31"/>
      <c r="F288" s="3"/>
      <c r="G288" s="3"/>
      <c r="H288" s="3"/>
      <c r="I288" s="3"/>
      <c r="J288" s="3"/>
      <c r="K288" s="3"/>
      <c r="L288" s="3"/>
      <c r="M288" s="3"/>
      <c r="N288" s="3"/>
      <c r="O288" s="3"/>
      <c r="P288" s="3"/>
      <c r="Q288" s="3"/>
      <c r="R288" s="3"/>
      <c r="S288" s="3"/>
      <c r="T288" s="3"/>
      <c r="U288" s="3"/>
      <c r="V288" s="3"/>
      <c r="W288" s="3"/>
      <c r="X288" s="3"/>
      <c r="Y288" s="3"/>
      <c r="Z288" s="3"/>
      <c r="AA288" s="36"/>
      <c r="AE288" s="67"/>
      <c r="AH288" s="79"/>
    </row>
    <row r="289" ht="15" customHeight="1" spans="1:34">
      <c r="A289" s="3"/>
      <c r="B289" s="3"/>
      <c r="C289" s="3"/>
      <c r="D289" s="31"/>
      <c r="E289" s="31"/>
      <c r="F289" s="3"/>
      <c r="G289" s="3"/>
      <c r="H289" s="3"/>
      <c r="I289" s="3"/>
      <c r="J289" s="3"/>
      <c r="K289" s="3"/>
      <c r="L289" s="3"/>
      <c r="M289" s="3"/>
      <c r="N289" s="3"/>
      <c r="O289" s="3"/>
      <c r="P289" s="3"/>
      <c r="Q289" s="3"/>
      <c r="R289" s="3"/>
      <c r="S289" s="3"/>
      <c r="T289" s="3"/>
      <c r="U289" s="3"/>
      <c r="V289" s="3"/>
      <c r="W289" s="3"/>
      <c r="X289" s="3"/>
      <c r="Y289" s="3"/>
      <c r="Z289" s="3"/>
      <c r="AA289" s="36"/>
      <c r="AE289" s="67"/>
      <c r="AH289" s="79"/>
    </row>
    <row r="290" ht="15" customHeight="1" spans="1:34">
      <c r="A290" s="3"/>
      <c r="B290" s="3"/>
      <c r="C290" s="3"/>
      <c r="D290" s="31"/>
      <c r="E290" s="31"/>
      <c r="F290" s="3"/>
      <c r="G290" s="3"/>
      <c r="H290" s="3"/>
      <c r="I290" s="3"/>
      <c r="J290" s="3"/>
      <c r="K290" s="3"/>
      <c r="L290" s="3"/>
      <c r="M290" s="3"/>
      <c r="N290" s="3"/>
      <c r="O290" s="3"/>
      <c r="P290" s="3"/>
      <c r="Q290" s="3"/>
      <c r="R290" s="3"/>
      <c r="S290" s="3"/>
      <c r="T290" s="3"/>
      <c r="U290" s="3"/>
      <c r="V290" s="3"/>
      <c r="W290" s="3"/>
      <c r="X290" s="3"/>
      <c r="Y290" s="3"/>
      <c r="Z290" s="3"/>
      <c r="AA290" s="36"/>
      <c r="AE290" s="67"/>
      <c r="AH290" s="79"/>
    </row>
    <row r="291" ht="15" customHeight="1" spans="1:34">
      <c r="A291" s="3"/>
      <c r="B291" s="3"/>
      <c r="C291" s="3"/>
      <c r="D291" s="31"/>
      <c r="E291" s="31"/>
      <c r="F291" s="3"/>
      <c r="G291" s="3"/>
      <c r="H291" s="3"/>
      <c r="I291" s="3"/>
      <c r="J291" s="3"/>
      <c r="K291" s="3"/>
      <c r="L291" s="3"/>
      <c r="M291" s="3"/>
      <c r="N291" s="3"/>
      <c r="O291" s="3"/>
      <c r="P291" s="3"/>
      <c r="Q291" s="3"/>
      <c r="R291" s="3"/>
      <c r="S291" s="3"/>
      <c r="T291" s="3"/>
      <c r="U291" s="3"/>
      <c r="V291" s="3"/>
      <c r="W291" s="3"/>
      <c r="X291" s="3"/>
      <c r="Y291" s="3"/>
      <c r="Z291" s="3"/>
      <c r="AA291" s="36"/>
      <c r="AE291" s="67"/>
      <c r="AH291" s="79"/>
    </row>
    <row r="292" ht="15" customHeight="1" spans="1:34">
      <c r="A292" s="3"/>
      <c r="B292" s="3"/>
      <c r="C292" s="3"/>
      <c r="D292" s="31"/>
      <c r="E292" s="31"/>
      <c r="F292" s="3"/>
      <c r="G292" s="3"/>
      <c r="H292" s="3"/>
      <c r="I292" s="3"/>
      <c r="J292" s="3"/>
      <c r="K292" s="3"/>
      <c r="L292" s="3"/>
      <c r="M292" s="3"/>
      <c r="N292" s="3"/>
      <c r="O292" s="3"/>
      <c r="P292" s="3"/>
      <c r="Q292" s="3"/>
      <c r="R292" s="3"/>
      <c r="S292" s="3"/>
      <c r="T292" s="3"/>
      <c r="U292" s="3"/>
      <c r="V292" s="3"/>
      <c r="W292" s="3"/>
      <c r="X292" s="3"/>
      <c r="Y292" s="3"/>
      <c r="Z292" s="3"/>
      <c r="AA292" s="36"/>
      <c r="AE292" s="67"/>
      <c r="AH292" s="79"/>
    </row>
    <row r="293" ht="15" customHeight="1" spans="1:34">
      <c r="A293" s="3"/>
      <c r="B293" s="3"/>
      <c r="C293" s="3"/>
      <c r="D293" s="31"/>
      <c r="E293" s="31"/>
      <c r="F293" s="3"/>
      <c r="G293" s="3"/>
      <c r="H293" s="3"/>
      <c r="I293" s="3"/>
      <c r="J293" s="3"/>
      <c r="K293" s="3"/>
      <c r="L293" s="3"/>
      <c r="M293" s="3"/>
      <c r="N293" s="3"/>
      <c r="O293" s="3"/>
      <c r="P293" s="3"/>
      <c r="Q293" s="3"/>
      <c r="R293" s="3"/>
      <c r="S293" s="3"/>
      <c r="T293" s="3"/>
      <c r="U293" s="3"/>
      <c r="V293" s="3"/>
      <c r="W293" s="3"/>
      <c r="X293" s="3"/>
      <c r="Y293" s="3"/>
      <c r="Z293" s="3"/>
      <c r="AA293" s="36"/>
      <c r="AE293" s="67"/>
      <c r="AH293" s="79"/>
    </row>
    <row r="294" ht="15" customHeight="1" spans="1:34">
      <c r="A294" s="3"/>
      <c r="B294" s="3"/>
      <c r="C294" s="3"/>
      <c r="D294" s="31"/>
      <c r="E294" s="31"/>
      <c r="F294" s="3"/>
      <c r="G294" s="3"/>
      <c r="H294" s="3"/>
      <c r="I294" s="3"/>
      <c r="J294" s="3"/>
      <c r="K294" s="3"/>
      <c r="L294" s="3"/>
      <c r="M294" s="3"/>
      <c r="N294" s="3"/>
      <c r="O294" s="3"/>
      <c r="P294" s="3"/>
      <c r="Q294" s="3"/>
      <c r="R294" s="3"/>
      <c r="S294" s="3"/>
      <c r="T294" s="3"/>
      <c r="U294" s="3"/>
      <c r="V294" s="3"/>
      <c r="W294" s="3"/>
      <c r="X294" s="3"/>
      <c r="Y294" s="3"/>
      <c r="Z294" s="3"/>
      <c r="AA294" s="36"/>
      <c r="AE294" s="67"/>
      <c r="AH294" s="79"/>
    </row>
    <row r="295" ht="15" customHeight="1" spans="1:34">
      <c r="A295" s="3"/>
      <c r="B295" s="3"/>
      <c r="C295" s="3"/>
      <c r="D295" s="31"/>
      <c r="E295" s="31"/>
      <c r="F295" s="3"/>
      <c r="G295" s="3"/>
      <c r="H295" s="3"/>
      <c r="I295" s="3"/>
      <c r="J295" s="3"/>
      <c r="K295" s="3"/>
      <c r="L295" s="3"/>
      <c r="M295" s="3"/>
      <c r="N295" s="3"/>
      <c r="O295" s="3"/>
      <c r="P295" s="3"/>
      <c r="Q295" s="3"/>
      <c r="R295" s="3"/>
      <c r="S295" s="3"/>
      <c r="T295" s="3"/>
      <c r="U295" s="3"/>
      <c r="V295" s="3"/>
      <c r="W295" s="3"/>
      <c r="X295" s="3"/>
      <c r="Y295" s="3"/>
      <c r="Z295" s="3"/>
      <c r="AA295" s="36"/>
      <c r="AE295" s="67"/>
      <c r="AH295" s="79"/>
    </row>
    <row r="296" ht="15" customHeight="1" spans="1:34">
      <c r="A296" s="3"/>
      <c r="B296" s="3"/>
      <c r="C296" s="3"/>
      <c r="D296" s="31"/>
      <c r="E296" s="31"/>
      <c r="F296" s="3"/>
      <c r="G296" s="3"/>
      <c r="H296" s="3"/>
      <c r="I296" s="3"/>
      <c r="J296" s="3"/>
      <c r="K296" s="3"/>
      <c r="L296" s="3"/>
      <c r="M296" s="3"/>
      <c r="N296" s="3"/>
      <c r="O296" s="3"/>
      <c r="P296" s="3"/>
      <c r="Q296" s="3"/>
      <c r="R296" s="3"/>
      <c r="S296" s="3"/>
      <c r="T296" s="3"/>
      <c r="U296" s="3"/>
      <c r="V296" s="3"/>
      <c r="W296" s="3"/>
      <c r="X296" s="3"/>
      <c r="Y296" s="3"/>
      <c r="Z296" s="3"/>
      <c r="AA296" s="36"/>
      <c r="AE296" s="67"/>
      <c r="AH296" s="79"/>
    </row>
    <row r="297" ht="15" customHeight="1" spans="1:34">
      <c r="A297" s="3"/>
      <c r="B297" s="3"/>
      <c r="C297" s="3"/>
      <c r="D297" s="31"/>
      <c r="E297" s="31"/>
      <c r="F297" s="3"/>
      <c r="G297" s="3"/>
      <c r="H297" s="3"/>
      <c r="I297" s="3"/>
      <c r="J297" s="3"/>
      <c r="K297" s="3"/>
      <c r="L297" s="3"/>
      <c r="M297" s="3"/>
      <c r="N297" s="3"/>
      <c r="O297" s="3"/>
      <c r="P297" s="3"/>
      <c r="Q297" s="3"/>
      <c r="R297" s="3"/>
      <c r="S297" s="3"/>
      <c r="T297" s="3"/>
      <c r="U297" s="3"/>
      <c r="V297" s="3"/>
      <c r="W297" s="3"/>
      <c r="X297" s="3"/>
      <c r="Y297" s="3"/>
      <c r="Z297" s="3"/>
      <c r="AA297" s="36"/>
      <c r="AE297" s="67"/>
      <c r="AH297" s="79"/>
    </row>
    <row r="298" ht="15" customHeight="1" spans="1:34">
      <c r="A298" s="3"/>
      <c r="B298" s="3"/>
      <c r="C298" s="3"/>
      <c r="D298" s="31"/>
      <c r="E298" s="31"/>
      <c r="F298" s="3"/>
      <c r="G298" s="3"/>
      <c r="H298" s="3"/>
      <c r="I298" s="3"/>
      <c r="J298" s="3"/>
      <c r="K298" s="3"/>
      <c r="L298" s="3"/>
      <c r="M298" s="3"/>
      <c r="N298" s="3"/>
      <c r="O298" s="3"/>
      <c r="P298" s="3"/>
      <c r="Q298" s="3"/>
      <c r="R298" s="3"/>
      <c r="S298" s="3"/>
      <c r="T298" s="3"/>
      <c r="U298" s="3"/>
      <c r="V298" s="3"/>
      <c r="W298" s="3"/>
      <c r="X298" s="3"/>
      <c r="Y298" s="3"/>
      <c r="Z298" s="3"/>
      <c r="AA298" s="36"/>
      <c r="AE298" s="67"/>
      <c r="AH298" s="79"/>
    </row>
    <row r="299" ht="15" customHeight="1" spans="1:34">
      <c r="A299" s="3"/>
      <c r="B299" s="3"/>
      <c r="C299" s="3"/>
      <c r="D299" s="31"/>
      <c r="E299" s="31"/>
      <c r="F299" s="3"/>
      <c r="G299" s="3"/>
      <c r="H299" s="3"/>
      <c r="I299" s="3"/>
      <c r="J299" s="3"/>
      <c r="K299" s="3"/>
      <c r="L299" s="3"/>
      <c r="M299" s="3"/>
      <c r="N299" s="3"/>
      <c r="O299" s="3"/>
      <c r="P299" s="3"/>
      <c r="Q299" s="3"/>
      <c r="R299" s="3"/>
      <c r="S299" s="3"/>
      <c r="T299" s="3"/>
      <c r="U299" s="3"/>
      <c r="V299" s="3"/>
      <c r="W299" s="3"/>
      <c r="X299" s="3"/>
      <c r="Y299" s="3"/>
      <c r="Z299" s="3"/>
      <c r="AA299" s="36"/>
      <c r="AE299" s="67"/>
      <c r="AH299" s="79"/>
    </row>
    <row r="300" ht="15" customHeight="1" spans="1:34">
      <c r="A300" s="3"/>
      <c r="B300" s="3"/>
      <c r="C300" s="3"/>
      <c r="D300" s="31"/>
      <c r="E300" s="31"/>
      <c r="F300" s="3"/>
      <c r="G300" s="3"/>
      <c r="H300" s="3"/>
      <c r="I300" s="3"/>
      <c r="J300" s="3"/>
      <c r="K300" s="3"/>
      <c r="L300" s="3"/>
      <c r="M300" s="3"/>
      <c r="N300" s="3"/>
      <c r="O300" s="3"/>
      <c r="P300" s="3"/>
      <c r="Q300" s="3"/>
      <c r="R300" s="3"/>
      <c r="S300" s="3"/>
      <c r="T300" s="3"/>
      <c r="U300" s="3"/>
      <c r="V300" s="3"/>
      <c r="W300" s="3"/>
      <c r="X300" s="3"/>
      <c r="Y300" s="3"/>
      <c r="Z300" s="3"/>
      <c r="AA300" s="36"/>
      <c r="AE300" s="67"/>
      <c r="AH300" s="79"/>
    </row>
    <row r="301" ht="15" customHeight="1" spans="1:34">
      <c r="A301" s="3"/>
      <c r="B301" s="3"/>
      <c r="C301" s="3"/>
      <c r="D301" s="31"/>
      <c r="E301" s="31"/>
      <c r="F301" s="3"/>
      <c r="G301" s="3"/>
      <c r="H301" s="3"/>
      <c r="I301" s="3"/>
      <c r="J301" s="3"/>
      <c r="K301" s="3"/>
      <c r="L301" s="3"/>
      <c r="M301" s="3"/>
      <c r="N301" s="3"/>
      <c r="O301" s="3"/>
      <c r="P301" s="3"/>
      <c r="Q301" s="3"/>
      <c r="R301" s="3"/>
      <c r="S301" s="3"/>
      <c r="T301" s="3"/>
      <c r="U301" s="3"/>
      <c r="V301" s="3"/>
      <c r="W301" s="3"/>
      <c r="X301" s="3"/>
      <c r="Y301" s="3"/>
      <c r="Z301" s="3"/>
      <c r="AA301" s="36"/>
      <c r="AE301" s="67"/>
      <c r="AH301" s="79"/>
    </row>
    <row r="302" ht="15" customHeight="1" spans="1:34">
      <c r="A302" s="3"/>
      <c r="B302" s="3"/>
      <c r="C302" s="3"/>
      <c r="D302" s="31"/>
      <c r="E302" s="31"/>
      <c r="F302" s="3"/>
      <c r="G302" s="3"/>
      <c r="H302" s="3"/>
      <c r="I302" s="3"/>
      <c r="J302" s="3"/>
      <c r="K302" s="3"/>
      <c r="L302" s="3"/>
      <c r="M302" s="3"/>
      <c r="N302" s="3"/>
      <c r="O302" s="3"/>
      <c r="P302" s="3"/>
      <c r="Q302" s="3"/>
      <c r="R302" s="3"/>
      <c r="S302" s="3"/>
      <c r="T302" s="3"/>
      <c r="U302" s="3"/>
      <c r="V302" s="3"/>
      <c r="W302" s="3"/>
      <c r="X302" s="3"/>
      <c r="Y302" s="3"/>
      <c r="Z302" s="3"/>
      <c r="AA302" s="36"/>
      <c r="AE302" s="67"/>
      <c r="AH302" s="79"/>
    </row>
    <row r="303" ht="15" customHeight="1" spans="1:34">
      <c r="A303" s="3"/>
      <c r="B303" s="3"/>
      <c r="C303" s="3"/>
      <c r="D303" s="31"/>
      <c r="E303" s="31"/>
      <c r="F303" s="3"/>
      <c r="G303" s="3"/>
      <c r="H303" s="3"/>
      <c r="I303" s="3"/>
      <c r="J303" s="3"/>
      <c r="K303" s="3"/>
      <c r="L303" s="3"/>
      <c r="M303" s="3"/>
      <c r="N303" s="3"/>
      <c r="O303" s="3"/>
      <c r="P303" s="3"/>
      <c r="Q303" s="3"/>
      <c r="R303" s="3"/>
      <c r="S303" s="3"/>
      <c r="T303" s="3"/>
      <c r="U303" s="3"/>
      <c r="V303" s="3"/>
      <c r="W303" s="3"/>
      <c r="X303" s="3"/>
      <c r="Y303" s="3"/>
      <c r="Z303" s="3"/>
      <c r="AA303" s="36"/>
      <c r="AE303" s="67"/>
      <c r="AH303" s="79"/>
    </row>
    <row r="304" ht="15" customHeight="1" spans="1:34">
      <c r="A304" s="3"/>
      <c r="B304" s="3"/>
      <c r="C304" s="3"/>
      <c r="D304" s="31"/>
      <c r="E304" s="31"/>
      <c r="F304" s="3"/>
      <c r="G304" s="3"/>
      <c r="H304" s="3"/>
      <c r="I304" s="3"/>
      <c r="J304" s="3"/>
      <c r="K304" s="3"/>
      <c r="L304" s="3"/>
      <c r="M304" s="3"/>
      <c r="N304" s="3"/>
      <c r="O304" s="3"/>
      <c r="P304" s="3"/>
      <c r="Q304" s="3"/>
      <c r="R304" s="3"/>
      <c r="S304" s="3"/>
      <c r="T304" s="3"/>
      <c r="U304" s="3"/>
      <c r="V304" s="3"/>
      <c r="W304" s="3"/>
      <c r="X304" s="3"/>
      <c r="Y304" s="3"/>
      <c r="Z304" s="3"/>
      <c r="AA304" s="36"/>
      <c r="AE304" s="67"/>
      <c r="AH304" s="79"/>
    </row>
    <row r="305" ht="15" customHeight="1" spans="1:34">
      <c r="A305" s="3"/>
      <c r="B305" s="3"/>
      <c r="C305" s="3"/>
      <c r="D305" s="31"/>
      <c r="E305" s="31"/>
      <c r="F305" s="3"/>
      <c r="G305" s="3"/>
      <c r="H305" s="3"/>
      <c r="I305" s="3"/>
      <c r="J305" s="3"/>
      <c r="K305" s="3"/>
      <c r="L305" s="3"/>
      <c r="M305" s="3"/>
      <c r="N305" s="3"/>
      <c r="O305" s="3"/>
      <c r="P305" s="3"/>
      <c r="Q305" s="3"/>
      <c r="R305" s="3"/>
      <c r="S305" s="3"/>
      <c r="T305" s="3"/>
      <c r="U305" s="3"/>
      <c r="V305" s="3"/>
      <c r="W305" s="3"/>
      <c r="X305" s="3"/>
      <c r="Y305" s="3"/>
      <c r="Z305" s="3"/>
      <c r="AA305" s="36"/>
      <c r="AE305" s="67"/>
      <c r="AH305" s="79"/>
    </row>
    <row r="306" ht="15" customHeight="1" spans="1:34">
      <c r="A306" s="3"/>
      <c r="B306" s="3"/>
      <c r="C306" s="3"/>
      <c r="D306" s="31"/>
      <c r="E306" s="31"/>
      <c r="F306" s="3"/>
      <c r="G306" s="3"/>
      <c r="H306" s="3"/>
      <c r="I306" s="3"/>
      <c r="J306" s="3"/>
      <c r="K306" s="3"/>
      <c r="L306" s="3"/>
      <c r="M306" s="3"/>
      <c r="N306" s="3"/>
      <c r="O306" s="3"/>
      <c r="P306" s="3"/>
      <c r="Q306" s="3"/>
      <c r="R306" s="3"/>
      <c r="S306" s="3"/>
      <c r="T306" s="3"/>
      <c r="U306" s="3"/>
      <c r="V306" s="3"/>
      <c r="W306" s="3"/>
      <c r="X306" s="3"/>
      <c r="Y306" s="3"/>
      <c r="Z306" s="3"/>
      <c r="AA306" s="36"/>
      <c r="AE306" s="67"/>
      <c r="AH306" s="79"/>
    </row>
    <row r="307" ht="15" customHeight="1" spans="1:34">
      <c r="A307" s="3"/>
      <c r="B307" s="3"/>
      <c r="C307" s="3"/>
      <c r="D307" s="31"/>
      <c r="E307" s="31"/>
      <c r="F307" s="3"/>
      <c r="G307" s="3"/>
      <c r="H307" s="3"/>
      <c r="I307" s="3"/>
      <c r="J307" s="3"/>
      <c r="K307" s="3"/>
      <c r="L307" s="3"/>
      <c r="M307" s="3"/>
      <c r="N307" s="3"/>
      <c r="O307" s="3"/>
      <c r="P307" s="3"/>
      <c r="Q307" s="3"/>
      <c r="R307" s="3"/>
      <c r="S307" s="3"/>
      <c r="T307" s="3"/>
      <c r="U307" s="3"/>
      <c r="V307" s="3"/>
      <c r="W307" s="3"/>
      <c r="X307" s="3"/>
      <c r="Y307" s="3"/>
      <c r="Z307" s="3"/>
      <c r="AA307" s="36"/>
      <c r="AE307" s="67"/>
      <c r="AH307" s="79"/>
    </row>
    <row r="308" ht="15" customHeight="1" spans="1:34">
      <c r="A308" s="3"/>
      <c r="B308" s="3"/>
      <c r="C308" s="3"/>
      <c r="D308" s="31"/>
      <c r="E308" s="31"/>
      <c r="F308" s="3"/>
      <c r="G308" s="3"/>
      <c r="H308" s="3"/>
      <c r="I308" s="3"/>
      <c r="J308" s="3"/>
      <c r="K308" s="3"/>
      <c r="L308" s="3"/>
      <c r="M308" s="3"/>
      <c r="N308" s="3"/>
      <c r="O308" s="3"/>
      <c r="P308" s="3"/>
      <c r="Q308" s="3"/>
      <c r="R308" s="3"/>
      <c r="S308" s="3"/>
      <c r="T308" s="3"/>
      <c r="U308" s="3"/>
      <c r="V308" s="3"/>
      <c r="W308" s="3"/>
      <c r="X308" s="3"/>
      <c r="Y308" s="3"/>
      <c r="Z308" s="3"/>
      <c r="AA308" s="36"/>
      <c r="AE308" s="67"/>
      <c r="AH308" s="79"/>
    </row>
    <row r="309" ht="15" customHeight="1" spans="1:34">
      <c r="A309" s="3"/>
      <c r="B309" s="3"/>
      <c r="C309" s="3"/>
      <c r="D309" s="31"/>
      <c r="E309" s="31"/>
      <c r="F309" s="3"/>
      <c r="G309" s="3"/>
      <c r="H309" s="3"/>
      <c r="I309" s="3"/>
      <c r="J309" s="3"/>
      <c r="K309" s="3"/>
      <c r="L309" s="3"/>
      <c r="M309" s="3"/>
      <c r="N309" s="3"/>
      <c r="O309" s="3"/>
      <c r="P309" s="3"/>
      <c r="Q309" s="3"/>
      <c r="R309" s="3"/>
      <c r="S309" s="3"/>
      <c r="T309" s="3"/>
      <c r="U309" s="3"/>
      <c r="V309" s="3"/>
      <c r="W309" s="3"/>
      <c r="X309" s="3"/>
      <c r="Y309" s="3"/>
      <c r="Z309" s="3"/>
      <c r="AA309" s="36"/>
      <c r="AE309" s="67"/>
      <c r="AH309" s="79"/>
    </row>
    <row r="310" ht="15" customHeight="1" spans="1:34">
      <c r="A310" s="3"/>
      <c r="B310" s="3"/>
      <c r="C310" s="3"/>
      <c r="D310" s="31"/>
      <c r="E310" s="31"/>
      <c r="F310" s="3"/>
      <c r="G310" s="3"/>
      <c r="H310" s="3"/>
      <c r="I310" s="3"/>
      <c r="J310" s="3"/>
      <c r="K310" s="3"/>
      <c r="L310" s="3"/>
      <c r="M310" s="3"/>
      <c r="N310" s="3"/>
      <c r="O310" s="3"/>
      <c r="P310" s="3"/>
      <c r="Q310" s="3"/>
      <c r="R310" s="3"/>
      <c r="S310" s="3"/>
      <c r="T310" s="3"/>
      <c r="U310" s="3"/>
      <c r="V310" s="3"/>
      <c r="W310" s="3"/>
      <c r="X310" s="3"/>
      <c r="Y310" s="3"/>
      <c r="Z310" s="3"/>
      <c r="AA310" s="36"/>
      <c r="AE310" s="67"/>
      <c r="AH310" s="79"/>
    </row>
    <row r="311" ht="15" customHeight="1" spans="1:34">
      <c r="A311" s="3"/>
      <c r="B311" s="3"/>
      <c r="C311" s="3"/>
      <c r="D311" s="31"/>
      <c r="E311" s="31"/>
      <c r="F311" s="3"/>
      <c r="G311" s="3"/>
      <c r="H311" s="3"/>
      <c r="I311" s="3"/>
      <c r="J311" s="3"/>
      <c r="K311" s="3"/>
      <c r="L311" s="3"/>
      <c r="M311" s="3"/>
      <c r="N311" s="3"/>
      <c r="O311" s="3"/>
      <c r="P311" s="3"/>
      <c r="Q311" s="3"/>
      <c r="R311" s="3"/>
      <c r="S311" s="3"/>
      <c r="T311" s="3"/>
      <c r="U311" s="3"/>
      <c r="V311" s="3"/>
      <c r="W311" s="3"/>
      <c r="X311" s="3"/>
      <c r="Y311" s="3"/>
      <c r="Z311" s="3"/>
      <c r="AA311" s="36"/>
      <c r="AE311" s="67"/>
      <c r="AH311" s="79"/>
    </row>
    <row r="312" ht="15" customHeight="1" spans="1:34">
      <c r="A312" s="3"/>
      <c r="B312" s="3"/>
      <c r="C312" s="3"/>
      <c r="D312" s="31"/>
      <c r="E312" s="31"/>
      <c r="F312" s="3"/>
      <c r="G312" s="3"/>
      <c r="H312" s="3"/>
      <c r="I312" s="3"/>
      <c r="J312" s="3"/>
      <c r="K312" s="3"/>
      <c r="L312" s="3"/>
      <c r="M312" s="3"/>
      <c r="N312" s="3"/>
      <c r="O312" s="3"/>
      <c r="P312" s="3"/>
      <c r="Q312" s="3"/>
      <c r="R312" s="3"/>
      <c r="S312" s="3"/>
      <c r="T312" s="3"/>
      <c r="U312" s="3"/>
      <c r="V312" s="3"/>
      <c r="W312" s="3"/>
      <c r="X312" s="3"/>
      <c r="Y312" s="3"/>
      <c r="Z312" s="3"/>
      <c r="AA312" s="36"/>
      <c r="AE312" s="67"/>
      <c r="AH312" s="79"/>
    </row>
    <row r="313" ht="15" customHeight="1" spans="1:34">
      <c r="A313" s="3"/>
      <c r="B313" s="3"/>
      <c r="C313" s="3"/>
      <c r="D313" s="31"/>
      <c r="E313" s="31"/>
      <c r="F313" s="3"/>
      <c r="G313" s="3"/>
      <c r="H313" s="3"/>
      <c r="I313" s="3"/>
      <c r="J313" s="3"/>
      <c r="K313" s="3"/>
      <c r="L313" s="3"/>
      <c r="M313" s="3"/>
      <c r="N313" s="3"/>
      <c r="O313" s="3"/>
      <c r="P313" s="3"/>
      <c r="Q313" s="3"/>
      <c r="R313" s="3"/>
      <c r="S313" s="3"/>
      <c r="T313" s="3"/>
      <c r="U313" s="3"/>
      <c r="V313" s="3"/>
      <c r="W313" s="3"/>
      <c r="X313" s="3"/>
      <c r="Y313" s="3"/>
      <c r="Z313" s="3"/>
      <c r="AA313" s="36"/>
      <c r="AE313" s="67"/>
      <c r="AH313" s="79"/>
    </row>
    <row r="314" ht="15" customHeight="1" spans="1:34">
      <c r="A314" s="3"/>
      <c r="B314" s="3"/>
      <c r="C314" s="3"/>
      <c r="D314" s="31"/>
      <c r="E314" s="31"/>
      <c r="F314" s="3"/>
      <c r="G314" s="3"/>
      <c r="H314" s="3"/>
      <c r="I314" s="3"/>
      <c r="J314" s="3"/>
      <c r="K314" s="3"/>
      <c r="L314" s="3"/>
      <c r="M314" s="3"/>
      <c r="N314" s="3"/>
      <c r="O314" s="3"/>
      <c r="P314" s="3"/>
      <c r="Q314" s="3"/>
      <c r="R314" s="3"/>
      <c r="S314" s="3"/>
      <c r="T314" s="3"/>
      <c r="U314" s="3"/>
      <c r="V314" s="3"/>
      <c r="W314" s="3"/>
      <c r="X314" s="3"/>
      <c r="Y314" s="3"/>
      <c r="Z314" s="3"/>
      <c r="AA314" s="36"/>
      <c r="AE314" s="67"/>
      <c r="AH314" s="79"/>
    </row>
    <row r="315" ht="15" customHeight="1" spans="1:34">
      <c r="A315" s="3"/>
      <c r="B315" s="3"/>
      <c r="C315" s="3"/>
      <c r="D315" s="31"/>
      <c r="E315" s="31"/>
      <c r="F315" s="3"/>
      <c r="G315" s="3"/>
      <c r="H315" s="3"/>
      <c r="I315" s="3"/>
      <c r="J315" s="3"/>
      <c r="K315" s="3"/>
      <c r="L315" s="3"/>
      <c r="M315" s="3"/>
      <c r="N315" s="3"/>
      <c r="O315" s="3"/>
      <c r="P315" s="3"/>
      <c r="Q315" s="3"/>
      <c r="R315" s="3"/>
      <c r="S315" s="3"/>
      <c r="T315" s="3"/>
      <c r="U315" s="3"/>
      <c r="V315" s="3"/>
      <c r="W315" s="3"/>
      <c r="X315" s="3"/>
      <c r="Y315" s="3"/>
      <c r="Z315" s="3"/>
      <c r="AA315" s="36"/>
      <c r="AE315" s="67"/>
      <c r="AH315" s="79"/>
    </row>
    <row r="316" ht="15" customHeight="1" spans="1:34">
      <c r="A316" s="3"/>
      <c r="B316" s="3"/>
      <c r="C316" s="3"/>
      <c r="D316" s="31"/>
      <c r="E316" s="31"/>
      <c r="F316" s="3"/>
      <c r="G316" s="3"/>
      <c r="H316" s="3"/>
      <c r="I316" s="3"/>
      <c r="J316" s="3"/>
      <c r="K316" s="3"/>
      <c r="L316" s="3"/>
      <c r="M316" s="3"/>
      <c r="N316" s="3"/>
      <c r="O316" s="3"/>
      <c r="P316" s="3"/>
      <c r="Q316" s="3"/>
      <c r="R316" s="3"/>
      <c r="S316" s="3"/>
      <c r="T316" s="3"/>
      <c r="U316" s="3"/>
      <c r="V316" s="3"/>
      <c r="W316" s="3"/>
      <c r="X316" s="3"/>
      <c r="Y316" s="3"/>
      <c r="Z316" s="3"/>
      <c r="AA316" s="36"/>
      <c r="AE316" s="67"/>
      <c r="AH316" s="79"/>
    </row>
    <row r="317" ht="15" customHeight="1" spans="1:34">
      <c r="A317" s="3"/>
      <c r="B317" s="3"/>
      <c r="C317" s="3"/>
      <c r="D317" s="31"/>
      <c r="E317" s="31"/>
      <c r="F317" s="3"/>
      <c r="G317" s="3"/>
      <c r="H317" s="3"/>
      <c r="I317" s="3"/>
      <c r="J317" s="3"/>
      <c r="K317" s="3"/>
      <c r="L317" s="3"/>
      <c r="M317" s="3"/>
      <c r="N317" s="3"/>
      <c r="O317" s="3"/>
      <c r="P317" s="3"/>
      <c r="Q317" s="3"/>
      <c r="R317" s="3"/>
      <c r="S317" s="3"/>
      <c r="T317" s="3"/>
      <c r="U317" s="3"/>
      <c r="V317" s="3"/>
      <c r="W317" s="3"/>
      <c r="X317" s="3"/>
      <c r="Y317" s="3"/>
      <c r="Z317" s="3"/>
      <c r="AA317" s="36"/>
      <c r="AE317" s="67"/>
      <c r="AH317" s="79"/>
    </row>
    <row r="318" ht="15" customHeight="1" spans="1:34">
      <c r="A318" s="3"/>
      <c r="B318" s="3"/>
      <c r="C318" s="3"/>
      <c r="D318" s="31"/>
      <c r="E318" s="31"/>
      <c r="F318" s="3"/>
      <c r="G318" s="3"/>
      <c r="H318" s="3"/>
      <c r="I318" s="3"/>
      <c r="J318" s="3"/>
      <c r="K318" s="3"/>
      <c r="L318" s="3"/>
      <c r="M318" s="3"/>
      <c r="N318" s="3"/>
      <c r="O318" s="3"/>
      <c r="P318" s="3"/>
      <c r="Q318" s="3"/>
      <c r="R318" s="3"/>
      <c r="S318" s="3"/>
      <c r="T318" s="3"/>
      <c r="U318" s="3"/>
      <c r="V318" s="3"/>
      <c r="W318" s="3"/>
      <c r="X318" s="3"/>
      <c r="Y318" s="3"/>
      <c r="Z318" s="3"/>
      <c r="AA318" s="36"/>
      <c r="AE318" s="67"/>
      <c r="AH318" s="79"/>
    </row>
    <row r="319" ht="15" customHeight="1" spans="1:34">
      <c r="A319" s="3"/>
      <c r="B319" s="3"/>
      <c r="C319" s="3"/>
      <c r="D319" s="31"/>
      <c r="E319" s="31"/>
      <c r="F319" s="3"/>
      <c r="G319" s="3"/>
      <c r="H319" s="3"/>
      <c r="I319" s="3"/>
      <c r="J319" s="3"/>
      <c r="K319" s="3"/>
      <c r="L319" s="3"/>
      <c r="M319" s="3"/>
      <c r="N319" s="3"/>
      <c r="O319" s="3"/>
      <c r="P319" s="3"/>
      <c r="Q319" s="3"/>
      <c r="R319" s="3"/>
      <c r="S319" s="3"/>
      <c r="T319" s="3"/>
      <c r="U319" s="3"/>
      <c r="V319" s="3"/>
      <c r="W319" s="3"/>
      <c r="X319" s="3"/>
      <c r="Y319" s="3"/>
      <c r="Z319" s="3"/>
      <c r="AA319" s="36"/>
      <c r="AE319" s="67"/>
      <c r="AH319" s="79"/>
    </row>
    <row r="320" ht="15" customHeight="1" spans="1:34">
      <c r="A320" s="3"/>
      <c r="B320" s="3"/>
      <c r="C320" s="3"/>
      <c r="D320" s="31"/>
      <c r="E320" s="31"/>
      <c r="F320" s="3"/>
      <c r="G320" s="3"/>
      <c r="H320" s="3"/>
      <c r="I320" s="3"/>
      <c r="J320" s="3"/>
      <c r="K320" s="3"/>
      <c r="L320" s="3"/>
      <c r="M320" s="3"/>
      <c r="N320" s="3"/>
      <c r="O320" s="3"/>
      <c r="P320" s="3"/>
      <c r="Q320" s="3"/>
      <c r="R320" s="3"/>
      <c r="S320" s="3"/>
      <c r="T320" s="3"/>
      <c r="U320" s="3"/>
      <c r="V320" s="3"/>
      <c r="W320" s="3"/>
      <c r="X320" s="3"/>
      <c r="Y320" s="3"/>
      <c r="Z320" s="3"/>
      <c r="AA320" s="36"/>
      <c r="AE320" s="67"/>
      <c r="AH320" s="79"/>
    </row>
    <row r="321" ht="15" customHeight="1" spans="1:34">
      <c r="A321" s="3"/>
      <c r="B321" s="3"/>
      <c r="C321" s="3"/>
      <c r="D321" s="31"/>
      <c r="E321" s="31"/>
      <c r="F321" s="3"/>
      <c r="G321" s="3"/>
      <c r="H321" s="3"/>
      <c r="I321" s="3"/>
      <c r="J321" s="3"/>
      <c r="K321" s="3"/>
      <c r="L321" s="3"/>
      <c r="M321" s="3"/>
      <c r="N321" s="3"/>
      <c r="O321" s="3"/>
      <c r="P321" s="3"/>
      <c r="Q321" s="3"/>
      <c r="R321" s="3"/>
      <c r="S321" s="3"/>
      <c r="T321" s="3"/>
      <c r="U321" s="3"/>
      <c r="V321" s="3"/>
      <c r="W321" s="3"/>
      <c r="X321" s="3"/>
      <c r="Y321" s="3"/>
      <c r="Z321" s="3"/>
      <c r="AA321" s="36"/>
      <c r="AE321" s="67"/>
      <c r="AH321" s="79"/>
    </row>
    <row r="322" ht="15" customHeight="1" spans="1:34">
      <c r="A322" s="3"/>
      <c r="B322" s="3"/>
      <c r="C322" s="3"/>
      <c r="D322" s="31"/>
      <c r="E322" s="31"/>
      <c r="F322" s="3"/>
      <c r="G322" s="3"/>
      <c r="H322" s="3"/>
      <c r="I322" s="3"/>
      <c r="J322" s="3"/>
      <c r="K322" s="3"/>
      <c r="L322" s="3"/>
      <c r="M322" s="3"/>
      <c r="N322" s="3"/>
      <c r="O322" s="3"/>
      <c r="P322" s="3"/>
      <c r="Q322" s="3"/>
      <c r="R322" s="3"/>
      <c r="S322" s="3"/>
      <c r="T322" s="3"/>
      <c r="U322" s="3"/>
      <c r="V322" s="3"/>
      <c r="W322" s="3"/>
      <c r="X322" s="3"/>
      <c r="Y322" s="3"/>
      <c r="Z322" s="3"/>
      <c r="AA322" s="36"/>
      <c r="AE322" s="67"/>
      <c r="AH322" s="79"/>
    </row>
    <row r="323" ht="15" customHeight="1" spans="1:34">
      <c r="A323" s="3"/>
      <c r="B323" s="3"/>
      <c r="C323" s="3"/>
      <c r="D323" s="31"/>
      <c r="E323" s="31"/>
      <c r="F323" s="3"/>
      <c r="G323" s="3"/>
      <c r="H323" s="3"/>
      <c r="I323" s="3"/>
      <c r="J323" s="3"/>
      <c r="K323" s="3"/>
      <c r="L323" s="3"/>
      <c r="M323" s="3"/>
      <c r="N323" s="3"/>
      <c r="O323" s="3"/>
      <c r="P323" s="3"/>
      <c r="Q323" s="3"/>
      <c r="R323" s="3"/>
      <c r="S323" s="3"/>
      <c r="T323" s="3"/>
      <c r="U323" s="3"/>
      <c r="V323" s="3"/>
      <c r="W323" s="3"/>
      <c r="X323" s="3"/>
      <c r="Y323" s="3"/>
      <c r="Z323" s="3"/>
      <c r="AA323" s="36"/>
      <c r="AE323" s="67"/>
      <c r="AH323" s="79"/>
    </row>
    <row r="324" ht="15" customHeight="1" spans="1:34">
      <c r="A324" s="3"/>
      <c r="B324" s="3"/>
      <c r="C324" s="3"/>
      <c r="D324" s="31"/>
      <c r="E324" s="31"/>
      <c r="F324" s="3"/>
      <c r="G324" s="3"/>
      <c r="H324" s="3"/>
      <c r="I324" s="3"/>
      <c r="J324" s="3"/>
      <c r="K324" s="3"/>
      <c r="L324" s="3"/>
      <c r="M324" s="3"/>
      <c r="N324" s="3"/>
      <c r="O324" s="3"/>
      <c r="P324" s="3"/>
      <c r="Q324" s="3"/>
      <c r="R324" s="3"/>
      <c r="S324" s="3"/>
      <c r="T324" s="3"/>
      <c r="U324" s="3"/>
      <c r="V324" s="3"/>
      <c r="W324" s="3"/>
      <c r="X324" s="3"/>
      <c r="Y324" s="3"/>
      <c r="Z324" s="3"/>
      <c r="AA324" s="36"/>
      <c r="AE324" s="67"/>
      <c r="AH324" s="79"/>
    </row>
    <row r="325" ht="15" customHeight="1" spans="1:34">
      <c r="A325" s="3"/>
      <c r="B325" s="3"/>
      <c r="C325" s="3"/>
      <c r="D325" s="31"/>
      <c r="E325" s="31"/>
      <c r="F325" s="3"/>
      <c r="G325" s="3"/>
      <c r="H325" s="3"/>
      <c r="I325" s="3"/>
      <c r="J325" s="3"/>
      <c r="K325" s="3"/>
      <c r="L325" s="3"/>
      <c r="M325" s="3"/>
      <c r="N325" s="3"/>
      <c r="O325" s="3"/>
      <c r="P325" s="3"/>
      <c r="Q325" s="3"/>
      <c r="R325" s="3"/>
      <c r="S325" s="3"/>
      <c r="T325" s="3"/>
      <c r="U325" s="3"/>
      <c r="V325" s="3"/>
      <c r="W325" s="3"/>
      <c r="X325" s="3"/>
      <c r="Y325" s="3"/>
      <c r="Z325" s="3"/>
      <c r="AA325" s="36"/>
      <c r="AE325" s="67"/>
      <c r="AH325" s="79"/>
    </row>
    <row r="326" ht="15" customHeight="1" spans="1:34">
      <c r="A326" s="3"/>
      <c r="B326" s="3"/>
      <c r="C326" s="3"/>
      <c r="D326" s="31"/>
      <c r="E326" s="31"/>
      <c r="F326" s="3"/>
      <c r="G326" s="3"/>
      <c r="H326" s="3"/>
      <c r="I326" s="3"/>
      <c r="J326" s="3"/>
      <c r="K326" s="3"/>
      <c r="L326" s="3"/>
      <c r="M326" s="3"/>
      <c r="N326" s="3"/>
      <c r="O326" s="3"/>
      <c r="P326" s="3"/>
      <c r="Q326" s="3"/>
      <c r="R326" s="3"/>
      <c r="S326" s="3"/>
      <c r="T326" s="3"/>
      <c r="U326" s="3"/>
      <c r="V326" s="3"/>
      <c r="W326" s="3"/>
      <c r="X326" s="3"/>
      <c r="Y326" s="3"/>
      <c r="Z326" s="3"/>
      <c r="AA326" s="36"/>
      <c r="AE326" s="67"/>
      <c r="AH326" s="79"/>
    </row>
    <row r="327" ht="15" customHeight="1" spans="1:34">
      <c r="A327" s="3"/>
      <c r="B327" s="3"/>
      <c r="C327" s="3"/>
      <c r="D327" s="31"/>
      <c r="E327" s="31"/>
      <c r="F327" s="3"/>
      <c r="G327" s="3"/>
      <c r="H327" s="3"/>
      <c r="I327" s="3"/>
      <c r="J327" s="3"/>
      <c r="K327" s="3"/>
      <c r="L327" s="3"/>
      <c r="M327" s="3"/>
      <c r="N327" s="3"/>
      <c r="O327" s="3"/>
      <c r="P327" s="3"/>
      <c r="Q327" s="3"/>
      <c r="R327" s="3"/>
      <c r="S327" s="3"/>
      <c r="T327" s="3"/>
      <c r="U327" s="3"/>
      <c r="V327" s="3"/>
      <c r="W327" s="3"/>
      <c r="X327" s="3"/>
      <c r="Y327" s="3"/>
      <c r="Z327" s="3"/>
      <c r="AA327" s="36"/>
      <c r="AE327" s="67"/>
      <c r="AH327" s="79"/>
    </row>
    <row r="328" ht="15" customHeight="1" spans="1:34">
      <c r="A328" s="3"/>
      <c r="B328" s="3"/>
      <c r="C328" s="3"/>
      <c r="D328" s="31"/>
      <c r="E328" s="31"/>
      <c r="F328" s="3"/>
      <c r="G328" s="3"/>
      <c r="H328" s="3"/>
      <c r="I328" s="3"/>
      <c r="J328" s="3"/>
      <c r="K328" s="3"/>
      <c r="L328" s="3"/>
      <c r="M328" s="3"/>
      <c r="N328" s="3"/>
      <c r="O328" s="3"/>
      <c r="P328" s="3"/>
      <c r="Q328" s="3"/>
      <c r="R328" s="3"/>
      <c r="S328" s="3"/>
      <c r="T328" s="3"/>
      <c r="U328" s="3"/>
      <c r="V328" s="3"/>
      <c r="W328" s="3"/>
      <c r="X328" s="3"/>
      <c r="Y328" s="3"/>
      <c r="Z328" s="3"/>
      <c r="AA328" s="36"/>
      <c r="AE328" s="67"/>
      <c r="AH328" s="79"/>
    </row>
    <row r="329" ht="15" customHeight="1" spans="1:34">
      <c r="A329" s="3"/>
      <c r="B329" s="3"/>
      <c r="C329" s="3"/>
      <c r="D329" s="31"/>
      <c r="E329" s="31"/>
      <c r="F329" s="3"/>
      <c r="G329" s="3"/>
      <c r="H329" s="3"/>
      <c r="I329" s="3"/>
      <c r="J329" s="3"/>
      <c r="K329" s="3"/>
      <c r="L329" s="3"/>
      <c r="M329" s="3"/>
      <c r="N329" s="3"/>
      <c r="O329" s="3"/>
      <c r="P329" s="3"/>
      <c r="Q329" s="3"/>
      <c r="R329" s="3"/>
      <c r="S329" s="3"/>
      <c r="T329" s="3"/>
      <c r="U329" s="3"/>
      <c r="V329" s="3"/>
      <c r="W329" s="3"/>
      <c r="X329" s="3"/>
      <c r="Y329" s="3"/>
      <c r="Z329" s="3"/>
      <c r="AA329" s="36"/>
      <c r="AE329" s="67"/>
      <c r="AH329" s="79"/>
    </row>
    <row r="330" ht="15" customHeight="1" spans="1:34">
      <c r="A330" s="3"/>
      <c r="B330" s="3"/>
      <c r="C330" s="3"/>
      <c r="D330" s="31"/>
      <c r="E330" s="31"/>
      <c r="F330" s="3"/>
      <c r="G330" s="3"/>
      <c r="H330" s="3"/>
      <c r="I330" s="3"/>
      <c r="J330" s="3"/>
      <c r="K330" s="3"/>
      <c r="L330" s="3"/>
      <c r="M330" s="3"/>
      <c r="N330" s="3"/>
      <c r="O330" s="3"/>
      <c r="P330" s="3"/>
      <c r="Q330" s="3"/>
      <c r="R330" s="3"/>
      <c r="S330" s="3"/>
      <c r="T330" s="3"/>
      <c r="U330" s="3"/>
      <c r="V330" s="3"/>
      <c r="W330" s="3"/>
      <c r="X330" s="3"/>
      <c r="Y330" s="3"/>
      <c r="Z330" s="3"/>
      <c r="AA330" s="36"/>
      <c r="AE330" s="67"/>
      <c r="AH330" s="79"/>
    </row>
    <row r="331" ht="15" customHeight="1" spans="1:34">
      <c r="A331" s="3"/>
      <c r="B331" s="3"/>
      <c r="C331" s="3"/>
      <c r="D331" s="31"/>
      <c r="E331" s="31"/>
      <c r="F331" s="3"/>
      <c r="G331" s="3"/>
      <c r="H331" s="3"/>
      <c r="I331" s="3"/>
      <c r="J331" s="3"/>
      <c r="K331" s="3"/>
      <c r="L331" s="3"/>
      <c r="M331" s="3"/>
      <c r="N331" s="3"/>
      <c r="O331" s="3"/>
      <c r="P331" s="3"/>
      <c r="Q331" s="3"/>
      <c r="R331" s="3"/>
      <c r="S331" s="3"/>
      <c r="T331" s="3"/>
      <c r="U331" s="3"/>
      <c r="V331" s="3"/>
      <c r="W331" s="3"/>
      <c r="X331" s="3"/>
      <c r="Y331" s="3"/>
      <c r="Z331" s="3"/>
      <c r="AA331" s="36"/>
      <c r="AE331" s="67"/>
      <c r="AH331" s="79"/>
    </row>
    <row r="332" ht="15" customHeight="1" spans="1:34">
      <c r="A332" s="3"/>
      <c r="B332" s="3"/>
      <c r="C332" s="3"/>
      <c r="D332" s="31"/>
      <c r="E332" s="31"/>
      <c r="F332" s="3"/>
      <c r="G332" s="3"/>
      <c r="H332" s="3"/>
      <c r="I332" s="3"/>
      <c r="J332" s="3"/>
      <c r="K332" s="3"/>
      <c r="L332" s="3"/>
      <c r="M332" s="3"/>
      <c r="N332" s="3"/>
      <c r="O332" s="3"/>
      <c r="P332" s="3"/>
      <c r="Q332" s="3"/>
      <c r="R332" s="3"/>
      <c r="S332" s="3"/>
      <c r="T332" s="3"/>
      <c r="U332" s="3"/>
      <c r="V332" s="3"/>
      <c r="W332" s="3"/>
      <c r="X332" s="3"/>
      <c r="Y332" s="3"/>
      <c r="Z332" s="3"/>
      <c r="AA332" s="36"/>
      <c r="AE332" s="67"/>
      <c r="AH332" s="79"/>
    </row>
    <row r="333" ht="15" customHeight="1" spans="1:34">
      <c r="A333" s="3"/>
      <c r="B333" s="3"/>
      <c r="C333" s="3"/>
      <c r="D333" s="31"/>
      <c r="E333" s="31"/>
      <c r="F333" s="3"/>
      <c r="G333" s="3"/>
      <c r="H333" s="3"/>
      <c r="I333" s="3"/>
      <c r="J333" s="3"/>
      <c r="K333" s="3"/>
      <c r="L333" s="3"/>
      <c r="M333" s="3"/>
      <c r="N333" s="3"/>
      <c r="O333" s="3"/>
      <c r="P333" s="3"/>
      <c r="Q333" s="3"/>
      <c r="R333" s="3"/>
      <c r="S333" s="3"/>
      <c r="T333" s="3"/>
      <c r="U333" s="3"/>
      <c r="V333" s="3"/>
      <c r="W333" s="3"/>
      <c r="X333" s="3"/>
      <c r="Y333" s="3"/>
      <c r="Z333" s="3"/>
      <c r="AA333" s="36"/>
      <c r="AE333" s="67"/>
      <c r="AH333" s="79"/>
    </row>
    <row r="334" ht="15" customHeight="1" spans="1:34">
      <c r="A334" s="3"/>
      <c r="B334" s="3"/>
      <c r="C334" s="3"/>
      <c r="D334" s="31"/>
      <c r="E334" s="31"/>
      <c r="F334" s="3"/>
      <c r="G334" s="3"/>
      <c r="H334" s="3"/>
      <c r="I334" s="3"/>
      <c r="J334" s="3"/>
      <c r="K334" s="3"/>
      <c r="L334" s="3"/>
      <c r="M334" s="3"/>
      <c r="N334" s="3"/>
      <c r="O334" s="3"/>
      <c r="P334" s="3"/>
      <c r="Q334" s="3"/>
      <c r="R334" s="3"/>
      <c r="S334" s="3"/>
      <c r="T334" s="3"/>
      <c r="U334" s="3"/>
      <c r="V334" s="3"/>
      <c r="W334" s="3"/>
      <c r="X334" s="3"/>
      <c r="Y334" s="3"/>
      <c r="Z334" s="3"/>
      <c r="AA334" s="36"/>
      <c r="AE334" s="67"/>
      <c r="AH334" s="79"/>
    </row>
    <row r="335" ht="15" customHeight="1" spans="1:34">
      <c r="A335" s="3"/>
      <c r="B335" s="3"/>
      <c r="C335" s="3"/>
      <c r="D335" s="31"/>
      <c r="E335" s="31"/>
      <c r="F335" s="3"/>
      <c r="G335" s="3"/>
      <c r="H335" s="3"/>
      <c r="I335" s="3"/>
      <c r="J335" s="3"/>
      <c r="K335" s="3"/>
      <c r="L335" s="3"/>
      <c r="M335" s="3"/>
      <c r="N335" s="3"/>
      <c r="O335" s="3"/>
      <c r="P335" s="3"/>
      <c r="Q335" s="3"/>
      <c r="R335" s="3"/>
      <c r="S335" s="3"/>
      <c r="T335" s="3"/>
      <c r="U335" s="3"/>
      <c r="V335" s="3"/>
      <c r="W335" s="3"/>
      <c r="X335" s="3"/>
      <c r="Y335" s="3"/>
      <c r="Z335" s="3"/>
      <c r="AA335" s="36"/>
      <c r="AE335" s="67"/>
      <c r="AH335" s="79"/>
    </row>
    <row r="336" ht="15" customHeight="1" spans="1:34">
      <c r="A336" s="3"/>
      <c r="B336" s="3"/>
      <c r="C336" s="3"/>
      <c r="D336" s="31"/>
      <c r="E336" s="31"/>
      <c r="F336" s="3"/>
      <c r="G336" s="3"/>
      <c r="H336" s="3"/>
      <c r="I336" s="3"/>
      <c r="J336" s="3"/>
      <c r="K336" s="3"/>
      <c r="L336" s="3"/>
      <c r="M336" s="3"/>
      <c r="N336" s="3"/>
      <c r="O336" s="3"/>
      <c r="P336" s="3"/>
      <c r="Q336" s="3"/>
      <c r="R336" s="3"/>
      <c r="S336" s="3"/>
      <c r="T336" s="3"/>
      <c r="U336" s="3"/>
      <c r="V336" s="3"/>
      <c r="W336" s="3"/>
      <c r="X336" s="3"/>
      <c r="Y336" s="3"/>
      <c r="Z336" s="3"/>
      <c r="AA336" s="36"/>
      <c r="AE336" s="67"/>
      <c r="AH336" s="79"/>
    </row>
    <row r="337" ht="15" customHeight="1" spans="1:34">
      <c r="A337" s="3"/>
      <c r="B337" s="3"/>
      <c r="C337" s="3"/>
      <c r="D337" s="31"/>
      <c r="E337" s="31"/>
      <c r="F337" s="3"/>
      <c r="G337" s="3"/>
      <c r="H337" s="3"/>
      <c r="I337" s="3"/>
      <c r="J337" s="3"/>
      <c r="K337" s="3"/>
      <c r="L337" s="3"/>
      <c r="M337" s="3"/>
      <c r="N337" s="3"/>
      <c r="O337" s="3"/>
      <c r="P337" s="3"/>
      <c r="Q337" s="3"/>
      <c r="R337" s="3"/>
      <c r="S337" s="3"/>
      <c r="T337" s="3"/>
      <c r="U337" s="3"/>
      <c r="V337" s="3"/>
      <c r="W337" s="3"/>
      <c r="X337" s="3"/>
      <c r="Y337" s="3"/>
      <c r="Z337" s="3"/>
      <c r="AA337" s="36"/>
      <c r="AE337" s="67"/>
      <c r="AH337" s="79"/>
    </row>
    <row r="338" ht="15" customHeight="1" spans="1:34">
      <c r="A338" s="3"/>
      <c r="B338" s="3"/>
      <c r="C338" s="3"/>
      <c r="D338" s="31"/>
      <c r="E338" s="31"/>
      <c r="F338" s="3"/>
      <c r="G338" s="3"/>
      <c r="H338" s="3"/>
      <c r="I338" s="3"/>
      <c r="J338" s="3"/>
      <c r="K338" s="3"/>
      <c r="L338" s="3"/>
      <c r="M338" s="3"/>
      <c r="N338" s="3"/>
      <c r="O338" s="3"/>
      <c r="P338" s="3"/>
      <c r="Q338" s="3"/>
      <c r="R338" s="3"/>
      <c r="S338" s="3"/>
      <c r="T338" s="3"/>
      <c r="U338" s="3"/>
      <c r="V338" s="3"/>
      <c r="W338" s="3"/>
      <c r="X338" s="3"/>
      <c r="Y338" s="3"/>
      <c r="Z338" s="3"/>
      <c r="AA338" s="36"/>
      <c r="AE338" s="67"/>
      <c r="AH338" s="79"/>
    </row>
    <row r="339" ht="15" customHeight="1" spans="1:34">
      <c r="A339" s="3"/>
      <c r="B339" s="3"/>
      <c r="C339" s="3"/>
      <c r="D339" s="31"/>
      <c r="E339" s="31"/>
      <c r="F339" s="3"/>
      <c r="G339" s="3"/>
      <c r="H339" s="3"/>
      <c r="I339" s="3"/>
      <c r="J339" s="3"/>
      <c r="K339" s="3"/>
      <c r="L339" s="3"/>
      <c r="M339" s="3"/>
      <c r="N339" s="3"/>
      <c r="O339" s="3"/>
      <c r="P339" s="3"/>
      <c r="Q339" s="3"/>
      <c r="R339" s="3"/>
      <c r="S339" s="3"/>
      <c r="T339" s="3"/>
      <c r="U339" s="3"/>
      <c r="V339" s="3"/>
      <c r="W339" s="3"/>
      <c r="X339" s="3"/>
      <c r="Y339" s="3"/>
      <c r="Z339" s="3"/>
      <c r="AA339" s="36"/>
      <c r="AE339" s="67"/>
      <c r="AH339" s="79"/>
    </row>
    <row r="340" ht="15" customHeight="1" spans="1:34">
      <c r="A340" s="3"/>
      <c r="B340" s="3"/>
      <c r="C340" s="3"/>
      <c r="D340" s="31"/>
      <c r="E340" s="31"/>
      <c r="F340" s="3"/>
      <c r="G340" s="3"/>
      <c r="H340" s="3"/>
      <c r="I340" s="3"/>
      <c r="J340" s="3"/>
      <c r="K340" s="3"/>
      <c r="L340" s="3"/>
      <c r="M340" s="3"/>
      <c r="N340" s="3"/>
      <c r="O340" s="3"/>
      <c r="P340" s="3"/>
      <c r="Q340" s="3"/>
      <c r="R340" s="3"/>
      <c r="S340" s="3"/>
      <c r="T340" s="3"/>
      <c r="U340" s="3"/>
      <c r="V340" s="3"/>
      <c r="W340" s="3"/>
      <c r="X340" s="3"/>
      <c r="Y340" s="3"/>
      <c r="Z340" s="3"/>
      <c r="AA340" s="36"/>
      <c r="AE340" s="67"/>
      <c r="AH340" s="79"/>
    </row>
    <row r="341" ht="15" customHeight="1" spans="1:34">
      <c r="A341" s="3"/>
      <c r="B341" s="3"/>
      <c r="C341" s="3"/>
      <c r="D341" s="31"/>
      <c r="E341" s="31"/>
      <c r="F341" s="3"/>
      <c r="G341" s="3"/>
      <c r="H341" s="3"/>
      <c r="I341" s="3"/>
      <c r="J341" s="3"/>
      <c r="K341" s="3"/>
      <c r="L341" s="3"/>
      <c r="M341" s="3"/>
      <c r="N341" s="3"/>
      <c r="O341" s="3"/>
      <c r="P341" s="3"/>
      <c r="Q341" s="3"/>
      <c r="R341" s="3"/>
      <c r="S341" s="3"/>
      <c r="T341" s="3"/>
      <c r="U341" s="3"/>
      <c r="V341" s="3"/>
      <c r="W341" s="3"/>
      <c r="X341" s="3"/>
      <c r="Y341" s="3"/>
      <c r="Z341" s="3"/>
      <c r="AA341" s="36"/>
      <c r="AE341" s="67"/>
      <c r="AH341" s="79"/>
    </row>
    <row r="342" ht="15" customHeight="1" spans="1:34">
      <c r="A342" s="3"/>
      <c r="B342" s="3"/>
      <c r="C342" s="3"/>
      <c r="D342" s="31"/>
      <c r="E342" s="31"/>
      <c r="F342" s="3"/>
      <c r="G342" s="3"/>
      <c r="H342" s="3"/>
      <c r="I342" s="3"/>
      <c r="J342" s="3"/>
      <c r="K342" s="3"/>
      <c r="L342" s="3"/>
      <c r="M342" s="3"/>
      <c r="N342" s="3"/>
      <c r="O342" s="3"/>
      <c r="P342" s="3"/>
      <c r="Q342" s="3"/>
      <c r="R342" s="3"/>
      <c r="S342" s="3"/>
      <c r="T342" s="3"/>
      <c r="U342" s="3"/>
      <c r="V342" s="3"/>
      <c r="W342" s="3"/>
      <c r="X342" s="3"/>
      <c r="Y342" s="3"/>
      <c r="Z342" s="3"/>
      <c r="AA342" s="36"/>
      <c r="AE342" s="67"/>
      <c r="AH342" s="79"/>
    </row>
    <row r="343" ht="15" customHeight="1" spans="1:34">
      <c r="A343" s="3"/>
      <c r="B343" s="3"/>
      <c r="C343" s="3"/>
      <c r="D343" s="31"/>
      <c r="E343" s="31"/>
      <c r="F343" s="3"/>
      <c r="G343" s="3"/>
      <c r="H343" s="3"/>
      <c r="I343" s="3"/>
      <c r="J343" s="3"/>
      <c r="K343" s="3"/>
      <c r="L343" s="3"/>
      <c r="M343" s="3"/>
      <c r="N343" s="3"/>
      <c r="O343" s="3"/>
      <c r="P343" s="3"/>
      <c r="Q343" s="3"/>
      <c r="R343" s="3"/>
      <c r="S343" s="3"/>
      <c r="T343" s="3"/>
      <c r="U343" s="3"/>
      <c r="V343" s="3"/>
      <c r="W343" s="3"/>
      <c r="X343" s="3"/>
      <c r="Y343" s="3"/>
      <c r="Z343" s="3"/>
      <c r="AA343" s="36"/>
      <c r="AE343" s="67"/>
      <c r="AH343" s="79"/>
    </row>
    <row r="344" ht="15" customHeight="1" spans="1:34">
      <c r="A344" s="3"/>
      <c r="B344" s="3"/>
      <c r="C344" s="3"/>
      <c r="D344" s="31"/>
      <c r="E344" s="31"/>
      <c r="F344" s="3"/>
      <c r="G344" s="3"/>
      <c r="H344" s="3"/>
      <c r="I344" s="3"/>
      <c r="J344" s="3"/>
      <c r="K344" s="3"/>
      <c r="L344" s="3"/>
      <c r="M344" s="3"/>
      <c r="N344" s="3"/>
      <c r="O344" s="3"/>
      <c r="P344" s="3"/>
      <c r="Q344" s="3"/>
      <c r="R344" s="3"/>
      <c r="S344" s="3"/>
      <c r="T344" s="3"/>
      <c r="U344" s="3"/>
      <c r="V344" s="3"/>
      <c r="W344" s="3"/>
      <c r="X344" s="3"/>
      <c r="Y344" s="3"/>
      <c r="Z344" s="3"/>
      <c r="AA344" s="36"/>
      <c r="AE344" s="67"/>
      <c r="AH344" s="79"/>
    </row>
    <row r="345" ht="15" customHeight="1" spans="1:34">
      <c r="A345" s="3"/>
      <c r="B345" s="3"/>
      <c r="C345" s="3"/>
      <c r="D345" s="31"/>
      <c r="E345" s="31"/>
      <c r="F345" s="3"/>
      <c r="G345" s="3"/>
      <c r="H345" s="3"/>
      <c r="I345" s="3"/>
      <c r="J345" s="3"/>
      <c r="K345" s="3"/>
      <c r="L345" s="3"/>
      <c r="M345" s="3"/>
      <c r="N345" s="3"/>
      <c r="O345" s="3"/>
      <c r="P345" s="3"/>
      <c r="Q345" s="3"/>
      <c r="R345" s="3"/>
      <c r="S345" s="3"/>
      <c r="T345" s="3"/>
      <c r="U345" s="3"/>
      <c r="V345" s="3"/>
      <c r="W345" s="3"/>
      <c r="X345" s="3"/>
      <c r="Y345" s="3"/>
      <c r="Z345" s="3"/>
      <c r="AA345" s="36"/>
      <c r="AE345" s="67"/>
      <c r="AH345" s="79"/>
    </row>
    <row r="346" ht="15" customHeight="1" spans="1:34">
      <c r="A346" s="3"/>
      <c r="B346" s="3"/>
      <c r="C346" s="3"/>
      <c r="D346" s="31"/>
      <c r="E346" s="31"/>
      <c r="F346" s="3"/>
      <c r="G346" s="3"/>
      <c r="H346" s="3"/>
      <c r="I346" s="3"/>
      <c r="J346" s="3"/>
      <c r="K346" s="3"/>
      <c r="L346" s="3"/>
      <c r="M346" s="3"/>
      <c r="N346" s="3"/>
      <c r="O346" s="3"/>
      <c r="P346" s="3"/>
      <c r="Q346" s="3"/>
      <c r="R346" s="3"/>
      <c r="S346" s="3"/>
      <c r="T346" s="3"/>
      <c r="U346" s="3"/>
      <c r="V346" s="3"/>
      <c r="W346" s="3"/>
      <c r="X346" s="3"/>
      <c r="Y346" s="3"/>
      <c r="Z346" s="3"/>
      <c r="AA346" s="36"/>
      <c r="AE346" s="67"/>
      <c r="AH346" s="79"/>
    </row>
    <row r="347" ht="15" customHeight="1" spans="1:34">
      <c r="A347" s="3"/>
      <c r="B347" s="3"/>
      <c r="C347" s="3"/>
      <c r="D347" s="31"/>
      <c r="E347" s="31"/>
      <c r="F347" s="3"/>
      <c r="G347" s="3"/>
      <c r="H347" s="3"/>
      <c r="I347" s="3"/>
      <c r="J347" s="3"/>
      <c r="K347" s="3"/>
      <c r="L347" s="3"/>
      <c r="M347" s="3"/>
      <c r="N347" s="3"/>
      <c r="O347" s="3"/>
      <c r="P347" s="3"/>
      <c r="Q347" s="3"/>
      <c r="R347" s="3"/>
      <c r="S347" s="3"/>
      <c r="T347" s="3"/>
      <c r="U347" s="3"/>
      <c r="V347" s="3"/>
      <c r="W347" s="3"/>
      <c r="X347" s="3"/>
      <c r="Y347" s="3"/>
      <c r="Z347" s="3"/>
      <c r="AA347" s="36"/>
      <c r="AE347" s="67"/>
      <c r="AH347" s="79"/>
    </row>
    <row r="348" ht="15" customHeight="1" spans="1:34">
      <c r="A348" s="3"/>
      <c r="B348" s="3"/>
      <c r="C348" s="3"/>
      <c r="D348" s="31"/>
      <c r="E348" s="31"/>
      <c r="F348" s="3"/>
      <c r="G348" s="3"/>
      <c r="H348" s="3"/>
      <c r="I348" s="3"/>
      <c r="J348" s="3"/>
      <c r="K348" s="3"/>
      <c r="L348" s="3"/>
      <c r="M348" s="3"/>
      <c r="N348" s="3"/>
      <c r="O348" s="3"/>
      <c r="P348" s="3"/>
      <c r="Q348" s="3"/>
      <c r="R348" s="3"/>
      <c r="S348" s="3"/>
      <c r="T348" s="3"/>
      <c r="U348" s="3"/>
      <c r="V348" s="3"/>
      <c r="W348" s="3"/>
      <c r="X348" s="3"/>
      <c r="Y348" s="3"/>
      <c r="Z348" s="3"/>
      <c r="AA348" s="36"/>
      <c r="AE348" s="67"/>
      <c r="AH348" s="79"/>
    </row>
    <row r="349" ht="15" customHeight="1" spans="1:34">
      <c r="A349" s="3"/>
      <c r="B349" s="3"/>
      <c r="C349" s="3"/>
      <c r="D349" s="31"/>
      <c r="E349" s="31"/>
      <c r="F349" s="3"/>
      <c r="G349" s="3"/>
      <c r="H349" s="3"/>
      <c r="I349" s="3"/>
      <c r="J349" s="3"/>
      <c r="K349" s="3"/>
      <c r="L349" s="3"/>
      <c r="M349" s="3"/>
      <c r="N349" s="3"/>
      <c r="O349" s="3"/>
      <c r="P349" s="3"/>
      <c r="Q349" s="3"/>
      <c r="R349" s="3"/>
      <c r="S349" s="3"/>
      <c r="T349" s="3"/>
      <c r="U349" s="3"/>
      <c r="V349" s="3"/>
      <c r="W349" s="3"/>
      <c r="X349" s="3"/>
      <c r="Y349" s="3"/>
      <c r="Z349" s="3"/>
      <c r="AA349" s="36"/>
      <c r="AE349" s="67"/>
      <c r="AH349" s="79"/>
    </row>
    <row r="350" ht="15" customHeight="1" spans="1:34">
      <c r="A350" s="3"/>
      <c r="B350" s="3"/>
      <c r="C350" s="3"/>
      <c r="D350" s="31"/>
      <c r="E350" s="31"/>
      <c r="F350" s="3"/>
      <c r="G350" s="3"/>
      <c r="H350" s="3"/>
      <c r="I350" s="3"/>
      <c r="J350" s="3"/>
      <c r="K350" s="3"/>
      <c r="L350" s="3"/>
      <c r="M350" s="3"/>
      <c r="N350" s="3"/>
      <c r="O350" s="3"/>
      <c r="P350" s="3"/>
      <c r="Q350" s="3"/>
      <c r="R350" s="3"/>
      <c r="S350" s="3"/>
      <c r="T350" s="3"/>
      <c r="U350" s="3"/>
      <c r="V350" s="3"/>
      <c r="W350" s="3"/>
      <c r="X350" s="3"/>
      <c r="Y350" s="3"/>
      <c r="Z350" s="3"/>
      <c r="AA350" s="36"/>
      <c r="AE350" s="67"/>
      <c r="AH350" s="79"/>
    </row>
    <row r="351" ht="15" customHeight="1" spans="1:34">
      <c r="A351" s="3"/>
      <c r="B351" s="3"/>
      <c r="C351" s="3"/>
      <c r="D351" s="31"/>
      <c r="E351" s="31"/>
      <c r="F351" s="3"/>
      <c r="G351" s="3"/>
      <c r="H351" s="3"/>
      <c r="I351" s="3"/>
      <c r="J351" s="3"/>
      <c r="K351" s="3"/>
      <c r="L351" s="3"/>
      <c r="M351" s="3"/>
      <c r="N351" s="3"/>
      <c r="O351" s="3"/>
      <c r="P351" s="3"/>
      <c r="Q351" s="3"/>
      <c r="R351" s="3"/>
      <c r="S351" s="3"/>
      <c r="T351" s="3"/>
      <c r="U351" s="3"/>
      <c r="V351" s="3"/>
      <c r="W351" s="3"/>
      <c r="X351" s="3"/>
      <c r="Y351" s="3"/>
      <c r="Z351" s="3"/>
      <c r="AA351" s="36"/>
      <c r="AE351" s="67"/>
      <c r="AH351" s="79"/>
    </row>
    <row r="352" ht="15" customHeight="1" spans="1:34">
      <c r="A352" s="3"/>
      <c r="B352" s="3"/>
      <c r="C352" s="3"/>
      <c r="D352" s="31"/>
      <c r="E352" s="31"/>
      <c r="F352" s="3"/>
      <c r="G352" s="3"/>
      <c r="H352" s="3"/>
      <c r="I352" s="3"/>
      <c r="J352" s="3"/>
      <c r="K352" s="3"/>
      <c r="L352" s="3"/>
      <c r="M352" s="3"/>
      <c r="N352" s="3"/>
      <c r="O352" s="3"/>
      <c r="P352" s="3"/>
      <c r="Q352" s="3"/>
      <c r="R352" s="3"/>
      <c r="S352" s="3"/>
      <c r="T352" s="3"/>
      <c r="U352" s="3"/>
      <c r="V352" s="3"/>
      <c r="W352" s="3"/>
      <c r="X352" s="3"/>
      <c r="Y352" s="3"/>
      <c r="Z352" s="3"/>
      <c r="AA352" s="36"/>
      <c r="AE352" s="67"/>
      <c r="AH352" s="79"/>
    </row>
    <row r="353" ht="15" customHeight="1" spans="1:34">
      <c r="A353" s="3"/>
      <c r="B353" s="3"/>
      <c r="C353" s="3"/>
      <c r="D353" s="31"/>
      <c r="E353" s="31"/>
      <c r="F353" s="3"/>
      <c r="G353" s="3"/>
      <c r="H353" s="3"/>
      <c r="I353" s="3"/>
      <c r="J353" s="3"/>
      <c r="K353" s="3"/>
      <c r="L353" s="3"/>
      <c r="M353" s="3"/>
      <c r="N353" s="3"/>
      <c r="O353" s="3"/>
      <c r="P353" s="3"/>
      <c r="Q353" s="3"/>
      <c r="R353" s="3"/>
      <c r="S353" s="3"/>
      <c r="T353" s="3"/>
      <c r="U353" s="3"/>
      <c r="V353" s="3"/>
      <c r="W353" s="3"/>
      <c r="X353" s="3"/>
      <c r="Y353" s="3"/>
      <c r="Z353" s="3"/>
      <c r="AA353" s="36"/>
      <c r="AE353" s="67"/>
      <c r="AH353" s="79"/>
    </row>
    <row r="354" ht="15" customHeight="1" spans="1:34">
      <c r="A354" s="3"/>
      <c r="B354" s="3"/>
      <c r="C354" s="3"/>
      <c r="D354" s="31"/>
      <c r="E354" s="31"/>
      <c r="F354" s="3"/>
      <c r="G354" s="3"/>
      <c r="H354" s="3"/>
      <c r="I354" s="3"/>
      <c r="J354" s="3"/>
      <c r="K354" s="3"/>
      <c r="L354" s="3"/>
      <c r="M354" s="3"/>
      <c r="N354" s="3"/>
      <c r="O354" s="3"/>
      <c r="P354" s="3"/>
      <c r="Q354" s="3"/>
      <c r="R354" s="3"/>
      <c r="S354" s="3"/>
      <c r="T354" s="3"/>
      <c r="U354" s="3"/>
      <c r="V354" s="3"/>
      <c r="W354" s="3"/>
      <c r="X354" s="3"/>
      <c r="Y354" s="3"/>
      <c r="Z354" s="3"/>
      <c r="AA354" s="36"/>
      <c r="AE354" s="67"/>
      <c r="AH354" s="79"/>
    </row>
    <row r="355" ht="15" customHeight="1" spans="1:34">
      <c r="A355" s="3"/>
      <c r="B355" s="3"/>
      <c r="C355" s="3"/>
      <c r="D355" s="31"/>
      <c r="E355" s="31"/>
      <c r="F355" s="3"/>
      <c r="G355" s="3"/>
      <c r="H355" s="3"/>
      <c r="I355" s="3"/>
      <c r="J355" s="3"/>
      <c r="K355" s="3"/>
      <c r="L355" s="3"/>
      <c r="M355" s="3"/>
      <c r="N355" s="3"/>
      <c r="O355" s="3"/>
      <c r="P355" s="3"/>
      <c r="Q355" s="3"/>
      <c r="R355" s="3"/>
      <c r="S355" s="3"/>
      <c r="T355" s="3"/>
      <c r="U355" s="3"/>
      <c r="V355" s="3"/>
      <c r="W355" s="3"/>
      <c r="X355" s="3"/>
      <c r="Y355" s="3"/>
      <c r="Z355" s="3"/>
      <c r="AA355" s="36"/>
      <c r="AE355" s="67"/>
      <c r="AH355" s="79"/>
    </row>
    <row r="356" ht="15" customHeight="1" spans="1:34">
      <c r="A356" s="3"/>
      <c r="B356" s="3"/>
      <c r="C356" s="3"/>
      <c r="D356" s="31"/>
      <c r="E356" s="31"/>
      <c r="F356" s="3"/>
      <c r="G356" s="3"/>
      <c r="H356" s="3"/>
      <c r="I356" s="3"/>
      <c r="J356" s="3"/>
      <c r="K356" s="3"/>
      <c r="L356" s="3"/>
      <c r="M356" s="3"/>
      <c r="N356" s="3"/>
      <c r="O356" s="3"/>
      <c r="P356" s="3"/>
      <c r="Q356" s="3"/>
      <c r="R356" s="3"/>
      <c r="S356" s="3"/>
      <c r="T356" s="3"/>
      <c r="U356" s="3"/>
      <c r="V356" s="3"/>
      <c r="W356" s="3"/>
      <c r="X356" s="3"/>
      <c r="Y356" s="3"/>
      <c r="Z356" s="3"/>
      <c r="AA356" s="36"/>
      <c r="AE356" s="67"/>
      <c r="AH356" s="79"/>
    </row>
    <row r="357" ht="15" customHeight="1" spans="1:34">
      <c r="A357" s="3"/>
      <c r="B357" s="3"/>
      <c r="C357" s="3"/>
      <c r="D357" s="31"/>
      <c r="E357" s="31"/>
      <c r="F357" s="3"/>
      <c r="G357" s="3"/>
      <c r="H357" s="3"/>
      <c r="I357" s="3"/>
      <c r="J357" s="3"/>
      <c r="K357" s="3"/>
      <c r="L357" s="3"/>
      <c r="M357" s="3"/>
      <c r="N357" s="3"/>
      <c r="O357" s="3"/>
      <c r="P357" s="3"/>
      <c r="Q357" s="3"/>
      <c r="R357" s="3"/>
      <c r="S357" s="3"/>
      <c r="T357" s="3"/>
      <c r="U357" s="3"/>
      <c r="V357" s="3"/>
      <c r="W357" s="3"/>
      <c r="X357" s="3"/>
      <c r="Y357" s="3"/>
      <c r="Z357" s="3"/>
      <c r="AA357" s="36"/>
      <c r="AE357" s="67"/>
      <c r="AH357" s="79"/>
    </row>
    <row r="358" ht="15" customHeight="1" spans="1:34">
      <c r="A358" s="3"/>
      <c r="B358" s="3"/>
      <c r="C358" s="3"/>
      <c r="D358" s="31"/>
      <c r="E358" s="31"/>
      <c r="F358" s="3"/>
      <c r="G358" s="3"/>
      <c r="H358" s="3"/>
      <c r="I358" s="3"/>
      <c r="J358" s="3"/>
      <c r="K358" s="3"/>
      <c r="L358" s="3"/>
      <c r="M358" s="3"/>
      <c r="N358" s="3"/>
      <c r="O358" s="3"/>
      <c r="P358" s="3"/>
      <c r="Q358" s="3"/>
      <c r="R358" s="3"/>
      <c r="S358" s="3"/>
      <c r="T358" s="3"/>
      <c r="U358" s="3"/>
      <c r="V358" s="3"/>
      <c r="W358" s="3"/>
      <c r="X358" s="3"/>
      <c r="Y358" s="3"/>
      <c r="Z358" s="3"/>
      <c r="AA358" s="36"/>
      <c r="AE358" s="67"/>
      <c r="AH358" s="79"/>
    </row>
    <row r="359" ht="15" customHeight="1" spans="1:34">
      <c r="A359" s="3"/>
      <c r="B359" s="3"/>
      <c r="C359" s="3"/>
      <c r="D359" s="31"/>
      <c r="E359" s="31"/>
      <c r="F359" s="3"/>
      <c r="G359" s="3"/>
      <c r="H359" s="3"/>
      <c r="I359" s="3"/>
      <c r="J359" s="3"/>
      <c r="K359" s="3"/>
      <c r="L359" s="3"/>
      <c r="M359" s="3"/>
      <c r="N359" s="3"/>
      <c r="O359" s="3"/>
      <c r="P359" s="3"/>
      <c r="Q359" s="3"/>
      <c r="R359" s="3"/>
      <c r="S359" s="3"/>
      <c r="T359" s="3"/>
      <c r="U359" s="3"/>
      <c r="V359" s="3"/>
      <c r="W359" s="3"/>
      <c r="X359" s="3"/>
      <c r="Y359" s="3"/>
      <c r="Z359" s="3"/>
      <c r="AA359" s="36"/>
      <c r="AE359" s="67"/>
      <c r="AH359" s="79"/>
    </row>
    <row r="360" ht="15" customHeight="1" spans="1:34">
      <c r="A360" s="3"/>
      <c r="B360" s="3"/>
      <c r="C360" s="3"/>
      <c r="D360" s="31"/>
      <c r="E360" s="31"/>
      <c r="F360" s="3"/>
      <c r="G360" s="3"/>
      <c r="H360" s="3"/>
      <c r="I360" s="3"/>
      <c r="J360" s="3"/>
      <c r="K360" s="3"/>
      <c r="L360" s="3"/>
      <c r="M360" s="3"/>
      <c r="N360" s="3"/>
      <c r="O360" s="3"/>
      <c r="P360" s="3"/>
      <c r="Q360" s="3"/>
      <c r="R360" s="3"/>
      <c r="S360" s="3"/>
      <c r="T360" s="3"/>
      <c r="U360" s="3"/>
      <c r="V360" s="3"/>
      <c r="W360" s="3"/>
      <c r="X360" s="3"/>
      <c r="Y360" s="3"/>
      <c r="Z360" s="3"/>
      <c r="AA360" s="36"/>
      <c r="AE360" s="67"/>
      <c r="AH360" s="79"/>
    </row>
    <row r="361" ht="15" customHeight="1" spans="1:34">
      <c r="A361" s="3"/>
      <c r="B361" s="3"/>
      <c r="C361" s="3"/>
      <c r="D361" s="31"/>
      <c r="E361" s="31"/>
      <c r="F361" s="3"/>
      <c r="G361" s="3"/>
      <c r="H361" s="3"/>
      <c r="I361" s="3"/>
      <c r="J361" s="3"/>
      <c r="K361" s="3"/>
      <c r="L361" s="3"/>
      <c r="M361" s="3"/>
      <c r="N361" s="3"/>
      <c r="O361" s="3"/>
      <c r="P361" s="3"/>
      <c r="Q361" s="3"/>
      <c r="R361" s="3"/>
      <c r="S361" s="3"/>
      <c r="T361" s="3"/>
      <c r="U361" s="3"/>
      <c r="V361" s="3"/>
      <c r="W361" s="3"/>
      <c r="X361" s="3"/>
      <c r="Y361" s="3"/>
      <c r="Z361" s="3"/>
      <c r="AA361" s="36"/>
      <c r="AE361" s="67"/>
      <c r="AH361" s="79"/>
    </row>
    <row r="362" ht="15" customHeight="1" spans="1:34">
      <c r="A362" s="3"/>
      <c r="B362" s="3"/>
      <c r="C362" s="3"/>
      <c r="D362" s="31"/>
      <c r="E362" s="31"/>
      <c r="F362" s="3"/>
      <c r="G362" s="3"/>
      <c r="H362" s="3"/>
      <c r="I362" s="3"/>
      <c r="J362" s="3"/>
      <c r="K362" s="3"/>
      <c r="L362" s="3"/>
      <c r="M362" s="3"/>
      <c r="N362" s="3"/>
      <c r="O362" s="3"/>
      <c r="P362" s="3"/>
      <c r="Q362" s="3"/>
      <c r="R362" s="3"/>
      <c r="S362" s="3"/>
      <c r="T362" s="3"/>
      <c r="U362" s="3"/>
      <c r="V362" s="3"/>
      <c r="W362" s="3"/>
      <c r="X362" s="3"/>
      <c r="Y362" s="3"/>
      <c r="Z362" s="3"/>
      <c r="AA362" s="36"/>
      <c r="AE362" s="67"/>
      <c r="AH362" s="79"/>
    </row>
    <row r="363" ht="15" customHeight="1" spans="1:34">
      <c r="A363" s="3"/>
      <c r="B363" s="3"/>
      <c r="C363" s="3"/>
      <c r="D363" s="31"/>
      <c r="E363" s="31"/>
      <c r="F363" s="3"/>
      <c r="G363" s="3"/>
      <c r="H363" s="3"/>
      <c r="I363" s="3"/>
      <c r="J363" s="3"/>
      <c r="K363" s="3"/>
      <c r="L363" s="3"/>
      <c r="M363" s="3"/>
      <c r="N363" s="3"/>
      <c r="O363" s="3"/>
      <c r="P363" s="3"/>
      <c r="Q363" s="3"/>
      <c r="R363" s="3"/>
      <c r="S363" s="3"/>
      <c r="T363" s="3"/>
      <c r="U363" s="3"/>
      <c r="V363" s="3"/>
      <c r="W363" s="3"/>
      <c r="X363" s="3"/>
      <c r="Y363" s="3"/>
      <c r="Z363" s="3"/>
      <c r="AA363" s="36"/>
      <c r="AE363" s="67"/>
      <c r="AH363" s="79"/>
    </row>
    <row r="364" ht="15" customHeight="1" spans="1:34">
      <c r="A364" s="3"/>
      <c r="B364" s="3"/>
      <c r="C364" s="3"/>
      <c r="D364" s="31"/>
      <c r="E364" s="31"/>
      <c r="F364" s="3"/>
      <c r="G364" s="3"/>
      <c r="H364" s="3"/>
      <c r="I364" s="3"/>
      <c r="J364" s="3"/>
      <c r="K364" s="3"/>
      <c r="L364" s="3"/>
      <c r="M364" s="3"/>
      <c r="N364" s="3"/>
      <c r="O364" s="3"/>
      <c r="P364" s="3"/>
      <c r="Q364" s="3"/>
      <c r="R364" s="3"/>
      <c r="S364" s="3"/>
      <c r="T364" s="3"/>
      <c r="U364" s="3"/>
      <c r="V364" s="3"/>
      <c r="W364" s="3"/>
      <c r="X364" s="3"/>
      <c r="Y364" s="3"/>
      <c r="Z364" s="3"/>
      <c r="AA364" s="36"/>
      <c r="AE364" s="67"/>
      <c r="AH364" s="79"/>
    </row>
    <row r="365" ht="15" customHeight="1" spans="1:34">
      <c r="A365" s="3"/>
      <c r="B365" s="3"/>
      <c r="C365" s="3"/>
      <c r="D365" s="31"/>
      <c r="E365" s="31"/>
      <c r="F365" s="3"/>
      <c r="G365" s="3"/>
      <c r="H365" s="3"/>
      <c r="I365" s="3"/>
      <c r="J365" s="3"/>
      <c r="K365" s="3"/>
      <c r="L365" s="3"/>
      <c r="M365" s="3"/>
      <c r="N365" s="3"/>
      <c r="O365" s="3"/>
      <c r="P365" s="3"/>
      <c r="Q365" s="3"/>
      <c r="R365" s="3"/>
      <c r="S365" s="3"/>
      <c r="T365" s="3"/>
      <c r="U365" s="3"/>
      <c r="V365" s="3"/>
      <c r="W365" s="3"/>
      <c r="X365" s="3"/>
      <c r="Y365" s="3"/>
      <c r="Z365" s="3"/>
      <c r="AA365" s="36"/>
      <c r="AE365" s="67"/>
      <c r="AH365" s="79"/>
    </row>
    <row r="366" ht="15" customHeight="1" spans="1:34">
      <c r="A366" s="3"/>
      <c r="B366" s="3"/>
      <c r="C366" s="3"/>
      <c r="D366" s="31"/>
      <c r="E366" s="31"/>
      <c r="F366" s="3"/>
      <c r="G366" s="3"/>
      <c r="H366" s="3"/>
      <c r="I366" s="3"/>
      <c r="J366" s="3"/>
      <c r="K366" s="3"/>
      <c r="L366" s="3"/>
      <c r="M366" s="3"/>
      <c r="N366" s="3"/>
      <c r="O366" s="3"/>
      <c r="P366" s="3"/>
      <c r="Q366" s="3"/>
      <c r="R366" s="3"/>
      <c r="S366" s="3"/>
      <c r="T366" s="3"/>
      <c r="U366" s="3"/>
      <c r="V366" s="3"/>
      <c r="W366" s="3"/>
      <c r="X366" s="3"/>
      <c r="Y366" s="3"/>
      <c r="Z366" s="3"/>
      <c r="AA366" s="36"/>
      <c r="AE366" s="67"/>
      <c r="AH366" s="79"/>
    </row>
    <row r="367" ht="15" customHeight="1" spans="1:34">
      <c r="A367" s="3"/>
      <c r="B367" s="3"/>
      <c r="C367" s="3"/>
      <c r="D367" s="31"/>
      <c r="E367" s="31"/>
      <c r="F367" s="3"/>
      <c r="G367" s="3"/>
      <c r="H367" s="3"/>
      <c r="I367" s="3"/>
      <c r="J367" s="3"/>
      <c r="K367" s="3"/>
      <c r="L367" s="3"/>
      <c r="M367" s="3"/>
      <c r="N367" s="3"/>
      <c r="O367" s="3"/>
      <c r="P367" s="3"/>
      <c r="Q367" s="3"/>
      <c r="R367" s="3"/>
      <c r="S367" s="3"/>
      <c r="T367" s="3"/>
      <c r="U367" s="3"/>
      <c r="V367" s="3"/>
      <c r="W367" s="3"/>
      <c r="X367" s="3"/>
      <c r="Y367" s="3"/>
      <c r="Z367" s="3"/>
      <c r="AA367" s="36"/>
      <c r="AE367" s="67"/>
      <c r="AH367" s="79"/>
    </row>
    <row r="368" ht="15" customHeight="1" spans="1:34">
      <c r="A368" s="3"/>
      <c r="B368" s="3"/>
      <c r="C368" s="3"/>
      <c r="D368" s="31"/>
      <c r="E368" s="31"/>
      <c r="F368" s="3"/>
      <c r="G368" s="3"/>
      <c r="H368" s="3"/>
      <c r="I368" s="3"/>
      <c r="J368" s="3"/>
      <c r="K368" s="3"/>
      <c r="L368" s="3"/>
      <c r="M368" s="3"/>
      <c r="N368" s="3"/>
      <c r="O368" s="3"/>
      <c r="P368" s="3"/>
      <c r="Q368" s="3"/>
      <c r="R368" s="3"/>
      <c r="S368" s="3"/>
      <c r="T368" s="3"/>
      <c r="U368" s="3"/>
      <c r="V368" s="3"/>
      <c r="W368" s="3"/>
      <c r="X368" s="3"/>
      <c r="Y368" s="3"/>
      <c r="Z368" s="3"/>
      <c r="AA368" s="36"/>
      <c r="AE368" s="67"/>
      <c r="AH368" s="79"/>
    </row>
    <row r="369" ht="15" customHeight="1" spans="1:34">
      <c r="A369" s="3"/>
      <c r="B369" s="3"/>
      <c r="C369" s="3"/>
      <c r="D369" s="31"/>
      <c r="E369" s="31"/>
      <c r="F369" s="3"/>
      <c r="G369" s="3"/>
      <c r="H369" s="3"/>
      <c r="I369" s="3"/>
      <c r="J369" s="3"/>
      <c r="K369" s="3"/>
      <c r="L369" s="3"/>
      <c r="M369" s="3"/>
      <c r="N369" s="3"/>
      <c r="O369" s="3"/>
      <c r="P369" s="3"/>
      <c r="Q369" s="3"/>
      <c r="R369" s="3"/>
      <c r="S369" s="3"/>
      <c r="T369" s="3"/>
      <c r="U369" s="3"/>
      <c r="V369" s="3"/>
      <c r="W369" s="3"/>
      <c r="X369" s="3"/>
      <c r="Y369" s="3"/>
      <c r="Z369" s="3"/>
      <c r="AA369" s="36"/>
      <c r="AE369" s="67"/>
      <c r="AH369" s="79"/>
    </row>
    <row r="370" ht="15" customHeight="1" spans="1:34">
      <c r="A370" s="3"/>
      <c r="B370" s="3"/>
      <c r="C370" s="3"/>
      <c r="D370" s="31"/>
      <c r="E370" s="31"/>
      <c r="F370" s="3"/>
      <c r="G370" s="3"/>
      <c r="H370" s="3"/>
      <c r="I370" s="3"/>
      <c r="J370" s="3"/>
      <c r="K370" s="3"/>
      <c r="L370" s="3"/>
      <c r="M370" s="3"/>
      <c r="N370" s="3"/>
      <c r="O370" s="3"/>
      <c r="P370" s="3"/>
      <c r="Q370" s="3"/>
      <c r="R370" s="3"/>
      <c r="S370" s="3"/>
      <c r="T370" s="3"/>
      <c r="U370" s="3"/>
      <c r="V370" s="3"/>
      <c r="W370" s="3"/>
      <c r="X370" s="3"/>
      <c r="Y370" s="3"/>
      <c r="Z370" s="3"/>
      <c r="AA370" s="36"/>
      <c r="AE370" s="67"/>
      <c r="AH370" s="79"/>
    </row>
    <row r="371" ht="15" customHeight="1" spans="1:34">
      <c r="A371" s="3"/>
      <c r="B371" s="3"/>
      <c r="C371" s="3"/>
      <c r="D371" s="31"/>
      <c r="E371" s="31"/>
      <c r="F371" s="3"/>
      <c r="G371" s="3"/>
      <c r="H371" s="3"/>
      <c r="I371" s="3"/>
      <c r="J371" s="3"/>
      <c r="K371" s="3"/>
      <c r="L371" s="3"/>
      <c r="M371" s="3"/>
      <c r="N371" s="3"/>
      <c r="O371" s="3"/>
      <c r="P371" s="3"/>
      <c r="Q371" s="3"/>
      <c r="R371" s="3"/>
      <c r="S371" s="3"/>
      <c r="T371" s="3"/>
      <c r="U371" s="3"/>
      <c r="V371" s="3"/>
      <c r="W371" s="3"/>
      <c r="X371" s="3"/>
      <c r="Y371" s="3"/>
      <c r="Z371" s="3"/>
      <c r="AA371" s="36"/>
      <c r="AE371" s="67"/>
      <c r="AH371" s="79"/>
    </row>
    <row r="372" ht="15" customHeight="1" spans="1:34">
      <c r="A372" s="3"/>
      <c r="B372" s="3"/>
      <c r="C372" s="3"/>
      <c r="D372" s="31"/>
      <c r="E372" s="31"/>
      <c r="F372" s="3"/>
      <c r="G372" s="3"/>
      <c r="H372" s="3"/>
      <c r="I372" s="3"/>
      <c r="J372" s="3"/>
      <c r="K372" s="3"/>
      <c r="L372" s="3"/>
      <c r="M372" s="3"/>
      <c r="N372" s="3"/>
      <c r="O372" s="3"/>
      <c r="P372" s="3"/>
      <c r="Q372" s="3"/>
      <c r="R372" s="3"/>
      <c r="S372" s="3"/>
      <c r="T372" s="3"/>
      <c r="U372" s="3"/>
      <c r="V372" s="3"/>
      <c r="W372" s="3"/>
      <c r="X372" s="3"/>
      <c r="Y372" s="3"/>
      <c r="Z372" s="3"/>
      <c r="AA372" s="36"/>
      <c r="AE372" s="67"/>
      <c r="AH372" s="79"/>
    </row>
    <row r="373" ht="15" customHeight="1" spans="1:34">
      <c r="A373" s="3"/>
      <c r="B373" s="3"/>
      <c r="C373" s="3"/>
      <c r="D373" s="31"/>
      <c r="E373" s="31"/>
      <c r="F373" s="3"/>
      <c r="G373" s="3"/>
      <c r="H373" s="3"/>
      <c r="I373" s="3"/>
      <c r="J373" s="3"/>
      <c r="K373" s="3"/>
      <c r="L373" s="3"/>
      <c r="M373" s="3"/>
      <c r="N373" s="3"/>
      <c r="O373" s="3"/>
      <c r="P373" s="3"/>
      <c r="Q373" s="3"/>
      <c r="R373" s="3"/>
      <c r="S373" s="3"/>
      <c r="T373" s="3"/>
      <c r="U373" s="3"/>
      <c r="V373" s="3"/>
      <c r="W373" s="3"/>
      <c r="X373" s="3"/>
      <c r="Y373" s="3"/>
      <c r="Z373" s="3"/>
      <c r="AA373" s="36"/>
      <c r="AE373" s="67"/>
      <c r="AH373" s="79"/>
    </row>
    <row r="374" ht="15" customHeight="1" spans="1:34">
      <c r="A374" s="3"/>
      <c r="B374" s="3"/>
      <c r="C374" s="3"/>
      <c r="D374" s="31"/>
      <c r="E374" s="31"/>
      <c r="F374" s="3"/>
      <c r="G374" s="3"/>
      <c r="H374" s="3"/>
      <c r="I374" s="3"/>
      <c r="J374" s="3"/>
      <c r="K374" s="3"/>
      <c r="L374" s="3"/>
      <c r="M374" s="3"/>
      <c r="N374" s="3"/>
      <c r="O374" s="3"/>
      <c r="P374" s="3"/>
      <c r="Q374" s="3"/>
      <c r="R374" s="3"/>
      <c r="S374" s="3"/>
      <c r="T374" s="3"/>
      <c r="U374" s="3"/>
      <c r="V374" s="3"/>
      <c r="W374" s="3"/>
      <c r="X374" s="3"/>
      <c r="Y374" s="3"/>
      <c r="Z374" s="3"/>
      <c r="AA374" s="36"/>
      <c r="AE374" s="67"/>
      <c r="AH374" s="79"/>
    </row>
    <row r="375" ht="15" customHeight="1" spans="1:34">
      <c r="A375" s="3"/>
      <c r="B375" s="3"/>
      <c r="C375" s="3"/>
      <c r="D375" s="31"/>
      <c r="E375" s="31"/>
      <c r="F375" s="3"/>
      <c r="G375" s="3"/>
      <c r="H375" s="3"/>
      <c r="I375" s="3"/>
      <c r="J375" s="3"/>
      <c r="K375" s="3"/>
      <c r="L375" s="3"/>
      <c r="M375" s="3"/>
      <c r="N375" s="3"/>
      <c r="O375" s="3"/>
      <c r="P375" s="3"/>
      <c r="Q375" s="3"/>
      <c r="R375" s="3"/>
      <c r="S375" s="3"/>
      <c r="T375" s="3"/>
      <c r="U375" s="3"/>
      <c r="V375" s="3"/>
      <c r="W375" s="3"/>
      <c r="X375" s="3"/>
      <c r="Y375" s="3"/>
      <c r="Z375" s="3"/>
      <c r="AA375" s="36"/>
      <c r="AE375" s="67"/>
      <c r="AH375" s="79"/>
    </row>
    <row r="376" ht="15" customHeight="1" spans="1:34">
      <c r="A376" s="3"/>
      <c r="B376" s="3"/>
      <c r="C376" s="3"/>
      <c r="D376" s="31"/>
      <c r="E376" s="31"/>
      <c r="F376" s="3"/>
      <c r="G376" s="3"/>
      <c r="H376" s="3"/>
      <c r="I376" s="3"/>
      <c r="J376" s="3"/>
      <c r="K376" s="3"/>
      <c r="L376" s="3"/>
      <c r="M376" s="3"/>
      <c r="N376" s="3"/>
      <c r="O376" s="3"/>
      <c r="P376" s="3"/>
      <c r="Q376" s="3"/>
      <c r="R376" s="3"/>
      <c r="S376" s="3"/>
      <c r="T376" s="3"/>
      <c r="U376" s="3"/>
      <c r="V376" s="3"/>
      <c r="W376" s="3"/>
      <c r="X376" s="3"/>
      <c r="Y376" s="3"/>
      <c r="Z376" s="3"/>
      <c r="AA376" s="36"/>
      <c r="AE376" s="67"/>
      <c r="AH376" s="79"/>
    </row>
    <row r="377" ht="15" customHeight="1" spans="1:34">
      <c r="A377" s="3"/>
      <c r="B377" s="3"/>
      <c r="C377" s="3"/>
      <c r="D377" s="31"/>
      <c r="E377" s="31"/>
      <c r="F377" s="3"/>
      <c r="G377" s="3"/>
      <c r="H377" s="3"/>
      <c r="I377" s="3"/>
      <c r="J377" s="3"/>
      <c r="K377" s="3"/>
      <c r="L377" s="3"/>
      <c r="M377" s="3"/>
      <c r="N377" s="3"/>
      <c r="O377" s="3"/>
      <c r="P377" s="3"/>
      <c r="Q377" s="3"/>
      <c r="R377" s="3"/>
      <c r="S377" s="3"/>
      <c r="T377" s="3"/>
      <c r="U377" s="3"/>
      <c r="V377" s="3"/>
      <c r="W377" s="3"/>
      <c r="X377" s="3"/>
      <c r="Y377" s="3"/>
      <c r="Z377" s="3"/>
      <c r="AA377" s="36"/>
      <c r="AE377" s="67"/>
      <c r="AH377" s="79"/>
    </row>
    <row r="378" ht="15" customHeight="1" spans="1:34">
      <c r="A378" s="3"/>
      <c r="B378" s="3"/>
      <c r="C378" s="3"/>
      <c r="D378" s="31"/>
      <c r="E378" s="31"/>
      <c r="F378" s="3"/>
      <c r="G378" s="3"/>
      <c r="H378" s="3"/>
      <c r="I378" s="3"/>
      <c r="J378" s="3"/>
      <c r="K378" s="3"/>
      <c r="L378" s="3"/>
      <c r="M378" s="3"/>
      <c r="N378" s="3"/>
      <c r="O378" s="3"/>
      <c r="P378" s="3"/>
      <c r="Q378" s="3"/>
      <c r="R378" s="3"/>
      <c r="S378" s="3"/>
      <c r="T378" s="3"/>
      <c r="U378" s="3"/>
      <c r="V378" s="3"/>
      <c r="W378" s="3"/>
      <c r="X378" s="3"/>
      <c r="Y378" s="3"/>
      <c r="Z378" s="3"/>
      <c r="AA378" s="36"/>
      <c r="AE378" s="67"/>
      <c r="AH378" s="79"/>
    </row>
    <row r="379" ht="15" customHeight="1" spans="1:34">
      <c r="A379" s="3"/>
      <c r="B379" s="3"/>
      <c r="C379" s="3"/>
      <c r="D379" s="31"/>
      <c r="E379" s="31"/>
      <c r="F379" s="3"/>
      <c r="G379" s="3"/>
      <c r="H379" s="3"/>
      <c r="I379" s="3"/>
      <c r="J379" s="3"/>
      <c r="K379" s="3"/>
      <c r="L379" s="3"/>
      <c r="M379" s="3"/>
      <c r="N379" s="3"/>
      <c r="O379" s="3"/>
      <c r="P379" s="3"/>
      <c r="Q379" s="3"/>
      <c r="R379" s="3"/>
      <c r="S379" s="3"/>
      <c r="T379" s="3"/>
      <c r="U379" s="3"/>
      <c r="V379" s="3"/>
      <c r="W379" s="3"/>
      <c r="X379" s="3"/>
      <c r="Y379" s="3"/>
      <c r="Z379" s="3"/>
      <c r="AA379" s="36"/>
      <c r="AE379" s="67"/>
      <c r="AH379" s="79"/>
    </row>
    <row r="380" ht="15" customHeight="1" spans="1:34">
      <c r="A380" s="3"/>
      <c r="B380" s="3"/>
      <c r="C380" s="3"/>
      <c r="D380" s="31"/>
      <c r="E380" s="31"/>
      <c r="F380" s="3"/>
      <c r="G380" s="3"/>
      <c r="H380" s="3"/>
      <c r="I380" s="3"/>
      <c r="J380" s="3"/>
      <c r="K380" s="3"/>
      <c r="L380" s="3"/>
      <c r="M380" s="3"/>
      <c r="N380" s="3"/>
      <c r="O380" s="3"/>
      <c r="P380" s="3"/>
      <c r="Q380" s="3"/>
      <c r="R380" s="3"/>
      <c r="S380" s="3"/>
      <c r="T380" s="3"/>
      <c r="U380" s="3"/>
      <c r="V380" s="3"/>
      <c r="W380" s="3"/>
      <c r="X380" s="3"/>
      <c r="Y380" s="3"/>
      <c r="Z380" s="3"/>
      <c r="AA380" s="36"/>
      <c r="AE380" s="67"/>
      <c r="AH380" s="79"/>
    </row>
    <row r="381" ht="15" customHeight="1" spans="1:34">
      <c r="A381" s="3"/>
      <c r="B381" s="3"/>
      <c r="C381" s="3"/>
      <c r="D381" s="31"/>
      <c r="E381" s="31"/>
      <c r="F381" s="3"/>
      <c r="G381" s="3"/>
      <c r="H381" s="3"/>
      <c r="I381" s="3"/>
      <c r="J381" s="3"/>
      <c r="K381" s="3"/>
      <c r="L381" s="3"/>
      <c r="M381" s="3"/>
      <c r="N381" s="3"/>
      <c r="O381" s="3"/>
      <c r="P381" s="3"/>
      <c r="Q381" s="3"/>
      <c r="R381" s="3"/>
      <c r="S381" s="3"/>
      <c r="T381" s="3"/>
      <c r="U381" s="3"/>
      <c r="V381" s="3"/>
      <c r="W381" s="3"/>
      <c r="X381" s="3"/>
      <c r="Y381" s="3"/>
      <c r="Z381" s="3"/>
      <c r="AA381" s="36"/>
      <c r="AE381" s="67"/>
      <c r="AH381" s="79"/>
    </row>
    <row r="382" ht="15" customHeight="1" spans="1:34">
      <c r="A382" s="3"/>
      <c r="B382" s="3"/>
      <c r="C382" s="3"/>
      <c r="D382" s="31"/>
      <c r="E382" s="31"/>
      <c r="F382" s="3"/>
      <c r="G382" s="3"/>
      <c r="H382" s="3"/>
      <c r="I382" s="3"/>
      <c r="J382" s="3"/>
      <c r="K382" s="3"/>
      <c r="L382" s="3"/>
      <c r="M382" s="3"/>
      <c r="N382" s="3"/>
      <c r="O382" s="3"/>
      <c r="P382" s="3"/>
      <c r="Q382" s="3"/>
      <c r="R382" s="3"/>
      <c r="S382" s="3"/>
      <c r="T382" s="3"/>
      <c r="U382" s="3"/>
      <c r="V382" s="3"/>
      <c r="W382" s="3"/>
      <c r="X382" s="3"/>
      <c r="Y382" s="3"/>
      <c r="Z382" s="3"/>
      <c r="AA382" s="36"/>
      <c r="AE382" s="67"/>
      <c r="AH382" s="79"/>
    </row>
    <row r="383" ht="15" customHeight="1" spans="1:34">
      <c r="A383" s="3"/>
      <c r="B383" s="3"/>
      <c r="C383" s="3"/>
      <c r="D383" s="31"/>
      <c r="E383" s="31"/>
      <c r="F383" s="3"/>
      <c r="G383" s="3"/>
      <c r="H383" s="3"/>
      <c r="I383" s="3"/>
      <c r="J383" s="3"/>
      <c r="K383" s="3"/>
      <c r="L383" s="3"/>
      <c r="M383" s="3"/>
      <c r="N383" s="3"/>
      <c r="O383" s="3"/>
      <c r="P383" s="3"/>
      <c r="Q383" s="3"/>
      <c r="R383" s="3"/>
      <c r="S383" s="3"/>
      <c r="T383" s="3"/>
      <c r="U383" s="3"/>
      <c r="V383" s="3"/>
      <c r="W383" s="3"/>
      <c r="X383" s="3"/>
      <c r="Y383" s="3"/>
      <c r="Z383" s="3"/>
      <c r="AA383" s="36"/>
      <c r="AE383" s="67"/>
      <c r="AH383" s="79"/>
    </row>
    <row r="384" ht="15" customHeight="1" spans="1:34">
      <c r="A384" s="3"/>
      <c r="B384" s="3"/>
      <c r="C384" s="3"/>
      <c r="D384" s="31"/>
      <c r="E384" s="31"/>
      <c r="F384" s="3"/>
      <c r="G384" s="3"/>
      <c r="H384" s="3"/>
      <c r="I384" s="3"/>
      <c r="J384" s="3"/>
      <c r="K384" s="3"/>
      <c r="L384" s="3"/>
      <c r="M384" s="3"/>
      <c r="N384" s="3"/>
      <c r="O384" s="3"/>
      <c r="P384" s="3"/>
      <c r="Q384" s="3"/>
      <c r="R384" s="3"/>
      <c r="S384" s="3"/>
      <c r="T384" s="3"/>
      <c r="U384" s="3"/>
      <c r="V384" s="3"/>
      <c r="W384" s="3"/>
      <c r="X384" s="3"/>
      <c r="Y384" s="3"/>
      <c r="Z384" s="3"/>
      <c r="AA384" s="36"/>
      <c r="AE384" s="67"/>
      <c r="AH384" s="79"/>
    </row>
    <row r="385" ht="15" customHeight="1" spans="1:34">
      <c r="A385" s="3"/>
      <c r="B385" s="3"/>
      <c r="C385" s="3"/>
      <c r="D385" s="31"/>
      <c r="E385" s="31"/>
      <c r="F385" s="3"/>
      <c r="G385" s="3"/>
      <c r="H385" s="3"/>
      <c r="I385" s="3"/>
      <c r="J385" s="3"/>
      <c r="K385" s="3"/>
      <c r="L385" s="3"/>
      <c r="M385" s="3"/>
      <c r="N385" s="3"/>
      <c r="O385" s="3"/>
      <c r="P385" s="3"/>
      <c r="Q385" s="3"/>
      <c r="R385" s="3"/>
      <c r="S385" s="3"/>
      <c r="T385" s="3"/>
      <c r="U385" s="3"/>
      <c r="V385" s="3"/>
      <c r="W385" s="3"/>
      <c r="X385" s="3"/>
      <c r="Y385" s="3"/>
      <c r="Z385" s="3"/>
      <c r="AA385" s="36"/>
      <c r="AE385" s="67"/>
      <c r="AH385" s="79"/>
    </row>
    <row r="386" ht="15" customHeight="1" spans="1:34">
      <c r="A386" s="3"/>
      <c r="B386" s="3"/>
      <c r="C386" s="3"/>
      <c r="D386" s="31"/>
      <c r="E386" s="31"/>
      <c r="F386" s="3"/>
      <c r="G386" s="3"/>
      <c r="H386" s="3"/>
      <c r="I386" s="3"/>
      <c r="J386" s="3"/>
      <c r="K386" s="3"/>
      <c r="L386" s="3"/>
      <c r="M386" s="3"/>
      <c r="N386" s="3"/>
      <c r="O386" s="3"/>
      <c r="P386" s="3"/>
      <c r="Q386" s="3"/>
      <c r="R386" s="3"/>
      <c r="S386" s="3"/>
      <c r="T386" s="3"/>
      <c r="U386" s="3"/>
      <c r="V386" s="3"/>
      <c r="W386" s="3"/>
      <c r="X386" s="3"/>
      <c r="Y386" s="3"/>
      <c r="Z386" s="3"/>
      <c r="AA386" s="36"/>
      <c r="AE386" s="67"/>
      <c r="AH386" s="79"/>
    </row>
    <row r="387" ht="15" customHeight="1" spans="1:34">
      <c r="A387" s="3"/>
      <c r="B387" s="3"/>
      <c r="C387" s="3"/>
      <c r="D387" s="31"/>
      <c r="E387" s="31"/>
      <c r="F387" s="3"/>
      <c r="G387" s="3"/>
      <c r="H387" s="3"/>
      <c r="I387" s="3"/>
      <c r="J387" s="3"/>
      <c r="K387" s="3"/>
      <c r="L387" s="3"/>
      <c r="M387" s="3"/>
      <c r="N387" s="3"/>
      <c r="O387" s="3"/>
      <c r="P387" s="3"/>
      <c r="Q387" s="3"/>
      <c r="R387" s="3"/>
      <c r="S387" s="3"/>
      <c r="T387" s="3"/>
      <c r="U387" s="3"/>
      <c r="V387" s="3"/>
      <c r="W387" s="3"/>
      <c r="X387" s="3"/>
      <c r="Y387" s="3"/>
      <c r="Z387" s="3"/>
      <c r="AA387" s="36"/>
      <c r="AE387" s="67"/>
      <c r="AH387" s="79"/>
    </row>
    <row r="388" ht="15" customHeight="1" spans="1:34">
      <c r="A388" s="3"/>
      <c r="B388" s="3"/>
      <c r="C388" s="3"/>
      <c r="D388" s="31"/>
      <c r="E388" s="31"/>
      <c r="F388" s="3"/>
      <c r="G388" s="3"/>
      <c r="H388" s="3"/>
      <c r="I388" s="3"/>
      <c r="J388" s="3"/>
      <c r="K388" s="3"/>
      <c r="L388" s="3"/>
      <c r="M388" s="3"/>
      <c r="N388" s="3"/>
      <c r="O388" s="3"/>
      <c r="P388" s="3"/>
      <c r="Q388" s="3"/>
      <c r="R388" s="3"/>
      <c r="S388" s="3"/>
      <c r="T388" s="3"/>
      <c r="U388" s="3"/>
      <c r="V388" s="3"/>
      <c r="W388" s="3"/>
      <c r="X388" s="3"/>
      <c r="Y388" s="3"/>
      <c r="Z388" s="3"/>
      <c r="AA388" s="36"/>
      <c r="AE388" s="67"/>
      <c r="AH388" s="79"/>
    </row>
    <row r="389" ht="15" customHeight="1" spans="1:34">
      <c r="A389" s="3"/>
      <c r="B389" s="3"/>
      <c r="C389" s="3"/>
      <c r="D389" s="31"/>
      <c r="E389" s="31"/>
      <c r="F389" s="3"/>
      <c r="G389" s="3"/>
      <c r="H389" s="3"/>
      <c r="I389" s="3"/>
      <c r="J389" s="3"/>
      <c r="K389" s="3"/>
      <c r="L389" s="3"/>
      <c r="M389" s="3"/>
      <c r="N389" s="3"/>
      <c r="O389" s="3"/>
      <c r="P389" s="3"/>
      <c r="Q389" s="3"/>
      <c r="R389" s="3"/>
      <c r="S389" s="3"/>
      <c r="T389" s="3"/>
      <c r="U389" s="3"/>
      <c r="V389" s="3"/>
      <c r="W389" s="3"/>
      <c r="X389" s="3"/>
      <c r="Y389" s="3"/>
      <c r="Z389" s="3"/>
      <c r="AA389" s="36"/>
      <c r="AE389" s="67"/>
      <c r="AH389" s="79"/>
    </row>
    <row r="390" ht="15" customHeight="1" spans="1:34">
      <c r="A390" s="3"/>
      <c r="B390" s="3"/>
      <c r="C390" s="3"/>
      <c r="D390" s="31"/>
      <c r="E390" s="31"/>
      <c r="F390" s="3"/>
      <c r="G390" s="3"/>
      <c r="H390" s="3"/>
      <c r="I390" s="3"/>
      <c r="J390" s="3"/>
      <c r="K390" s="3"/>
      <c r="L390" s="3"/>
      <c r="M390" s="3"/>
      <c r="N390" s="3"/>
      <c r="O390" s="3"/>
      <c r="P390" s="3"/>
      <c r="Q390" s="3"/>
      <c r="R390" s="3"/>
      <c r="S390" s="3"/>
      <c r="T390" s="3"/>
      <c r="U390" s="3"/>
      <c r="V390" s="3"/>
      <c r="W390" s="3"/>
      <c r="X390" s="3"/>
      <c r="Y390" s="3"/>
      <c r="Z390" s="3"/>
      <c r="AA390" s="36"/>
      <c r="AE390" s="67"/>
      <c r="AH390" s="79"/>
    </row>
    <row r="391" ht="15" customHeight="1" spans="1:34">
      <c r="A391" s="3"/>
      <c r="B391" s="3"/>
      <c r="C391" s="3"/>
      <c r="D391" s="31"/>
      <c r="E391" s="31"/>
      <c r="F391" s="3"/>
      <c r="G391" s="3"/>
      <c r="H391" s="3"/>
      <c r="I391" s="3"/>
      <c r="J391" s="3"/>
      <c r="K391" s="3"/>
      <c r="L391" s="3"/>
      <c r="M391" s="3"/>
      <c r="N391" s="3"/>
      <c r="O391" s="3"/>
      <c r="P391" s="3"/>
      <c r="Q391" s="3"/>
      <c r="R391" s="3"/>
      <c r="S391" s="3"/>
      <c r="T391" s="3"/>
      <c r="U391" s="3"/>
      <c r="V391" s="3"/>
      <c r="W391" s="3"/>
      <c r="X391" s="3"/>
      <c r="Y391" s="3"/>
      <c r="Z391" s="3"/>
      <c r="AA391" s="36"/>
      <c r="AE391" s="67"/>
      <c r="AH391" s="79"/>
    </row>
    <row r="392" ht="15" customHeight="1" spans="1:34">
      <c r="A392" s="3"/>
      <c r="B392" s="3"/>
      <c r="C392" s="3"/>
      <c r="D392" s="31"/>
      <c r="E392" s="31"/>
      <c r="F392" s="3"/>
      <c r="G392" s="3"/>
      <c r="H392" s="3"/>
      <c r="I392" s="3"/>
      <c r="J392" s="3"/>
      <c r="K392" s="3"/>
      <c r="L392" s="3"/>
      <c r="M392" s="3"/>
      <c r="N392" s="3"/>
      <c r="O392" s="3"/>
      <c r="P392" s="3"/>
      <c r="Q392" s="3"/>
      <c r="R392" s="3"/>
      <c r="S392" s="3"/>
      <c r="T392" s="3"/>
      <c r="U392" s="3"/>
      <c r="V392" s="3"/>
      <c r="W392" s="3"/>
      <c r="X392" s="3"/>
      <c r="Y392" s="3"/>
      <c r="Z392" s="3"/>
      <c r="AA392" s="36"/>
      <c r="AE392" s="67"/>
      <c r="AH392" s="79"/>
    </row>
    <row r="393" ht="15" customHeight="1" spans="1:34">
      <c r="A393" s="3"/>
      <c r="B393" s="3"/>
      <c r="C393" s="3"/>
      <c r="D393" s="31"/>
      <c r="E393" s="31"/>
      <c r="F393" s="3"/>
      <c r="G393" s="3"/>
      <c r="H393" s="3"/>
      <c r="I393" s="3"/>
      <c r="J393" s="3"/>
      <c r="K393" s="3"/>
      <c r="L393" s="3"/>
      <c r="M393" s="3"/>
      <c r="N393" s="3"/>
      <c r="O393" s="3"/>
      <c r="P393" s="3"/>
      <c r="Q393" s="3"/>
      <c r="R393" s="3"/>
      <c r="S393" s="3"/>
      <c r="T393" s="3"/>
      <c r="U393" s="3"/>
      <c r="V393" s="3"/>
      <c r="W393" s="3"/>
      <c r="X393" s="3"/>
      <c r="Y393" s="3"/>
      <c r="Z393" s="3"/>
      <c r="AA393" s="36"/>
      <c r="AE393" s="67"/>
      <c r="AH393" s="79"/>
    </row>
    <row r="394" ht="15" customHeight="1" spans="1:34">
      <c r="A394" s="3"/>
      <c r="B394" s="3"/>
      <c r="C394" s="3"/>
      <c r="D394" s="31"/>
      <c r="E394" s="31"/>
      <c r="F394" s="3"/>
      <c r="G394" s="3"/>
      <c r="H394" s="3"/>
      <c r="I394" s="3"/>
      <c r="J394" s="3"/>
      <c r="K394" s="3"/>
      <c r="L394" s="3"/>
      <c r="M394" s="3"/>
      <c r="N394" s="3"/>
      <c r="O394" s="3"/>
      <c r="P394" s="3"/>
      <c r="Q394" s="3"/>
      <c r="R394" s="3"/>
      <c r="S394" s="3"/>
      <c r="T394" s="3"/>
      <c r="U394" s="3"/>
      <c r="V394" s="3"/>
      <c r="W394" s="3"/>
      <c r="X394" s="3"/>
      <c r="Y394" s="3"/>
      <c r="Z394" s="3"/>
      <c r="AA394" s="36"/>
      <c r="AE394" s="67"/>
      <c r="AH394" s="79"/>
    </row>
    <row r="395" ht="15" customHeight="1" spans="1:34">
      <c r="A395" s="3"/>
      <c r="B395" s="3"/>
      <c r="C395" s="3"/>
      <c r="D395" s="31"/>
      <c r="E395" s="31"/>
      <c r="F395" s="3"/>
      <c r="G395" s="3"/>
      <c r="H395" s="3"/>
      <c r="I395" s="3"/>
      <c r="J395" s="3"/>
      <c r="K395" s="3"/>
      <c r="L395" s="3"/>
      <c r="M395" s="3"/>
      <c r="N395" s="3"/>
      <c r="O395" s="3"/>
      <c r="P395" s="3"/>
      <c r="Q395" s="3"/>
      <c r="R395" s="3"/>
      <c r="S395" s="3"/>
      <c r="T395" s="3"/>
      <c r="U395" s="3"/>
      <c r="V395" s="3"/>
      <c r="W395" s="3"/>
      <c r="X395" s="3"/>
      <c r="Y395" s="3"/>
      <c r="Z395" s="3"/>
      <c r="AA395" s="36"/>
      <c r="AE395" s="67"/>
      <c r="AH395" s="79"/>
    </row>
    <row r="396" ht="15" customHeight="1" spans="1:34">
      <c r="A396" s="3"/>
      <c r="B396" s="3"/>
      <c r="C396" s="3"/>
      <c r="D396" s="31"/>
      <c r="E396" s="31"/>
      <c r="F396" s="3"/>
      <c r="G396" s="3"/>
      <c r="H396" s="3"/>
      <c r="I396" s="3"/>
      <c r="J396" s="3"/>
      <c r="K396" s="3"/>
      <c r="L396" s="3"/>
      <c r="M396" s="3"/>
      <c r="N396" s="3"/>
      <c r="O396" s="3"/>
      <c r="P396" s="3"/>
      <c r="Q396" s="3"/>
      <c r="R396" s="3"/>
      <c r="S396" s="3"/>
      <c r="T396" s="3"/>
      <c r="U396" s="3"/>
      <c r="V396" s="3"/>
      <c r="W396" s="3"/>
      <c r="X396" s="3"/>
      <c r="Y396" s="3"/>
      <c r="Z396" s="3"/>
      <c r="AA396" s="36"/>
      <c r="AE396" s="67"/>
      <c r="AH396" s="79"/>
    </row>
    <row r="397" ht="15" customHeight="1" spans="1:34">
      <c r="A397" s="3"/>
      <c r="B397" s="3"/>
      <c r="C397" s="3"/>
      <c r="D397" s="31"/>
      <c r="E397" s="31"/>
      <c r="F397" s="3"/>
      <c r="G397" s="3"/>
      <c r="H397" s="3"/>
      <c r="I397" s="3"/>
      <c r="J397" s="3"/>
      <c r="K397" s="3"/>
      <c r="L397" s="3"/>
      <c r="M397" s="3"/>
      <c r="N397" s="3"/>
      <c r="O397" s="3"/>
      <c r="P397" s="3"/>
      <c r="Q397" s="3"/>
      <c r="R397" s="3"/>
      <c r="S397" s="3"/>
      <c r="T397" s="3"/>
      <c r="U397" s="3"/>
      <c r="V397" s="3"/>
      <c r="W397" s="3"/>
      <c r="X397" s="3"/>
      <c r="Y397" s="3"/>
      <c r="Z397" s="3"/>
      <c r="AA397" s="36"/>
      <c r="AE397" s="67"/>
      <c r="AH397" s="79"/>
    </row>
    <row r="398" ht="15" customHeight="1" spans="1:34">
      <c r="A398" s="3"/>
      <c r="B398" s="3"/>
      <c r="C398" s="3"/>
      <c r="D398" s="31"/>
      <c r="E398" s="31"/>
      <c r="F398" s="3"/>
      <c r="G398" s="3"/>
      <c r="H398" s="3"/>
      <c r="I398" s="3"/>
      <c r="J398" s="3"/>
      <c r="K398" s="3"/>
      <c r="L398" s="3"/>
      <c r="M398" s="3"/>
      <c r="N398" s="3"/>
      <c r="O398" s="3"/>
      <c r="P398" s="3"/>
      <c r="Q398" s="3"/>
      <c r="R398" s="3"/>
      <c r="S398" s="3"/>
      <c r="T398" s="3"/>
      <c r="U398" s="3"/>
      <c r="V398" s="3"/>
      <c r="W398" s="3"/>
      <c r="X398" s="3"/>
      <c r="Y398" s="3"/>
      <c r="Z398" s="3"/>
      <c r="AA398" s="36"/>
      <c r="AE398" s="67"/>
      <c r="AH398" s="79"/>
    </row>
    <row r="399" ht="15" customHeight="1" spans="1:34">
      <c r="A399" s="3"/>
      <c r="B399" s="3"/>
      <c r="C399" s="3"/>
      <c r="D399" s="31"/>
      <c r="E399" s="31"/>
      <c r="F399" s="3"/>
      <c r="G399" s="3"/>
      <c r="H399" s="3"/>
      <c r="I399" s="3"/>
      <c r="J399" s="3"/>
      <c r="K399" s="3"/>
      <c r="L399" s="3"/>
      <c r="M399" s="3"/>
      <c r="N399" s="3"/>
      <c r="O399" s="3"/>
      <c r="P399" s="3"/>
      <c r="Q399" s="3"/>
      <c r="R399" s="3"/>
      <c r="S399" s="3"/>
      <c r="T399" s="3"/>
      <c r="U399" s="3"/>
      <c r="V399" s="3"/>
      <c r="W399" s="3"/>
      <c r="X399" s="3"/>
      <c r="Y399" s="3"/>
      <c r="Z399" s="3"/>
      <c r="AA399" s="36"/>
      <c r="AE399" s="67"/>
      <c r="AH399" s="79"/>
    </row>
    <row r="400" ht="15" customHeight="1" spans="1:34">
      <c r="A400" s="3"/>
      <c r="B400" s="3"/>
      <c r="C400" s="3"/>
      <c r="D400" s="31"/>
      <c r="E400" s="31"/>
      <c r="F400" s="3"/>
      <c r="G400" s="3"/>
      <c r="H400" s="3"/>
      <c r="I400" s="3"/>
      <c r="J400" s="3"/>
      <c r="K400" s="3"/>
      <c r="L400" s="3"/>
      <c r="M400" s="3"/>
      <c r="N400" s="3"/>
      <c r="O400" s="3"/>
      <c r="P400" s="3"/>
      <c r="Q400" s="3"/>
      <c r="R400" s="3"/>
      <c r="S400" s="3"/>
      <c r="T400" s="3"/>
      <c r="U400" s="3"/>
      <c r="V400" s="3"/>
      <c r="W400" s="3"/>
      <c r="X400" s="3"/>
      <c r="Y400" s="3"/>
      <c r="Z400" s="3"/>
      <c r="AA400" s="36"/>
      <c r="AE400" s="67"/>
      <c r="AH400" s="79"/>
    </row>
    <row r="401" ht="15" customHeight="1" spans="1:34">
      <c r="A401" s="3"/>
      <c r="B401" s="3"/>
      <c r="C401" s="3"/>
      <c r="D401" s="31"/>
      <c r="E401" s="31"/>
      <c r="F401" s="3"/>
      <c r="G401" s="3"/>
      <c r="H401" s="3"/>
      <c r="I401" s="3"/>
      <c r="J401" s="3"/>
      <c r="K401" s="3"/>
      <c r="L401" s="3"/>
      <c r="M401" s="3"/>
      <c r="N401" s="3"/>
      <c r="O401" s="3"/>
      <c r="P401" s="3"/>
      <c r="Q401" s="3"/>
      <c r="R401" s="3"/>
      <c r="S401" s="3"/>
      <c r="T401" s="3"/>
      <c r="U401" s="3"/>
      <c r="V401" s="3"/>
      <c r="W401" s="3"/>
      <c r="X401" s="3"/>
      <c r="Y401" s="3"/>
      <c r="Z401" s="3"/>
      <c r="AA401" s="36"/>
      <c r="AE401" s="67"/>
      <c r="AH401" s="79"/>
    </row>
    <row r="402" ht="15" customHeight="1" spans="1:34">
      <c r="A402" s="3"/>
      <c r="B402" s="3"/>
      <c r="C402" s="3"/>
      <c r="D402" s="31"/>
      <c r="E402" s="31"/>
      <c r="F402" s="3"/>
      <c r="G402" s="3"/>
      <c r="H402" s="3"/>
      <c r="I402" s="3"/>
      <c r="J402" s="3"/>
      <c r="K402" s="3"/>
      <c r="L402" s="3"/>
      <c r="M402" s="3"/>
      <c r="N402" s="3"/>
      <c r="O402" s="3"/>
      <c r="P402" s="3"/>
      <c r="Q402" s="3"/>
      <c r="R402" s="3"/>
      <c r="S402" s="3"/>
      <c r="T402" s="3"/>
      <c r="U402" s="3"/>
      <c r="V402" s="3"/>
      <c r="W402" s="3"/>
      <c r="X402" s="3"/>
      <c r="Y402" s="3"/>
      <c r="Z402" s="3"/>
      <c r="AA402" s="36"/>
      <c r="AE402" s="67"/>
      <c r="AH402" s="79"/>
    </row>
    <row r="403" ht="15" customHeight="1" spans="1:34">
      <c r="A403" s="3"/>
      <c r="B403" s="3"/>
      <c r="C403" s="3"/>
      <c r="D403" s="31"/>
      <c r="E403" s="31"/>
      <c r="F403" s="3"/>
      <c r="G403" s="3"/>
      <c r="H403" s="3"/>
      <c r="I403" s="3"/>
      <c r="J403" s="3"/>
      <c r="K403" s="3"/>
      <c r="L403" s="3"/>
      <c r="M403" s="3"/>
      <c r="N403" s="3"/>
      <c r="O403" s="3"/>
      <c r="P403" s="3"/>
      <c r="Q403" s="3"/>
      <c r="R403" s="3"/>
      <c r="S403" s="3"/>
      <c r="T403" s="3"/>
      <c r="U403" s="3"/>
      <c r="V403" s="3"/>
      <c r="W403" s="3"/>
      <c r="X403" s="3"/>
      <c r="Y403" s="3"/>
      <c r="Z403" s="3"/>
      <c r="AA403" s="36"/>
      <c r="AE403" s="67"/>
      <c r="AH403" s="79"/>
    </row>
    <row r="404" ht="15" customHeight="1" spans="1:34">
      <c r="A404" s="3"/>
      <c r="B404" s="3"/>
      <c r="C404" s="3"/>
      <c r="D404" s="31"/>
      <c r="E404" s="31"/>
      <c r="F404" s="3"/>
      <c r="G404" s="3"/>
      <c r="H404" s="3"/>
      <c r="I404" s="3"/>
      <c r="J404" s="3"/>
      <c r="K404" s="3"/>
      <c r="L404" s="3"/>
      <c r="M404" s="3"/>
      <c r="N404" s="3"/>
      <c r="O404" s="3"/>
      <c r="P404" s="3"/>
      <c r="Q404" s="3"/>
      <c r="R404" s="3"/>
      <c r="S404" s="3"/>
      <c r="T404" s="3"/>
      <c r="U404" s="3"/>
      <c r="V404" s="3"/>
      <c r="W404" s="3"/>
      <c r="X404" s="3"/>
      <c r="Y404" s="3"/>
      <c r="Z404" s="3"/>
      <c r="AA404" s="36"/>
      <c r="AE404" s="67"/>
      <c r="AH404" s="79"/>
    </row>
    <row r="405" ht="15" customHeight="1" spans="1:34">
      <c r="A405" s="3"/>
      <c r="B405" s="3"/>
      <c r="C405" s="3"/>
      <c r="D405" s="31"/>
      <c r="E405" s="31"/>
      <c r="F405" s="3"/>
      <c r="G405" s="3"/>
      <c r="H405" s="3"/>
      <c r="I405" s="3"/>
      <c r="J405" s="3"/>
      <c r="K405" s="3"/>
      <c r="L405" s="3"/>
      <c r="M405" s="3"/>
      <c r="N405" s="3"/>
      <c r="O405" s="3"/>
      <c r="P405" s="3"/>
      <c r="Q405" s="3"/>
      <c r="R405" s="3"/>
      <c r="S405" s="3"/>
      <c r="T405" s="3"/>
      <c r="U405" s="3"/>
      <c r="V405" s="3"/>
      <c r="W405" s="3"/>
      <c r="X405" s="3"/>
      <c r="Y405" s="3"/>
      <c r="Z405" s="3"/>
      <c r="AA405" s="36"/>
      <c r="AE405" s="67"/>
      <c r="AH405" s="79"/>
    </row>
    <row r="406" ht="15" customHeight="1" spans="1:34">
      <c r="A406" s="3"/>
      <c r="B406" s="3"/>
      <c r="C406" s="3"/>
      <c r="D406" s="31"/>
      <c r="E406" s="31"/>
      <c r="F406" s="3"/>
      <c r="G406" s="3"/>
      <c r="H406" s="3"/>
      <c r="I406" s="3"/>
      <c r="J406" s="3"/>
      <c r="K406" s="3"/>
      <c r="L406" s="3"/>
      <c r="M406" s="3"/>
      <c r="N406" s="3"/>
      <c r="O406" s="3"/>
      <c r="P406" s="3"/>
      <c r="Q406" s="3"/>
      <c r="R406" s="3"/>
      <c r="S406" s="3"/>
      <c r="T406" s="3"/>
      <c r="U406" s="3"/>
      <c r="V406" s="3"/>
      <c r="W406" s="3"/>
      <c r="X406" s="3"/>
      <c r="Y406" s="3"/>
      <c r="Z406" s="3"/>
      <c r="AA406" s="36"/>
      <c r="AE406" s="67"/>
      <c r="AH406" s="79"/>
    </row>
    <row r="407" ht="15" customHeight="1" spans="1:34">
      <c r="A407" s="3"/>
      <c r="B407" s="3"/>
      <c r="C407" s="3"/>
      <c r="D407" s="31"/>
      <c r="E407" s="31"/>
      <c r="F407" s="3"/>
      <c r="G407" s="3"/>
      <c r="H407" s="3"/>
      <c r="I407" s="3"/>
      <c r="J407" s="3"/>
      <c r="K407" s="3"/>
      <c r="L407" s="3"/>
      <c r="M407" s="3"/>
      <c r="N407" s="3"/>
      <c r="O407" s="3"/>
      <c r="P407" s="3"/>
      <c r="Q407" s="3"/>
      <c r="R407" s="3"/>
      <c r="S407" s="3"/>
      <c r="T407" s="3"/>
      <c r="U407" s="3"/>
      <c r="V407" s="3"/>
      <c r="W407" s="3"/>
      <c r="X407" s="3"/>
      <c r="Y407" s="3"/>
      <c r="Z407" s="3"/>
      <c r="AA407" s="36"/>
      <c r="AE407" s="67"/>
      <c r="AH407" s="79"/>
    </row>
    <row r="408" ht="15" customHeight="1" spans="1:34">
      <c r="A408" s="3"/>
      <c r="B408" s="3"/>
      <c r="C408" s="3"/>
      <c r="D408" s="31"/>
      <c r="E408" s="31"/>
      <c r="F408" s="3"/>
      <c r="G408" s="3"/>
      <c r="H408" s="3"/>
      <c r="I408" s="3"/>
      <c r="J408" s="3"/>
      <c r="K408" s="3"/>
      <c r="L408" s="3"/>
      <c r="M408" s="3"/>
      <c r="N408" s="3"/>
      <c r="O408" s="3"/>
      <c r="P408" s="3"/>
      <c r="Q408" s="3"/>
      <c r="R408" s="3"/>
      <c r="S408" s="3"/>
      <c r="T408" s="3"/>
      <c r="U408" s="3"/>
      <c r="V408" s="3"/>
      <c r="W408" s="3"/>
      <c r="X408" s="3"/>
      <c r="Y408" s="3"/>
      <c r="Z408" s="3"/>
      <c r="AA408" s="36"/>
      <c r="AE408" s="67"/>
      <c r="AH408" s="79"/>
    </row>
    <row r="409" ht="15" customHeight="1" spans="1:34">
      <c r="A409" s="3"/>
      <c r="B409" s="3"/>
      <c r="C409" s="3"/>
      <c r="D409" s="31"/>
      <c r="E409" s="31"/>
      <c r="F409" s="3"/>
      <c r="G409" s="3"/>
      <c r="H409" s="3"/>
      <c r="I409" s="3"/>
      <c r="J409" s="3"/>
      <c r="K409" s="3"/>
      <c r="L409" s="3"/>
      <c r="M409" s="3"/>
      <c r="N409" s="3"/>
      <c r="O409" s="3"/>
      <c r="P409" s="3"/>
      <c r="Q409" s="3"/>
      <c r="R409" s="3"/>
      <c r="S409" s="3"/>
      <c r="T409" s="3"/>
      <c r="U409" s="3"/>
      <c r="V409" s="3"/>
      <c r="W409" s="3"/>
      <c r="X409" s="3"/>
      <c r="Y409" s="3"/>
      <c r="Z409" s="3"/>
      <c r="AA409" s="36"/>
      <c r="AE409" s="67"/>
      <c r="AH409" s="79"/>
    </row>
    <row r="410" ht="15" customHeight="1" spans="1:34">
      <c r="A410" s="3"/>
      <c r="B410" s="3"/>
      <c r="C410" s="3"/>
      <c r="D410" s="31"/>
      <c r="E410" s="31"/>
      <c r="F410" s="3"/>
      <c r="G410" s="3"/>
      <c r="H410" s="3"/>
      <c r="I410" s="3"/>
      <c r="J410" s="3"/>
      <c r="K410" s="3"/>
      <c r="L410" s="3"/>
      <c r="M410" s="3"/>
      <c r="N410" s="3"/>
      <c r="O410" s="3"/>
      <c r="P410" s="3"/>
      <c r="Q410" s="3"/>
      <c r="R410" s="3"/>
      <c r="S410" s="3"/>
      <c r="T410" s="3"/>
      <c r="U410" s="3"/>
      <c r="V410" s="3"/>
      <c r="W410" s="3"/>
      <c r="X410" s="3"/>
      <c r="Y410" s="3"/>
      <c r="Z410" s="3"/>
      <c r="AA410" s="36"/>
      <c r="AE410" s="67"/>
      <c r="AH410" s="79"/>
    </row>
    <row r="411" ht="15" customHeight="1" spans="1:34">
      <c r="A411" s="3"/>
      <c r="B411" s="3"/>
      <c r="C411" s="3"/>
      <c r="D411" s="31"/>
      <c r="E411" s="31"/>
      <c r="F411" s="3"/>
      <c r="G411" s="3"/>
      <c r="H411" s="3"/>
      <c r="I411" s="3"/>
      <c r="J411" s="3"/>
      <c r="K411" s="3"/>
      <c r="L411" s="3"/>
      <c r="M411" s="3"/>
      <c r="N411" s="3"/>
      <c r="O411" s="3"/>
      <c r="P411" s="3"/>
      <c r="Q411" s="3"/>
      <c r="R411" s="3"/>
      <c r="S411" s="3"/>
      <c r="T411" s="3"/>
      <c r="U411" s="3"/>
      <c r="V411" s="3"/>
      <c r="W411" s="3"/>
      <c r="X411" s="3"/>
      <c r="Y411" s="3"/>
      <c r="Z411" s="3"/>
      <c r="AA411" s="36"/>
      <c r="AE411" s="67"/>
      <c r="AH411" s="79"/>
    </row>
    <row r="412" ht="15" customHeight="1" spans="1:34">
      <c r="A412" s="3"/>
      <c r="B412" s="3"/>
      <c r="C412" s="3"/>
      <c r="D412" s="31"/>
      <c r="E412" s="31"/>
      <c r="F412" s="3"/>
      <c r="G412" s="3"/>
      <c r="H412" s="3"/>
      <c r="I412" s="3"/>
      <c r="J412" s="3"/>
      <c r="K412" s="3"/>
      <c r="L412" s="3"/>
      <c r="M412" s="3"/>
      <c r="N412" s="3"/>
      <c r="O412" s="3"/>
      <c r="P412" s="3"/>
      <c r="Q412" s="3"/>
      <c r="R412" s="3"/>
      <c r="S412" s="3"/>
      <c r="T412" s="3"/>
      <c r="U412" s="3"/>
      <c r="V412" s="3"/>
      <c r="W412" s="3"/>
      <c r="X412" s="3"/>
      <c r="Y412" s="3"/>
      <c r="Z412" s="3"/>
      <c r="AA412" s="36"/>
      <c r="AE412" s="67"/>
      <c r="AH412" s="79"/>
    </row>
    <row r="413" ht="15" customHeight="1" spans="1:34">
      <c r="A413" s="3"/>
      <c r="B413" s="3"/>
      <c r="C413" s="3"/>
      <c r="D413" s="31"/>
      <c r="E413" s="31"/>
      <c r="F413" s="3"/>
      <c r="G413" s="3"/>
      <c r="H413" s="3"/>
      <c r="I413" s="3"/>
      <c r="J413" s="3"/>
      <c r="K413" s="3"/>
      <c r="L413" s="3"/>
      <c r="M413" s="3"/>
      <c r="N413" s="3"/>
      <c r="O413" s="3"/>
      <c r="P413" s="3"/>
      <c r="Q413" s="3"/>
      <c r="R413" s="3"/>
      <c r="S413" s="3"/>
      <c r="T413" s="3"/>
      <c r="U413" s="3"/>
      <c r="V413" s="3"/>
      <c r="W413" s="3"/>
      <c r="X413" s="3"/>
      <c r="Y413" s="3"/>
      <c r="Z413" s="3"/>
      <c r="AA413" s="36"/>
      <c r="AE413" s="67"/>
      <c r="AH413" s="79"/>
    </row>
    <row r="414" ht="15" customHeight="1" spans="1:34">
      <c r="A414" s="3"/>
      <c r="B414" s="3"/>
      <c r="C414" s="3"/>
      <c r="D414" s="31"/>
      <c r="E414" s="31"/>
      <c r="F414" s="3"/>
      <c r="G414" s="3"/>
      <c r="H414" s="3"/>
      <c r="I414" s="3"/>
      <c r="J414" s="3"/>
      <c r="K414" s="3"/>
      <c r="L414" s="3"/>
      <c r="M414" s="3"/>
      <c r="N414" s="3"/>
      <c r="O414" s="3"/>
      <c r="P414" s="3"/>
      <c r="Q414" s="3"/>
      <c r="R414" s="3"/>
      <c r="S414" s="3"/>
      <c r="T414" s="3"/>
      <c r="U414" s="3"/>
      <c r="V414" s="3"/>
      <c r="W414" s="3"/>
      <c r="X414" s="3"/>
      <c r="Y414" s="3"/>
      <c r="Z414" s="3"/>
      <c r="AA414" s="36"/>
      <c r="AE414" s="67"/>
      <c r="AH414" s="79"/>
    </row>
    <row r="415" ht="15" customHeight="1" spans="1:34">
      <c r="A415" s="3"/>
      <c r="B415" s="3"/>
      <c r="C415" s="3"/>
      <c r="D415" s="31"/>
      <c r="E415" s="31"/>
      <c r="F415" s="3"/>
      <c r="G415" s="3"/>
      <c r="H415" s="3"/>
      <c r="I415" s="3"/>
      <c r="J415" s="3"/>
      <c r="K415" s="3"/>
      <c r="L415" s="3"/>
      <c r="M415" s="3"/>
      <c r="N415" s="3"/>
      <c r="O415" s="3"/>
      <c r="P415" s="3"/>
      <c r="Q415" s="3"/>
      <c r="R415" s="3"/>
      <c r="S415" s="3"/>
      <c r="T415" s="3"/>
      <c r="U415" s="3"/>
      <c r="V415" s="3"/>
      <c r="W415" s="3"/>
      <c r="X415" s="3"/>
      <c r="Y415" s="3"/>
      <c r="Z415" s="3"/>
      <c r="AA415" s="36"/>
      <c r="AE415" s="67"/>
      <c r="AH415" s="79"/>
    </row>
    <row r="416" ht="15" customHeight="1" spans="1:34">
      <c r="A416" s="3"/>
      <c r="B416" s="3"/>
      <c r="C416" s="3"/>
      <c r="D416" s="31"/>
      <c r="E416" s="31"/>
      <c r="F416" s="3"/>
      <c r="G416" s="3"/>
      <c r="H416" s="3"/>
      <c r="I416" s="3"/>
      <c r="J416" s="3"/>
      <c r="K416" s="3"/>
      <c r="L416" s="3"/>
      <c r="M416" s="3"/>
      <c r="N416" s="3"/>
      <c r="O416" s="3"/>
      <c r="P416" s="3"/>
      <c r="Q416" s="3"/>
      <c r="R416" s="3"/>
      <c r="S416" s="3"/>
      <c r="T416" s="3"/>
      <c r="U416" s="3"/>
      <c r="V416" s="3"/>
      <c r="W416" s="3"/>
      <c r="X416" s="3"/>
      <c r="Y416" s="3"/>
      <c r="Z416" s="3"/>
      <c r="AA416" s="36"/>
      <c r="AE416" s="67"/>
      <c r="AH416" s="79"/>
    </row>
    <row r="417" ht="15" customHeight="1" spans="1:34">
      <c r="A417" s="3"/>
      <c r="B417" s="3"/>
      <c r="C417" s="3"/>
      <c r="D417" s="31"/>
      <c r="E417" s="31"/>
      <c r="F417" s="3"/>
      <c r="G417" s="3"/>
      <c r="H417" s="3"/>
      <c r="I417" s="3"/>
      <c r="J417" s="3"/>
      <c r="K417" s="3"/>
      <c r="L417" s="3"/>
      <c r="M417" s="3"/>
      <c r="N417" s="3"/>
      <c r="O417" s="3"/>
      <c r="P417" s="3"/>
      <c r="Q417" s="3"/>
      <c r="R417" s="3"/>
      <c r="S417" s="3"/>
      <c r="T417" s="3"/>
      <c r="U417" s="3"/>
      <c r="V417" s="3"/>
      <c r="W417" s="3"/>
      <c r="X417" s="3"/>
      <c r="Y417" s="3"/>
      <c r="Z417" s="3"/>
      <c r="AA417" s="36"/>
      <c r="AE417" s="67"/>
      <c r="AH417" s="79"/>
    </row>
    <row r="418" ht="15" customHeight="1" spans="1:34">
      <c r="A418" s="3"/>
      <c r="B418" s="3"/>
      <c r="C418" s="3"/>
      <c r="D418" s="31"/>
      <c r="E418" s="31"/>
      <c r="F418" s="3"/>
      <c r="G418" s="3"/>
      <c r="H418" s="3"/>
      <c r="I418" s="3"/>
      <c r="J418" s="3"/>
      <c r="K418" s="3"/>
      <c r="L418" s="3"/>
      <c r="M418" s="3"/>
      <c r="N418" s="3"/>
      <c r="O418" s="3"/>
      <c r="P418" s="3"/>
      <c r="Q418" s="3"/>
      <c r="R418" s="3"/>
      <c r="S418" s="3"/>
      <c r="T418" s="3"/>
      <c r="U418" s="3"/>
      <c r="V418" s="3"/>
      <c r="W418" s="3"/>
      <c r="X418" s="3"/>
      <c r="Y418" s="3"/>
      <c r="Z418" s="3"/>
      <c r="AA418" s="36"/>
      <c r="AE418" s="67"/>
      <c r="AH418" s="79"/>
    </row>
    <row r="419" ht="15" customHeight="1" spans="1:34">
      <c r="A419" s="3"/>
      <c r="B419" s="3"/>
      <c r="C419" s="3"/>
      <c r="D419" s="31"/>
      <c r="E419" s="31"/>
      <c r="F419" s="3"/>
      <c r="G419" s="3"/>
      <c r="H419" s="3"/>
      <c r="I419" s="3"/>
      <c r="J419" s="3"/>
      <c r="K419" s="3"/>
      <c r="L419" s="3"/>
      <c r="M419" s="3"/>
      <c r="N419" s="3"/>
      <c r="O419" s="3"/>
      <c r="P419" s="3"/>
      <c r="Q419" s="3"/>
      <c r="R419" s="3"/>
      <c r="S419" s="3"/>
      <c r="T419" s="3"/>
      <c r="U419" s="3"/>
      <c r="V419" s="3"/>
      <c r="W419" s="3"/>
      <c r="X419" s="3"/>
      <c r="Y419" s="3"/>
      <c r="Z419" s="3"/>
      <c r="AA419" s="36"/>
      <c r="AE419" s="67"/>
      <c r="AH419" s="79"/>
    </row>
    <row r="420" ht="15" customHeight="1" spans="1:34">
      <c r="A420" s="3"/>
      <c r="B420" s="3"/>
      <c r="C420" s="3"/>
      <c r="D420" s="31"/>
      <c r="E420" s="31"/>
      <c r="F420" s="3"/>
      <c r="G420" s="3"/>
      <c r="H420" s="3"/>
      <c r="I420" s="3"/>
      <c r="J420" s="3"/>
      <c r="K420" s="3"/>
      <c r="L420" s="3"/>
      <c r="M420" s="3"/>
      <c r="N420" s="3"/>
      <c r="O420" s="3"/>
      <c r="P420" s="3"/>
      <c r="Q420" s="3"/>
      <c r="R420" s="3"/>
      <c r="S420" s="3"/>
      <c r="T420" s="3"/>
      <c r="U420" s="3"/>
      <c r="V420" s="3"/>
      <c r="W420" s="3"/>
      <c r="X420" s="3"/>
      <c r="Y420" s="3"/>
      <c r="Z420" s="3"/>
      <c r="AA420" s="36"/>
      <c r="AE420" s="67"/>
      <c r="AH420" s="79"/>
    </row>
    <row r="421" ht="15" customHeight="1" spans="1:34">
      <c r="A421" s="3"/>
      <c r="B421" s="3"/>
      <c r="C421" s="3"/>
      <c r="D421" s="31"/>
      <c r="E421" s="31"/>
      <c r="F421" s="3"/>
      <c r="G421" s="3"/>
      <c r="H421" s="3"/>
      <c r="I421" s="3"/>
      <c r="J421" s="3"/>
      <c r="K421" s="3"/>
      <c r="L421" s="3"/>
      <c r="M421" s="3"/>
      <c r="N421" s="3"/>
      <c r="O421" s="3"/>
      <c r="P421" s="3"/>
      <c r="Q421" s="3"/>
      <c r="R421" s="3"/>
      <c r="S421" s="3"/>
      <c r="T421" s="3"/>
      <c r="U421" s="3"/>
      <c r="V421" s="3"/>
      <c r="W421" s="3"/>
      <c r="X421" s="3"/>
      <c r="Y421" s="3"/>
      <c r="Z421" s="3"/>
      <c r="AA421" s="36"/>
      <c r="AE421" s="67"/>
      <c r="AH421" s="79"/>
    </row>
    <row r="422" ht="15" customHeight="1" spans="1:34">
      <c r="A422" s="3"/>
      <c r="B422" s="3"/>
      <c r="C422" s="3"/>
      <c r="D422" s="31"/>
      <c r="E422" s="31"/>
      <c r="F422" s="3"/>
      <c r="G422" s="3"/>
      <c r="H422" s="3"/>
      <c r="I422" s="3"/>
      <c r="J422" s="3"/>
      <c r="K422" s="3"/>
      <c r="L422" s="3"/>
      <c r="M422" s="3"/>
      <c r="N422" s="3"/>
      <c r="O422" s="3"/>
      <c r="P422" s="3"/>
      <c r="Q422" s="3"/>
      <c r="R422" s="3"/>
      <c r="S422" s="3"/>
      <c r="T422" s="3"/>
      <c r="U422" s="3"/>
      <c r="V422" s="3"/>
      <c r="W422" s="3"/>
      <c r="X422" s="3"/>
      <c r="Y422" s="3"/>
      <c r="Z422" s="3"/>
      <c r="AA422" s="36"/>
      <c r="AE422" s="67"/>
      <c r="AH422" s="79"/>
    </row>
    <row r="423" ht="15" customHeight="1" spans="1:34">
      <c r="A423" s="3"/>
      <c r="B423" s="3"/>
      <c r="C423" s="3"/>
      <c r="D423" s="31"/>
      <c r="E423" s="31"/>
      <c r="F423" s="3"/>
      <c r="G423" s="3"/>
      <c r="H423" s="3"/>
      <c r="I423" s="3"/>
      <c r="J423" s="3"/>
      <c r="K423" s="3"/>
      <c r="L423" s="3"/>
      <c r="M423" s="3"/>
      <c r="N423" s="3"/>
      <c r="O423" s="3"/>
      <c r="P423" s="3"/>
      <c r="Q423" s="3"/>
      <c r="R423" s="3"/>
      <c r="S423" s="3"/>
      <c r="T423" s="3"/>
      <c r="U423" s="3"/>
      <c r="V423" s="3"/>
      <c r="W423" s="3"/>
      <c r="X423" s="3"/>
      <c r="Y423" s="3"/>
      <c r="Z423" s="3"/>
      <c r="AA423" s="36"/>
      <c r="AE423" s="67"/>
      <c r="AH423" s="79"/>
    </row>
    <row r="424" ht="15" customHeight="1" spans="1:34">
      <c r="A424" s="3"/>
      <c r="B424" s="3"/>
      <c r="C424" s="3"/>
      <c r="D424" s="31"/>
      <c r="E424" s="31"/>
      <c r="F424" s="3"/>
      <c r="G424" s="3"/>
      <c r="H424" s="3"/>
      <c r="I424" s="3"/>
      <c r="J424" s="3"/>
      <c r="K424" s="3"/>
      <c r="L424" s="3"/>
      <c r="M424" s="3"/>
      <c r="N424" s="3"/>
      <c r="O424" s="3"/>
      <c r="P424" s="3"/>
      <c r="Q424" s="3"/>
      <c r="R424" s="3"/>
      <c r="S424" s="3"/>
      <c r="T424" s="3"/>
      <c r="U424" s="3"/>
      <c r="V424" s="3"/>
      <c r="W424" s="3"/>
      <c r="X424" s="3"/>
      <c r="Y424" s="3"/>
      <c r="Z424" s="3"/>
      <c r="AA424" s="36"/>
      <c r="AE424" s="67"/>
      <c r="AH424" s="79"/>
    </row>
    <row r="425" ht="15" customHeight="1" spans="1:34">
      <c r="A425" s="3"/>
      <c r="B425" s="3"/>
      <c r="C425" s="3"/>
      <c r="D425" s="31"/>
      <c r="E425" s="31"/>
      <c r="F425" s="3"/>
      <c r="G425" s="3"/>
      <c r="H425" s="3"/>
      <c r="I425" s="3"/>
      <c r="J425" s="3"/>
      <c r="K425" s="3"/>
      <c r="L425" s="3"/>
      <c r="M425" s="3"/>
      <c r="N425" s="3"/>
      <c r="O425" s="3"/>
      <c r="P425" s="3"/>
      <c r="Q425" s="3"/>
      <c r="R425" s="3"/>
      <c r="S425" s="3"/>
      <c r="T425" s="3"/>
      <c r="U425" s="3"/>
      <c r="V425" s="3"/>
      <c r="W425" s="3"/>
      <c r="X425" s="3"/>
      <c r="Y425" s="3"/>
      <c r="Z425" s="3"/>
      <c r="AA425" s="36"/>
      <c r="AE425" s="67"/>
      <c r="AH425" s="79"/>
    </row>
    <row r="426" ht="15" customHeight="1" spans="1:34">
      <c r="A426" s="3"/>
      <c r="B426" s="3"/>
      <c r="C426" s="3"/>
      <c r="D426" s="31"/>
      <c r="E426" s="31"/>
      <c r="F426" s="3"/>
      <c r="G426" s="3"/>
      <c r="H426" s="3"/>
      <c r="I426" s="3"/>
      <c r="J426" s="3"/>
      <c r="K426" s="3"/>
      <c r="L426" s="3"/>
      <c r="M426" s="3"/>
      <c r="N426" s="3"/>
      <c r="O426" s="3"/>
      <c r="P426" s="3"/>
      <c r="Q426" s="3"/>
      <c r="R426" s="3"/>
      <c r="S426" s="3"/>
      <c r="T426" s="3"/>
      <c r="U426" s="3"/>
      <c r="V426" s="3"/>
      <c r="W426" s="3"/>
      <c r="X426" s="3"/>
      <c r="Y426" s="3"/>
      <c r="Z426" s="3"/>
      <c r="AA426" s="36"/>
      <c r="AE426" s="67"/>
      <c r="AH426" s="79"/>
    </row>
    <row r="427" ht="15" customHeight="1" spans="1:34">
      <c r="A427" s="3"/>
      <c r="B427" s="3"/>
      <c r="C427" s="3"/>
      <c r="D427" s="31"/>
      <c r="E427" s="31"/>
      <c r="F427" s="3"/>
      <c r="G427" s="3"/>
      <c r="H427" s="3"/>
      <c r="I427" s="3"/>
      <c r="J427" s="3"/>
      <c r="K427" s="3"/>
      <c r="L427" s="3"/>
      <c r="M427" s="3"/>
      <c r="N427" s="3"/>
      <c r="O427" s="3"/>
      <c r="P427" s="3"/>
      <c r="Q427" s="3"/>
      <c r="R427" s="3"/>
      <c r="S427" s="3"/>
      <c r="T427" s="3"/>
      <c r="U427" s="3"/>
      <c r="V427" s="3"/>
      <c r="W427" s="3"/>
      <c r="X427" s="3"/>
      <c r="Y427" s="3"/>
      <c r="Z427" s="3"/>
      <c r="AA427" s="36"/>
      <c r="AE427" s="67"/>
      <c r="AH427" s="79"/>
    </row>
    <row r="428" ht="15" customHeight="1" spans="1:34">
      <c r="A428" s="3"/>
      <c r="B428" s="3"/>
      <c r="C428" s="3"/>
      <c r="D428" s="31"/>
      <c r="E428" s="31"/>
      <c r="F428" s="3"/>
      <c r="G428" s="3"/>
      <c r="H428" s="3"/>
      <c r="I428" s="3"/>
      <c r="J428" s="3"/>
      <c r="K428" s="3"/>
      <c r="L428" s="3"/>
      <c r="M428" s="3"/>
      <c r="N428" s="3"/>
      <c r="O428" s="3"/>
      <c r="P428" s="3"/>
      <c r="Q428" s="3"/>
      <c r="R428" s="3"/>
      <c r="S428" s="3"/>
      <c r="T428" s="3"/>
      <c r="U428" s="3"/>
      <c r="V428" s="3"/>
      <c r="W428" s="3"/>
      <c r="X428" s="3"/>
      <c r="Y428" s="3"/>
      <c r="Z428" s="3"/>
      <c r="AA428" s="36"/>
      <c r="AE428" s="67"/>
      <c r="AH428" s="79"/>
    </row>
    <row r="429" ht="15" customHeight="1" spans="1:34">
      <c r="A429" s="3"/>
      <c r="B429" s="3"/>
      <c r="C429" s="3"/>
      <c r="D429" s="31"/>
      <c r="E429" s="31"/>
      <c r="F429" s="3"/>
      <c r="G429" s="3"/>
      <c r="H429" s="3"/>
      <c r="I429" s="3"/>
      <c r="J429" s="3"/>
      <c r="K429" s="3"/>
      <c r="L429" s="3"/>
      <c r="M429" s="3"/>
      <c r="N429" s="3"/>
      <c r="O429" s="3"/>
      <c r="P429" s="3"/>
      <c r="Q429" s="3"/>
      <c r="R429" s="3"/>
      <c r="S429" s="3"/>
      <c r="T429" s="3"/>
      <c r="U429" s="3"/>
      <c r="V429" s="3"/>
      <c r="W429" s="3"/>
      <c r="X429" s="3"/>
      <c r="Y429" s="3"/>
      <c r="Z429" s="3"/>
      <c r="AA429" s="36"/>
      <c r="AE429" s="67"/>
      <c r="AH429" s="79"/>
    </row>
    <row r="430" ht="15" customHeight="1" spans="1:34">
      <c r="A430" s="3"/>
      <c r="B430" s="3"/>
      <c r="C430" s="3"/>
      <c r="D430" s="31"/>
      <c r="E430" s="31"/>
      <c r="F430" s="3"/>
      <c r="G430" s="3"/>
      <c r="H430" s="3"/>
      <c r="I430" s="3"/>
      <c r="J430" s="3"/>
      <c r="K430" s="3"/>
      <c r="L430" s="3"/>
      <c r="M430" s="3"/>
      <c r="N430" s="3"/>
      <c r="O430" s="3"/>
      <c r="P430" s="3"/>
      <c r="Q430" s="3"/>
      <c r="R430" s="3"/>
      <c r="S430" s="3"/>
      <c r="T430" s="3"/>
      <c r="U430" s="3"/>
      <c r="V430" s="3"/>
      <c r="W430" s="3"/>
      <c r="X430" s="3"/>
      <c r="Y430" s="3"/>
      <c r="Z430" s="3"/>
      <c r="AA430" s="36"/>
      <c r="AE430" s="67"/>
      <c r="AH430" s="79"/>
    </row>
    <row r="431" ht="15" customHeight="1" spans="1:34">
      <c r="A431" s="3"/>
      <c r="B431" s="3"/>
      <c r="C431" s="3"/>
      <c r="D431" s="31"/>
      <c r="E431" s="31"/>
      <c r="F431" s="3"/>
      <c r="G431" s="3"/>
      <c r="H431" s="3"/>
      <c r="I431" s="3"/>
      <c r="J431" s="3"/>
      <c r="K431" s="3"/>
      <c r="L431" s="3"/>
      <c r="M431" s="3"/>
      <c r="N431" s="3"/>
      <c r="O431" s="3"/>
      <c r="P431" s="3"/>
      <c r="Q431" s="3"/>
      <c r="R431" s="3"/>
      <c r="S431" s="3"/>
      <c r="T431" s="3"/>
      <c r="U431" s="3"/>
      <c r="V431" s="3"/>
      <c r="W431" s="3"/>
      <c r="X431" s="3"/>
      <c r="Y431" s="3"/>
      <c r="Z431" s="3"/>
      <c r="AA431" s="36"/>
      <c r="AE431" s="67"/>
      <c r="AH431" s="79"/>
    </row>
    <row r="432" ht="15" customHeight="1" spans="1:34">
      <c r="A432" s="3"/>
      <c r="B432" s="3"/>
      <c r="C432" s="3"/>
      <c r="D432" s="31"/>
      <c r="E432" s="31"/>
      <c r="F432" s="3"/>
      <c r="G432" s="3"/>
      <c r="H432" s="3"/>
      <c r="I432" s="3"/>
      <c r="J432" s="3"/>
      <c r="K432" s="3"/>
      <c r="L432" s="3"/>
      <c r="M432" s="3"/>
      <c r="N432" s="3"/>
      <c r="O432" s="3"/>
      <c r="P432" s="3"/>
      <c r="Q432" s="3"/>
      <c r="R432" s="3"/>
      <c r="S432" s="3"/>
      <c r="T432" s="3"/>
      <c r="U432" s="3"/>
      <c r="V432" s="3"/>
      <c r="W432" s="3"/>
      <c r="X432" s="3"/>
      <c r="Y432" s="3"/>
      <c r="Z432" s="3"/>
      <c r="AA432" s="36"/>
      <c r="AE432" s="67"/>
      <c r="AH432" s="79"/>
    </row>
    <row r="433" ht="15" customHeight="1" spans="1:34">
      <c r="A433" s="3"/>
      <c r="B433" s="3"/>
      <c r="C433" s="3"/>
      <c r="D433" s="31"/>
      <c r="E433" s="31"/>
      <c r="F433" s="3"/>
      <c r="G433" s="3"/>
      <c r="H433" s="3"/>
      <c r="I433" s="3"/>
      <c r="J433" s="3"/>
      <c r="K433" s="3"/>
      <c r="L433" s="3"/>
      <c r="M433" s="3"/>
      <c r="N433" s="3"/>
      <c r="O433" s="3"/>
      <c r="P433" s="3"/>
      <c r="Q433" s="3"/>
      <c r="R433" s="3"/>
      <c r="S433" s="3"/>
      <c r="T433" s="3"/>
      <c r="U433" s="3"/>
      <c r="V433" s="3"/>
      <c r="W433" s="3"/>
      <c r="X433" s="3"/>
      <c r="Y433" s="3"/>
      <c r="Z433" s="3"/>
      <c r="AA433" s="36"/>
      <c r="AE433" s="67"/>
      <c r="AH433" s="79"/>
    </row>
    <row r="434" ht="15" customHeight="1" spans="1:34">
      <c r="A434" s="3"/>
      <c r="B434" s="3"/>
      <c r="C434" s="3"/>
      <c r="D434" s="31"/>
      <c r="E434" s="31"/>
      <c r="F434" s="3"/>
      <c r="G434" s="3"/>
      <c r="H434" s="3"/>
      <c r="I434" s="3"/>
      <c r="J434" s="3"/>
      <c r="K434" s="3"/>
      <c r="L434" s="3"/>
      <c r="M434" s="3"/>
      <c r="N434" s="3"/>
      <c r="O434" s="3"/>
      <c r="P434" s="3"/>
      <c r="Q434" s="3"/>
      <c r="R434" s="3"/>
      <c r="S434" s="3"/>
      <c r="T434" s="3"/>
      <c r="U434" s="3"/>
      <c r="V434" s="3"/>
      <c r="W434" s="3"/>
      <c r="X434" s="3"/>
      <c r="Y434" s="3"/>
      <c r="Z434" s="3"/>
      <c r="AA434" s="36"/>
      <c r="AE434" s="67"/>
      <c r="AH434" s="79"/>
    </row>
    <row r="435" ht="15" customHeight="1" spans="1:34">
      <c r="A435" s="3"/>
      <c r="B435" s="3"/>
      <c r="C435" s="3"/>
      <c r="D435" s="31"/>
      <c r="E435" s="31"/>
      <c r="F435" s="3"/>
      <c r="G435" s="3"/>
      <c r="H435" s="3"/>
      <c r="I435" s="3"/>
      <c r="J435" s="3"/>
      <c r="K435" s="3"/>
      <c r="L435" s="3"/>
      <c r="M435" s="3"/>
      <c r="N435" s="3"/>
      <c r="O435" s="3"/>
      <c r="P435" s="3"/>
      <c r="Q435" s="3"/>
      <c r="R435" s="3"/>
      <c r="S435" s="3"/>
      <c r="T435" s="3"/>
      <c r="U435" s="3"/>
      <c r="V435" s="3"/>
      <c r="W435" s="3"/>
      <c r="X435" s="3"/>
      <c r="Y435" s="3"/>
      <c r="Z435" s="3"/>
      <c r="AA435" s="36"/>
      <c r="AE435" s="67"/>
      <c r="AH435" s="79"/>
    </row>
    <row r="436" ht="15" customHeight="1" spans="1:34">
      <c r="A436" s="3"/>
      <c r="B436" s="3"/>
      <c r="C436" s="3"/>
      <c r="D436" s="31"/>
      <c r="E436" s="31"/>
      <c r="F436" s="3"/>
      <c r="G436" s="3"/>
      <c r="H436" s="3"/>
      <c r="I436" s="3"/>
      <c r="J436" s="3"/>
      <c r="K436" s="3"/>
      <c r="L436" s="3"/>
      <c r="M436" s="3"/>
      <c r="N436" s="3"/>
      <c r="O436" s="3"/>
      <c r="P436" s="3"/>
      <c r="Q436" s="3"/>
      <c r="R436" s="3"/>
      <c r="S436" s="3"/>
      <c r="T436" s="3"/>
      <c r="U436" s="3"/>
      <c r="V436" s="3"/>
      <c r="W436" s="3"/>
      <c r="X436" s="3"/>
      <c r="Y436" s="3"/>
      <c r="Z436" s="3"/>
      <c r="AA436" s="36"/>
      <c r="AE436" s="67"/>
      <c r="AH436" s="79"/>
    </row>
    <row r="437" ht="15" customHeight="1" spans="1:34">
      <c r="A437" s="3"/>
      <c r="B437" s="3"/>
      <c r="C437" s="3"/>
      <c r="D437" s="31"/>
      <c r="E437" s="31"/>
      <c r="F437" s="3"/>
      <c r="G437" s="3"/>
      <c r="H437" s="3"/>
      <c r="I437" s="3"/>
      <c r="J437" s="3"/>
      <c r="K437" s="3"/>
      <c r="L437" s="3"/>
      <c r="M437" s="3"/>
      <c r="N437" s="3"/>
      <c r="O437" s="3"/>
      <c r="P437" s="3"/>
      <c r="Q437" s="3"/>
      <c r="R437" s="3"/>
      <c r="S437" s="3"/>
      <c r="T437" s="3"/>
      <c r="U437" s="3"/>
      <c r="V437" s="3"/>
      <c r="W437" s="3"/>
      <c r="X437" s="3"/>
      <c r="Y437" s="3"/>
      <c r="Z437" s="3"/>
      <c r="AA437" s="36"/>
      <c r="AE437" s="67"/>
      <c r="AH437" s="79"/>
    </row>
    <row r="438" ht="15" customHeight="1" spans="1:34">
      <c r="A438" s="3"/>
      <c r="B438" s="3"/>
      <c r="C438" s="3"/>
      <c r="D438" s="31"/>
      <c r="E438" s="31"/>
      <c r="F438" s="3"/>
      <c r="G438" s="3"/>
      <c r="H438" s="3"/>
      <c r="I438" s="3"/>
      <c r="J438" s="3"/>
      <c r="K438" s="3"/>
      <c r="L438" s="3"/>
      <c r="M438" s="3"/>
      <c r="N438" s="3"/>
      <c r="O438" s="3"/>
      <c r="P438" s="3"/>
      <c r="Q438" s="3"/>
      <c r="R438" s="3"/>
      <c r="S438" s="3"/>
      <c r="T438" s="3"/>
      <c r="U438" s="3"/>
      <c r="V438" s="3"/>
      <c r="W438" s="3"/>
      <c r="X438" s="3"/>
      <c r="Y438" s="3"/>
      <c r="Z438" s="3"/>
      <c r="AA438" s="36"/>
      <c r="AE438" s="67"/>
      <c r="AH438" s="79"/>
    </row>
    <row r="439" ht="15" customHeight="1" spans="1:34">
      <c r="A439" s="3"/>
      <c r="B439" s="3"/>
      <c r="C439" s="3"/>
      <c r="D439" s="31"/>
      <c r="E439" s="31"/>
      <c r="F439" s="3"/>
      <c r="G439" s="3"/>
      <c r="H439" s="3"/>
      <c r="I439" s="3"/>
      <c r="J439" s="3"/>
      <c r="K439" s="3"/>
      <c r="L439" s="3"/>
      <c r="M439" s="3"/>
      <c r="N439" s="3"/>
      <c r="O439" s="3"/>
      <c r="P439" s="3"/>
      <c r="Q439" s="3"/>
      <c r="R439" s="3"/>
      <c r="S439" s="3"/>
      <c r="T439" s="3"/>
      <c r="U439" s="3"/>
      <c r="V439" s="3"/>
      <c r="W439" s="3"/>
      <c r="X439" s="3"/>
      <c r="Y439" s="3"/>
      <c r="Z439" s="3"/>
      <c r="AA439" s="36"/>
      <c r="AE439" s="67"/>
      <c r="AH439" s="79"/>
    </row>
    <row r="440" ht="15" customHeight="1" spans="1:34">
      <c r="A440" s="3"/>
      <c r="B440" s="3"/>
      <c r="C440" s="3"/>
      <c r="D440" s="31"/>
      <c r="E440" s="31"/>
      <c r="F440" s="3"/>
      <c r="G440" s="3"/>
      <c r="H440" s="3"/>
      <c r="I440" s="3"/>
      <c r="J440" s="3"/>
      <c r="K440" s="3"/>
      <c r="L440" s="3"/>
      <c r="M440" s="3"/>
      <c r="N440" s="3"/>
      <c r="O440" s="3"/>
      <c r="P440" s="3"/>
      <c r="Q440" s="3"/>
      <c r="R440" s="3"/>
      <c r="S440" s="3"/>
      <c r="T440" s="3"/>
      <c r="U440" s="3"/>
      <c r="V440" s="3"/>
      <c r="W440" s="3"/>
      <c r="X440" s="3"/>
      <c r="Y440" s="3"/>
      <c r="Z440" s="3"/>
      <c r="AA440" s="36"/>
      <c r="AE440" s="67"/>
      <c r="AH440" s="79"/>
    </row>
    <row r="441" ht="15" customHeight="1" spans="1:34">
      <c r="A441" s="3"/>
      <c r="B441" s="3"/>
      <c r="C441" s="3"/>
      <c r="D441" s="31"/>
      <c r="E441" s="31"/>
      <c r="F441" s="3"/>
      <c r="G441" s="3"/>
      <c r="H441" s="3"/>
      <c r="I441" s="3"/>
      <c r="J441" s="3"/>
      <c r="K441" s="3"/>
      <c r="L441" s="3"/>
      <c r="M441" s="3"/>
      <c r="N441" s="3"/>
      <c r="O441" s="3"/>
      <c r="P441" s="3"/>
      <c r="Q441" s="3"/>
      <c r="R441" s="3"/>
      <c r="S441" s="3"/>
      <c r="T441" s="3"/>
      <c r="U441" s="3"/>
      <c r="V441" s="3"/>
      <c r="W441" s="3"/>
      <c r="X441" s="3"/>
      <c r="Y441" s="3"/>
      <c r="Z441" s="3"/>
      <c r="AA441" s="36"/>
      <c r="AE441" s="67"/>
      <c r="AH441" s="79"/>
    </row>
    <row r="442" ht="15" customHeight="1" spans="1:34">
      <c r="A442" s="3"/>
      <c r="B442" s="3"/>
      <c r="C442" s="3"/>
      <c r="D442" s="31"/>
      <c r="E442" s="31"/>
      <c r="F442" s="3"/>
      <c r="G442" s="3"/>
      <c r="H442" s="3"/>
      <c r="I442" s="3"/>
      <c r="J442" s="3"/>
      <c r="K442" s="3"/>
      <c r="L442" s="3"/>
      <c r="M442" s="3"/>
      <c r="N442" s="3"/>
      <c r="O442" s="3"/>
      <c r="P442" s="3"/>
      <c r="Q442" s="3"/>
      <c r="R442" s="3"/>
      <c r="S442" s="3"/>
      <c r="T442" s="3"/>
      <c r="U442" s="3"/>
      <c r="V442" s="3"/>
      <c r="W442" s="3"/>
      <c r="X442" s="3"/>
      <c r="Y442" s="3"/>
      <c r="Z442" s="3"/>
      <c r="AA442" s="36"/>
      <c r="AE442" s="67"/>
      <c r="AH442" s="79"/>
    </row>
    <row r="443" ht="15" customHeight="1" spans="1:34">
      <c r="A443" s="3"/>
      <c r="B443" s="3"/>
      <c r="C443" s="3"/>
      <c r="D443" s="31"/>
      <c r="E443" s="31"/>
      <c r="F443" s="3"/>
      <c r="G443" s="3"/>
      <c r="H443" s="3"/>
      <c r="I443" s="3"/>
      <c r="J443" s="3"/>
      <c r="K443" s="3"/>
      <c r="L443" s="3"/>
      <c r="M443" s="3"/>
      <c r="N443" s="3"/>
      <c r="O443" s="3"/>
      <c r="P443" s="3"/>
      <c r="Q443" s="3"/>
      <c r="R443" s="3"/>
      <c r="S443" s="3"/>
      <c r="T443" s="3"/>
      <c r="U443" s="3"/>
      <c r="V443" s="3"/>
      <c r="W443" s="3"/>
      <c r="X443" s="3"/>
      <c r="Y443" s="3"/>
      <c r="Z443" s="3"/>
      <c r="AA443" s="36"/>
      <c r="AE443" s="67"/>
      <c r="AH443" s="79"/>
    </row>
    <row r="444" ht="15" customHeight="1" spans="1:34">
      <c r="A444" s="3"/>
      <c r="B444" s="3"/>
      <c r="C444" s="3"/>
      <c r="D444" s="31"/>
      <c r="E444" s="31"/>
      <c r="F444" s="3"/>
      <c r="G444" s="3"/>
      <c r="H444" s="3"/>
      <c r="I444" s="3"/>
      <c r="J444" s="3"/>
      <c r="K444" s="3"/>
      <c r="L444" s="3"/>
      <c r="M444" s="3"/>
      <c r="N444" s="3"/>
      <c r="O444" s="3"/>
      <c r="P444" s="3"/>
      <c r="Q444" s="3"/>
      <c r="R444" s="3"/>
      <c r="S444" s="3"/>
      <c r="T444" s="3"/>
      <c r="U444" s="3"/>
      <c r="V444" s="3"/>
      <c r="W444" s="3"/>
      <c r="X444" s="3"/>
      <c r="Y444" s="3"/>
      <c r="Z444" s="3"/>
      <c r="AA444" s="36"/>
      <c r="AE444" s="67"/>
      <c r="AH444" s="79"/>
    </row>
    <row r="445" ht="15" customHeight="1" spans="1:34">
      <c r="A445" s="3"/>
      <c r="B445" s="3"/>
      <c r="C445" s="3"/>
      <c r="D445" s="31"/>
      <c r="E445" s="31"/>
      <c r="F445" s="3"/>
      <c r="G445" s="3"/>
      <c r="H445" s="3"/>
      <c r="I445" s="3"/>
      <c r="J445" s="3"/>
      <c r="K445" s="3"/>
      <c r="L445" s="3"/>
      <c r="M445" s="3"/>
      <c r="N445" s="3"/>
      <c r="O445" s="3"/>
      <c r="P445" s="3"/>
      <c r="Q445" s="3"/>
      <c r="R445" s="3"/>
      <c r="S445" s="3"/>
      <c r="T445" s="3"/>
      <c r="U445" s="3"/>
      <c r="V445" s="3"/>
      <c r="W445" s="3"/>
      <c r="X445" s="3"/>
      <c r="Y445" s="3"/>
      <c r="Z445" s="3"/>
      <c r="AA445" s="36"/>
      <c r="AE445" s="67"/>
      <c r="AH445" s="79"/>
    </row>
    <row r="446" ht="15" customHeight="1" spans="1:34">
      <c r="A446" s="3"/>
      <c r="B446" s="3"/>
      <c r="C446" s="3"/>
      <c r="D446" s="31"/>
      <c r="E446" s="31"/>
      <c r="F446" s="3"/>
      <c r="G446" s="3"/>
      <c r="H446" s="3"/>
      <c r="I446" s="3"/>
      <c r="J446" s="3"/>
      <c r="K446" s="3"/>
      <c r="L446" s="3"/>
      <c r="M446" s="3"/>
      <c r="N446" s="3"/>
      <c r="O446" s="3"/>
      <c r="P446" s="3"/>
      <c r="Q446" s="3"/>
      <c r="R446" s="3"/>
      <c r="S446" s="3"/>
      <c r="T446" s="3"/>
      <c r="U446" s="3"/>
      <c r="V446" s="3"/>
      <c r="W446" s="3"/>
      <c r="X446" s="3"/>
      <c r="Y446" s="3"/>
      <c r="Z446" s="3"/>
      <c r="AA446" s="36"/>
      <c r="AE446" s="67"/>
      <c r="AH446" s="79"/>
    </row>
    <row r="447" ht="15" customHeight="1" spans="1:34">
      <c r="A447" s="3"/>
      <c r="B447" s="3"/>
      <c r="C447" s="3"/>
      <c r="D447" s="31"/>
      <c r="E447" s="31"/>
      <c r="F447" s="3"/>
      <c r="G447" s="3"/>
      <c r="H447" s="3"/>
      <c r="I447" s="3"/>
      <c r="J447" s="3"/>
      <c r="K447" s="3"/>
      <c r="L447" s="3"/>
      <c r="M447" s="3"/>
      <c r="N447" s="3"/>
      <c r="O447" s="3"/>
      <c r="P447" s="3"/>
      <c r="Q447" s="3"/>
      <c r="R447" s="3"/>
      <c r="S447" s="3"/>
      <c r="T447" s="3"/>
      <c r="U447" s="3"/>
      <c r="V447" s="3"/>
      <c r="W447" s="3"/>
      <c r="X447" s="3"/>
      <c r="Y447" s="3"/>
      <c r="Z447" s="3"/>
      <c r="AA447" s="36"/>
      <c r="AE447" s="67"/>
      <c r="AH447" s="79"/>
    </row>
    <row r="448" ht="15" customHeight="1" spans="1:34">
      <c r="A448" s="3"/>
      <c r="B448" s="3"/>
      <c r="C448" s="3"/>
      <c r="D448" s="31"/>
      <c r="E448" s="31"/>
      <c r="F448" s="3"/>
      <c r="G448" s="3"/>
      <c r="H448" s="3"/>
      <c r="I448" s="3"/>
      <c r="J448" s="3"/>
      <c r="K448" s="3"/>
      <c r="L448" s="3"/>
      <c r="M448" s="3"/>
      <c r="N448" s="3"/>
      <c r="O448" s="3"/>
      <c r="P448" s="3"/>
      <c r="Q448" s="3"/>
      <c r="R448" s="3"/>
      <c r="S448" s="3"/>
      <c r="T448" s="3"/>
      <c r="U448" s="3"/>
      <c r="V448" s="3"/>
      <c r="W448" s="3"/>
      <c r="X448" s="3"/>
      <c r="Y448" s="3"/>
      <c r="Z448" s="3"/>
      <c r="AA448" s="36"/>
      <c r="AE448" s="67"/>
      <c r="AH448" s="79"/>
    </row>
    <row r="449" ht="15" customHeight="1" spans="1:34">
      <c r="A449" s="3"/>
      <c r="B449" s="3"/>
      <c r="C449" s="3"/>
      <c r="D449" s="31"/>
      <c r="E449" s="31"/>
      <c r="F449" s="3"/>
      <c r="G449" s="3"/>
      <c r="H449" s="3"/>
      <c r="I449" s="3"/>
      <c r="J449" s="3"/>
      <c r="K449" s="3"/>
      <c r="L449" s="3"/>
      <c r="M449" s="3"/>
      <c r="N449" s="3"/>
      <c r="O449" s="3"/>
      <c r="P449" s="3"/>
      <c r="Q449" s="3"/>
      <c r="R449" s="3"/>
      <c r="S449" s="3"/>
      <c r="T449" s="3"/>
      <c r="U449" s="3"/>
      <c r="V449" s="3"/>
      <c r="W449" s="3"/>
      <c r="X449" s="3"/>
      <c r="Y449" s="3"/>
      <c r="Z449" s="3"/>
      <c r="AA449" s="36"/>
      <c r="AE449" s="67"/>
      <c r="AH449" s="79"/>
    </row>
    <row r="450" ht="15" customHeight="1" spans="1:34">
      <c r="A450" s="3"/>
      <c r="B450" s="3"/>
      <c r="C450" s="3"/>
      <c r="D450" s="31"/>
      <c r="E450" s="31"/>
      <c r="F450" s="3"/>
      <c r="G450" s="3"/>
      <c r="H450" s="3"/>
      <c r="I450" s="3"/>
      <c r="J450" s="3"/>
      <c r="K450" s="3"/>
      <c r="L450" s="3"/>
      <c r="M450" s="3"/>
      <c r="N450" s="3"/>
      <c r="O450" s="3"/>
      <c r="P450" s="3"/>
      <c r="Q450" s="3"/>
      <c r="R450" s="3"/>
      <c r="S450" s="3"/>
      <c r="T450" s="3"/>
      <c r="U450" s="3"/>
      <c r="V450" s="3"/>
      <c r="W450" s="3"/>
      <c r="X450" s="3"/>
      <c r="Y450" s="3"/>
      <c r="Z450" s="3"/>
      <c r="AA450" s="36"/>
      <c r="AE450" s="67"/>
      <c r="AH450" s="79"/>
    </row>
    <row r="451" ht="15" customHeight="1" spans="1:34">
      <c r="A451" s="3"/>
      <c r="B451" s="3"/>
      <c r="C451" s="3"/>
      <c r="D451" s="31"/>
      <c r="E451" s="31"/>
      <c r="F451" s="3"/>
      <c r="G451" s="3"/>
      <c r="H451" s="3"/>
      <c r="I451" s="3"/>
      <c r="J451" s="3"/>
      <c r="K451" s="3"/>
      <c r="L451" s="3"/>
      <c r="M451" s="3"/>
      <c r="N451" s="3"/>
      <c r="O451" s="3"/>
      <c r="P451" s="3"/>
      <c r="Q451" s="3"/>
      <c r="R451" s="3"/>
      <c r="S451" s="3"/>
      <c r="T451" s="3"/>
      <c r="U451" s="3"/>
      <c r="V451" s="3"/>
      <c r="W451" s="3"/>
      <c r="X451" s="3"/>
      <c r="Y451" s="3"/>
      <c r="Z451" s="3"/>
      <c r="AA451" s="36"/>
      <c r="AE451" s="67"/>
      <c r="AH451" s="79"/>
    </row>
    <row r="452" ht="15" customHeight="1" spans="1:34">
      <c r="A452" s="3"/>
      <c r="B452" s="3"/>
      <c r="C452" s="3"/>
      <c r="D452" s="31"/>
      <c r="E452" s="31"/>
      <c r="F452" s="3"/>
      <c r="G452" s="3"/>
      <c r="H452" s="3"/>
      <c r="I452" s="3"/>
      <c r="J452" s="3"/>
      <c r="K452" s="3"/>
      <c r="L452" s="3"/>
      <c r="M452" s="3"/>
      <c r="N452" s="3"/>
      <c r="O452" s="3"/>
      <c r="P452" s="3"/>
      <c r="Q452" s="3"/>
      <c r="R452" s="3"/>
      <c r="S452" s="3"/>
      <c r="T452" s="3"/>
      <c r="U452" s="3"/>
      <c r="V452" s="3"/>
      <c r="W452" s="3"/>
      <c r="X452" s="3"/>
      <c r="Y452" s="3"/>
      <c r="Z452" s="3"/>
      <c r="AA452" s="36"/>
      <c r="AE452" s="67"/>
      <c r="AH452" s="79"/>
    </row>
    <row r="453" ht="15" customHeight="1" spans="1:34">
      <c r="A453" s="3"/>
      <c r="B453" s="3"/>
      <c r="C453" s="3"/>
      <c r="D453" s="31"/>
      <c r="E453" s="31"/>
      <c r="F453" s="3"/>
      <c r="G453" s="3"/>
      <c r="H453" s="3"/>
      <c r="I453" s="3"/>
      <c r="J453" s="3"/>
      <c r="K453" s="3"/>
      <c r="L453" s="3"/>
      <c r="M453" s="3"/>
      <c r="N453" s="3"/>
      <c r="O453" s="3"/>
      <c r="P453" s="3"/>
      <c r="Q453" s="3"/>
      <c r="R453" s="3"/>
      <c r="S453" s="3"/>
      <c r="T453" s="3"/>
      <c r="U453" s="3"/>
      <c r="V453" s="3"/>
      <c r="W453" s="3"/>
      <c r="X453" s="3"/>
      <c r="Y453" s="3"/>
      <c r="Z453" s="3"/>
      <c r="AA453" s="36"/>
      <c r="AE453" s="67"/>
      <c r="AH453" s="79"/>
    </row>
    <row r="454" ht="15" customHeight="1" spans="1:34">
      <c r="A454" s="3"/>
      <c r="B454" s="3"/>
      <c r="C454" s="3"/>
      <c r="D454" s="31"/>
      <c r="E454" s="31"/>
      <c r="F454" s="3"/>
      <c r="G454" s="3"/>
      <c r="H454" s="3"/>
      <c r="I454" s="3"/>
      <c r="J454" s="3"/>
      <c r="K454" s="3"/>
      <c r="L454" s="3"/>
      <c r="M454" s="3"/>
      <c r="N454" s="3"/>
      <c r="O454" s="3"/>
      <c r="P454" s="3"/>
      <c r="Q454" s="3"/>
      <c r="R454" s="3"/>
      <c r="S454" s="3"/>
      <c r="T454" s="3"/>
      <c r="U454" s="3"/>
      <c r="V454" s="3"/>
      <c r="W454" s="3"/>
      <c r="X454" s="3"/>
      <c r="Y454" s="3"/>
      <c r="Z454" s="3"/>
      <c r="AA454" s="36"/>
      <c r="AE454" s="67"/>
      <c r="AH454" s="79"/>
    </row>
    <row r="455" ht="15" customHeight="1" spans="1:34">
      <c r="A455" s="3"/>
      <c r="B455" s="3"/>
      <c r="C455" s="3"/>
      <c r="D455" s="31"/>
      <c r="E455" s="31"/>
      <c r="F455" s="3"/>
      <c r="G455" s="3"/>
      <c r="H455" s="3"/>
      <c r="I455" s="3"/>
      <c r="J455" s="3"/>
      <c r="K455" s="3"/>
      <c r="L455" s="3"/>
      <c r="M455" s="3"/>
      <c r="N455" s="3"/>
      <c r="O455" s="3"/>
      <c r="P455" s="3"/>
      <c r="Q455" s="3"/>
      <c r="R455" s="3"/>
      <c r="S455" s="3"/>
      <c r="T455" s="3"/>
      <c r="U455" s="3"/>
      <c r="V455" s="3"/>
      <c r="W455" s="3"/>
      <c r="X455" s="3"/>
      <c r="Y455" s="3"/>
      <c r="Z455" s="3"/>
      <c r="AA455" s="36"/>
      <c r="AE455" s="67"/>
      <c r="AH455" s="79"/>
    </row>
    <row r="456" ht="15" customHeight="1" spans="1:34">
      <c r="A456" s="3"/>
      <c r="B456" s="3"/>
      <c r="C456" s="3"/>
      <c r="D456" s="31"/>
      <c r="E456" s="31"/>
      <c r="F456" s="3"/>
      <c r="G456" s="3"/>
      <c r="H456" s="3"/>
      <c r="I456" s="3"/>
      <c r="J456" s="3"/>
      <c r="K456" s="3"/>
      <c r="L456" s="3"/>
      <c r="M456" s="3"/>
      <c r="N456" s="3"/>
      <c r="O456" s="3"/>
      <c r="P456" s="3"/>
      <c r="Q456" s="3"/>
      <c r="R456" s="3"/>
      <c r="S456" s="3"/>
      <c r="T456" s="3"/>
      <c r="U456" s="3"/>
      <c r="V456" s="3"/>
      <c r="W456" s="3"/>
      <c r="X456" s="3"/>
      <c r="Y456" s="3"/>
      <c r="Z456" s="3"/>
      <c r="AA456" s="36"/>
      <c r="AE456" s="67"/>
      <c r="AH456" s="79"/>
    </row>
    <row r="457" ht="15" customHeight="1" spans="1:34">
      <c r="A457" s="3"/>
      <c r="B457" s="3"/>
      <c r="C457" s="3"/>
      <c r="D457" s="31"/>
      <c r="E457" s="31"/>
      <c r="F457" s="3"/>
      <c r="G457" s="3"/>
      <c r="H457" s="3"/>
      <c r="I457" s="3"/>
      <c r="J457" s="3"/>
      <c r="K457" s="3"/>
      <c r="L457" s="3"/>
      <c r="M457" s="3"/>
      <c r="N457" s="3"/>
      <c r="O457" s="3"/>
      <c r="P457" s="3"/>
      <c r="Q457" s="3"/>
      <c r="R457" s="3"/>
      <c r="S457" s="3"/>
      <c r="T457" s="3"/>
      <c r="U457" s="3"/>
      <c r="V457" s="3"/>
      <c r="W457" s="3"/>
      <c r="X457" s="3"/>
      <c r="Y457" s="3"/>
      <c r="Z457" s="3"/>
      <c r="AA457" s="36"/>
      <c r="AE457" s="67"/>
      <c r="AH457" s="79"/>
    </row>
    <row r="458" ht="15" customHeight="1" spans="1:34">
      <c r="A458" s="3"/>
      <c r="B458" s="3"/>
      <c r="C458" s="3"/>
      <c r="D458" s="31"/>
      <c r="E458" s="31"/>
      <c r="F458" s="3"/>
      <c r="G458" s="3"/>
      <c r="H458" s="3"/>
      <c r="I458" s="3"/>
      <c r="J458" s="3"/>
      <c r="K458" s="3"/>
      <c r="L458" s="3"/>
      <c r="M458" s="3"/>
      <c r="N458" s="3"/>
      <c r="O458" s="3"/>
      <c r="P458" s="3"/>
      <c r="Q458" s="3"/>
      <c r="R458" s="3"/>
      <c r="S458" s="3"/>
      <c r="T458" s="3"/>
      <c r="U458" s="3"/>
      <c r="V458" s="3"/>
      <c r="W458" s="3"/>
      <c r="X458" s="3"/>
      <c r="Y458" s="3"/>
      <c r="Z458" s="3"/>
      <c r="AA458" s="36"/>
      <c r="AE458" s="67"/>
      <c r="AH458" s="79"/>
    </row>
    <row r="459" ht="15" customHeight="1" spans="1:34">
      <c r="A459" s="3"/>
      <c r="B459" s="3"/>
      <c r="C459" s="3"/>
      <c r="D459" s="31"/>
      <c r="E459" s="31"/>
      <c r="F459" s="3"/>
      <c r="G459" s="3"/>
      <c r="H459" s="3"/>
      <c r="I459" s="3"/>
      <c r="J459" s="3"/>
      <c r="K459" s="3"/>
      <c r="L459" s="3"/>
      <c r="M459" s="3"/>
      <c r="N459" s="3"/>
      <c r="O459" s="3"/>
      <c r="P459" s="3"/>
      <c r="Q459" s="3"/>
      <c r="R459" s="3"/>
      <c r="S459" s="3"/>
      <c r="T459" s="3"/>
      <c r="U459" s="3"/>
      <c r="V459" s="3"/>
      <c r="W459" s="3"/>
      <c r="X459" s="3"/>
      <c r="Y459" s="3"/>
      <c r="Z459" s="3"/>
      <c r="AA459" s="36"/>
      <c r="AE459" s="67"/>
      <c r="AH459" s="79"/>
    </row>
    <row r="460" ht="15" customHeight="1" spans="1:34">
      <c r="A460" s="3"/>
      <c r="B460" s="3"/>
      <c r="C460" s="3"/>
      <c r="D460" s="31"/>
      <c r="E460" s="31"/>
      <c r="F460" s="3"/>
      <c r="G460" s="3"/>
      <c r="H460" s="3"/>
      <c r="I460" s="3"/>
      <c r="J460" s="3"/>
      <c r="K460" s="3"/>
      <c r="L460" s="3"/>
      <c r="M460" s="3"/>
      <c r="N460" s="3"/>
      <c r="O460" s="3"/>
      <c r="P460" s="3"/>
      <c r="Q460" s="3"/>
      <c r="R460" s="3"/>
      <c r="S460" s="3"/>
      <c r="T460" s="3"/>
      <c r="U460" s="3"/>
      <c r="V460" s="3"/>
      <c r="W460" s="3"/>
      <c r="X460" s="3"/>
      <c r="Y460" s="3"/>
      <c r="Z460" s="3"/>
      <c r="AA460" s="36"/>
      <c r="AE460" s="67"/>
      <c r="AH460" s="79"/>
    </row>
    <row r="461" ht="15" customHeight="1" spans="1:34">
      <c r="A461" s="3"/>
      <c r="B461" s="3"/>
      <c r="C461" s="3"/>
      <c r="D461" s="31"/>
      <c r="E461" s="31"/>
      <c r="F461" s="3"/>
      <c r="G461" s="3"/>
      <c r="H461" s="3"/>
      <c r="I461" s="3"/>
      <c r="J461" s="3"/>
      <c r="K461" s="3"/>
      <c r="L461" s="3"/>
      <c r="M461" s="3"/>
      <c r="N461" s="3"/>
      <c r="O461" s="3"/>
      <c r="P461" s="3"/>
      <c r="Q461" s="3"/>
      <c r="R461" s="3"/>
      <c r="S461" s="3"/>
      <c r="T461" s="3"/>
      <c r="U461" s="3"/>
      <c r="V461" s="3"/>
      <c r="W461" s="3"/>
      <c r="X461" s="3"/>
      <c r="Y461" s="3"/>
      <c r="Z461" s="3"/>
      <c r="AA461" s="36"/>
      <c r="AE461" s="67"/>
      <c r="AH461" s="79"/>
    </row>
    <row r="462" ht="15" customHeight="1" spans="1:34">
      <c r="A462" s="3"/>
      <c r="B462" s="3"/>
      <c r="C462" s="3"/>
      <c r="D462" s="31"/>
      <c r="E462" s="31"/>
      <c r="F462" s="3"/>
      <c r="G462" s="3"/>
      <c r="H462" s="3"/>
      <c r="I462" s="3"/>
      <c r="J462" s="3"/>
      <c r="K462" s="3"/>
      <c r="L462" s="3"/>
      <c r="M462" s="3"/>
      <c r="N462" s="3"/>
      <c r="O462" s="3"/>
      <c r="P462" s="3"/>
      <c r="Q462" s="3"/>
      <c r="R462" s="3"/>
      <c r="S462" s="3"/>
      <c r="T462" s="3"/>
      <c r="U462" s="3"/>
      <c r="V462" s="3"/>
      <c r="W462" s="3"/>
      <c r="X462" s="3"/>
      <c r="Y462" s="3"/>
      <c r="Z462" s="3"/>
      <c r="AA462" s="36"/>
      <c r="AE462" s="67"/>
      <c r="AH462" s="79"/>
    </row>
    <row r="463" ht="15" customHeight="1" spans="1:34">
      <c r="A463" s="3"/>
      <c r="B463" s="3"/>
      <c r="C463" s="3"/>
      <c r="D463" s="31"/>
      <c r="E463" s="31"/>
      <c r="F463" s="3"/>
      <c r="G463" s="3"/>
      <c r="H463" s="3"/>
      <c r="I463" s="3"/>
      <c r="J463" s="3"/>
      <c r="K463" s="3"/>
      <c r="L463" s="3"/>
      <c r="M463" s="3"/>
      <c r="N463" s="3"/>
      <c r="O463" s="3"/>
      <c r="P463" s="3"/>
      <c r="Q463" s="3"/>
      <c r="R463" s="3"/>
      <c r="S463" s="3"/>
      <c r="T463" s="3"/>
      <c r="U463" s="3"/>
      <c r="V463" s="3"/>
      <c r="W463" s="3"/>
      <c r="X463" s="3"/>
      <c r="Y463" s="3"/>
      <c r="Z463" s="3"/>
      <c r="AA463" s="36"/>
      <c r="AE463" s="67"/>
      <c r="AH463" s="79"/>
    </row>
    <row r="464" ht="15" customHeight="1" spans="1:34">
      <c r="A464" s="3"/>
      <c r="B464" s="3"/>
      <c r="C464" s="3"/>
      <c r="D464" s="31"/>
      <c r="E464" s="31"/>
      <c r="F464" s="3"/>
      <c r="G464" s="3"/>
      <c r="H464" s="3"/>
      <c r="I464" s="3"/>
      <c r="J464" s="3"/>
      <c r="K464" s="3"/>
      <c r="L464" s="3"/>
      <c r="M464" s="3"/>
      <c r="N464" s="3"/>
      <c r="O464" s="3"/>
      <c r="P464" s="3"/>
      <c r="Q464" s="3"/>
      <c r="R464" s="3"/>
      <c r="S464" s="3"/>
      <c r="T464" s="3"/>
      <c r="U464" s="3"/>
      <c r="V464" s="3"/>
      <c r="W464" s="3"/>
      <c r="X464" s="3"/>
      <c r="Y464" s="3"/>
      <c r="Z464" s="3"/>
      <c r="AA464" s="36"/>
      <c r="AE464" s="67"/>
      <c r="AH464" s="79"/>
    </row>
    <row r="465" ht="15" customHeight="1" spans="1:34">
      <c r="A465" s="3"/>
      <c r="B465" s="3"/>
      <c r="C465" s="3"/>
      <c r="D465" s="31"/>
      <c r="E465" s="31"/>
      <c r="F465" s="3"/>
      <c r="G465" s="3"/>
      <c r="H465" s="3"/>
      <c r="I465" s="3"/>
      <c r="J465" s="3"/>
      <c r="K465" s="3"/>
      <c r="L465" s="3"/>
      <c r="M465" s="3"/>
      <c r="N465" s="3"/>
      <c r="O465" s="3"/>
      <c r="P465" s="3"/>
      <c r="Q465" s="3"/>
      <c r="R465" s="3"/>
      <c r="S465" s="3"/>
      <c r="T465" s="3"/>
      <c r="U465" s="3"/>
      <c r="V465" s="3"/>
      <c r="W465" s="3"/>
      <c r="X465" s="3"/>
      <c r="Y465" s="3"/>
      <c r="Z465" s="3"/>
      <c r="AA465" s="36"/>
      <c r="AE465" s="67"/>
      <c r="AH465" s="79"/>
    </row>
    <row r="466" ht="15" customHeight="1" spans="1:34">
      <c r="A466" s="3"/>
      <c r="B466" s="3"/>
      <c r="C466" s="3"/>
      <c r="D466" s="31"/>
      <c r="E466" s="31"/>
      <c r="F466" s="3"/>
      <c r="G466" s="3"/>
      <c r="H466" s="3"/>
      <c r="I466" s="3"/>
      <c r="J466" s="3"/>
      <c r="K466" s="3"/>
      <c r="L466" s="3"/>
      <c r="M466" s="3"/>
      <c r="N466" s="3"/>
      <c r="O466" s="3"/>
      <c r="P466" s="3"/>
      <c r="Q466" s="3"/>
      <c r="R466" s="3"/>
      <c r="S466" s="3"/>
      <c r="T466" s="3"/>
      <c r="U466" s="3"/>
      <c r="V466" s="3"/>
      <c r="W466" s="3"/>
      <c r="X466" s="3"/>
      <c r="Y466" s="3"/>
      <c r="Z466" s="3"/>
      <c r="AA466" s="36"/>
      <c r="AE466" s="67"/>
      <c r="AH466" s="79"/>
    </row>
    <row r="467" ht="15" customHeight="1" spans="1:34">
      <c r="A467" s="3"/>
      <c r="B467" s="3"/>
      <c r="C467" s="3"/>
      <c r="D467" s="31"/>
      <c r="E467" s="31"/>
      <c r="F467" s="3"/>
      <c r="G467" s="3"/>
      <c r="H467" s="3"/>
      <c r="I467" s="3"/>
      <c r="J467" s="3"/>
      <c r="K467" s="3"/>
      <c r="L467" s="3"/>
      <c r="M467" s="3"/>
      <c r="N467" s="3"/>
      <c r="O467" s="3"/>
      <c r="P467" s="3"/>
      <c r="Q467" s="3"/>
      <c r="R467" s="3"/>
      <c r="S467" s="3"/>
      <c r="T467" s="3"/>
      <c r="U467" s="3"/>
      <c r="V467" s="3"/>
      <c r="W467" s="3"/>
      <c r="X467" s="3"/>
      <c r="Y467" s="3"/>
      <c r="Z467" s="3"/>
      <c r="AA467" s="36"/>
      <c r="AE467" s="67"/>
      <c r="AH467" s="79"/>
    </row>
    <row r="468" ht="15" customHeight="1" spans="1:34">
      <c r="A468" s="3"/>
      <c r="B468" s="3"/>
      <c r="C468" s="3"/>
      <c r="D468" s="31"/>
      <c r="E468" s="31"/>
      <c r="F468" s="3"/>
      <c r="G468" s="3"/>
      <c r="H468" s="3"/>
      <c r="I468" s="3"/>
      <c r="J468" s="3"/>
      <c r="K468" s="3"/>
      <c r="L468" s="3"/>
      <c r="M468" s="3"/>
      <c r="N468" s="3"/>
      <c r="O468" s="3"/>
      <c r="P468" s="3"/>
      <c r="Q468" s="3"/>
      <c r="R468" s="3"/>
      <c r="S468" s="3"/>
      <c r="T468" s="3"/>
      <c r="U468" s="3"/>
      <c r="V468" s="3"/>
      <c r="W468" s="3"/>
      <c r="X468" s="3"/>
      <c r="Y468" s="3"/>
      <c r="Z468" s="3"/>
      <c r="AA468" s="36"/>
      <c r="AE468" s="67"/>
      <c r="AH468" s="79"/>
    </row>
    <row r="469" ht="15" customHeight="1" spans="1:34">
      <c r="A469" s="3"/>
      <c r="B469" s="3"/>
      <c r="C469" s="3"/>
      <c r="D469" s="31"/>
      <c r="E469" s="31"/>
      <c r="F469" s="3"/>
      <c r="G469" s="3"/>
      <c r="H469" s="3"/>
      <c r="I469" s="3"/>
      <c r="J469" s="3"/>
      <c r="K469" s="3"/>
      <c r="L469" s="3"/>
      <c r="M469" s="3"/>
      <c r="N469" s="3"/>
      <c r="O469" s="3"/>
      <c r="P469" s="3"/>
      <c r="Q469" s="3"/>
      <c r="R469" s="3"/>
      <c r="S469" s="3"/>
      <c r="T469" s="3"/>
      <c r="U469" s="3"/>
      <c r="V469" s="3"/>
      <c r="W469" s="3"/>
      <c r="X469" s="3"/>
      <c r="Y469" s="3"/>
      <c r="Z469" s="3"/>
      <c r="AA469" s="36"/>
      <c r="AE469" s="67"/>
      <c r="AH469" s="79"/>
    </row>
    <row r="470" ht="15" customHeight="1" spans="1:34">
      <c r="A470" s="3"/>
      <c r="B470" s="3"/>
      <c r="C470" s="3"/>
      <c r="D470" s="31"/>
      <c r="E470" s="31"/>
      <c r="F470" s="3"/>
      <c r="G470" s="3"/>
      <c r="H470" s="3"/>
      <c r="I470" s="3"/>
      <c r="J470" s="3"/>
      <c r="K470" s="3"/>
      <c r="L470" s="3"/>
      <c r="M470" s="3"/>
      <c r="N470" s="3"/>
      <c r="O470" s="3"/>
      <c r="P470" s="3"/>
      <c r="Q470" s="3"/>
      <c r="R470" s="3"/>
      <c r="S470" s="3"/>
      <c r="T470" s="3"/>
      <c r="U470" s="3"/>
      <c r="V470" s="3"/>
      <c r="W470" s="3"/>
      <c r="X470" s="3"/>
      <c r="Y470" s="3"/>
      <c r="Z470" s="3"/>
      <c r="AA470" s="36"/>
      <c r="AE470" s="67"/>
      <c r="AH470" s="79"/>
    </row>
    <row r="471" ht="15" customHeight="1" spans="1:34">
      <c r="A471" s="3"/>
      <c r="B471" s="3"/>
      <c r="C471" s="3"/>
      <c r="D471" s="31"/>
      <c r="E471" s="31"/>
      <c r="F471" s="3"/>
      <c r="G471" s="3"/>
      <c r="H471" s="3"/>
      <c r="I471" s="3"/>
      <c r="J471" s="3"/>
      <c r="K471" s="3"/>
      <c r="L471" s="3"/>
      <c r="M471" s="3"/>
      <c r="N471" s="3"/>
      <c r="O471" s="3"/>
      <c r="P471" s="3"/>
      <c r="Q471" s="3"/>
      <c r="R471" s="3"/>
      <c r="S471" s="3"/>
      <c r="T471" s="3"/>
      <c r="U471" s="3"/>
      <c r="V471" s="3"/>
      <c r="W471" s="3"/>
      <c r="X471" s="3"/>
      <c r="Y471" s="3"/>
      <c r="Z471" s="3"/>
      <c r="AA471" s="36"/>
      <c r="AE471" s="67"/>
      <c r="AH471" s="79"/>
    </row>
    <row r="472" ht="15" customHeight="1" spans="1:34">
      <c r="A472" s="3"/>
      <c r="B472" s="3"/>
      <c r="C472" s="3"/>
      <c r="D472" s="31"/>
      <c r="E472" s="31"/>
      <c r="F472" s="3"/>
      <c r="G472" s="3"/>
      <c r="H472" s="3"/>
      <c r="I472" s="3"/>
      <c r="J472" s="3"/>
      <c r="K472" s="3"/>
      <c r="L472" s="3"/>
      <c r="M472" s="3"/>
      <c r="N472" s="3"/>
      <c r="O472" s="3"/>
      <c r="P472" s="3"/>
      <c r="Q472" s="3"/>
      <c r="R472" s="3"/>
      <c r="S472" s="3"/>
      <c r="T472" s="3"/>
      <c r="U472" s="3"/>
      <c r="V472" s="3"/>
      <c r="W472" s="3"/>
      <c r="X472" s="3"/>
      <c r="Y472" s="3"/>
      <c r="Z472" s="3"/>
      <c r="AA472" s="36"/>
      <c r="AE472" s="67"/>
      <c r="AH472" s="79"/>
    </row>
    <row r="473" ht="15" customHeight="1" spans="1:34">
      <c r="A473" s="3"/>
      <c r="B473" s="3"/>
      <c r="C473" s="3"/>
      <c r="D473" s="31"/>
      <c r="E473" s="31"/>
      <c r="F473" s="3"/>
      <c r="G473" s="3"/>
      <c r="H473" s="3"/>
      <c r="I473" s="3"/>
      <c r="J473" s="3"/>
      <c r="K473" s="3"/>
      <c r="L473" s="3"/>
      <c r="M473" s="3"/>
      <c r="N473" s="3"/>
      <c r="O473" s="3"/>
      <c r="P473" s="3"/>
      <c r="Q473" s="3"/>
      <c r="R473" s="3"/>
      <c r="S473" s="3"/>
      <c r="T473" s="3"/>
      <c r="U473" s="3"/>
      <c r="V473" s="3"/>
      <c r="W473" s="3"/>
      <c r="X473" s="3"/>
      <c r="Y473" s="3"/>
      <c r="Z473" s="3"/>
      <c r="AA473" s="36"/>
      <c r="AE473" s="67"/>
      <c r="AH473" s="79"/>
    </row>
    <row r="474" ht="15" customHeight="1" spans="1:34">
      <c r="A474" s="3"/>
      <c r="B474" s="3"/>
      <c r="C474" s="3"/>
      <c r="D474" s="31"/>
      <c r="E474" s="31"/>
      <c r="F474" s="3"/>
      <c r="G474" s="3"/>
      <c r="H474" s="3"/>
      <c r="I474" s="3"/>
      <c r="J474" s="3"/>
      <c r="K474" s="3"/>
      <c r="L474" s="3"/>
      <c r="M474" s="3"/>
      <c r="N474" s="3"/>
      <c r="O474" s="3"/>
      <c r="P474" s="3"/>
      <c r="Q474" s="3"/>
      <c r="R474" s="3"/>
      <c r="S474" s="3"/>
      <c r="T474" s="3"/>
      <c r="U474" s="3"/>
      <c r="V474" s="3"/>
      <c r="W474" s="3"/>
      <c r="X474" s="3"/>
      <c r="Y474" s="3"/>
      <c r="Z474" s="3"/>
      <c r="AA474" s="36"/>
      <c r="AE474" s="67"/>
      <c r="AH474" s="79"/>
    </row>
    <row r="475" ht="15" customHeight="1" spans="1:34">
      <c r="A475" s="3"/>
      <c r="B475" s="3"/>
      <c r="C475" s="3"/>
      <c r="D475" s="31"/>
      <c r="E475" s="31"/>
      <c r="F475" s="3"/>
      <c r="G475" s="3"/>
      <c r="H475" s="3"/>
      <c r="I475" s="3"/>
      <c r="J475" s="3"/>
      <c r="K475" s="3"/>
      <c r="L475" s="3"/>
      <c r="M475" s="3"/>
      <c r="N475" s="3"/>
      <c r="O475" s="3"/>
      <c r="P475" s="3"/>
      <c r="Q475" s="3"/>
      <c r="R475" s="3"/>
      <c r="S475" s="3"/>
      <c r="T475" s="3"/>
      <c r="U475" s="3"/>
      <c r="V475" s="3"/>
      <c r="W475" s="3"/>
      <c r="X475" s="3"/>
      <c r="Y475" s="3"/>
      <c r="Z475" s="3"/>
      <c r="AA475" s="36"/>
      <c r="AE475" s="67"/>
      <c r="AH475" s="79"/>
    </row>
    <row r="476" ht="15" customHeight="1" spans="1:34">
      <c r="A476" s="3"/>
      <c r="B476" s="3"/>
      <c r="C476" s="3"/>
      <c r="D476" s="31"/>
      <c r="E476" s="31"/>
      <c r="F476" s="3"/>
      <c r="G476" s="3"/>
      <c r="H476" s="3"/>
      <c r="I476" s="3"/>
      <c r="J476" s="3"/>
      <c r="K476" s="3"/>
      <c r="L476" s="3"/>
      <c r="M476" s="3"/>
      <c r="N476" s="3"/>
      <c r="O476" s="3"/>
      <c r="P476" s="3"/>
      <c r="Q476" s="3"/>
      <c r="R476" s="3"/>
      <c r="S476" s="3"/>
      <c r="T476" s="3"/>
      <c r="U476" s="3"/>
      <c r="V476" s="3"/>
      <c r="W476" s="3"/>
      <c r="X476" s="3"/>
      <c r="Y476" s="3"/>
      <c r="Z476" s="3"/>
      <c r="AA476" s="36"/>
      <c r="AE476" s="67"/>
      <c r="AH476" s="79"/>
    </row>
    <row r="477" ht="15" customHeight="1" spans="1:34">
      <c r="A477" s="3"/>
      <c r="B477" s="3"/>
      <c r="C477" s="3"/>
      <c r="D477" s="31"/>
      <c r="E477" s="31"/>
      <c r="F477" s="3"/>
      <c r="G477" s="3"/>
      <c r="H477" s="3"/>
      <c r="I477" s="3"/>
      <c r="J477" s="3"/>
      <c r="K477" s="3"/>
      <c r="L477" s="3"/>
      <c r="M477" s="3"/>
      <c r="N477" s="3"/>
      <c r="O477" s="3"/>
      <c r="P477" s="3"/>
      <c r="Q477" s="3"/>
      <c r="R477" s="3"/>
      <c r="S477" s="3"/>
      <c r="T477" s="3"/>
      <c r="U477" s="3"/>
      <c r="V477" s="3"/>
      <c r="W477" s="3"/>
      <c r="X477" s="3"/>
      <c r="Y477" s="3"/>
      <c r="Z477" s="3"/>
      <c r="AA477" s="36"/>
      <c r="AE477" s="67"/>
      <c r="AH477" s="79"/>
    </row>
    <row r="478" ht="15" customHeight="1" spans="1:34">
      <c r="A478" s="3"/>
      <c r="B478" s="3"/>
      <c r="C478" s="3"/>
      <c r="D478" s="31"/>
      <c r="E478" s="31"/>
      <c r="F478" s="3"/>
      <c r="G478" s="3"/>
      <c r="H478" s="3"/>
      <c r="I478" s="3"/>
      <c r="J478" s="3"/>
      <c r="K478" s="3"/>
      <c r="L478" s="3"/>
      <c r="M478" s="3"/>
      <c r="N478" s="3"/>
      <c r="O478" s="3"/>
      <c r="P478" s="3"/>
      <c r="Q478" s="3"/>
      <c r="R478" s="3"/>
      <c r="S478" s="3"/>
      <c r="T478" s="3"/>
      <c r="U478" s="3"/>
      <c r="V478" s="3"/>
      <c r="W478" s="3"/>
      <c r="X478" s="3"/>
      <c r="Y478" s="3"/>
      <c r="Z478" s="3"/>
      <c r="AA478" s="36"/>
      <c r="AE478" s="67"/>
      <c r="AH478" s="79"/>
    </row>
    <row r="479" ht="15" customHeight="1" spans="1:34">
      <c r="A479" s="3"/>
      <c r="B479" s="3"/>
      <c r="C479" s="3"/>
      <c r="D479" s="31"/>
      <c r="E479" s="31"/>
      <c r="F479" s="3"/>
      <c r="G479" s="3"/>
      <c r="H479" s="3"/>
      <c r="I479" s="3"/>
      <c r="J479" s="3"/>
      <c r="K479" s="3"/>
      <c r="L479" s="3"/>
      <c r="M479" s="3"/>
      <c r="N479" s="3"/>
      <c r="O479" s="3"/>
      <c r="P479" s="3"/>
      <c r="Q479" s="3"/>
      <c r="R479" s="3"/>
      <c r="S479" s="3"/>
      <c r="T479" s="3"/>
      <c r="U479" s="3"/>
      <c r="V479" s="3"/>
      <c r="W479" s="3"/>
      <c r="X479" s="3"/>
      <c r="Y479" s="3"/>
      <c r="Z479" s="3"/>
      <c r="AA479" s="36"/>
      <c r="AE479" s="67"/>
      <c r="AH479" s="79"/>
    </row>
    <row r="480" ht="15" customHeight="1" spans="1:34">
      <c r="A480" s="3"/>
      <c r="B480" s="3"/>
      <c r="C480" s="3"/>
      <c r="D480" s="31"/>
      <c r="E480" s="31"/>
      <c r="F480" s="3"/>
      <c r="G480" s="3"/>
      <c r="H480" s="3"/>
      <c r="I480" s="3"/>
      <c r="J480" s="3"/>
      <c r="K480" s="3"/>
      <c r="L480" s="3"/>
      <c r="M480" s="3"/>
      <c r="N480" s="3"/>
      <c r="O480" s="3"/>
      <c r="P480" s="3"/>
      <c r="Q480" s="3"/>
      <c r="R480" s="3"/>
      <c r="S480" s="3"/>
      <c r="T480" s="3"/>
      <c r="U480" s="3"/>
      <c r="V480" s="3"/>
      <c r="W480" s="3"/>
      <c r="X480" s="3"/>
      <c r="Y480" s="3"/>
      <c r="Z480" s="3"/>
      <c r="AA480" s="36"/>
      <c r="AE480" s="67"/>
      <c r="AH480" s="79"/>
    </row>
    <row r="481" ht="15" customHeight="1" spans="1:34">
      <c r="A481" s="3"/>
      <c r="B481" s="3"/>
      <c r="C481" s="3"/>
      <c r="D481" s="31"/>
      <c r="E481" s="31"/>
      <c r="F481" s="3"/>
      <c r="G481" s="3"/>
      <c r="H481" s="3"/>
      <c r="I481" s="3"/>
      <c r="J481" s="3"/>
      <c r="K481" s="3"/>
      <c r="L481" s="3"/>
      <c r="M481" s="3"/>
      <c r="N481" s="3"/>
      <c r="O481" s="3"/>
      <c r="P481" s="3"/>
      <c r="Q481" s="3"/>
      <c r="R481" s="3"/>
      <c r="S481" s="3"/>
      <c r="T481" s="3"/>
      <c r="U481" s="3"/>
      <c r="V481" s="3"/>
      <c r="W481" s="3"/>
      <c r="X481" s="3"/>
      <c r="Y481" s="3"/>
      <c r="Z481" s="3"/>
      <c r="AA481" s="36"/>
      <c r="AE481" s="67"/>
      <c r="AH481" s="79"/>
    </row>
    <row r="482" ht="15" customHeight="1" spans="1:34">
      <c r="A482" s="3"/>
      <c r="B482" s="3"/>
      <c r="C482" s="3"/>
      <c r="D482" s="31"/>
      <c r="E482" s="31"/>
      <c r="F482" s="3"/>
      <c r="G482" s="3"/>
      <c r="H482" s="3"/>
      <c r="I482" s="3"/>
      <c r="J482" s="3"/>
      <c r="K482" s="3"/>
      <c r="L482" s="3"/>
      <c r="M482" s="3"/>
      <c r="N482" s="3"/>
      <c r="O482" s="3"/>
      <c r="P482" s="3"/>
      <c r="Q482" s="3"/>
      <c r="R482" s="3"/>
      <c r="S482" s="3"/>
      <c r="T482" s="3"/>
      <c r="U482" s="3"/>
      <c r="V482" s="3"/>
      <c r="W482" s="3"/>
      <c r="X482" s="3"/>
      <c r="Y482" s="3"/>
      <c r="Z482" s="3"/>
      <c r="AA482" s="36"/>
      <c r="AE482" s="67"/>
      <c r="AH482" s="79"/>
    </row>
    <row r="483" ht="15" customHeight="1" spans="1:34">
      <c r="A483" s="3"/>
      <c r="B483" s="3"/>
      <c r="C483" s="3"/>
      <c r="D483" s="31"/>
      <c r="E483" s="31"/>
      <c r="F483" s="3"/>
      <c r="G483" s="3"/>
      <c r="H483" s="3"/>
      <c r="I483" s="3"/>
      <c r="J483" s="3"/>
      <c r="K483" s="3"/>
      <c r="L483" s="3"/>
      <c r="M483" s="3"/>
      <c r="N483" s="3"/>
      <c r="O483" s="3"/>
      <c r="P483" s="3"/>
      <c r="Q483" s="3"/>
      <c r="R483" s="3"/>
      <c r="S483" s="3"/>
      <c r="T483" s="3"/>
      <c r="U483" s="3"/>
      <c r="V483" s="3"/>
      <c r="W483" s="3"/>
      <c r="X483" s="3"/>
      <c r="Y483" s="3"/>
      <c r="Z483" s="3"/>
      <c r="AA483" s="36"/>
      <c r="AE483" s="67"/>
      <c r="AH483" s="79"/>
    </row>
    <row r="484" ht="15" customHeight="1" spans="1:34">
      <c r="A484" s="3"/>
      <c r="B484" s="3"/>
      <c r="C484" s="3"/>
      <c r="D484" s="31"/>
      <c r="E484" s="31"/>
      <c r="F484" s="3"/>
      <c r="G484" s="3"/>
      <c r="H484" s="3"/>
      <c r="I484" s="3"/>
      <c r="J484" s="3"/>
      <c r="K484" s="3"/>
      <c r="L484" s="3"/>
      <c r="M484" s="3"/>
      <c r="N484" s="3"/>
      <c r="O484" s="3"/>
      <c r="P484" s="3"/>
      <c r="Q484" s="3"/>
      <c r="R484" s="3"/>
      <c r="S484" s="3"/>
      <c r="T484" s="3"/>
      <c r="U484" s="3"/>
      <c r="V484" s="3"/>
      <c r="W484" s="3"/>
      <c r="X484" s="3"/>
      <c r="Y484" s="3"/>
      <c r="Z484" s="3"/>
      <c r="AA484" s="36"/>
      <c r="AE484" s="67"/>
      <c r="AH484" s="79"/>
    </row>
    <row r="485" ht="15" customHeight="1" spans="1:34">
      <c r="A485" s="3"/>
      <c r="B485" s="3"/>
      <c r="C485" s="3"/>
      <c r="D485" s="31"/>
      <c r="E485" s="31"/>
      <c r="F485" s="3"/>
      <c r="G485" s="3"/>
      <c r="H485" s="3"/>
      <c r="I485" s="3"/>
      <c r="J485" s="3"/>
      <c r="K485" s="3"/>
      <c r="L485" s="3"/>
      <c r="M485" s="3"/>
      <c r="N485" s="3"/>
      <c r="O485" s="3"/>
      <c r="P485" s="3"/>
      <c r="Q485" s="3"/>
      <c r="R485" s="3"/>
      <c r="S485" s="3"/>
      <c r="T485" s="3"/>
      <c r="U485" s="3"/>
      <c r="V485" s="3"/>
      <c r="W485" s="3"/>
      <c r="X485" s="3"/>
      <c r="Y485" s="3"/>
      <c r="Z485" s="3"/>
      <c r="AA485" s="36"/>
      <c r="AE485" s="67"/>
      <c r="AH485" s="79"/>
    </row>
    <row r="486" ht="15" customHeight="1" spans="1:34">
      <c r="A486" s="3"/>
      <c r="B486" s="3"/>
      <c r="C486" s="3"/>
      <c r="D486" s="31"/>
      <c r="E486" s="31"/>
      <c r="F486" s="3"/>
      <c r="G486" s="3"/>
      <c r="H486" s="3"/>
      <c r="I486" s="3"/>
      <c r="J486" s="3"/>
      <c r="K486" s="3"/>
      <c r="L486" s="3"/>
      <c r="M486" s="3"/>
      <c r="N486" s="3"/>
      <c r="O486" s="3"/>
      <c r="P486" s="3"/>
      <c r="Q486" s="3"/>
      <c r="R486" s="3"/>
      <c r="S486" s="3"/>
      <c r="T486" s="3"/>
      <c r="U486" s="3"/>
      <c r="V486" s="3"/>
      <c r="W486" s="3"/>
      <c r="X486" s="3"/>
      <c r="Y486" s="3"/>
      <c r="Z486" s="3"/>
      <c r="AA486" s="36"/>
      <c r="AE486" s="67"/>
      <c r="AH486" s="79"/>
    </row>
    <row r="487" ht="15" customHeight="1" spans="1:34">
      <c r="A487" s="3"/>
      <c r="B487" s="3"/>
      <c r="C487" s="3"/>
      <c r="D487" s="31"/>
      <c r="E487" s="31"/>
      <c r="F487" s="3"/>
      <c r="G487" s="3"/>
      <c r="H487" s="3"/>
      <c r="I487" s="3"/>
      <c r="J487" s="3"/>
      <c r="K487" s="3"/>
      <c r="L487" s="3"/>
      <c r="M487" s="3"/>
      <c r="N487" s="3"/>
      <c r="O487" s="3"/>
      <c r="P487" s="3"/>
      <c r="Q487" s="3"/>
      <c r="R487" s="3"/>
      <c r="S487" s="3"/>
      <c r="T487" s="3"/>
      <c r="U487" s="3"/>
      <c r="V487" s="3"/>
      <c r="W487" s="3"/>
      <c r="X487" s="3"/>
      <c r="Y487" s="3"/>
      <c r="Z487" s="3"/>
      <c r="AA487" s="36"/>
      <c r="AE487" s="67"/>
      <c r="AH487" s="79"/>
    </row>
    <row r="488" ht="15" customHeight="1" spans="1:34">
      <c r="A488" s="3"/>
      <c r="B488" s="3"/>
      <c r="C488" s="3"/>
      <c r="D488" s="31"/>
      <c r="E488" s="31"/>
      <c r="F488" s="3"/>
      <c r="G488" s="3"/>
      <c r="H488" s="3"/>
      <c r="I488" s="3"/>
      <c r="J488" s="3"/>
      <c r="K488" s="3"/>
      <c r="L488" s="3"/>
      <c r="M488" s="3"/>
      <c r="N488" s="3"/>
      <c r="O488" s="3"/>
      <c r="P488" s="3"/>
      <c r="Q488" s="3"/>
      <c r="R488" s="3"/>
      <c r="S488" s="3"/>
      <c r="T488" s="3"/>
      <c r="U488" s="3"/>
      <c r="V488" s="3"/>
      <c r="W488" s="3"/>
      <c r="X488" s="3"/>
      <c r="Y488" s="3"/>
      <c r="Z488" s="3"/>
      <c r="AA488" s="36"/>
      <c r="AE488" s="67"/>
      <c r="AH488" s="79"/>
    </row>
    <row r="489" ht="15" customHeight="1" spans="1:34">
      <c r="A489" s="3"/>
      <c r="B489" s="3"/>
      <c r="C489" s="3"/>
      <c r="D489" s="31"/>
      <c r="E489" s="31"/>
      <c r="F489" s="3"/>
      <c r="G489" s="3"/>
      <c r="H489" s="3"/>
      <c r="I489" s="3"/>
      <c r="J489" s="3"/>
      <c r="K489" s="3"/>
      <c r="L489" s="3"/>
      <c r="M489" s="3"/>
      <c r="N489" s="3"/>
      <c r="O489" s="3"/>
      <c r="P489" s="3"/>
      <c r="Q489" s="3"/>
      <c r="R489" s="3"/>
      <c r="S489" s="3"/>
      <c r="T489" s="3"/>
      <c r="U489" s="3"/>
      <c r="V489" s="3"/>
      <c r="W489" s="3"/>
      <c r="X489" s="3"/>
      <c r="Y489" s="3"/>
      <c r="Z489" s="3"/>
      <c r="AA489" s="36"/>
      <c r="AE489" s="67"/>
      <c r="AH489" s="79"/>
    </row>
    <row r="490" ht="15" customHeight="1" spans="1:34">
      <c r="A490" s="3"/>
      <c r="B490" s="3"/>
      <c r="C490" s="3"/>
      <c r="D490" s="31"/>
      <c r="E490" s="31"/>
      <c r="F490" s="3"/>
      <c r="G490" s="3"/>
      <c r="H490" s="3"/>
      <c r="I490" s="3"/>
      <c r="J490" s="3"/>
      <c r="K490" s="3"/>
      <c r="L490" s="3"/>
      <c r="M490" s="3"/>
      <c r="N490" s="3"/>
      <c r="O490" s="3"/>
      <c r="P490" s="3"/>
      <c r="Q490" s="3"/>
      <c r="R490" s="3"/>
      <c r="S490" s="3"/>
      <c r="T490" s="3"/>
      <c r="U490" s="3"/>
      <c r="V490" s="3"/>
      <c r="W490" s="3"/>
      <c r="X490" s="3"/>
      <c r="Y490" s="3"/>
      <c r="Z490" s="3"/>
      <c r="AA490" s="36"/>
      <c r="AE490" s="67"/>
      <c r="AH490" s="79"/>
    </row>
    <row r="491" ht="15" customHeight="1" spans="1:34">
      <c r="A491" s="3"/>
      <c r="B491" s="3"/>
      <c r="C491" s="3"/>
      <c r="D491" s="31"/>
      <c r="E491" s="31"/>
      <c r="F491" s="3"/>
      <c r="G491" s="3"/>
      <c r="H491" s="3"/>
      <c r="I491" s="3"/>
      <c r="J491" s="3"/>
      <c r="K491" s="3"/>
      <c r="L491" s="3"/>
      <c r="M491" s="3"/>
      <c r="N491" s="3"/>
      <c r="O491" s="3"/>
      <c r="P491" s="3"/>
      <c r="Q491" s="3"/>
      <c r="R491" s="3"/>
      <c r="S491" s="3"/>
      <c r="T491" s="3"/>
      <c r="U491" s="3"/>
      <c r="V491" s="3"/>
      <c r="W491" s="3"/>
      <c r="X491" s="3"/>
      <c r="Y491" s="3"/>
      <c r="Z491" s="3"/>
      <c r="AA491" s="36"/>
      <c r="AE491" s="67"/>
      <c r="AH491" s="79"/>
    </row>
    <row r="492" ht="15" customHeight="1" spans="1:34">
      <c r="A492" s="3"/>
      <c r="B492" s="3"/>
      <c r="C492" s="3"/>
      <c r="D492" s="31"/>
      <c r="E492" s="31"/>
      <c r="F492" s="3"/>
      <c r="G492" s="3"/>
      <c r="H492" s="3"/>
      <c r="I492" s="3"/>
      <c r="J492" s="3"/>
      <c r="K492" s="3"/>
      <c r="L492" s="3"/>
      <c r="M492" s="3"/>
      <c r="N492" s="3"/>
      <c r="O492" s="3"/>
      <c r="P492" s="3"/>
      <c r="Q492" s="3"/>
      <c r="R492" s="3"/>
      <c r="S492" s="3"/>
      <c r="T492" s="3"/>
      <c r="U492" s="3"/>
      <c r="V492" s="3"/>
      <c r="W492" s="3"/>
      <c r="X492" s="3"/>
      <c r="Y492" s="3"/>
      <c r="Z492" s="3"/>
      <c r="AA492" s="36"/>
      <c r="AE492" s="67"/>
      <c r="AH492" s="79"/>
    </row>
    <row r="493" ht="15" customHeight="1" spans="1:34">
      <c r="A493" s="3"/>
      <c r="B493" s="3"/>
      <c r="C493" s="3"/>
      <c r="D493" s="31"/>
      <c r="E493" s="31"/>
      <c r="F493" s="3"/>
      <c r="G493" s="3"/>
      <c r="H493" s="3"/>
      <c r="I493" s="3"/>
      <c r="J493" s="3"/>
      <c r="K493" s="3"/>
      <c r="L493" s="3"/>
      <c r="M493" s="3"/>
      <c r="N493" s="3"/>
      <c r="O493" s="3"/>
      <c r="P493" s="3"/>
      <c r="Q493" s="3"/>
      <c r="R493" s="3"/>
      <c r="S493" s="3"/>
      <c r="T493" s="3"/>
      <c r="U493" s="3"/>
      <c r="V493" s="3"/>
      <c r="W493" s="3"/>
      <c r="X493" s="3"/>
      <c r="Y493" s="3"/>
      <c r="Z493" s="3"/>
      <c r="AA493" s="36"/>
      <c r="AE493" s="67"/>
      <c r="AH493" s="79"/>
    </row>
    <row r="494" ht="15" customHeight="1" spans="1:34">
      <c r="A494" s="3"/>
      <c r="B494" s="3"/>
      <c r="C494" s="3"/>
      <c r="D494" s="31"/>
      <c r="E494" s="31"/>
      <c r="F494" s="3"/>
      <c r="G494" s="3"/>
      <c r="H494" s="3"/>
      <c r="I494" s="3"/>
      <c r="J494" s="3"/>
      <c r="K494" s="3"/>
      <c r="L494" s="3"/>
      <c r="M494" s="3"/>
      <c r="N494" s="3"/>
      <c r="O494" s="3"/>
      <c r="P494" s="3"/>
      <c r="Q494" s="3"/>
      <c r="R494" s="3"/>
      <c r="S494" s="3"/>
      <c r="T494" s="3"/>
      <c r="U494" s="3"/>
      <c r="V494" s="3"/>
      <c r="W494" s="3"/>
      <c r="X494" s="3"/>
      <c r="Y494" s="3"/>
      <c r="Z494" s="3"/>
      <c r="AA494" s="36"/>
      <c r="AE494" s="67"/>
      <c r="AH494" s="79"/>
    </row>
    <row r="495" ht="15" customHeight="1" spans="1:34">
      <c r="A495" s="3"/>
      <c r="B495" s="3"/>
      <c r="C495" s="3"/>
      <c r="D495" s="31"/>
      <c r="E495" s="31"/>
      <c r="F495" s="3"/>
      <c r="G495" s="3"/>
      <c r="H495" s="3"/>
      <c r="I495" s="3"/>
      <c r="J495" s="3"/>
      <c r="K495" s="3"/>
      <c r="L495" s="3"/>
      <c r="M495" s="3"/>
      <c r="N495" s="3"/>
      <c r="O495" s="3"/>
      <c r="P495" s="3"/>
      <c r="Q495" s="3"/>
      <c r="R495" s="3"/>
      <c r="S495" s="3"/>
      <c r="T495" s="3"/>
      <c r="U495" s="3"/>
      <c r="V495" s="3"/>
      <c r="W495" s="3"/>
      <c r="X495" s="3"/>
      <c r="Y495" s="3"/>
      <c r="Z495" s="3"/>
      <c r="AA495" s="36"/>
      <c r="AE495" s="67"/>
      <c r="AH495" s="79"/>
    </row>
    <row r="496" ht="15" customHeight="1" spans="1:34">
      <c r="A496" s="3"/>
      <c r="B496" s="3"/>
      <c r="C496" s="3"/>
      <c r="D496" s="31"/>
      <c r="E496" s="31"/>
      <c r="F496" s="3"/>
      <c r="G496" s="3"/>
      <c r="H496" s="3"/>
      <c r="I496" s="3"/>
      <c r="J496" s="3"/>
      <c r="K496" s="3"/>
      <c r="L496" s="3"/>
      <c r="M496" s="3"/>
      <c r="N496" s="3"/>
      <c r="O496" s="3"/>
      <c r="P496" s="3"/>
      <c r="Q496" s="3"/>
      <c r="R496" s="3"/>
      <c r="S496" s="3"/>
      <c r="T496" s="3"/>
      <c r="U496" s="3"/>
      <c r="V496" s="3"/>
      <c r="W496" s="3"/>
      <c r="X496" s="3"/>
      <c r="Y496" s="3"/>
      <c r="Z496" s="3"/>
      <c r="AA496" s="36"/>
      <c r="AE496" s="67"/>
      <c r="AH496" s="79"/>
    </row>
    <row r="497" ht="15" customHeight="1" spans="1:34">
      <c r="A497" s="3"/>
      <c r="B497" s="3"/>
      <c r="C497" s="3"/>
      <c r="D497" s="31"/>
      <c r="E497" s="31"/>
      <c r="F497" s="3"/>
      <c r="G497" s="3"/>
      <c r="H497" s="3"/>
      <c r="I497" s="3"/>
      <c r="J497" s="3"/>
      <c r="K497" s="3"/>
      <c r="L497" s="3"/>
      <c r="M497" s="3"/>
      <c r="N497" s="3"/>
      <c r="O497" s="3"/>
      <c r="P497" s="3"/>
      <c r="Q497" s="3"/>
      <c r="R497" s="3"/>
      <c r="S497" s="3"/>
      <c r="T497" s="3"/>
      <c r="U497" s="3"/>
      <c r="V497" s="3"/>
      <c r="W497" s="3"/>
      <c r="X497" s="3"/>
      <c r="Y497" s="3"/>
      <c r="Z497" s="3"/>
      <c r="AA497" s="36"/>
      <c r="AE497" s="67"/>
      <c r="AH497" s="79"/>
    </row>
    <row r="498" ht="15" customHeight="1" spans="1:34">
      <c r="A498" s="3"/>
      <c r="B498" s="3"/>
      <c r="C498" s="3"/>
      <c r="D498" s="31"/>
      <c r="E498" s="31"/>
      <c r="F498" s="3"/>
      <c r="G498" s="3"/>
      <c r="H498" s="3"/>
      <c r="I498" s="3"/>
      <c r="J498" s="3"/>
      <c r="K498" s="3"/>
      <c r="L498" s="3"/>
      <c r="M498" s="3"/>
      <c r="N498" s="3"/>
      <c r="O498" s="3"/>
      <c r="P498" s="3"/>
      <c r="Q498" s="3"/>
      <c r="R498" s="3"/>
      <c r="S498" s="3"/>
      <c r="T498" s="3"/>
      <c r="U498" s="3"/>
      <c r="V498" s="3"/>
      <c r="W498" s="3"/>
      <c r="X498" s="3"/>
      <c r="Y498" s="3"/>
      <c r="Z498" s="3"/>
      <c r="AA498" s="36"/>
      <c r="AE498" s="67"/>
      <c r="AH498" s="79"/>
    </row>
    <row r="499" ht="15" customHeight="1" spans="1:34">
      <c r="A499" s="3"/>
      <c r="B499" s="3"/>
      <c r="C499" s="3"/>
      <c r="D499" s="31"/>
      <c r="E499" s="31"/>
      <c r="F499" s="3"/>
      <c r="G499" s="3"/>
      <c r="H499" s="3"/>
      <c r="I499" s="3"/>
      <c r="J499" s="3"/>
      <c r="K499" s="3"/>
      <c r="L499" s="3"/>
      <c r="M499" s="3"/>
      <c r="N499" s="3"/>
      <c r="O499" s="3"/>
      <c r="P499" s="3"/>
      <c r="Q499" s="3"/>
      <c r="R499" s="3"/>
      <c r="S499" s="3"/>
      <c r="T499" s="3"/>
      <c r="U499" s="3"/>
      <c r="V499" s="3"/>
      <c r="W499" s="3"/>
      <c r="X499" s="3"/>
      <c r="Y499" s="3"/>
      <c r="Z499" s="3"/>
      <c r="AA499" s="36"/>
      <c r="AE499" s="67"/>
      <c r="AH499" s="79"/>
    </row>
    <row r="500" ht="15" customHeight="1" spans="1:34">
      <c r="A500" s="3"/>
      <c r="B500" s="3"/>
      <c r="C500" s="3"/>
      <c r="D500" s="31"/>
      <c r="E500" s="31"/>
      <c r="F500" s="3"/>
      <c r="G500" s="3"/>
      <c r="H500" s="3"/>
      <c r="I500" s="3"/>
      <c r="J500" s="3"/>
      <c r="K500" s="3"/>
      <c r="L500" s="3"/>
      <c r="M500" s="3"/>
      <c r="N500" s="3"/>
      <c r="O500" s="3"/>
      <c r="P500" s="3"/>
      <c r="Q500" s="3"/>
      <c r="R500" s="3"/>
      <c r="S500" s="3"/>
      <c r="T500" s="3"/>
      <c r="U500" s="3"/>
      <c r="V500" s="3"/>
      <c r="W500" s="3"/>
      <c r="X500" s="3"/>
      <c r="Y500" s="3"/>
      <c r="Z500" s="3"/>
      <c r="AA500" s="36"/>
      <c r="AE500" s="67"/>
      <c r="AH500" s="79"/>
    </row>
    <row r="501" ht="15" customHeight="1" spans="1:34">
      <c r="A501" s="3"/>
      <c r="B501" s="3"/>
      <c r="C501" s="3"/>
      <c r="D501" s="31"/>
      <c r="E501" s="31"/>
      <c r="F501" s="3"/>
      <c r="G501" s="3"/>
      <c r="H501" s="3"/>
      <c r="I501" s="3"/>
      <c r="J501" s="3"/>
      <c r="K501" s="3"/>
      <c r="L501" s="3"/>
      <c r="M501" s="3"/>
      <c r="N501" s="3"/>
      <c r="O501" s="3"/>
      <c r="P501" s="3"/>
      <c r="Q501" s="3"/>
      <c r="R501" s="3"/>
      <c r="S501" s="3"/>
      <c r="T501" s="3"/>
      <c r="U501" s="3"/>
      <c r="V501" s="3"/>
      <c r="W501" s="3"/>
      <c r="X501" s="3"/>
      <c r="Y501" s="3"/>
      <c r="Z501" s="3"/>
      <c r="AA501" s="36"/>
      <c r="AE501" s="67"/>
      <c r="AH501" s="79"/>
    </row>
    <row r="502" ht="15" customHeight="1" spans="1:34">
      <c r="A502" s="3"/>
      <c r="B502" s="3"/>
      <c r="C502" s="3"/>
      <c r="D502" s="31"/>
      <c r="E502" s="31"/>
      <c r="F502" s="3"/>
      <c r="G502" s="3"/>
      <c r="H502" s="3"/>
      <c r="I502" s="3"/>
      <c r="J502" s="3"/>
      <c r="K502" s="3"/>
      <c r="L502" s="3"/>
      <c r="M502" s="3"/>
      <c r="N502" s="3"/>
      <c r="O502" s="3"/>
      <c r="P502" s="3"/>
      <c r="Q502" s="3"/>
      <c r="R502" s="3"/>
      <c r="S502" s="3"/>
      <c r="T502" s="3"/>
      <c r="U502" s="3"/>
      <c r="V502" s="3"/>
      <c r="W502" s="3"/>
      <c r="X502" s="3"/>
      <c r="Y502" s="3"/>
      <c r="Z502" s="3"/>
      <c r="AA502" s="36"/>
      <c r="AE502" s="67"/>
      <c r="AH502" s="79"/>
    </row>
    <row r="503" ht="15" customHeight="1" spans="1:34">
      <c r="A503" s="3"/>
      <c r="B503" s="3"/>
      <c r="C503" s="3"/>
      <c r="D503" s="31"/>
      <c r="E503" s="31"/>
      <c r="F503" s="3"/>
      <c r="G503" s="3"/>
      <c r="H503" s="3"/>
      <c r="I503" s="3"/>
      <c r="J503" s="3"/>
      <c r="K503" s="3"/>
      <c r="L503" s="3"/>
      <c r="M503" s="3"/>
      <c r="N503" s="3"/>
      <c r="O503" s="3"/>
      <c r="P503" s="3"/>
      <c r="Q503" s="3"/>
      <c r="R503" s="3"/>
      <c r="S503" s="3"/>
      <c r="T503" s="3"/>
      <c r="U503" s="3"/>
      <c r="V503" s="3"/>
      <c r="W503" s="3"/>
      <c r="X503" s="3"/>
      <c r="Y503" s="3"/>
      <c r="Z503" s="3"/>
      <c r="AA503" s="36"/>
      <c r="AE503" s="67"/>
      <c r="AH503" s="79"/>
    </row>
    <row r="504" ht="15" customHeight="1" spans="1:34">
      <c r="A504" s="3"/>
      <c r="B504" s="3"/>
      <c r="C504" s="3"/>
      <c r="D504" s="31"/>
      <c r="E504" s="31"/>
      <c r="F504" s="3"/>
      <c r="G504" s="3"/>
      <c r="H504" s="3"/>
      <c r="I504" s="3"/>
      <c r="J504" s="3"/>
      <c r="K504" s="3"/>
      <c r="L504" s="3"/>
      <c r="M504" s="3"/>
      <c r="N504" s="3"/>
      <c r="O504" s="3"/>
      <c r="P504" s="3"/>
      <c r="Q504" s="3"/>
      <c r="R504" s="3"/>
      <c r="S504" s="3"/>
      <c r="T504" s="3"/>
      <c r="U504" s="3"/>
      <c r="V504" s="3"/>
      <c r="W504" s="3"/>
      <c r="X504" s="3"/>
      <c r="Y504" s="3"/>
      <c r="Z504" s="3"/>
      <c r="AA504" s="36"/>
      <c r="AE504" s="67"/>
      <c r="AH504" s="79"/>
    </row>
    <row r="505" ht="15" customHeight="1" spans="1:34">
      <c r="A505" s="3"/>
      <c r="B505" s="3"/>
      <c r="C505" s="3"/>
      <c r="D505" s="31"/>
      <c r="E505" s="31"/>
      <c r="F505" s="3"/>
      <c r="G505" s="3"/>
      <c r="H505" s="3"/>
      <c r="I505" s="3"/>
      <c r="J505" s="3"/>
      <c r="K505" s="3"/>
      <c r="L505" s="3"/>
      <c r="M505" s="3"/>
      <c r="N505" s="3"/>
      <c r="O505" s="3"/>
      <c r="P505" s="3"/>
      <c r="Q505" s="3"/>
      <c r="R505" s="3"/>
      <c r="S505" s="3"/>
      <c r="T505" s="3"/>
      <c r="U505" s="3"/>
      <c r="V505" s="3"/>
      <c r="W505" s="3"/>
      <c r="X505" s="3"/>
      <c r="Y505" s="3"/>
      <c r="Z505" s="3"/>
      <c r="AA505" s="36"/>
      <c r="AE505" s="67"/>
      <c r="AH505" s="79"/>
    </row>
    <row r="506" ht="15" customHeight="1" spans="1:34">
      <c r="A506" s="3"/>
      <c r="B506" s="3"/>
      <c r="C506" s="3"/>
      <c r="D506" s="31"/>
      <c r="E506" s="31"/>
      <c r="F506" s="3"/>
      <c r="G506" s="3"/>
      <c r="H506" s="3"/>
      <c r="I506" s="3"/>
      <c r="J506" s="3"/>
      <c r="K506" s="3"/>
      <c r="L506" s="3"/>
      <c r="M506" s="3"/>
      <c r="N506" s="3"/>
      <c r="O506" s="3"/>
      <c r="P506" s="3"/>
      <c r="Q506" s="3"/>
      <c r="R506" s="3"/>
      <c r="S506" s="3"/>
      <c r="T506" s="3"/>
      <c r="U506" s="3"/>
      <c r="V506" s="3"/>
      <c r="W506" s="3"/>
      <c r="X506" s="3"/>
      <c r="Y506" s="3"/>
      <c r="Z506" s="3"/>
      <c r="AA506" s="36"/>
      <c r="AE506" s="67"/>
      <c r="AH506" s="79"/>
    </row>
    <row r="507" ht="15" customHeight="1" spans="1:34">
      <c r="A507" s="3"/>
      <c r="B507" s="3"/>
      <c r="C507" s="3"/>
      <c r="D507" s="31"/>
      <c r="E507" s="31"/>
      <c r="F507" s="3"/>
      <c r="G507" s="3"/>
      <c r="H507" s="3"/>
      <c r="I507" s="3"/>
      <c r="J507" s="3"/>
      <c r="K507" s="3"/>
      <c r="L507" s="3"/>
      <c r="M507" s="3"/>
      <c r="N507" s="3"/>
      <c r="O507" s="3"/>
      <c r="P507" s="3"/>
      <c r="Q507" s="3"/>
      <c r="R507" s="3"/>
      <c r="S507" s="3"/>
      <c r="T507" s="3"/>
      <c r="U507" s="3"/>
      <c r="V507" s="3"/>
      <c r="W507" s="3"/>
      <c r="X507" s="3"/>
      <c r="Y507" s="3"/>
      <c r="Z507" s="3"/>
      <c r="AA507" s="36"/>
      <c r="AE507" s="67"/>
      <c r="AH507" s="79"/>
    </row>
    <row r="508" ht="15" customHeight="1" spans="1:34">
      <c r="A508" s="3"/>
      <c r="B508" s="3"/>
      <c r="C508" s="3"/>
      <c r="D508" s="31"/>
      <c r="E508" s="31"/>
      <c r="F508" s="3"/>
      <c r="G508" s="3"/>
      <c r="H508" s="3"/>
      <c r="I508" s="3"/>
      <c r="J508" s="3"/>
      <c r="K508" s="3"/>
      <c r="L508" s="3"/>
      <c r="M508" s="3"/>
      <c r="N508" s="3"/>
      <c r="O508" s="3"/>
      <c r="P508" s="3"/>
      <c r="Q508" s="3"/>
      <c r="R508" s="3"/>
      <c r="S508" s="3"/>
      <c r="T508" s="3"/>
      <c r="U508" s="3"/>
      <c r="V508" s="3"/>
      <c r="W508" s="3"/>
      <c r="X508" s="3"/>
      <c r="Y508" s="3"/>
      <c r="Z508" s="3"/>
      <c r="AA508" s="36"/>
      <c r="AE508" s="67"/>
      <c r="AH508" s="79"/>
    </row>
    <row r="509" ht="15" customHeight="1" spans="1:34">
      <c r="A509" s="3"/>
      <c r="B509" s="3"/>
      <c r="C509" s="3"/>
      <c r="D509" s="31"/>
      <c r="E509" s="31"/>
      <c r="F509" s="3"/>
      <c r="G509" s="3"/>
      <c r="H509" s="3"/>
      <c r="I509" s="3"/>
      <c r="J509" s="3"/>
      <c r="K509" s="3"/>
      <c r="L509" s="3"/>
      <c r="M509" s="3"/>
      <c r="N509" s="3"/>
      <c r="O509" s="3"/>
      <c r="P509" s="3"/>
      <c r="Q509" s="3"/>
      <c r="R509" s="3"/>
      <c r="S509" s="3"/>
      <c r="T509" s="3"/>
      <c r="U509" s="3"/>
      <c r="V509" s="3"/>
      <c r="W509" s="3"/>
      <c r="X509" s="3"/>
      <c r="Y509" s="3"/>
      <c r="Z509" s="3"/>
      <c r="AA509" s="36"/>
      <c r="AE509" s="67"/>
      <c r="AH509" s="79"/>
    </row>
    <row r="510" ht="15" customHeight="1" spans="1:34">
      <c r="A510" s="3"/>
      <c r="B510" s="3"/>
      <c r="C510" s="3"/>
      <c r="D510" s="31"/>
      <c r="E510" s="31"/>
      <c r="F510" s="3"/>
      <c r="G510" s="3"/>
      <c r="H510" s="3"/>
      <c r="I510" s="3"/>
      <c r="J510" s="3"/>
      <c r="K510" s="3"/>
      <c r="L510" s="3"/>
      <c r="M510" s="3"/>
      <c r="N510" s="3"/>
      <c r="O510" s="3"/>
      <c r="P510" s="3"/>
      <c r="Q510" s="3"/>
      <c r="R510" s="3"/>
      <c r="S510" s="3"/>
      <c r="T510" s="3"/>
      <c r="U510" s="3"/>
      <c r="V510" s="3"/>
      <c r="W510" s="3"/>
      <c r="X510" s="3"/>
      <c r="Y510" s="3"/>
      <c r="Z510" s="3"/>
      <c r="AA510" s="36"/>
      <c r="AE510" s="67"/>
      <c r="AH510" s="79"/>
    </row>
    <row r="511" ht="15" customHeight="1" spans="1:34">
      <c r="A511" s="3"/>
      <c r="B511" s="3"/>
      <c r="C511" s="3"/>
      <c r="D511" s="31"/>
      <c r="E511" s="31"/>
      <c r="F511" s="3"/>
      <c r="G511" s="3"/>
      <c r="H511" s="3"/>
      <c r="I511" s="3"/>
      <c r="J511" s="3"/>
      <c r="K511" s="3"/>
      <c r="L511" s="3"/>
      <c r="M511" s="3"/>
      <c r="N511" s="3"/>
      <c r="O511" s="3"/>
      <c r="P511" s="3"/>
      <c r="Q511" s="3"/>
      <c r="R511" s="3"/>
      <c r="S511" s="3"/>
      <c r="T511" s="3"/>
      <c r="U511" s="3"/>
      <c r="V511" s="3"/>
      <c r="W511" s="3"/>
      <c r="X511" s="3"/>
      <c r="Y511" s="3"/>
      <c r="Z511" s="3"/>
      <c r="AA511" s="36"/>
      <c r="AE511" s="67"/>
      <c r="AH511" s="79"/>
    </row>
    <row r="512" ht="15" customHeight="1" spans="1:34">
      <c r="A512" s="3"/>
      <c r="B512" s="3"/>
      <c r="C512" s="3"/>
      <c r="D512" s="31"/>
      <c r="E512" s="31"/>
      <c r="F512" s="3"/>
      <c r="G512" s="3"/>
      <c r="H512" s="3"/>
      <c r="I512" s="3"/>
      <c r="J512" s="3"/>
      <c r="K512" s="3"/>
      <c r="L512" s="3"/>
      <c r="M512" s="3"/>
      <c r="N512" s="3"/>
      <c r="O512" s="3"/>
      <c r="P512" s="3"/>
      <c r="Q512" s="3"/>
      <c r="R512" s="3"/>
      <c r="S512" s="3"/>
      <c r="T512" s="3"/>
      <c r="U512" s="3"/>
      <c r="V512" s="3"/>
      <c r="W512" s="3"/>
      <c r="X512" s="3"/>
      <c r="Y512" s="3"/>
      <c r="Z512" s="3"/>
      <c r="AA512" s="36"/>
      <c r="AE512" s="67"/>
      <c r="AH512" s="79"/>
    </row>
    <row r="513" ht="15" customHeight="1" spans="1:34">
      <c r="A513" s="3"/>
      <c r="B513" s="3"/>
      <c r="C513" s="3"/>
      <c r="D513" s="31"/>
      <c r="E513" s="31"/>
      <c r="F513" s="3"/>
      <c r="G513" s="3"/>
      <c r="H513" s="3"/>
      <c r="I513" s="3"/>
      <c r="J513" s="3"/>
      <c r="K513" s="3"/>
      <c r="L513" s="3"/>
      <c r="M513" s="3"/>
      <c r="N513" s="3"/>
      <c r="O513" s="3"/>
      <c r="P513" s="3"/>
      <c r="Q513" s="3"/>
      <c r="R513" s="3"/>
      <c r="S513" s="3"/>
      <c r="T513" s="3"/>
      <c r="U513" s="3"/>
      <c r="V513" s="3"/>
      <c r="W513" s="3"/>
      <c r="X513" s="3"/>
      <c r="Y513" s="3"/>
      <c r="Z513" s="3"/>
      <c r="AA513" s="36"/>
      <c r="AE513" s="67"/>
      <c r="AH513" s="79"/>
    </row>
    <row r="514" ht="15" customHeight="1" spans="1:34">
      <c r="A514" s="3"/>
      <c r="B514" s="3"/>
      <c r="C514" s="3"/>
      <c r="D514" s="31"/>
      <c r="E514" s="31"/>
      <c r="F514" s="3"/>
      <c r="G514" s="3"/>
      <c r="H514" s="3"/>
      <c r="I514" s="3"/>
      <c r="J514" s="3"/>
      <c r="K514" s="3"/>
      <c r="L514" s="3"/>
      <c r="M514" s="3"/>
      <c r="N514" s="3"/>
      <c r="O514" s="3"/>
      <c r="P514" s="3"/>
      <c r="Q514" s="3"/>
      <c r="R514" s="3"/>
      <c r="S514" s="3"/>
      <c r="T514" s="3"/>
      <c r="U514" s="3"/>
      <c r="V514" s="3"/>
      <c r="W514" s="3"/>
      <c r="X514" s="3"/>
      <c r="Y514" s="3"/>
      <c r="Z514" s="3"/>
      <c r="AA514" s="36"/>
      <c r="AE514" s="67"/>
      <c r="AH514" s="79"/>
    </row>
    <row r="515" ht="15" customHeight="1" spans="1:34">
      <c r="A515" s="3"/>
      <c r="B515" s="3"/>
      <c r="C515" s="3"/>
      <c r="D515" s="31"/>
      <c r="E515" s="31"/>
      <c r="F515" s="3"/>
      <c r="G515" s="3"/>
      <c r="H515" s="3"/>
      <c r="I515" s="3"/>
      <c r="J515" s="3"/>
      <c r="K515" s="3"/>
      <c r="L515" s="3"/>
      <c r="M515" s="3"/>
      <c r="N515" s="3"/>
      <c r="O515" s="3"/>
      <c r="P515" s="3"/>
      <c r="Q515" s="3"/>
      <c r="R515" s="3"/>
      <c r="S515" s="3"/>
      <c r="T515" s="3"/>
      <c r="U515" s="3"/>
      <c r="V515" s="3"/>
      <c r="W515" s="3"/>
      <c r="X515" s="3"/>
      <c r="Y515" s="3"/>
      <c r="Z515" s="3"/>
      <c r="AA515" s="36"/>
      <c r="AE515" s="67"/>
      <c r="AH515" s="79"/>
    </row>
    <row r="516" ht="15" customHeight="1" spans="1:34">
      <c r="A516" s="3"/>
      <c r="B516" s="3"/>
      <c r="C516" s="3"/>
      <c r="D516" s="31"/>
      <c r="E516" s="31"/>
      <c r="F516" s="3"/>
      <c r="G516" s="3"/>
      <c r="H516" s="3"/>
      <c r="I516" s="3"/>
      <c r="J516" s="3"/>
      <c r="K516" s="3"/>
      <c r="L516" s="3"/>
      <c r="M516" s="3"/>
      <c r="N516" s="3"/>
      <c r="O516" s="3"/>
      <c r="P516" s="3"/>
      <c r="Q516" s="3"/>
      <c r="R516" s="3"/>
      <c r="S516" s="3"/>
      <c r="T516" s="3"/>
      <c r="U516" s="3"/>
      <c r="V516" s="3"/>
      <c r="W516" s="3"/>
      <c r="X516" s="3"/>
      <c r="Y516" s="3"/>
      <c r="Z516" s="3"/>
      <c r="AA516" s="36"/>
      <c r="AE516" s="67"/>
      <c r="AH516" s="79"/>
    </row>
    <row r="517" ht="15" customHeight="1" spans="1:34">
      <c r="A517" s="3"/>
      <c r="B517" s="3"/>
      <c r="C517" s="3"/>
      <c r="D517" s="31"/>
      <c r="E517" s="31"/>
      <c r="F517" s="3"/>
      <c r="G517" s="3"/>
      <c r="H517" s="3"/>
      <c r="I517" s="3"/>
      <c r="J517" s="3"/>
      <c r="K517" s="3"/>
      <c r="L517" s="3"/>
      <c r="M517" s="3"/>
      <c r="N517" s="3"/>
      <c r="O517" s="3"/>
      <c r="P517" s="3"/>
      <c r="Q517" s="3"/>
      <c r="R517" s="3"/>
      <c r="S517" s="3"/>
      <c r="T517" s="3"/>
      <c r="U517" s="3"/>
      <c r="V517" s="3"/>
      <c r="W517" s="3"/>
      <c r="X517" s="3"/>
      <c r="Y517" s="3"/>
      <c r="Z517" s="3"/>
      <c r="AA517" s="36"/>
      <c r="AE517" s="67"/>
      <c r="AH517" s="79"/>
    </row>
    <row r="518" ht="15" customHeight="1" spans="1:34">
      <c r="A518" s="3"/>
      <c r="B518" s="3"/>
      <c r="C518" s="3"/>
      <c r="D518" s="31"/>
      <c r="E518" s="31"/>
      <c r="F518" s="3"/>
      <c r="G518" s="3"/>
      <c r="H518" s="3"/>
      <c r="I518" s="3"/>
      <c r="J518" s="3"/>
      <c r="K518" s="3"/>
      <c r="L518" s="3"/>
      <c r="M518" s="3"/>
      <c r="N518" s="3"/>
      <c r="O518" s="3"/>
      <c r="P518" s="3"/>
      <c r="Q518" s="3"/>
      <c r="R518" s="3"/>
      <c r="S518" s="3"/>
      <c r="T518" s="3"/>
      <c r="U518" s="3"/>
      <c r="V518" s="3"/>
      <c r="W518" s="3"/>
      <c r="X518" s="3"/>
      <c r="Y518" s="3"/>
      <c r="Z518" s="3"/>
      <c r="AA518" s="36"/>
      <c r="AE518" s="67"/>
      <c r="AH518" s="79"/>
    </row>
    <row r="519" ht="15" customHeight="1" spans="1:34">
      <c r="A519" s="3"/>
      <c r="B519" s="3"/>
      <c r="C519" s="3"/>
      <c r="D519" s="31"/>
      <c r="E519" s="31"/>
      <c r="F519" s="3"/>
      <c r="G519" s="3"/>
      <c r="H519" s="3"/>
      <c r="I519" s="3"/>
      <c r="J519" s="3"/>
      <c r="K519" s="3"/>
      <c r="L519" s="3"/>
      <c r="M519" s="3"/>
      <c r="N519" s="3"/>
      <c r="O519" s="3"/>
      <c r="P519" s="3"/>
      <c r="Q519" s="3"/>
      <c r="R519" s="3"/>
      <c r="S519" s="3"/>
      <c r="T519" s="3"/>
      <c r="U519" s="3"/>
      <c r="V519" s="3"/>
      <c r="W519" s="3"/>
      <c r="X519" s="3"/>
      <c r="Y519" s="3"/>
      <c r="Z519" s="3"/>
      <c r="AA519" s="36"/>
      <c r="AE519" s="67"/>
      <c r="AH519" s="79"/>
    </row>
    <row r="520" ht="15" customHeight="1" spans="1:34">
      <c r="A520" s="3"/>
      <c r="B520" s="3"/>
      <c r="C520" s="3"/>
      <c r="D520" s="31"/>
      <c r="E520" s="31"/>
      <c r="F520" s="3"/>
      <c r="G520" s="3"/>
      <c r="H520" s="3"/>
      <c r="I520" s="3"/>
      <c r="J520" s="3"/>
      <c r="K520" s="3"/>
      <c r="L520" s="3"/>
      <c r="M520" s="3"/>
      <c r="N520" s="3"/>
      <c r="O520" s="3"/>
      <c r="P520" s="3"/>
      <c r="Q520" s="3"/>
      <c r="R520" s="3"/>
      <c r="S520" s="3"/>
      <c r="T520" s="3"/>
      <c r="U520" s="3"/>
      <c r="V520" s="3"/>
      <c r="W520" s="3"/>
      <c r="X520" s="3"/>
      <c r="Y520" s="3"/>
      <c r="Z520" s="3"/>
      <c r="AA520" s="36"/>
      <c r="AE520" s="67"/>
      <c r="AH520" s="79"/>
    </row>
    <row r="521" ht="15" customHeight="1" spans="1:34">
      <c r="A521" s="3"/>
      <c r="B521" s="3"/>
      <c r="C521" s="3"/>
      <c r="D521" s="31"/>
      <c r="E521" s="31"/>
      <c r="F521" s="3"/>
      <c r="G521" s="3"/>
      <c r="H521" s="3"/>
      <c r="I521" s="3"/>
      <c r="J521" s="3"/>
      <c r="K521" s="3"/>
      <c r="L521" s="3"/>
      <c r="M521" s="3"/>
      <c r="N521" s="3"/>
      <c r="O521" s="3"/>
      <c r="P521" s="3"/>
      <c r="Q521" s="3"/>
      <c r="R521" s="3"/>
      <c r="S521" s="3"/>
      <c r="T521" s="3"/>
      <c r="U521" s="3"/>
      <c r="V521" s="3"/>
      <c r="W521" s="3"/>
      <c r="X521" s="3"/>
      <c r="Y521" s="3"/>
      <c r="Z521" s="3"/>
      <c r="AA521" s="36"/>
      <c r="AE521" s="67"/>
      <c r="AH521" s="79"/>
    </row>
    <row r="522" ht="15" customHeight="1" spans="1:34">
      <c r="A522" s="3"/>
      <c r="B522" s="3"/>
      <c r="C522" s="3"/>
      <c r="D522" s="31"/>
      <c r="E522" s="31"/>
      <c r="F522" s="3"/>
      <c r="G522" s="3"/>
      <c r="H522" s="3"/>
      <c r="I522" s="3"/>
      <c r="J522" s="3"/>
      <c r="K522" s="3"/>
      <c r="L522" s="3"/>
      <c r="M522" s="3"/>
      <c r="N522" s="3"/>
      <c r="O522" s="3"/>
      <c r="P522" s="3"/>
      <c r="Q522" s="3"/>
      <c r="R522" s="3"/>
      <c r="S522" s="3"/>
      <c r="T522" s="3"/>
      <c r="U522" s="3"/>
      <c r="V522" s="3"/>
      <c r="W522" s="3"/>
      <c r="X522" s="3"/>
      <c r="Y522" s="3"/>
      <c r="Z522" s="3"/>
      <c r="AA522" s="36"/>
      <c r="AE522" s="67"/>
      <c r="AH522" s="79"/>
    </row>
    <row r="523" ht="15" customHeight="1" spans="1:34">
      <c r="A523" s="3"/>
      <c r="B523" s="3"/>
      <c r="C523" s="3"/>
      <c r="D523" s="31"/>
      <c r="E523" s="31"/>
      <c r="F523" s="3"/>
      <c r="G523" s="3"/>
      <c r="H523" s="3"/>
      <c r="I523" s="3"/>
      <c r="J523" s="3"/>
      <c r="K523" s="3"/>
      <c r="L523" s="3"/>
      <c r="M523" s="3"/>
      <c r="N523" s="3"/>
      <c r="O523" s="3"/>
      <c r="P523" s="3"/>
      <c r="Q523" s="3"/>
      <c r="R523" s="3"/>
      <c r="S523" s="3"/>
      <c r="T523" s="3"/>
      <c r="U523" s="3"/>
      <c r="V523" s="3"/>
      <c r="W523" s="3"/>
      <c r="X523" s="3"/>
      <c r="Y523" s="3"/>
      <c r="Z523" s="3"/>
      <c r="AA523" s="36"/>
      <c r="AE523" s="67"/>
      <c r="AH523" s="79"/>
    </row>
    <row r="524" ht="15" customHeight="1" spans="1:34">
      <c r="A524" s="3"/>
      <c r="B524" s="3"/>
      <c r="C524" s="3"/>
      <c r="D524" s="31"/>
      <c r="E524" s="31"/>
      <c r="F524" s="3"/>
      <c r="G524" s="3"/>
      <c r="H524" s="3"/>
      <c r="I524" s="3"/>
      <c r="J524" s="3"/>
      <c r="K524" s="3"/>
      <c r="L524" s="3"/>
      <c r="M524" s="3"/>
      <c r="N524" s="3"/>
      <c r="O524" s="3"/>
      <c r="P524" s="3"/>
      <c r="Q524" s="3"/>
      <c r="R524" s="3"/>
      <c r="S524" s="3"/>
      <c r="T524" s="3"/>
      <c r="U524" s="3"/>
      <c r="V524" s="3"/>
      <c r="W524" s="3"/>
      <c r="X524" s="3"/>
      <c r="Y524" s="3"/>
      <c r="Z524" s="3"/>
      <c r="AA524" s="36"/>
      <c r="AE524" s="67"/>
      <c r="AH524" s="79"/>
    </row>
    <row r="525" ht="15" customHeight="1" spans="1:34">
      <c r="A525" s="3"/>
      <c r="B525" s="3"/>
      <c r="C525" s="3"/>
      <c r="D525" s="31"/>
      <c r="E525" s="31"/>
      <c r="F525" s="3"/>
      <c r="G525" s="3"/>
      <c r="H525" s="3"/>
      <c r="I525" s="3"/>
      <c r="J525" s="3"/>
      <c r="K525" s="3"/>
      <c r="L525" s="3"/>
      <c r="M525" s="3"/>
      <c r="N525" s="3"/>
      <c r="O525" s="3"/>
      <c r="P525" s="3"/>
      <c r="Q525" s="3"/>
      <c r="R525" s="3"/>
      <c r="S525" s="3"/>
      <c r="T525" s="3"/>
      <c r="U525" s="3"/>
      <c r="V525" s="3"/>
      <c r="W525" s="3"/>
      <c r="X525" s="3"/>
      <c r="Y525" s="3"/>
      <c r="Z525" s="3"/>
      <c r="AA525" s="36"/>
      <c r="AE525" s="67"/>
      <c r="AH525" s="79"/>
    </row>
    <row r="526" ht="15" customHeight="1" spans="1:34">
      <c r="A526" s="3"/>
      <c r="B526" s="3"/>
      <c r="C526" s="3"/>
      <c r="D526" s="31"/>
      <c r="E526" s="31"/>
      <c r="F526" s="3"/>
      <c r="G526" s="3"/>
      <c r="H526" s="3"/>
      <c r="I526" s="3"/>
      <c r="J526" s="3"/>
      <c r="K526" s="3"/>
      <c r="L526" s="3"/>
      <c r="M526" s="3"/>
      <c r="N526" s="3"/>
      <c r="O526" s="3"/>
      <c r="P526" s="3"/>
      <c r="Q526" s="3"/>
      <c r="R526" s="3"/>
      <c r="S526" s="3"/>
      <c r="T526" s="3"/>
      <c r="U526" s="3"/>
      <c r="V526" s="3"/>
      <c r="W526" s="3"/>
      <c r="X526" s="3"/>
      <c r="Y526" s="3"/>
      <c r="Z526" s="3"/>
      <c r="AA526" s="36"/>
      <c r="AE526" s="67"/>
      <c r="AH526" s="79"/>
    </row>
    <row r="527" ht="15" customHeight="1" spans="1:34">
      <c r="A527" s="3"/>
      <c r="B527" s="3"/>
      <c r="C527" s="3"/>
      <c r="D527" s="31"/>
      <c r="E527" s="31"/>
      <c r="F527" s="3"/>
      <c r="G527" s="3"/>
      <c r="H527" s="3"/>
      <c r="I527" s="3"/>
      <c r="J527" s="3"/>
      <c r="K527" s="3"/>
      <c r="L527" s="3"/>
      <c r="M527" s="3"/>
      <c r="N527" s="3"/>
      <c r="O527" s="3"/>
      <c r="P527" s="3"/>
      <c r="Q527" s="3"/>
      <c r="R527" s="3"/>
      <c r="S527" s="3"/>
      <c r="T527" s="3"/>
      <c r="U527" s="3"/>
      <c r="V527" s="3"/>
      <c r="W527" s="3"/>
      <c r="X527" s="3"/>
      <c r="Y527" s="3"/>
      <c r="Z527" s="3"/>
      <c r="AA527" s="36"/>
      <c r="AE527" s="67"/>
      <c r="AH527" s="79"/>
    </row>
    <row r="528" ht="15" customHeight="1" spans="1:34">
      <c r="A528" s="3"/>
      <c r="B528" s="3"/>
      <c r="C528" s="3"/>
      <c r="D528" s="31"/>
      <c r="E528" s="31"/>
      <c r="F528" s="3"/>
      <c r="G528" s="3"/>
      <c r="H528" s="3"/>
      <c r="I528" s="3"/>
      <c r="J528" s="3"/>
      <c r="K528" s="3"/>
      <c r="L528" s="3"/>
      <c r="M528" s="3"/>
      <c r="N528" s="3"/>
      <c r="O528" s="3"/>
      <c r="P528" s="3"/>
      <c r="Q528" s="3"/>
      <c r="R528" s="3"/>
      <c r="S528" s="3"/>
      <c r="T528" s="3"/>
      <c r="U528" s="3"/>
      <c r="V528" s="3"/>
      <c r="W528" s="3"/>
      <c r="X528" s="3"/>
      <c r="Y528" s="3"/>
      <c r="Z528" s="3"/>
      <c r="AA528" s="36"/>
      <c r="AE528" s="67"/>
      <c r="AH528" s="79"/>
    </row>
    <row r="529" ht="15" customHeight="1" spans="1:34">
      <c r="A529" s="3"/>
      <c r="B529" s="3"/>
      <c r="C529" s="3"/>
      <c r="D529" s="31"/>
      <c r="E529" s="31"/>
      <c r="F529" s="3"/>
      <c r="G529" s="3"/>
      <c r="H529" s="3"/>
      <c r="I529" s="3"/>
      <c r="J529" s="3"/>
      <c r="K529" s="3"/>
      <c r="L529" s="3"/>
      <c r="M529" s="3"/>
      <c r="N529" s="3"/>
      <c r="O529" s="3"/>
      <c r="P529" s="3"/>
      <c r="Q529" s="3"/>
      <c r="R529" s="3"/>
      <c r="S529" s="3"/>
      <c r="T529" s="3"/>
      <c r="U529" s="3"/>
      <c r="V529" s="3"/>
      <c r="W529" s="3"/>
      <c r="X529" s="3"/>
      <c r="Y529" s="3"/>
      <c r="Z529" s="3"/>
      <c r="AA529" s="36"/>
      <c r="AE529" s="67"/>
      <c r="AH529" s="79"/>
    </row>
    <row r="530" ht="15" customHeight="1" spans="1:34">
      <c r="A530" s="3"/>
      <c r="B530" s="3"/>
      <c r="C530" s="3"/>
      <c r="D530" s="31"/>
      <c r="E530" s="31"/>
      <c r="F530" s="3"/>
      <c r="G530" s="3"/>
      <c r="H530" s="3"/>
      <c r="I530" s="3"/>
      <c r="J530" s="3"/>
      <c r="K530" s="3"/>
      <c r="L530" s="3"/>
      <c r="M530" s="3"/>
      <c r="N530" s="3"/>
      <c r="O530" s="3"/>
      <c r="P530" s="3"/>
      <c r="Q530" s="3"/>
      <c r="R530" s="3"/>
      <c r="S530" s="3"/>
      <c r="T530" s="3"/>
      <c r="U530" s="3"/>
      <c r="V530" s="3"/>
      <c r="W530" s="3"/>
      <c r="X530" s="3"/>
      <c r="Y530" s="3"/>
      <c r="Z530" s="3"/>
      <c r="AA530" s="36"/>
      <c r="AE530" s="67"/>
      <c r="AH530" s="79"/>
    </row>
    <row r="531" ht="15" customHeight="1" spans="1:34">
      <c r="A531" s="3"/>
      <c r="B531" s="3"/>
      <c r="C531" s="3"/>
      <c r="D531" s="31"/>
      <c r="E531" s="31"/>
      <c r="F531" s="3"/>
      <c r="G531" s="3"/>
      <c r="H531" s="3"/>
      <c r="I531" s="3"/>
      <c r="J531" s="3"/>
      <c r="K531" s="3"/>
      <c r="L531" s="3"/>
      <c r="M531" s="3"/>
      <c r="N531" s="3"/>
      <c r="O531" s="3"/>
      <c r="P531" s="3"/>
      <c r="Q531" s="3"/>
      <c r="R531" s="3"/>
      <c r="S531" s="3"/>
      <c r="T531" s="3"/>
      <c r="U531" s="3"/>
      <c r="V531" s="3"/>
      <c r="W531" s="3"/>
      <c r="X531" s="3"/>
      <c r="Y531" s="3"/>
      <c r="Z531" s="3"/>
      <c r="AA531" s="36"/>
      <c r="AE531" s="67"/>
      <c r="AH531" s="79"/>
    </row>
    <row r="532" ht="15" customHeight="1" spans="1:34">
      <c r="A532" s="3"/>
      <c r="B532" s="3"/>
      <c r="C532" s="3"/>
      <c r="D532" s="31"/>
      <c r="E532" s="31"/>
      <c r="F532" s="3"/>
      <c r="G532" s="3"/>
      <c r="H532" s="3"/>
      <c r="I532" s="3"/>
      <c r="J532" s="3"/>
      <c r="K532" s="3"/>
      <c r="L532" s="3"/>
      <c r="M532" s="3"/>
      <c r="N532" s="3"/>
      <c r="O532" s="3"/>
      <c r="P532" s="3"/>
      <c r="Q532" s="3"/>
      <c r="R532" s="3"/>
      <c r="S532" s="3"/>
      <c r="T532" s="3"/>
      <c r="U532" s="3"/>
      <c r="V532" s="3"/>
      <c r="W532" s="3"/>
      <c r="X532" s="3"/>
      <c r="Y532" s="3"/>
      <c r="Z532" s="3"/>
      <c r="AA532" s="36"/>
      <c r="AE532" s="67"/>
      <c r="AH532" s="79"/>
    </row>
    <row r="533" ht="15" customHeight="1" spans="1:34">
      <c r="A533" s="3"/>
      <c r="B533" s="3"/>
      <c r="C533" s="3"/>
      <c r="D533" s="31"/>
      <c r="E533" s="31"/>
      <c r="F533" s="3"/>
      <c r="G533" s="3"/>
      <c r="H533" s="3"/>
      <c r="I533" s="3"/>
      <c r="J533" s="3"/>
      <c r="K533" s="3"/>
      <c r="L533" s="3"/>
      <c r="M533" s="3"/>
      <c r="N533" s="3"/>
      <c r="O533" s="3"/>
      <c r="P533" s="3"/>
      <c r="Q533" s="3"/>
      <c r="R533" s="3"/>
      <c r="S533" s="3"/>
      <c r="T533" s="3"/>
      <c r="U533" s="3"/>
      <c r="V533" s="3"/>
      <c r="W533" s="3"/>
      <c r="X533" s="3"/>
      <c r="Y533" s="3"/>
      <c r="Z533" s="3"/>
      <c r="AA533" s="36"/>
      <c r="AE533" s="67"/>
      <c r="AH533" s="79"/>
    </row>
    <row r="534" ht="15" customHeight="1" spans="1:34">
      <c r="A534" s="3"/>
      <c r="B534" s="3"/>
      <c r="C534" s="3"/>
      <c r="D534" s="31"/>
      <c r="E534" s="31"/>
      <c r="F534" s="3"/>
      <c r="G534" s="3"/>
      <c r="H534" s="3"/>
      <c r="I534" s="3"/>
      <c r="J534" s="3"/>
      <c r="K534" s="3"/>
      <c r="L534" s="3"/>
      <c r="M534" s="3"/>
      <c r="N534" s="3"/>
      <c r="O534" s="3"/>
      <c r="P534" s="3"/>
      <c r="Q534" s="3"/>
      <c r="R534" s="3"/>
      <c r="S534" s="3"/>
      <c r="T534" s="3"/>
      <c r="U534" s="3"/>
      <c r="V534" s="3"/>
      <c r="W534" s="3"/>
      <c r="X534" s="3"/>
      <c r="Y534" s="3"/>
      <c r="Z534" s="3"/>
      <c r="AA534" s="36"/>
      <c r="AE534" s="67"/>
      <c r="AH534" s="79"/>
    </row>
    <row r="535" ht="15" customHeight="1" spans="1:34">
      <c r="A535" s="3"/>
      <c r="B535" s="3"/>
      <c r="C535" s="3"/>
      <c r="D535" s="31"/>
      <c r="E535" s="31"/>
      <c r="F535" s="3"/>
      <c r="G535" s="3"/>
      <c r="H535" s="3"/>
      <c r="I535" s="3"/>
      <c r="J535" s="3"/>
      <c r="K535" s="3"/>
      <c r="L535" s="3"/>
      <c r="M535" s="3"/>
      <c r="N535" s="3"/>
      <c r="O535" s="3"/>
      <c r="P535" s="3"/>
      <c r="Q535" s="3"/>
      <c r="R535" s="3"/>
      <c r="S535" s="3"/>
      <c r="T535" s="3"/>
      <c r="U535" s="3"/>
      <c r="V535" s="3"/>
      <c r="W535" s="3"/>
      <c r="X535" s="3"/>
      <c r="Y535" s="3"/>
      <c r="Z535" s="3"/>
      <c r="AA535" s="36"/>
      <c r="AE535" s="67"/>
      <c r="AH535" s="79"/>
    </row>
    <row r="536" ht="15" customHeight="1" spans="1:34">
      <c r="A536" s="3"/>
      <c r="B536" s="3"/>
      <c r="C536" s="3"/>
      <c r="D536" s="31"/>
      <c r="E536" s="31"/>
      <c r="F536" s="3"/>
      <c r="G536" s="3"/>
      <c r="H536" s="3"/>
      <c r="I536" s="3"/>
      <c r="J536" s="3"/>
      <c r="K536" s="3"/>
      <c r="L536" s="3"/>
      <c r="M536" s="3"/>
      <c r="N536" s="3"/>
      <c r="O536" s="3"/>
      <c r="P536" s="3"/>
      <c r="Q536" s="3"/>
      <c r="R536" s="3"/>
      <c r="S536" s="3"/>
      <c r="T536" s="3"/>
      <c r="U536" s="3"/>
      <c r="V536" s="3"/>
      <c r="W536" s="3"/>
      <c r="X536" s="3"/>
      <c r="Y536" s="3"/>
      <c r="Z536" s="3"/>
      <c r="AA536" s="36"/>
      <c r="AE536" s="67"/>
      <c r="AH536" s="79"/>
    </row>
    <row r="537" ht="15" customHeight="1" spans="1:34">
      <c r="A537" s="3"/>
      <c r="B537" s="3"/>
      <c r="C537" s="3"/>
      <c r="D537" s="31"/>
      <c r="E537" s="31"/>
      <c r="F537" s="3"/>
      <c r="G537" s="3"/>
      <c r="H537" s="3"/>
      <c r="I537" s="3"/>
      <c r="J537" s="3"/>
      <c r="K537" s="3"/>
      <c r="L537" s="3"/>
      <c r="M537" s="3"/>
      <c r="N537" s="3"/>
      <c r="O537" s="3"/>
      <c r="P537" s="3"/>
      <c r="Q537" s="3"/>
      <c r="R537" s="3"/>
      <c r="S537" s="3"/>
      <c r="T537" s="3"/>
      <c r="U537" s="3"/>
      <c r="V537" s="3"/>
      <c r="W537" s="3"/>
      <c r="X537" s="3"/>
      <c r="Y537" s="3"/>
      <c r="Z537" s="3"/>
      <c r="AA537" s="36"/>
      <c r="AE537" s="67"/>
      <c r="AH537" s="79"/>
    </row>
    <row r="538" ht="15" customHeight="1" spans="1:34">
      <c r="A538" s="3"/>
      <c r="B538" s="3"/>
      <c r="C538" s="3"/>
      <c r="D538" s="31"/>
      <c r="E538" s="31"/>
      <c r="F538" s="3"/>
      <c r="G538" s="3"/>
      <c r="H538" s="3"/>
      <c r="I538" s="3"/>
      <c r="J538" s="3"/>
      <c r="K538" s="3"/>
      <c r="L538" s="3"/>
      <c r="M538" s="3"/>
      <c r="N538" s="3"/>
      <c r="O538" s="3"/>
      <c r="P538" s="3"/>
      <c r="Q538" s="3"/>
      <c r="R538" s="3"/>
      <c r="S538" s="3"/>
      <c r="T538" s="3"/>
      <c r="U538" s="3"/>
      <c r="V538" s="3"/>
      <c r="W538" s="3"/>
      <c r="X538" s="3"/>
      <c r="Y538" s="3"/>
      <c r="Z538" s="3"/>
      <c r="AA538" s="36"/>
      <c r="AE538" s="67"/>
      <c r="AH538" s="79"/>
    </row>
    <row r="539" ht="15" customHeight="1" spans="1:34">
      <c r="A539" s="3"/>
      <c r="B539" s="3"/>
      <c r="C539" s="3"/>
      <c r="D539" s="31"/>
      <c r="E539" s="31"/>
      <c r="F539" s="3"/>
      <c r="G539" s="3"/>
      <c r="H539" s="3"/>
      <c r="I539" s="3"/>
      <c r="J539" s="3"/>
      <c r="K539" s="3"/>
      <c r="L539" s="3"/>
      <c r="M539" s="3"/>
      <c r="N539" s="3"/>
      <c r="O539" s="3"/>
      <c r="P539" s="3"/>
      <c r="Q539" s="3"/>
      <c r="R539" s="3"/>
      <c r="S539" s="3"/>
      <c r="T539" s="3"/>
      <c r="U539" s="3"/>
      <c r="V539" s="3"/>
      <c r="W539" s="3"/>
      <c r="X539" s="3"/>
      <c r="Y539" s="3"/>
      <c r="Z539" s="3"/>
      <c r="AA539" s="36"/>
      <c r="AE539" s="67"/>
      <c r="AH539" s="79"/>
    </row>
    <row r="540" ht="15" customHeight="1" spans="1:34">
      <c r="A540" s="3"/>
      <c r="B540" s="3"/>
      <c r="C540" s="3"/>
      <c r="D540" s="31"/>
      <c r="E540" s="31"/>
      <c r="F540" s="3"/>
      <c r="G540" s="3"/>
      <c r="H540" s="3"/>
      <c r="I540" s="3"/>
      <c r="J540" s="3"/>
      <c r="K540" s="3"/>
      <c r="L540" s="3"/>
      <c r="M540" s="3"/>
      <c r="N540" s="3"/>
      <c r="O540" s="3"/>
      <c r="P540" s="3"/>
      <c r="Q540" s="3"/>
      <c r="R540" s="3"/>
      <c r="S540" s="3"/>
      <c r="T540" s="3"/>
      <c r="U540" s="3"/>
      <c r="V540" s="3"/>
      <c r="W540" s="3"/>
      <c r="X540" s="3"/>
      <c r="Y540" s="3"/>
      <c r="Z540" s="3"/>
      <c r="AA540" s="36"/>
      <c r="AE540" s="67"/>
      <c r="AH540" s="79"/>
    </row>
    <row r="541" ht="15" customHeight="1" spans="1:34">
      <c r="A541" s="3"/>
      <c r="B541" s="3"/>
      <c r="C541" s="3"/>
      <c r="D541" s="31"/>
      <c r="E541" s="31"/>
      <c r="F541" s="3"/>
      <c r="G541" s="3"/>
      <c r="H541" s="3"/>
      <c r="I541" s="3"/>
      <c r="J541" s="3"/>
      <c r="K541" s="3"/>
      <c r="L541" s="3"/>
      <c r="M541" s="3"/>
      <c r="N541" s="3"/>
      <c r="O541" s="3"/>
      <c r="P541" s="3"/>
      <c r="Q541" s="3"/>
      <c r="R541" s="3"/>
      <c r="S541" s="3"/>
      <c r="T541" s="3"/>
      <c r="U541" s="3"/>
      <c r="V541" s="3"/>
      <c r="W541" s="3"/>
      <c r="X541" s="3"/>
      <c r="Y541" s="3"/>
      <c r="Z541" s="3"/>
      <c r="AA541" s="36"/>
      <c r="AE541" s="67"/>
      <c r="AH541" s="79"/>
    </row>
    <row r="542" ht="15" customHeight="1" spans="1:34">
      <c r="A542" s="3"/>
      <c r="B542" s="3"/>
      <c r="C542" s="3"/>
      <c r="D542" s="31"/>
      <c r="E542" s="31"/>
      <c r="F542" s="3"/>
      <c r="G542" s="3"/>
      <c r="H542" s="3"/>
      <c r="I542" s="3"/>
      <c r="J542" s="3"/>
      <c r="K542" s="3"/>
      <c r="L542" s="3"/>
      <c r="M542" s="3"/>
      <c r="N542" s="3"/>
      <c r="O542" s="3"/>
      <c r="P542" s="3"/>
      <c r="Q542" s="3"/>
      <c r="R542" s="3"/>
      <c r="S542" s="3"/>
      <c r="T542" s="3"/>
      <c r="U542" s="3"/>
      <c r="V542" s="3"/>
      <c r="W542" s="3"/>
      <c r="X542" s="3"/>
      <c r="Y542" s="3"/>
      <c r="Z542" s="3"/>
      <c r="AA542" s="36"/>
      <c r="AE542" s="67"/>
      <c r="AH542" s="79"/>
    </row>
    <row r="543" ht="15" customHeight="1" spans="1:34">
      <c r="A543" s="3"/>
      <c r="B543" s="3"/>
      <c r="C543" s="3"/>
      <c r="D543" s="31"/>
      <c r="E543" s="31"/>
      <c r="F543" s="3"/>
      <c r="G543" s="3"/>
      <c r="H543" s="3"/>
      <c r="I543" s="3"/>
      <c r="J543" s="3"/>
      <c r="K543" s="3"/>
      <c r="L543" s="3"/>
      <c r="M543" s="3"/>
      <c r="N543" s="3"/>
      <c r="O543" s="3"/>
      <c r="P543" s="3"/>
      <c r="Q543" s="3"/>
      <c r="R543" s="3"/>
      <c r="S543" s="3"/>
      <c r="T543" s="3"/>
      <c r="U543" s="3"/>
      <c r="V543" s="3"/>
      <c r="W543" s="3"/>
      <c r="X543" s="3"/>
      <c r="Y543" s="3"/>
      <c r="Z543" s="3"/>
      <c r="AA543" s="36"/>
      <c r="AE543" s="67"/>
      <c r="AH543" s="79"/>
    </row>
    <row r="544" ht="15" customHeight="1" spans="1:34">
      <c r="A544" s="3"/>
      <c r="B544" s="3"/>
      <c r="C544" s="3"/>
      <c r="D544" s="31"/>
      <c r="E544" s="31"/>
      <c r="F544" s="3"/>
      <c r="G544" s="3"/>
      <c r="H544" s="3"/>
      <c r="I544" s="3"/>
      <c r="J544" s="3"/>
      <c r="K544" s="3"/>
      <c r="L544" s="3"/>
      <c r="M544" s="3"/>
      <c r="N544" s="3"/>
      <c r="O544" s="3"/>
      <c r="P544" s="3"/>
      <c r="Q544" s="3"/>
      <c r="R544" s="3"/>
      <c r="S544" s="3"/>
      <c r="T544" s="3"/>
      <c r="U544" s="3"/>
      <c r="V544" s="3"/>
      <c r="W544" s="3"/>
      <c r="X544" s="3"/>
      <c r="Y544" s="3"/>
      <c r="Z544" s="3"/>
      <c r="AA544" s="36"/>
      <c r="AE544" s="67"/>
      <c r="AH544" s="79"/>
    </row>
    <row r="545" ht="15" customHeight="1" spans="1:34">
      <c r="A545" s="3"/>
      <c r="B545" s="3"/>
      <c r="C545" s="3"/>
      <c r="D545" s="31"/>
      <c r="E545" s="31"/>
      <c r="F545" s="3"/>
      <c r="G545" s="3"/>
      <c r="H545" s="3"/>
      <c r="I545" s="3"/>
      <c r="J545" s="3"/>
      <c r="K545" s="3"/>
      <c r="L545" s="3"/>
      <c r="M545" s="3"/>
      <c r="N545" s="3"/>
      <c r="O545" s="3"/>
      <c r="P545" s="3"/>
      <c r="Q545" s="3"/>
      <c r="R545" s="3"/>
      <c r="S545" s="3"/>
      <c r="T545" s="3"/>
      <c r="U545" s="3"/>
      <c r="V545" s="3"/>
      <c r="W545" s="3"/>
      <c r="X545" s="3"/>
      <c r="Y545" s="3"/>
      <c r="Z545" s="3"/>
      <c r="AA545" s="36"/>
      <c r="AE545" s="67"/>
      <c r="AH545" s="79"/>
    </row>
    <row r="546" ht="15" customHeight="1" spans="1:34">
      <c r="A546" s="3"/>
      <c r="B546" s="3"/>
      <c r="C546" s="3"/>
      <c r="D546" s="31"/>
      <c r="E546" s="31"/>
      <c r="F546" s="3"/>
      <c r="G546" s="3"/>
      <c r="H546" s="3"/>
      <c r="I546" s="3"/>
      <c r="J546" s="3"/>
      <c r="K546" s="3"/>
      <c r="L546" s="3"/>
      <c r="M546" s="3"/>
      <c r="N546" s="3"/>
      <c r="O546" s="3"/>
      <c r="P546" s="3"/>
      <c r="Q546" s="3"/>
      <c r="R546" s="3"/>
      <c r="S546" s="3"/>
      <c r="T546" s="3"/>
      <c r="U546" s="3"/>
      <c r="V546" s="3"/>
      <c r="W546" s="3"/>
      <c r="X546" s="3"/>
      <c r="Y546" s="3"/>
      <c r="Z546" s="3"/>
      <c r="AA546" s="36"/>
      <c r="AE546" s="67"/>
      <c r="AH546" s="79"/>
    </row>
    <row r="547" ht="15" customHeight="1" spans="1:34">
      <c r="A547" s="3"/>
      <c r="B547" s="3"/>
      <c r="C547" s="3"/>
      <c r="D547" s="31"/>
      <c r="E547" s="31"/>
      <c r="F547" s="3"/>
      <c r="G547" s="3"/>
      <c r="H547" s="3"/>
      <c r="I547" s="3"/>
      <c r="J547" s="3"/>
      <c r="K547" s="3"/>
      <c r="L547" s="3"/>
      <c r="M547" s="3"/>
      <c r="N547" s="3"/>
      <c r="O547" s="3"/>
      <c r="P547" s="3"/>
      <c r="Q547" s="3"/>
      <c r="R547" s="3"/>
      <c r="S547" s="3"/>
      <c r="T547" s="3"/>
      <c r="U547" s="3"/>
      <c r="V547" s="3"/>
      <c r="W547" s="3"/>
      <c r="X547" s="3"/>
      <c r="Y547" s="3"/>
      <c r="Z547" s="3"/>
      <c r="AA547" s="36"/>
      <c r="AE547" s="67"/>
      <c r="AH547" s="79"/>
    </row>
    <row r="548" ht="15" customHeight="1" spans="1:34">
      <c r="A548" s="3"/>
      <c r="B548" s="3"/>
      <c r="C548" s="3"/>
      <c r="D548" s="31"/>
      <c r="E548" s="31"/>
      <c r="F548" s="3"/>
      <c r="G548" s="3"/>
      <c r="H548" s="3"/>
      <c r="I548" s="3"/>
      <c r="J548" s="3"/>
      <c r="K548" s="3"/>
      <c r="L548" s="3"/>
      <c r="M548" s="3"/>
      <c r="N548" s="3"/>
      <c r="O548" s="3"/>
      <c r="P548" s="3"/>
      <c r="Q548" s="3"/>
      <c r="R548" s="3"/>
      <c r="S548" s="3"/>
      <c r="T548" s="3"/>
      <c r="U548" s="3"/>
      <c r="V548" s="3"/>
      <c r="W548" s="3"/>
      <c r="X548" s="3"/>
      <c r="Y548" s="3"/>
      <c r="Z548" s="3"/>
      <c r="AA548" s="36"/>
      <c r="AE548" s="67"/>
      <c r="AH548" s="79"/>
    </row>
    <row r="549" ht="15" customHeight="1" spans="1:34">
      <c r="A549" s="3"/>
      <c r="B549" s="3"/>
      <c r="C549" s="3"/>
      <c r="D549" s="31"/>
      <c r="E549" s="31"/>
      <c r="F549" s="3"/>
      <c r="G549" s="3"/>
      <c r="H549" s="3"/>
      <c r="I549" s="3"/>
      <c r="J549" s="3"/>
      <c r="K549" s="3"/>
      <c r="L549" s="3"/>
      <c r="M549" s="3"/>
      <c r="N549" s="3"/>
      <c r="O549" s="3"/>
      <c r="P549" s="3"/>
      <c r="Q549" s="3"/>
      <c r="R549" s="3"/>
      <c r="S549" s="3"/>
      <c r="T549" s="3"/>
      <c r="U549" s="3"/>
      <c r="V549" s="3"/>
      <c r="W549" s="3"/>
      <c r="X549" s="3"/>
      <c r="Y549" s="3"/>
      <c r="Z549" s="3"/>
      <c r="AA549" s="36"/>
      <c r="AE549" s="67"/>
      <c r="AH549" s="79"/>
    </row>
    <row r="550" ht="15" customHeight="1" spans="1:34">
      <c r="A550" s="3"/>
      <c r="B550" s="3"/>
      <c r="C550" s="3"/>
      <c r="D550" s="31"/>
      <c r="E550" s="31"/>
      <c r="F550" s="3"/>
      <c r="G550" s="3"/>
      <c r="H550" s="3"/>
      <c r="I550" s="3"/>
      <c r="J550" s="3"/>
      <c r="K550" s="3"/>
      <c r="L550" s="3"/>
      <c r="M550" s="3"/>
      <c r="N550" s="3"/>
      <c r="O550" s="3"/>
      <c r="P550" s="3"/>
      <c r="Q550" s="3"/>
      <c r="R550" s="3"/>
      <c r="S550" s="3"/>
      <c r="T550" s="3"/>
      <c r="U550" s="3"/>
      <c r="V550" s="3"/>
      <c r="W550" s="3"/>
      <c r="X550" s="3"/>
      <c r="Y550" s="3"/>
      <c r="Z550" s="3"/>
      <c r="AA550" s="36"/>
      <c r="AE550" s="67"/>
      <c r="AH550" s="79"/>
    </row>
    <row r="551" ht="15" customHeight="1" spans="1:34">
      <c r="A551" s="3"/>
      <c r="B551" s="3"/>
      <c r="C551" s="3"/>
      <c r="D551" s="31"/>
      <c r="E551" s="31"/>
      <c r="F551" s="3"/>
      <c r="G551" s="3"/>
      <c r="H551" s="3"/>
      <c r="I551" s="3"/>
      <c r="J551" s="3"/>
      <c r="K551" s="3"/>
      <c r="L551" s="3"/>
      <c r="M551" s="3"/>
      <c r="N551" s="3"/>
      <c r="O551" s="3"/>
      <c r="P551" s="3"/>
      <c r="Q551" s="3"/>
      <c r="R551" s="3"/>
      <c r="S551" s="3"/>
      <c r="T551" s="3"/>
      <c r="U551" s="3"/>
      <c r="V551" s="3"/>
      <c r="W551" s="3"/>
      <c r="X551" s="3"/>
      <c r="Y551" s="3"/>
      <c r="Z551" s="3"/>
      <c r="AA551" s="36"/>
      <c r="AE551" s="67"/>
      <c r="AH551" s="79"/>
    </row>
    <row r="552" ht="15" customHeight="1" spans="1:34">
      <c r="A552" s="3"/>
      <c r="B552" s="3"/>
      <c r="C552" s="3"/>
      <c r="D552" s="31"/>
      <c r="E552" s="31"/>
      <c r="F552" s="3"/>
      <c r="G552" s="3"/>
      <c r="H552" s="3"/>
      <c r="I552" s="3"/>
      <c r="J552" s="3"/>
      <c r="K552" s="3"/>
      <c r="L552" s="3"/>
      <c r="M552" s="3"/>
      <c r="N552" s="3"/>
      <c r="O552" s="3"/>
      <c r="P552" s="3"/>
      <c r="Q552" s="3"/>
      <c r="R552" s="3"/>
      <c r="S552" s="3"/>
      <c r="T552" s="3"/>
      <c r="U552" s="3"/>
      <c r="V552" s="3"/>
      <c r="W552" s="3"/>
      <c r="X552" s="3"/>
      <c r="Y552" s="3"/>
      <c r="Z552" s="3"/>
      <c r="AA552" s="36"/>
      <c r="AE552" s="67"/>
      <c r="AH552" s="79"/>
    </row>
    <row r="553" ht="15" customHeight="1" spans="1:34">
      <c r="A553" s="3"/>
      <c r="B553" s="3"/>
      <c r="C553" s="3"/>
      <c r="D553" s="31"/>
      <c r="E553" s="31"/>
      <c r="F553" s="3"/>
      <c r="G553" s="3"/>
      <c r="H553" s="3"/>
      <c r="I553" s="3"/>
      <c r="J553" s="3"/>
      <c r="K553" s="3"/>
      <c r="L553" s="3"/>
      <c r="M553" s="3"/>
      <c r="N553" s="3"/>
      <c r="O553" s="3"/>
      <c r="P553" s="3"/>
      <c r="Q553" s="3"/>
      <c r="R553" s="3"/>
      <c r="S553" s="3"/>
      <c r="T553" s="3"/>
      <c r="U553" s="3"/>
      <c r="V553" s="3"/>
      <c r="W553" s="3"/>
      <c r="X553" s="3"/>
      <c r="Y553" s="3"/>
      <c r="Z553" s="3"/>
      <c r="AA553" s="36"/>
      <c r="AE553" s="67"/>
      <c r="AH553" s="79"/>
    </row>
    <row r="554" ht="15" customHeight="1" spans="1:34">
      <c r="A554" s="3"/>
      <c r="B554" s="3"/>
      <c r="C554" s="3"/>
      <c r="D554" s="31"/>
      <c r="E554" s="31"/>
      <c r="F554" s="3"/>
      <c r="G554" s="3"/>
      <c r="H554" s="3"/>
      <c r="I554" s="3"/>
      <c r="J554" s="3"/>
      <c r="K554" s="3"/>
      <c r="L554" s="3"/>
      <c r="M554" s="3"/>
      <c r="N554" s="3"/>
      <c r="O554" s="3"/>
      <c r="P554" s="3"/>
      <c r="Q554" s="3"/>
      <c r="R554" s="3"/>
      <c r="S554" s="3"/>
      <c r="T554" s="3"/>
      <c r="U554" s="3"/>
      <c r="V554" s="3"/>
      <c r="W554" s="3"/>
      <c r="X554" s="3"/>
      <c r="Y554" s="3"/>
      <c r="Z554" s="3"/>
      <c r="AA554" s="36"/>
      <c r="AE554" s="67"/>
      <c r="AH554" s="79"/>
    </row>
    <row r="555" ht="15" customHeight="1" spans="1:34">
      <c r="A555" s="3"/>
      <c r="B555" s="3"/>
      <c r="C555" s="3"/>
      <c r="D555" s="31"/>
      <c r="E555" s="31"/>
      <c r="F555" s="3"/>
      <c r="G555" s="3"/>
      <c r="H555" s="3"/>
      <c r="I555" s="3"/>
      <c r="J555" s="3"/>
      <c r="K555" s="3"/>
      <c r="L555" s="3"/>
      <c r="M555" s="3"/>
      <c r="N555" s="3"/>
      <c r="O555" s="3"/>
      <c r="P555" s="3"/>
      <c r="Q555" s="3"/>
      <c r="R555" s="3"/>
      <c r="S555" s="3"/>
      <c r="T555" s="3"/>
      <c r="U555" s="3"/>
      <c r="V555" s="3"/>
      <c r="W555" s="3"/>
      <c r="X555" s="3"/>
      <c r="Y555" s="3"/>
      <c r="Z555" s="3"/>
      <c r="AA555" s="36"/>
      <c r="AE555" s="67"/>
      <c r="AH555" s="79"/>
    </row>
    <row r="556" ht="15" customHeight="1" spans="1:34">
      <c r="A556" s="3"/>
      <c r="B556" s="3"/>
      <c r="C556" s="3"/>
      <c r="D556" s="31"/>
      <c r="E556" s="31"/>
      <c r="F556" s="3"/>
      <c r="G556" s="3"/>
      <c r="H556" s="3"/>
      <c r="I556" s="3"/>
      <c r="J556" s="3"/>
      <c r="K556" s="3"/>
      <c r="L556" s="3"/>
      <c r="M556" s="3"/>
      <c r="N556" s="3"/>
      <c r="O556" s="3"/>
      <c r="P556" s="3"/>
      <c r="Q556" s="3"/>
      <c r="R556" s="3"/>
      <c r="S556" s="3"/>
      <c r="T556" s="3"/>
      <c r="U556" s="3"/>
      <c r="V556" s="3"/>
      <c r="W556" s="3"/>
      <c r="X556" s="3"/>
      <c r="Y556" s="3"/>
      <c r="Z556" s="3"/>
      <c r="AA556" s="36"/>
      <c r="AE556" s="67"/>
      <c r="AH556" s="79"/>
    </row>
    <row r="557" ht="15" customHeight="1" spans="1:34">
      <c r="A557" s="3"/>
      <c r="B557" s="3"/>
      <c r="C557" s="3"/>
      <c r="D557" s="31"/>
      <c r="E557" s="31"/>
      <c r="F557" s="3"/>
      <c r="G557" s="3"/>
      <c r="H557" s="3"/>
      <c r="I557" s="3"/>
      <c r="J557" s="3"/>
      <c r="K557" s="3"/>
      <c r="L557" s="3"/>
      <c r="M557" s="3"/>
      <c r="N557" s="3"/>
      <c r="O557" s="3"/>
      <c r="P557" s="3"/>
      <c r="Q557" s="3"/>
      <c r="R557" s="3"/>
      <c r="S557" s="3"/>
      <c r="T557" s="3"/>
      <c r="U557" s="3"/>
      <c r="V557" s="3"/>
      <c r="W557" s="3"/>
      <c r="X557" s="3"/>
      <c r="Y557" s="3"/>
      <c r="Z557" s="3"/>
      <c r="AA557" s="36"/>
      <c r="AE557" s="67"/>
      <c r="AH557" s="79"/>
    </row>
    <row r="558" ht="15" customHeight="1" spans="1:34">
      <c r="A558" s="3"/>
      <c r="B558" s="3"/>
      <c r="C558" s="3"/>
      <c r="D558" s="31"/>
      <c r="E558" s="31"/>
      <c r="F558" s="3"/>
      <c r="G558" s="3"/>
      <c r="H558" s="3"/>
      <c r="I558" s="3"/>
      <c r="J558" s="3"/>
      <c r="K558" s="3"/>
      <c r="L558" s="3"/>
      <c r="M558" s="3"/>
      <c r="N558" s="3"/>
      <c r="O558" s="3"/>
      <c r="P558" s="3"/>
      <c r="Q558" s="3"/>
      <c r="R558" s="3"/>
      <c r="S558" s="3"/>
      <c r="T558" s="3"/>
      <c r="U558" s="3"/>
      <c r="V558" s="3"/>
      <c r="W558" s="3"/>
      <c r="X558" s="3"/>
      <c r="Y558" s="3"/>
      <c r="Z558" s="3"/>
      <c r="AA558" s="36"/>
      <c r="AE558" s="67"/>
      <c r="AH558" s="79"/>
    </row>
    <row r="559" ht="15" customHeight="1" spans="1:34">
      <c r="A559" s="3"/>
      <c r="B559" s="3"/>
      <c r="C559" s="3"/>
      <c r="D559" s="31"/>
      <c r="E559" s="31"/>
      <c r="F559" s="3"/>
      <c r="G559" s="3"/>
      <c r="H559" s="3"/>
      <c r="I559" s="3"/>
      <c r="J559" s="3"/>
      <c r="K559" s="3"/>
      <c r="L559" s="3"/>
      <c r="M559" s="3"/>
      <c r="N559" s="3"/>
      <c r="O559" s="3"/>
      <c r="P559" s="3"/>
      <c r="Q559" s="3"/>
      <c r="R559" s="3"/>
      <c r="S559" s="3"/>
      <c r="T559" s="3"/>
      <c r="U559" s="3"/>
      <c r="V559" s="3"/>
      <c r="W559" s="3"/>
      <c r="X559" s="3"/>
      <c r="Y559" s="3"/>
      <c r="Z559" s="3"/>
      <c r="AA559" s="36"/>
      <c r="AE559" s="67"/>
      <c r="AH559" s="79"/>
    </row>
    <row r="560" ht="15" customHeight="1" spans="1:34">
      <c r="A560" s="3"/>
      <c r="B560" s="3"/>
      <c r="C560" s="3"/>
      <c r="D560" s="31"/>
      <c r="E560" s="31"/>
      <c r="F560" s="3"/>
      <c r="G560" s="3"/>
      <c r="H560" s="3"/>
      <c r="I560" s="3"/>
      <c r="J560" s="3"/>
      <c r="K560" s="3"/>
      <c r="L560" s="3"/>
      <c r="M560" s="3"/>
      <c r="N560" s="3"/>
      <c r="O560" s="3"/>
      <c r="P560" s="3"/>
      <c r="Q560" s="3"/>
      <c r="R560" s="3"/>
      <c r="S560" s="3"/>
      <c r="T560" s="3"/>
      <c r="U560" s="3"/>
      <c r="V560" s="3"/>
      <c r="W560" s="3"/>
      <c r="X560" s="3"/>
      <c r="Y560" s="3"/>
      <c r="Z560" s="3"/>
      <c r="AA560" s="36"/>
      <c r="AE560" s="67"/>
      <c r="AH560" s="79"/>
    </row>
    <row r="561" ht="15" customHeight="1" spans="1:34">
      <c r="A561" s="3"/>
      <c r="B561" s="3"/>
      <c r="C561" s="3"/>
      <c r="D561" s="31"/>
      <c r="E561" s="31"/>
      <c r="F561" s="3"/>
      <c r="G561" s="3"/>
      <c r="H561" s="3"/>
      <c r="I561" s="3"/>
      <c r="J561" s="3"/>
      <c r="K561" s="3"/>
      <c r="L561" s="3"/>
      <c r="M561" s="3"/>
      <c r="N561" s="3"/>
      <c r="O561" s="3"/>
      <c r="P561" s="3"/>
      <c r="Q561" s="3"/>
      <c r="R561" s="3"/>
      <c r="S561" s="3"/>
      <c r="T561" s="3"/>
      <c r="U561" s="3"/>
      <c r="V561" s="3"/>
      <c r="W561" s="3"/>
      <c r="X561" s="3"/>
      <c r="Y561" s="3"/>
      <c r="Z561" s="3"/>
      <c r="AA561" s="36"/>
      <c r="AE561" s="67"/>
      <c r="AH561" s="79"/>
    </row>
    <row r="562" ht="15" customHeight="1" spans="1:34">
      <c r="A562" s="3"/>
      <c r="B562" s="3"/>
      <c r="C562" s="3"/>
      <c r="D562" s="31"/>
      <c r="E562" s="31"/>
      <c r="F562" s="3"/>
      <c r="G562" s="3"/>
      <c r="H562" s="3"/>
      <c r="I562" s="3"/>
      <c r="J562" s="3"/>
      <c r="K562" s="3"/>
      <c r="L562" s="3"/>
      <c r="M562" s="3"/>
      <c r="N562" s="3"/>
      <c r="O562" s="3"/>
      <c r="P562" s="3"/>
      <c r="Q562" s="3"/>
      <c r="R562" s="3"/>
      <c r="S562" s="3"/>
      <c r="T562" s="3"/>
      <c r="U562" s="3"/>
      <c r="V562" s="3"/>
      <c r="W562" s="3"/>
      <c r="X562" s="3"/>
      <c r="Y562" s="3"/>
      <c r="Z562" s="3"/>
      <c r="AA562" s="36"/>
      <c r="AE562" s="67"/>
      <c r="AH562" s="79"/>
    </row>
    <row r="563" ht="15" customHeight="1" spans="1:34">
      <c r="A563" s="3"/>
      <c r="B563" s="3"/>
      <c r="C563" s="3"/>
      <c r="D563" s="31"/>
      <c r="E563" s="31"/>
      <c r="F563" s="3"/>
      <c r="G563" s="3"/>
      <c r="H563" s="3"/>
      <c r="I563" s="3"/>
      <c r="J563" s="3"/>
      <c r="K563" s="3"/>
      <c r="L563" s="3"/>
      <c r="M563" s="3"/>
      <c r="N563" s="3"/>
      <c r="O563" s="3"/>
      <c r="P563" s="3"/>
      <c r="Q563" s="3"/>
      <c r="R563" s="3"/>
      <c r="S563" s="3"/>
      <c r="T563" s="3"/>
      <c r="U563" s="3"/>
      <c r="V563" s="3"/>
      <c r="W563" s="3"/>
      <c r="X563" s="3"/>
      <c r="Y563" s="3"/>
      <c r="Z563" s="3"/>
      <c r="AA563" s="36"/>
      <c r="AE563" s="67"/>
      <c r="AH563" s="79"/>
    </row>
    <row r="564" ht="15" customHeight="1" spans="1:34">
      <c r="A564" s="3"/>
      <c r="B564" s="3"/>
      <c r="C564" s="3"/>
      <c r="D564" s="31"/>
      <c r="E564" s="31"/>
      <c r="F564" s="3"/>
      <c r="G564" s="3"/>
      <c r="H564" s="3"/>
      <c r="I564" s="3"/>
      <c r="J564" s="3"/>
      <c r="K564" s="3"/>
      <c r="L564" s="3"/>
      <c r="M564" s="3"/>
      <c r="N564" s="3"/>
      <c r="O564" s="3"/>
      <c r="P564" s="3"/>
      <c r="Q564" s="3"/>
      <c r="R564" s="3"/>
      <c r="S564" s="3"/>
      <c r="T564" s="3"/>
      <c r="U564" s="3"/>
      <c r="V564" s="3"/>
      <c r="W564" s="3"/>
      <c r="X564" s="3"/>
      <c r="Y564" s="3"/>
      <c r="Z564" s="3"/>
      <c r="AA564" s="36"/>
      <c r="AE564" s="67"/>
      <c r="AH564" s="79"/>
    </row>
    <row r="565" ht="15" customHeight="1" spans="1:34">
      <c r="A565" s="3"/>
      <c r="B565" s="3"/>
      <c r="C565" s="3"/>
      <c r="D565" s="31"/>
      <c r="E565" s="31"/>
      <c r="F565" s="3"/>
      <c r="G565" s="3"/>
      <c r="H565" s="3"/>
      <c r="I565" s="3"/>
      <c r="J565" s="3"/>
      <c r="K565" s="3"/>
      <c r="L565" s="3"/>
      <c r="M565" s="3"/>
      <c r="N565" s="3"/>
      <c r="O565" s="3"/>
      <c r="P565" s="3"/>
      <c r="Q565" s="3"/>
      <c r="R565" s="3"/>
      <c r="S565" s="3"/>
      <c r="T565" s="3"/>
      <c r="U565" s="3"/>
      <c r="V565" s="3"/>
      <c r="W565" s="3"/>
      <c r="X565" s="3"/>
      <c r="Y565" s="3"/>
      <c r="Z565" s="3"/>
      <c r="AA565" s="36"/>
      <c r="AE565" s="67"/>
      <c r="AH565" s="79"/>
    </row>
    <row r="566" ht="15" customHeight="1" spans="1:34">
      <c r="A566" s="3"/>
      <c r="B566" s="3"/>
      <c r="C566" s="3"/>
      <c r="D566" s="31"/>
      <c r="E566" s="31"/>
      <c r="F566" s="3"/>
      <c r="G566" s="3"/>
      <c r="H566" s="3"/>
      <c r="I566" s="3"/>
      <c r="J566" s="3"/>
      <c r="K566" s="3"/>
      <c r="L566" s="3"/>
      <c r="M566" s="3"/>
      <c r="N566" s="3"/>
      <c r="O566" s="3"/>
      <c r="P566" s="3"/>
      <c r="Q566" s="3"/>
      <c r="R566" s="3"/>
      <c r="S566" s="3"/>
      <c r="T566" s="3"/>
      <c r="U566" s="3"/>
      <c r="V566" s="3"/>
      <c r="W566" s="3"/>
      <c r="X566" s="3"/>
      <c r="Y566" s="3"/>
      <c r="Z566" s="3"/>
      <c r="AA566" s="36"/>
      <c r="AE566" s="67"/>
      <c r="AH566" s="79"/>
    </row>
    <row r="567" ht="15" customHeight="1" spans="1:34">
      <c r="A567" s="3"/>
      <c r="B567" s="3"/>
      <c r="C567" s="3"/>
      <c r="D567" s="31"/>
      <c r="E567" s="31"/>
      <c r="F567" s="3"/>
      <c r="G567" s="3"/>
      <c r="H567" s="3"/>
      <c r="I567" s="3"/>
      <c r="J567" s="3"/>
      <c r="K567" s="3"/>
      <c r="L567" s="3"/>
      <c r="M567" s="3"/>
      <c r="N567" s="3"/>
      <c r="O567" s="3"/>
      <c r="P567" s="3"/>
      <c r="Q567" s="3"/>
      <c r="R567" s="3"/>
      <c r="S567" s="3"/>
      <c r="T567" s="3"/>
      <c r="U567" s="3"/>
      <c r="V567" s="3"/>
      <c r="W567" s="3"/>
      <c r="X567" s="3"/>
      <c r="Y567" s="3"/>
      <c r="Z567" s="3"/>
      <c r="AA567" s="36"/>
      <c r="AE567" s="67"/>
      <c r="AH567" s="79"/>
    </row>
    <row r="568" ht="15" customHeight="1" spans="1:34">
      <c r="A568" s="3"/>
      <c r="B568" s="3"/>
      <c r="C568" s="3"/>
      <c r="D568" s="31"/>
      <c r="E568" s="31"/>
      <c r="F568" s="3"/>
      <c r="G568" s="3"/>
      <c r="H568" s="3"/>
      <c r="I568" s="3"/>
      <c r="J568" s="3"/>
      <c r="K568" s="3"/>
      <c r="L568" s="3"/>
      <c r="M568" s="3"/>
      <c r="N568" s="3"/>
      <c r="O568" s="3"/>
      <c r="P568" s="3"/>
      <c r="Q568" s="3"/>
      <c r="R568" s="3"/>
      <c r="S568" s="3"/>
      <c r="T568" s="3"/>
      <c r="U568" s="3"/>
      <c r="V568" s="3"/>
      <c r="W568" s="3"/>
      <c r="X568" s="3"/>
      <c r="Y568" s="3"/>
      <c r="Z568" s="3"/>
      <c r="AA568" s="36"/>
      <c r="AE568" s="67"/>
      <c r="AH568" s="79"/>
    </row>
    <row r="569" ht="15" customHeight="1" spans="1:34">
      <c r="A569" s="3"/>
      <c r="B569" s="3"/>
      <c r="C569" s="3"/>
      <c r="D569" s="31"/>
      <c r="E569" s="31"/>
      <c r="F569" s="3"/>
      <c r="G569" s="3"/>
      <c r="H569" s="3"/>
      <c r="I569" s="3"/>
      <c r="J569" s="3"/>
      <c r="K569" s="3"/>
      <c r="L569" s="3"/>
      <c r="M569" s="3"/>
      <c r="N569" s="3"/>
      <c r="O569" s="3"/>
      <c r="P569" s="3"/>
      <c r="Q569" s="3"/>
      <c r="R569" s="3"/>
      <c r="S569" s="3"/>
      <c r="T569" s="3"/>
      <c r="U569" s="3"/>
      <c r="V569" s="3"/>
      <c r="W569" s="3"/>
      <c r="X569" s="3"/>
      <c r="Y569" s="3"/>
      <c r="Z569" s="3"/>
      <c r="AA569" s="36"/>
      <c r="AE569" s="67"/>
      <c r="AH569" s="79"/>
    </row>
    <row r="570" ht="15" customHeight="1" spans="1:34">
      <c r="A570" s="3"/>
      <c r="B570" s="3"/>
      <c r="C570" s="3"/>
      <c r="D570" s="31"/>
      <c r="E570" s="31"/>
      <c r="F570" s="3"/>
      <c r="G570" s="3"/>
      <c r="H570" s="3"/>
      <c r="I570" s="3"/>
      <c r="J570" s="3"/>
      <c r="K570" s="3"/>
      <c r="L570" s="3"/>
      <c r="M570" s="3"/>
      <c r="N570" s="3"/>
      <c r="O570" s="3"/>
      <c r="P570" s="3"/>
      <c r="Q570" s="3"/>
      <c r="R570" s="3"/>
      <c r="S570" s="3"/>
      <c r="T570" s="3"/>
      <c r="U570" s="3"/>
      <c r="V570" s="3"/>
      <c r="W570" s="3"/>
      <c r="X570" s="3"/>
      <c r="Y570" s="3"/>
      <c r="Z570" s="3"/>
      <c r="AA570" s="36"/>
      <c r="AE570" s="67"/>
      <c r="AH570" s="79"/>
    </row>
    <row r="571" ht="15" customHeight="1" spans="1:34">
      <c r="A571" s="3"/>
      <c r="B571" s="3"/>
      <c r="C571" s="3"/>
      <c r="D571" s="31"/>
      <c r="E571" s="31"/>
      <c r="F571" s="3"/>
      <c r="G571" s="3"/>
      <c r="H571" s="3"/>
      <c r="I571" s="3"/>
      <c r="J571" s="3"/>
      <c r="K571" s="3"/>
      <c r="L571" s="3"/>
      <c r="M571" s="3"/>
      <c r="N571" s="3"/>
      <c r="O571" s="3"/>
      <c r="P571" s="3"/>
      <c r="Q571" s="3"/>
      <c r="R571" s="3"/>
      <c r="S571" s="3"/>
      <c r="T571" s="3"/>
      <c r="U571" s="3"/>
      <c r="V571" s="3"/>
      <c r="W571" s="3"/>
      <c r="X571" s="3"/>
      <c r="Y571" s="3"/>
      <c r="Z571" s="3"/>
      <c r="AA571" s="36"/>
      <c r="AE571" s="67"/>
      <c r="AH571" s="79"/>
    </row>
    <row r="572" ht="15" customHeight="1" spans="1:34">
      <c r="A572" s="3"/>
      <c r="B572" s="3"/>
      <c r="C572" s="3"/>
      <c r="D572" s="31"/>
      <c r="E572" s="31"/>
      <c r="F572" s="3"/>
      <c r="G572" s="3"/>
      <c r="H572" s="3"/>
      <c r="I572" s="3"/>
      <c r="J572" s="3"/>
      <c r="K572" s="3"/>
      <c r="L572" s="3"/>
      <c r="M572" s="3"/>
      <c r="N572" s="3"/>
      <c r="O572" s="3"/>
      <c r="P572" s="3"/>
      <c r="Q572" s="3"/>
      <c r="R572" s="3"/>
      <c r="S572" s="3"/>
      <c r="T572" s="3"/>
      <c r="U572" s="3"/>
      <c r="V572" s="3"/>
      <c r="W572" s="3"/>
      <c r="X572" s="3"/>
      <c r="Y572" s="3"/>
      <c r="Z572" s="3"/>
      <c r="AA572" s="36"/>
      <c r="AE572" s="67"/>
      <c r="AH572" s="79"/>
    </row>
    <row r="573" ht="15" customHeight="1" spans="1:34">
      <c r="A573" s="3"/>
      <c r="B573" s="3"/>
      <c r="C573" s="3"/>
      <c r="D573" s="31"/>
      <c r="E573" s="31"/>
      <c r="F573" s="3"/>
      <c r="G573" s="3"/>
      <c r="H573" s="3"/>
      <c r="I573" s="3"/>
      <c r="J573" s="3"/>
      <c r="K573" s="3"/>
      <c r="L573" s="3"/>
      <c r="M573" s="3"/>
      <c r="N573" s="3"/>
      <c r="O573" s="3"/>
      <c r="P573" s="3"/>
      <c r="Q573" s="3"/>
      <c r="R573" s="3"/>
      <c r="S573" s="3"/>
      <c r="T573" s="3"/>
      <c r="U573" s="3"/>
      <c r="V573" s="3"/>
      <c r="W573" s="3"/>
      <c r="X573" s="3"/>
      <c r="Y573" s="3"/>
      <c r="Z573" s="3"/>
      <c r="AA573" s="36"/>
      <c r="AE573" s="67"/>
      <c r="AH573" s="79"/>
    </row>
    <row r="574" ht="15" customHeight="1" spans="1:34">
      <c r="A574" s="3"/>
      <c r="B574" s="3"/>
      <c r="C574" s="3"/>
      <c r="D574" s="31"/>
      <c r="E574" s="31"/>
      <c r="F574" s="3"/>
      <c r="G574" s="3"/>
      <c r="H574" s="3"/>
      <c r="I574" s="3"/>
      <c r="J574" s="3"/>
      <c r="K574" s="3"/>
      <c r="L574" s="3"/>
      <c r="M574" s="3"/>
      <c r="N574" s="3"/>
      <c r="O574" s="3"/>
      <c r="P574" s="3"/>
      <c r="Q574" s="3"/>
      <c r="R574" s="3"/>
      <c r="S574" s="3"/>
      <c r="T574" s="3"/>
      <c r="U574" s="3"/>
      <c r="V574" s="3"/>
      <c r="W574" s="3"/>
      <c r="X574" s="3"/>
      <c r="Y574" s="3"/>
      <c r="Z574" s="3"/>
      <c r="AA574" s="36"/>
      <c r="AE574" s="67"/>
      <c r="AH574" s="79"/>
    </row>
    <row r="575" ht="15" customHeight="1" spans="1:34">
      <c r="A575" s="3"/>
      <c r="B575" s="3"/>
      <c r="C575" s="3"/>
      <c r="D575" s="31"/>
      <c r="E575" s="31"/>
      <c r="F575" s="3"/>
      <c r="G575" s="3"/>
      <c r="H575" s="3"/>
      <c r="I575" s="3"/>
      <c r="J575" s="3"/>
      <c r="K575" s="3"/>
      <c r="L575" s="3"/>
      <c r="M575" s="3"/>
      <c r="N575" s="3"/>
      <c r="O575" s="3"/>
      <c r="P575" s="3"/>
      <c r="Q575" s="3"/>
      <c r="R575" s="3"/>
      <c r="S575" s="3"/>
      <c r="T575" s="3"/>
      <c r="U575" s="3"/>
      <c r="V575" s="3"/>
      <c r="W575" s="3"/>
      <c r="X575" s="3"/>
      <c r="Y575" s="3"/>
      <c r="Z575" s="3"/>
      <c r="AA575" s="36"/>
      <c r="AE575" s="67"/>
      <c r="AH575" s="79"/>
    </row>
    <row r="576" ht="15" customHeight="1" spans="1:34">
      <c r="A576" s="3"/>
      <c r="B576" s="3"/>
      <c r="C576" s="3"/>
      <c r="D576" s="31"/>
      <c r="E576" s="31"/>
      <c r="F576" s="3"/>
      <c r="G576" s="3"/>
      <c r="H576" s="3"/>
      <c r="I576" s="3"/>
      <c r="J576" s="3"/>
      <c r="K576" s="3"/>
      <c r="L576" s="3"/>
      <c r="M576" s="3"/>
      <c r="N576" s="3"/>
      <c r="O576" s="3"/>
      <c r="P576" s="3"/>
      <c r="Q576" s="3"/>
      <c r="R576" s="3"/>
      <c r="S576" s="3"/>
      <c r="T576" s="3"/>
      <c r="U576" s="3"/>
      <c r="V576" s="3"/>
      <c r="W576" s="3"/>
      <c r="X576" s="3"/>
      <c r="Y576" s="3"/>
      <c r="Z576" s="3"/>
      <c r="AA576" s="36"/>
      <c r="AE576" s="67"/>
      <c r="AH576" s="79"/>
    </row>
    <row r="577" ht="15" customHeight="1" spans="1:34">
      <c r="A577" s="3"/>
      <c r="B577" s="3"/>
      <c r="C577" s="3"/>
      <c r="D577" s="31"/>
      <c r="E577" s="31"/>
      <c r="F577" s="3"/>
      <c r="G577" s="3"/>
      <c r="H577" s="3"/>
      <c r="I577" s="3"/>
      <c r="J577" s="3"/>
      <c r="K577" s="3"/>
      <c r="L577" s="3"/>
      <c r="M577" s="3"/>
      <c r="N577" s="3"/>
      <c r="O577" s="3"/>
      <c r="P577" s="3"/>
      <c r="Q577" s="3"/>
      <c r="R577" s="3"/>
      <c r="S577" s="3"/>
      <c r="T577" s="3"/>
      <c r="U577" s="3"/>
      <c r="V577" s="3"/>
      <c r="W577" s="3"/>
      <c r="X577" s="3"/>
      <c r="Y577" s="3"/>
      <c r="Z577" s="3"/>
      <c r="AA577" s="36"/>
      <c r="AE577" s="67"/>
      <c r="AH577" s="79"/>
    </row>
    <row r="578" ht="15" customHeight="1" spans="1:34">
      <c r="A578" s="3"/>
      <c r="B578" s="3"/>
      <c r="C578" s="3"/>
      <c r="D578" s="31"/>
      <c r="E578" s="31"/>
      <c r="F578" s="3"/>
      <c r="G578" s="3"/>
      <c r="H578" s="3"/>
      <c r="I578" s="3"/>
      <c r="J578" s="3"/>
      <c r="K578" s="3"/>
      <c r="L578" s="3"/>
      <c r="M578" s="3"/>
      <c r="N578" s="3"/>
      <c r="O578" s="3"/>
      <c r="P578" s="3"/>
      <c r="Q578" s="3"/>
      <c r="R578" s="3"/>
      <c r="S578" s="3"/>
      <c r="T578" s="3"/>
      <c r="U578" s="3"/>
      <c r="V578" s="3"/>
      <c r="W578" s="3"/>
      <c r="X578" s="3"/>
      <c r="Y578" s="3"/>
      <c r="Z578" s="3"/>
      <c r="AA578" s="36"/>
      <c r="AE578" s="67"/>
      <c r="AH578" s="79"/>
    </row>
    <row r="579" ht="15" customHeight="1" spans="1:34">
      <c r="A579" s="3"/>
      <c r="B579" s="3"/>
      <c r="C579" s="3"/>
      <c r="D579" s="31"/>
      <c r="E579" s="31"/>
      <c r="F579" s="3"/>
      <c r="G579" s="3"/>
      <c r="H579" s="3"/>
      <c r="I579" s="3"/>
      <c r="J579" s="3"/>
      <c r="K579" s="3"/>
      <c r="L579" s="3"/>
      <c r="M579" s="3"/>
      <c r="N579" s="3"/>
      <c r="O579" s="3"/>
      <c r="P579" s="3"/>
      <c r="Q579" s="3"/>
      <c r="R579" s="3"/>
      <c r="S579" s="3"/>
      <c r="T579" s="3"/>
      <c r="U579" s="3"/>
      <c r="V579" s="3"/>
      <c r="W579" s="3"/>
      <c r="X579" s="3"/>
      <c r="Y579" s="3"/>
      <c r="Z579" s="3"/>
      <c r="AA579" s="36"/>
      <c r="AE579" s="67"/>
      <c r="AH579" s="79"/>
    </row>
    <row r="580" ht="15" customHeight="1" spans="1:34">
      <c r="A580" s="3"/>
      <c r="B580" s="3"/>
      <c r="C580" s="3"/>
      <c r="D580" s="31"/>
      <c r="E580" s="31"/>
      <c r="F580" s="3"/>
      <c r="G580" s="3"/>
      <c r="H580" s="3"/>
      <c r="I580" s="3"/>
      <c r="J580" s="3"/>
      <c r="K580" s="3"/>
      <c r="L580" s="3"/>
      <c r="M580" s="3"/>
      <c r="N580" s="3"/>
      <c r="O580" s="3"/>
      <c r="P580" s="3"/>
      <c r="Q580" s="3"/>
      <c r="R580" s="3"/>
      <c r="S580" s="3"/>
      <c r="T580" s="3"/>
      <c r="U580" s="3"/>
      <c r="V580" s="3"/>
      <c r="W580" s="3"/>
      <c r="X580" s="3"/>
      <c r="Y580" s="3"/>
      <c r="Z580" s="3"/>
      <c r="AA580" s="36"/>
      <c r="AE580" s="67"/>
      <c r="AH580" s="79"/>
    </row>
    <row r="581" ht="15" customHeight="1" spans="1:34">
      <c r="A581" s="3"/>
      <c r="B581" s="3"/>
      <c r="C581" s="3"/>
      <c r="D581" s="31"/>
      <c r="E581" s="31"/>
      <c r="F581" s="3"/>
      <c r="G581" s="3"/>
      <c r="H581" s="3"/>
      <c r="I581" s="3"/>
      <c r="J581" s="3"/>
      <c r="K581" s="3"/>
      <c r="L581" s="3"/>
      <c r="M581" s="3"/>
      <c r="N581" s="3"/>
      <c r="O581" s="3"/>
      <c r="P581" s="3"/>
      <c r="Q581" s="3"/>
      <c r="R581" s="3"/>
      <c r="S581" s="3"/>
      <c r="T581" s="3"/>
      <c r="U581" s="3"/>
      <c r="V581" s="3"/>
      <c r="W581" s="3"/>
      <c r="X581" s="3"/>
      <c r="Y581" s="3"/>
      <c r="Z581" s="3"/>
      <c r="AA581" s="36"/>
      <c r="AE581" s="67"/>
      <c r="AH581" s="79"/>
    </row>
    <row r="582" ht="15" customHeight="1" spans="1:34">
      <c r="A582" s="3"/>
      <c r="B582" s="3"/>
      <c r="C582" s="3"/>
      <c r="D582" s="31"/>
      <c r="E582" s="31"/>
      <c r="F582" s="3"/>
      <c r="G582" s="3"/>
      <c r="H582" s="3"/>
      <c r="I582" s="3"/>
      <c r="J582" s="3"/>
      <c r="K582" s="3"/>
      <c r="L582" s="3"/>
      <c r="M582" s="3"/>
      <c r="N582" s="3"/>
      <c r="O582" s="3"/>
      <c r="P582" s="3"/>
      <c r="Q582" s="3"/>
      <c r="R582" s="3"/>
      <c r="S582" s="3"/>
      <c r="T582" s="3"/>
      <c r="U582" s="3"/>
      <c r="V582" s="3"/>
      <c r="W582" s="3"/>
      <c r="X582" s="3"/>
      <c r="Y582" s="3"/>
      <c r="Z582" s="3"/>
      <c r="AA582" s="36"/>
      <c r="AE582" s="67"/>
      <c r="AH582" s="79"/>
    </row>
    <row r="583" ht="15" customHeight="1" spans="1:34">
      <c r="A583" s="3"/>
      <c r="B583" s="3"/>
      <c r="C583" s="3"/>
      <c r="D583" s="31"/>
      <c r="E583" s="31"/>
      <c r="F583" s="3"/>
      <c r="G583" s="3"/>
      <c r="H583" s="3"/>
      <c r="I583" s="3"/>
      <c r="J583" s="3"/>
      <c r="K583" s="3"/>
      <c r="L583" s="3"/>
      <c r="M583" s="3"/>
      <c r="N583" s="3"/>
      <c r="O583" s="3"/>
      <c r="P583" s="3"/>
      <c r="Q583" s="3"/>
      <c r="R583" s="3"/>
      <c r="S583" s="3"/>
      <c r="T583" s="3"/>
      <c r="U583" s="3"/>
      <c r="V583" s="3"/>
      <c r="W583" s="3"/>
      <c r="X583" s="3"/>
      <c r="Y583" s="3"/>
      <c r="Z583" s="3"/>
      <c r="AA583" s="36"/>
      <c r="AE583" s="67"/>
      <c r="AH583" s="79"/>
    </row>
    <row r="584" ht="15" customHeight="1" spans="1:34">
      <c r="A584" s="3"/>
      <c r="B584" s="3"/>
      <c r="C584" s="3"/>
      <c r="D584" s="31"/>
      <c r="E584" s="31"/>
      <c r="F584" s="3"/>
      <c r="G584" s="3"/>
      <c r="H584" s="3"/>
      <c r="I584" s="3"/>
      <c r="J584" s="3"/>
      <c r="K584" s="3"/>
      <c r="L584" s="3"/>
      <c r="M584" s="3"/>
      <c r="N584" s="3"/>
      <c r="O584" s="3"/>
      <c r="P584" s="3"/>
      <c r="Q584" s="3"/>
      <c r="R584" s="3"/>
      <c r="S584" s="3"/>
      <c r="T584" s="3"/>
      <c r="U584" s="3"/>
      <c r="V584" s="3"/>
      <c r="W584" s="3"/>
      <c r="X584" s="3"/>
      <c r="Y584" s="3"/>
      <c r="Z584" s="3"/>
      <c r="AA584" s="36"/>
      <c r="AE584" s="67"/>
      <c r="AH584" s="79"/>
    </row>
    <row r="585" ht="15" customHeight="1" spans="1:34">
      <c r="A585" s="3"/>
      <c r="B585" s="3"/>
      <c r="C585" s="3"/>
      <c r="D585" s="31"/>
      <c r="E585" s="31"/>
      <c r="F585" s="3"/>
      <c r="G585" s="3"/>
      <c r="H585" s="3"/>
      <c r="I585" s="3"/>
      <c r="J585" s="3"/>
      <c r="K585" s="3"/>
      <c r="L585" s="3"/>
      <c r="M585" s="3"/>
      <c r="N585" s="3"/>
      <c r="O585" s="3"/>
      <c r="P585" s="3"/>
      <c r="Q585" s="3"/>
      <c r="R585" s="3"/>
      <c r="S585" s="3"/>
      <c r="T585" s="3"/>
      <c r="U585" s="3"/>
      <c r="V585" s="3"/>
      <c r="W585" s="3"/>
      <c r="X585" s="3"/>
      <c r="Y585" s="3"/>
      <c r="Z585" s="3"/>
      <c r="AA585" s="36"/>
      <c r="AE585" s="67"/>
      <c r="AH585" s="79"/>
    </row>
    <row r="586" ht="15" customHeight="1" spans="1:34">
      <c r="A586" s="3"/>
      <c r="B586" s="3"/>
      <c r="C586" s="3"/>
      <c r="D586" s="31"/>
      <c r="E586" s="31"/>
      <c r="F586" s="3"/>
      <c r="G586" s="3"/>
      <c r="H586" s="3"/>
      <c r="I586" s="3"/>
      <c r="J586" s="3"/>
      <c r="K586" s="3"/>
      <c r="L586" s="3"/>
      <c r="M586" s="3"/>
      <c r="N586" s="3"/>
      <c r="O586" s="3"/>
      <c r="P586" s="3"/>
      <c r="Q586" s="3"/>
      <c r="R586" s="3"/>
      <c r="S586" s="3"/>
      <c r="T586" s="3"/>
      <c r="U586" s="3"/>
      <c r="V586" s="3"/>
      <c r="W586" s="3"/>
      <c r="X586" s="3"/>
      <c r="Y586" s="3"/>
      <c r="Z586" s="3"/>
      <c r="AA586" s="36"/>
      <c r="AE586" s="67"/>
      <c r="AH586" s="79"/>
    </row>
    <row r="587" ht="15" customHeight="1" spans="1:34">
      <c r="A587" s="3"/>
      <c r="B587" s="3"/>
      <c r="C587" s="3"/>
      <c r="D587" s="31"/>
      <c r="E587" s="31"/>
      <c r="F587" s="3"/>
      <c r="G587" s="3"/>
      <c r="H587" s="3"/>
      <c r="I587" s="3"/>
      <c r="J587" s="3"/>
      <c r="K587" s="3"/>
      <c r="L587" s="3"/>
      <c r="M587" s="3"/>
      <c r="N587" s="3"/>
      <c r="O587" s="3"/>
      <c r="P587" s="3"/>
      <c r="Q587" s="3"/>
      <c r="R587" s="3"/>
      <c r="S587" s="3"/>
      <c r="T587" s="3"/>
      <c r="U587" s="3"/>
      <c r="V587" s="3"/>
      <c r="W587" s="3"/>
      <c r="X587" s="3"/>
      <c r="Y587" s="3"/>
      <c r="Z587" s="3"/>
      <c r="AA587" s="36"/>
      <c r="AE587" s="67"/>
      <c r="AH587" s="79"/>
    </row>
    <row r="588" ht="15" customHeight="1" spans="1:34">
      <c r="A588" s="3"/>
      <c r="B588" s="3"/>
      <c r="C588" s="3"/>
      <c r="D588" s="31"/>
      <c r="E588" s="31"/>
      <c r="F588" s="3"/>
      <c r="G588" s="3"/>
      <c r="H588" s="3"/>
      <c r="I588" s="3"/>
      <c r="J588" s="3"/>
      <c r="K588" s="3"/>
      <c r="L588" s="3"/>
      <c r="M588" s="3"/>
      <c r="N588" s="3"/>
      <c r="O588" s="3"/>
      <c r="P588" s="3"/>
      <c r="Q588" s="3"/>
      <c r="R588" s="3"/>
      <c r="S588" s="3"/>
      <c r="T588" s="3"/>
      <c r="U588" s="3"/>
      <c r="V588" s="3"/>
      <c r="W588" s="3"/>
      <c r="X588" s="3"/>
      <c r="Y588" s="3"/>
      <c r="Z588" s="3"/>
      <c r="AA588" s="36"/>
      <c r="AE588" s="67"/>
      <c r="AH588" s="79"/>
    </row>
    <row r="589" ht="15" customHeight="1" spans="1:34">
      <c r="A589" s="3"/>
      <c r="B589" s="3"/>
      <c r="C589" s="3"/>
      <c r="D589" s="31"/>
      <c r="E589" s="31"/>
      <c r="F589" s="3"/>
      <c r="G589" s="3"/>
      <c r="H589" s="3"/>
      <c r="I589" s="3"/>
      <c r="J589" s="3"/>
      <c r="K589" s="3"/>
      <c r="L589" s="3"/>
      <c r="M589" s="3"/>
      <c r="N589" s="3"/>
      <c r="O589" s="3"/>
      <c r="P589" s="3"/>
      <c r="Q589" s="3"/>
      <c r="R589" s="3"/>
      <c r="S589" s="3"/>
      <c r="T589" s="3"/>
      <c r="U589" s="3"/>
      <c r="V589" s="3"/>
      <c r="W589" s="3"/>
      <c r="X589" s="3"/>
      <c r="Y589" s="3"/>
      <c r="Z589" s="3"/>
      <c r="AA589" s="36"/>
      <c r="AE589" s="67"/>
      <c r="AH589" s="79"/>
    </row>
    <row r="590" ht="15" customHeight="1" spans="1:34">
      <c r="A590" s="3"/>
      <c r="B590" s="3"/>
      <c r="C590" s="3"/>
      <c r="D590" s="31"/>
      <c r="E590" s="31"/>
      <c r="F590" s="3"/>
      <c r="G590" s="3"/>
      <c r="H590" s="3"/>
      <c r="I590" s="3"/>
      <c r="J590" s="3"/>
      <c r="K590" s="3"/>
      <c r="L590" s="3"/>
      <c r="M590" s="3"/>
      <c r="N590" s="3"/>
      <c r="O590" s="3"/>
      <c r="P590" s="3"/>
      <c r="Q590" s="3"/>
      <c r="R590" s="3"/>
      <c r="S590" s="3"/>
      <c r="T590" s="3"/>
      <c r="U590" s="3"/>
      <c r="V590" s="3"/>
      <c r="W590" s="3"/>
      <c r="X590" s="3"/>
      <c r="Y590" s="3"/>
      <c r="Z590" s="3"/>
      <c r="AA590" s="36"/>
      <c r="AE590" s="67"/>
      <c r="AH590" s="79"/>
    </row>
    <row r="591" ht="15" customHeight="1" spans="1:34">
      <c r="A591" s="3"/>
      <c r="B591" s="3"/>
      <c r="C591" s="3"/>
      <c r="D591" s="31"/>
      <c r="E591" s="31"/>
      <c r="F591" s="3"/>
      <c r="G591" s="3"/>
      <c r="H591" s="3"/>
      <c r="I591" s="3"/>
      <c r="J591" s="3"/>
      <c r="K591" s="3"/>
      <c r="L591" s="3"/>
      <c r="M591" s="3"/>
      <c r="N591" s="3"/>
      <c r="O591" s="3"/>
      <c r="P591" s="3"/>
      <c r="Q591" s="3"/>
      <c r="R591" s="3"/>
      <c r="S591" s="3"/>
      <c r="T591" s="3"/>
      <c r="U591" s="3"/>
      <c r="V591" s="3"/>
      <c r="W591" s="3"/>
      <c r="X591" s="3"/>
      <c r="Y591" s="3"/>
      <c r="Z591" s="3"/>
      <c r="AA591" s="36"/>
      <c r="AE591" s="67"/>
      <c r="AH591" s="79"/>
    </row>
    <row r="592" ht="15" customHeight="1" spans="1:34">
      <c r="A592" s="3"/>
      <c r="B592" s="3"/>
      <c r="C592" s="3"/>
      <c r="D592" s="31"/>
      <c r="E592" s="31"/>
      <c r="F592" s="3"/>
      <c r="G592" s="3"/>
      <c r="H592" s="3"/>
      <c r="I592" s="3"/>
      <c r="J592" s="3"/>
      <c r="K592" s="3"/>
      <c r="L592" s="3"/>
      <c r="M592" s="3"/>
      <c r="N592" s="3"/>
      <c r="O592" s="3"/>
      <c r="P592" s="3"/>
      <c r="Q592" s="3"/>
      <c r="R592" s="3"/>
      <c r="S592" s="3"/>
      <c r="T592" s="3"/>
      <c r="U592" s="3"/>
      <c r="V592" s="3"/>
      <c r="W592" s="3"/>
      <c r="X592" s="3"/>
      <c r="Y592" s="3"/>
      <c r="Z592" s="3"/>
      <c r="AA592" s="36"/>
      <c r="AE592" s="67"/>
      <c r="AH592" s="79"/>
    </row>
    <row r="593" ht="15" customHeight="1" spans="1:34">
      <c r="A593" s="3"/>
      <c r="B593" s="3"/>
      <c r="C593" s="3"/>
      <c r="D593" s="31"/>
      <c r="E593" s="31"/>
      <c r="F593" s="3"/>
      <c r="G593" s="3"/>
      <c r="H593" s="3"/>
      <c r="I593" s="3"/>
      <c r="J593" s="3"/>
      <c r="K593" s="3"/>
      <c r="L593" s="3"/>
      <c r="M593" s="3"/>
      <c r="N593" s="3"/>
      <c r="O593" s="3"/>
      <c r="P593" s="3"/>
      <c r="Q593" s="3"/>
      <c r="R593" s="3"/>
      <c r="S593" s="3"/>
      <c r="T593" s="3"/>
      <c r="U593" s="3"/>
      <c r="V593" s="3"/>
      <c r="W593" s="3"/>
      <c r="X593" s="3"/>
      <c r="Y593" s="3"/>
      <c r="Z593" s="3"/>
      <c r="AA593" s="36"/>
      <c r="AE593" s="67"/>
      <c r="AH593" s="79"/>
    </row>
    <row r="594" ht="15" customHeight="1" spans="1:34">
      <c r="A594" s="3"/>
      <c r="B594" s="3"/>
      <c r="C594" s="3"/>
      <c r="D594" s="31"/>
      <c r="E594" s="31"/>
      <c r="F594" s="3"/>
      <c r="G594" s="3"/>
      <c r="H594" s="3"/>
      <c r="I594" s="3"/>
      <c r="J594" s="3"/>
      <c r="K594" s="3"/>
      <c r="L594" s="3"/>
      <c r="M594" s="3"/>
      <c r="N594" s="3"/>
      <c r="O594" s="3"/>
      <c r="P594" s="3"/>
      <c r="Q594" s="3"/>
      <c r="R594" s="3"/>
      <c r="S594" s="3"/>
      <c r="T594" s="3"/>
      <c r="U594" s="3"/>
      <c r="V594" s="3"/>
      <c r="W594" s="3"/>
      <c r="X594" s="3"/>
      <c r="Y594" s="3"/>
      <c r="Z594" s="3"/>
      <c r="AA594" s="36"/>
      <c r="AE594" s="67"/>
      <c r="AH594" s="79"/>
    </row>
    <row r="595" ht="15" customHeight="1" spans="1:34">
      <c r="A595" s="3"/>
      <c r="B595" s="3"/>
      <c r="C595" s="3"/>
      <c r="D595" s="31"/>
      <c r="E595" s="31"/>
      <c r="F595" s="3"/>
      <c r="G595" s="3"/>
      <c r="H595" s="3"/>
      <c r="I595" s="3"/>
      <c r="J595" s="3"/>
      <c r="K595" s="3"/>
      <c r="L595" s="3"/>
      <c r="M595" s="3"/>
      <c r="N595" s="3"/>
      <c r="O595" s="3"/>
      <c r="P595" s="3"/>
      <c r="Q595" s="3"/>
      <c r="R595" s="3"/>
      <c r="S595" s="3"/>
      <c r="T595" s="3"/>
      <c r="U595" s="3"/>
      <c r="V595" s="3"/>
      <c r="W595" s="3"/>
      <c r="X595" s="3"/>
      <c r="Y595" s="3"/>
      <c r="Z595" s="3"/>
      <c r="AA595" s="36"/>
      <c r="AE595" s="67"/>
      <c r="AH595" s="79"/>
    </row>
    <row r="596" ht="15" customHeight="1" spans="1:34">
      <c r="A596" s="3"/>
      <c r="B596" s="3"/>
      <c r="C596" s="3"/>
      <c r="D596" s="31"/>
      <c r="E596" s="31"/>
      <c r="F596" s="3"/>
      <c r="G596" s="3"/>
      <c r="H596" s="3"/>
      <c r="I596" s="3"/>
      <c r="J596" s="3"/>
      <c r="K596" s="3"/>
      <c r="L596" s="3"/>
      <c r="M596" s="3"/>
      <c r="N596" s="3"/>
      <c r="O596" s="3"/>
      <c r="P596" s="3"/>
      <c r="Q596" s="3"/>
      <c r="R596" s="3"/>
      <c r="S596" s="3"/>
      <c r="T596" s="3"/>
      <c r="U596" s="3"/>
      <c r="V596" s="3"/>
      <c r="W596" s="3"/>
      <c r="X596" s="3"/>
      <c r="Y596" s="3"/>
      <c r="Z596" s="3"/>
      <c r="AA596" s="36"/>
      <c r="AE596" s="67"/>
      <c r="AH596" s="79"/>
    </row>
    <row r="597" ht="15" customHeight="1" spans="1:34">
      <c r="A597" s="3"/>
      <c r="B597" s="3"/>
      <c r="C597" s="3"/>
      <c r="D597" s="31"/>
      <c r="E597" s="31"/>
      <c r="F597" s="3"/>
      <c r="G597" s="3"/>
      <c r="H597" s="3"/>
      <c r="I597" s="3"/>
      <c r="J597" s="3"/>
      <c r="K597" s="3"/>
      <c r="L597" s="3"/>
      <c r="M597" s="3"/>
      <c r="N597" s="3"/>
      <c r="O597" s="3"/>
      <c r="P597" s="3"/>
      <c r="Q597" s="3"/>
      <c r="R597" s="3"/>
      <c r="S597" s="3"/>
      <c r="T597" s="3"/>
      <c r="U597" s="3"/>
      <c r="V597" s="3"/>
      <c r="W597" s="3"/>
      <c r="X597" s="3"/>
      <c r="Y597" s="3"/>
      <c r="Z597" s="3"/>
      <c r="AA597" s="36"/>
      <c r="AE597" s="67"/>
      <c r="AH597" s="79"/>
    </row>
    <row r="598" ht="15" customHeight="1" spans="1:34">
      <c r="A598" s="3"/>
      <c r="B598" s="3"/>
      <c r="C598" s="3"/>
      <c r="D598" s="31"/>
      <c r="E598" s="31"/>
      <c r="F598" s="3"/>
      <c r="G598" s="3"/>
      <c r="H598" s="3"/>
      <c r="I598" s="3"/>
      <c r="J598" s="3"/>
      <c r="K598" s="3"/>
      <c r="L598" s="3"/>
      <c r="M598" s="3"/>
      <c r="N598" s="3"/>
      <c r="O598" s="3"/>
      <c r="P598" s="3"/>
      <c r="Q598" s="3"/>
      <c r="R598" s="3"/>
      <c r="S598" s="3"/>
      <c r="T598" s="3"/>
      <c r="U598" s="3"/>
      <c r="V598" s="3"/>
      <c r="W598" s="3"/>
      <c r="X598" s="3"/>
      <c r="Y598" s="3"/>
      <c r="Z598" s="3"/>
      <c r="AA598" s="36"/>
      <c r="AE598" s="67"/>
      <c r="AH598" s="79"/>
    </row>
    <row r="599" ht="15" customHeight="1" spans="1:34">
      <c r="A599" s="3"/>
      <c r="B599" s="3"/>
      <c r="C599" s="3"/>
      <c r="D599" s="31"/>
      <c r="E599" s="31"/>
      <c r="F599" s="3"/>
      <c r="G599" s="3"/>
      <c r="H599" s="3"/>
      <c r="I599" s="3"/>
      <c r="J599" s="3"/>
      <c r="K599" s="3"/>
      <c r="L599" s="3"/>
      <c r="M599" s="3"/>
      <c r="N599" s="3"/>
      <c r="O599" s="3"/>
      <c r="P599" s="3"/>
      <c r="Q599" s="3"/>
      <c r="R599" s="3"/>
      <c r="S599" s="3"/>
      <c r="T599" s="3"/>
      <c r="U599" s="3"/>
      <c r="V599" s="3"/>
      <c r="W599" s="3"/>
      <c r="X599" s="3"/>
      <c r="Y599" s="3"/>
      <c r="Z599" s="3"/>
      <c r="AA599" s="36"/>
      <c r="AE599" s="67"/>
      <c r="AH599" s="79"/>
    </row>
    <row r="600" ht="15" customHeight="1" spans="1:34">
      <c r="A600" s="3"/>
      <c r="B600" s="3"/>
      <c r="C600" s="3"/>
      <c r="D600" s="31"/>
      <c r="E600" s="31"/>
      <c r="F600" s="3"/>
      <c r="G600" s="3"/>
      <c r="H600" s="3"/>
      <c r="I600" s="3"/>
      <c r="J600" s="3"/>
      <c r="K600" s="3"/>
      <c r="L600" s="3"/>
      <c r="M600" s="3"/>
      <c r="N600" s="3"/>
      <c r="O600" s="3"/>
      <c r="P600" s="3"/>
      <c r="Q600" s="3"/>
      <c r="R600" s="3"/>
      <c r="S600" s="3"/>
      <c r="T600" s="3"/>
      <c r="U600" s="3"/>
      <c r="V600" s="3"/>
      <c r="W600" s="3"/>
      <c r="X600" s="3"/>
      <c r="Y600" s="3"/>
      <c r="Z600" s="3"/>
      <c r="AA600" s="36"/>
      <c r="AE600" s="67"/>
      <c r="AH600" s="79"/>
    </row>
    <row r="601" ht="15" customHeight="1" spans="1:34">
      <c r="A601" s="3"/>
      <c r="B601" s="3"/>
      <c r="C601" s="3"/>
      <c r="D601" s="31"/>
      <c r="E601" s="31"/>
      <c r="F601" s="3"/>
      <c r="G601" s="3"/>
      <c r="H601" s="3"/>
      <c r="I601" s="3"/>
      <c r="J601" s="3"/>
      <c r="K601" s="3"/>
      <c r="L601" s="3"/>
      <c r="M601" s="3"/>
      <c r="N601" s="3"/>
      <c r="O601" s="3"/>
      <c r="P601" s="3"/>
      <c r="Q601" s="3"/>
      <c r="R601" s="3"/>
      <c r="S601" s="3"/>
      <c r="T601" s="3"/>
      <c r="U601" s="3"/>
      <c r="V601" s="3"/>
      <c r="W601" s="3"/>
      <c r="X601" s="3"/>
      <c r="Y601" s="3"/>
      <c r="Z601" s="3"/>
      <c r="AA601" s="36"/>
      <c r="AE601" s="67"/>
      <c r="AH601" s="79"/>
    </row>
    <row r="602" ht="15" customHeight="1" spans="1:34">
      <c r="A602" s="3"/>
      <c r="B602" s="3"/>
      <c r="C602" s="3"/>
      <c r="D602" s="31"/>
      <c r="E602" s="31"/>
      <c r="F602" s="3"/>
      <c r="G602" s="3"/>
      <c r="H602" s="3"/>
      <c r="I602" s="3"/>
      <c r="J602" s="3"/>
      <c r="K602" s="3"/>
      <c r="L602" s="3"/>
      <c r="M602" s="3"/>
      <c r="N602" s="3"/>
      <c r="O602" s="3"/>
      <c r="P602" s="3"/>
      <c r="Q602" s="3"/>
      <c r="R602" s="3"/>
      <c r="S602" s="3"/>
      <c r="T602" s="3"/>
      <c r="U602" s="3"/>
      <c r="V602" s="3"/>
      <c r="W602" s="3"/>
      <c r="X602" s="3"/>
      <c r="Y602" s="3"/>
      <c r="Z602" s="3"/>
      <c r="AA602" s="36"/>
      <c r="AE602" s="67"/>
      <c r="AH602" s="79"/>
    </row>
    <row r="603" ht="15" customHeight="1" spans="1:34">
      <c r="A603" s="3"/>
      <c r="B603" s="3"/>
      <c r="C603" s="3"/>
      <c r="D603" s="31"/>
      <c r="E603" s="31"/>
      <c r="F603" s="3"/>
      <c r="G603" s="3"/>
      <c r="H603" s="3"/>
      <c r="I603" s="3"/>
      <c r="J603" s="3"/>
      <c r="K603" s="3"/>
      <c r="L603" s="3"/>
      <c r="M603" s="3"/>
      <c r="N603" s="3"/>
      <c r="O603" s="3"/>
      <c r="P603" s="3"/>
      <c r="Q603" s="3"/>
      <c r="R603" s="3"/>
      <c r="S603" s="3"/>
      <c r="T603" s="3"/>
      <c r="U603" s="3"/>
      <c r="V603" s="3"/>
      <c r="W603" s="3"/>
      <c r="X603" s="3"/>
      <c r="Y603" s="3"/>
      <c r="Z603" s="3"/>
      <c r="AA603" s="36"/>
      <c r="AE603" s="67"/>
      <c r="AH603" s="79"/>
    </row>
    <row r="604" ht="15" customHeight="1" spans="1:34">
      <c r="A604" s="3"/>
      <c r="B604" s="3"/>
      <c r="C604" s="3"/>
      <c r="D604" s="31"/>
      <c r="E604" s="31"/>
      <c r="F604" s="3"/>
      <c r="G604" s="3"/>
      <c r="H604" s="3"/>
      <c r="I604" s="3"/>
      <c r="J604" s="3"/>
      <c r="K604" s="3"/>
      <c r="L604" s="3"/>
      <c r="M604" s="3"/>
      <c r="N604" s="3"/>
      <c r="O604" s="3"/>
      <c r="P604" s="3"/>
      <c r="Q604" s="3"/>
      <c r="R604" s="3"/>
      <c r="S604" s="3"/>
      <c r="T604" s="3"/>
      <c r="U604" s="3"/>
      <c r="V604" s="3"/>
      <c r="W604" s="3"/>
      <c r="X604" s="3"/>
      <c r="Y604" s="3"/>
      <c r="Z604" s="3"/>
      <c r="AA604" s="36"/>
      <c r="AE604" s="67"/>
      <c r="AH604" s="79"/>
    </row>
    <row r="605" ht="15" customHeight="1" spans="1:34">
      <c r="A605" s="3"/>
      <c r="B605" s="3"/>
      <c r="C605" s="3"/>
      <c r="D605" s="31"/>
      <c r="E605" s="31"/>
      <c r="F605" s="3"/>
      <c r="G605" s="3"/>
      <c r="H605" s="3"/>
      <c r="I605" s="3"/>
      <c r="J605" s="3"/>
      <c r="K605" s="3"/>
      <c r="L605" s="3"/>
      <c r="M605" s="3"/>
      <c r="N605" s="3"/>
      <c r="O605" s="3"/>
      <c r="P605" s="3"/>
      <c r="Q605" s="3"/>
      <c r="R605" s="3"/>
      <c r="S605" s="3"/>
      <c r="T605" s="3"/>
      <c r="U605" s="3"/>
      <c r="V605" s="3"/>
      <c r="W605" s="3"/>
      <c r="X605" s="3"/>
      <c r="Y605" s="3"/>
      <c r="Z605" s="3"/>
      <c r="AA605" s="36"/>
      <c r="AE605" s="67"/>
      <c r="AH605" s="79"/>
    </row>
    <row r="606" ht="15" customHeight="1" spans="1:34">
      <c r="A606" s="3"/>
      <c r="B606" s="3"/>
      <c r="C606" s="3"/>
      <c r="D606" s="31"/>
      <c r="E606" s="31"/>
      <c r="F606" s="3"/>
      <c r="G606" s="3"/>
      <c r="H606" s="3"/>
      <c r="I606" s="3"/>
      <c r="J606" s="3"/>
      <c r="K606" s="3"/>
      <c r="L606" s="3"/>
      <c r="M606" s="3"/>
      <c r="N606" s="3"/>
      <c r="O606" s="3"/>
      <c r="P606" s="3"/>
      <c r="Q606" s="3"/>
      <c r="R606" s="3"/>
      <c r="S606" s="3"/>
      <c r="T606" s="3"/>
      <c r="U606" s="3"/>
      <c r="V606" s="3"/>
      <c r="W606" s="3"/>
      <c r="X606" s="3"/>
      <c r="Y606" s="3"/>
      <c r="Z606" s="3"/>
      <c r="AA606" s="36"/>
      <c r="AE606" s="67"/>
      <c r="AH606" s="79"/>
    </row>
    <row r="607" ht="15" customHeight="1" spans="1:34">
      <c r="A607" s="3"/>
      <c r="B607" s="3"/>
      <c r="C607" s="3"/>
      <c r="D607" s="31"/>
      <c r="E607" s="31"/>
      <c r="F607" s="3"/>
      <c r="G607" s="3"/>
      <c r="H607" s="3"/>
      <c r="I607" s="3"/>
      <c r="J607" s="3"/>
      <c r="K607" s="3"/>
      <c r="L607" s="3"/>
      <c r="M607" s="3"/>
      <c r="N607" s="3"/>
      <c r="O607" s="3"/>
      <c r="P607" s="3"/>
      <c r="Q607" s="3"/>
      <c r="R607" s="3"/>
      <c r="S607" s="3"/>
      <c r="T607" s="3"/>
      <c r="U607" s="3"/>
      <c r="V607" s="3"/>
      <c r="W607" s="3"/>
      <c r="X607" s="3"/>
      <c r="Y607" s="3"/>
      <c r="Z607" s="3"/>
      <c r="AA607" s="36"/>
      <c r="AE607" s="67"/>
      <c r="AH607" s="79"/>
    </row>
    <row r="608" ht="15" customHeight="1" spans="1:34">
      <c r="A608" s="3"/>
      <c r="B608" s="3"/>
      <c r="C608" s="3"/>
      <c r="D608" s="31"/>
      <c r="E608" s="31"/>
      <c r="F608" s="3"/>
      <c r="G608" s="3"/>
      <c r="H608" s="3"/>
      <c r="I608" s="3"/>
      <c r="J608" s="3"/>
      <c r="K608" s="3"/>
      <c r="L608" s="3"/>
      <c r="M608" s="3"/>
      <c r="N608" s="3"/>
      <c r="O608" s="3"/>
      <c r="P608" s="3"/>
      <c r="Q608" s="3"/>
      <c r="R608" s="3"/>
      <c r="S608" s="3"/>
      <c r="T608" s="3"/>
      <c r="U608" s="3"/>
      <c r="V608" s="3"/>
      <c r="W608" s="3"/>
      <c r="X608" s="3"/>
      <c r="Y608" s="3"/>
      <c r="Z608" s="3"/>
      <c r="AA608" s="36"/>
      <c r="AE608" s="67"/>
      <c r="AH608" s="79"/>
    </row>
    <row r="609" ht="15" customHeight="1" spans="1:34">
      <c r="A609" s="3"/>
      <c r="B609" s="3"/>
      <c r="C609" s="3"/>
      <c r="D609" s="31"/>
      <c r="E609" s="31"/>
      <c r="F609" s="3"/>
      <c r="G609" s="3"/>
      <c r="H609" s="3"/>
      <c r="I609" s="3"/>
      <c r="J609" s="3"/>
      <c r="K609" s="3"/>
      <c r="L609" s="3"/>
      <c r="M609" s="3"/>
      <c r="N609" s="3"/>
      <c r="O609" s="3"/>
      <c r="P609" s="3"/>
      <c r="Q609" s="3"/>
      <c r="R609" s="3"/>
      <c r="S609" s="3"/>
      <c r="T609" s="3"/>
      <c r="U609" s="3"/>
      <c r="V609" s="3"/>
      <c r="W609" s="3"/>
      <c r="X609" s="3"/>
      <c r="Y609" s="3"/>
      <c r="Z609" s="3"/>
      <c r="AA609" s="36"/>
      <c r="AE609" s="67"/>
      <c r="AH609" s="79"/>
    </row>
    <row r="610" ht="15" customHeight="1" spans="1:34">
      <c r="A610" s="3"/>
      <c r="B610" s="3"/>
      <c r="C610" s="3"/>
      <c r="D610" s="31"/>
      <c r="E610" s="31"/>
      <c r="F610" s="3"/>
      <c r="G610" s="3"/>
      <c r="H610" s="3"/>
      <c r="I610" s="3"/>
      <c r="J610" s="3"/>
      <c r="K610" s="3"/>
      <c r="L610" s="3"/>
      <c r="M610" s="3"/>
      <c r="N610" s="3"/>
      <c r="O610" s="3"/>
      <c r="P610" s="3"/>
      <c r="Q610" s="3"/>
      <c r="R610" s="3"/>
      <c r="S610" s="3"/>
      <c r="T610" s="3"/>
      <c r="U610" s="3"/>
      <c r="V610" s="3"/>
      <c r="W610" s="3"/>
      <c r="X610" s="3"/>
      <c r="Y610" s="3"/>
      <c r="Z610" s="3"/>
      <c r="AA610" s="36"/>
      <c r="AE610" s="67"/>
      <c r="AH610" s="79"/>
    </row>
    <row r="611" ht="15" customHeight="1" spans="1:34">
      <c r="A611" s="3"/>
      <c r="B611" s="3"/>
      <c r="C611" s="3"/>
      <c r="D611" s="31"/>
      <c r="E611" s="31"/>
      <c r="F611" s="3"/>
      <c r="G611" s="3"/>
      <c r="H611" s="3"/>
      <c r="I611" s="3"/>
      <c r="J611" s="3"/>
      <c r="K611" s="3"/>
      <c r="L611" s="3"/>
      <c r="M611" s="3"/>
      <c r="N611" s="3"/>
      <c r="O611" s="3"/>
      <c r="P611" s="3"/>
      <c r="Q611" s="3"/>
      <c r="R611" s="3"/>
      <c r="S611" s="3"/>
      <c r="T611" s="3"/>
      <c r="U611" s="3"/>
      <c r="V611" s="3"/>
      <c r="W611" s="3"/>
      <c r="X611" s="3"/>
      <c r="Y611" s="3"/>
      <c r="Z611" s="3"/>
      <c r="AA611" s="36"/>
      <c r="AE611" s="67"/>
      <c r="AH611" s="79"/>
    </row>
    <row r="612" ht="15" customHeight="1" spans="1:34">
      <c r="A612" s="3"/>
      <c r="B612" s="3"/>
      <c r="C612" s="3"/>
      <c r="D612" s="31"/>
      <c r="E612" s="31"/>
      <c r="F612" s="3"/>
      <c r="G612" s="3"/>
      <c r="H612" s="3"/>
      <c r="I612" s="3"/>
      <c r="J612" s="3"/>
      <c r="K612" s="3"/>
      <c r="L612" s="3"/>
      <c r="M612" s="3"/>
      <c r="N612" s="3"/>
      <c r="O612" s="3"/>
      <c r="P612" s="3"/>
      <c r="Q612" s="3"/>
      <c r="R612" s="3"/>
      <c r="S612" s="3"/>
      <c r="T612" s="3"/>
      <c r="U612" s="3"/>
      <c r="V612" s="3"/>
      <c r="W612" s="3"/>
      <c r="X612" s="3"/>
      <c r="Y612" s="3"/>
      <c r="Z612" s="3"/>
      <c r="AA612" s="36"/>
      <c r="AE612" s="67"/>
      <c r="AH612" s="79"/>
    </row>
    <row r="613" ht="15" customHeight="1" spans="1:34">
      <c r="A613" s="3"/>
      <c r="B613" s="3"/>
      <c r="C613" s="3"/>
      <c r="D613" s="31"/>
      <c r="E613" s="31"/>
      <c r="F613" s="3"/>
      <c r="G613" s="3"/>
      <c r="H613" s="3"/>
      <c r="I613" s="3"/>
      <c r="J613" s="3"/>
      <c r="K613" s="3"/>
      <c r="L613" s="3"/>
      <c r="M613" s="3"/>
      <c r="N613" s="3"/>
      <c r="O613" s="3"/>
      <c r="P613" s="3"/>
      <c r="Q613" s="3"/>
      <c r="R613" s="3"/>
      <c r="S613" s="3"/>
      <c r="T613" s="3"/>
      <c r="U613" s="3"/>
      <c r="V613" s="3"/>
      <c r="W613" s="3"/>
      <c r="X613" s="3"/>
      <c r="Y613" s="3"/>
      <c r="Z613" s="3"/>
      <c r="AA613" s="36"/>
      <c r="AE613" s="67"/>
      <c r="AH613" s="79"/>
    </row>
    <row r="614" ht="15" customHeight="1" spans="1:34">
      <c r="A614" s="3"/>
      <c r="B614" s="3"/>
      <c r="C614" s="3"/>
      <c r="D614" s="31"/>
      <c r="E614" s="31"/>
      <c r="F614" s="3"/>
      <c r="G614" s="3"/>
      <c r="H614" s="3"/>
      <c r="I614" s="3"/>
      <c r="J614" s="3"/>
      <c r="K614" s="3"/>
      <c r="L614" s="3"/>
      <c r="M614" s="3"/>
      <c r="N614" s="3"/>
      <c r="O614" s="3"/>
      <c r="P614" s="3"/>
      <c r="Q614" s="3"/>
      <c r="R614" s="3"/>
      <c r="S614" s="3"/>
      <c r="T614" s="3"/>
      <c r="U614" s="3"/>
      <c r="V614" s="3"/>
      <c r="W614" s="3"/>
      <c r="X614" s="3"/>
      <c r="Y614" s="3"/>
      <c r="Z614" s="3"/>
      <c r="AA614" s="36"/>
      <c r="AE614" s="67"/>
      <c r="AH614" s="79"/>
    </row>
    <row r="615" ht="15" customHeight="1" spans="1:34">
      <c r="A615" s="3"/>
      <c r="B615" s="3"/>
      <c r="C615" s="3"/>
      <c r="D615" s="31"/>
      <c r="E615" s="31"/>
      <c r="F615" s="3"/>
      <c r="G615" s="3"/>
      <c r="H615" s="3"/>
      <c r="I615" s="3"/>
      <c r="J615" s="3"/>
      <c r="K615" s="3"/>
      <c r="L615" s="3"/>
      <c r="M615" s="3"/>
      <c r="N615" s="3"/>
      <c r="O615" s="3"/>
      <c r="P615" s="3"/>
      <c r="Q615" s="3"/>
      <c r="R615" s="3"/>
      <c r="S615" s="3"/>
      <c r="T615" s="3"/>
      <c r="U615" s="3"/>
      <c r="V615" s="3"/>
      <c r="W615" s="3"/>
      <c r="X615" s="3"/>
      <c r="Y615" s="3"/>
      <c r="Z615" s="3"/>
      <c r="AA615" s="36"/>
      <c r="AE615" s="67"/>
      <c r="AH615" s="79"/>
    </row>
    <row r="616" ht="15" customHeight="1" spans="1:34">
      <c r="A616" s="3"/>
      <c r="B616" s="3"/>
      <c r="C616" s="3"/>
      <c r="D616" s="31"/>
      <c r="E616" s="31"/>
      <c r="F616" s="3"/>
      <c r="G616" s="3"/>
      <c r="H616" s="3"/>
      <c r="I616" s="3"/>
      <c r="J616" s="3"/>
      <c r="K616" s="3"/>
      <c r="L616" s="3"/>
      <c r="M616" s="3"/>
      <c r="N616" s="3"/>
      <c r="O616" s="3"/>
      <c r="P616" s="3"/>
      <c r="Q616" s="3"/>
      <c r="R616" s="3"/>
      <c r="S616" s="3"/>
      <c r="T616" s="3"/>
      <c r="U616" s="3"/>
      <c r="V616" s="3"/>
      <c r="W616" s="3"/>
      <c r="X616" s="3"/>
      <c r="Y616" s="3"/>
      <c r="Z616" s="3"/>
      <c r="AA616" s="36"/>
      <c r="AE616" s="67"/>
      <c r="AH616" s="79"/>
    </row>
    <row r="617" ht="15" customHeight="1" spans="1:34">
      <c r="A617" s="3"/>
      <c r="B617" s="3"/>
      <c r="C617" s="3"/>
      <c r="D617" s="31"/>
      <c r="E617" s="31"/>
      <c r="F617" s="3"/>
      <c r="G617" s="3"/>
      <c r="H617" s="3"/>
      <c r="I617" s="3"/>
      <c r="J617" s="3"/>
      <c r="K617" s="3"/>
      <c r="L617" s="3"/>
      <c r="M617" s="3"/>
      <c r="N617" s="3"/>
      <c r="O617" s="3"/>
      <c r="P617" s="3"/>
      <c r="Q617" s="3"/>
      <c r="R617" s="3"/>
      <c r="S617" s="3"/>
      <c r="T617" s="3"/>
      <c r="U617" s="3"/>
      <c r="V617" s="3"/>
      <c r="W617" s="3"/>
      <c r="X617" s="3"/>
      <c r="Y617" s="3"/>
      <c r="Z617" s="3"/>
      <c r="AA617" s="36"/>
      <c r="AE617" s="67"/>
      <c r="AH617" s="79"/>
    </row>
    <row r="618" ht="15" customHeight="1" spans="1:34">
      <c r="A618" s="3"/>
      <c r="B618" s="3"/>
      <c r="C618" s="3"/>
      <c r="D618" s="31"/>
      <c r="E618" s="31"/>
      <c r="F618" s="3"/>
      <c r="G618" s="3"/>
      <c r="H618" s="3"/>
      <c r="I618" s="3"/>
      <c r="J618" s="3"/>
      <c r="K618" s="3"/>
      <c r="L618" s="3"/>
      <c r="M618" s="3"/>
      <c r="N618" s="3"/>
      <c r="O618" s="3"/>
      <c r="P618" s="3"/>
      <c r="Q618" s="3"/>
      <c r="R618" s="3"/>
      <c r="S618" s="3"/>
      <c r="T618" s="3"/>
      <c r="U618" s="3"/>
      <c r="V618" s="3"/>
      <c r="W618" s="3"/>
      <c r="X618" s="3"/>
      <c r="Y618" s="3"/>
      <c r="Z618" s="3"/>
      <c r="AA618" s="36"/>
      <c r="AE618" s="67"/>
      <c r="AH618" s="79"/>
    </row>
    <row r="619" ht="15" customHeight="1" spans="1:34">
      <c r="A619" s="3"/>
      <c r="B619" s="3"/>
      <c r="C619" s="3"/>
      <c r="D619" s="31"/>
      <c r="E619" s="31"/>
      <c r="F619" s="3"/>
      <c r="G619" s="3"/>
      <c r="H619" s="3"/>
      <c r="I619" s="3"/>
      <c r="J619" s="3"/>
      <c r="K619" s="3"/>
      <c r="L619" s="3"/>
      <c r="M619" s="3"/>
      <c r="N619" s="3"/>
      <c r="O619" s="3"/>
      <c r="P619" s="3"/>
      <c r="Q619" s="3"/>
      <c r="R619" s="3"/>
      <c r="S619" s="3"/>
      <c r="T619" s="3"/>
      <c r="U619" s="3"/>
      <c r="V619" s="3"/>
      <c r="W619" s="3"/>
      <c r="X619" s="3"/>
      <c r="Y619" s="3"/>
      <c r="Z619" s="3"/>
      <c r="AA619" s="36"/>
      <c r="AE619" s="67"/>
      <c r="AH619" s="79"/>
    </row>
    <row r="620" ht="15" customHeight="1" spans="1:34">
      <c r="A620" s="3"/>
      <c r="B620" s="3"/>
      <c r="C620" s="3"/>
      <c r="D620" s="31"/>
      <c r="E620" s="31"/>
      <c r="F620" s="3"/>
      <c r="G620" s="3"/>
      <c r="H620" s="3"/>
      <c r="I620" s="3"/>
      <c r="J620" s="3"/>
      <c r="K620" s="3"/>
      <c r="L620" s="3"/>
      <c r="M620" s="3"/>
      <c r="N620" s="3"/>
      <c r="O620" s="3"/>
      <c r="P620" s="3"/>
      <c r="Q620" s="3"/>
      <c r="R620" s="3"/>
      <c r="S620" s="3"/>
      <c r="T620" s="3"/>
      <c r="U620" s="3"/>
      <c r="V620" s="3"/>
      <c r="W620" s="3"/>
      <c r="X620" s="3"/>
      <c r="Y620" s="3"/>
      <c r="Z620" s="3"/>
      <c r="AA620" s="36"/>
      <c r="AE620" s="67"/>
      <c r="AH620" s="79"/>
    </row>
    <row r="621" ht="15" customHeight="1" spans="1:34">
      <c r="A621" s="3"/>
      <c r="B621" s="3"/>
      <c r="C621" s="3"/>
      <c r="D621" s="31"/>
      <c r="E621" s="31"/>
      <c r="F621" s="3"/>
      <c r="G621" s="3"/>
      <c r="H621" s="3"/>
      <c r="I621" s="3"/>
      <c r="J621" s="3"/>
      <c r="K621" s="3"/>
      <c r="L621" s="3"/>
      <c r="M621" s="3"/>
      <c r="N621" s="3"/>
      <c r="O621" s="3"/>
      <c r="P621" s="3"/>
      <c r="Q621" s="3"/>
      <c r="R621" s="3"/>
      <c r="S621" s="3"/>
      <c r="T621" s="3"/>
      <c r="U621" s="3"/>
      <c r="V621" s="3"/>
      <c r="W621" s="3"/>
      <c r="X621" s="3"/>
      <c r="Y621" s="3"/>
      <c r="Z621" s="3"/>
      <c r="AA621" s="36"/>
      <c r="AE621" s="67"/>
      <c r="AH621" s="79"/>
    </row>
    <row r="622" ht="15" customHeight="1" spans="1:34">
      <c r="A622" s="3"/>
      <c r="B622" s="3"/>
      <c r="C622" s="3"/>
      <c r="D622" s="31"/>
      <c r="E622" s="31"/>
      <c r="F622" s="3"/>
      <c r="G622" s="3"/>
      <c r="H622" s="3"/>
      <c r="I622" s="3"/>
      <c r="J622" s="3"/>
      <c r="K622" s="3"/>
      <c r="L622" s="3"/>
      <c r="M622" s="3"/>
      <c r="N622" s="3"/>
      <c r="O622" s="3"/>
      <c r="P622" s="3"/>
      <c r="Q622" s="3"/>
      <c r="R622" s="3"/>
      <c r="S622" s="3"/>
      <c r="T622" s="3"/>
      <c r="U622" s="3"/>
      <c r="V622" s="3"/>
      <c r="W622" s="3"/>
      <c r="X622" s="3"/>
      <c r="Y622" s="3"/>
      <c r="Z622" s="3"/>
      <c r="AA622" s="36"/>
      <c r="AE622" s="67"/>
      <c r="AH622" s="79"/>
    </row>
    <row r="623" ht="15" customHeight="1" spans="1:34">
      <c r="A623" s="3"/>
      <c r="B623" s="3"/>
      <c r="C623" s="3"/>
      <c r="D623" s="31"/>
      <c r="E623" s="31"/>
      <c r="F623" s="3"/>
      <c r="G623" s="3"/>
      <c r="H623" s="3"/>
      <c r="I623" s="3"/>
      <c r="J623" s="3"/>
      <c r="K623" s="3"/>
      <c r="L623" s="3"/>
      <c r="M623" s="3"/>
      <c r="N623" s="3"/>
      <c r="O623" s="3"/>
      <c r="P623" s="3"/>
      <c r="Q623" s="3"/>
      <c r="R623" s="3"/>
      <c r="S623" s="3"/>
      <c r="T623" s="3"/>
      <c r="U623" s="3"/>
      <c r="V623" s="3"/>
      <c r="W623" s="3"/>
      <c r="X623" s="3"/>
      <c r="Y623" s="3"/>
      <c r="Z623" s="3"/>
      <c r="AA623" s="36"/>
      <c r="AE623" s="67"/>
      <c r="AH623" s="79"/>
    </row>
    <row r="624" ht="15" customHeight="1" spans="1:34">
      <c r="A624" s="3"/>
      <c r="B624" s="3"/>
      <c r="C624" s="3"/>
      <c r="D624" s="31"/>
      <c r="E624" s="31"/>
      <c r="F624" s="3"/>
      <c r="G624" s="3"/>
      <c r="H624" s="3"/>
      <c r="I624" s="3"/>
      <c r="J624" s="3"/>
      <c r="K624" s="3"/>
      <c r="L624" s="3"/>
      <c r="M624" s="3"/>
      <c r="N624" s="3"/>
      <c r="O624" s="3"/>
      <c r="P624" s="3"/>
      <c r="Q624" s="3"/>
      <c r="R624" s="3"/>
      <c r="S624" s="3"/>
      <c r="T624" s="3"/>
      <c r="U624" s="3"/>
      <c r="V624" s="3"/>
      <c r="W624" s="3"/>
      <c r="X624" s="3"/>
      <c r="Y624" s="3"/>
      <c r="Z624" s="3"/>
      <c r="AA624" s="36"/>
      <c r="AE624" s="67"/>
      <c r="AH624" s="79"/>
    </row>
    <row r="625" ht="15" customHeight="1" spans="1:34">
      <c r="A625" s="3"/>
      <c r="B625" s="3"/>
      <c r="C625" s="3"/>
      <c r="D625" s="31"/>
      <c r="E625" s="31"/>
      <c r="F625" s="3"/>
      <c r="G625" s="3"/>
      <c r="H625" s="3"/>
      <c r="I625" s="3"/>
      <c r="J625" s="3"/>
      <c r="K625" s="3"/>
      <c r="L625" s="3"/>
      <c r="M625" s="3"/>
      <c r="N625" s="3"/>
      <c r="O625" s="3"/>
      <c r="P625" s="3"/>
      <c r="Q625" s="3"/>
      <c r="R625" s="3"/>
      <c r="S625" s="3"/>
      <c r="T625" s="3"/>
      <c r="U625" s="3"/>
      <c r="V625" s="3"/>
      <c r="W625" s="3"/>
      <c r="X625" s="3"/>
      <c r="Y625" s="3"/>
      <c r="Z625" s="3"/>
      <c r="AA625" s="36"/>
      <c r="AE625" s="67"/>
      <c r="AH625" s="79"/>
    </row>
    <row r="626" ht="15" customHeight="1" spans="1:34">
      <c r="A626" s="3"/>
      <c r="B626" s="3"/>
      <c r="C626" s="3"/>
      <c r="D626" s="31"/>
      <c r="E626" s="31"/>
      <c r="F626" s="3"/>
      <c r="G626" s="3"/>
      <c r="H626" s="3"/>
      <c r="I626" s="3"/>
      <c r="J626" s="3"/>
      <c r="K626" s="3"/>
      <c r="L626" s="3"/>
      <c r="M626" s="3"/>
      <c r="N626" s="3"/>
      <c r="O626" s="3"/>
      <c r="P626" s="3"/>
      <c r="Q626" s="3"/>
      <c r="R626" s="3"/>
      <c r="S626" s="3"/>
      <c r="T626" s="3"/>
      <c r="U626" s="3"/>
      <c r="V626" s="3"/>
      <c r="W626" s="3"/>
      <c r="X626" s="3"/>
      <c r="Y626" s="3"/>
      <c r="Z626" s="3"/>
      <c r="AA626" s="36"/>
      <c r="AE626" s="67"/>
      <c r="AH626" s="79"/>
    </row>
    <row r="627" ht="15" customHeight="1" spans="1:34">
      <c r="A627" s="3"/>
      <c r="B627" s="3"/>
      <c r="C627" s="3"/>
      <c r="D627" s="31"/>
      <c r="E627" s="31"/>
      <c r="F627" s="3"/>
      <c r="G627" s="3"/>
      <c r="H627" s="3"/>
      <c r="I627" s="3"/>
      <c r="J627" s="3"/>
      <c r="K627" s="3"/>
      <c r="L627" s="3"/>
      <c r="M627" s="3"/>
      <c r="N627" s="3"/>
      <c r="O627" s="3"/>
      <c r="P627" s="3"/>
      <c r="Q627" s="3"/>
      <c r="R627" s="3"/>
      <c r="S627" s="3"/>
      <c r="T627" s="3"/>
      <c r="U627" s="3"/>
      <c r="V627" s="3"/>
      <c r="W627" s="3"/>
      <c r="X627" s="3"/>
      <c r="Y627" s="3"/>
      <c r="Z627" s="3"/>
      <c r="AA627" s="36"/>
      <c r="AE627" s="67"/>
      <c r="AH627" s="79"/>
    </row>
    <row r="628" ht="15" customHeight="1" spans="1:34">
      <c r="A628" s="3"/>
      <c r="B628" s="3"/>
      <c r="C628" s="3"/>
      <c r="D628" s="31"/>
      <c r="E628" s="31"/>
      <c r="F628" s="3"/>
      <c r="G628" s="3"/>
      <c r="H628" s="3"/>
      <c r="I628" s="3"/>
      <c r="J628" s="3"/>
      <c r="K628" s="3"/>
      <c r="L628" s="3"/>
      <c r="M628" s="3"/>
      <c r="N628" s="3"/>
      <c r="O628" s="3"/>
      <c r="P628" s="3"/>
      <c r="Q628" s="3"/>
      <c r="R628" s="3"/>
      <c r="S628" s="3"/>
      <c r="T628" s="3"/>
      <c r="U628" s="3"/>
      <c r="V628" s="3"/>
      <c r="W628" s="3"/>
      <c r="X628" s="3"/>
      <c r="Y628" s="3"/>
      <c r="Z628" s="3"/>
      <c r="AA628" s="36"/>
      <c r="AE628" s="67"/>
      <c r="AH628" s="79"/>
    </row>
    <row r="629" ht="15" customHeight="1" spans="1:34">
      <c r="A629" s="3"/>
      <c r="B629" s="3"/>
      <c r="C629" s="3"/>
      <c r="D629" s="31"/>
      <c r="E629" s="31"/>
      <c r="F629" s="3"/>
      <c r="G629" s="3"/>
      <c r="H629" s="3"/>
      <c r="I629" s="3"/>
      <c r="J629" s="3"/>
      <c r="K629" s="3"/>
      <c r="L629" s="3"/>
      <c r="M629" s="3"/>
      <c r="N629" s="3"/>
      <c r="O629" s="3"/>
      <c r="P629" s="3"/>
      <c r="Q629" s="3"/>
      <c r="R629" s="3"/>
      <c r="S629" s="3"/>
      <c r="T629" s="3"/>
      <c r="U629" s="3"/>
      <c r="V629" s="3"/>
      <c r="W629" s="3"/>
      <c r="X629" s="3"/>
      <c r="Y629" s="3"/>
      <c r="Z629" s="3"/>
      <c r="AA629" s="36"/>
      <c r="AE629" s="67"/>
      <c r="AH629" s="79"/>
    </row>
    <row r="630" ht="15" customHeight="1" spans="1:34">
      <c r="A630" s="3"/>
      <c r="B630" s="3"/>
      <c r="C630" s="3"/>
      <c r="D630" s="31"/>
      <c r="E630" s="31"/>
      <c r="F630" s="3"/>
      <c r="G630" s="3"/>
      <c r="H630" s="3"/>
      <c r="I630" s="3"/>
      <c r="J630" s="3"/>
      <c r="K630" s="3"/>
      <c r="L630" s="3"/>
      <c r="M630" s="3"/>
      <c r="N630" s="3"/>
      <c r="O630" s="3"/>
      <c r="P630" s="3"/>
      <c r="Q630" s="3"/>
      <c r="R630" s="3"/>
      <c r="S630" s="3"/>
      <c r="T630" s="3"/>
      <c r="U630" s="3"/>
      <c r="V630" s="3"/>
      <c r="W630" s="3"/>
      <c r="X630" s="3"/>
      <c r="Y630" s="3"/>
      <c r="Z630" s="3"/>
      <c r="AA630" s="36"/>
      <c r="AE630" s="67"/>
      <c r="AH630" s="79"/>
    </row>
    <row r="631" ht="15" customHeight="1" spans="1:34">
      <c r="A631" s="3"/>
      <c r="B631" s="3"/>
      <c r="C631" s="3"/>
      <c r="D631" s="31"/>
      <c r="E631" s="31"/>
      <c r="F631" s="3"/>
      <c r="G631" s="3"/>
      <c r="H631" s="3"/>
      <c r="I631" s="3"/>
      <c r="J631" s="3"/>
      <c r="K631" s="3"/>
      <c r="L631" s="3"/>
      <c r="M631" s="3"/>
      <c r="N631" s="3"/>
      <c r="O631" s="3"/>
      <c r="P631" s="3"/>
      <c r="Q631" s="3"/>
      <c r="R631" s="3"/>
      <c r="S631" s="3"/>
      <c r="T631" s="3"/>
      <c r="U631" s="3"/>
      <c r="V631" s="3"/>
      <c r="W631" s="3"/>
      <c r="X631" s="3"/>
      <c r="Y631" s="3"/>
      <c r="Z631" s="3"/>
      <c r="AA631" s="36"/>
      <c r="AE631" s="67"/>
      <c r="AH631" s="79"/>
    </row>
    <row r="632" ht="15" customHeight="1" spans="1:34">
      <c r="A632" s="3"/>
      <c r="B632" s="3"/>
      <c r="C632" s="3"/>
      <c r="D632" s="31"/>
      <c r="E632" s="31"/>
      <c r="F632" s="3"/>
      <c r="G632" s="3"/>
      <c r="H632" s="3"/>
      <c r="I632" s="3"/>
      <c r="J632" s="3"/>
      <c r="K632" s="3"/>
      <c r="L632" s="3"/>
      <c r="M632" s="3"/>
      <c r="N632" s="3"/>
      <c r="O632" s="3"/>
      <c r="P632" s="3"/>
      <c r="Q632" s="3"/>
      <c r="R632" s="3"/>
      <c r="S632" s="3"/>
      <c r="T632" s="3"/>
      <c r="U632" s="3"/>
      <c r="V632" s="3"/>
      <c r="W632" s="3"/>
      <c r="X632" s="3"/>
      <c r="Y632" s="3"/>
      <c r="Z632" s="3"/>
      <c r="AA632" s="36"/>
      <c r="AE632" s="67"/>
      <c r="AH632" s="79"/>
    </row>
    <row r="633" ht="15" customHeight="1" spans="1:34">
      <c r="A633" s="3"/>
      <c r="B633" s="3"/>
      <c r="C633" s="3"/>
      <c r="D633" s="31"/>
      <c r="E633" s="31"/>
      <c r="F633" s="3"/>
      <c r="G633" s="3"/>
      <c r="H633" s="3"/>
      <c r="I633" s="3"/>
      <c r="J633" s="3"/>
      <c r="K633" s="3"/>
      <c r="L633" s="3"/>
      <c r="M633" s="3"/>
      <c r="N633" s="3"/>
      <c r="O633" s="3"/>
      <c r="P633" s="3"/>
      <c r="Q633" s="3"/>
      <c r="R633" s="3"/>
      <c r="S633" s="3"/>
      <c r="T633" s="3"/>
      <c r="U633" s="3"/>
      <c r="V633" s="3"/>
      <c r="W633" s="3"/>
      <c r="X633" s="3"/>
      <c r="Y633" s="3"/>
      <c r="Z633" s="3"/>
      <c r="AA633" s="36"/>
      <c r="AE633" s="67"/>
      <c r="AH633" s="79"/>
    </row>
    <row r="634" ht="15" customHeight="1" spans="1:34">
      <c r="A634" s="3"/>
      <c r="B634" s="3"/>
      <c r="C634" s="3"/>
      <c r="D634" s="31"/>
      <c r="E634" s="31"/>
      <c r="F634" s="3"/>
      <c r="G634" s="3"/>
      <c r="H634" s="3"/>
      <c r="I634" s="3"/>
      <c r="J634" s="3"/>
      <c r="K634" s="3"/>
      <c r="L634" s="3"/>
      <c r="M634" s="3"/>
      <c r="N634" s="3"/>
      <c r="O634" s="3"/>
      <c r="P634" s="3"/>
      <c r="Q634" s="3"/>
      <c r="R634" s="3"/>
      <c r="S634" s="3"/>
      <c r="T634" s="3"/>
      <c r="U634" s="3"/>
      <c r="V634" s="3"/>
      <c r="W634" s="3"/>
      <c r="X634" s="3"/>
      <c r="Y634" s="3"/>
      <c r="Z634" s="3"/>
      <c r="AA634" s="36"/>
      <c r="AE634" s="67"/>
      <c r="AH634" s="79"/>
    </row>
    <row r="635" ht="15" customHeight="1" spans="1:34">
      <c r="A635" s="3"/>
      <c r="B635" s="3"/>
      <c r="C635" s="3"/>
      <c r="D635" s="31"/>
      <c r="E635" s="31"/>
      <c r="F635" s="3"/>
      <c r="G635" s="3"/>
      <c r="H635" s="3"/>
      <c r="I635" s="3"/>
      <c r="J635" s="3"/>
      <c r="K635" s="3"/>
      <c r="L635" s="3"/>
      <c r="M635" s="3"/>
      <c r="N635" s="3"/>
      <c r="O635" s="3"/>
      <c r="P635" s="3"/>
      <c r="Q635" s="3"/>
      <c r="R635" s="3"/>
      <c r="S635" s="3"/>
      <c r="T635" s="3"/>
      <c r="U635" s="3"/>
      <c r="V635" s="3"/>
      <c r="W635" s="3"/>
      <c r="X635" s="3"/>
      <c r="Y635" s="3"/>
      <c r="Z635" s="3"/>
      <c r="AA635" s="36"/>
      <c r="AE635" s="67"/>
      <c r="AH635" s="79"/>
    </row>
    <row r="636" ht="15" customHeight="1" spans="1:34">
      <c r="A636" s="3"/>
      <c r="B636" s="3"/>
      <c r="C636" s="3"/>
      <c r="D636" s="31"/>
      <c r="E636" s="31"/>
      <c r="F636" s="3"/>
      <c r="G636" s="3"/>
      <c r="H636" s="3"/>
      <c r="I636" s="3"/>
      <c r="J636" s="3"/>
      <c r="K636" s="3"/>
      <c r="L636" s="3"/>
      <c r="M636" s="3"/>
      <c r="N636" s="3"/>
      <c r="O636" s="3"/>
      <c r="P636" s="3"/>
      <c r="Q636" s="3"/>
      <c r="R636" s="3"/>
      <c r="S636" s="3"/>
      <c r="T636" s="3"/>
      <c r="U636" s="3"/>
      <c r="V636" s="3"/>
      <c r="W636" s="3"/>
      <c r="X636" s="3"/>
      <c r="Y636" s="3"/>
      <c r="Z636" s="3"/>
      <c r="AA636" s="36"/>
      <c r="AE636" s="67"/>
      <c r="AH636" s="79"/>
    </row>
    <row r="637" ht="15" customHeight="1" spans="1:34">
      <c r="A637" s="3"/>
      <c r="B637" s="3"/>
      <c r="C637" s="3"/>
      <c r="D637" s="31"/>
      <c r="E637" s="31"/>
      <c r="F637" s="3"/>
      <c r="G637" s="3"/>
      <c r="H637" s="3"/>
      <c r="I637" s="3"/>
      <c r="J637" s="3"/>
      <c r="K637" s="3"/>
      <c r="L637" s="3"/>
      <c r="M637" s="3"/>
      <c r="N637" s="3"/>
      <c r="O637" s="3"/>
      <c r="P637" s="3"/>
      <c r="Q637" s="3"/>
      <c r="R637" s="3"/>
      <c r="S637" s="3"/>
      <c r="T637" s="3"/>
      <c r="U637" s="3"/>
      <c r="V637" s="3"/>
      <c r="W637" s="3"/>
      <c r="X637" s="3"/>
      <c r="Y637" s="3"/>
      <c r="Z637" s="3"/>
      <c r="AA637" s="36"/>
      <c r="AE637" s="67"/>
      <c r="AH637" s="79"/>
    </row>
    <row r="638" ht="15" customHeight="1" spans="1:34">
      <c r="A638" s="3"/>
      <c r="B638" s="3"/>
      <c r="C638" s="3"/>
      <c r="D638" s="31"/>
      <c r="E638" s="31"/>
      <c r="F638" s="3"/>
      <c r="G638" s="3"/>
      <c r="H638" s="3"/>
      <c r="I638" s="3"/>
      <c r="J638" s="3"/>
      <c r="K638" s="3"/>
      <c r="L638" s="3"/>
      <c r="M638" s="3"/>
      <c r="N638" s="3"/>
      <c r="O638" s="3"/>
      <c r="P638" s="3"/>
      <c r="Q638" s="3"/>
      <c r="R638" s="3"/>
      <c r="S638" s="3"/>
      <c r="T638" s="3"/>
      <c r="U638" s="3"/>
      <c r="V638" s="3"/>
      <c r="W638" s="3"/>
      <c r="X638" s="3"/>
      <c r="Y638" s="3"/>
      <c r="Z638" s="3"/>
      <c r="AA638" s="36"/>
      <c r="AE638" s="67"/>
      <c r="AH638" s="79"/>
    </row>
    <row r="639" ht="15" customHeight="1" spans="1:34">
      <c r="A639" s="3"/>
      <c r="B639" s="3"/>
      <c r="C639" s="3"/>
      <c r="D639" s="31"/>
      <c r="E639" s="31"/>
      <c r="F639" s="3"/>
      <c r="G639" s="3"/>
      <c r="H639" s="3"/>
      <c r="I639" s="3"/>
      <c r="J639" s="3"/>
      <c r="K639" s="3"/>
      <c r="L639" s="3"/>
      <c r="M639" s="3"/>
      <c r="N639" s="3"/>
      <c r="O639" s="3"/>
      <c r="P639" s="3"/>
      <c r="Q639" s="3"/>
      <c r="R639" s="3"/>
      <c r="S639" s="3"/>
      <c r="T639" s="3"/>
      <c r="U639" s="3"/>
      <c r="V639" s="3"/>
      <c r="W639" s="3"/>
      <c r="X639" s="3"/>
      <c r="Y639" s="3"/>
      <c r="Z639" s="3"/>
      <c r="AA639" s="36"/>
      <c r="AE639" s="67"/>
      <c r="AH639" s="79"/>
    </row>
    <row r="640" ht="15" customHeight="1" spans="1:34">
      <c r="A640" s="3"/>
      <c r="B640" s="3"/>
      <c r="C640" s="3"/>
      <c r="D640" s="31"/>
      <c r="E640" s="31"/>
      <c r="F640" s="3"/>
      <c r="G640" s="3"/>
      <c r="H640" s="3"/>
      <c r="I640" s="3"/>
      <c r="J640" s="3"/>
      <c r="K640" s="3"/>
      <c r="L640" s="3"/>
      <c r="M640" s="3"/>
      <c r="N640" s="3"/>
      <c r="O640" s="3"/>
      <c r="P640" s="3"/>
      <c r="Q640" s="3"/>
      <c r="R640" s="3"/>
      <c r="S640" s="3"/>
      <c r="T640" s="3"/>
      <c r="U640" s="3"/>
      <c r="V640" s="3"/>
      <c r="W640" s="3"/>
      <c r="X640" s="3"/>
      <c r="Y640" s="3"/>
      <c r="Z640" s="3"/>
      <c r="AA640" s="36"/>
      <c r="AE640" s="67"/>
      <c r="AH640" s="79"/>
    </row>
    <row r="641" ht="15" customHeight="1" spans="1:34">
      <c r="A641" s="3"/>
      <c r="B641" s="3"/>
      <c r="C641" s="3"/>
      <c r="D641" s="31"/>
      <c r="E641" s="31"/>
      <c r="F641" s="3"/>
      <c r="G641" s="3"/>
      <c r="H641" s="3"/>
      <c r="I641" s="3"/>
      <c r="J641" s="3"/>
      <c r="K641" s="3"/>
      <c r="L641" s="3"/>
      <c r="M641" s="3"/>
      <c r="N641" s="3"/>
      <c r="O641" s="3"/>
      <c r="P641" s="3"/>
      <c r="Q641" s="3"/>
      <c r="R641" s="3"/>
      <c r="S641" s="3"/>
      <c r="T641" s="3"/>
      <c r="U641" s="3"/>
      <c r="V641" s="3"/>
      <c r="W641" s="3"/>
      <c r="X641" s="3"/>
      <c r="Y641" s="3"/>
      <c r="Z641" s="3"/>
      <c r="AA641" s="36"/>
      <c r="AE641" s="67"/>
      <c r="AH641" s="79"/>
    </row>
    <row r="642" ht="15" customHeight="1" spans="1:34">
      <c r="A642" s="3"/>
      <c r="B642" s="3"/>
      <c r="C642" s="3"/>
      <c r="D642" s="31"/>
      <c r="E642" s="31"/>
      <c r="F642" s="3"/>
      <c r="G642" s="3"/>
      <c r="H642" s="3"/>
      <c r="I642" s="3"/>
      <c r="J642" s="3"/>
      <c r="K642" s="3"/>
      <c r="L642" s="3"/>
      <c r="M642" s="3"/>
      <c r="N642" s="3"/>
      <c r="O642" s="3"/>
      <c r="P642" s="3"/>
      <c r="Q642" s="3"/>
      <c r="R642" s="3"/>
      <c r="S642" s="3"/>
      <c r="T642" s="3"/>
      <c r="U642" s="3"/>
      <c r="V642" s="3"/>
      <c r="W642" s="3"/>
      <c r="X642" s="3"/>
      <c r="Y642" s="3"/>
      <c r="Z642" s="3"/>
      <c r="AA642" s="36"/>
      <c r="AE642" s="67"/>
      <c r="AH642" s="79"/>
    </row>
    <row r="643" ht="15" customHeight="1" spans="1:34">
      <c r="A643" s="3"/>
      <c r="B643" s="3"/>
      <c r="C643" s="3"/>
      <c r="D643" s="31"/>
      <c r="E643" s="31"/>
      <c r="F643" s="3"/>
      <c r="G643" s="3"/>
      <c r="H643" s="3"/>
      <c r="I643" s="3"/>
      <c r="J643" s="3"/>
      <c r="K643" s="3"/>
      <c r="L643" s="3"/>
      <c r="M643" s="3"/>
      <c r="N643" s="3"/>
      <c r="O643" s="3"/>
      <c r="P643" s="3"/>
      <c r="Q643" s="3"/>
      <c r="R643" s="3"/>
      <c r="S643" s="3"/>
      <c r="T643" s="3"/>
      <c r="U643" s="3"/>
      <c r="V643" s="3"/>
      <c r="W643" s="3"/>
      <c r="X643" s="3"/>
      <c r="Y643" s="3"/>
      <c r="Z643" s="3"/>
      <c r="AA643" s="36"/>
      <c r="AE643" s="67"/>
      <c r="AH643" s="79"/>
    </row>
    <row r="644" ht="15" customHeight="1" spans="1:34">
      <c r="A644" s="3"/>
      <c r="B644" s="3"/>
      <c r="C644" s="3"/>
      <c r="D644" s="31"/>
      <c r="E644" s="31"/>
      <c r="F644" s="3"/>
      <c r="G644" s="3"/>
      <c r="H644" s="3"/>
      <c r="I644" s="3"/>
      <c r="J644" s="3"/>
      <c r="K644" s="3"/>
      <c r="L644" s="3"/>
      <c r="M644" s="3"/>
      <c r="N644" s="3"/>
      <c r="O644" s="3"/>
      <c r="P644" s="3"/>
      <c r="Q644" s="3"/>
      <c r="R644" s="3"/>
      <c r="S644" s="3"/>
      <c r="T644" s="3"/>
      <c r="U644" s="3"/>
      <c r="V644" s="3"/>
      <c r="W644" s="3"/>
      <c r="X644" s="3"/>
      <c r="Y644" s="3"/>
      <c r="Z644" s="3"/>
      <c r="AA644" s="36"/>
      <c r="AE644" s="67"/>
      <c r="AH644" s="79"/>
    </row>
    <row r="645" ht="15" customHeight="1" spans="1:34">
      <c r="A645" s="3"/>
      <c r="B645" s="3"/>
      <c r="C645" s="3"/>
      <c r="D645" s="31"/>
      <c r="E645" s="31"/>
      <c r="F645" s="3"/>
      <c r="G645" s="3"/>
      <c r="H645" s="3"/>
      <c r="I645" s="3"/>
      <c r="J645" s="3"/>
      <c r="K645" s="3"/>
      <c r="L645" s="3"/>
      <c r="M645" s="3"/>
      <c r="N645" s="3"/>
      <c r="O645" s="3"/>
      <c r="P645" s="3"/>
      <c r="Q645" s="3"/>
      <c r="R645" s="3"/>
      <c r="S645" s="3"/>
      <c r="T645" s="3"/>
      <c r="U645" s="3"/>
      <c r="V645" s="3"/>
      <c r="W645" s="3"/>
      <c r="X645" s="3"/>
      <c r="Y645" s="3"/>
      <c r="Z645" s="3"/>
      <c r="AA645" s="36"/>
      <c r="AE645" s="67"/>
      <c r="AH645" s="79"/>
    </row>
    <row r="646" ht="15" customHeight="1" spans="1:34">
      <c r="A646" s="3"/>
      <c r="B646" s="3"/>
      <c r="C646" s="3"/>
      <c r="D646" s="31"/>
      <c r="E646" s="31"/>
      <c r="F646" s="3"/>
      <c r="G646" s="3"/>
      <c r="H646" s="3"/>
      <c r="I646" s="3"/>
      <c r="J646" s="3"/>
      <c r="K646" s="3"/>
      <c r="L646" s="3"/>
      <c r="M646" s="3"/>
      <c r="N646" s="3"/>
      <c r="O646" s="3"/>
      <c r="P646" s="3"/>
      <c r="Q646" s="3"/>
      <c r="R646" s="3"/>
      <c r="S646" s="3"/>
      <c r="T646" s="3"/>
      <c r="U646" s="3"/>
      <c r="V646" s="3"/>
      <c r="W646" s="3"/>
      <c r="X646" s="3"/>
      <c r="Y646" s="3"/>
      <c r="Z646" s="3"/>
      <c r="AA646" s="36"/>
      <c r="AE646" s="67"/>
      <c r="AH646" s="79"/>
    </row>
    <row r="647" ht="15" customHeight="1" spans="1:34">
      <c r="A647" s="3"/>
      <c r="B647" s="3"/>
      <c r="C647" s="3"/>
      <c r="D647" s="31"/>
      <c r="E647" s="31"/>
      <c r="F647" s="3"/>
      <c r="G647" s="3"/>
      <c r="H647" s="3"/>
      <c r="I647" s="3"/>
      <c r="J647" s="3"/>
      <c r="K647" s="3"/>
      <c r="L647" s="3"/>
      <c r="M647" s="3"/>
      <c r="N647" s="3"/>
      <c r="O647" s="3"/>
      <c r="P647" s="3"/>
      <c r="Q647" s="3"/>
      <c r="R647" s="3"/>
      <c r="S647" s="3"/>
      <c r="T647" s="3"/>
      <c r="U647" s="3"/>
      <c r="V647" s="3"/>
      <c r="W647" s="3"/>
      <c r="X647" s="3"/>
      <c r="Y647" s="3"/>
      <c r="Z647" s="3"/>
      <c r="AA647" s="36"/>
      <c r="AE647" s="67"/>
      <c r="AH647" s="79"/>
    </row>
    <row r="648" ht="15" customHeight="1" spans="1:34">
      <c r="A648" s="3"/>
      <c r="B648" s="3"/>
      <c r="C648" s="3"/>
      <c r="D648" s="31"/>
      <c r="E648" s="31"/>
      <c r="F648" s="3"/>
      <c r="G648" s="3"/>
      <c r="H648" s="3"/>
      <c r="I648" s="3"/>
      <c r="J648" s="3"/>
      <c r="K648" s="3"/>
      <c r="L648" s="3"/>
      <c r="M648" s="3"/>
      <c r="N648" s="3"/>
      <c r="O648" s="3"/>
      <c r="P648" s="3"/>
      <c r="Q648" s="3"/>
      <c r="R648" s="3"/>
      <c r="S648" s="3"/>
      <c r="T648" s="3"/>
      <c r="U648" s="3"/>
      <c r="V648" s="3"/>
      <c r="W648" s="3"/>
      <c r="X648" s="3"/>
      <c r="Y648" s="3"/>
      <c r="Z648" s="3"/>
      <c r="AA648" s="36"/>
      <c r="AE648" s="67"/>
      <c r="AH648" s="79"/>
    </row>
    <row r="649" ht="15" customHeight="1" spans="1:34">
      <c r="A649" s="3"/>
      <c r="B649" s="3"/>
      <c r="C649" s="3"/>
      <c r="D649" s="31"/>
      <c r="E649" s="31"/>
      <c r="F649" s="3"/>
      <c r="G649" s="3"/>
      <c r="H649" s="3"/>
      <c r="I649" s="3"/>
      <c r="J649" s="3"/>
      <c r="K649" s="3"/>
      <c r="L649" s="3"/>
      <c r="M649" s="3"/>
      <c r="N649" s="3"/>
      <c r="O649" s="3"/>
      <c r="P649" s="3"/>
      <c r="Q649" s="3"/>
      <c r="R649" s="3"/>
      <c r="S649" s="3"/>
      <c r="T649" s="3"/>
      <c r="U649" s="3"/>
      <c r="V649" s="3"/>
      <c r="W649" s="3"/>
      <c r="X649" s="3"/>
      <c r="Y649" s="3"/>
      <c r="Z649" s="3"/>
      <c r="AA649" s="36"/>
      <c r="AE649" s="67"/>
      <c r="AH649" s="79"/>
    </row>
    <row r="650" ht="15" customHeight="1" spans="1:34">
      <c r="A650" s="3"/>
      <c r="B650" s="3"/>
      <c r="C650" s="3"/>
      <c r="D650" s="31"/>
      <c r="E650" s="31"/>
      <c r="F650" s="3"/>
      <c r="G650" s="3"/>
      <c r="H650" s="3"/>
      <c r="I650" s="3"/>
      <c r="J650" s="3"/>
      <c r="K650" s="3"/>
      <c r="L650" s="3"/>
      <c r="M650" s="3"/>
      <c r="N650" s="3"/>
      <c r="O650" s="3"/>
      <c r="P650" s="3"/>
      <c r="Q650" s="3"/>
      <c r="R650" s="3"/>
      <c r="S650" s="3"/>
      <c r="T650" s="3"/>
      <c r="U650" s="3"/>
      <c r="V650" s="3"/>
      <c r="W650" s="3"/>
      <c r="X650" s="3"/>
      <c r="Y650" s="3"/>
      <c r="Z650" s="3"/>
      <c r="AA650" s="36"/>
      <c r="AE650" s="67"/>
      <c r="AH650" s="79"/>
    </row>
    <row r="651" ht="15" customHeight="1" spans="1:34">
      <c r="A651" s="3"/>
      <c r="B651" s="3"/>
      <c r="C651" s="3"/>
      <c r="D651" s="31"/>
      <c r="E651" s="31"/>
      <c r="F651" s="3"/>
      <c r="G651" s="3"/>
      <c r="H651" s="3"/>
      <c r="I651" s="3"/>
      <c r="J651" s="3"/>
      <c r="K651" s="3"/>
      <c r="L651" s="3"/>
      <c r="M651" s="3"/>
      <c r="N651" s="3"/>
      <c r="O651" s="3"/>
      <c r="P651" s="3"/>
      <c r="Q651" s="3"/>
      <c r="R651" s="3"/>
      <c r="S651" s="3"/>
      <c r="T651" s="3"/>
      <c r="U651" s="3"/>
      <c r="V651" s="3"/>
      <c r="W651" s="3"/>
      <c r="X651" s="3"/>
      <c r="Y651" s="3"/>
      <c r="Z651" s="3"/>
      <c r="AA651" s="36"/>
      <c r="AE651" s="67"/>
      <c r="AH651" s="79"/>
    </row>
    <row r="652" ht="15" customHeight="1" spans="1:34">
      <c r="A652" s="3"/>
      <c r="B652" s="3"/>
      <c r="C652" s="3"/>
      <c r="D652" s="31"/>
      <c r="E652" s="31"/>
      <c r="F652" s="3"/>
      <c r="G652" s="3"/>
      <c r="H652" s="3"/>
      <c r="I652" s="3"/>
      <c r="J652" s="3"/>
      <c r="K652" s="3"/>
      <c r="L652" s="3"/>
      <c r="M652" s="3"/>
      <c r="N652" s="3"/>
      <c r="O652" s="3"/>
      <c r="P652" s="3"/>
      <c r="Q652" s="3"/>
      <c r="R652" s="3"/>
      <c r="S652" s="3"/>
      <c r="T652" s="3"/>
      <c r="U652" s="3"/>
      <c r="V652" s="3"/>
      <c r="W652" s="3"/>
      <c r="X652" s="3"/>
      <c r="Y652" s="3"/>
      <c r="Z652" s="3"/>
      <c r="AA652" s="36"/>
      <c r="AE652" s="67"/>
      <c r="AH652" s="79"/>
    </row>
    <row r="653" ht="15" customHeight="1" spans="1:34">
      <c r="A653" s="3"/>
      <c r="B653" s="3"/>
      <c r="C653" s="3"/>
      <c r="D653" s="31"/>
      <c r="E653" s="31"/>
      <c r="F653" s="3"/>
      <c r="G653" s="3"/>
      <c r="H653" s="3"/>
      <c r="I653" s="3"/>
      <c r="J653" s="3"/>
      <c r="K653" s="3"/>
      <c r="L653" s="3"/>
      <c r="M653" s="3"/>
      <c r="N653" s="3"/>
      <c r="O653" s="3"/>
      <c r="P653" s="3"/>
      <c r="Q653" s="3"/>
      <c r="R653" s="3"/>
      <c r="S653" s="3"/>
      <c r="T653" s="3"/>
      <c r="U653" s="3"/>
      <c r="V653" s="3"/>
      <c r="W653" s="3"/>
      <c r="X653" s="3"/>
      <c r="Y653" s="3"/>
      <c r="Z653" s="3"/>
      <c r="AA653" s="36"/>
      <c r="AE653" s="67"/>
      <c r="AH653" s="79"/>
    </row>
    <row r="654" ht="15" customHeight="1" spans="1:34">
      <c r="A654" s="3"/>
      <c r="B654" s="3"/>
      <c r="C654" s="3"/>
      <c r="D654" s="31"/>
      <c r="E654" s="31"/>
      <c r="F654" s="3"/>
      <c r="G654" s="3"/>
      <c r="H654" s="3"/>
      <c r="I654" s="3"/>
      <c r="J654" s="3"/>
      <c r="K654" s="3"/>
      <c r="L654" s="3"/>
      <c r="M654" s="3"/>
      <c r="N654" s="3"/>
      <c r="O654" s="3"/>
      <c r="P654" s="3"/>
      <c r="Q654" s="3"/>
      <c r="R654" s="3"/>
      <c r="S654" s="3"/>
      <c r="T654" s="3"/>
      <c r="U654" s="3"/>
      <c r="V654" s="3"/>
      <c r="W654" s="3"/>
      <c r="X654" s="3"/>
      <c r="Y654" s="3"/>
      <c r="Z654" s="3"/>
      <c r="AA654" s="36"/>
      <c r="AE654" s="67"/>
      <c r="AH654" s="79"/>
    </row>
    <row r="655" ht="15" customHeight="1" spans="1:34">
      <c r="A655" s="3"/>
      <c r="B655" s="3"/>
      <c r="C655" s="3"/>
      <c r="D655" s="31"/>
      <c r="E655" s="31"/>
      <c r="F655" s="3"/>
      <c r="G655" s="3"/>
      <c r="H655" s="3"/>
      <c r="I655" s="3"/>
      <c r="J655" s="3"/>
      <c r="K655" s="3"/>
      <c r="L655" s="3"/>
      <c r="M655" s="3"/>
      <c r="N655" s="3"/>
      <c r="O655" s="3"/>
      <c r="P655" s="3"/>
      <c r="Q655" s="3"/>
      <c r="R655" s="3"/>
      <c r="S655" s="3"/>
      <c r="T655" s="3"/>
      <c r="U655" s="3"/>
      <c r="V655" s="3"/>
      <c r="W655" s="3"/>
      <c r="X655" s="3"/>
      <c r="Y655" s="3"/>
      <c r="Z655" s="3"/>
      <c r="AA655" s="36"/>
      <c r="AE655" s="67"/>
      <c r="AH655" s="79"/>
    </row>
    <row r="656" ht="15" customHeight="1" spans="1:34">
      <c r="A656" s="3"/>
      <c r="B656" s="3"/>
      <c r="C656" s="3"/>
      <c r="D656" s="31"/>
      <c r="E656" s="31"/>
      <c r="F656" s="3"/>
      <c r="G656" s="3"/>
      <c r="H656" s="3"/>
      <c r="I656" s="3"/>
      <c r="J656" s="3"/>
      <c r="K656" s="3"/>
      <c r="L656" s="3"/>
      <c r="M656" s="3"/>
      <c r="N656" s="3"/>
      <c r="O656" s="3"/>
      <c r="P656" s="3"/>
      <c r="Q656" s="3"/>
      <c r="R656" s="3"/>
      <c r="S656" s="3"/>
      <c r="T656" s="3"/>
      <c r="U656" s="3"/>
      <c r="V656" s="3"/>
      <c r="W656" s="3"/>
      <c r="X656" s="3"/>
      <c r="Y656" s="3"/>
      <c r="Z656" s="3"/>
      <c r="AA656" s="36"/>
      <c r="AE656" s="67"/>
      <c r="AH656" s="79"/>
    </row>
    <row r="657" ht="15" customHeight="1" spans="1:34">
      <c r="A657" s="3"/>
      <c r="B657" s="3"/>
      <c r="C657" s="3"/>
      <c r="D657" s="31"/>
      <c r="E657" s="31"/>
      <c r="F657" s="3"/>
      <c r="G657" s="3"/>
      <c r="H657" s="3"/>
      <c r="I657" s="3"/>
      <c r="J657" s="3"/>
      <c r="K657" s="3"/>
      <c r="L657" s="3"/>
      <c r="M657" s="3"/>
      <c r="N657" s="3"/>
      <c r="O657" s="3"/>
      <c r="P657" s="3"/>
      <c r="Q657" s="3"/>
      <c r="R657" s="3"/>
      <c r="S657" s="3"/>
      <c r="T657" s="3"/>
      <c r="U657" s="3"/>
      <c r="V657" s="3"/>
      <c r="W657" s="3"/>
      <c r="X657" s="3"/>
      <c r="Y657" s="3"/>
      <c r="Z657" s="3"/>
      <c r="AA657" s="36"/>
      <c r="AE657" s="67"/>
      <c r="AH657" s="79"/>
    </row>
    <row r="658" ht="15" customHeight="1" spans="1:34">
      <c r="A658" s="3"/>
      <c r="B658" s="3"/>
      <c r="C658" s="3"/>
      <c r="D658" s="31"/>
      <c r="E658" s="31"/>
      <c r="F658" s="3"/>
      <c r="G658" s="3"/>
      <c r="H658" s="3"/>
      <c r="I658" s="3"/>
      <c r="J658" s="3"/>
      <c r="K658" s="3"/>
      <c r="L658" s="3"/>
      <c r="M658" s="3"/>
      <c r="N658" s="3"/>
      <c r="O658" s="3"/>
      <c r="P658" s="3"/>
      <c r="Q658" s="3"/>
      <c r="R658" s="3"/>
      <c r="S658" s="3"/>
      <c r="T658" s="3"/>
      <c r="U658" s="3"/>
      <c r="V658" s="3"/>
      <c r="W658" s="3"/>
      <c r="X658" s="3"/>
      <c r="Y658" s="3"/>
      <c r="Z658" s="3"/>
      <c r="AA658" s="36"/>
      <c r="AE658" s="67"/>
      <c r="AH658" s="79"/>
    </row>
    <row r="659" ht="15" customHeight="1" spans="1:34">
      <c r="A659" s="3"/>
      <c r="B659" s="3"/>
      <c r="C659" s="3"/>
      <c r="D659" s="31"/>
      <c r="E659" s="31"/>
      <c r="F659" s="3"/>
      <c r="G659" s="3"/>
      <c r="H659" s="3"/>
      <c r="I659" s="3"/>
      <c r="J659" s="3"/>
      <c r="K659" s="3"/>
      <c r="L659" s="3"/>
      <c r="M659" s="3"/>
      <c r="N659" s="3"/>
      <c r="O659" s="3"/>
      <c r="P659" s="3"/>
      <c r="Q659" s="3"/>
      <c r="R659" s="3"/>
      <c r="S659" s="3"/>
      <c r="T659" s="3"/>
      <c r="U659" s="3"/>
      <c r="V659" s="3"/>
      <c r="W659" s="3"/>
      <c r="X659" s="3"/>
      <c r="Y659" s="3"/>
      <c r="Z659" s="3"/>
      <c r="AA659" s="36"/>
      <c r="AE659" s="67"/>
      <c r="AH659" s="79"/>
    </row>
    <row r="660" ht="15" customHeight="1" spans="1:34">
      <c r="A660" s="3"/>
      <c r="B660" s="3"/>
      <c r="C660" s="3"/>
      <c r="D660" s="31"/>
      <c r="E660" s="31"/>
      <c r="F660" s="3"/>
      <c r="G660" s="3"/>
      <c r="H660" s="3"/>
      <c r="I660" s="3"/>
      <c r="J660" s="3"/>
      <c r="K660" s="3"/>
      <c r="L660" s="3"/>
      <c r="M660" s="3"/>
      <c r="N660" s="3"/>
      <c r="O660" s="3"/>
      <c r="P660" s="3"/>
      <c r="Q660" s="3"/>
      <c r="R660" s="3"/>
      <c r="S660" s="3"/>
      <c r="T660" s="3"/>
      <c r="U660" s="3"/>
      <c r="V660" s="3"/>
      <c r="W660" s="3"/>
      <c r="X660" s="3"/>
      <c r="Y660" s="3"/>
      <c r="Z660" s="3"/>
      <c r="AA660" s="36"/>
      <c r="AE660" s="67"/>
      <c r="AH660" s="79"/>
    </row>
    <row r="661" ht="15" customHeight="1" spans="1:34">
      <c r="A661" s="3"/>
      <c r="B661" s="3"/>
      <c r="C661" s="3"/>
      <c r="D661" s="31"/>
      <c r="E661" s="31"/>
      <c r="F661" s="3"/>
      <c r="G661" s="3"/>
      <c r="H661" s="3"/>
      <c r="I661" s="3"/>
      <c r="J661" s="3"/>
      <c r="K661" s="3"/>
      <c r="L661" s="3"/>
      <c r="M661" s="3"/>
      <c r="N661" s="3"/>
      <c r="O661" s="3"/>
      <c r="P661" s="3"/>
      <c r="Q661" s="3"/>
      <c r="R661" s="3"/>
      <c r="S661" s="3"/>
      <c r="T661" s="3"/>
      <c r="U661" s="3"/>
      <c r="V661" s="3"/>
      <c r="W661" s="3"/>
      <c r="X661" s="3"/>
      <c r="Y661" s="3"/>
      <c r="Z661" s="3"/>
      <c r="AA661" s="36"/>
      <c r="AE661" s="67"/>
      <c r="AH661" s="79"/>
    </row>
    <row r="662" ht="15" customHeight="1" spans="1:34">
      <c r="A662" s="3"/>
      <c r="B662" s="3"/>
      <c r="C662" s="3"/>
      <c r="D662" s="31"/>
      <c r="E662" s="31"/>
      <c r="F662" s="3"/>
      <c r="G662" s="3"/>
      <c r="H662" s="3"/>
      <c r="I662" s="3"/>
      <c r="J662" s="3"/>
      <c r="K662" s="3"/>
      <c r="L662" s="3"/>
      <c r="M662" s="3"/>
      <c r="N662" s="3"/>
      <c r="O662" s="3"/>
      <c r="P662" s="3"/>
      <c r="Q662" s="3"/>
      <c r="R662" s="3"/>
      <c r="S662" s="3"/>
      <c r="T662" s="3"/>
      <c r="U662" s="3"/>
      <c r="V662" s="3"/>
      <c r="W662" s="3"/>
      <c r="X662" s="3"/>
      <c r="Y662" s="3"/>
      <c r="Z662" s="3"/>
      <c r="AA662" s="36"/>
      <c r="AE662" s="67"/>
      <c r="AH662" s="79"/>
    </row>
    <row r="663" ht="15" customHeight="1" spans="1:34">
      <c r="A663" s="3"/>
      <c r="B663" s="3"/>
      <c r="C663" s="3"/>
      <c r="D663" s="31"/>
      <c r="E663" s="31"/>
      <c r="F663" s="3"/>
      <c r="G663" s="3"/>
      <c r="H663" s="3"/>
      <c r="I663" s="3"/>
      <c r="J663" s="3"/>
      <c r="K663" s="3"/>
      <c r="L663" s="3"/>
      <c r="M663" s="3"/>
      <c r="N663" s="3"/>
      <c r="O663" s="3"/>
      <c r="P663" s="3"/>
      <c r="Q663" s="3"/>
      <c r="R663" s="3"/>
      <c r="S663" s="3"/>
      <c r="T663" s="3"/>
      <c r="U663" s="3"/>
      <c r="V663" s="3"/>
      <c r="W663" s="3"/>
      <c r="X663" s="3"/>
      <c r="Y663" s="3"/>
      <c r="Z663" s="3"/>
      <c r="AA663" s="36"/>
      <c r="AE663" s="67"/>
      <c r="AH663" s="79"/>
    </row>
    <row r="664" ht="15" customHeight="1" spans="1:34">
      <c r="A664" s="3"/>
      <c r="B664" s="3"/>
      <c r="C664" s="3"/>
      <c r="D664" s="31"/>
      <c r="E664" s="31"/>
      <c r="F664" s="3"/>
      <c r="G664" s="3"/>
      <c r="H664" s="3"/>
      <c r="I664" s="3"/>
      <c r="J664" s="3"/>
      <c r="K664" s="3"/>
      <c r="L664" s="3"/>
      <c r="M664" s="3"/>
      <c r="N664" s="3"/>
      <c r="O664" s="3"/>
      <c r="P664" s="3"/>
      <c r="Q664" s="3"/>
      <c r="R664" s="3"/>
      <c r="S664" s="3"/>
      <c r="T664" s="3"/>
      <c r="U664" s="3"/>
      <c r="V664" s="3"/>
      <c r="W664" s="3"/>
      <c r="X664" s="3"/>
      <c r="Y664" s="3"/>
      <c r="Z664" s="3"/>
      <c r="AA664" s="36"/>
      <c r="AE664" s="67"/>
      <c r="AH664" s="79"/>
    </row>
    <row r="665" ht="15" customHeight="1" spans="1:34">
      <c r="A665" s="3"/>
      <c r="B665" s="3"/>
      <c r="C665" s="3"/>
      <c r="D665" s="31"/>
      <c r="E665" s="31"/>
      <c r="F665" s="3"/>
      <c r="G665" s="3"/>
      <c r="H665" s="3"/>
      <c r="I665" s="3"/>
      <c r="J665" s="3"/>
      <c r="K665" s="3"/>
      <c r="L665" s="3"/>
      <c r="M665" s="3"/>
      <c r="N665" s="3"/>
      <c r="O665" s="3"/>
      <c r="P665" s="3"/>
      <c r="Q665" s="3"/>
      <c r="R665" s="3"/>
      <c r="S665" s="3"/>
      <c r="T665" s="3"/>
      <c r="U665" s="3"/>
      <c r="V665" s="3"/>
      <c r="W665" s="3"/>
      <c r="X665" s="3"/>
      <c r="Y665" s="3"/>
      <c r="Z665" s="3"/>
      <c r="AA665" s="36"/>
      <c r="AE665" s="67"/>
      <c r="AH665" s="79"/>
    </row>
    <row r="666" ht="15" customHeight="1" spans="1:34">
      <c r="A666" s="3"/>
      <c r="B666" s="3"/>
      <c r="C666" s="3"/>
      <c r="D666" s="31"/>
      <c r="E666" s="31"/>
      <c r="F666" s="3"/>
      <c r="G666" s="3"/>
      <c r="H666" s="3"/>
      <c r="I666" s="3"/>
      <c r="J666" s="3"/>
      <c r="K666" s="3"/>
      <c r="L666" s="3"/>
      <c r="M666" s="3"/>
      <c r="N666" s="3"/>
      <c r="O666" s="3"/>
      <c r="P666" s="3"/>
      <c r="Q666" s="3"/>
      <c r="R666" s="3"/>
      <c r="S666" s="3"/>
      <c r="T666" s="3"/>
      <c r="U666" s="3"/>
      <c r="V666" s="3"/>
      <c r="W666" s="3"/>
      <c r="X666" s="3"/>
      <c r="Y666" s="3"/>
      <c r="Z666" s="3"/>
      <c r="AA666" s="36"/>
      <c r="AE666" s="67"/>
      <c r="AH666" s="79"/>
    </row>
    <row r="667" ht="15" customHeight="1" spans="1:34">
      <c r="A667" s="3"/>
      <c r="B667" s="3"/>
      <c r="C667" s="3"/>
      <c r="D667" s="31"/>
      <c r="E667" s="31"/>
      <c r="F667" s="3"/>
      <c r="G667" s="3"/>
      <c r="H667" s="3"/>
      <c r="I667" s="3"/>
      <c r="J667" s="3"/>
      <c r="K667" s="3"/>
      <c r="L667" s="3"/>
      <c r="M667" s="3"/>
      <c r="N667" s="3"/>
      <c r="O667" s="3"/>
      <c r="P667" s="3"/>
      <c r="Q667" s="3"/>
      <c r="R667" s="3"/>
      <c r="S667" s="3"/>
      <c r="T667" s="3"/>
      <c r="U667" s="3"/>
      <c r="V667" s="3"/>
      <c r="W667" s="3"/>
      <c r="X667" s="3"/>
      <c r="Y667" s="3"/>
      <c r="Z667" s="3"/>
      <c r="AA667" s="36"/>
      <c r="AE667" s="67"/>
      <c r="AH667" s="79"/>
    </row>
    <row r="668" ht="15" customHeight="1" spans="1:34">
      <c r="A668" s="3"/>
      <c r="B668" s="3"/>
      <c r="C668" s="3"/>
      <c r="D668" s="31"/>
      <c r="E668" s="31"/>
      <c r="F668" s="3"/>
      <c r="G668" s="3"/>
      <c r="H668" s="3"/>
      <c r="I668" s="3"/>
      <c r="J668" s="3"/>
      <c r="K668" s="3"/>
      <c r="L668" s="3"/>
      <c r="M668" s="3"/>
      <c r="N668" s="3"/>
      <c r="O668" s="3"/>
      <c r="P668" s="3"/>
      <c r="Q668" s="3"/>
      <c r="R668" s="3"/>
      <c r="S668" s="3"/>
      <c r="T668" s="3"/>
      <c r="U668" s="3"/>
      <c r="V668" s="3"/>
      <c r="W668" s="3"/>
      <c r="X668" s="3"/>
      <c r="Y668" s="3"/>
      <c r="Z668" s="3"/>
      <c r="AA668" s="36"/>
      <c r="AE668" s="67"/>
      <c r="AH668" s="79"/>
    </row>
    <row r="669" ht="15" customHeight="1" spans="1:34">
      <c r="A669" s="3"/>
      <c r="B669" s="3"/>
      <c r="C669" s="3"/>
      <c r="D669" s="31"/>
      <c r="E669" s="31"/>
      <c r="F669" s="3"/>
      <c r="G669" s="3"/>
      <c r="H669" s="3"/>
      <c r="I669" s="3"/>
      <c r="J669" s="3"/>
      <c r="K669" s="3"/>
      <c r="L669" s="3"/>
      <c r="M669" s="3"/>
      <c r="N669" s="3"/>
      <c r="O669" s="3"/>
      <c r="P669" s="3"/>
      <c r="Q669" s="3"/>
      <c r="R669" s="3"/>
      <c r="S669" s="3"/>
      <c r="T669" s="3"/>
      <c r="U669" s="3"/>
      <c r="V669" s="3"/>
      <c r="W669" s="3"/>
      <c r="X669" s="3"/>
      <c r="Y669" s="3"/>
      <c r="Z669" s="3"/>
      <c r="AA669" s="36"/>
      <c r="AE669" s="67"/>
      <c r="AH669" s="79"/>
    </row>
    <row r="670" ht="15" customHeight="1" spans="1:34">
      <c r="A670" s="3"/>
      <c r="B670" s="3"/>
      <c r="C670" s="3"/>
      <c r="D670" s="31"/>
      <c r="E670" s="31"/>
      <c r="F670" s="3"/>
      <c r="G670" s="3"/>
      <c r="H670" s="3"/>
      <c r="I670" s="3"/>
      <c r="J670" s="3"/>
      <c r="K670" s="3"/>
      <c r="L670" s="3"/>
      <c r="M670" s="3"/>
      <c r="N670" s="3"/>
      <c r="O670" s="3"/>
      <c r="P670" s="3"/>
      <c r="Q670" s="3"/>
      <c r="R670" s="3"/>
      <c r="S670" s="3"/>
      <c r="T670" s="3"/>
      <c r="U670" s="3"/>
      <c r="V670" s="3"/>
      <c r="W670" s="3"/>
      <c r="X670" s="3"/>
      <c r="Y670" s="3"/>
      <c r="Z670" s="3"/>
      <c r="AA670" s="36"/>
      <c r="AE670" s="67"/>
      <c r="AH670" s="79"/>
    </row>
    <row r="671" ht="15" customHeight="1" spans="1:34">
      <c r="A671" s="3"/>
      <c r="B671" s="3"/>
      <c r="C671" s="3"/>
      <c r="D671" s="31"/>
      <c r="E671" s="31"/>
      <c r="F671" s="3"/>
      <c r="G671" s="3"/>
      <c r="H671" s="3"/>
      <c r="I671" s="3"/>
      <c r="J671" s="3"/>
      <c r="K671" s="3"/>
      <c r="L671" s="3"/>
      <c r="M671" s="3"/>
      <c r="N671" s="3"/>
      <c r="O671" s="3"/>
      <c r="P671" s="3"/>
      <c r="Q671" s="3"/>
      <c r="R671" s="3"/>
      <c r="S671" s="3"/>
      <c r="T671" s="3"/>
      <c r="U671" s="3"/>
      <c r="V671" s="3"/>
      <c r="W671" s="3"/>
      <c r="X671" s="3"/>
      <c r="Y671" s="3"/>
      <c r="Z671" s="3"/>
      <c r="AA671" s="36"/>
      <c r="AE671" s="67"/>
      <c r="AH671" s="79"/>
    </row>
    <row r="672" ht="15" customHeight="1" spans="1:34">
      <c r="A672" s="3"/>
      <c r="B672" s="3"/>
      <c r="C672" s="3"/>
      <c r="D672" s="31"/>
      <c r="E672" s="31"/>
      <c r="F672" s="3"/>
      <c r="G672" s="3"/>
      <c r="H672" s="3"/>
      <c r="I672" s="3"/>
      <c r="J672" s="3"/>
      <c r="K672" s="3"/>
      <c r="L672" s="3"/>
      <c r="M672" s="3"/>
      <c r="N672" s="3"/>
      <c r="O672" s="3"/>
      <c r="P672" s="3"/>
      <c r="Q672" s="3"/>
      <c r="R672" s="3"/>
      <c r="S672" s="3"/>
      <c r="T672" s="3"/>
      <c r="U672" s="3"/>
      <c r="V672" s="3"/>
      <c r="W672" s="3"/>
      <c r="X672" s="3"/>
      <c r="Y672" s="3"/>
      <c r="Z672" s="3"/>
      <c r="AA672" s="36"/>
      <c r="AE672" s="67"/>
      <c r="AH672" s="79"/>
    </row>
    <row r="673" ht="15" customHeight="1" spans="1:34">
      <c r="A673" s="3"/>
      <c r="B673" s="3"/>
      <c r="C673" s="3"/>
      <c r="D673" s="31"/>
      <c r="E673" s="31"/>
      <c r="F673" s="3"/>
      <c r="G673" s="3"/>
      <c r="H673" s="3"/>
      <c r="I673" s="3"/>
      <c r="J673" s="3"/>
      <c r="K673" s="3"/>
      <c r="L673" s="3"/>
      <c r="M673" s="3"/>
      <c r="N673" s="3"/>
      <c r="O673" s="3"/>
      <c r="P673" s="3"/>
      <c r="Q673" s="3"/>
      <c r="R673" s="3"/>
      <c r="S673" s="3"/>
      <c r="T673" s="3"/>
      <c r="U673" s="3"/>
      <c r="V673" s="3"/>
      <c r="W673" s="3"/>
      <c r="X673" s="3"/>
      <c r="Y673" s="3"/>
      <c r="Z673" s="3"/>
      <c r="AA673" s="36"/>
      <c r="AE673" s="67"/>
      <c r="AH673" s="79"/>
    </row>
    <row r="674" ht="15" customHeight="1" spans="1:34">
      <c r="A674" s="3"/>
      <c r="B674" s="3"/>
      <c r="C674" s="3"/>
      <c r="D674" s="31"/>
      <c r="E674" s="31"/>
      <c r="F674" s="3"/>
      <c r="G674" s="3"/>
      <c r="H674" s="3"/>
      <c r="I674" s="3"/>
      <c r="J674" s="3"/>
      <c r="K674" s="3"/>
      <c r="L674" s="3"/>
      <c r="M674" s="3"/>
      <c r="N674" s="3"/>
      <c r="O674" s="3"/>
      <c r="P674" s="3"/>
      <c r="Q674" s="3"/>
      <c r="R674" s="3"/>
      <c r="S674" s="3"/>
      <c r="T674" s="3"/>
      <c r="U674" s="3"/>
      <c r="V674" s="3"/>
      <c r="W674" s="3"/>
      <c r="X674" s="3"/>
      <c r="Y674" s="3"/>
      <c r="Z674" s="3"/>
      <c r="AA674" s="36"/>
      <c r="AE674" s="67"/>
      <c r="AH674" s="79"/>
    </row>
    <row r="675" ht="15" customHeight="1" spans="1:34">
      <c r="A675" s="3"/>
      <c r="B675" s="3"/>
      <c r="C675" s="3"/>
      <c r="D675" s="31"/>
      <c r="E675" s="31"/>
      <c r="F675" s="3"/>
      <c r="G675" s="3"/>
      <c r="H675" s="3"/>
      <c r="I675" s="3"/>
      <c r="J675" s="3"/>
      <c r="K675" s="3"/>
      <c r="L675" s="3"/>
      <c r="M675" s="3"/>
      <c r="N675" s="3"/>
      <c r="O675" s="3"/>
      <c r="P675" s="3"/>
      <c r="Q675" s="3"/>
      <c r="R675" s="3"/>
      <c r="S675" s="3"/>
      <c r="T675" s="3"/>
      <c r="U675" s="3"/>
      <c r="V675" s="3"/>
      <c r="W675" s="3"/>
      <c r="X675" s="3"/>
      <c r="Y675" s="3"/>
      <c r="Z675" s="3"/>
      <c r="AA675" s="36"/>
      <c r="AE675" s="67"/>
      <c r="AH675" s="79"/>
    </row>
    <row r="676" ht="15" customHeight="1" spans="1:34">
      <c r="A676" s="3"/>
      <c r="B676" s="3"/>
      <c r="C676" s="3"/>
      <c r="D676" s="31"/>
      <c r="E676" s="31"/>
      <c r="F676" s="3"/>
      <c r="G676" s="3"/>
      <c r="H676" s="3"/>
      <c r="I676" s="3"/>
      <c r="J676" s="3"/>
      <c r="K676" s="3"/>
      <c r="L676" s="3"/>
      <c r="M676" s="3"/>
      <c r="N676" s="3"/>
      <c r="O676" s="3"/>
      <c r="P676" s="3"/>
      <c r="Q676" s="3"/>
      <c r="R676" s="3"/>
      <c r="S676" s="3"/>
      <c r="T676" s="3"/>
      <c r="U676" s="3"/>
      <c r="V676" s="3"/>
      <c r="W676" s="3"/>
      <c r="X676" s="3"/>
      <c r="Y676" s="3"/>
      <c r="Z676" s="3"/>
      <c r="AA676" s="36"/>
      <c r="AE676" s="67"/>
      <c r="AH676" s="79"/>
    </row>
    <row r="677" ht="15" customHeight="1" spans="1:34">
      <c r="A677" s="3"/>
      <c r="B677" s="3"/>
      <c r="C677" s="3"/>
      <c r="D677" s="31"/>
      <c r="E677" s="31"/>
      <c r="F677" s="3"/>
      <c r="G677" s="3"/>
      <c r="H677" s="3"/>
      <c r="I677" s="3"/>
      <c r="J677" s="3"/>
      <c r="K677" s="3"/>
      <c r="L677" s="3"/>
      <c r="M677" s="3"/>
      <c r="N677" s="3"/>
      <c r="O677" s="3"/>
      <c r="P677" s="3"/>
      <c r="Q677" s="3"/>
      <c r="R677" s="3"/>
      <c r="S677" s="3"/>
      <c r="T677" s="3"/>
      <c r="U677" s="3"/>
      <c r="V677" s="3"/>
      <c r="W677" s="3"/>
      <c r="X677" s="3"/>
      <c r="Y677" s="3"/>
      <c r="Z677" s="3"/>
      <c r="AA677" s="36"/>
      <c r="AE677" s="67"/>
      <c r="AH677" s="79"/>
    </row>
    <row r="678" ht="15" customHeight="1" spans="1:34">
      <c r="A678" s="3"/>
      <c r="B678" s="3"/>
      <c r="C678" s="3"/>
      <c r="D678" s="31"/>
      <c r="E678" s="31"/>
      <c r="F678" s="3"/>
      <c r="G678" s="3"/>
      <c r="H678" s="3"/>
      <c r="I678" s="3"/>
      <c r="J678" s="3"/>
      <c r="K678" s="3"/>
      <c r="L678" s="3"/>
      <c r="M678" s="3"/>
      <c r="N678" s="3"/>
      <c r="O678" s="3"/>
      <c r="P678" s="3"/>
      <c r="Q678" s="3"/>
      <c r="R678" s="3"/>
      <c r="S678" s="3"/>
      <c r="T678" s="3"/>
      <c r="U678" s="3"/>
      <c r="V678" s="3"/>
      <c r="W678" s="3"/>
      <c r="X678" s="3"/>
      <c r="Y678" s="3"/>
      <c r="Z678" s="3"/>
      <c r="AA678" s="36"/>
      <c r="AE678" s="67"/>
      <c r="AH678" s="79"/>
    </row>
    <row r="679" ht="15" customHeight="1" spans="1:34">
      <c r="A679" s="3"/>
      <c r="B679" s="3"/>
      <c r="C679" s="3"/>
      <c r="D679" s="31"/>
      <c r="E679" s="31"/>
      <c r="F679" s="3"/>
      <c r="G679" s="3"/>
      <c r="H679" s="3"/>
      <c r="I679" s="3"/>
      <c r="J679" s="3"/>
      <c r="K679" s="3"/>
      <c r="L679" s="3"/>
      <c r="M679" s="3"/>
      <c r="N679" s="3"/>
      <c r="O679" s="3"/>
      <c r="P679" s="3"/>
      <c r="Q679" s="3"/>
      <c r="R679" s="3"/>
      <c r="S679" s="3"/>
      <c r="T679" s="3"/>
      <c r="U679" s="3"/>
      <c r="V679" s="3"/>
      <c r="W679" s="3"/>
      <c r="X679" s="3"/>
      <c r="Y679" s="3"/>
      <c r="Z679" s="3"/>
      <c r="AA679" s="36"/>
      <c r="AE679" s="67"/>
      <c r="AH679" s="79"/>
    </row>
    <row r="680" ht="15" customHeight="1" spans="1:34">
      <c r="A680" s="3"/>
      <c r="B680" s="3"/>
      <c r="C680" s="3"/>
      <c r="D680" s="31"/>
      <c r="E680" s="31"/>
      <c r="F680" s="3"/>
      <c r="G680" s="3"/>
      <c r="H680" s="3"/>
      <c r="I680" s="3"/>
      <c r="J680" s="3"/>
      <c r="K680" s="3"/>
      <c r="L680" s="3"/>
      <c r="M680" s="3"/>
      <c r="N680" s="3"/>
      <c r="O680" s="3"/>
      <c r="P680" s="3"/>
      <c r="Q680" s="3"/>
      <c r="R680" s="3"/>
      <c r="S680" s="3"/>
      <c r="T680" s="3"/>
      <c r="U680" s="3"/>
      <c r="V680" s="3"/>
      <c r="W680" s="3"/>
      <c r="X680" s="3"/>
      <c r="Y680" s="3"/>
      <c r="Z680" s="3"/>
      <c r="AA680" s="36"/>
      <c r="AE680" s="67"/>
      <c r="AH680" s="79"/>
    </row>
    <row r="681" ht="15" customHeight="1" spans="1:34">
      <c r="A681" s="3"/>
      <c r="B681" s="3"/>
      <c r="C681" s="3"/>
      <c r="D681" s="31"/>
      <c r="E681" s="31"/>
      <c r="F681" s="3"/>
      <c r="G681" s="3"/>
      <c r="H681" s="3"/>
      <c r="I681" s="3"/>
      <c r="J681" s="3"/>
      <c r="K681" s="3"/>
      <c r="L681" s="3"/>
      <c r="M681" s="3"/>
      <c r="N681" s="3"/>
      <c r="O681" s="3"/>
      <c r="P681" s="3"/>
      <c r="Q681" s="3"/>
      <c r="R681" s="3"/>
      <c r="S681" s="3"/>
      <c r="T681" s="3"/>
      <c r="U681" s="3"/>
      <c r="V681" s="3"/>
      <c r="W681" s="3"/>
      <c r="X681" s="3"/>
      <c r="Y681" s="3"/>
      <c r="Z681" s="3"/>
      <c r="AA681" s="36"/>
      <c r="AE681" s="67"/>
      <c r="AH681" s="79"/>
    </row>
    <row r="682" ht="15" customHeight="1" spans="1:34">
      <c r="A682" s="3"/>
      <c r="B682" s="3"/>
      <c r="C682" s="3"/>
      <c r="D682" s="31"/>
      <c r="E682" s="31"/>
      <c r="F682" s="3"/>
      <c r="G682" s="3"/>
      <c r="H682" s="3"/>
      <c r="I682" s="3"/>
      <c r="J682" s="3"/>
      <c r="K682" s="3"/>
      <c r="L682" s="3"/>
      <c r="M682" s="3"/>
      <c r="N682" s="3"/>
      <c r="O682" s="3"/>
      <c r="P682" s="3"/>
      <c r="Q682" s="3"/>
      <c r="R682" s="3"/>
      <c r="S682" s="3"/>
      <c r="T682" s="3"/>
      <c r="U682" s="3"/>
      <c r="V682" s="3"/>
      <c r="W682" s="3"/>
      <c r="X682" s="3"/>
      <c r="Y682" s="3"/>
      <c r="Z682" s="3"/>
      <c r="AA682" s="36"/>
      <c r="AE682" s="67"/>
      <c r="AH682" s="79"/>
    </row>
    <row r="683" ht="15" customHeight="1" spans="1:34">
      <c r="A683" s="3"/>
      <c r="B683" s="3"/>
      <c r="C683" s="3"/>
      <c r="D683" s="31"/>
      <c r="E683" s="31"/>
      <c r="F683" s="3"/>
      <c r="G683" s="3"/>
      <c r="H683" s="3"/>
      <c r="I683" s="3"/>
      <c r="J683" s="3"/>
      <c r="K683" s="3"/>
      <c r="L683" s="3"/>
      <c r="M683" s="3"/>
      <c r="N683" s="3"/>
      <c r="O683" s="3"/>
      <c r="P683" s="3"/>
      <c r="Q683" s="3"/>
      <c r="R683" s="3"/>
      <c r="S683" s="3"/>
      <c r="T683" s="3"/>
      <c r="U683" s="3"/>
      <c r="V683" s="3"/>
      <c r="W683" s="3"/>
      <c r="X683" s="3"/>
      <c r="Y683" s="3"/>
      <c r="Z683" s="3"/>
      <c r="AA683" s="36"/>
      <c r="AE683" s="67"/>
      <c r="AH683" s="79"/>
    </row>
    <row r="684" ht="15" customHeight="1" spans="1:34">
      <c r="A684" s="3"/>
      <c r="B684" s="3"/>
      <c r="C684" s="3"/>
      <c r="D684" s="31"/>
      <c r="E684" s="31"/>
      <c r="F684" s="3"/>
      <c r="G684" s="3"/>
      <c r="H684" s="3"/>
      <c r="I684" s="3"/>
      <c r="J684" s="3"/>
      <c r="K684" s="3"/>
      <c r="L684" s="3"/>
      <c r="M684" s="3"/>
      <c r="N684" s="3"/>
      <c r="O684" s="3"/>
      <c r="P684" s="3"/>
      <c r="Q684" s="3"/>
      <c r="R684" s="3"/>
      <c r="S684" s="3"/>
      <c r="T684" s="3"/>
      <c r="U684" s="3"/>
      <c r="V684" s="3"/>
      <c r="W684" s="3"/>
      <c r="X684" s="3"/>
      <c r="Y684" s="3"/>
      <c r="Z684" s="3"/>
      <c r="AA684" s="36"/>
      <c r="AE684" s="67"/>
      <c r="AH684" s="79"/>
    </row>
    <row r="685" ht="15" customHeight="1" spans="1:34">
      <c r="A685" s="3"/>
      <c r="B685" s="3"/>
      <c r="C685" s="3"/>
      <c r="D685" s="31"/>
      <c r="E685" s="31"/>
      <c r="F685" s="3"/>
      <c r="G685" s="3"/>
      <c r="H685" s="3"/>
      <c r="I685" s="3"/>
      <c r="J685" s="3"/>
      <c r="K685" s="3"/>
      <c r="L685" s="3"/>
      <c r="M685" s="3"/>
      <c r="N685" s="3"/>
      <c r="O685" s="3"/>
      <c r="P685" s="3"/>
      <c r="Q685" s="3"/>
      <c r="R685" s="3"/>
      <c r="S685" s="3"/>
      <c r="T685" s="3"/>
      <c r="U685" s="3"/>
      <c r="V685" s="3"/>
      <c r="W685" s="3"/>
      <c r="X685" s="3"/>
      <c r="Y685" s="3"/>
      <c r="Z685" s="3"/>
      <c r="AA685" s="36"/>
      <c r="AE685" s="67"/>
      <c r="AH685" s="79"/>
    </row>
    <row r="686" ht="15" customHeight="1" spans="1:34">
      <c r="A686" s="3"/>
      <c r="B686" s="3"/>
      <c r="C686" s="3"/>
      <c r="D686" s="31"/>
      <c r="E686" s="31"/>
      <c r="F686" s="3"/>
      <c r="G686" s="3"/>
      <c r="H686" s="3"/>
      <c r="I686" s="3"/>
      <c r="J686" s="3"/>
      <c r="K686" s="3"/>
      <c r="L686" s="3"/>
      <c r="M686" s="3"/>
      <c r="N686" s="3"/>
      <c r="O686" s="3"/>
      <c r="P686" s="3"/>
      <c r="Q686" s="3"/>
      <c r="R686" s="3"/>
      <c r="S686" s="3"/>
      <c r="T686" s="3"/>
      <c r="U686" s="3"/>
      <c r="V686" s="3"/>
      <c r="W686" s="3"/>
      <c r="X686" s="3"/>
      <c r="Y686" s="3"/>
      <c r="Z686" s="3"/>
      <c r="AA686" s="36"/>
      <c r="AE686" s="67"/>
      <c r="AH686" s="79"/>
    </row>
    <row r="687" ht="15" customHeight="1" spans="1:34">
      <c r="A687" s="3"/>
      <c r="B687" s="3"/>
      <c r="C687" s="3"/>
      <c r="D687" s="31"/>
      <c r="E687" s="31"/>
      <c r="F687" s="3"/>
      <c r="G687" s="3"/>
      <c r="H687" s="3"/>
      <c r="I687" s="3"/>
      <c r="J687" s="3"/>
      <c r="K687" s="3"/>
      <c r="L687" s="3"/>
      <c r="M687" s="3"/>
      <c r="N687" s="3"/>
      <c r="O687" s="3"/>
      <c r="P687" s="3"/>
      <c r="Q687" s="3"/>
      <c r="R687" s="3"/>
      <c r="S687" s="3"/>
      <c r="T687" s="3"/>
      <c r="U687" s="3"/>
      <c r="V687" s="3"/>
      <c r="W687" s="3"/>
      <c r="X687" s="3"/>
      <c r="Y687" s="3"/>
      <c r="Z687" s="3"/>
      <c r="AA687" s="36"/>
      <c r="AE687" s="67"/>
      <c r="AH687" s="79"/>
    </row>
    <row r="688" ht="15" customHeight="1" spans="1:34">
      <c r="A688" s="3"/>
      <c r="B688" s="3"/>
      <c r="C688" s="3"/>
      <c r="D688" s="31"/>
      <c r="E688" s="31"/>
      <c r="F688" s="3"/>
      <c r="G688" s="3"/>
      <c r="H688" s="3"/>
      <c r="I688" s="3"/>
      <c r="J688" s="3"/>
      <c r="K688" s="3"/>
      <c r="L688" s="3"/>
      <c r="M688" s="3"/>
      <c r="N688" s="3"/>
      <c r="O688" s="3"/>
      <c r="P688" s="3"/>
      <c r="Q688" s="3"/>
      <c r="R688" s="3"/>
      <c r="S688" s="3"/>
      <c r="T688" s="3"/>
      <c r="U688" s="3"/>
      <c r="V688" s="3"/>
      <c r="W688" s="3"/>
      <c r="X688" s="3"/>
      <c r="Y688" s="3"/>
      <c r="Z688" s="3"/>
      <c r="AA688" s="36"/>
      <c r="AE688" s="67"/>
      <c r="AH688" s="79"/>
    </row>
    <row r="689" ht="15" customHeight="1" spans="1:34">
      <c r="A689" s="3"/>
      <c r="B689" s="3"/>
      <c r="C689" s="3"/>
      <c r="D689" s="31"/>
      <c r="E689" s="31"/>
      <c r="F689" s="3"/>
      <c r="G689" s="3"/>
      <c r="H689" s="3"/>
      <c r="I689" s="3"/>
      <c r="J689" s="3"/>
      <c r="K689" s="3"/>
      <c r="L689" s="3"/>
      <c r="M689" s="3"/>
      <c r="N689" s="3"/>
      <c r="O689" s="3"/>
      <c r="P689" s="3"/>
      <c r="Q689" s="3"/>
      <c r="R689" s="3"/>
      <c r="S689" s="3"/>
      <c r="T689" s="3"/>
      <c r="U689" s="3"/>
      <c r="V689" s="3"/>
      <c r="W689" s="3"/>
      <c r="X689" s="3"/>
      <c r="Y689" s="3"/>
      <c r="Z689" s="3"/>
      <c r="AA689" s="36"/>
      <c r="AE689" s="67"/>
      <c r="AH689" s="79"/>
    </row>
    <row r="690" ht="15" customHeight="1" spans="1:34">
      <c r="A690" s="3"/>
      <c r="B690" s="3"/>
      <c r="C690" s="3"/>
      <c r="D690" s="31"/>
      <c r="E690" s="31"/>
      <c r="F690" s="3"/>
      <c r="G690" s="3"/>
      <c r="H690" s="3"/>
      <c r="I690" s="3"/>
      <c r="J690" s="3"/>
      <c r="K690" s="3"/>
      <c r="L690" s="3"/>
      <c r="M690" s="3"/>
      <c r="N690" s="3"/>
      <c r="O690" s="3"/>
      <c r="P690" s="3"/>
      <c r="Q690" s="3"/>
      <c r="R690" s="3"/>
      <c r="S690" s="3"/>
      <c r="T690" s="3"/>
      <c r="U690" s="3"/>
      <c r="V690" s="3"/>
      <c r="W690" s="3"/>
      <c r="X690" s="3"/>
      <c r="Y690" s="3"/>
      <c r="Z690" s="3"/>
      <c r="AA690" s="36"/>
      <c r="AE690" s="67"/>
      <c r="AH690" s="79"/>
    </row>
    <row r="691" ht="15" customHeight="1" spans="1:34">
      <c r="A691" s="3"/>
      <c r="B691" s="3"/>
      <c r="C691" s="3"/>
      <c r="D691" s="31"/>
      <c r="E691" s="31"/>
      <c r="F691" s="3"/>
      <c r="G691" s="3"/>
      <c r="H691" s="3"/>
      <c r="I691" s="3"/>
      <c r="J691" s="3"/>
      <c r="K691" s="3"/>
      <c r="L691" s="3"/>
      <c r="M691" s="3"/>
      <c r="N691" s="3"/>
      <c r="O691" s="3"/>
      <c r="P691" s="3"/>
      <c r="Q691" s="3"/>
      <c r="R691" s="3"/>
      <c r="S691" s="3"/>
      <c r="T691" s="3"/>
      <c r="U691" s="3"/>
      <c r="V691" s="3"/>
      <c r="W691" s="3"/>
      <c r="X691" s="3"/>
      <c r="Y691" s="3"/>
      <c r="Z691" s="3"/>
      <c r="AA691" s="36"/>
      <c r="AE691" s="67"/>
      <c r="AH691" s="79"/>
    </row>
    <row r="692" ht="15" customHeight="1" spans="1:34">
      <c r="A692" s="3"/>
      <c r="B692" s="3"/>
      <c r="C692" s="3"/>
      <c r="D692" s="31"/>
      <c r="E692" s="31"/>
      <c r="F692" s="3"/>
      <c r="G692" s="3"/>
      <c r="H692" s="3"/>
      <c r="I692" s="3"/>
      <c r="J692" s="3"/>
      <c r="K692" s="3"/>
      <c r="L692" s="3"/>
      <c r="M692" s="3"/>
      <c r="N692" s="3"/>
      <c r="O692" s="3"/>
      <c r="P692" s="3"/>
      <c r="Q692" s="3"/>
      <c r="R692" s="3"/>
      <c r="S692" s="3"/>
      <c r="T692" s="3"/>
      <c r="U692" s="3"/>
      <c r="V692" s="3"/>
      <c r="W692" s="3"/>
      <c r="X692" s="3"/>
      <c r="Y692" s="3"/>
      <c r="Z692" s="3"/>
      <c r="AA692" s="36"/>
      <c r="AE692" s="67"/>
      <c r="AH692" s="79"/>
    </row>
    <row r="693" ht="15" customHeight="1" spans="1:34">
      <c r="A693" s="3"/>
      <c r="B693" s="3"/>
      <c r="C693" s="3"/>
      <c r="D693" s="31"/>
      <c r="E693" s="31"/>
      <c r="F693" s="3"/>
      <c r="G693" s="3"/>
      <c r="H693" s="3"/>
      <c r="I693" s="3"/>
      <c r="J693" s="3"/>
      <c r="K693" s="3"/>
      <c r="L693" s="3"/>
      <c r="M693" s="3"/>
      <c r="N693" s="3"/>
      <c r="O693" s="3"/>
      <c r="P693" s="3"/>
      <c r="Q693" s="3"/>
      <c r="R693" s="3"/>
      <c r="S693" s="3"/>
      <c r="T693" s="3"/>
      <c r="U693" s="3"/>
      <c r="V693" s="3"/>
      <c r="W693" s="3"/>
      <c r="X693" s="3"/>
      <c r="Y693" s="3"/>
      <c r="Z693" s="3"/>
      <c r="AA693" s="36"/>
      <c r="AE693" s="67"/>
      <c r="AH693" s="79"/>
    </row>
    <row r="694" ht="15" customHeight="1" spans="1:34">
      <c r="A694" s="3"/>
      <c r="B694" s="3"/>
      <c r="C694" s="3"/>
      <c r="D694" s="31"/>
      <c r="E694" s="31"/>
      <c r="F694" s="3"/>
      <c r="G694" s="3"/>
      <c r="H694" s="3"/>
      <c r="I694" s="3"/>
      <c r="J694" s="3"/>
      <c r="K694" s="3"/>
      <c r="L694" s="3"/>
      <c r="M694" s="3"/>
      <c r="N694" s="3"/>
      <c r="O694" s="3"/>
      <c r="P694" s="3"/>
      <c r="Q694" s="3"/>
      <c r="R694" s="3"/>
      <c r="S694" s="3"/>
      <c r="T694" s="3"/>
      <c r="U694" s="3"/>
      <c r="V694" s="3"/>
      <c r="W694" s="3"/>
      <c r="X694" s="3"/>
      <c r="Y694" s="3"/>
      <c r="Z694" s="3"/>
      <c r="AA694" s="36"/>
      <c r="AE694" s="67"/>
      <c r="AH694" s="79"/>
    </row>
    <row r="695" ht="15" customHeight="1" spans="1:34">
      <c r="A695" s="3"/>
      <c r="B695" s="3"/>
      <c r="C695" s="3"/>
      <c r="D695" s="31"/>
      <c r="E695" s="31"/>
      <c r="F695" s="3"/>
      <c r="G695" s="3"/>
      <c r="H695" s="3"/>
      <c r="I695" s="3"/>
      <c r="J695" s="3"/>
      <c r="K695" s="3"/>
      <c r="L695" s="3"/>
      <c r="M695" s="3"/>
      <c r="N695" s="3"/>
      <c r="O695" s="3"/>
      <c r="P695" s="3"/>
      <c r="Q695" s="3"/>
      <c r="R695" s="3"/>
      <c r="S695" s="3"/>
      <c r="T695" s="3"/>
      <c r="U695" s="3"/>
      <c r="V695" s="3"/>
      <c r="W695" s="3"/>
      <c r="X695" s="3"/>
      <c r="Y695" s="3"/>
      <c r="Z695" s="3"/>
      <c r="AA695" s="36"/>
      <c r="AE695" s="67"/>
      <c r="AH695" s="79"/>
    </row>
    <row r="696" ht="15" customHeight="1" spans="1:34">
      <c r="A696" s="3"/>
      <c r="B696" s="3"/>
      <c r="C696" s="3"/>
      <c r="D696" s="31"/>
      <c r="E696" s="31"/>
      <c r="F696" s="3"/>
      <c r="G696" s="3"/>
      <c r="H696" s="3"/>
      <c r="I696" s="3"/>
      <c r="J696" s="3"/>
      <c r="K696" s="3"/>
      <c r="L696" s="3"/>
      <c r="M696" s="3"/>
      <c r="N696" s="3"/>
      <c r="O696" s="3"/>
      <c r="P696" s="3"/>
      <c r="Q696" s="3"/>
      <c r="R696" s="3"/>
      <c r="S696" s="3"/>
      <c r="T696" s="3"/>
      <c r="U696" s="3"/>
      <c r="V696" s="3"/>
      <c r="W696" s="3"/>
      <c r="X696" s="3"/>
      <c r="Y696" s="3"/>
      <c r="Z696" s="3"/>
      <c r="AA696" s="36"/>
      <c r="AE696" s="67"/>
      <c r="AH696" s="79"/>
    </row>
    <row r="697" ht="15" customHeight="1" spans="1:34">
      <c r="A697" s="3"/>
      <c r="B697" s="3"/>
      <c r="C697" s="3"/>
      <c r="D697" s="31"/>
      <c r="E697" s="31"/>
      <c r="F697" s="3"/>
      <c r="G697" s="3"/>
      <c r="H697" s="3"/>
      <c r="I697" s="3"/>
      <c r="J697" s="3"/>
      <c r="K697" s="3"/>
      <c r="L697" s="3"/>
      <c r="M697" s="3"/>
      <c r="N697" s="3"/>
      <c r="O697" s="3"/>
      <c r="P697" s="3"/>
      <c r="Q697" s="3"/>
      <c r="R697" s="3"/>
      <c r="S697" s="3"/>
      <c r="T697" s="3"/>
      <c r="U697" s="3"/>
      <c r="V697" s="3"/>
      <c r="W697" s="3"/>
      <c r="X697" s="3"/>
      <c r="Y697" s="3"/>
      <c r="Z697" s="3"/>
      <c r="AA697" s="36"/>
      <c r="AE697" s="67"/>
      <c r="AH697" s="79"/>
    </row>
    <row r="698" ht="15" customHeight="1" spans="1:34">
      <c r="A698" s="3"/>
      <c r="B698" s="3"/>
      <c r="C698" s="3"/>
      <c r="D698" s="31"/>
      <c r="E698" s="31"/>
      <c r="F698" s="3"/>
      <c r="G698" s="3"/>
      <c r="H698" s="3"/>
      <c r="I698" s="3"/>
      <c r="J698" s="3"/>
      <c r="K698" s="3"/>
      <c r="L698" s="3"/>
      <c r="M698" s="3"/>
      <c r="N698" s="3"/>
      <c r="O698" s="3"/>
      <c r="P698" s="3"/>
      <c r="Q698" s="3"/>
      <c r="R698" s="3"/>
      <c r="S698" s="3"/>
      <c r="T698" s="3"/>
      <c r="U698" s="3"/>
      <c r="V698" s="3"/>
      <c r="W698" s="3"/>
      <c r="X698" s="3"/>
      <c r="Y698" s="3"/>
      <c r="Z698" s="3"/>
      <c r="AA698" s="36"/>
      <c r="AE698" s="67"/>
      <c r="AH698" s="79"/>
    </row>
    <row r="699" ht="15" customHeight="1" spans="1:34">
      <c r="A699" s="3"/>
      <c r="B699" s="3"/>
      <c r="C699" s="3"/>
      <c r="D699" s="31"/>
      <c r="E699" s="31"/>
      <c r="F699" s="3"/>
      <c r="G699" s="3"/>
      <c r="H699" s="3"/>
      <c r="I699" s="3"/>
      <c r="J699" s="3"/>
      <c r="K699" s="3"/>
      <c r="L699" s="3"/>
      <c r="M699" s="3"/>
      <c r="N699" s="3"/>
      <c r="O699" s="3"/>
      <c r="P699" s="3"/>
      <c r="Q699" s="3"/>
      <c r="R699" s="3"/>
      <c r="S699" s="3"/>
      <c r="T699" s="3"/>
      <c r="U699" s="3"/>
      <c r="V699" s="3"/>
      <c r="W699" s="3"/>
      <c r="X699" s="3"/>
      <c r="Y699" s="3"/>
      <c r="Z699" s="3"/>
      <c r="AA699" s="36"/>
      <c r="AE699" s="67"/>
      <c r="AH699" s="79"/>
    </row>
    <row r="700" ht="15" customHeight="1" spans="1:34">
      <c r="A700" s="3"/>
      <c r="B700" s="3"/>
      <c r="C700" s="3"/>
      <c r="D700" s="31"/>
      <c r="E700" s="31"/>
      <c r="F700" s="3"/>
      <c r="G700" s="3"/>
      <c r="H700" s="3"/>
      <c r="I700" s="3"/>
      <c r="J700" s="3"/>
      <c r="K700" s="3"/>
      <c r="L700" s="3"/>
      <c r="M700" s="3"/>
      <c r="N700" s="3"/>
      <c r="O700" s="3"/>
      <c r="P700" s="3"/>
      <c r="Q700" s="3"/>
      <c r="R700" s="3"/>
      <c r="S700" s="3"/>
      <c r="T700" s="3"/>
      <c r="U700" s="3"/>
      <c r="V700" s="3"/>
      <c r="W700" s="3"/>
      <c r="X700" s="3"/>
      <c r="Y700" s="3"/>
      <c r="Z700" s="3"/>
      <c r="AA700" s="36"/>
      <c r="AE700" s="67"/>
      <c r="AH700" s="79"/>
    </row>
    <row r="701" ht="15" customHeight="1" spans="1:34">
      <c r="A701" s="3"/>
      <c r="B701" s="3"/>
      <c r="C701" s="3"/>
      <c r="D701" s="31"/>
      <c r="E701" s="31"/>
      <c r="F701" s="3"/>
      <c r="G701" s="3"/>
      <c r="H701" s="3"/>
      <c r="I701" s="3"/>
      <c r="J701" s="3"/>
      <c r="K701" s="3"/>
      <c r="L701" s="3"/>
      <c r="M701" s="3"/>
      <c r="N701" s="3"/>
      <c r="O701" s="3"/>
      <c r="P701" s="3"/>
      <c r="Q701" s="3"/>
      <c r="R701" s="3"/>
      <c r="S701" s="3"/>
      <c r="T701" s="3"/>
      <c r="U701" s="3"/>
      <c r="V701" s="3"/>
      <c r="W701" s="3"/>
      <c r="X701" s="3"/>
      <c r="Y701" s="3"/>
      <c r="Z701" s="3"/>
      <c r="AA701" s="36"/>
      <c r="AE701" s="67"/>
      <c r="AH701" s="79"/>
    </row>
    <row r="702" ht="15" customHeight="1" spans="1:34">
      <c r="A702" s="3"/>
      <c r="B702" s="3"/>
      <c r="C702" s="3"/>
      <c r="D702" s="31"/>
      <c r="E702" s="31"/>
      <c r="F702" s="3"/>
      <c r="G702" s="3"/>
      <c r="H702" s="3"/>
      <c r="I702" s="3"/>
      <c r="J702" s="3"/>
      <c r="K702" s="3"/>
      <c r="L702" s="3"/>
      <c r="M702" s="3"/>
      <c r="N702" s="3"/>
      <c r="O702" s="3"/>
      <c r="P702" s="3"/>
      <c r="Q702" s="3"/>
      <c r="R702" s="3"/>
      <c r="S702" s="3"/>
      <c r="T702" s="3"/>
      <c r="U702" s="3"/>
      <c r="V702" s="3"/>
      <c r="W702" s="3"/>
      <c r="X702" s="3"/>
      <c r="Y702" s="3"/>
      <c r="Z702" s="3"/>
      <c r="AA702" s="36"/>
      <c r="AE702" s="67"/>
      <c r="AH702" s="79"/>
    </row>
    <row r="703" ht="15" customHeight="1" spans="1:34">
      <c r="A703" s="3"/>
      <c r="B703" s="3"/>
      <c r="C703" s="3"/>
      <c r="D703" s="31"/>
      <c r="E703" s="31"/>
      <c r="F703" s="3"/>
      <c r="G703" s="3"/>
      <c r="H703" s="3"/>
      <c r="I703" s="3"/>
      <c r="J703" s="3"/>
      <c r="K703" s="3"/>
      <c r="L703" s="3"/>
      <c r="M703" s="3"/>
      <c r="N703" s="3"/>
      <c r="O703" s="3"/>
      <c r="P703" s="3"/>
      <c r="Q703" s="3"/>
      <c r="R703" s="3"/>
      <c r="S703" s="3"/>
      <c r="T703" s="3"/>
      <c r="U703" s="3"/>
      <c r="V703" s="3"/>
      <c r="W703" s="3"/>
      <c r="X703" s="3"/>
      <c r="Y703" s="3"/>
      <c r="Z703" s="3"/>
      <c r="AA703" s="36"/>
      <c r="AE703" s="67"/>
      <c r="AH703" s="79"/>
    </row>
    <row r="704" ht="15" customHeight="1" spans="1:34">
      <c r="A704" s="3"/>
      <c r="B704" s="3"/>
      <c r="C704" s="3"/>
      <c r="D704" s="31"/>
      <c r="E704" s="31"/>
      <c r="F704" s="3"/>
      <c r="G704" s="3"/>
      <c r="H704" s="3"/>
      <c r="I704" s="3"/>
      <c r="J704" s="3"/>
      <c r="K704" s="3"/>
      <c r="L704" s="3"/>
      <c r="M704" s="3"/>
      <c r="N704" s="3"/>
      <c r="O704" s="3"/>
      <c r="P704" s="3"/>
      <c r="Q704" s="3"/>
      <c r="R704" s="3"/>
      <c r="S704" s="3"/>
      <c r="T704" s="3"/>
      <c r="U704" s="3"/>
      <c r="V704" s="3"/>
      <c r="W704" s="3"/>
      <c r="X704" s="3"/>
      <c r="Y704" s="3"/>
      <c r="Z704" s="3"/>
      <c r="AA704" s="36"/>
      <c r="AE704" s="67"/>
      <c r="AH704" s="79"/>
    </row>
    <row r="705" ht="15" customHeight="1" spans="1:34">
      <c r="A705" s="3"/>
      <c r="B705" s="3"/>
      <c r="C705" s="3"/>
      <c r="D705" s="31"/>
      <c r="E705" s="31"/>
      <c r="F705" s="3"/>
      <c r="G705" s="3"/>
      <c r="H705" s="3"/>
      <c r="I705" s="3"/>
      <c r="J705" s="3"/>
      <c r="K705" s="3"/>
      <c r="L705" s="3"/>
      <c r="M705" s="3"/>
      <c r="N705" s="3"/>
      <c r="O705" s="3"/>
      <c r="P705" s="3"/>
      <c r="Q705" s="3"/>
      <c r="R705" s="3"/>
      <c r="S705" s="3"/>
      <c r="T705" s="3"/>
      <c r="U705" s="3"/>
      <c r="V705" s="3"/>
      <c r="W705" s="3"/>
      <c r="X705" s="3"/>
      <c r="Y705" s="3"/>
      <c r="Z705" s="3"/>
      <c r="AA705" s="36"/>
      <c r="AE705" s="67"/>
      <c r="AH705" s="79"/>
    </row>
    <row r="706" ht="15" customHeight="1" spans="1:34">
      <c r="A706" s="3"/>
      <c r="B706" s="3"/>
      <c r="C706" s="3"/>
      <c r="D706" s="31"/>
      <c r="E706" s="31"/>
      <c r="F706" s="3"/>
      <c r="G706" s="3"/>
      <c r="H706" s="3"/>
      <c r="I706" s="3"/>
      <c r="J706" s="3"/>
      <c r="K706" s="3"/>
      <c r="L706" s="3"/>
      <c r="M706" s="3"/>
      <c r="N706" s="3"/>
      <c r="O706" s="3"/>
      <c r="P706" s="3"/>
      <c r="Q706" s="3"/>
      <c r="R706" s="3"/>
      <c r="S706" s="3"/>
      <c r="T706" s="3"/>
      <c r="U706" s="3"/>
      <c r="V706" s="3"/>
      <c r="W706" s="3"/>
      <c r="X706" s="3"/>
      <c r="Y706" s="3"/>
      <c r="Z706" s="3"/>
      <c r="AA706" s="36"/>
      <c r="AE706" s="67"/>
      <c r="AH706" s="79"/>
    </row>
    <row r="707" ht="15" customHeight="1" spans="1:34">
      <c r="A707" s="3"/>
      <c r="B707" s="3"/>
      <c r="C707" s="3"/>
      <c r="D707" s="31"/>
      <c r="E707" s="31"/>
      <c r="F707" s="3"/>
      <c r="G707" s="3"/>
      <c r="H707" s="3"/>
      <c r="I707" s="3"/>
      <c r="J707" s="3"/>
      <c r="K707" s="3"/>
      <c r="L707" s="3"/>
      <c r="M707" s="3"/>
      <c r="N707" s="3"/>
      <c r="O707" s="3"/>
      <c r="P707" s="3"/>
      <c r="Q707" s="3"/>
      <c r="R707" s="3"/>
      <c r="S707" s="3"/>
      <c r="T707" s="3"/>
      <c r="U707" s="3"/>
      <c r="V707" s="3"/>
      <c r="W707" s="3"/>
      <c r="X707" s="3"/>
      <c r="Y707" s="3"/>
      <c r="Z707" s="3"/>
      <c r="AA707" s="36"/>
      <c r="AE707" s="67"/>
      <c r="AH707" s="79"/>
    </row>
    <row r="708" ht="15" customHeight="1" spans="1:34">
      <c r="A708" s="3"/>
      <c r="B708" s="3"/>
      <c r="C708" s="3"/>
      <c r="D708" s="31"/>
      <c r="E708" s="31"/>
      <c r="F708" s="3"/>
      <c r="G708" s="3"/>
      <c r="H708" s="3"/>
      <c r="I708" s="3"/>
      <c r="J708" s="3"/>
      <c r="K708" s="3"/>
      <c r="L708" s="3"/>
      <c r="M708" s="3"/>
      <c r="N708" s="3"/>
      <c r="O708" s="3"/>
      <c r="P708" s="3"/>
      <c r="Q708" s="3"/>
      <c r="R708" s="3"/>
      <c r="S708" s="3"/>
      <c r="T708" s="3"/>
      <c r="U708" s="3"/>
      <c r="V708" s="3"/>
      <c r="W708" s="3"/>
      <c r="X708" s="3"/>
      <c r="Y708" s="3"/>
      <c r="Z708" s="3"/>
      <c r="AA708" s="36"/>
      <c r="AE708" s="67"/>
      <c r="AH708" s="79"/>
    </row>
    <row r="709" ht="15" customHeight="1" spans="1:34">
      <c r="A709" s="3"/>
      <c r="B709" s="3"/>
      <c r="C709" s="3"/>
      <c r="D709" s="31"/>
      <c r="E709" s="31"/>
      <c r="F709" s="3"/>
      <c r="G709" s="3"/>
      <c r="H709" s="3"/>
      <c r="I709" s="3"/>
      <c r="J709" s="3"/>
      <c r="K709" s="3"/>
      <c r="L709" s="3"/>
      <c r="M709" s="3"/>
      <c r="N709" s="3"/>
      <c r="O709" s="3"/>
      <c r="P709" s="3"/>
      <c r="Q709" s="3"/>
      <c r="R709" s="3"/>
      <c r="S709" s="3"/>
      <c r="T709" s="3"/>
      <c r="U709" s="3"/>
      <c r="V709" s="3"/>
      <c r="W709" s="3"/>
      <c r="X709" s="3"/>
      <c r="Y709" s="3"/>
      <c r="Z709" s="3"/>
      <c r="AA709" s="36"/>
      <c r="AE709" s="67"/>
      <c r="AH709" s="79"/>
    </row>
    <row r="710" ht="15" customHeight="1" spans="1:34">
      <c r="A710" s="3"/>
      <c r="B710" s="3"/>
      <c r="C710" s="3"/>
      <c r="D710" s="31"/>
      <c r="E710" s="31"/>
      <c r="F710" s="3"/>
      <c r="G710" s="3"/>
      <c r="H710" s="3"/>
      <c r="I710" s="3"/>
      <c r="J710" s="3"/>
      <c r="K710" s="3"/>
      <c r="L710" s="3"/>
      <c r="M710" s="3"/>
      <c r="N710" s="3"/>
      <c r="O710" s="3"/>
      <c r="P710" s="3"/>
      <c r="Q710" s="3"/>
      <c r="R710" s="3"/>
      <c r="S710" s="3"/>
      <c r="T710" s="3"/>
      <c r="U710" s="3"/>
      <c r="V710" s="3"/>
      <c r="W710" s="3"/>
      <c r="X710" s="3"/>
      <c r="Y710" s="3"/>
      <c r="Z710" s="3"/>
      <c r="AA710" s="36"/>
      <c r="AE710" s="67"/>
      <c r="AH710" s="79"/>
    </row>
    <row r="711" ht="15" customHeight="1" spans="1:34">
      <c r="A711" s="3"/>
      <c r="B711" s="3"/>
      <c r="C711" s="3"/>
      <c r="D711" s="31"/>
      <c r="E711" s="31"/>
      <c r="F711" s="3"/>
      <c r="G711" s="3"/>
      <c r="H711" s="3"/>
      <c r="I711" s="3"/>
      <c r="J711" s="3"/>
      <c r="K711" s="3"/>
      <c r="L711" s="3"/>
      <c r="M711" s="3"/>
      <c r="N711" s="3"/>
      <c r="O711" s="3"/>
      <c r="P711" s="3"/>
      <c r="Q711" s="3"/>
      <c r="R711" s="3"/>
      <c r="S711" s="3"/>
      <c r="T711" s="3"/>
      <c r="U711" s="3"/>
      <c r="V711" s="3"/>
      <c r="W711" s="3"/>
      <c r="X711" s="3"/>
      <c r="Y711" s="3"/>
      <c r="Z711" s="3"/>
      <c r="AA711" s="36"/>
      <c r="AE711" s="67"/>
      <c r="AH711" s="79"/>
    </row>
    <row r="712" ht="15" customHeight="1" spans="1:34">
      <c r="A712" s="3"/>
      <c r="B712" s="3"/>
      <c r="C712" s="3"/>
      <c r="D712" s="31"/>
      <c r="E712" s="31"/>
      <c r="F712" s="3"/>
      <c r="G712" s="3"/>
      <c r="H712" s="3"/>
      <c r="I712" s="3"/>
      <c r="J712" s="3"/>
      <c r="K712" s="3"/>
      <c r="L712" s="3"/>
      <c r="M712" s="3"/>
      <c r="N712" s="3"/>
      <c r="O712" s="3"/>
      <c r="P712" s="3"/>
      <c r="Q712" s="3"/>
      <c r="R712" s="3"/>
      <c r="S712" s="3"/>
      <c r="T712" s="3"/>
      <c r="U712" s="3"/>
      <c r="V712" s="3"/>
      <c r="W712" s="3"/>
      <c r="X712" s="3"/>
      <c r="Y712" s="3"/>
      <c r="Z712" s="3"/>
      <c r="AA712" s="36"/>
      <c r="AE712" s="67"/>
      <c r="AH712" s="79"/>
    </row>
    <row r="713" ht="15" customHeight="1" spans="1:34">
      <c r="A713" s="3"/>
      <c r="B713" s="3"/>
      <c r="C713" s="3"/>
      <c r="D713" s="31"/>
      <c r="E713" s="31"/>
      <c r="F713" s="3"/>
      <c r="G713" s="3"/>
      <c r="H713" s="3"/>
      <c r="I713" s="3"/>
      <c r="J713" s="3"/>
      <c r="K713" s="3"/>
      <c r="L713" s="3"/>
      <c r="M713" s="3"/>
      <c r="N713" s="3"/>
      <c r="O713" s="3"/>
      <c r="P713" s="3"/>
      <c r="Q713" s="3"/>
      <c r="R713" s="3"/>
      <c r="S713" s="3"/>
      <c r="T713" s="3"/>
      <c r="U713" s="3"/>
      <c r="V713" s="3"/>
      <c r="W713" s="3"/>
      <c r="X713" s="3"/>
      <c r="Y713" s="3"/>
      <c r="Z713" s="3"/>
      <c r="AA713" s="36"/>
      <c r="AE713" s="67"/>
      <c r="AH713" s="79"/>
    </row>
    <row r="714" ht="15" customHeight="1" spans="1:34">
      <c r="A714" s="3"/>
      <c r="B714" s="3"/>
      <c r="C714" s="3"/>
      <c r="D714" s="31"/>
      <c r="E714" s="31"/>
      <c r="F714" s="3"/>
      <c r="G714" s="3"/>
      <c r="H714" s="3"/>
      <c r="I714" s="3"/>
      <c r="J714" s="3"/>
      <c r="K714" s="3"/>
      <c r="L714" s="3"/>
      <c r="M714" s="3"/>
      <c r="N714" s="3"/>
      <c r="O714" s="3"/>
      <c r="P714" s="3"/>
      <c r="Q714" s="3"/>
      <c r="R714" s="3"/>
      <c r="S714" s="3"/>
      <c r="T714" s="3"/>
      <c r="U714" s="3"/>
      <c r="V714" s="3"/>
      <c r="W714" s="3"/>
      <c r="X714" s="3"/>
      <c r="Y714" s="3"/>
      <c r="Z714" s="3"/>
      <c r="AA714" s="36"/>
      <c r="AE714" s="67"/>
      <c r="AH714" s="79"/>
    </row>
    <row r="715" ht="15" customHeight="1" spans="1:34">
      <c r="A715" s="3"/>
      <c r="B715" s="3"/>
      <c r="C715" s="3"/>
      <c r="D715" s="31"/>
      <c r="E715" s="31"/>
      <c r="F715" s="3"/>
      <c r="G715" s="3"/>
      <c r="H715" s="3"/>
      <c r="I715" s="3"/>
      <c r="J715" s="3"/>
      <c r="K715" s="3"/>
      <c r="L715" s="3"/>
      <c r="M715" s="3"/>
      <c r="N715" s="3"/>
      <c r="O715" s="3"/>
      <c r="P715" s="3"/>
      <c r="Q715" s="3"/>
      <c r="R715" s="3"/>
      <c r="S715" s="3"/>
      <c r="T715" s="3"/>
      <c r="U715" s="3"/>
      <c r="V715" s="3"/>
      <c r="W715" s="3"/>
      <c r="X715" s="3"/>
      <c r="Y715" s="3"/>
      <c r="Z715" s="3"/>
      <c r="AA715" s="36"/>
      <c r="AE715" s="67"/>
      <c r="AH715" s="79"/>
    </row>
    <row r="716" ht="15" customHeight="1" spans="1:34">
      <c r="A716" s="3"/>
      <c r="B716" s="3"/>
      <c r="C716" s="3"/>
      <c r="D716" s="31"/>
      <c r="E716" s="31"/>
      <c r="F716" s="3"/>
      <c r="G716" s="3"/>
      <c r="H716" s="3"/>
      <c r="I716" s="3"/>
      <c r="J716" s="3"/>
      <c r="K716" s="3"/>
      <c r="L716" s="3"/>
      <c r="M716" s="3"/>
      <c r="N716" s="3"/>
      <c r="O716" s="3"/>
      <c r="P716" s="3"/>
      <c r="Q716" s="3"/>
      <c r="R716" s="3"/>
      <c r="S716" s="3"/>
      <c r="T716" s="3"/>
      <c r="U716" s="3"/>
      <c r="V716" s="3"/>
      <c r="W716" s="3"/>
      <c r="X716" s="3"/>
      <c r="Y716" s="3"/>
      <c r="Z716" s="3"/>
      <c r="AA716" s="36"/>
      <c r="AE716" s="67"/>
      <c r="AH716" s="79"/>
    </row>
    <row r="717" ht="15" customHeight="1" spans="1:34">
      <c r="A717" s="3"/>
      <c r="B717" s="3"/>
      <c r="C717" s="3"/>
      <c r="D717" s="31"/>
      <c r="E717" s="31"/>
      <c r="F717" s="3"/>
      <c r="G717" s="3"/>
      <c r="H717" s="3"/>
      <c r="I717" s="3"/>
      <c r="J717" s="3"/>
      <c r="K717" s="3"/>
      <c r="L717" s="3"/>
      <c r="M717" s="3"/>
      <c r="N717" s="3"/>
      <c r="O717" s="3"/>
      <c r="P717" s="3"/>
      <c r="Q717" s="3"/>
      <c r="R717" s="3"/>
      <c r="S717" s="3"/>
      <c r="T717" s="3"/>
      <c r="U717" s="3"/>
      <c r="V717" s="3"/>
      <c r="W717" s="3"/>
      <c r="X717" s="3"/>
      <c r="Y717" s="3"/>
      <c r="Z717" s="3"/>
      <c r="AA717" s="36"/>
      <c r="AE717" s="67"/>
      <c r="AH717" s="79"/>
    </row>
    <row r="718" ht="15" customHeight="1" spans="1:34">
      <c r="A718" s="3"/>
      <c r="B718" s="3"/>
      <c r="C718" s="3"/>
      <c r="D718" s="31"/>
      <c r="E718" s="31"/>
      <c r="F718" s="3"/>
      <c r="G718" s="3"/>
      <c r="H718" s="3"/>
      <c r="I718" s="3"/>
      <c r="J718" s="3"/>
      <c r="K718" s="3"/>
      <c r="L718" s="3"/>
      <c r="M718" s="3"/>
      <c r="N718" s="3"/>
      <c r="O718" s="3"/>
      <c r="P718" s="3"/>
      <c r="Q718" s="3"/>
      <c r="R718" s="3"/>
      <c r="S718" s="3"/>
      <c r="T718" s="3"/>
      <c r="U718" s="3"/>
      <c r="V718" s="3"/>
      <c r="W718" s="3"/>
      <c r="X718" s="3"/>
      <c r="Y718" s="3"/>
      <c r="Z718" s="3"/>
      <c r="AA718" s="36"/>
      <c r="AE718" s="67"/>
      <c r="AH718" s="79"/>
    </row>
    <row r="719" ht="15" customHeight="1" spans="1:34">
      <c r="A719" s="3"/>
      <c r="B719" s="3"/>
      <c r="C719" s="3"/>
      <c r="D719" s="31"/>
      <c r="E719" s="31"/>
      <c r="F719" s="3"/>
      <c r="G719" s="3"/>
      <c r="H719" s="3"/>
      <c r="I719" s="3"/>
      <c r="J719" s="3"/>
      <c r="K719" s="3"/>
      <c r="L719" s="3"/>
      <c r="M719" s="3"/>
      <c r="N719" s="3"/>
      <c r="O719" s="3"/>
      <c r="P719" s="3"/>
      <c r="Q719" s="3"/>
      <c r="R719" s="3"/>
      <c r="S719" s="3"/>
      <c r="T719" s="3"/>
      <c r="U719" s="3"/>
      <c r="V719" s="3"/>
      <c r="W719" s="3"/>
      <c r="X719" s="3"/>
      <c r="Y719" s="3"/>
      <c r="Z719" s="3"/>
      <c r="AA719" s="36"/>
      <c r="AE719" s="67"/>
      <c r="AH719" s="79"/>
    </row>
    <row r="720" ht="15" customHeight="1" spans="1:34">
      <c r="A720" s="3"/>
      <c r="B720" s="3"/>
      <c r="C720" s="3"/>
      <c r="D720" s="31"/>
      <c r="E720" s="31"/>
      <c r="F720" s="3"/>
      <c r="G720" s="3"/>
      <c r="H720" s="3"/>
      <c r="I720" s="3"/>
      <c r="J720" s="3"/>
      <c r="K720" s="3"/>
      <c r="L720" s="3"/>
      <c r="M720" s="3"/>
      <c r="N720" s="3"/>
      <c r="O720" s="3"/>
      <c r="P720" s="3"/>
      <c r="Q720" s="3"/>
      <c r="R720" s="3"/>
      <c r="S720" s="3"/>
      <c r="T720" s="3"/>
      <c r="U720" s="3"/>
      <c r="V720" s="3"/>
      <c r="W720" s="3"/>
      <c r="X720" s="3"/>
      <c r="Y720" s="3"/>
      <c r="Z720" s="3"/>
      <c r="AA720" s="36"/>
      <c r="AE720" s="67"/>
      <c r="AH720" s="79"/>
    </row>
    <row r="721" ht="15" customHeight="1" spans="1:34">
      <c r="A721" s="3"/>
      <c r="B721" s="3"/>
      <c r="C721" s="3"/>
      <c r="D721" s="31"/>
      <c r="E721" s="31"/>
      <c r="F721" s="3"/>
      <c r="G721" s="3"/>
      <c r="H721" s="3"/>
      <c r="I721" s="3"/>
      <c r="J721" s="3"/>
      <c r="K721" s="3"/>
      <c r="L721" s="3"/>
      <c r="M721" s="3"/>
      <c r="N721" s="3"/>
      <c r="O721" s="3"/>
      <c r="P721" s="3"/>
      <c r="Q721" s="3"/>
      <c r="R721" s="3"/>
      <c r="S721" s="3"/>
      <c r="T721" s="3"/>
      <c r="U721" s="3"/>
      <c r="V721" s="3"/>
      <c r="W721" s="3"/>
      <c r="X721" s="3"/>
      <c r="Y721" s="3"/>
      <c r="Z721" s="3"/>
      <c r="AA721" s="36"/>
      <c r="AE721" s="67"/>
      <c r="AH721" s="79"/>
    </row>
    <row r="722" ht="15" customHeight="1" spans="1:34">
      <c r="A722" s="3"/>
      <c r="B722" s="3"/>
      <c r="C722" s="3"/>
      <c r="D722" s="31"/>
      <c r="E722" s="31"/>
      <c r="F722" s="3"/>
      <c r="G722" s="3"/>
      <c r="H722" s="3"/>
      <c r="I722" s="3"/>
      <c r="J722" s="3"/>
      <c r="K722" s="3"/>
      <c r="L722" s="3"/>
      <c r="M722" s="3"/>
      <c r="N722" s="3"/>
      <c r="O722" s="3"/>
      <c r="P722" s="3"/>
      <c r="Q722" s="3"/>
      <c r="R722" s="3"/>
      <c r="S722" s="3"/>
      <c r="T722" s="3"/>
      <c r="U722" s="3"/>
      <c r="V722" s="3"/>
      <c r="W722" s="3"/>
      <c r="X722" s="3"/>
      <c r="Y722" s="3"/>
      <c r="Z722" s="3"/>
      <c r="AA722" s="36"/>
      <c r="AE722" s="67"/>
      <c r="AH722" s="79"/>
    </row>
    <row r="723" ht="15" customHeight="1" spans="1:34">
      <c r="A723" s="3"/>
      <c r="B723" s="3"/>
      <c r="C723" s="3"/>
      <c r="D723" s="31"/>
      <c r="E723" s="31"/>
      <c r="F723" s="3"/>
      <c r="G723" s="3"/>
      <c r="H723" s="3"/>
      <c r="I723" s="3"/>
      <c r="J723" s="3"/>
      <c r="K723" s="3"/>
      <c r="L723" s="3"/>
      <c r="M723" s="3"/>
      <c r="N723" s="3"/>
      <c r="O723" s="3"/>
      <c r="P723" s="3"/>
      <c r="Q723" s="3"/>
      <c r="R723" s="3"/>
      <c r="S723" s="3"/>
      <c r="T723" s="3"/>
      <c r="U723" s="3"/>
      <c r="V723" s="3"/>
      <c r="W723" s="3"/>
      <c r="X723" s="3"/>
      <c r="Y723" s="3"/>
      <c r="Z723" s="3"/>
      <c r="AA723" s="36"/>
      <c r="AE723" s="67"/>
      <c r="AH723" s="79"/>
    </row>
    <row r="724" ht="15" customHeight="1" spans="1:34">
      <c r="A724" s="3"/>
      <c r="B724" s="3"/>
      <c r="C724" s="3"/>
      <c r="D724" s="31"/>
      <c r="E724" s="31"/>
      <c r="F724" s="3"/>
      <c r="G724" s="3"/>
      <c r="H724" s="3"/>
      <c r="I724" s="3"/>
      <c r="J724" s="3"/>
      <c r="K724" s="3"/>
      <c r="L724" s="3"/>
      <c r="M724" s="3"/>
      <c r="N724" s="3"/>
      <c r="O724" s="3"/>
      <c r="P724" s="3"/>
      <c r="Q724" s="3"/>
      <c r="R724" s="3"/>
      <c r="S724" s="3"/>
      <c r="T724" s="3"/>
      <c r="U724" s="3"/>
      <c r="V724" s="3"/>
      <c r="W724" s="3"/>
      <c r="X724" s="3"/>
      <c r="Y724" s="3"/>
      <c r="Z724" s="3"/>
      <c r="AA724" s="36"/>
      <c r="AE724" s="67"/>
      <c r="AH724" s="79"/>
    </row>
    <row r="725" ht="15" customHeight="1" spans="1:34">
      <c r="A725" s="3"/>
      <c r="B725" s="3"/>
      <c r="C725" s="3"/>
      <c r="D725" s="31"/>
      <c r="E725" s="31"/>
      <c r="F725" s="3"/>
      <c r="G725" s="3"/>
      <c r="H725" s="3"/>
      <c r="I725" s="3"/>
      <c r="J725" s="3"/>
      <c r="K725" s="3"/>
      <c r="L725" s="3"/>
      <c r="M725" s="3"/>
      <c r="N725" s="3"/>
      <c r="O725" s="3"/>
      <c r="P725" s="3"/>
      <c r="Q725" s="3"/>
      <c r="R725" s="3"/>
      <c r="S725" s="3"/>
      <c r="T725" s="3"/>
      <c r="U725" s="3"/>
      <c r="V725" s="3"/>
      <c r="W725" s="3"/>
      <c r="X725" s="3"/>
      <c r="Y725" s="3"/>
      <c r="Z725" s="3"/>
      <c r="AA725" s="36"/>
      <c r="AE725" s="67"/>
      <c r="AH725" s="79"/>
    </row>
    <row r="726" ht="15" customHeight="1" spans="1:34">
      <c r="A726" s="3"/>
      <c r="B726" s="3"/>
      <c r="C726" s="3"/>
      <c r="D726" s="31"/>
      <c r="E726" s="31"/>
      <c r="F726" s="3"/>
      <c r="G726" s="3"/>
      <c r="H726" s="3"/>
      <c r="I726" s="3"/>
      <c r="J726" s="3"/>
      <c r="K726" s="3"/>
      <c r="L726" s="3"/>
      <c r="M726" s="3"/>
      <c r="N726" s="3"/>
      <c r="O726" s="3"/>
      <c r="P726" s="3"/>
      <c r="Q726" s="3"/>
      <c r="R726" s="3"/>
      <c r="S726" s="3"/>
      <c r="T726" s="3"/>
      <c r="U726" s="3"/>
      <c r="V726" s="3"/>
      <c r="W726" s="3"/>
      <c r="X726" s="3"/>
      <c r="Y726" s="3"/>
      <c r="Z726" s="3"/>
      <c r="AA726" s="36"/>
      <c r="AE726" s="67"/>
      <c r="AH726" s="79"/>
    </row>
    <row r="727" ht="15" customHeight="1" spans="1:34">
      <c r="A727" s="3"/>
      <c r="B727" s="3"/>
      <c r="C727" s="3"/>
      <c r="D727" s="31"/>
      <c r="E727" s="31"/>
      <c r="F727" s="3"/>
      <c r="G727" s="3"/>
      <c r="H727" s="3"/>
      <c r="I727" s="3"/>
      <c r="J727" s="3"/>
      <c r="K727" s="3"/>
      <c r="L727" s="3"/>
      <c r="M727" s="3"/>
      <c r="N727" s="3"/>
      <c r="O727" s="3"/>
      <c r="P727" s="3"/>
      <c r="Q727" s="3"/>
      <c r="R727" s="3"/>
      <c r="S727" s="3"/>
      <c r="T727" s="3"/>
      <c r="U727" s="3"/>
      <c r="V727" s="3"/>
      <c r="W727" s="3"/>
      <c r="X727" s="3"/>
      <c r="Y727" s="3"/>
      <c r="Z727" s="3"/>
      <c r="AA727" s="36"/>
      <c r="AE727" s="67"/>
      <c r="AH727" s="79"/>
    </row>
    <row r="728" ht="15" customHeight="1" spans="1:34">
      <c r="A728" s="3"/>
      <c r="B728" s="3"/>
      <c r="C728" s="3"/>
      <c r="D728" s="31"/>
      <c r="E728" s="31"/>
      <c r="F728" s="3"/>
      <c r="G728" s="3"/>
      <c r="H728" s="3"/>
      <c r="I728" s="3"/>
      <c r="J728" s="3"/>
      <c r="K728" s="3"/>
      <c r="L728" s="3"/>
      <c r="M728" s="3"/>
      <c r="N728" s="3"/>
      <c r="O728" s="3"/>
      <c r="P728" s="3"/>
      <c r="Q728" s="3"/>
      <c r="R728" s="3"/>
      <c r="S728" s="3"/>
      <c r="T728" s="3"/>
      <c r="U728" s="3"/>
      <c r="V728" s="3"/>
      <c r="W728" s="3"/>
      <c r="X728" s="3"/>
      <c r="Y728" s="3"/>
      <c r="Z728" s="3"/>
      <c r="AA728" s="36"/>
      <c r="AE728" s="67"/>
      <c r="AH728" s="79"/>
    </row>
    <row r="729" ht="15" customHeight="1" spans="1:34">
      <c r="A729" s="3"/>
      <c r="B729" s="3"/>
      <c r="C729" s="3"/>
      <c r="D729" s="31"/>
      <c r="E729" s="31"/>
      <c r="F729" s="3"/>
      <c r="G729" s="3"/>
      <c r="H729" s="3"/>
      <c r="I729" s="3"/>
      <c r="J729" s="3"/>
      <c r="K729" s="3"/>
      <c r="L729" s="3"/>
      <c r="M729" s="3"/>
      <c r="N729" s="3"/>
      <c r="O729" s="3"/>
      <c r="P729" s="3"/>
      <c r="Q729" s="3"/>
      <c r="R729" s="3"/>
      <c r="S729" s="3"/>
      <c r="T729" s="3"/>
      <c r="U729" s="3"/>
      <c r="V729" s="3"/>
      <c r="W729" s="3"/>
      <c r="X729" s="3"/>
      <c r="Y729" s="3"/>
      <c r="Z729" s="3"/>
      <c r="AA729" s="36"/>
      <c r="AE729" s="67"/>
      <c r="AH729" s="79"/>
    </row>
    <row r="730" ht="15" customHeight="1" spans="1:34">
      <c r="A730" s="3"/>
      <c r="B730" s="3"/>
      <c r="C730" s="3"/>
      <c r="D730" s="31"/>
      <c r="E730" s="31"/>
      <c r="F730" s="3"/>
      <c r="G730" s="3"/>
      <c r="H730" s="3"/>
      <c r="I730" s="3"/>
      <c r="J730" s="3"/>
      <c r="K730" s="3"/>
      <c r="L730" s="3"/>
      <c r="M730" s="3"/>
      <c r="N730" s="3"/>
      <c r="O730" s="3"/>
      <c r="P730" s="3"/>
      <c r="Q730" s="3"/>
      <c r="R730" s="3"/>
      <c r="S730" s="3"/>
      <c r="T730" s="3"/>
      <c r="U730" s="3"/>
      <c r="V730" s="3"/>
      <c r="W730" s="3"/>
      <c r="X730" s="3"/>
      <c r="Y730" s="3"/>
      <c r="Z730" s="3"/>
      <c r="AA730" s="36"/>
      <c r="AE730" s="67"/>
      <c r="AH730" s="79"/>
    </row>
    <row r="731" ht="15" customHeight="1" spans="1:34">
      <c r="A731" s="3"/>
      <c r="B731" s="3"/>
      <c r="C731" s="3"/>
      <c r="D731" s="31"/>
      <c r="E731" s="31"/>
      <c r="F731" s="3"/>
      <c r="G731" s="3"/>
      <c r="H731" s="3"/>
      <c r="I731" s="3"/>
      <c r="J731" s="3"/>
      <c r="K731" s="3"/>
      <c r="L731" s="3"/>
      <c r="M731" s="3"/>
      <c r="N731" s="3"/>
      <c r="O731" s="3"/>
      <c r="P731" s="3"/>
      <c r="Q731" s="3"/>
      <c r="R731" s="3"/>
      <c r="S731" s="3"/>
      <c r="T731" s="3"/>
      <c r="U731" s="3"/>
      <c r="V731" s="3"/>
      <c r="W731" s="3"/>
      <c r="X731" s="3"/>
      <c r="Y731" s="3"/>
      <c r="Z731" s="3"/>
      <c r="AA731" s="36"/>
      <c r="AE731" s="67"/>
      <c r="AH731" s="79"/>
    </row>
    <row r="732" ht="15" customHeight="1" spans="1:34">
      <c r="A732" s="3"/>
      <c r="B732" s="3"/>
      <c r="C732" s="3"/>
      <c r="D732" s="31"/>
      <c r="E732" s="31"/>
      <c r="F732" s="3"/>
      <c r="G732" s="3"/>
      <c r="H732" s="3"/>
      <c r="I732" s="3"/>
      <c r="J732" s="3"/>
      <c r="K732" s="3"/>
      <c r="L732" s="3"/>
      <c r="M732" s="3"/>
      <c r="N732" s="3"/>
      <c r="O732" s="3"/>
      <c r="P732" s="3"/>
      <c r="Q732" s="3"/>
      <c r="R732" s="3"/>
      <c r="S732" s="3"/>
      <c r="T732" s="3"/>
      <c r="U732" s="3"/>
      <c r="V732" s="3"/>
      <c r="W732" s="3"/>
      <c r="X732" s="3"/>
      <c r="Y732" s="3"/>
      <c r="Z732" s="3"/>
      <c r="AA732" s="36"/>
      <c r="AE732" s="67"/>
      <c r="AH732" s="79"/>
    </row>
    <row r="733" ht="15" customHeight="1" spans="1:34">
      <c r="A733" s="3"/>
      <c r="B733" s="3"/>
      <c r="C733" s="3"/>
      <c r="D733" s="31"/>
      <c r="E733" s="31"/>
      <c r="F733" s="3"/>
      <c r="G733" s="3"/>
      <c r="H733" s="3"/>
      <c r="I733" s="3"/>
      <c r="J733" s="3"/>
      <c r="K733" s="3"/>
      <c r="L733" s="3"/>
      <c r="M733" s="3"/>
      <c r="N733" s="3"/>
      <c r="O733" s="3"/>
      <c r="P733" s="3"/>
      <c r="Q733" s="3"/>
      <c r="R733" s="3"/>
      <c r="S733" s="3"/>
      <c r="T733" s="3"/>
      <c r="U733" s="3"/>
      <c r="V733" s="3"/>
      <c r="W733" s="3"/>
      <c r="X733" s="3"/>
      <c r="Y733" s="3"/>
      <c r="Z733" s="3"/>
      <c r="AA733" s="36"/>
      <c r="AE733" s="67"/>
      <c r="AH733" s="79"/>
    </row>
    <row r="734" ht="15" customHeight="1" spans="1:34">
      <c r="A734" s="3"/>
      <c r="B734" s="3"/>
      <c r="C734" s="3"/>
      <c r="D734" s="31"/>
      <c r="E734" s="31"/>
      <c r="F734" s="3"/>
      <c r="G734" s="3"/>
      <c r="H734" s="3"/>
      <c r="I734" s="3"/>
      <c r="J734" s="3"/>
      <c r="K734" s="3"/>
      <c r="L734" s="3"/>
      <c r="M734" s="3"/>
      <c r="N734" s="3"/>
      <c r="O734" s="3"/>
      <c r="P734" s="3"/>
      <c r="Q734" s="3"/>
      <c r="R734" s="3"/>
      <c r="S734" s="3"/>
      <c r="T734" s="3"/>
      <c r="U734" s="3"/>
      <c r="V734" s="3"/>
      <c r="W734" s="3"/>
      <c r="X734" s="3"/>
      <c r="Y734" s="3"/>
      <c r="Z734" s="3"/>
      <c r="AA734" s="36"/>
      <c r="AE734" s="67"/>
      <c r="AH734" s="79"/>
    </row>
    <row r="735" ht="15" customHeight="1" spans="1:34">
      <c r="A735" s="3"/>
      <c r="B735" s="3"/>
      <c r="C735" s="3"/>
      <c r="D735" s="31"/>
      <c r="E735" s="31"/>
      <c r="F735" s="3"/>
      <c r="G735" s="3"/>
      <c r="H735" s="3"/>
      <c r="I735" s="3"/>
      <c r="J735" s="3"/>
      <c r="K735" s="3"/>
      <c r="L735" s="3"/>
      <c r="M735" s="3"/>
      <c r="N735" s="3"/>
      <c r="O735" s="3"/>
      <c r="P735" s="3"/>
      <c r="Q735" s="3"/>
      <c r="R735" s="3"/>
      <c r="S735" s="3"/>
      <c r="T735" s="3"/>
      <c r="U735" s="3"/>
      <c r="V735" s="3"/>
      <c r="W735" s="3"/>
      <c r="X735" s="3"/>
      <c r="Y735" s="3"/>
      <c r="Z735" s="3"/>
      <c r="AA735" s="36"/>
      <c r="AE735" s="67"/>
      <c r="AH735" s="79"/>
    </row>
    <row r="736" ht="15" customHeight="1" spans="1:34">
      <c r="A736" s="3"/>
      <c r="B736" s="3"/>
      <c r="C736" s="3"/>
      <c r="D736" s="31"/>
      <c r="E736" s="31"/>
      <c r="F736" s="3"/>
      <c r="G736" s="3"/>
      <c r="H736" s="3"/>
      <c r="I736" s="3"/>
      <c r="J736" s="3"/>
      <c r="K736" s="3"/>
      <c r="L736" s="3"/>
      <c r="M736" s="3"/>
      <c r="N736" s="3"/>
      <c r="O736" s="3"/>
      <c r="P736" s="3"/>
      <c r="Q736" s="3"/>
      <c r="R736" s="3"/>
      <c r="S736" s="3"/>
      <c r="T736" s="3"/>
      <c r="U736" s="3"/>
      <c r="V736" s="3"/>
      <c r="W736" s="3"/>
      <c r="X736" s="3"/>
      <c r="Y736" s="3"/>
      <c r="Z736" s="3"/>
      <c r="AA736" s="36"/>
      <c r="AE736" s="67"/>
      <c r="AH736" s="79"/>
    </row>
    <row r="737" ht="15" customHeight="1" spans="1:34">
      <c r="A737" s="3"/>
      <c r="B737" s="3"/>
      <c r="C737" s="3"/>
      <c r="D737" s="31"/>
      <c r="E737" s="31"/>
      <c r="F737" s="3"/>
      <c r="G737" s="3"/>
      <c r="H737" s="3"/>
      <c r="I737" s="3"/>
      <c r="J737" s="3"/>
      <c r="K737" s="3"/>
      <c r="L737" s="3"/>
      <c r="M737" s="3"/>
      <c r="N737" s="3"/>
      <c r="O737" s="3"/>
      <c r="P737" s="3"/>
      <c r="Q737" s="3"/>
      <c r="R737" s="3"/>
      <c r="S737" s="3"/>
      <c r="T737" s="3"/>
      <c r="U737" s="3"/>
      <c r="V737" s="3"/>
      <c r="W737" s="3"/>
      <c r="X737" s="3"/>
      <c r="Y737" s="3"/>
      <c r="Z737" s="3"/>
      <c r="AA737" s="36"/>
      <c r="AE737" s="67"/>
      <c r="AH737" s="79"/>
    </row>
    <row r="738" ht="15" customHeight="1" spans="1:34">
      <c r="A738" s="3"/>
      <c r="B738" s="3"/>
      <c r="C738" s="3"/>
      <c r="D738" s="31"/>
      <c r="E738" s="31"/>
      <c r="F738" s="3"/>
      <c r="G738" s="3"/>
      <c r="H738" s="3"/>
      <c r="I738" s="3"/>
      <c r="J738" s="3"/>
      <c r="K738" s="3"/>
      <c r="L738" s="3"/>
      <c r="M738" s="3"/>
      <c r="N738" s="3"/>
      <c r="O738" s="3"/>
      <c r="P738" s="3"/>
      <c r="Q738" s="3"/>
      <c r="R738" s="3"/>
      <c r="S738" s="3"/>
      <c r="T738" s="3"/>
      <c r="U738" s="3"/>
      <c r="V738" s="3"/>
      <c r="W738" s="3"/>
      <c r="X738" s="3"/>
      <c r="Y738" s="3"/>
      <c r="Z738" s="3"/>
      <c r="AA738" s="36"/>
      <c r="AE738" s="67"/>
      <c r="AH738" s="79"/>
    </row>
    <row r="739" ht="15" customHeight="1" spans="1:34">
      <c r="A739" s="3"/>
      <c r="B739" s="3"/>
      <c r="C739" s="3"/>
      <c r="D739" s="31"/>
      <c r="E739" s="31"/>
      <c r="F739" s="3"/>
      <c r="G739" s="3"/>
      <c r="H739" s="3"/>
      <c r="I739" s="3"/>
      <c r="J739" s="3"/>
      <c r="K739" s="3"/>
      <c r="L739" s="3"/>
      <c r="M739" s="3"/>
      <c r="N739" s="3"/>
      <c r="O739" s="3"/>
      <c r="P739" s="3"/>
      <c r="Q739" s="3"/>
      <c r="R739" s="3"/>
      <c r="S739" s="3"/>
      <c r="T739" s="3"/>
      <c r="U739" s="3"/>
      <c r="V739" s="3"/>
      <c r="W739" s="3"/>
      <c r="X739" s="3"/>
      <c r="Y739" s="3"/>
      <c r="Z739" s="3"/>
      <c r="AA739" s="36"/>
      <c r="AE739" s="67"/>
      <c r="AH739" s="79"/>
    </row>
    <row r="740" ht="15" customHeight="1" spans="1:34">
      <c r="A740" s="3"/>
      <c r="B740" s="3"/>
      <c r="C740" s="3"/>
      <c r="D740" s="31"/>
      <c r="E740" s="31"/>
      <c r="F740" s="3"/>
      <c r="G740" s="3"/>
      <c r="H740" s="3"/>
      <c r="I740" s="3"/>
      <c r="J740" s="3"/>
      <c r="K740" s="3"/>
      <c r="L740" s="3"/>
      <c r="M740" s="3"/>
      <c r="N740" s="3"/>
      <c r="O740" s="3"/>
      <c r="P740" s="3"/>
      <c r="Q740" s="3"/>
      <c r="R740" s="3"/>
      <c r="S740" s="3"/>
      <c r="T740" s="3"/>
      <c r="U740" s="3"/>
      <c r="V740" s="3"/>
      <c r="W740" s="3"/>
      <c r="X740" s="3"/>
      <c r="Y740" s="3"/>
      <c r="Z740" s="3"/>
      <c r="AA740" s="36"/>
      <c r="AE740" s="67"/>
      <c r="AH740" s="79"/>
    </row>
    <row r="741" ht="15" customHeight="1" spans="1:34">
      <c r="A741" s="3"/>
      <c r="B741" s="3"/>
      <c r="C741" s="3"/>
      <c r="D741" s="31"/>
      <c r="E741" s="31"/>
      <c r="F741" s="3"/>
      <c r="G741" s="3"/>
      <c r="H741" s="3"/>
      <c r="I741" s="3"/>
      <c r="J741" s="3"/>
      <c r="K741" s="3"/>
      <c r="L741" s="3"/>
      <c r="M741" s="3"/>
      <c r="N741" s="3"/>
      <c r="O741" s="3"/>
      <c r="P741" s="3"/>
      <c r="Q741" s="3"/>
      <c r="R741" s="3"/>
      <c r="S741" s="3"/>
      <c r="T741" s="3"/>
      <c r="U741" s="3"/>
      <c r="V741" s="3"/>
      <c r="W741" s="3"/>
      <c r="X741" s="3"/>
      <c r="Y741" s="3"/>
      <c r="Z741" s="3"/>
      <c r="AA741" s="36"/>
      <c r="AE741" s="67"/>
      <c r="AH741" s="79"/>
    </row>
    <row r="742" ht="15" customHeight="1" spans="1:34">
      <c r="A742" s="3"/>
      <c r="B742" s="3"/>
      <c r="C742" s="3"/>
      <c r="D742" s="31"/>
      <c r="E742" s="31"/>
      <c r="F742" s="3"/>
      <c r="G742" s="3"/>
      <c r="H742" s="3"/>
      <c r="I742" s="3"/>
      <c r="J742" s="3"/>
      <c r="K742" s="3"/>
      <c r="L742" s="3"/>
      <c r="M742" s="3"/>
      <c r="N742" s="3"/>
      <c r="O742" s="3"/>
      <c r="P742" s="3"/>
      <c r="Q742" s="3"/>
      <c r="R742" s="3"/>
      <c r="S742" s="3"/>
      <c r="T742" s="3"/>
      <c r="U742" s="3"/>
      <c r="V742" s="3"/>
      <c r="W742" s="3"/>
      <c r="X742" s="3"/>
      <c r="Y742" s="3"/>
      <c r="Z742" s="3"/>
      <c r="AA742" s="36"/>
      <c r="AE742" s="67"/>
      <c r="AH742" s="79"/>
    </row>
    <row r="743" ht="15" customHeight="1" spans="1:34">
      <c r="A743" s="3"/>
      <c r="B743" s="3"/>
      <c r="C743" s="3"/>
      <c r="D743" s="31"/>
      <c r="E743" s="31"/>
      <c r="F743" s="3"/>
      <c r="G743" s="3"/>
      <c r="H743" s="3"/>
      <c r="I743" s="3"/>
      <c r="J743" s="3"/>
      <c r="K743" s="3"/>
      <c r="L743" s="3"/>
      <c r="M743" s="3"/>
      <c r="N743" s="3"/>
      <c r="O743" s="3"/>
      <c r="P743" s="3"/>
      <c r="Q743" s="3"/>
      <c r="R743" s="3"/>
      <c r="S743" s="3"/>
      <c r="T743" s="3"/>
      <c r="U743" s="3"/>
      <c r="V743" s="3"/>
      <c r="W743" s="3"/>
      <c r="X743" s="3"/>
      <c r="Y743" s="3"/>
      <c r="Z743" s="3"/>
      <c r="AA743" s="36"/>
      <c r="AE743" s="67"/>
      <c r="AH743" s="79"/>
    </row>
    <row r="744" ht="15" customHeight="1" spans="1:34">
      <c r="A744" s="3"/>
      <c r="B744" s="3"/>
      <c r="C744" s="3"/>
      <c r="D744" s="31"/>
      <c r="E744" s="31"/>
      <c r="F744" s="3"/>
      <c r="G744" s="3"/>
      <c r="H744" s="3"/>
      <c r="I744" s="3"/>
      <c r="J744" s="3"/>
      <c r="K744" s="3"/>
      <c r="L744" s="3"/>
      <c r="M744" s="3"/>
      <c r="N744" s="3"/>
      <c r="O744" s="3"/>
      <c r="P744" s="3"/>
      <c r="Q744" s="3"/>
      <c r="R744" s="3"/>
      <c r="S744" s="3"/>
      <c r="T744" s="3"/>
      <c r="U744" s="3"/>
      <c r="V744" s="3"/>
      <c r="W744" s="3"/>
      <c r="X744" s="3"/>
      <c r="Y744" s="3"/>
      <c r="Z744" s="3"/>
      <c r="AA744" s="36"/>
      <c r="AE744" s="67"/>
      <c r="AH744" s="79"/>
    </row>
    <row r="745" ht="15" customHeight="1" spans="1:34">
      <c r="A745" s="3"/>
      <c r="B745" s="3"/>
      <c r="C745" s="3"/>
      <c r="D745" s="31"/>
      <c r="E745" s="31"/>
      <c r="F745" s="3"/>
      <c r="G745" s="3"/>
      <c r="H745" s="3"/>
      <c r="I745" s="3"/>
      <c r="J745" s="3"/>
      <c r="K745" s="3"/>
      <c r="L745" s="3"/>
      <c r="M745" s="3"/>
      <c r="N745" s="3"/>
      <c r="O745" s="3"/>
      <c r="P745" s="3"/>
      <c r="Q745" s="3"/>
      <c r="R745" s="3"/>
      <c r="S745" s="3"/>
      <c r="T745" s="3"/>
      <c r="U745" s="3"/>
      <c r="V745" s="3"/>
      <c r="W745" s="3"/>
      <c r="X745" s="3"/>
      <c r="Y745" s="3"/>
      <c r="Z745" s="3"/>
      <c r="AA745" s="36"/>
      <c r="AE745" s="67"/>
      <c r="AH745" s="79"/>
    </row>
    <row r="746" ht="15" customHeight="1" spans="1:34">
      <c r="A746" s="3"/>
      <c r="B746" s="3"/>
      <c r="C746" s="3"/>
      <c r="D746" s="31"/>
      <c r="E746" s="31"/>
      <c r="F746" s="3"/>
      <c r="G746" s="3"/>
      <c r="H746" s="3"/>
      <c r="I746" s="3"/>
      <c r="J746" s="3"/>
      <c r="K746" s="3"/>
      <c r="L746" s="3"/>
      <c r="M746" s="3"/>
      <c r="N746" s="3"/>
      <c r="O746" s="3"/>
      <c r="P746" s="3"/>
      <c r="Q746" s="3"/>
      <c r="R746" s="3"/>
      <c r="S746" s="3"/>
      <c r="T746" s="3"/>
      <c r="U746" s="3"/>
      <c r="V746" s="3"/>
      <c r="W746" s="3"/>
      <c r="X746" s="3"/>
      <c r="Y746" s="3"/>
      <c r="Z746" s="3"/>
      <c r="AA746" s="36"/>
      <c r="AE746" s="67"/>
      <c r="AH746" s="79"/>
    </row>
    <row r="747" ht="15" customHeight="1" spans="1:34">
      <c r="A747" s="3"/>
      <c r="B747" s="3"/>
      <c r="C747" s="3"/>
      <c r="D747" s="31"/>
      <c r="E747" s="31"/>
      <c r="F747" s="3"/>
      <c r="G747" s="3"/>
      <c r="H747" s="3"/>
      <c r="I747" s="3"/>
      <c r="J747" s="3"/>
      <c r="K747" s="3"/>
      <c r="L747" s="3"/>
      <c r="M747" s="3"/>
      <c r="N747" s="3"/>
      <c r="O747" s="3"/>
      <c r="P747" s="3"/>
      <c r="Q747" s="3"/>
      <c r="R747" s="3"/>
      <c r="S747" s="3"/>
      <c r="T747" s="3"/>
      <c r="U747" s="3"/>
      <c r="V747" s="3"/>
      <c r="W747" s="3"/>
      <c r="X747" s="3"/>
      <c r="Y747" s="3"/>
      <c r="Z747" s="3"/>
      <c r="AA747" s="36"/>
      <c r="AE747" s="67"/>
      <c r="AH747" s="79"/>
    </row>
    <row r="748" ht="15" customHeight="1" spans="1:34">
      <c r="A748" s="3"/>
      <c r="B748" s="3"/>
      <c r="C748" s="3"/>
      <c r="D748" s="31"/>
      <c r="E748" s="31"/>
      <c r="F748" s="3"/>
      <c r="G748" s="3"/>
      <c r="H748" s="3"/>
      <c r="I748" s="3"/>
      <c r="J748" s="3"/>
      <c r="K748" s="3"/>
      <c r="L748" s="3"/>
      <c r="M748" s="3"/>
      <c r="N748" s="3"/>
      <c r="O748" s="3"/>
      <c r="P748" s="3"/>
      <c r="Q748" s="3"/>
      <c r="R748" s="3"/>
      <c r="S748" s="3"/>
      <c r="T748" s="3"/>
      <c r="U748" s="3"/>
      <c r="V748" s="3"/>
      <c r="W748" s="3"/>
      <c r="X748" s="3"/>
      <c r="Y748" s="3"/>
      <c r="Z748" s="3"/>
      <c r="AA748" s="36"/>
      <c r="AE748" s="67"/>
      <c r="AH748" s="79"/>
    </row>
    <row r="749" ht="15" customHeight="1" spans="1:34">
      <c r="A749" s="3"/>
      <c r="B749" s="3"/>
      <c r="C749" s="3"/>
      <c r="D749" s="31"/>
      <c r="E749" s="31"/>
      <c r="F749" s="3"/>
      <c r="G749" s="3"/>
      <c r="H749" s="3"/>
      <c r="I749" s="3"/>
      <c r="J749" s="3"/>
      <c r="K749" s="3"/>
      <c r="L749" s="3"/>
      <c r="M749" s="3"/>
      <c r="N749" s="3"/>
      <c r="O749" s="3"/>
      <c r="P749" s="3"/>
      <c r="Q749" s="3"/>
      <c r="R749" s="3"/>
      <c r="S749" s="3"/>
      <c r="T749" s="3"/>
      <c r="U749" s="3"/>
      <c r="V749" s="3"/>
      <c r="W749" s="3"/>
      <c r="X749" s="3"/>
      <c r="Y749" s="3"/>
      <c r="Z749" s="3"/>
      <c r="AA749" s="36"/>
      <c r="AE749" s="67"/>
      <c r="AH749" s="79"/>
    </row>
    <row r="750" ht="15" customHeight="1" spans="1:34">
      <c r="A750" s="3"/>
      <c r="B750" s="3"/>
      <c r="C750" s="3"/>
      <c r="D750" s="31"/>
      <c r="E750" s="31"/>
      <c r="F750" s="3"/>
      <c r="G750" s="3"/>
      <c r="H750" s="3"/>
      <c r="I750" s="3"/>
      <c r="J750" s="3"/>
      <c r="K750" s="3"/>
      <c r="L750" s="3"/>
      <c r="M750" s="3"/>
      <c r="N750" s="3"/>
      <c r="O750" s="3"/>
      <c r="P750" s="3"/>
      <c r="Q750" s="3"/>
      <c r="R750" s="3"/>
      <c r="S750" s="3"/>
      <c r="T750" s="3"/>
      <c r="U750" s="3"/>
      <c r="V750" s="3"/>
      <c r="W750" s="3"/>
      <c r="X750" s="3"/>
      <c r="Y750" s="3"/>
      <c r="Z750" s="3"/>
      <c r="AA750" s="36"/>
      <c r="AE750" s="67"/>
      <c r="AH750" s="79"/>
    </row>
    <row r="751" ht="15" customHeight="1" spans="1:34">
      <c r="A751" s="3"/>
      <c r="B751" s="3"/>
      <c r="C751" s="3"/>
      <c r="D751" s="31"/>
      <c r="E751" s="31"/>
      <c r="F751" s="3"/>
      <c r="G751" s="3"/>
      <c r="H751" s="3"/>
      <c r="I751" s="3"/>
      <c r="J751" s="3"/>
      <c r="K751" s="3"/>
      <c r="L751" s="3"/>
      <c r="M751" s="3"/>
      <c r="N751" s="3"/>
      <c r="O751" s="3"/>
      <c r="P751" s="3"/>
      <c r="Q751" s="3"/>
      <c r="R751" s="3"/>
      <c r="S751" s="3"/>
      <c r="T751" s="3"/>
      <c r="U751" s="3"/>
      <c r="V751" s="3"/>
      <c r="W751" s="3"/>
      <c r="X751" s="3"/>
      <c r="Y751" s="3"/>
      <c r="Z751" s="3"/>
      <c r="AA751" s="36"/>
      <c r="AE751" s="67"/>
      <c r="AH751" s="79"/>
    </row>
    <row r="752" ht="15" customHeight="1" spans="1:34">
      <c r="A752" s="3"/>
      <c r="B752" s="3"/>
      <c r="C752" s="3"/>
      <c r="D752" s="31"/>
      <c r="E752" s="31"/>
      <c r="F752" s="3"/>
      <c r="G752" s="3"/>
      <c r="H752" s="3"/>
      <c r="I752" s="3"/>
      <c r="J752" s="3"/>
      <c r="K752" s="3"/>
      <c r="L752" s="3"/>
      <c r="M752" s="3"/>
      <c r="N752" s="3"/>
      <c r="O752" s="3"/>
      <c r="P752" s="3"/>
      <c r="Q752" s="3"/>
      <c r="R752" s="3"/>
      <c r="S752" s="3"/>
      <c r="T752" s="3"/>
      <c r="U752" s="3"/>
      <c r="V752" s="3"/>
      <c r="W752" s="3"/>
      <c r="X752" s="3"/>
      <c r="Y752" s="3"/>
      <c r="Z752" s="3"/>
      <c r="AA752" s="36"/>
      <c r="AE752" s="67"/>
      <c r="AH752" s="79"/>
    </row>
    <row r="753" ht="15" customHeight="1" spans="1:34">
      <c r="A753" s="3"/>
      <c r="B753" s="3"/>
      <c r="C753" s="3"/>
      <c r="D753" s="31"/>
      <c r="E753" s="31"/>
      <c r="F753" s="3"/>
      <c r="G753" s="3"/>
      <c r="H753" s="3"/>
      <c r="I753" s="3"/>
      <c r="J753" s="3"/>
      <c r="K753" s="3"/>
      <c r="L753" s="3"/>
      <c r="M753" s="3"/>
      <c r="N753" s="3"/>
      <c r="O753" s="3"/>
      <c r="P753" s="3"/>
      <c r="Q753" s="3"/>
      <c r="R753" s="3"/>
      <c r="S753" s="3"/>
      <c r="T753" s="3"/>
      <c r="U753" s="3"/>
      <c r="V753" s="3"/>
      <c r="W753" s="3"/>
      <c r="X753" s="3"/>
      <c r="Y753" s="3"/>
      <c r="Z753" s="3"/>
      <c r="AA753" s="36"/>
      <c r="AE753" s="67"/>
      <c r="AH753" s="79"/>
    </row>
    <row r="754" ht="15" customHeight="1" spans="1:34">
      <c r="A754" s="3"/>
      <c r="B754" s="3"/>
      <c r="C754" s="3"/>
      <c r="D754" s="31"/>
      <c r="E754" s="31"/>
      <c r="F754" s="3"/>
      <c r="G754" s="3"/>
      <c r="H754" s="3"/>
      <c r="I754" s="3"/>
      <c r="J754" s="3"/>
      <c r="K754" s="3"/>
      <c r="L754" s="3"/>
      <c r="M754" s="3"/>
      <c r="N754" s="3"/>
      <c r="O754" s="3"/>
      <c r="P754" s="3"/>
      <c r="Q754" s="3"/>
      <c r="R754" s="3"/>
      <c r="S754" s="3"/>
      <c r="T754" s="3"/>
      <c r="U754" s="3"/>
      <c r="V754" s="3"/>
      <c r="W754" s="3"/>
      <c r="X754" s="3"/>
      <c r="Y754" s="3"/>
      <c r="Z754" s="3"/>
      <c r="AA754" s="36"/>
      <c r="AE754" s="67"/>
      <c r="AH754" s="79"/>
    </row>
    <row r="755" ht="15" customHeight="1" spans="1:34">
      <c r="A755" s="3"/>
      <c r="B755" s="3"/>
      <c r="C755" s="3"/>
      <c r="D755" s="31"/>
      <c r="E755" s="31"/>
      <c r="F755" s="3"/>
      <c r="G755" s="3"/>
      <c r="H755" s="3"/>
      <c r="I755" s="3"/>
      <c r="J755" s="3"/>
      <c r="K755" s="3"/>
      <c r="L755" s="3"/>
      <c r="M755" s="3"/>
      <c r="N755" s="3"/>
      <c r="O755" s="3"/>
      <c r="P755" s="3"/>
      <c r="Q755" s="3"/>
      <c r="R755" s="3"/>
      <c r="S755" s="3"/>
      <c r="T755" s="3"/>
      <c r="U755" s="3"/>
      <c r="V755" s="3"/>
      <c r="W755" s="3"/>
      <c r="X755" s="3"/>
      <c r="Y755" s="3"/>
      <c r="Z755" s="3"/>
      <c r="AA755" s="36"/>
      <c r="AE755" s="67"/>
      <c r="AH755" s="79"/>
    </row>
    <row r="756" ht="15" customHeight="1" spans="1:34">
      <c r="A756" s="3"/>
      <c r="B756" s="3"/>
      <c r="C756" s="3"/>
      <c r="D756" s="31"/>
      <c r="E756" s="31"/>
      <c r="F756" s="3"/>
      <c r="G756" s="3"/>
      <c r="H756" s="3"/>
      <c r="I756" s="3"/>
      <c r="J756" s="3"/>
      <c r="K756" s="3"/>
      <c r="L756" s="3"/>
      <c r="M756" s="3"/>
      <c r="N756" s="3"/>
      <c r="O756" s="3"/>
      <c r="P756" s="3"/>
      <c r="Q756" s="3"/>
      <c r="R756" s="3"/>
      <c r="S756" s="3"/>
      <c r="T756" s="3"/>
      <c r="U756" s="3"/>
      <c r="V756" s="3"/>
      <c r="W756" s="3"/>
      <c r="X756" s="3"/>
      <c r="Y756" s="3"/>
      <c r="Z756" s="3"/>
      <c r="AA756" s="36"/>
      <c r="AE756" s="67"/>
      <c r="AH756" s="79"/>
    </row>
    <row r="757" ht="15" customHeight="1" spans="1:34">
      <c r="A757" s="3"/>
      <c r="B757" s="3"/>
      <c r="C757" s="3"/>
      <c r="D757" s="31"/>
      <c r="E757" s="31"/>
      <c r="F757" s="3"/>
      <c r="G757" s="3"/>
      <c r="H757" s="3"/>
      <c r="I757" s="3"/>
      <c r="J757" s="3"/>
      <c r="K757" s="3"/>
      <c r="L757" s="3"/>
      <c r="M757" s="3"/>
      <c r="N757" s="3"/>
      <c r="O757" s="3"/>
      <c r="P757" s="3"/>
      <c r="Q757" s="3"/>
      <c r="R757" s="3"/>
      <c r="S757" s="3"/>
      <c r="T757" s="3"/>
      <c r="U757" s="3"/>
      <c r="V757" s="3"/>
      <c r="W757" s="3"/>
      <c r="X757" s="3"/>
      <c r="Y757" s="3"/>
      <c r="Z757" s="3"/>
      <c r="AA757" s="36"/>
      <c r="AE757" s="67"/>
      <c r="AH757" s="79"/>
    </row>
    <row r="758" ht="15" customHeight="1" spans="1:34">
      <c r="A758" s="3"/>
      <c r="B758" s="3"/>
      <c r="C758" s="3"/>
      <c r="D758" s="31"/>
      <c r="E758" s="31"/>
      <c r="F758" s="3"/>
      <c r="G758" s="3"/>
      <c r="H758" s="3"/>
      <c r="I758" s="3"/>
      <c r="J758" s="3"/>
      <c r="K758" s="3"/>
      <c r="L758" s="3"/>
      <c r="M758" s="3"/>
      <c r="N758" s="3"/>
      <c r="O758" s="3"/>
      <c r="P758" s="3"/>
      <c r="Q758" s="3"/>
      <c r="R758" s="3"/>
      <c r="S758" s="3"/>
      <c r="T758" s="3"/>
      <c r="U758" s="3"/>
      <c r="V758" s="3"/>
      <c r="W758" s="3"/>
      <c r="X758" s="3"/>
      <c r="Y758" s="3"/>
      <c r="Z758" s="3"/>
      <c r="AA758" s="36"/>
      <c r="AE758" s="67"/>
      <c r="AH758" s="79"/>
    </row>
    <row r="759" ht="15" customHeight="1" spans="1:34">
      <c r="A759" s="3"/>
      <c r="B759" s="3"/>
      <c r="C759" s="3"/>
      <c r="D759" s="31"/>
      <c r="E759" s="31"/>
      <c r="F759" s="3"/>
      <c r="G759" s="3"/>
      <c r="H759" s="3"/>
      <c r="I759" s="3"/>
      <c r="J759" s="3"/>
      <c r="K759" s="3"/>
      <c r="L759" s="3"/>
      <c r="M759" s="3"/>
      <c r="N759" s="3"/>
      <c r="O759" s="3"/>
      <c r="P759" s="3"/>
      <c r="Q759" s="3"/>
      <c r="R759" s="3"/>
      <c r="S759" s="3"/>
      <c r="T759" s="3"/>
      <c r="U759" s="3"/>
      <c r="V759" s="3"/>
      <c r="W759" s="3"/>
      <c r="X759" s="3"/>
      <c r="Y759" s="3"/>
      <c r="Z759" s="3"/>
      <c r="AA759" s="36"/>
      <c r="AE759" s="67"/>
      <c r="AH759" s="79"/>
    </row>
    <row r="760" ht="15" customHeight="1" spans="1:34">
      <c r="A760" s="3"/>
      <c r="B760" s="3"/>
      <c r="C760" s="3"/>
      <c r="D760" s="31"/>
      <c r="E760" s="31"/>
      <c r="F760" s="3"/>
      <c r="G760" s="3"/>
      <c r="H760" s="3"/>
      <c r="I760" s="3"/>
      <c r="J760" s="3"/>
      <c r="K760" s="3"/>
      <c r="L760" s="3"/>
      <c r="M760" s="3"/>
      <c r="N760" s="3"/>
      <c r="O760" s="3"/>
      <c r="P760" s="3"/>
      <c r="Q760" s="3"/>
      <c r="R760" s="3"/>
      <c r="S760" s="3"/>
      <c r="T760" s="3"/>
      <c r="U760" s="3"/>
      <c r="V760" s="3"/>
      <c r="W760" s="3"/>
      <c r="X760" s="3"/>
      <c r="Y760" s="3"/>
      <c r="Z760" s="3"/>
      <c r="AA760" s="36"/>
      <c r="AE760" s="67"/>
      <c r="AH760" s="79"/>
    </row>
    <row r="761" ht="15" customHeight="1" spans="1:34">
      <c r="A761" s="3"/>
      <c r="B761" s="3"/>
      <c r="C761" s="3"/>
      <c r="D761" s="31"/>
      <c r="E761" s="31"/>
      <c r="F761" s="3"/>
      <c r="G761" s="3"/>
      <c r="H761" s="3"/>
      <c r="I761" s="3"/>
      <c r="J761" s="3"/>
      <c r="K761" s="3"/>
      <c r="L761" s="3"/>
      <c r="M761" s="3"/>
      <c r="N761" s="3"/>
      <c r="O761" s="3"/>
      <c r="P761" s="3"/>
      <c r="Q761" s="3"/>
      <c r="R761" s="3"/>
      <c r="S761" s="3"/>
      <c r="T761" s="3"/>
      <c r="U761" s="3"/>
      <c r="V761" s="3"/>
      <c r="W761" s="3"/>
      <c r="X761" s="3"/>
      <c r="Y761" s="3"/>
      <c r="Z761" s="3"/>
      <c r="AA761" s="36"/>
      <c r="AE761" s="67"/>
      <c r="AH761" s="79"/>
    </row>
    <row r="762" ht="15" customHeight="1" spans="1:34">
      <c r="A762" s="3"/>
      <c r="B762" s="3"/>
      <c r="C762" s="3"/>
      <c r="D762" s="31"/>
      <c r="E762" s="31"/>
      <c r="F762" s="3"/>
      <c r="G762" s="3"/>
      <c r="H762" s="3"/>
      <c r="I762" s="3"/>
      <c r="J762" s="3"/>
      <c r="K762" s="3"/>
      <c r="L762" s="3"/>
      <c r="M762" s="3"/>
      <c r="N762" s="3"/>
      <c r="O762" s="3"/>
      <c r="P762" s="3"/>
      <c r="Q762" s="3"/>
      <c r="R762" s="3"/>
      <c r="S762" s="3"/>
      <c r="T762" s="3"/>
      <c r="U762" s="3"/>
      <c r="V762" s="3"/>
      <c r="W762" s="3"/>
      <c r="X762" s="3"/>
      <c r="Y762" s="3"/>
      <c r="Z762" s="3"/>
      <c r="AA762" s="36"/>
      <c r="AE762" s="67"/>
      <c r="AH762" s="79"/>
    </row>
    <row r="763" ht="15" customHeight="1" spans="1:34">
      <c r="A763" s="3"/>
      <c r="B763" s="3"/>
      <c r="C763" s="3"/>
      <c r="D763" s="31"/>
      <c r="E763" s="31"/>
      <c r="F763" s="3"/>
      <c r="G763" s="3"/>
      <c r="H763" s="3"/>
      <c r="I763" s="3"/>
      <c r="J763" s="3"/>
      <c r="K763" s="3"/>
      <c r="L763" s="3"/>
      <c r="M763" s="3"/>
      <c r="N763" s="3"/>
      <c r="O763" s="3"/>
      <c r="P763" s="3"/>
      <c r="Q763" s="3"/>
      <c r="R763" s="3"/>
      <c r="S763" s="3"/>
      <c r="T763" s="3"/>
      <c r="U763" s="3"/>
      <c r="V763" s="3"/>
      <c r="W763" s="3"/>
      <c r="X763" s="3"/>
      <c r="Y763" s="3"/>
      <c r="Z763" s="3"/>
      <c r="AA763" s="36"/>
      <c r="AE763" s="67"/>
      <c r="AH763" s="79"/>
    </row>
    <row r="764" ht="15" customHeight="1" spans="1:34">
      <c r="A764" s="3"/>
      <c r="B764" s="3"/>
      <c r="C764" s="3"/>
      <c r="D764" s="31"/>
      <c r="E764" s="31"/>
      <c r="F764" s="3"/>
      <c r="G764" s="3"/>
      <c r="H764" s="3"/>
      <c r="I764" s="3"/>
      <c r="J764" s="3"/>
      <c r="K764" s="3"/>
      <c r="L764" s="3"/>
      <c r="M764" s="3"/>
      <c r="N764" s="3"/>
      <c r="O764" s="3"/>
      <c r="P764" s="3"/>
      <c r="Q764" s="3"/>
      <c r="R764" s="3"/>
      <c r="S764" s="3"/>
      <c r="T764" s="3"/>
      <c r="U764" s="3"/>
      <c r="V764" s="3"/>
      <c r="W764" s="3"/>
      <c r="X764" s="3"/>
      <c r="Y764" s="3"/>
      <c r="Z764" s="3"/>
      <c r="AA764" s="36"/>
      <c r="AE764" s="67"/>
      <c r="AH764" s="79"/>
    </row>
    <row r="765" ht="15" customHeight="1" spans="1:34">
      <c r="A765" s="3"/>
      <c r="B765" s="3"/>
      <c r="C765" s="3"/>
      <c r="D765" s="31"/>
      <c r="E765" s="31"/>
      <c r="F765" s="3"/>
      <c r="G765" s="3"/>
      <c r="H765" s="3"/>
      <c r="I765" s="3"/>
      <c r="J765" s="3"/>
      <c r="K765" s="3"/>
      <c r="L765" s="3"/>
      <c r="M765" s="3"/>
      <c r="N765" s="3"/>
      <c r="O765" s="3"/>
      <c r="P765" s="3"/>
      <c r="Q765" s="3"/>
      <c r="R765" s="3"/>
      <c r="S765" s="3"/>
      <c r="T765" s="3"/>
      <c r="U765" s="3"/>
      <c r="V765" s="3"/>
      <c r="W765" s="3"/>
      <c r="X765" s="3"/>
      <c r="Y765" s="3"/>
      <c r="Z765" s="3"/>
      <c r="AA765" s="36"/>
      <c r="AE765" s="67"/>
      <c r="AH765" s="79"/>
    </row>
    <row r="766" ht="15" customHeight="1" spans="1:34">
      <c r="A766" s="3"/>
      <c r="B766" s="3"/>
      <c r="C766" s="3"/>
      <c r="D766" s="31"/>
      <c r="E766" s="31"/>
      <c r="F766" s="3"/>
      <c r="G766" s="3"/>
      <c r="H766" s="3"/>
      <c r="I766" s="3"/>
      <c r="J766" s="3"/>
      <c r="K766" s="3"/>
      <c r="L766" s="3"/>
      <c r="M766" s="3"/>
      <c r="N766" s="3"/>
      <c r="O766" s="3"/>
      <c r="P766" s="3"/>
      <c r="Q766" s="3"/>
      <c r="R766" s="3"/>
      <c r="S766" s="3"/>
      <c r="T766" s="3"/>
      <c r="U766" s="3"/>
      <c r="V766" s="3"/>
      <c r="W766" s="3"/>
      <c r="X766" s="3"/>
      <c r="Y766" s="3"/>
      <c r="Z766" s="3"/>
      <c r="AA766" s="36"/>
      <c r="AE766" s="67"/>
      <c r="AH766" s="79"/>
    </row>
    <row r="767" ht="15" customHeight="1" spans="1:34">
      <c r="A767" s="3"/>
      <c r="B767" s="3"/>
      <c r="C767" s="3"/>
      <c r="D767" s="31"/>
      <c r="E767" s="31"/>
      <c r="F767" s="3"/>
      <c r="G767" s="3"/>
      <c r="H767" s="3"/>
      <c r="I767" s="3"/>
      <c r="J767" s="3"/>
      <c r="K767" s="3"/>
      <c r="L767" s="3"/>
      <c r="M767" s="3"/>
      <c r="N767" s="3"/>
      <c r="O767" s="3"/>
      <c r="P767" s="3"/>
      <c r="Q767" s="3"/>
      <c r="R767" s="3"/>
      <c r="S767" s="3"/>
      <c r="T767" s="3"/>
      <c r="U767" s="3"/>
      <c r="V767" s="3"/>
      <c r="W767" s="3"/>
      <c r="X767" s="3"/>
      <c r="Y767" s="3"/>
      <c r="Z767" s="3"/>
      <c r="AA767" s="36"/>
      <c r="AE767" s="67"/>
      <c r="AH767" s="79"/>
    </row>
    <row r="768" ht="15" customHeight="1" spans="1:34">
      <c r="A768" s="3"/>
      <c r="B768" s="3"/>
      <c r="C768" s="3"/>
      <c r="D768" s="31"/>
      <c r="E768" s="31"/>
      <c r="F768" s="3"/>
      <c r="G768" s="3"/>
      <c r="H768" s="3"/>
      <c r="I768" s="3"/>
      <c r="J768" s="3"/>
      <c r="K768" s="3"/>
      <c r="L768" s="3"/>
      <c r="M768" s="3"/>
      <c r="N768" s="3"/>
      <c r="O768" s="3"/>
      <c r="P768" s="3"/>
      <c r="Q768" s="3"/>
      <c r="R768" s="3"/>
      <c r="S768" s="3"/>
      <c r="T768" s="3"/>
      <c r="U768" s="3"/>
      <c r="V768" s="3"/>
      <c r="W768" s="3"/>
      <c r="X768" s="3"/>
      <c r="Y768" s="3"/>
      <c r="Z768" s="3"/>
      <c r="AA768" s="36"/>
      <c r="AE768" s="67"/>
      <c r="AH768" s="79"/>
    </row>
    <row r="769" ht="15" customHeight="1" spans="1:34">
      <c r="A769" s="3"/>
      <c r="B769" s="3"/>
      <c r="C769" s="3"/>
      <c r="D769" s="31"/>
      <c r="E769" s="31"/>
      <c r="F769" s="3"/>
      <c r="G769" s="3"/>
      <c r="H769" s="3"/>
      <c r="I769" s="3"/>
      <c r="J769" s="3"/>
      <c r="K769" s="3"/>
      <c r="L769" s="3"/>
      <c r="M769" s="3"/>
      <c r="N769" s="3"/>
      <c r="O769" s="3"/>
      <c r="P769" s="3"/>
      <c r="Q769" s="3"/>
      <c r="R769" s="3"/>
      <c r="S769" s="3"/>
      <c r="T769" s="3"/>
      <c r="U769" s="3"/>
      <c r="V769" s="3"/>
      <c r="W769" s="3"/>
      <c r="X769" s="3"/>
      <c r="Y769" s="3"/>
      <c r="Z769" s="3"/>
      <c r="AA769" s="36"/>
      <c r="AE769" s="67"/>
      <c r="AH769" s="79"/>
    </row>
    <row r="770" ht="15" customHeight="1" spans="1:34">
      <c r="A770" s="3"/>
      <c r="B770" s="3"/>
      <c r="C770" s="3"/>
      <c r="D770" s="31"/>
      <c r="E770" s="31"/>
      <c r="F770" s="3"/>
      <c r="G770" s="3"/>
      <c r="H770" s="3"/>
      <c r="I770" s="3"/>
      <c r="J770" s="3"/>
      <c r="K770" s="3"/>
      <c r="L770" s="3"/>
      <c r="M770" s="3"/>
      <c r="N770" s="3"/>
      <c r="O770" s="3"/>
      <c r="P770" s="3"/>
      <c r="Q770" s="3"/>
      <c r="R770" s="3"/>
      <c r="S770" s="3"/>
      <c r="T770" s="3"/>
      <c r="U770" s="3"/>
      <c r="V770" s="3"/>
      <c r="W770" s="3"/>
      <c r="X770" s="3"/>
      <c r="Y770" s="3"/>
      <c r="Z770" s="3"/>
      <c r="AA770" s="36"/>
      <c r="AE770" s="67"/>
      <c r="AH770" s="79"/>
    </row>
    <row r="771" ht="15" customHeight="1" spans="1:34">
      <c r="A771" s="3"/>
      <c r="B771" s="3"/>
      <c r="C771" s="3"/>
      <c r="D771" s="31"/>
      <c r="E771" s="31"/>
      <c r="F771" s="3"/>
      <c r="G771" s="3"/>
      <c r="H771" s="3"/>
      <c r="I771" s="3"/>
      <c r="J771" s="3"/>
      <c r="K771" s="3"/>
      <c r="L771" s="3"/>
      <c r="M771" s="3"/>
      <c r="N771" s="3"/>
      <c r="O771" s="3"/>
      <c r="P771" s="3"/>
      <c r="Q771" s="3"/>
      <c r="R771" s="3"/>
      <c r="S771" s="3"/>
      <c r="T771" s="3"/>
      <c r="U771" s="3"/>
      <c r="V771" s="3"/>
      <c r="W771" s="3"/>
      <c r="X771" s="3"/>
      <c r="Y771" s="3"/>
      <c r="Z771" s="3"/>
      <c r="AA771" s="36"/>
      <c r="AE771" s="67"/>
      <c r="AH771" s="79"/>
    </row>
    <row r="772" ht="15" customHeight="1" spans="1:34">
      <c r="A772" s="3"/>
      <c r="B772" s="3"/>
      <c r="C772" s="3"/>
      <c r="D772" s="31"/>
      <c r="E772" s="31"/>
      <c r="F772" s="3"/>
      <c r="G772" s="3"/>
      <c r="H772" s="3"/>
      <c r="I772" s="3"/>
      <c r="J772" s="3"/>
      <c r="K772" s="3"/>
      <c r="L772" s="3"/>
      <c r="M772" s="3"/>
      <c r="N772" s="3"/>
      <c r="O772" s="3"/>
      <c r="P772" s="3"/>
      <c r="Q772" s="3"/>
      <c r="R772" s="3"/>
      <c r="S772" s="3"/>
      <c r="T772" s="3"/>
      <c r="U772" s="3"/>
      <c r="V772" s="3"/>
      <c r="W772" s="3"/>
      <c r="X772" s="3"/>
      <c r="Y772" s="3"/>
      <c r="Z772" s="3"/>
      <c r="AA772" s="36"/>
      <c r="AE772" s="67"/>
      <c r="AH772" s="79"/>
    </row>
    <row r="773" ht="15" customHeight="1" spans="1:34">
      <c r="A773" s="3"/>
      <c r="B773" s="3"/>
      <c r="C773" s="3"/>
      <c r="D773" s="31"/>
      <c r="E773" s="31"/>
      <c r="F773" s="3"/>
      <c r="G773" s="3"/>
      <c r="H773" s="3"/>
      <c r="I773" s="3"/>
      <c r="J773" s="3"/>
      <c r="K773" s="3"/>
      <c r="L773" s="3"/>
      <c r="M773" s="3"/>
      <c r="N773" s="3"/>
      <c r="O773" s="3"/>
      <c r="P773" s="3"/>
      <c r="Q773" s="3"/>
      <c r="R773" s="3"/>
      <c r="S773" s="3"/>
      <c r="T773" s="3"/>
      <c r="U773" s="3"/>
      <c r="V773" s="3"/>
      <c r="W773" s="3"/>
      <c r="X773" s="3"/>
      <c r="Y773" s="3"/>
      <c r="Z773" s="3"/>
      <c r="AA773" s="36"/>
      <c r="AE773" s="67"/>
      <c r="AH773" s="79"/>
    </row>
    <row r="774" ht="15" customHeight="1" spans="1:34">
      <c r="A774" s="3"/>
      <c r="B774" s="3"/>
      <c r="C774" s="3"/>
      <c r="D774" s="31"/>
      <c r="E774" s="31"/>
      <c r="F774" s="3"/>
      <c r="G774" s="3"/>
      <c r="H774" s="3"/>
      <c r="I774" s="3"/>
      <c r="J774" s="3"/>
      <c r="K774" s="3"/>
      <c r="L774" s="3"/>
      <c r="M774" s="3"/>
      <c r="N774" s="3"/>
      <c r="O774" s="3"/>
      <c r="P774" s="3"/>
      <c r="Q774" s="3"/>
      <c r="R774" s="3"/>
      <c r="S774" s="3"/>
      <c r="T774" s="3"/>
      <c r="U774" s="3"/>
      <c r="V774" s="3"/>
      <c r="W774" s="3"/>
      <c r="X774" s="3"/>
      <c r="Y774" s="3"/>
      <c r="Z774" s="3"/>
      <c r="AA774" s="36"/>
      <c r="AE774" s="67"/>
      <c r="AH774" s="79"/>
    </row>
    <row r="775" ht="15" customHeight="1" spans="1:34">
      <c r="A775" s="3"/>
      <c r="B775" s="3"/>
      <c r="C775" s="3"/>
      <c r="D775" s="31"/>
      <c r="E775" s="31"/>
      <c r="F775" s="3"/>
      <c r="G775" s="3"/>
      <c r="H775" s="3"/>
      <c r="I775" s="3"/>
      <c r="J775" s="3"/>
      <c r="K775" s="3"/>
      <c r="L775" s="3"/>
      <c r="M775" s="3"/>
      <c r="N775" s="3"/>
      <c r="O775" s="3"/>
      <c r="P775" s="3"/>
      <c r="Q775" s="3"/>
      <c r="R775" s="3"/>
      <c r="S775" s="3"/>
      <c r="T775" s="3"/>
      <c r="U775" s="3"/>
      <c r="V775" s="3"/>
      <c r="W775" s="3"/>
      <c r="X775" s="3"/>
      <c r="Y775" s="3"/>
      <c r="Z775" s="3"/>
      <c r="AA775" s="36"/>
      <c r="AE775" s="67"/>
      <c r="AH775" s="79"/>
    </row>
    <row r="776" ht="15" customHeight="1" spans="1:34">
      <c r="A776" s="3"/>
      <c r="B776" s="3"/>
      <c r="C776" s="3"/>
      <c r="D776" s="31"/>
      <c r="E776" s="31"/>
      <c r="F776" s="3"/>
      <c r="G776" s="3"/>
      <c r="H776" s="3"/>
      <c r="I776" s="3"/>
      <c r="J776" s="3"/>
      <c r="K776" s="3"/>
      <c r="L776" s="3"/>
      <c r="M776" s="3"/>
      <c r="N776" s="3"/>
      <c r="O776" s="3"/>
      <c r="P776" s="3"/>
      <c r="Q776" s="3"/>
      <c r="R776" s="3"/>
      <c r="S776" s="3"/>
      <c r="T776" s="3"/>
      <c r="U776" s="3"/>
      <c r="V776" s="3"/>
      <c r="W776" s="3"/>
      <c r="X776" s="3"/>
      <c r="Y776" s="3"/>
      <c r="Z776" s="3"/>
      <c r="AA776" s="36"/>
      <c r="AE776" s="67"/>
      <c r="AH776" s="79"/>
    </row>
    <row r="777" ht="15" customHeight="1" spans="1:34">
      <c r="A777" s="3"/>
      <c r="B777" s="3"/>
      <c r="C777" s="3"/>
      <c r="D777" s="31"/>
      <c r="E777" s="31"/>
      <c r="F777" s="3"/>
      <c r="G777" s="3"/>
      <c r="H777" s="3"/>
      <c r="I777" s="3"/>
      <c r="J777" s="3"/>
      <c r="K777" s="3"/>
      <c r="L777" s="3"/>
      <c r="M777" s="3"/>
      <c r="N777" s="3"/>
      <c r="O777" s="3"/>
      <c r="P777" s="3"/>
      <c r="Q777" s="3"/>
      <c r="R777" s="3"/>
      <c r="S777" s="3"/>
      <c r="T777" s="3"/>
      <c r="U777" s="3"/>
      <c r="V777" s="3"/>
      <c r="W777" s="3"/>
      <c r="X777" s="3"/>
      <c r="Y777" s="3"/>
      <c r="Z777" s="3"/>
      <c r="AA777" s="36"/>
      <c r="AE777" s="67"/>
      <c r="AH777" s="79"/>
    </row>
    <row r="778" ht="15" customHeight="1" spans="1:34">
      <c r="A778" s="3"/>
      <c r="B778" s="3"/>
      <c r="C778" s="3"/>
      <c r="D778" s="31"/>
      <c r="E778" s="31"/>
      <c r="F778" s="3"/>
      <c r="G778" s="3"/>
      <c r="H778" s="3"/>
      <c r="I778" s="3"/>
      <c r="J778" s="3"/>
      <c r="K778" s="3"/>
      <c r="L778" s="3"/>
      <c r="M778" s="3"/>
      <c r="N778" s="3"/>
      <c r="O778" s="3"/>
      <c r="P778" s="3"/>
      <c r="Q778" s="3"/>
      <c r="R778" s="3"/>
      <c r="S778" s="3"/>
      <c r="T778" s="3"/>
      <c r="U778" s="3"/>
      <c r="V778" s="3"/>
      <c r="W778" s="3"/>
      <c r="X778" s="3"/>
      <c r="Y778" s="3"/>
      <c r="Z778" s="3"/>
      <c r="AA778" s="36"/>
      <c r="AE778" s="67"/>
      <c r="AH778" s="79"/>
    </row>
    <row r="779" ht="15" customHeight="1" spans="1:34">
      <c r="A779" s="3"/>
      <c r="B779" s="3"/>
      <c r="C779" s="3"/>
      <c r="D779" s="31"/>
      <c r="E779" s="31"/>
      <c r="F779" s="3"/>
      <c r="G779" s="3"/>
      <c r="H779" s="3"/>
      <c r="I779" s="3"/>
      <c r="J779" s="3"/>
      <c r="K779" s="3"/>
      <c r="L779" s="3"/>
      <c r="M779" s="3"/>
      <c r="N779" s="3"/>
      <c r="O779" s="3"/>
      <c r="P779" s="3"/>
      <c r="Q779" s="3"/>
      <c r="R779" s="3"/>
      <c r="S779" s="3"/>
      <c r="T779" s="3"/>
      <c r="U779" s="3"/>
      <c r="V779" s="3"/>
      <c r="W779" s="3"/>
      <c r="X779" s="3"/>
      <c r="Y779" s="3"/>
      <c r="Z779" s="3"/>
      <c r="AA779" s="36"/>
      <c r="AE779" s="67"/>
      <c r="AH779" s="79"/>
    </row>
    <row r="780" ht="15" customHeight="1" spans="1:34">
      <c r="A780" s="3"/>
      <c r="B780" s="3"/>
      <c r="C780" s="3"/>
      <c r="D780" s="31"/>
      <c r="E780" s="31"/>
      <c r="F780" s="3"/>
      <c r="G780" s="3"/>
      <c r="H780" s="3"/>
      <c r="I780" s="3"/>
      <c r="J780" s="3"/>
      <c r="K780" s="3"/>
      <c r="L780" s="3"/>
      <c r="M780" s="3"/>
      <c r="N780" s="3"/>
      <c r="O780" s="3"/>
      <c r="P780" s="3"/>
      <c r="Q780" s="3"/>
      <c r="R780" s="3"/>
      <c r="S780" s="3"/>
      <c r="T780" s="3"/>
      <c r="U780" s="3"/>
      <c r="V780" s="3"/>
      <c r="W780" s="3"/>
      <c r="X780" s="3"/>
      <c r="Y780" s="3"/>
      <c r="Z780" s="3"/>
      <c r="AA780" s="36"/>
      <c r="AE780" s="67"/>
      <c r="AH780" s="79"/>
    </row>
    <row r="781" ht="15" customHeight="1" spans="1:34">
      <c r="A781" s="3"/>
      <c r="B781" s="3"/>
      <c r="C781" s="3"/>
      <c r="D781" s="31"/>
      <c r="E781" s="31"/>
      <c r="F781" s="3"/>
      <c r="G781" s="3"/>
      <c r="H781" s="3"/>
      <c r="I781" s="3"/>
      <c r="J781" s="3"/>
      <c r="K781" s="3"/>
      <c r="L781" s="3"/>
      <c r="M781" s="3"/>
      <c r="N781" s="3"/>
      <c r="O781" s="3"/>
      <c r="P781" s="3"/>
      <c r="Q781" s="3"/>
      <c r="R781" s="3"/>
      <c r="S781" s="3"/>
      <c r="T781" s="3"/>
      <c r="U781" s="3"/>
      <c r="V781" s="3"/>
      <c r="W781" s="3"/>
      <c r="X781" s="3"/>
      <c r="Y781" s="3"/>
      <c r="Z781" s="3"/>
      <c r="AA781" s="36"/>
      <c r="AE781" s="67"/>
      <c r="AH781" s="79"/>
    </row>
    <row r="782" ht="15" customHeight="1" spans="1:34">
      <c r="A782" s="3"/>
      <c r="B782" s="3"/>
      <c r="C782" s="3"/>
      <c r="D782" s="31"/>
      <c r="E782" s="31"/>
      <c r="F782" s="3"/>
      <c r="G782" s="3"/>
      <c r="H782" s="3"/>
      <c r="I782" s="3"/>
      <c r="J782" s="3"/>
      <c r="K782" s="3"/>
      <c r="L782" s="3"/>
      <c r="M782" s="3"/>
      <c r="N782" s="3"/>
      <c r="O782" s="3"/>
      <c r="P782" s="3"/>
      <c r="Q782" s="3"/>
      <c r="R782" s="3"/>
      <c r="S782" s="3"/>
      <c r="T782" s="3"/>
      <c r="U782" s="3"/>
      <c r="V782" s="3"/>
      <c r="W782" s="3"/>
      <c r="X782" s="3"/>
      <c r="Y782" s="3"/>
      <c r="Z782" s="3"/>
      <c r="AA782" s="36"/>
      <c r="AE782" s="67"/>
      <c r="AH782" s="79"/>
    </row>
    <row r="783" ht="15" customHeight="1" spans="1:34">
      <c r="A783" s="3"/>
      <c r="B783" s="3"/>
      <c r="C783" s="3"/>
      <c r="D783" s="31"/>
      <c r="E783" s="31"/>
      <c r="F783" s="3"/>
      <c r="G783" s="3"/>
      <c r="H783" s="3"/>
      <c r="I783" s="3"/>
      <c r="J783" s="3"/>
      <c r="K783" s="3"/>
      <c r="L783" s="3"/>
      <c r="M783" s="3"/>
      <c r="N783" s="3"/>
      <c r="O783" s="3"/>
      <c r="P783" s="3"/>
      <c r="Q783" s="3"/>
      <c r="R783" s="3"/>
      <c r="S783" s="3"/>
      <c r="T783" s="3"/>
      <c r="U783" s="3"/>
      <c r="V783" s="3"/>
      <c r="W783" s="3"/>
      <c r="X783" s="3"/>
      <c r="Y783" s="3"/>
      <c r="Z783" s="3"/>
      <c r="AA783" s="36"/>
      <c r="AE783" s="67"/>
      <c r="AH783" s="79"/>
    </row>
    <row r="784" ht="15" customHeight="1" spans="1:34">
      <c r="A784" s="3"/>
      <c r="B784" s="3"/>
      <c r="C784" s="3"/>
      <c r="D784" s="31"/>
      <c r="E784" s="31"/>
      <c r="F784" s="3"/>
      <c r="G784" s="3"/>
      <c r="H784" s="3"/>
      <c r="I784" s="3"/>
      <c r="J784" s="3"/>
      <c r="K784" s="3"/>
      <c r="L784" s="3"/>
      <c r="M784" s="3"/>
      <c r="N784" s="3"/>
      <c r="O784" s="3"/>
      <c r="P784" s="3"/>
      <c r="Q784" s="3"/>
      <c r="R784" s="3"/>
      <c r="S784" s="3"/>
      <c r="T784" s="3"/>
      <c r="U784" s="3"/>
      <c r="V784" s="3"/>
      <c r="W784" s="3"/>
      <c r="X784" s="3"/>
      <c r="Y784" s="3"/>
      <c r="Z784" s="3"/>
      <c r="AA784" s="36"/>
      <c r="AE784" s="67"/>
      <c r="AH784" s="79"/>
    </row>
    <row r="785" ht="15" customHeight="1" spans="1:34">
      <c r="A785" s="3"/>
      <c r="B785" s="3"/>
      <c r="C785" s="3"/>
      <c r="D785" s="31"/>
      <c r="E785" s="31"/>
      <c r="F785" s="3"/>
      <c r="G785" s="3"/>
      <c r="H785" s="3"/>
      <c r="I785" s="3"/>
      <c r="J785" s="3"/>
      <c r="K785" s="3"/>
      <c r="L785" s="3"/>
      <c r="M785" s="3"/>
      <c r="N785" s="3"/>
      <c r="O785" s="3"/>
      <c r="P785" s="3"/>
      <c r="Q785" s="3"/>
      <c r="R785" s="3"/>
      <c r="S785" s="3"/>
      <c r="T785" s="3"/>
      <c r="U785" s="3"/>
      <c r="V785" s="3"/>
      <c r="W785" s="3"/>
      <c r="X785" s="3"/>
      <c r="Y785" s="3"/>
      <c r="Z785" s="3"/>
      <c r="AA785" s="36"/>
      <c r="AE785" s="67"/>
      <c r="AH785" s="79"/>
    </row>
    <row r="786" ht="15" customHeight="1" spans="1:34">
      <c r="A786" s="3"/>
      <c r="B786" s="3"/>
      <c r="C786" s="3"/>
      <c r="D786" s="31"/>
      <c r="E786" s="31"/>
      <c r="F786" s="3"/>
      <c r="G786" s="3"/>
      <c r="H786" s="3"/>
      <c r="I786" s="3"/>
      <c r="J786" s="3"/>
      <c r="K786" s="3"/>
      <c r="L786" s="3"/>
      <c r="M786" s="3"/>
      <c r="N786" s="3"/>
      <c r="O786" s="3"/>
      <c r="P786" s="3"/>
      <c r="Q786" s="3"/>
      <c r="R786" s="3"/>
      <c r="S786" s="3"/>
      <c r="T786" s="3"/>
      <c r="U786" s="3"/>
      <c r="V786" s="3"/>
      <c r="W786" s="3"/>
      <c r="X786" s="3"/>
      <c r="Y786" s="3"/>
      <c r="Z786" s="3"/>
      <c r="AA786" s="36"/>
      <c r="AE786" s="67"/>
      <c r="AH786" s="79"/>
    </row>
    <row r="787" ht="15" customHeight="1" spans="1:34">
      <c r="A787" s="3"/>
      <c r="B787" s="3"/>
      <c r="C787" s="3"/>
      <c r="D787" s="31"/>
      <c r="E787" s="31"/>
      <c r="F787" s="3"/>
      <c r="G787" s="3"/>
      <c r="H787" s="3"/>
      <c r="I787" s="3"/>
      <c r="J787" s="3"/>
      <c r="K787" s="3"/>
      <c r="L787" s="3"/>
      <c r="M787" s="3"/>
      <c r="N787" s="3"/>
      <c r="O787" s="3"/>
      <c r="P787" s="3"/>
      <c r="Q787" s="3"/>
      <c r="R787" s="3"/>
      <c r="S787" s="3"/>
      <c r="T787" s="3"/>
      <c r="U787" s="3"/>
      <c r="V787" s="3"/>
      <c r="W787" s="3"/>
      <c r="X787" s="3"/>
      <c r="Y787" s="3"/>
      <c r="Z787" s="3"/>
      <c r="AA787" s="36"/>
      <c r="AE787" s="67"/>
      <c r="AH787" s="79"/>
    </row>
    <row r="788" ht="15" customHeight="1" spans="1:34">
      <c r="A788" s="3"/>
      <c r="B788" s="3"/>
      <c r="C788" s="3"/>
      <c r="D788" s="31"/>
      <c r="E788" s="31"/>
      <c r="F788" s="3"/>
      <c r="G788" s="3"/>
      <c r="H788" s="3"/>
      <c r="I788" s="3"/>
      <c r="J788" s="3"/>
      <c r="K788" s="3"/>
      <c r="L788" s="3"/>
      <c r="M788" s="3"/>
      <c r="N788" s="3"/>
      <c r="O788" s="3"/>
      <c r="P788" s="3"/>
      <c r="Q788" s="3"/>
      <c r="R788" s="3"/>
      <c r="S788" s="3"/>
      <c r="T788" s="3"/>
      <c r="U788" s="3"/>
      <c r="V788" s="3"/>
      <c r="W788" s="3"/>
      <c r="X788" s="3"/>
      <c r="Y788" s="3"/>
      <c r="Z788" s="3"/>
      <c r="AA788" s="36"/>
      <c r="AE788" s="67"/>
      <c r="AH788" s="79"/>
    </row>
    <row r="789" ht="15" customHeight="1" spans="1:34">
      <c r="A789" s="3"/>
      <c r="B789" s="3"/>
      <c r="C789" s="3"/>
      <c r="D789" s="31"/>
      <c r="E789" s="31"/>
      <c r="F789" s="3"/>
      <c r="G789" s="3"/>
      <c r="H789" s="3"/>
      <c r="I789" s="3"/>
      <c r="J789" s="3"/>
      <c r="K789" s="3"/>
      <c r="L789" s="3"/>
      <c r="M789" s="3"/>
      <c r="N789" s="3"/>
      <c r="O789" s="3"/>
      <c r="P789" s="3"/>
      <c r="Q789" s="3"/>
      <c r="R789" s="3"/>
      <c r="S789" s="3"/>
      <c r="T789" s="3"/>
      <c r="U789" s="3"/>
      <c r="V789" s="3"/>
      <c r="W789" s="3"/>
      <c r="X789" s="3"/>
      <c r="Y789" s="3"/>
      <c r="Z789" s="3"/>
      <c r="AA789" s="36"/>
      <c r="AE789" s="67"/>
      <c r="AH789" s="79"/>
    </row>
    <row r="790" ht="15" customHeight="1" spans="1:34">
      <c r="A790" s="3"/>
      <c r="B790" s="3"/>
      <c r="C790" s="3"/>
      <c r="D790" s="31"/>
      <c r="E790" s="31"/>
      <c r="F790" s="3"/>
      <c r="G790" s="3"/>
      <c r="H790" s="3"/>
      <c r="I790" s="3"/>
      <c r="J790" s="3"/>
      <c r="K790" s="3"/>
      <c r="L790" s="3"/>
      <c r="M790" s="3"/>
      <c r="N790" s="3"/>
      <c r="O790" s="3"/>
      <c r="P790" s="3"/>
      <c r="Q790" s="3"/>
      <c r="R790" s="3"/>
      <c r="S790" s="3"/>
      <c r="T790" s="3"/>
      <c r="U790" s="3"/>
      <c r="V790" s="3"/>
      <c r="W790" s="3"/>
      <c r="X790" s="3"/>
      <c r="Y790" s="3"/>
      <c r="Z790" s="3"/>
      <c r="AA790" s="36"/>
      <c r="AE790" s="67"/>
      <c r="AH790" s="79"/>
    </row>
    <row r="791" ht="15" customHeight="1" spans="1:34">
      <c r="A791" s="3"/>
      <c r="B791" s="3"/>
      <c r="C791" s="3"/>
      <c r="D791" s="31"/>
      <c r="E791" s="31"/>
      <c r="F791" s="3"/>
      <c r="G791" s="3"/>
      <c r="H791" s="3"/>
      <c r="I791" s="3"/>
      <c r="J791" s="3"/>
      <c r="K791" s="3"/>
      <c r="L791" s="3"/>
      <c r="M791" s="3"/>
      <c r="N791" s="3"/>
      <c r="O791" s="3"/>
      <c r="P791" s="3"/>
      <c r="Q791" s="3"/>
      <c r="R791" s="3"/>
      <c r="S791" s="3"/>
      <c r="T791" s="3"/>
      <c r="U791" s="3"/>
      <c r="V791" s="3"/>
      <c r="W791" s="3"/>
      <c r="X791" s="3"/>
      <c r="Y791" s="3"/>
      <c r="Z791" s="3"/>
      <c r="AA791" s="36"/>
      <c r="AE791" s="67"/>
      <c r="AH791" s="79"/>
    </row>
    <row r="792" ht="15" customHeight="1" spans="1:34">
      <c r="A792" s="3"/>
      <c r="B792" s="3"/>
      <c r="C792" s="3"/>
      <c r="D792" s="31"/>
      <c r="E792" s="31"/>
      <c r="F792" s="3"/>
      <c r="G792" s="3"/>
      <c r="H792" s="3"/>
      <c r="I792" s="3"/>
      <c r="J792" s="3"/>
      <c r="K792" s="3"/>
      <c r="L792" s="3"/>
      <c r="M792" s="3"/>
      <c r="N792" s="3"/>
      <c r="O792" s="3"/>
      <c r="P792" s="3"/>
      <c r="Q792" s="3"/>
      <c r="R792" s="3"/>
      <c r="S792" s="3"/>
      <c r="T792" s="3"/>
      <c r="U792" s="3"/>
      <c r="V792" s="3"/>
      <c r="W792" s="3"/>
      <c r="X792" s="3"/>
      <c r="Y792" s="3"/>
      <c r="Z792" s="3"/>
      <c r="AA792" s="36"/>
      <c r="AE792" s="67"/>
      <c r="AH792" s="79"/>
    </row>
    <row r="793" ht="15" customHeight="1" spans="1:34">
      <c r="A793" s="3"/>
      <c r="B793" s="3"/>
      <c r="C793" s="3"/>
      <c r="D793" s="31"/>
      <c r="E793" s="31"/>
      <c r="F793" s="3"/>
      <c r="G793" s="3"/>
      <c r="H793" s="3"/>
      <c r="I793" s="3"/>
      <c r="J793" s="3"/>
      <c r="K793" s="3"/>
      <c r="L793" s="3"/>
      <c r="M793" s="3"/>
      <c r="N793" s="3"/>
      <c r="O793" s="3"/>
      <c r="P793" s="3"/>
      <c r="Q793" s="3"/>
      <c r="R793" s="3"/>
      <c r="S793" s="3"/>
      <c r="T793" s="3"/>
      <c r="U793" s="3"/>
      <c r="V793" s="3"/>
      <c r="W793" s="3"/>
      <c r="X793" s="3"/>
      <c r="Y793" s="3"/>
      <c r="Z793" s="3"/>
      <c r="AA793" s="36"/>
      <c r="AE793" s="67"/>
      <c r="AH793" s="79"/>
    </row>
    <row r="794" ht="15" customHeight="1" spans="1:34">
      <c r="A794" s="3"/>
      <c r="B794" s="3"/>
      <c r="C794" s="3"/>
      <c r="D794" s="31"/>
      <c r="E794" s="31"/>
      <c r="F794" s="3"/>
      <c r="G794" s="3"/>
      <c r="H794" s="3"/>
      <c r="I794" s="3"/>
      <c r="J794" s="3"/>
      <c r="K794" s="3"/>
      <c r="L794" s="3"/>
      <c r="M794" s="3"/>
      <c r="N794" s="3"/>
      <c r="O794" s="3"/>
      <c r="P794" s="3"/>
      <c r="Q794" s="3"/>
      <c r="R794" s="3"/>
      <c r="S794" s="3"/>
      <c r="T794" s="3"/>
      <c r="U794" s="3"/>
      <c r="V794" s="3"/>
      <c r="W794" s="3"/>
      <c r="X794" s="3"/>
      <c r="Y794" s="3"/>
      <c r="Z794" s="3"/>
      <c r="AA794" s="36"/>
      <c r="AE794" s="67"/>
      <c r="AH794" s="79"/>
    </row>
    <row r="795" ht="15" customHeight="1" spans="1:34">
      <c r="A795" s="3"/>
      <c r="B795" s="3"/>
      <c r="C795" s="3"/>
      <c r="D795" s="31"/>
      <c r="E795" s="31"/>
      <c r="F795" s="3"/>
      <c r="G795" s="3"/>
      <c r="H795" s="3"/>
      <c r="I795" s="3"/>
      <c r="J795" s="3"/>
      <c r="K795" s="3"/>
      <c r="L795" s="3"/>
      <c r="M795" s="3"/>
      <c r="N795" s="3"/>
      <c r="O795" s="3"/>
      <c r="P795" s="3"/>
      <c r="Q795" s="3"/>
      <c r="R795" s="3"/>
      <c r="S795" s="3"/>
      <c r="T795" s="3"/>
      <c r="U795" s="3"/>
      <c r="V795" s="3"/>
      <c r="W795" s="3"/>
      <c r="X795" s="3"/>
      <c r="Y795" s="3"/>
      <c r="Z795" s="3"/>
      <c r="AA795" s="36"/>
      <c r="AE795" s="67"/>
      <c r="AH795" s="79"/>
    </row>
    <row r="796" ht="15" customHeight="1" spans="1:34">
      <c r="A796" s="3"/>
      <c r="B796" s="3"/>
      <c r="C796" s="3"/>
      <c r="D796" s="31"/>
      <c r="E796" s="31"/>
      <c r="F796" s="3"/>
      <c r="G796" s="3"/>
      <c r="H796" s="3"/>
      <c r="I796" s="3"/>
      <c r="J796" s="3"/>
      <c r="K796" s="3"/>
      <c r="L796" s="3"/>
      <c r="M796" s="3"/>
      <c r="N796" s="3"/>
      <c r="O796" s="3"/>
      <c r="P796" s="3"/>
      <c r="Q796" s="3"/>
      <c r="R796" s="3"/>
      <c r="S796" s="3"/>
      <c r="T796" s="3"/>
      <c r="U796" s="3"/>
      <c r="V796" s="3"/>
      <c r="W796" s="3"/>
      <c r="X796" s="3"/>
      <c r="Y796" s="3"/>
      <c r="Z796" s="3"/>
      <c r="AA796" s="36"/>
      <c r="AE796" s="67"/>
      <c r="AH796" s="79"/>
    </row>
    <row r="797" ht="15" customHeight="1" spans="1:34">
      <c r="A797" s="3"/>
      <c r="B797" s="3"/>
      <c r="C797" s="3"/>
      <c r="D797" s="31"/>
      <c r="E797" s="31"/>
      <c r="F797" s="3"/>
      <c r="G797" s="3"/>
      <c r="H797" s="3"/>
      <c r="I797" s="3"/>
      <c r="J797" s="3"/>
      <c r="K797" s="3"/>
      <c r="L797" s="3"/>
      <c r="M797" s="3"/>
      <c r="N797" s="3"/>
      <c r="O797" s="3"/>
      <c r="P797" s="3"/>
      <c r="Q797" s="3"/>
      <c r="R797" s="3"/>
      <c r="S797" s="3"/>
      <c r="T797" s="3"/>
      <c r="U797" s="3"/>
      <c r="V797" s="3"/>
      <c r="W797" s="3"/>
      <c r="X797" s="3"/>
      <c r="Y797" s="3"/>
      <c r="Z797" s="3"/>
      <c r="AA797" s="36"/>
      <c r="AE797" s="67"/>
      <c r="AH797" s="79"/>
    </row>
    <row r="798" ht="15" customHeight="1" spans="1:34">
      <c r="A798" s="3"/>
      <c r="B798" s="3"/>
      <c r="C798" s="3"/>
      <c r="D798" s="31"/>
      <c r="E798" s="31"/>
      <c r="F798" s="3"/>
      <c r="G798" s="3"/>
      <c r="H798" s="3"/>
      <c r="I798" s="3"/>
      <c r="J798" s="3"/>
      <c r="K798" s="3"/>
      <c r="L798" s="3"/>
      <c r="M798" s="3"/>
      <c r="N798" s="3"/>
      <c r="O798" s="3"/>
      <c r="P798" s="3"/>
      <c r="Q798" s="3"/>
      <c r="R798" s="3"/>
      <c r="S798" s="3"/>
      <c r="T798" s="3"/>
      <c r="U798" s="3"/>
      <c r="V798" s="3"/>
      <c r="W798" s="3"/>
      <c r="X798" s="3"/>
      <c r="Y798" s="3"/>
      <c r="Z798" s="3"/>
      <c r="AA798" s="36"/>
      <c r="AE798" s="67"/>
      <c r="AH798" s="79"/>
    </row>
    <row r="799" ht="15" customHeight="1" spans="1:34">
      <c r="A799" s="3"/>
      <c r="B799" s="3"/>
      <c r="C799" s="3"/>
      <c r="D799" s="31"/>
      <c r="E799" s="31"/>
      <c r="F799" s="3"/>
      <c r="G799" s="3"/>
      <c r="H799" s="3"/>
      <c r="I799" s="3"/>
      <c r="J799" s="3"/>
      <c r="K799" s="3"/>
      <c r="L799" s="3"/>
      <c r="M799" s="3"/>
      <c r="N799" s="3"/>
      <c r="O799" s="3"/>
      <c r="P799" s="3"/>
      <c r="Q799" s="3"/>
      <c r="R799" s="3"/>
      <c r="S799" s="3"/>
      <c r="T799" s="3"/>
      <c r="U799" s="3"/>
      <c r="V799" s="3"/>
      <c r="W799" s="3"/>
      <c r="X799" s="3"/>
      <c r="Y799" s="3"/>
      <c r="Z799" s="3"/>
      <c r="AA799" s="36"/>
      <c r="AE799" s="67"/>
      <c r="AH799" s="79"/>
    </row>
    <row r="800" ht="15" customHeight="1" spans="1:34">
      <c r="A800" s="3"/>
      <c r="B800" s="3"/>
      <c r="C800" s="3"/>
      <c r="D800" s="31"/>
      <c r="E800" s="31"/>
      <c r="F800" s="3"/>
      <c r="G800" s="3"/>
      <c r="H800" s="3"/>
      <c r="I800" s="3"/>
      <c r="J800" s="3"/>
      <c r="K800" s="3"/>
      <c r="L800" s="3"/>
      <c r="M800" s="3"/>
      <c r="N800" s="3"/>
      <c r="O800" s="3"/>
      <c r="P800" s="3"/>
      <c r="Q800" s="3"/>
      <c r="R800" s="3"/>
      <c r="S800" s="3"/>
      <c r="T800" s="3"/>
      <c r="U800" s="3"/>
      <c r="V800" s="3"/>
      <c r="W800" s="3"/>
      <c r="X800" s="3"/>
      <c r="Y800" s="3"/>
      <c r="Z800" s="3"/>
      <c r="AA800" s="36"/>
      <c r="AE800" s="67"/>
      <c r="AH800" s="79"/>
    </row>
    <row r="801" ht="15" customHeight="1" spans="1:34">
      <c r="A801" s="3"/>
      <c r="B801" s="3"/>
      <c r="C801" s="3"/>
      <c r="D801" s="31"/>
      <c r="E801" s="31"/>
      <c r="F801" s="3"/>
      <c r="G801" s="3"/>
      <c r="H801" s="3"/>
      <c r="I801" s="3"/>
      <c r="J801" s="3"/>
      <c r="K801" s="3"/>
      <c r="L801" s="3"/>
      <c r="M801" s="3"/>
      <c r="N801" s="3"/>
      <c r="O801" s="3"/>
      <c r="P801" s="3"/>
      <c r="Q801" s="3"/>
      <c r="R801" s="3"/>
      <c r="S801" s="3"/>
      <c r="T801" s="3"/>
      <c r="U801" s="3"/>
      <c r="V801" s="3"/>
      <c r="W801" s="3"/>
      <c r="X801" s="3"/>
      <c r="Y801" s="3"/>
      <c r="Z801" s="3"/>
      <c r="AA801" s="36"/>
      <c r="AE801" s="67"/>
      <c r="AH801" s="79"/>
    </row>
    <row r="802" ht="15" customHeight="1" spans="1:34">
      <c r="A802" s="3"/>
      <c r="B802" s="3"/>
      <c r="C802" s="3"/>
      <c r="D802" s="31"/>
      <c r="E802" s="31"/>
      <c r="F802" s="3"/>
      <c r="G802" s="3"/>
      <c r="H802" s="3"/>
      <c r="I802" s="3"/>
      <c r="J802" s="3"/>
      <c r="K802" s="3"/>
      <c r="L802" s="3"/>
      <c r="M802" s="3"/>
      <c r="N802" s="3"/>
      <c r="O802" s="3"/>
      <c r="P802" s="3"/>
      <c r="Q802" s="3"/>
      <c r="R802" s="3"/>
      <c r="S802" s="3"/>
      <c r="T802" s="3"/>
      <c r="U802" s="3"/>
      <c r="V802" s="3"/>
      <c r="W802" s="3"/>
      <c r="X802" s="3"/>
      <c r="Y802" s="3"/>
      <c r="Z802" s="3"/>
      <c r="AA802" s="36"/>
      <c r="AE802" s="67"/>
      <c r="AH802" s="79"/>
    </row>
    <row r="803" ht="15" customHeight="1" spans="1:34">
      <c r="A803" s="3"/>
      <c r="B803" s="3"/>
      <c r="C803" s="3"/>
      <c r="D803" s="31"/>
      <c r="E803" s="31"/>
      <c r="F803" s="3"/>
      <c r="G803" s="3"/>
      <c r="H803" s="3"/>
      <c r="I803" s="3"/>
      <c r="J803" s="3"/>
      <c r="K803" s="3"/>
      <c r="L803" s="3"/>
      <c r="M803" s="3"/>
      <c r="N803" s="3"/>
      <c r="O803" s="3"/>
      <c r="P803" s="3"/>
      <c r="Q803" s="3"/>
      <c r="R803" s="3"/>
      <c r="S803" s="3"/>
      <c r="T803" s="3"/>
      <c r="U803" s="3"/>
      <c r="V803" s="3"/>
      <c r="W803" s="3"/>
      <c r="X803" s="3"/>
      <c r="Y803" s="3"/>
      <c r="Z803" s="3"/>
      <c r="AA803" s="36"/>
      <c r="AE803" s="67"/>
      <c r="AH803" s="79"/>
    </row>
    <row r="804" ht="15" customHeight="1" spans="1:34">
      <c r="A804" s="3"/>
      <c r="B804" s="3"/>
      <c r="C804" s="3"/>
      <c r="D804" s="31"/>
      <c r="E804" s="31"/>
      <c r="F804" s="3"/>
      <c r="G804" s="3"/>
      <c r="H804" s="3"/>
      <c r="I804" s="3"/>
      <c r="J804" s="3"/>
      <c r="K804" s="3"/>
      <c r="L804" s="3"/>
      <c r="M804" s="3"/>
      <c r="N804" s="3"/>
      <c r="O804" s="3"/>
      <c r="P804" s="3"/>
      <c r="Q804" s="3"/>
      <c r="R804" s="3"/>
      <c r="S804" s="3"/>
      <c r="T804" s="3"/>
      <c r="U804" s="3"/>
      <c r="V804" s="3"/>
      <c r="W804" s="3"/>
      <c r="X804" s="3"/>
      <c r="Y804" s="3"/>
      <c r="Z804" s="3"/>
      <c r="AA804" s="36"/>
      <c r="AE804" s="67"/>
      <c r="AH804" s="79"/>
    </row>
    <row r="805" ht="15" customHeight="1" spans="1:34">
      <c r="A805" s="3"/>
      <c r="B805" s="3"/>
      <c r="C805" s="3"/>
      <c r="D805" s="31"/>
      <c r="E805" s="31"/>
      <c r="F805" s="3"/>
      <c r="G805" s="3"/>
      <c r="H805" s="3"/>
      <c r="I805" s="3"/>
      <c r="J805" s="3"/>
      <c r="K805" s="3"/>
      <c r="L805" s="3"/>
      <c r="M805" s="3"/>
      <c r="N805" s="3"/>
      <c r="O805" s="3"/>
      <c r="P805" s="3"/>
      <c r="Q805" s="3"/>
      <c r="R805" s="3"/>
      <c r="S805" s="3"/>
      <c r="T805" s="3"/>
      <c r="U805" s="3"/>
      <c r="V805" s="3"/>
      <c r="W805" s="3"/>
      <c r="X805" s="3"/>
      <c r="Y805" s="3"/>
      <c r="Z805" s="3"/>
      <c r="AA805" s="36"/>
      <c r="AE805" s="67"/>
      <c r="AH805" s="79"/>
    </row>
    <row r="806" ht="15" customHeight="1" spans="1:34">
      <c r="A806" s="3"/>
      <c r="B806" s="3"/>
      <c r="C806" s="3"/>
      <c r="D806" s="31"/>
      <c r="E806" s="31"/>
      <c r="F806" s="3"/>
      <c r="G806" s="3"/>
      <c r="H806" s="3"/>
      <c r="I806" s="3"/>
      <c r="J806" s="3"/>
      <c r="K806" s="3"/>
      <c r="L806" s="3"/>
      <c r="M806" s="3"/>
      <c r="N806" s="3"/>
      <c r="O806" s="3"/>
      <c r="P806" s="3"/>
      <c r="Q806" s="3"/>
      <c r="R806" s="3"/>
      <c r="S806" s="3"/>
      <c r="T806" s="3"/>
      <c r="U806" s="3"/>
      <c r="V806" s="3"/>
      <c r="W806" s="3"/>
      <c r="X806" s="3"/>
      <c r="Y806" s="3"/>
      <c r="Z806" s="3"/>
      <c r="AA806" s="36"/>
      <c r="AE806" s="67"/>
      <c r="AH806" s="79"/>
    </row>
    <row r="807" ht="15" customHeight="1" spans="1:34">
      <c r="A807" s="3"/>
      <c r="B807" s="3"/>
      <c r="C807" s="3"/>
      <c r="D807" s="31"/>
      <c r="E807" s="31"/>
      <c r="F807" s="3"/>
      <c r="G807" s="3"/>
      <c r="H807" s="3"/>
      <c r="I807" s="3"/>
      <c r="J807" s="3"/>
      <c r="K807" s="3"/>
      <c r="L807" s="3"/>
      <c r="M807" s="3"/>
      <c r="N807" s="3"/>
      <c r="O807" s="3"/>
      <c r="P807" s="3"/>
      <c r="Q807" s="3"/>
      <c r="R807" s="3"/>
      <c r="S807" s="3"/>
      <c r="T807" s="3"/>
      <c r="U807" s="3"/>
      <c r="V807" s="3"/>
      <c r="W807" s="3"/>
      <c r="X807" s="3"/>
      <c r="Y807" s="3"/>
      <c r="Z807" s="3"/>
      <c r="AA807" s="36"/>
      <c r="AE807" s="67"/>
      <c r="AH807" s="79"/>
    </row>
    <row r="808" ht="15" customHeight="1" spans="1:34">
      <c r="A808" s="3"/>
      <c r="B808" s="3"/>
      <c r="C808" s="3"/>
      <c r="D808" s="31"/>
      <c r="E808" s="31"/>
      <c r="F808" s="3"/>
      <c r="G808" s="3"/>
      <c r="H808" s="3"/>
      <c r="I808" s="3"/>
      <c r="J808" s="3"/>
      <c r="K808" s="3"/>
      <c r="L808" s="3"/>
      <c r="M808" s="3"/>
      <c r="N808" s="3"/>
      <c r="O808" s="3"/>
      <c r="P808" s="3"/>
      <c r="Q808" s="3"/>
      <c r="R808" s="3"/>
      <c r="S808" s="3"/>
      <c r="T808" s="3"/>
      <c r="U808" s="3"/>
      <c r="V808" s="3"/>
      <c r="W808" s="3"/>
      <c r="X808" s="3"/>
      <c r="Y808" s="3"/>
      <c r="Z808" s="3"/>
      <c r="AA808" s="36"/>
      <c r="AE808" s="67"/>
      <c r="AH808" s="79"/>
    </row>
    <row r="809" ht="15" customHeight="1" spans="1:34">
      <c r="A809" s="3"/>
      <c r="B809" s="3"/>
      <c r="C809" s="3"/>
      <c r="D809" s="31"/>
      <c r="E809" s="31"/>
      <c r="F809" s="3"/>
      <c r="G809" s="3"/>
      <c r="H809" s="3"/>
      <c r="I809" s="3"/>
      <c r="J809" s="3"/>
      <c r="K809" s="3"/>
      <c r="L809" s="3"/>
      <c r="M809" s="3"/>
      <c r="N809" s="3"/>
      <c r="O809" s="3"/>
      <c r="P809" s="3"/>
      <c r="Q809" s="3"/>
      <c r="R809" s="3"/>
      <c r="S809" s="3"/>
      <c r="T809" s="3"/>
      <c r="U809" s="3"/>
      <c r="V809" s="3"/>
      <c r="W809" s="3"/>
      <c r="X809" s="3"/>
      <c r="Y809" s="3"/>
      <c r="Z809" s="3"/>
      <c r="AA809" s="36"/>
      <c r="AE809" s="67"/>
      <c r="AH809" s="79"/>
    </row>
    <row r="810" ht="15" customHeight="1" spans="1:34">
      <c r="A810" s="3"/>
      <c r="B810" s="3"/>
      <c r="C810" s="3"/>
      <c r="D810" s="31"/>
      <c r="E810" s="31"/>
      <c r="F810" s="3"/>
      <c r="G810" s="3"/>
      <c r="H810" s="3"/>
      <c r="I810" s="3"/>
      <c r="J810" s="3"/>
      <c r="K810" s="3"/>
      <c r="L810" s="3"/>
      <c r="M810" s="3"/>
      <c r="N810" s="3"/>
      <c r="O810" s="3"/>
      <c r="P810" s="3"/>
      <c r="Q810" s="3"/>
      <c r="R810" s="3"/>
      <c r="S810" s="3"/>
      <c r="T810" s="3"/>
      <c r="U810" s="3"/>
      <c r="V810" s="3"/>
      <c r="W810" s="3"/>
      <c r="X810" s="3"/>
      <c r="Y810" s="3"/>
      <c r="Z810" s="3"/>
      <c r="AA810" s="36"/>
      <c r="AE810" s="67"/>
      <c r="AH810" s="79"/>
    </row>
    <row r="811" ht="15" customHeight="1" spans="1:34">
      <c r="A811" s="3"/>
      <c r="B811" s="3"/>
      <c r="C811" s="3"/>
      <c r="D811" s="31"/>
      <c r="E811" s="31"/>
      <c r="F811" s="3"/>
      <c r="G811" s="3"/>
      <c r="H811" s="3"/>
      <c r="I811" s="3"/>
      <c r="J811" s="3"/>
      <c r="K811" s="3"/>
      <c r="L811" s="3"/>
      <c r="M811" s="3"/>
      <c r="N811" s="3"/>
      <c r="O811" s="3"/>
      <c r="P811" s="3"/>
      <c r="Q811" s="3"/>
      <c r="R811" s="3"/>
      <c r="S811" s="3"/>
      <c r="T811" s="3"/>
      <c r="U811" s="3"/>
      <c r="V811" s="3"/>
      <c r="W811" s="3"/>
      <c r="X811" s="3"/>
      <c r="Y811" s="3"/>
      <c r="Z811" s="3"/>
      <c r="AA811" s="36"/>
      <c r="AE811" s="67"/>
      <c r="AH811" s="79"/>
    </row>
    <row r="812" ht="15" customHeight="1" spans="1:34">
      <c r="A812" s="3"/>
      <c r="B812" s="3"/>
      <c r="C812" s="3"/>
      <c r="D812" s="31"/>
      <c r="E812" s="31"/>
      <c r="F812" s="3"/>
      <c r="G812" s="3"/>
      <c r="H812" s="3"/>
      <c r="I812" s="3"/>
      <c r="J812" s="3"/>
      <c r="K812" s="3"/>
      <c r="L812" s="3"/>
      <c r="M812" s="3"/>
      <c r="N812" s="3"/>
      <c r="O812" s="3"/>
      <c r="P812" s="3"/>
      <c r="Q812" s="3"/>
      <c r="R812" s="3"/>
      <c r="S812" s="3"/>
      <c r="T812" s="3"/>
      <c r="U812" s="3"/>
      <c r="V812" s="3"/>
      <c r="W812" s="3"/>
      <c r="X812" s="3"/>
      <c r="Y812" s="3"/>
      <c r="Z812" s="3"/>
      <c r="AA812" s="36"/>
      <c r="AE812" s="67"/>
      <c r="AH812" s="79"/>
    </row>
    <row r="813" ht="15" customHeight="1" spans="1:34">
      <c r="A813" s="3"/>
      <c r="B813" s="3"/>
      <c r="C813" s="3"/>
      <c r="D813" s="31"/>
      <c r="E813" s="31"/>
      <c r="F813" s="3"/>
      <c r="G813" s="3"/>
      <c r="H813" s="3"/>
      <c r="I813" s="3"/>
      <c r="J813" s="3"/>
      <c r="K813" s="3"/>
      <c r="L813" s="3"/>
      <c r="M813" s="3"/>
      <c r="N813" s="3"/>
      <c r="O813" s="3"/>
      <c r="P813" s="3"/>
      <c r="Q813" s="3"/>
      <c r="R813" s="3"/>
      <c r="S813" s="3"/>
      <c r="T813" s="3"/>
      <c r="U813" s="3"/>
      <c r="V813" s="3"/>
      <c r="W813" s="3"/>
      <c r="X813" s="3"/>
      <c r="Y813" s="3"/>
      <c r="Z813" s="3"/>
      <c r="AA813" s="36"/>
      <c r="AE813" s="67"/>
      <c r="AH813" s="79"/>
    </row>
    <row r="814" ht="15" customHeight="1" spans="1:34">
      <c r="A814" s="3"/>
      <c r="B814" s="3"/>
      <c r="C814" s="3"/>
      <c r="D814" s="31"/>
      <c r="E814" s="31"/>
      <c r="F814" s="3"/>
      <c r="G814" s="3"/>
      <c r="H814" s="3"/>
      <c r="I814" s="3"/>
      <c r="J814" s="3"/>
      <c r="K814" s="3"/>
      <c r="L814" s="3"/>
      <c r="M814" s="3"/>
      <c r="N814" s="3"/>
      <c r="O814" s="3"/>
      <c r="P814" s="3"/>
      <c r="Q814" s="3"/>
      <c r="R814" s="3"/>
      <c r="S814" s="3"/>
      <c r="T814" s="3"/>
      <c r="U814" s="3"/>
      <c r="V814" s="3"/>
      <c r="W814" s="3"/>
      <c r="X814" s="3"/>
      <c r="Y814" s="3"/>
      <c r="Z814" s="3"/>
      <c r="AA814" s="36"/>
      <c r="AE814" s="67"/>
      <c r="AH814" s="79"/>
    </row>
    <row r="815" ht="15" customHeight="1" spans="1:34">
      <c r="A815" s="3"/>
      <c r="B815" s="3"/>
      <c r="C815" s="3"/>
      <c r="D815" s="31"/>
      <c r="E815" s="31"/>
      <c r="F815" s="3"/>
      <c r="G815" s="3"/>
      <c r="H815" s="3"/>
      <c r="I815" s="3"/>
      <c r="J815" s="3"/>
      <c r="K815" s="3"/>
      <c r="L815" s="3"/>
      <c r="M815" s="3"/>
      <c r="N815" s="3"/>
      <c r="O815" s="3"/>
      <c r="P815" s="3"/>
      <c r="Q815" s="3"/>
      <c r="R815" s="3"/>
      <c r="S815" s="3"/>
      <c r="T815" s="3"/>
      <c r="U815" s="3"/>
      <c r="V815" s="3"/>
      <c r="W815" s="3"/>
      <c r="X815" s="3"/>
      <c r="Y815" s="3"/>
      <c r="Z815" s="3"/>
      <c r="AA815" s="36"/>
      <c r="AE815" s="67"/>
      <c r="AH815" s="79"/>
    </row>
    <row r="816" ht="15" customHeight="1" spans="1:34">
      <c r="A816" s="3"/>
      <c r="B816" s="3"/>
      <c r="C816" s="3"/>
      <c r="D816" s="31"/>
      <c r="E816" s="31"/>
      <c r="F816" s="3"/>
      <c r="G816" s="3"/>
      <c r="H816" s="3"/>
      <c r="I816" s="3"/>
      <c r="J816" s="3"/>
      <c r="K816" s="3"/>
      <c r="L816" s="3"/>
      <c r="M816" s="3"/>
      <c r="N816" s="3"/>
      <c r="O816" s="3"/>
      <c r="P816" s="3"/>
      <c r="Q816" s="3"/>
      <c r="R816" s="3"/>
      <c r="S816" s="3"/>
      <c r="T816" s="3"/>
      <c r="U816" s="3"/>
      <c r="V816" s="3"/>
      <c r="W816" s="3"/>
      <c r="X816" s="3"/>
      <c r="Y816" s="3"/>
      <c r="Z816" s="3"/>
      <c r="AA816" s="36"/>
      <c r="AE816" s="67"/>
      <c r="AH816" s="79"/>
    </row>
    <row r="817" ht="15" customHeight="1" spans="1:34">
      <c r="A817" s="3"/>
      <c r="B817" s="3"/>
      <c r="C817" s="3"/>
      <c r="D817" s="31"/>
      <c r="E817" s="31"/>
      <c r="F817" s="3"/>
      <c r="G817" s="3"/>
      <c r="H817" s="3"/>
      <c r="I817" s="3"/>
      <c r="J817" s="3"/>
      <c r="K817" s="3"/>
      <c r="L817" s="3"/>
      <c r="M817" s="3"/>
      <c r="N817" s="3"/>
      <c r="O817" s="3"/>
      <c r="P817" s="3"/>
      <c r="Q817" s="3"/>
      <c r="R817" s="3"/>
      <c r="S817" s="3"/>
      <c r="T817" s="3"/>
      <c r="U817" s="3"/>
      <c r="V817" s="3"/>
      <c r="W817" s="3"/>
      <c r="X817" s="3"/>
      <c r="Y817" s="3"/>
      <c r="Z817" s="3"/>
      <c r="AA817" s="36"/>
      <c r="AE817" s="67"/>
      <c r="AH817" s="79"/>
    </row>
    <row r="818" ht="15" customHeight="1" spans="1:34">
      <c r="A818" s="3"/>
      <c r="B818" s="3"/>
      <c r="C818" s="3"/>
      <c r="D818" s="31"/>
      <c r="E818" s="31"/>
      <c r="F818" s="3"/>
      <c r="G818" s="3"/>
      <c r="H818" s="3"/>
      <c r="I818" s="3"/>
      <c r="J818" s="3"/>
      <c r="K818" s="3"/>
      <c r="L818" s="3"/>
      <c r="M818" s="3"/>
      <c r="N818" s="3"/>
      <c r="O818" s="3"/>
      <c r="P818" s="3"/>
      <c r="Q818" s="3"/>
      <c r="R818" s="3"/>
      <c r="S818" s="3"/>
      <c r="T818" s="3"/>
      <c r="U818" s="3"/>
      <c r="V818" s="3"/>
      <c r="W818" s="3"/>
      <c r="X818" s="3"/>
      <c r="Y818" s="3"/>
      <c r="Z818" s="3"/>
      <c r="AA818" s="36"/>
      <c r="AE818" s="67"/>
      <c r="AH818" s="79"/>
    </row>
    <row r="819" ht="15" customHeight="1" spans="1:34">
      <c r="A819" s="3"/>
      <c r="B819" s="3"/>
      <c r="C819" s="3"/>
      <c r="D819" s="31"/>
      <c r="E819" s="31"/>
      <c r="F819" s="3"/>
      <c r="G819" s="3"/>
      <c r="H819" s="3"/>
      <c r="I819" s="3"/>
      <c r="J819" s="3"/>
      <c r="K819" s="3"/>
      <c r="L819" s="3"/>
      <c r="M819" s="3"/>
      <c r="N819" s="3"/>
      <c r="O819" s="3"/>
      <c r="P819" s="3"/>
      <c r="Q819" s="3"/>
      <c r="R819" s="3"/>
      <c r="S819" s="3"/>
      <c r="T819" s="3"/>
      <c r="U819" s="3"/>
      <c r="V819" s="3"/>
      <c r="W819" s="3"/>
      <c r="X819" s="3"/>
      <c r="Y819" s="3"/>
      <c r="Z819" s="3"/>
      <c r="AA819" s="36"/>
      <c r="AE819" s="67"/>
      <c r="AH819" s="79"/>
    </row>
    <row r="820" ht="15" customHeight="1" spans="1:34">
      <c r="A820" s="3"/>
      <c r="B820" s="3"/>
      <c r="C820" s="3"/>
      <c r="D820" s="31"/>
      <c r="E820" s="31"/>
      <c r="F820" s="3"/>
      <c r="G820" s="3"/>
      <c r="H820" s="3"/>
      <c r="I820" s="3"/>
      <c r="J820" s="3"/>
      <c r="K820" s="3"/>
      <c r="L820" s="3"/>
      <c r="M820" s="3"/>
      <c r="N820" s="3"/>
      <c r="O820" s="3"/>
      <c r="P820" s="3"/>
      <c r="Q820" s="3"/>
      <c r="R820" s="3"/>
      <c r="S820" s="3"/>
      <c r="T820" s="3"/>
      <c r="U820" s="3"/>
      <c r="V820" s="3"/>
      <c r="W820" s="3"/>
      <c r="X820" s="3"/>
      <c r="Y820" s="3"/>
      <c r="Z820" s="3"/>
      <c r="AA820" s="36"/>
      <c r="AE820" s="67"/>
      <c r="AH820" s="79"/>
    </row>
    <row r="821" ht="15" customHeight="1" spans="1:34">
      <c r="A821" s="3"/>
      <c r="B821" s="3"/>
      <c r="C821" s="3"/>
      <c r="D821" s="31"/>
      <c r="E821" s="31"/>
      <c r="F821" s="3"/>
      <c r="G821" s="3"/>
      <c r="H821" s="3"/>
      <c r="I821" s="3"/>
      <c r="J821" s="3"/>
      <c r="K821" s="3"/>
      <c r="L821" s="3"/>
      <c r="M821" s="3"/>
      <c r="N821" s="3"/>
      <c r="O821" s="3"/>
      <c r="P821" s="3"/>
      <c r="Q821" s="3"/>
      <c r="R821" s="3"/>
      <c r="S821" s="3"/>
      <c r="T821" s="3"/>
      <c r="U821" s="3"/>
      <c r="V821" s="3"/>
      <c r="W821" s="3"/>
      <c r="X821" s="3"/>
      <c r="Y821" s="3"/>
      <c r="Z821" s="3"/>
      <c r="AA821" s="36"/>
      <c r="AE821" s="67"/>
      <c r="AH821" s="79"/>
    </row>
    <row r="822" ht="15" customHeight="1" spans="1:34">
      <c r="A822" s="3"/>
      <c r="B822" s="3"/>
      <c r="C822" s="3"/>
      <c r="D822" s="31"/>
      <c r="E822" s="31"/>
      <c r="F822" s="3"/>
      <c r="G822" s="3"/>
      <c r="H822" s="3"/>
      <c r="I822" s="3"/>
      <c r="J822" s="3"/>
      <c r="K822" s="3"/>
      <c r="L822" s="3"/>
      <c r="M822" s="3"/>
      <c r="N822" s="3"/>
      <c r="O822" s="3"/>
      <c r="P822" s="3"/>
      <c r="Q822" s="3"/>
      <c r="R822" s="3"/>
      <c r="S822" s="3"/>
      <c r="T822" s="3"/>
      <c r="U822" s="3"/>
      <c r="V822" s="3"/>
      <c r="W822" s="3"/>
      <c r="X822" s="3"/>
      <c r="Y822" s="3"/>
      <c r="Z822" s="3"/>
      <c r="AA822" s="36"/>
      <c r="AE822" s="67"/>
      <c r="AH822" s="79"/>
    </row>
    <row r="823" ht="15" customHeight="1" spans="1:34">
      <c r="A823" s="3"/>
      <c r="B823" s="3"/>
      <c r="C823" s="3"/>
      <c r="D823" s="31"/>
      <c r="E823" s="31"/>
      <c r="F823" s="3"/>
      <c r="G823" s="3"/>
      <c r="H823" s="3"/>
      <c r="I823" s="3"/>
      <c r="J823" s="3"/>
      <c r="K823" s="3"/>
      <c r="L823" s="3"/>
      <c r="M823" s="3"/>
      <c r="N823" s="3"/>
      <c r="O823" s="3"/>
      <c r="P823" s="3"/>
      <c r="Q823" s="3"/>
      <c r="R823" s="3"/>
      <c r="S823" s="3"/>
      <c r="T823" s="3"/>
      <c r="U823" s="3"/>
      <c r="V823" s="3"/>
      <c r="W823" s="3"/>
      <c r="X823" s="3"/>
      <c r="Y823" s="3"/>
      <c r="Z823" s="3"/>
      <c r="AA823" s="36"/>
      <c r="AE823" s="67"/>
      <c r="AH823" s="79"/>
    </row>
    <row r="824" ht="15" customHeight="1" spans="1:34">
      <c r="A824" s="3"/>
      <c r="B824" s="3"/>
      <c r="C824" s="3"/>
      <c r="D824" s="31"/>
      <c r="E824" s="31"/>
      <c r="F824" s="3"/>
      <c r="G824" s="3"/>
      <c r="H824" s="3"/>
      <c r="I824" s="3"/>
      <c r="J824" s="3"/>
      <c r="K824" s="3"/>
      <c r="L824" s="3"/>
      <c r="M824" s="3"/>
      <c r="N824" s="3"/>
      <c r="O824" s="3"/>
      <c r="P824" s="3"/>
      <c r="Q824" s="3"/>
      <c r="R824" s="3"/>
      <c r="S824" s="3"/>
      <c r="T824" s="3"/>
      <c r="U824" s="3"/>
      <c r="V824" s="3"/>
      <c r="W824" s="3"/>
      <c r="X824" s="3"/>
      <c r="Y824" s="3"/>
      <c r="Z824" s="3"/>
      <c r="AA824" s="36"/>
      <c r="AE824" s="67"/>
      <c r="AH824" s="79"/>
    </row>
    <row r="825" ht="15" customHeight="1" spans="1:34">
      <c r="A825" s="3"/>
      <c r="B825" s="3"/>
      <c r="C825" s="3"/>
      <c r="D825" s="31"/>
      <c r="E825" s="31"/>
      <c r="F825" s="3"/>
      <c r="G825" s="3"/>
      <c r="H825" s="3"/>
      <c r="I825" s="3"/>
      <c r="J825" s="3"/>
      <c r="K825" s="3"/>
      <c r="L825" s="3"/>
      <c r="M825" s="3"/>
      <c r="N825" s="3"/>
      <c r="O825" s="3"/>
      <c r="P825" s="3"/>
      <c r="Q825" s="3"/>
      <c r="R825" s="3"/>
      <c r="S825" s="3"/>
      <c r="T825" s="3"/>
      <c r="U825" s="3"/>
      <c r="V825" s="3"/>
      <c r="W825" s="3"/>
      <c r="X825" s="3"/>
      <c r="Y825" s="3"/>
      <c r="Z825" s="3"/>
      <c r="AA825" s="36"/>
      <c r="AE825" s="67"/>
      <c r="AH825" s="79"/>
    </row>
    <row r="826" ht="15" customHeight="1" spans="1:34">
      <c r="A826" s="3"/>
      <c r="B826" s="3"/>
      <c r="C826" s="3"/>
      <c r="D826" s="31"/>
      <c r="E826" s="31"/>
      <c r="F826" s="3"/>
      <c r="G826" s="3"/>
      <c r="H826" s="3"/>
      <c r="I826" s="3"/>
      <c r="J826" s="3"/>
      <c r="K826" s="3"/>
      <c r="L826" s="3"/>
      <c r="M826" s="3"/>
      <c r="N826" s="3"/>
      <c r="O826" s="3"/>
      <c r="P826" s="3"/>
      <c r="Q826" s="3"/>
      <c r="R826" s="3"/>
      <c r="S826" s="3"/>
      <c r="T826" s="3"/>
      <c r="U826" s="3"/>
      <c r="V826" s="3"/>
      <c r="W826" s="3"/>
      <c r="X826" s="3"/>
      <c r="Y826" s="3"/>
      <c r="Z826" s="3"/>
      <c r="AA826" s="36"/>
      <c r="AE826" s="67"/>
      <c r="AH826" s="79"/>
    </row>
    <row r="827" ht="15" customHeight="1" spans="1:34">
      <c r="A827" s="3"/>
      <c r="B827" s="3"/>
      <c r="C827" s="3"/>
      <c r="D827" s="31"/>
      <c r="E827" s="31"/>
      <c r="F827" s="3"/>
      <c r="G827" s="3"/>
      <c r="H827" s="3"/>
      <c r="I827" s="3"/>
      <c r="J827" s="3"/>
      <c r="K827" s="3"/>
      <c r="L827" s="3"/>
      <c r="M827" s="3"/>
      <c r="N827" s="3"/>
      <c r="O827" s="3"/>
      <c r="P827" s="3"/>
      <c r="Q827" s="3"/>
      <c r="R827" s="3"/>
      <c r="S827" s="3"/>
      <c r="T827" s="3"/>
      <c r="U827" s="3"/>
      <c r="V827" s="3"/>
      <c r="W827" s="3"/>
      <c r="X827" s="3"/>
      <c r="Y827" s="3"/>
      <c r="Z827" s="3"/>
      <c r="AA827" s="36"/>
      <c r="AE827" s="67"/>
      <c r="AH827" s="79"/>
    </row>
    <row r="828" ht="15" customHeight="1" spans="1:34">
      <c r="A828" s="3"/>
      <c r="B828" s="3"/>
      <c r="C828" s="3"/>
      <c r="D828" s="31"/>
      <c r="E828" s="31"/>
      <c r="F828" s="3"/>
      <c r="G828" s="3"/>
      <c r="H828" s="3"/>
      <c r="I828" s="3"/>
      <c r="J828" s="3"/>
      <c r="K828" s="3"/>
      <c r="L828" s="3"/>
      <c r="M828" s="3"/>
      <c r="N828" s="3"/>
      <c r="O828" s="3"/>
      <c r="P828" s="3"/>
      <c r="Q828" s="3"/>
      <c r="R828" s="3"/>
      <c r="S828" s="3"/>
      <c r="T828" s="3"/>
      <c r="U828" s="3"/>
      <c r="V828" s="3"/>
      <c r="W828" s="3"/>
      <c r="X828" s="3"/>
      <c r="Y828" s="3"/>
      <c r="Z828" s="3"/>
      <c r="AA828" s="36"/>
      <c r="AE828" s="67"/>
      <c r="AH828" s="79"/>
    </row>
    <row r="829" ht="15" customHeight="1" spans="1:34">
      <c r="A829" s="3"/>
      <c r="B829" s="3"/>
      <c r="C829" s="3"/>
      <c r="D829" s="31"/>
      <c r="E829" s="31"/>
      <c r="F829" s="3"/>
      <c r="G829" s="3"/>
      <c r="H829" s="3"/>
      <c r="I829" s="3"/>
      <c r="J829" s="3"/>
      <c r="K829" s="3"/>
      <c r="L829" s="3"/>
      <c r="M829" s="3"/>
      <c r="N829" s="3"/>
      <c r="O829" s="3"/>
      <c r="P829" s="3"/>
      <c r="Q829" s="3"/>
      <c r="R829" s="3"/>
      <c r="S829" s="3"/>
      <c r="T829" s="3"/>
      <c r="U829" s="3"/>
      <c r="V829" s="3"/>
      <c r="W829" s="3"/>
      <c r="X829" s="3"/>
      <c r="Y829" s="3"/>
      <c r="Z829" s="3"/>
      <c r="AA829" s="36"/>
      <c r="AE829" s="67"/>
      <c r="AH829" s="79"/>
    </row>
    <row r="830" ht="15" customHeight="1" spans="1:34">
      <c r="A830" s="3"/>
      <c r="B830" s="3"/>
      <c r="C830" s="3"/>
      <c r="D830" s="31"/>
      <c r="E830" s="31"/>
      <c r="F830" s="3"/>
      <c r="G830" s="3"/>
      <c r="H830" s="3"/>
      <c r="I830" s="3"/>
      <c r="J830" s="3"/>
      <c r="K830" s="3"/>
      <c r="L830" s="3"/>
      <c r="M830" s="3"/>
      <c r="N830" s="3"/>
      <c r="O830" s="3"/>
      <c r="P830" s="3"/>
      <c r="Q830" s="3"/>
      <c r="R830" s="3"/>
      <c r="S830" s="3"/>
      <c r="T830" s="3"/>
      <c r="U830" s="3"/>
      <c r="V830" s="3"/>
      <c r="W830" s="3"/>
      <c r="X830" s="3"/>
      <c r="Y830" s="3"/>
      <c r="Z830" s="3"/>
      <c r="AA830" s="36"/>
      <c r="AE830" s="67"/>
      <c r="AH830" s="79"/>
    </row>
    <row r="831" ht="15" customHeight="1" spans="1:34">
      <c r="A831" s="3"/>
      <c r="B831" s="3"/>
      <c r="C831" s="3"/>
      <c r="D831" s="31"/>
      <c r="E831" s="31"/>
      <c r="F831" s="3"/>
      <c r="G831" s="3"/>
      <c r="H831" s="3"/>
      <c r="I831" s="3"/>
      <c r="J831" s="3"/>
      <c r="K831" s="3"/>
      <c r="L831" s="3"/>
      <c r="M831" s="3"/>
      <c r="N831" s="3"/>
      <c r="O831" s="3"/>
      <c r="P831" s="3"/>
      <c r="Q831" s="3"/>
      <c r="R831" s="3"/>
      <c r="S831" s="3"/>
      <c r="T831" s="3"/>
      <c r="U831" s="3"/>
      <c r="V831" s="3"/>
      <c r="W831" s="3"/>
      <c r="X831" s="3"/>
      <c r="Y831" s="3"/>
      <c r="Z831" s="3"/>
      <c r="AA831" s="36"/>
      <c r="AE831" s="67"/>
      <c r="AH831" s="79"/>
    </row>
    <row r="832" ht="15" customHeight="1" spans="1:34">
      <c r="A832" s="3"/>
      <c r="B832" s="3"/>
      <c r="C832" s="3"/>
      <c r="D832" s="31"/>
      <c r="E832" s="31"/>
      <c r="F832" s="3"/>
      <c r="G832" s="3"/>
      <c r="H832" s="3"/>
      <c r="I832" s="3"/>
      <c r="J832" s="3"/>
      <c r="K832" s="3"/>
      <c r="L832" s="3"/>
      <c r="M832" s="3"/>
      <c r="N832" s="3"/>
      <c r="O832" s="3"/>
      <c r="P832" s="3"/>
      <c r="Q832" s="3"/>
      <c r="R832" s="3"/>
      <c r="S832" s="3"/>
      <c r="T832" s="3"/>
      <c r="U832" s="3"/>
      <c r="V832" s="3"/>
      <c r="W832" s="3"/>
      <c r="X832" s="3"/>
      <c r="Y832" s="3"/>
      <c r="Z832" s="3"/>
      <c r="AA832" s="36"/>
      <c r="AE832" s="67"/>
      <c r="AH832" s="79"/>
    </row>
    <row r="833" ht="15" customHeight="1" spans="1:34">
      <c r="A833" s="3"/>
      <c r="B833" s="3"/>
      <c r="C833" s="3"/>
      <c r="D833" s="31"/>
      <c r="E833" s="31"/>
      <c r="F833" s="3"/>
      <c r="G833" s="3"/>
      <c r="H833" s="3"/>
      <c r="I833" s="3"/>
      <c r="J833" s="3"/>
      <c r="K833" s="3"/>
      <c r="L833" s="3"/>
      <c r="M833" s="3"/>
      <c r="N833" s="3"/>
      <c r="O833" s="3"/>
      <c r="P833" s="3"/>
      <c r="Q833" s="3"/>
      <c r="R833" s="3"/>
      <c r="S833" s="3"/>
      <c r="T833" s="3"/>
      <c r="U833" s="3"/>
      <c r="V833" s="3"/>
      <c r="W833" s="3"/>
      <c r="X833" s="3"/>
      <c r="Y833" s="3"/>
      <c r="Z833" s="3"/>
      <c r="AA833" s="36"/>
      <c r="AE833" s="67"/>
      <c r="AH833" s="79"/>
    </row>
    <row r="834" ht="15" customHeight="1" spans="1:34">
      <c r="A834" s="3"/>
      <c r="B834" s="3"/>
      <c r="C834" s="3"/>
      <c r="D834" s="31"/>
      <c r="E834" s="31"/>
      <c r="F834" s="3"/>
      <c r="G834" s="3"/>
      <c r="H834" s="3"/>
      <c r="I834" s="3"/>
      <c r="J834" s="3"/>
      <c r="K834" s="3"/>
      <c r="L834" s="3"/>
      <c r="M834" s="3"/>
      <c r="N834" s="3"/>
      <c r="O834" s="3"/>
      <c r="P834" s="3"/>
      <c r="Q834" s="3"/>
      <c r="R834" s="3"/>
      <c r="S834" s="3"/>
      <c r="T834" s="3"/>
      <c r="U834" s="3"/>
      <c r="V834" s="3"/>
      <c r="W834" s="3"/>
      <c r="X834" s="3"/>
      <c r="Y834" s="3"/>
      <c r="Z834" s="3"/>
      <c r="AA834" s="36"/>
      <c r="AE834" s="67"/>
      <c r="AH834" s="79"/>
    </row>
    <row r="835" ht="15" customHeight="1" spans="1:34">
      <c r="A835" s="3"/>
      <c r="B835" s="3"/>
      <c r="C835" s="3"/>
      <c r="D835" s="31"/>
      <c r="E835" s="31"/>
      <c r="F835" s="3"/>
      <c r="G835" s="3"/>
      <c r="H835" s="3"/>
      <c r="I835" s="3"/>
      <c r="J835" s="3"/>
      <c r="K835" s="3"/>
      <c r="L835" s="3"/>
      <c r="M835" s="3"/>
      <c r="N835" s="3"/>
      <c r="O835" s="3"/>
      <c r="P835" s="3"/>
      <c r="Q835" s="3"/>
      <c r="R835" s="3"/>
      <c r="S835" s="3"/>
      <c r="T835" s="3"/>
      <c r="U835" s="3"/>
      <c r="V835" s="3"/>
      <c r="W835" s="3"/>
      <c r="X835" s="3"/>
      <c r="Y835" s="3"/>
      <c r="Z835" s="3"/>
      <c r="AA835" s="36"/>
      <c r="AE835" s="67"/>
      <c r="AH835" s="79"/>
    </row>
    <row r="836" ht="15" customHeight="1" spans="1:34">
      <c r="A836" s="3"/>
      <c r="B836" s="3"/>
      <c r="C836" s="3"/>
      <c r="D836" s="31"/>
      <c r="E836" s="31"/>
      <c r="F836" s="3"/>
      <c r="G836" s="3"/>
      <c r="H836" s="3"/>
      <c r="I836" s="3"/>
      <c r="J836" s="3"/>
      <c r="K836" s="3"/>
      <c r="L836" s="3"/>
      <c r="M836" s="3"/>
      <c r="N836" s="3"/>
      <c r="O836" s="3"/>
      <c r="P836" s="3"/>
      <c r="Q836" s="3"/>
      <c r="R836" s="3"/>
      <c r="S836" s="3"/>
      <c r="T836" s="3"/>
      <c r="U836" s="3"/>
      <c r="V836" s="3"/>
      <c r="W836" s="3"/>
      <c r="X836" s="3"/>
      <c r="Y836" s="3"/>
      <c r="Z836" s="3"/>
      <c r="AA836" s="36"/>
      <c r="AE836" s="67"/>
      <c r="AH836" s="79"/>
    </row>
    <row r="837" ht="15" customHeight="1" spans="1:34">
      <c r="A837" s="3"/>
      <c r="B837" s="3"/>
      <c r="C837" s="3"/>
      <c r="D837" s="31"/>
      <c r="E837" s="31"/>
      <c r="F837" s="3"/>
      <c r="G837" s="3"/>
      <c r="H837" s="3"/>
      <c r="I837" s="3"/>
      <c r="J837" s="3"/>
      <c r="K837" s="3"/>
      <c r="L837" s="3"/>
      <c r="M837" s="3"/>
      <c r="N837" s="3"/>
      <c r="O837" s="3"/>
      <c r="P837" s="3"/>
      <c r="Q837" s="3"/>
      <c r="R837" s="3"/>
      <c r="S837" s="3"/>
      <c r="T837" s="3"/>
      <c r="U837" s="3"/>
      <c r="V837" s="3"/>
      <c r="W837" s="3"/>
      <c r="X837" s="3"/>
      <c r="Y837" s="3"/>
      <c r="Z837" s="3"/>
      <c r="AA837" s="36"/>
      <c r="AE837" s="67"/>
      <c r="AH837" s="79"/>
    </row>
    <row r="838" ht="15" customHeight="1" spans="1:34">
      <c r="A838" s="3"/>
      <c r="B838" s="3"/>
      <c r="C838" s="3"/>
      <c r="D838" s="31"/>
      <c r="E838" s="31"/>
      <c r="F838" s="3"/>
      <c r="G838" s="3"/>
      <c r="H838" s="3"/>
      <c r="I838" s="3"/>
      <c r="J838" s="3"/>
      <c r="K838" s="3"/>
      <c r="L838" s="3"/>
      <c r="M838" s="3"/>
      <c r="N838" s="3"/>
      <c r="O838" s="3"/>
      <c r="P838" s="3"/>
      <c r="Q838" s="3"/>
      <c r="R838" s="3"/>
      <c r="S838" s="3"/>
      <c r="T838" s="3"/>
      <c r="U838" s="3"/>
      <c r="V838" s="3"/>
      <c r="W838" s="3"/>
      <c r="X838" s="3"/>
      <c r="Y838" s="3"/>
      <c r="Z838" s="3"/>
      <c r="AA838" s="36"/>
      <c r="AE838" s="67"/>
      <c r="AH838" s="79"/>
    </row>
    <row r="839" ht="15" customHeight="1" spans="1:34">
      <c r="A839" s="3"/>
      <c r="B839" s="3"/>
      <c r="C839" s="3"/>
      <c r="D839" s="31"/>
      <c r="E839" s="31"/>
      <c r="F839" s="3"/>
      <c r="G839" s="3"/>
      <c r="H839" s="3"/>
      <c r="I839" s="3"/>
      <c r="J839" s="3"/>
      <c r="K839" s="3"/>
      <c r="L839" s="3"/>
      <c r="M839" s="3"/>
      <c r="N839" s="3"/>
      <c r="O839" s="3"/>
      <c r="P839" s="3"/>
      <c r="Q839" s="3"/>
      <c r="R839" s="3"/>
      <c r="S839" s="3"/>
      <c r="T839" s="3"/>
      <c r="U839" s="3"/>
      <c r="V839" s="3"/>
      <c r="W839" s="3"/>
      <c r="X839" s="3"/>
      <c r="Y839" s="3"/>
      <c r="Z839" s="3"/>
      <c r="AA839" s="36"/>
      <c r="AE839" s="67"/>
      <c r="AH839" s="79"/>
    </row>
    <row r="840" ht="15" customHeight="1" spans="1:34">
      <c r="A840" s="3"/>
      <c r="B840" s="3"/>
      <c r="C840" s="3"/>
      <c r="D840" s="31"/>
      <c r="E840" s="31"/>
      <c r="F840" s="3"/>
      <c r="G840" s="3"/>
      <c r="H840" s="3"/>
      <c r="I840" s="3"/>
      <c r="J840" s="3"/>
      <c r="K840" s="3"/>
      <c r="L840" s="3"/>
      <c r="M840" s="3"/>
      <c r="N840" s="3"/>
      <c r="O840" s="3"/>
      <c r="P840" s="3"/>
      <c r="Q840" s="3"/>
      <c r="R840" s="3"/>
      <c r="S840" s="3"/>
      <c r="T840" s="3"/>
      <c r="U840" s="3"/>
      <c r="V840" s="3"/>
      <c r="W840" s="3"/>
      <c r="X840" s="3"/>
      <c r="Y840" s="3"/>
      <c r="Z840" s="3"/>
      <c r="AA840" s="36"/>
      <c r="AE840" s="67"/>
      <c r="AH840" s="79"/>
    </row>
    <row r="841" ht="15" customHeight="1" spans="1:34">
      <c r="A841" s="3"/>
      <c r="B841" s="3"/>
      <c r="C841" s="3"/>
      <c r="D841" s="31"/>
      <c r="E841" s="31"/>
      <c r="F841" s="3"/>
      <c r="G841" s="3"/>
      <c r="H841" s="3"/>
      <c r="I841" s="3"/>
      <c r="J841" s="3"/>
      <c r="K841" s="3"/>
      <c r="L841" s="3"/>
      <c r="M841" s="3"/>
      <c r="N841" s="3"/>
      <c r="O841" s="3"/>
      <c r="P841" s="3"/>
      <c r="Q841" s="3"/>
      <c r="R841" s="3"/>
      <c r="S841" s="3"/>
      <c r="T841" s="3"/>
      <c r="U841" s="3"/>
      <c r="V841" s="3"/>
      <c r="W841" s="3"/>
      <c r="X841" s="3"/>
      <c r="Y841" s="3"/>
      <c r="Z841" s="3"/>
      <c r="AA841" s="36"/>
      <c r="AE841" s="67"/>
      <c r="AH841" s="79"/>
    </row>
    <row r="842" ht="15" customHeight="1" spans="1:34">
      <c r="A842" s="3"/>
      <c r="B842" s="3"/>
      <c r="C842" s="3"/>
      <c r="D842" s="31"/>
      <c r="E842" s="31"/>
      <c r="F842" s="3"/>
      <c r="G842" s="3"/>
      <c r="H842" s="3"/>
      <c r="I842" s="3"/>
      <c r="J842" s="3"/>
      <c r="K842" s="3"/>
      <c r="L842" s="3"/>
      <c r="M842" s="3"/>
      <c r="N842" s="3"/>
      <c r="O842" s="3"/>
      <c r="P842" s="3"/>
      <c r="Q842" s="3"/>
      <c r="R842" s="3"/>
      <c r="S842" s="3"/>
      <c r="T842" s="3"/>
      <c r="U842" s="3"/>
      <c r="V842" s="3"/>
      <c r="W842" s="3"/>
      <c r="X842" s="3"/>
      <c r="Y842" s="3"/>
      <c r="Z842" s="3"/>
      <c r="AA842" s="36"/>
      <c r="AE842" s="67"/>
      <c r="AH842" s="79"/>
    </row>
    <row r="843" ht="15" customHeight="1" spans="1:34">
      <c r="A843" s="3"/>
      <c r="B843" s="3"/>
      <c r="C843" s="3"/>
      <c r="D843" s="31"/>
      <c r="E843" s="31"/>
      <c r="F843" s="3"/>
      <c r="G843" s="3"/>
      <c r="H843" s="3"/>
      <c r="I843" s="3"/>
      <c r="J843" s="3"/>
      <c r="K843" s="3"/>
      <c r="L843" s="3"/>
      <c r="M843" s="3"/>
      <c r="N843" s="3"/>
      <c r="O843" s="3"/>
      <c r="P843" s="3"/>
      <c r="Q843" s="3"/>
      <c r="R843" s="3"/>
      <c r="S843" s="3"/>
      <c r="T843" s="3"/>
      <c r="U843" s="3"/>
      <c r="V843" s="3"/>
      <c r="W843" s="3"/>
      <c r="X843" s="3"/>
      <c r="Y843" s="3"/>
      <c r="Z843" s="3"/>
      <c r="AA843" s="36"/>
      <c r="AE843" s="67"/>
      <c r="AH843" s="79"/>
    </row>
    <row r="844" ht="15" customHeight="1" spans="1:34">
      <c r="A844" s="3"/>
      <c r="B844" s="3"/>
      <c r="C844" s="3"/>
      <c r="D844" s="31"/>
      <c r="E844" s="31"/>
      <c r="F844" s="3"/>
      <c r="G844" s="3"/>
      <c r="H844" s="3"/>
      <c r="I844" s="3"/>
      <c r="J844" s="3"/>
      <c r="K844" s="3"/>
      <c r="L844" s="3"/>
      <c r="M844" s="3"/>
      <c r="N844" s="3"/>
      <c r="O844" s="3"/>
      <c r="P844" s="3"/>
      <c r="Q844" s="3"/>
      <c r="R844" s="3"/>
      <c r="S844" s="3"/>
      <c r="T844" s="3"/>
      <c r="U844" s="3"/>
      <c r="V844" s="3"/>
      <c r="W844" s="3"/>
      <c r="X844" s="3"/>
      <c r="Y844" s="3"/>
      <c r="Z844" s="3"/>
      <c r="AA844" s="36"/>
      <c r="AE844" s="67"/>
      <c r="AH844" s="79"/>
    </row>
    <row r="845" ht="15" customHeight="1" spans="1:34">
      <c r="A845" s="3"/>
      <c r="B845" s="3"/>
      <c r="C845" s="3"/>
      <c r="D845" s="31"/>
      <c r="E845" s="31"/>
      <c r="F845" s="3"/>
      <c r="G845" s="3"/>
      <c r="H845" s="3"/>
      <c r="I845" s="3"/>
      <c r="J845" s="3"/>
      <c r="K845" s="3"/>
      <c r="L845" s="3"/>
      <c r="M845" s="3"/>
      <c r="N845" s="3"/>
      <c r="O845" s="3"/>
      <c r="P845" s="3"/>
      <c r="Q845" s="3"/>
      <c r="R845" s="3"/>
      <c r="S845" s="3"/>
      <c r="T845" s="3"/>
      <c r="U845" s="3"/>
      <c r="V845" s="3"/>
      <c r="W845" s="3"/>
      <c r="X845" s="3"/>
      <c r="Y845" s="3"/>
      <c r="Z845" s="3"/>
      <c r="AA845" s="36"/>
      <c r="AE845" s="67"/>
      <c r="AH845" s="79"/>
    </row>
    <row r="846" ht="15" customHeight="1" spans="1:34">
      <c r="A846" s="3"/>
      <c r="B846" s="3"/>
      <c r="C846" s="3"/>
      <c r="D846" s="31"/>
      <c r="E846" s="31"/>
      <c r="F846" s="3"/>
      <c r="G846" s="3"/>
      <c r="H846" s="3"/>
      <c r="I846" s="3"/>
      <c r="J846" s="3"/>
      <c r="K846" s="3"/>
      <c r="L846" s="3"/>
      <c r="M846" s="3"/>
      <c r="N846" s="3"/>
      <c r="O846" s="3"/>
      <c r="P846" s="3"/>
      <c r="Q846" s="3"/>
      <c r="R846" s="3"/>
      <c r="S846" s="3"/>
      <c r="T846" s="3"/>
      <c r="U846" s="3"/>
      <c r="V846" s="3"/>
      <c r="W846" s="3"/>
      <c r="X846" s="3"/>
      <c r="Y846" s="3"/>
      <c r="Z846" s="3"/>
      <c r="AA846" s="36"/>
      <c r="AE846" s="67"/>
      <c r="AH846" s="79"/>
    </row>
    <row r="847" ht="15" customHeight="1" spans="1:34">
      <c r="A847" s="3"/>
      <c r="B847" s="3"/>
      <c r="C847" s="3"/>
      <c r="D847" s="31"/>
      <c r="E847" s="31"/>
      <c r="F847" s="3"/>
      <c r="G847" s="3"/>
      <c r="H847" s="3"/>
      <c r="I847" s="3"/>
      <c r="J847" s="3"/>
      <c r="K847" s="3"/>
      <c r="L847" s="3"/>
      <c r="M847" s="3"/>
      <c r="N847" s="3"/>
      <c r="O847" s="3"/>
      <c r="P847" s="3"/>
      <c r="Q847" s="3"/>
      <c r="R847" s="3"/>
      <c r="S847" s="3"/>
      <c r="T847" s="3"/>
      <c r="U847" s="3"/>
      <c r="V847" s="3"/>
      <c r="W847" s="3"/>
      <c r="X847" s="3"/>
      <c r="Y847" s="3"/>
      <c r="Z847" s="3"/>
      <c r="AA847" s="36"/>
      <c r="AE847" s="67"/>
      <c r="AH847" s="79"/>
    </row>
    <row r="848" ht="15" customHeight="1" spans="1:34">
      <c r="A848" s="3"/>
      <c r="B848" s="3"/>
      <c r="C848" s="3"/>
      <c r="D848" s="31"/>
      <c r="E848" s="31"/>
      <c r="F848" s="3"/>
      <c r="G848" s="3"/>
      <c r="H848" s="3"/>
      <c r="I848" s="3"/>
      <c r="J848" s="3"/>
      <c r="K848" s="3"/>
      <c r="L848" s="3"/>
      <c r="M848" s="3"/>
      <c r="N848" s="3"/>
      <c r="O848" s="3"/>
      <c r="P848" s="3"/>
      <c r="Q848" s="3"/>
      <c r="R848" s="3"/>
      <c r="S848" s="3"/>
      <c r="T848" s="3"/>
      <c r="U848" s="3"/>
      <c r="V848" s="3"/>
      <c r="W848" s="3"/>
      <c r="X848" s="3"/>
      <c r="Y848" s="3"/>
      <c r="Z848" s="3"/>
      <c r="AA848" s="36"/>
      <c r="AE848" s="67"/>
      <c r="AH848" s="79"/>
    </row>
    <row r="849" ht="15" customHeight="1" spans="1:34">
      <c r="A849" s="3"/>
      <c r="B849" s="3"/>
      <c r="C849" s="3"/>
      <c r="D849" s="31"/>
      <c r="E849" s="31"/>
      <c r="F849" s="3"/>
      <c r="G849" s="3"/>
      <c r="H849" s="3"/>
      <c r="I849" s="3"/>
      <c r="J849" s="3"/>
      <c r="K849" s="3"/>
      <c r="L849" s="3"/>
      <c r="M849" s="3"/>
      <c r="N849" s="3"/>
      <c r="O849" s="3"/>
      <c r="P849" s="3"/>
      <c r="Q849" s="3"/>
      <c r="R849" s="3"/>
      <c r="S849" s="3"/>
      <c r="T849" s="3"/>
      <c r="U849" s="3"/>
      <c r="V849" s="3"/>
      <c r="W849" s="3"/>
      <c r="X849" s="3"/>
      <c r="Y849" s="3"/>
      <c r="Z849" s="3"/>
      <c r="AA849" s="36"/>
      <c r="AE849" s="67"/>
      <c r="AH849" s="79"/>
    </row>
    <row r="850" ht="15" customHeight="1" spans="1:34">
      <c r="A850" s="3"/>
      <c r="B850" s="3"/>
      <c r="C850" s="3"/>
      <c r="D850" s="31"/>
      <c r="E850" s="31"/>
      <c r="F850" s="3"/>
      <c r="G850" s="3"/>
      <c r="H850" s="3"/>
      <c r="I850" s="3"/>
      <c r="J850" s="3"/>
      <c r="K850" s="3"/>
      <c r="L850" s="3"/>
      <c r="M850" s="3"/>
      <c r="N850" s="3"/>
      <c r="O850" s="3"/>
      <c r="P850" s="3"/>
      <c r="Q850" s="3"/>
      <c r="R850" s="3"/>
      <c r="S850" s="3"/>
      <c r="T850" s="3"/>
      <c r="U850" s="3"/>
      <c r="V850" s="3"/>
      <c r="W850" s="3"/>
      <c r="X850" s="3"/>
      <c r="Y850" s="3"/>
      <c r="Z850" s="3"/>
      <c r="AA850" s="36"/>
      <c r="AE850" s="67"/>
      <c r="AH850" s="79"/>
    </row>
    <row r="851" ht="15" customHeight="1" spans="1:34">
      <c r="A851" s="3"/>
      <c r="B851" s="3"/>
      <c r="C851" s="3"/>
      <c r="D851" s="31"/>
      <c r="E851" s="31"/>
      <c r="F851" s="3"/>
      <c r="G851" s="3"/>
      <c r="H851" s="3"/>
      <c r="I851" s="3"/>
      <c r="J851" s="3"/>
      <c r="K851" s="3"/>
      <c r="L851" s="3"/>
      <c r="M851" s="3"/>
      <c r="N851" s="3"/>
      <c r="O851" s="3"/>
      <c r="P851" s="3"/>
      <c r="Q851" s="3"/>
      <c r="R851" s="3"/>
      <c r="S851" s="3"/>
      <c r="T851" s="3"/>
      <c r="U851" s="3"/>
      <c r="V851" s="3"/>
      <c r="W851" s="3"/>
      <c r="X851" s="3"/>
      <c r="Y851" s="3"/>
      <c r="Z851" s="3"/>
      <c r="AA851" s="36"/>
      <c r="AE851" s="67"/>
      <c r="AH851" s="79"/>
    </row>
    <row r="852" ht="15" customHeight="1" spans="1:34">
      <c r="A852" s="3"/>
      <c r="B852" s="3"/>
      <c r="C852" s="3"/>
      <c r="D852" s="31"/>
      <c r="E852" s="31"/>
      <c r="F852" s="3"/>
      <c r="G852" s="3"/>
      <c r="H852" s="3"/>
      <c r="I852" s="3"/>
      <c r="J852" s="3"/>
      <c r="K852" s="3"/>
      <c r="L852" s="3"/>
      <c r="M852" s="3"/>
      <c r="N852" s="3"/>
      <c r="O852" s="3"/>
      <c r="P852" s="3"/>
      <c r="Q852" s="3"/>
      <c r="R852" s="3"/>
      <c r="S852" s="3"/>
      <c r="T852" s="3"/>
      <c r="U852" s="3"/>
      <c r="V852" s="3"/>
      <c r="W852" s="3"/>
      <c r="X852" s="3"/>
      <c r="Y852" s="3"/>
      <c r="Z852" s="3"/>
      <c r="AA852" s="36"/>
      <c r="AE852" s="67"/>
      <c r="AH852" s="79"/>
    </row>
    <row r="853" ht="15" customHeight="1" spans="1:34">
      <c r="A853" s="3"/>
      <c r="B853" s="3"/>
      <c r="C853" s="3"/>
      <c r="D853" s="31"/>
      <c r="E853" s="31"/>
      <c r="F853" s="3"/>
      <c r="G853" s="3"/>
      <c r="H853" s="3"/>
      <c r="I853" s="3"/>
      <c r="J853" s="3"/>
      <c r="K853" s="3"/>
      <c r="L853" s="3"/>
      <c r="M853" s="3"/>
      <c r="N853" s="3"/>
      <c r="O853" s="3"/>
      <c r="P853" s="3"/>
      <c r="Q853" s="3"/>
      <c r="R853" s="3"/>
      <c r="S853" s="3"/>
      <c r="T853" s="3"/>
      <c r="U853" s="3"/>
      <c r="V853" s="3"/>
      <c r="W853" s="3"/>
      <c r="X853" s="3"/>
      <c r="Y853" s="3"/>
      <c r="Z853" s="3"/>
      <c r="AA853" s="36"/>
      <c r="AE853" s="67"/>
      <c r="AH853" s="79"/>
    </row>
    <row r="854" ht="15" customHeight="1" spans="1:34">
      <c r="A854" s="3"/>
      <c r="B854" s="3"/>
      <c r="C854" s="3"/>
      <c r="D854" s="31"/>
      <c r="E854" s="31"/>
      <c r="F854" s="3"/>
      <c r="G854" s="3"/>
      <c r="H854" s="3"/>
      <c r="I854" s="3"/>
      <c r="J854" s="3"/>
      <c r="K854" s="3"/>
      <c r="L854" s="3"/>
      <c r="M854" s="3"/>
      <c r="N854" s="3"/>
      <c r="O854" s="3"/>
      <c r="P854" s="3"/>
      <c r="Q854" s="3"/>
      <c r="R854" s="3"/>
      <c r="S854" s="3"/>
      <c r="T854" s="3"/>
      <c r="U854" s="3"/>
      <c r="V854" s="3"/>
      <c r="W854" s="3"/>
      <c r="X854" s="3"/>
      <c r="Y854" s="3"/>
      <c r="Z854" s="3"/>
      <c r="AA854" s="36"/>
      <c r="AE854" s="67"/>
      <c r="AH854" s="79"/>
    </row>
    <row r="855" ht="15" customHeight="1" spans="1:34">
      <c r="A855" s="3"/>
      <c r="B855" s="3"/>
      <c r="C855" s="3"/>
      <c r="D855" s="31"/>
      <c r="E855" s="31"/>
      <c r="F855" s="3"/>
      <c r="G855" s="3"/>
      <c r="H855" s="3"/>
      <c r="I855" s="3"/>
      <c r="J855" s="3"/>
      <c r="K855" s="3"/>
      <c r="L855" s="3"/>
      <c r="M855" s="3"/>
      <c r="N855" s="3"/>
      <c r="O855" s="3"/>
      <c r="P855" s="3"/>
      <c r="Q855" s="3"/>
      <c r="R855" s="3"/>
      <c r="S855" s="3"/>
      <c r="T855" s="3"/>
      <c r="U855" s="3"/>
      <c r="V855" s="3"/>
      <c r="W855" s="3"/>
      <c r="X855" s="3"/>
      <c r="Y855" s="3"/>
      <c r="Z855" s="3"/>
      <c r="AA855" s="36"/>
      <c r="AE855" s="67"/>
      <c r="AH855" s="79"/>
    </row>
    <row r="856" ht="15" customHeight="1" spans="1:34">
      <c r="A856" s="3"/>
      <c r="B856" s="3"/>
      <c r="C856" s="3"/>
      <c r="D856" s="31"/>
      <c r="E856" s="31"/>
      <c r="F856" s="3"/>
      <c r="G856" s="3"/>
      <c r="H856" s="3"/>
      <c r="I856" s="3"/>
      <c r="J856" s="3"/>
      <c r="K856" s="3"/>
      <c r="L856" s="3"/>
      <c r="M856" s="3"/>
      <c r="N856" s="3"/>
      <c r="O856" s="3"/>
      <c r="P856" s="3"/>
      <c r="Q856" s="3"/>
      <c r="R856" s="3"/>
      <c r="S856" s="3"/>
      <c r="T856" s="3"/>
      <c r="U856" s="3"/>
      <c r="V856" s="3"/>
      <c r="W856" s="3"/>
      <c r="X856" s="3"/>
      <c r="Y856" s="3"/>
      <c r="Z856" s="3"/>
      <c r="AA856" s="36"/>
      <c r="AE856" s="67"/>
      <c r="AH856" s="79"/>
    </row>
    <row r="857" ht="15" customHeight="1" spans="1:34">
      <c r="A857" s="3"/>
      <c r="B857" s="3"/>
      <c r="C857" s="3"/>
      <c r="D857" s="31"/>
      <c r="E857" s="31"/>
      <c r="F857" s="3"/>
      <c r="G857" s="3"/>
      <c r="H857" s="3"/>
      <c r="I857" s="3"/>
      <c r="J857" s="3"/>
      <c r="K857" s="3"/>
      <c r="L857" s="3"/>
      <c r="M857" s="3"/>
      <c r="N857" s="3"/>
      <c r="O857" s="3"/>
      <c r="P857" s="3"/>
      <c r="Q857" s="3"/>
      <c r="R857" s="3"/>
      <c r="S857" s="3"/>
      <c r="T857" s="3"/>
      <c r="U857" s="3"/>
      <c r="V857" s="3"/>
      <c r="W857" s="3"/>
      <c r="X857" s="3"/>
      <c r="Y857" s="3"/>
      <c r="Z857" s="3"/>
      <c r="AA857" s="36"/>
      <c r="AE857" s="67"/>
      <c r="AH857" s="79"/>
    </row>
    <row r="858" ht="15" customHeight="1" spans="1:34">
      <c r="A858" s="3"/>
      <c r="B858" s="3"/>
      <c r="C858" s="3"/>
      <c r="D858" s="31"/>
      <c r="E858" s="31"/>
      <c r="F858" s="3"/>
      <c r="G858" s="3"/>
      <c r="H858" s="3"/>
      <c r="I858" s="3"/>
      <c r="J858" s="3"/>
      <c r="K858" s="3"/>
      <c r="L858" s="3"/>
      <c r="M858" s="3"/>
      <c r="N858" s="3"/>
      <c r="O858" s="3"/>
      <c r="P858" s="3"/>
      <c r="Q858" s="3"/>
      <c r="R858" s="3"/>
      <c r="S858" s="3"/>
      <c r="T858" s="3"/>
      <c r="U858" s="3"/>
      <c r="V858" s="3"/>
      <c r="W858" s="3"/>
      <c r="X858" s="3"/>
      <c r="Y858" s="3"/>
      <c r="Z858" s="3"/>
      <c r="AA858" s="36"/>
      <c r="AE858" s="67"/>
      <c r="AH858" s="79"/>
    </row>
    <row r="859" ht="15" customHeight="1" spans="1:34">
      <c r="A859" s="3"/>
      <c r="B859" s="3"/>
      <c r="C859" s="3"/>
      <c r="D859" s="31"/>
      <c r="E859" s="31"/>
      <c r="F859" s="3"/>
      <c r="G859" s="3"/>
      <c r="H859" s="3"/>
      <c r="I859" s="3"/>
      <c r="J859" s="3"/>
      <c r="K859" s="3"/>
      <c r="L859" s="3"/>
      <c r="M859" s="3"/>
      <c r="N859" s="3"/>
      <c r="O859" s="3"/>
      <c r="P859" s="3"/>
      <c r="Q859" s="3"/>
      <c r="R859" s="3"/>
      <c r="S859" s="3"/>
      <c r="T859" s="3"/>
      <c r="U859" s="3"/>
      <c r="V859" s="3"/>
      <c r="W859" s="3"/>
      <c r="X859" s="3"/>
      <c r="Y859" s="3"/>
      <c r="Z859" s="3"/>
      <c r="AA859" s="36"/>
      <c r="AE859" s="67"/>
      <c r="AH859" s="79"/>
    </row>
    <row r="860" ht="15" customHeight="1" spans="1:34">
      <c r="A860" s="3"/>
      <c r="B860" s="3"/>
      <c r="C860" s="3"/>
      <c r="D860" s="31"/>
      <c r="E860" s="31"/>
      <c r="F860" s="3"/>
      <c r="G860" s="3"/>
      <c r="H860" s="3"/>
      <c r="I860" s="3"/>
      <c r="J860" s="3"/>
      <c r="K860" s="3"/>
      <c r="L860" s="3"/>
      <c r="M860" s="3"/>
      <c r="N860" s="3"/>
      <c r="O860" s="3"/>
      <c r="P860" s="3"/>
      <c r="Q860" s="3"/>
      <c r="R860" s="3"/>
      <c r="S860" s="3"/>
      <c r="T860" s="3"/>
      <c r="U860" s="3"/>
      <c r="V860" s="3"/>
      <c r="W860" s="3"/>
      <c r="X860" s="3"/>
      <c r="Y860" s="3"/>
      <c r="Z860" s="3"/>
      <c r="AA860" s="36"/>
      <c r="AE860" s="67"/>
      <c r="AH860" s="79"/>
    </row>
    <row r="861" ht="15" customHeight="1" spans="1:34">
      <c r="A861" s="3"/>
      <c r="B861" s="3"/>
      <c r="C861" s="3"/>
      <c r="D861" s="31"/>
      <c r="E861" s="31"/>
      <c r="F861" s="3"/>
      <c r="G861" s="3"/>
      <c r="H861" s="3"/>
      <c r="I861" s="3"/>
      <c r="J861" s="3"/>
      <c r="K861" s="3"/>
      <c r="L861" s="3"/>
      <c r="M861" s="3"/>
      <c r="N861" s="3"/>
      <c r="O861" s="3"/>
      <c r="P861" s="3"/>
      <c r="Q861" s="3"/>
      <c r="R861" s="3"/>
      <c r="S861" s="3"/>
      <c r="T861" s="3"/>
      <c r="U861" s="3"/>
      <c r="V861" s="3"/>
      <c r="W861" s="3"/>
      <c r="X861" s="3"/>
      <c r="Y861" s="3"/>
      <c r="Z861" s="3"/>
      <c r="AA861" s="36"/>
      <c r="AE861" s="67"/>
      <c r="AH861" s="79"/>
    </row>
    <row r="862" ht="15" customHeight="1" spans="1:34">
      <c r="A862" s="3"/>
      <c r="B862" s="3"/>
      <c r="C862" s="3"/>
      <c r="D862" s="31"/>
      <c r="E862" s="31"/>
      <c r="F862" s="3"/>
      <c r="G862" s="3"/>
      <c r="H862" s="3"/>
      <c r="I862" s="3"/>
      <c r="J862" s="3"/>
      <c r="K862" s="3"/>
      <c r="L862" s="3"/>
      <c r="M862" s="3"/>
      <c r="N862" s="3"/>
      <c r="O862" s="3"/>
      <c r="P862" s="3"/>
      <c r="Q862" s="3"/>
      <c r="R862" s="3"/>
      <c r="S862" s="3"/>
      <c r="T862" s="3"/>
      <c r="U862" s="3"/>
      <c r="V862" s="3"/>
      <c r="W862" s="3"/>
      <c r="X862" s="3"/>
      <c r="Y862" s="3"/>
      <c r="Z862" s="3"/>
      <c r="AA862" s="36"/>
      <c r="AE862" s="67"/>
      <c r="AH862" s="79"/>
    </row>
    <row r="863" ht="15" customHeight="1" spans="1:34">
      <c r="A863" s="3"/>
      <c r="B863" s="3"/>
      <c r="C863" s="3"/>
      <c r="D863" s="31"/>
      <c r="E863" s="31"/>
      <c r="F863" s="3"/>
      <c r="G863" s="3"/>
      <c r="H863" s="3"/>
      <c r="I863" s="3"/>
      <c r="J863" s="3"/>
      <c r="K863" s="3"/>
      <c r="L863" s="3"/>
      <c r="M863" s="3"/>
      <c r="N863" s="3"/>
      <c r="O863" s="3"/>
      <c r="P863" s="3"/>
      <c r="Q863" s="3"/>
      <c r="R863" s="3"/>
      <c r="S863" s="3"/>
      <c r="T863" s="3"/>
      <c r="U863" s="3"/>
      <c r="V863" s="3"/>
      <c r="W863" s="3"/>
      <c r="X863" s="3"/>
      <c r="Y863" s="3"/>
      <c r="Z863" s="3"/>
      <c r="AA863" s="36"/>
      <c r="AE863" s="67"/>
      <c r="AH863" s="79"/>
    </row>
    <row r="864" ht="15" customHeight="1" spans="1:34">
      <c r="A864" s="3"/>
      <c r="B864" s="3"/>
      <c r="C864" s="3"/>
      <c r="D864" s="31"/>
      <c r="E864" s="31"/>
      <c r="F864" s="3"/>
      <c r="G864" s="3"/>
      <c r="H864" s="3"/>
      <c r="I864" s="3"/>
      <c r="J864" s="3"/>
      <c r="K864" s="3"/>
      <c r="L864" s="3"/>
      <c r="M864" s="3"/>
      <c r="N864" s="3"/>
      <c r="O864" s="3"/>
      <c r="P864" s="3"/>
      <c r="Q864" s="3"/>
      <c r="R864" s="3"/>
      <c r="S864" s="3"/>
      <c r="T864" s="3"/>
      <c r="U864" s="3"/>
      <c r="V864" s="3"/>
      <c r="W864" s="3"/>
      <c r="X864" s="3"/>
      <c r="Y864" s="3"/>
      <c r="Z864" s="3"/>
      <c r="AA864" s="36"/>
      <c r="AE864" s="67"/>
      <c r="AH864" s="79"/>
    </row>
    <row r="865" ht="15" customHeight="1" spans="1:34">
      <c r="A865" s="3"/>
      <c r="B865" s="3"/>
      <c r="C865" s="3"/>
      <c r="D865" s="31"/>
      <c r="E865" s="31"/>
      <c r="F865" s="3"/>
      <c r="G865" s="3"/>
      <c r="H865" s="3"/>
      <c r="I865" s="3"/>
      <c r="J865" s="3"/>
      <c r="K865" s="3"/>
      <c r="L865" s="3"/>
      <c r="M865" s="3"/>
      <c r="N865" s="3"/>
      <c r="O865" s="3"/>
      <c r="P865" s="3"/>
      <c r="Q865" s="3"/>
      <c r="R865" s="3"/>
      <c r="S865" s="3"/>
      <c r="T865" s="3"/>
      <c r="U865" s="3"/>
      <c r="V865" s="3"/>
      <c r="W865" s="3"/>
      <c r="X865" s="3"/>
      <c r="Y865" s="3"/>
      <c r="Z865" s="3"/>
      <c r="AA865" s="36"/>
      <c r="AE865" s="67"/>
      <c r="AH865" s="79"/>
    </row>
    <row r="866" ht="15" customHeight="1" spans="1:34">
      <c r="A866" s="3"/>
      <c r="B866" s="3"/>
      <c r="C866" s="3"/>
      <c r="D866" s="31"/>
      <c r="E866" s="31"/>
      <c r="F866" s="3"/>
      <c r="G866" s="3"/>
      <c r="H866" s="3"/>
      <c r="I866" s="3"/>
      <c r="J866" s="3"/>
      <c r="K866" s="3"/>
      <c r="L866" s="3"/>
      <c r="M866" s="3"/>
      <c r="N866" s="3"/>
      <c r="O866" s="3"/>
      <c r="P866" s="3"/>
      <c r="Q866" s="3"/>
      <c r="R866" s="3"/>
      <c r="S866" s="3"/>
      <c r="T866" s="3"/>
      <c r="U866" s="3"/>
      <c r="V866" s="3"/>
      <c r="W866" s="3"/>
      <c r="X866" s="3"/>
      <c r="Y866" s="3"/>
      <c r="Z866" s="3"/>
      <c r="AA866" s="36"/>
      <c r="AE866" s="67"/>
      <c r="AH866" s="79"/>
    </row>
    <row r="867" ht="15" customHeight="1" spans="1:34">
      <c r="A867" s="3"/>
      <c r="B867" s="3"/>
      <c r="C867" s="3"/>
      <c r="D867" s="31"/>
      <c r="E867" s="31"/>
      <c r="F867" s="3"/>
      <c r="G867" s="3"/>
      <c r="H867" s="3"/>
      <c r="I867" s="3"/>
      <c r="J867" s="3"/>
      <c r="K867" s="3"/>
      <c r="L867" s="3"/>
      <c r="M867" s="3"/>
      <c r="N867" s="3"/>
      <c r="O867" s="3"/>
      <c r="P867" s="3"/>
      <c r="Q867" s="3"/>
      <c r="R867" s="3"/>
      <c r="S867" s="3"/>
      <c r="T867" s="3"/>
      <c r="U867" s="3"/>
      <c r="V867" s="3"/>
      <c r="W867" s="3"/>
      <c r="X867" s="3"/>
      <c r="Y867" s="3"/>
      <c r="Z867" s="3"/>
      <c r="AA867" s="36"/>
      <c r="AE867" s="67"/>
      <c r="AH867" s="79"/>
    </row>
    <row r="868" ht="15" customHeight="1" spans="1:34">
      <c r="A868" s="3"/>
      <c r="B868" s="3"/>
      <c r="C868" s="3"/>
      <c r="D868" s="31"/>
      <c r="E868" s="31"/>
      <c r="F868" s="3"/>
      <c r="G868" s="3"/>
      <c r="H868" s="3"/>
      <c r="I868" s="3"/>
      <c r="J868" s="3"/>
      <c r="K868" s="3"/>
      <c r="L868" s="3"/>
      <c r="M868" s="3"/>
      <c r="N868" s="3"/>
      <c r="O868" s="3"/>
      <c r="P868" s="3"/>
      <c r="Q868" s="3"/>
      <c r="R868" s="3"/>
      <c r="S868" s="3"/>
      <c r="T868" s="3"/>
      <c r="U868" s="3"/>
      <c r="V868" s="3"/>
      <c r="W868" s="3"/>
      <c r="X868" s="3"/>
      <c r="Y868" s="3"/>
      <c r="Z868" s="3"/>
      <c r="AA868" s="36"/>
      <c r="AE868" s="67"/>
      <c r="AH868" s="79"/>
    </row>
    <row r="869" ht="15" customHeight="1" spans="1:34">
      <c r="A869" s="3"/>
      <c r="B869" s="3"/>
      <c r="C869" s="3"/>
      <c r="D869" s="31"/>
      <c r="E869" s="31"/>
      <c r="F869" s="3"/>
      <c r="G869" s="3"/>
      <c r="H869" s="3"/>
      <c r="I869" s="3"/>
      <c r="J869" s="3"/>
      <c r="K869" s="3"/>
      <c r="L869" s="3"/>
      <c r="M869" s="3"/>
      <c r="N869" s="3"/>
      <c r="O869" s="3"/>
      <c r="P869" s="3"/>
      <c r="Q869" s="3"/>
      <c r="R869" s="3"/>
      <c r="S869" s="3"/>
      <c r="T869" s="3"/>
      <c r="U869" s="3"/>
      <c r="V869" s="3"/>
      <c r="W869" s="3"/>
      <c r="X869" s="3"/>
      <c r="Y869" s="3"/>
      <c r="Z869" s="3"/>
      <c r="AA869" s="36"/>
      <c r="AE869" s="67"/>
      <c r="AH869" s="79"/>
    </row>
    <row r="870" ht="15" customHeight="1" spans="1:34">
      <c r="A870" s="3"/>
      <c r="B870" s="3"/>
      <c r="C870" s="3"/>
      <c r="D870" s="31"/>
      <c r="E870" s="31"/>
      <c r="F870" s="3"/>
      <c r="G870" s="3"/>
      <c r="H870" s="3"/>
      <c r="I870" s="3"/>
      <c r="J870" s="3"/>
      <c r="K870" s="3"/>
      <c r="L870" s="3"/>
      <c r="M870" s="3"/>
      <c r="N870" s="3"/>
      <c r="O870" s="3"/>
      <c r="P870" s="3"/>
      <c r="Q870" s="3"/>
      <c r="R870" s="3"/>
      <c r="S870" s="3"/>
      <c r="T870" s="3"/>
      <c r="U870" s="3"/>
      <c r="V870" s="3"/>
      <c r="W870" s="3"/>
      <c r="X870" s="3"/>
      <c r="Y870" s="3"/>
      <c r="Z870" s="3"/>
      <c r="AA870" s="36"/>
      <c r="AE870" s="67"/>
      <c r="AH870" s="79"/>
    </row>
    <row r="871" ht="15" customHeight="1" spans="1:34">
      <c r="A871" s="3"/>
      <c r="B871" s="3"/>
      <c r="C871" s="3"/>
      <c r="D871" s="31"/>
      <c r="E871" s="31"/>
      <c r="F871" s="3"/>
      <c r="G871" s="3"/>
      <c r="H871" s="3"/>
      <c r="I871" s="3"/>
      <c r="J871" s="3"/>
      <c r="K871" s="3"/>
      <c r="L871" s="3"/>
      <c r="M871" s="3"/>
      <c r="N871" s="3"/>
      <c r="O871" s="3"/>
      <c r="P871" s="3"/>
      <c r="Q871" s="3"/>
      <c r="R871" s="3"/>
      <c r="S871" s="3"/>
      <c r="T871" s="3"/>
      <c r="U871" s="3"/>
      <c r="V871" s="3"/>
      <c r="W871" s="3"/>
      <c r="X871" s="3"/>
      <c r="Y871" s="3"/>
      <c r="Z871" s="3"/>
      <c r="AA871" s="36"/>
      <c r="AE871" s="67"/>
      <c r="AH871" s="79"/>
    </row>
    <row r="872" ht="15" customHeight="1" spans="1:34">
      <c r="A872" s="3"/>
      <c r="B872" s="3"/>
      <c r="C872" s="3"/>
      <c r="D872" s="31"/>
      <c r="E872" s="31"/>
      <c r="F872" s="3"/>
      <c r="G872" s="3"/>
      <c r="H872" s="3"/>
      <c r="I872" s="3"/>
      <c r="J872" s="3"/>
      <c r="K872" s="3"/>
      <c r="L872" s="3"/>
      <c r="M872" s="3"/>
      <c r="N872" s="3"/>
      <c r="O872" s="3"/>
      <c r="P872" s="3"/>
      <c r="Q872" s="3"/>
      <c r="R872" s="3"/>
      <c r="S872" s="3"/>
      <c r="T872" s="3"/>
      <c r="U872" s="3"/>
      <c r="V872" s="3"/>
      <c r="W872" s="3"/>
      <c r="X872" s="3"/>
      <c r="Y872" s="3"/>
      <c r="Z872" s="3"/>
      <c r="AA872" s="36"/>
      <c r="AE872" s="67"/>
      <c r="AH872" s="79"/>
    </row>
    <row r="873" ht="15" customHeight="1" spans="1:34">
      <c r="A873" s="3"/>
      <c r="B873" s="3"/>
      <c r="C873" s="3"/>
      <c r="D873" s="31"/>
      <c r="E873" s="31"/>
      <c r="F873" s="3"/>
      <c r="G873" s="3"/>
      <c r="H873" s="3"/>
      <c r="I873" s="3"/>
      <c r="J873" s="3"/>
      <c r="K873" s="3"/>
      <c r="L873" s="3"/>
      <c r="M873" s="3"/>
      <c r="N873" s="3"/>
      <c r="O873" s="3"/>
      <c r="P873" s="3"/>
      <c r="Q873" s="3"/>
      <c r="R873" s="3"/>
      <c r="S873" s="3"/>
      <c r="T873" s="3"/>
      <c r="U873" s="3"/>
      <c r="V873" s="3"/>
      <c r="W873" s="3"/>
      <c r="X873" s="3"/>
      <c r="Y873" s="3"/>
      <c r="Z873" s="3"/>
      <c r="AA873" s="36"/>
      <c r="AE873" s="67"/>
      <c r="AH873" s="79"/>
    </row>
    <row r="874" ht="15" customHeight="1" spans="1:34">
      <c r="A874" s="3"/>
      <c r="B874" s="3"/>
      <c r="C874" s="3"/>
      <c r="D874" s="31"/>
      <c r="E874" s="31"/>
      <c r="F874" s="3"/>
      <c r="G874" s="3"/>
      <c r="H874" s="3"/>
      <c r="I874" s="3"/>
      <c r="J874" s="3"/>
      <c r="K874" s="3"/>
      <c r="L874" s="3"/>
      <c r="M874" s="3"/>
      <c r="N874" s="3"/>
      <c r="O874" s="3"/>
      <c r="P874" s="3"/>
      <c r="Q874" s="3"/>
      <c r="R874" s="3"/>
      <c r="S874" s="3"/>
      <c r="T874" s="3"/>
      <c r="U874" s="3"/>
      <c r="V874" s="3"/>
      <c r="W874" s="3"/>
      <c r="X874" s="3"/>
      <c r="Y874" s="3"/>
      <c r="Z874" s="3"/>
      <c r="AA874" s="36"/>
      <c r="AE874" s="67"/>
      <c r="AH874" s="79"/>
    </row>
    <row r="875" ht="15" customHeight="1" spans="1:34">
      <c r="A875" s="3"/>
      <c r="B875" s="3"/>
      <c r="C875" s="3"/>
      <c r="D875" s="31"/>
      <c r="E875" s="31"/>
      <c r="F875" s="3"/>
      <c r="G875" s="3"/>
      <c r="H875" s="3"/>
      <c r="I875" s="3"/>
      <c r="J875" s="3"/>
      <c r="K875" s="3"/>
      <c r="L875" s="3"/>
      <c r="M875" s="3"/>
      <c r="N875" s="3"/>
      <c r="O875" s="3"/>
      <c r="P875" s="3"/>
      <c r="Q875" s="3"/>
      <c r="R875" s="3"/>
      <c r="S875" s="3"/>
      <c r="T875" s="3"/>
      <c r="U875" s="3"/>
      <c r="V875" s="3"/>
      <c r="W875" s="3"/>
      <c r="X875" s="3"/>
      <c r="Y875" s="3"/>
      <c r="Z875" s="3"/>
      <c r="AA875" s="36"/>
      <c r="AE875" s="67"/>
      <c r="AH875" s="79"/>
    </row>
    <row r="876" ht="15" customHeight="1" spans="1:34">
      <c r="A876" s="3"/>
      <c r="B876" s="3"/>
      <c r="C876" s="3"/>
      <c r="D876" s="31"/>
      <c r="E876" s="31"/>
      <c r="F876" s="3"/>
      <c r="G876" s="3"/>
      <c r="H876" s="3"/>
      <c r="I876" s="3"/>
      <c r="J876" s="3"/>
      <c r="K876" s="3"/>
      <c r="L876" s="3"/>
      <c r="M876" s="3"/>
      <c r="N876" s="3"/>
      <c r="O876" s="3"/>
      <c r="P876" s="3"/>
      <c r="Q876" s="3"/>
      <c r="R876" s="3"/>
      <c r="S876" s="3"/>
      <c r="T876" s="3"/>
      <c r="U876" s="3"/>
      <c r="V876" s="3"/>
      <c r="W876" s="3"/>
      <c r="X876" s="3"/>
      <c r="Y876" s="3"/>
      <c r="Z876" s="3"/>
      <c r="AA876" s="36"/>
      <c r="AE876" s="67"/>
      <c r="AH876" s="79"/>
    </row>
    <row r="877" ht="15" customHeight="1" spans="1:34">
      <c r="A877" s="3"/>
      <c r="B877" s="3"/>
      <c r="C877" s="3"/>
      <c r="D877" s="31"/>
      <c r="E877" s="31"/>
      <c r="F877" s="3"/>
      <c r="G877" s="3"/>
      <c r="H877" s="3"/>
      <c r="I877" s="3"/>
      <c r="J877" s="3"/>
      <c r="K877" s="3"/>
      <c r="L877" s="3"/>
      <c r="M877" s="3"/>
      <c r="N877" s="3"/>
      <c r="O877" s="3"/>
      <c r="P877" s="3"/>
      <c r="Q877" s="3"/>
      <c r="R877" s="3"/>
      <c r="S877" s="3"/>
      <c r="T877" s="3"/>
      <c r="U877" s="3"/>
      <c r="V877" s="3"/>
      <c r="W877" s="3"/>
      <c r="X877" s="3"/>
      <c r="Y877" s="3"/>
      <c r="Z877" s="3"/>
      <c r="AA877" s="36"/>
      <c r="AE877" s="67"/>
      <c r="AH877" s="79"/>
    </row>
    <row r="878" ht="15" customHeight="1" spans="1:34">
      <c r="A878" s="3"/>
      <c r="B878" s="3"/>
      <c r="C878" s="3"/>
      <c r="D878" s="31"/>
      <c r="E878" s="31"/>
      <c r="F878" s="3"/>
      <c r="G878" s="3"/>
      <c r="H878" s="3"/>
      <c r="I878" s="3"/>
      <c r="J878" s="3"/>
      <c r="K878" s="3"/>
      <c r="L878" s="3"/>
      <c r="M878" s="3"/>
      <c r="N878" s="3"/>
      <c r="O878" s="3"/>
      <c r="P878" s="3"/>
      <c r="Q878" s="3"/>
      <c r="R878" s="3"/>
      <c r="S878" s="3"/>
      <c r="T878" s="3"/>
      <c r="U878" s="3"/>
      <c r="V878" s="3"/>
      <c r="W878" s="3"/>
      <c r="X878" s="3"/>
      <c r="Y878" s="3"/>
      <c r="Z878" s="3"/>
      <c r="AA878" s="36"/>
      <c r="AE878" s="67"/>
      <c r="AH878" s="79"/>
    </row>
    <row r="879" ht="15" customHeight="1" spans="1:34">
      <c r="A879" s="3"/>
      <c r="B879" s="3"/>
      <c r="C879" s="3"/>
      <c r="D879" s="31"/>
      <c r="E879" s="31"/>
      <c r="F879" s="3"/>
      <c r="G879" s="3"/>
      <c r="H879" s="3"/>
      <c r="I879" s="3"/>
      <c r="J879" s="3"/>
      <c r="K879" s="3"/>
      <c r="L879" s="3"/>
      <c r="M879" s="3"/>
      <c r="N879" s="3"/>
      <c r="O879" s="3"/>
      <c r="P879" s="3"/>
      <c r="Q879" s="3"/>
      <c r="R879" s="3"/>
      <c r="S879" s="3"/>
      <c r="T879" s="3"/>
      <c r="U879" s="3"/>
      <c r="V879" s="3"/>
      <c r="W879" s="3"/>
      <c r="X879" s="3"/>
      <c r="Y879" s="3"/>
      <c r="Z879" s="3"/>
      <c r="AA879" s="36"/>
      <c r="AE879" s="67"/>
      <c r="AH879" s="79"/>
    </row>
    <row r="880" ht="15" customHeight="1" spans="1:34">
      <c r="A880" s="3"/>
      <c r="B880" s="3"/>
      <c r="C880" s="3"/>
      <c r="D880" s="31"/>
      <c r="E880" s="31"/>
      <c r="F880" s="3"/>
      <c r="G880" s="3"/>
      <c r="H880" s="3"/>
      <c r="I880" s="3"/>
      <c r="J880" s="3"/>
      <c r="K880" s="3"/>
      <c r="L880" s="3"/>
      <c r="M880" s="3"/>
      <c r="N880" s="3"/>
      <c r="O880" s="3"/>
      <c r="P880" s="3"/>
      <c r="Q880" s="3"/>
      <c r="R880" s="3"/>
      <c r="S880" s="3"/>
      <c r="T880" s="3"/>
      <c r="U880" s="3"/>
      <c r="V880" s="3"/>
      <c r="W880" s="3"/>
      <c r="X880" s="3"/>
      <c r="Y880" s="3"/>
      <c r="Z880" s="3"/>
      <c r="AA880" s="36"/>
      <c r="AE880" s="67"/>
      <c r="AH880" s="79"/>
    </row>
    <row r="881" ht="15" customHeight="1" spans="1:34">
      <c r="A881" s="3"/>
      <c r="B881" s="3"/>
      <c r="C881" s="3"/>
      <c r="D881" s="31"/>
      <c r="E881" s="31"/>
      <c r="F881" s="3"/>
      <c r="G881" s="3"/>
      <c r="H881" s="3"/>
      <c r="I881" s="3"/>
      <c r="J881" s="3"/>
      <c r="K881" s="3"/>
      <c r="L881" s="3"/>
      <c r="M881" s="3"/>
      <c r="N881" s="3"/>
      <c r="O881" s="3"/>
      <c r="P881" s="3"/>
      <c r="Q881" s="3"/>
      <c r="R881" s="3"/>
      <c r="S881" s="3"/>
      <c r="T881" s="3"/>
      <c r="U881" s="3"/>
      <c r="V881" s="3"/>
      <c r="W881" s="3"/>
      <c r="X881" s="3"/>
      <c r="Y881" s="3"/>
      <c r="Z881" s="3"/>
      <c r="AA881" s="36"/>
      <c r="AE881" s="67"/>
      <c r="AH881" s="79"/>
    </row>
    <row r="882" ht="15" customHeight="1" spans="1:34">
      <c r="A882" s="3"/>
      <c r="B882" s="3"/>
      <c r="C882" s="3"/>
      <c r="D882" s="31"/>
      <c r="E882" s="31"/>
      <c r="F882" s="3"/>
      <c r="G882" s="3"/>
      <c r="H882" s="3"/>
      <c r="I882" s="3"/>
      <c r="J882" s="3"/>
      <c r="K882" s="3"/>
      <c r="L882" s="3"/>
      <c r="M882" s="3"/>
      <c r="N882" s="3"/>
      <c r="O882" s="3"/>
      <c r="P882" s="3"/>
      <c r="Q882" s="3"/>
      <c r="R882" s="3"/>
      <c r="S882" s="3"/>
      <c r="T882" s="3"/>
      <c r="U882" s="3"/>
      <c r="V882" s="3"/>
      <c r="W882" s="3"/>
      <c r="X882" s="3"/>
      <c r="Y882" s="3"/>
      <c r="Z882" s="3"/>
      <c r="AA882" s="36"/>
      <c r="AE882" s="67"/>
      <c r="AH882" s="79"/>
    </row>
    <row r="883" ht="15" customHeight="1" spans="1:34">
      <c r="A883" s="3"/>
      <c r="B883" s="3"/>
      <c r="C883" s="3"/>
      <c r="D883" s="31"/>
      <c r="E883" s="31"/>
      <c r="F883" s="3"/>
      <c r="G883" s="3"/>
      <c r="H883" s="3"/>
      <c r="I883" s="3"/>
      <c r="J883" s="3"/>
      <c r="K883" s="3"/>
      <c r="L883" s="3"/>
      <c r="M883" s="3"/>
      <c r="N883" s="3"/>
      <c r="O883" s="3"/>
      <c r="P883" s="3"/>
      <c r="Q883" s="3"/>
      <c r="R883" s="3"/>
      <c r="S883" s="3"/>
      <c r="T883" s="3"/>
      <c r="U883" s="3"/>
      <c r="V883" s="3"/>
      <c r="W883" s="3"/>
      <c r="X883" s="3"/>
      <c r="Y883" s="3"/>
      <c r="Z883" s="3"/>
      <c r="AA883" s="36"/>
      <c r="AE883" s="67"/>
      <c r="AH883" s="79"/>
    </row>
    <row r="884" ht="15" customHeight="1" spans="1:34">
      <c r="A884" s="3"/>
      <c r="B884" s="3"/>
      <c r="C884" s="3"/>
      <c r="D884" s="31"/>
      <c r="E884" s="31"/>
      <c r="F884" s="3"/>
      <c r="G884" s="3"/>
      <c r="H884" s="3"/>
      <c r="I884" s="3"/>
      <c r="J884" s="3"/>
      <c r="K884" s="3"/>
      <c r="L884" s="3"/>
      <c r="M884" s="3"/>
      <c r="N884" s="3"/>
      <c r="O884" s="3"/>
      <c r="P884" s="3"/>
      <c r="Q884" s="3"/>
      <c r="R884" s="3"/>
      <c r="S884" s="3"/>
      <c r="T884" s="3"/>
      <c r="U884" s="3"/>
      <c r="V884" s="3"/>
      <c r="W884" s="3"/>
      <c r="X884" s="3"/>
      <c r="Y884" s="3"/>
      <c r="Z884" s="3"/>
      <c r="AA884" s="36"/>
      <c r="AE884" s="67"/>
      <c r="AH884" s="79"/>
    </row>
    <row r="885" ht="15" customHeight="1" spans="1:34">
      <c r="A885" s="3"/>
      <c r="B885" s="3"/>
      <c r="C885" s="3"/>
      <c r="D885" s="31"/>
      <c r="E885" s="31"/>
      <c r="F885" s="3"/>
      <c r="G885" s="3"/>
      <c r="H885" s="3"/>
      <c r="I885" s="3"/>
      <c r="J885" s="3"/>
      <c r="K885" s="3"/>
      <c r="L885" s="3"/>
      <c r="M885" s="3"/>
      <c r="N885" s="3"/>
      <c r="O885" s="3"/>
      <c r="P885" s="3"/>
      <c r="Q885" s="3"/>
      <c r="R885" s="3"/>
      <c r="S885" s="3"/>
      <c r="T885" s="3"/>
      <c r="U885" s="3"/>
      <c r="V885" s="3"/>
      <c r="W885" s="3"/>
      <c r="X885" s="3"/>
      <c r="Y885" s="3"/>
      <c r="Z885" s="3"/>
      <c r="AA885" s="36"/>
      <c r="AE885" s="67"/>
      <c r="AH885" s="79"/>
    </row>
    <row r="886" ht="15" customHeight="1" spans="1:34">
      <c r="A886" s="3"/>
      <c r="B886" s="3"/>
      <c r="C886" s="3"/>
      <c r="D886" s="31"/>
      <c r="E886" s="31"/>
      <c r="F886" s="3"/>
      <c r="G886" s="3"/>
      <c r="H886" s="3"/>
      <c r="I886" s="3"/>
      <c r="J886" s="3"/>
      <c r="K886" s="3"/>
      <c r="L886" s="3"/>
      <c r="M886" s="3"/>
      <c r="N886" s="3"/>
      <c r="O886" s="3"/>
      <c r="P886" s="3"/>
      <c r="Q886" s="3"/>
      <c r="R886" s="3"/>
      <c r="S886" s="3"/>
      <c r="T886" s="3"/>
      <c r="U886" s="3"/>
      <c r="V886" s="3"/>
      <c r="W886" s="3"/>
      <c r="X886" s="3"/>
      <c r="Y886" s="3"/>
      <c r="Z886" s="3"/>
      <c r="AA886" s="36"/>
      <c r="AE886" s="67"/>
      <c r="AH886" s="79"/>
    </row>
    <row r="887" ht="15" customHeight="1" spans="1:34">
      <c r="A887" s="3"/>
      <c r="B887" s="3"/>
      <c r="C887" s="3"/>
      <c r="D887" s="31"/>
      <c r="E887" s="31"/>
      <c r="F887" s="3"/>
      <c r="G887" s="3"/>
      <c r="H887" s="3"/>
      <c r="I887" s="3"/>
      <c r="J887" s="3"/>
      <c r="K887" s="3"/>
      <c r="L887" s="3"/>
      <c r="M887" s="3"/>
      <c r="N887" s="3"/>
      <c r="O887" s="3"/>
      <c r="P887" s="3"/>
      <c r="Q887" s="3"/>
      <c r="R887" s="3"/>
      <c r="S887" s="3"/>
      <c r="T887" s="3"/>
      <c r="U887" s="3"/>
      <c r="V887" s="3"/>
      <c r="W887" s="3"/>
      <c r="X887" s="3"/>
      <c r="Y887" s="3"/>
      <c r="Z887" s="3"/>
      <c r="AA887" s="36"/>
      <c r="AE887" s="67"/>
      <c r="AH887" s="79"/>
    </row>
    <row r="888" ht="15" customHeight="1" spans="1:34">
      <c r="A888" s="3"/>
      <c r="B888" s="3"/>
      <c r="C888" s="3"/>
      <c r="D888" s="31"/>
      <c r="E888" s="31"/>
      <c r="F888" s="3"/>
      <c r="G888" s="3"/>
      <c r="H888" s="3"/>
      <c r="I888" s="3"/>
      <c r="J888" s="3"/>
      <c r="K888" s="3"/>
      <c r="L888" s="3"/>
      <c r="M888" s="3"/>
      <c r="N888" s="3"/>
      <c r="O888" s="3"/>
      <c r="P888" s="3"/>
      <c r="Q888" s="3"/>
      <c r="R888" s="3"/>
      <c r="S888" s="3"/>
      <c r="T888" s="3"/>
      <c r="U888" s="3"/>
      <c r="V888" s="3"/>
      <c r="W888" s="3"/>
      <c r="X888" s="3"/>
      <c r="Y888" s="3"/>
      <c r="Z888" s="3"/>
      <c r="AA888" s="36"/>
      <c r="AE888" s="67"/>
      <c r="AH888" s="79"/>
    </row>
    <row r="889" ht="15" customHeight="1" spans="1:34">
      <c r="A889" s="3"/>
      <c r="B889" s="3"/>
      <c r="C889" s="3"/>
      <c r="D889" s="31"/>
      <c r="E889" s="31"/>
      <c r="F889" s="3"/>
      <c r="G889" s="3"/>
      <c r="H889" s="3"/>
      <c r="I889" s="3"/>
      <c r="J889" s="3"/>
      <c r="K889" s="3"/>
      <c r="L889" s="3"/>
      <c r="M889" s="3"/>
      <c r="N889" s="3"/>
      <c r="O889" s="3"/>
      <c r="P889" s="3"/>
      <c r="Q889" s="3"/>
      <c r="R889" s="3"/>
      <c r="S889" s="3"/>
      <c r="T889" s="3"/>
      <c r="U889" s="3"/>
      <c r="V889" s="3"/>
      <c r="W889" s="3"/>
      <c r="X889" s="3"/>
      <c r="Y889" s="3"/>
      <c r="Z889" s="3"/>
      <c r="AA889" s="36"/>
      <c r="AE889" s="67"/>
      <c r="AH889" s="79"/>
    </row>
    <row r="890" ht="15" customHeight="1" spans="1:34">
      <c r="A890" s="3"/>
      <c r="B890" s="3"/>
      <c r="C890" s="3"/>
      <c r="D890" s="31"/>
      <c r="E890" s="31"/>
      <c r="F890" s="3"/>
      <c r="G890" s="3"/>
      <c r="H890" s="3"/>
      <c r="I890" s="3"/>
      <c r="J890" s="3"/>
      <c r="K890" s="3"/>
      <c r="L890" s="3"/>
      <c r="M890" s="3"/>
      <c r="N890" s="3"/>
      <c r="O890" s="3"/>
      <c r="P890" s="3"/>
      <c r="Q890" s="3"/>
      <c r="R890" s="3"/>
      <c r="S890" s="3"/>
      <c r="T890" s="3"/>
      <c r="U890" s="3"/>
      <c r="V890" s="3"/>
      <c r="W890" s="3"/>
      <c r="X890" s="3"/>
      <c r="Y890" s="3"/>
      <c r="Z890" s="3"/>
      <c r="AA890" s="36"/>
      <c r="AE890" s="67"/>
      <c r="AH890" s="79"/>
    </row>
    <row r="891" ht="15" customHeight="1" spans="1:34">
      <c r="A891" s="3"/>
      <c r="B891" s="3"/>
      <c r="C891" s="3"/>
      <c r="D891" s="31"/>
      <c r="E891" s="31"/>
      <c r="F891" s="3"/>
      <c r="G891" s="3"/>
      <c r="H891" s="3"/>
      <c r="I891" s="3"/>
      <c r="J891" s="3"/>
      <c r="K891" s="3"/>
      <c r="L891" s="3"/>
      <c r="M891" s="3"/>
      <c r="N891" s="3"/>
      <c r="O891" s="3"/>
      <c r="P891" s="3"/>
      <c r="Q891" s="3"/>
      <c r="R891" s="3"/>
      <c r="S891" s="3"/>
      <c r="T891" s="3"/>
      <c r="U891" s="3"/>
      <c r="V891" s="3"/>
      <c r="W891" s="3"/>
      <c r="X891" s="3"/>
      <c r="Y891" s="3"/>
      <c r="Z891" s="3"/>
      <c r="AA891" s="36"/>
      <c r="AE891" s="67"/>
      <c r="AH891" s="79"/>
    </row>
    <row r="892" ht="15" customHeight="1" spans="1:34">
      <c r="A892" s="3"/>
      <c r="B892" s="3"/>
      <c r="C892" s="3"/>
      <c r="D892" s="31"/>
      <c r="E892" s="31"/>
      <c r="F892" s="3"/>
      <c r="G892" s="3"/>
      <c r="H892" s="3"/>
      <c r="I892" s="3"/>
      <c r="J892" s="3"/>
      <c r="K892" s="3"/>
      <c r="L892" s="3"/>
      <c r="M892" s="3"/>
      <c r="N892" s="3"/>
      <c r="O892" s="3"/>
      <c r="P892" s="3"/>
      <c r="Q892" s="3"/>
      <c r="R892" s="3"/>
      <c r="S892" s="3"/>
      <c r="T892" s="3"/>
      <c r="U892" s="3"/>
      <c r="V892" s="3"/>
      <c r="W892" s="3"/>
      <c r="X892" s="3"/>
      <c r="Y892" s="3"/>
      <c r="Z892" s="3"/>
      <c r="AA892" s="36"/>
      <c r="AE892" s="67"/>
      <c r="AH892" s="79"/>
    </row>
    <row r="893" ht="15" customHeight="1" spans="1:34">
      <c r="A893" s="3"/>
      <c r="B893" s="3"/>
      <c r="C893" s="3"/>
      <c r="D893" s="31"/>
      <c r="E893" s="31"/>
      <c r="F893" s="3"/>
      <c r="G893" s="3"/>
      <c r="H893" s="3"/>
      <c r="I893" s="3"/>
      <c r="J893" s="3"/>
      <c r="K893" s="3"/>
      <c r="L893" s="3"/>
      <c r="M893" s="3"/>
      <c r="N893" s="3"/>
      <c r="O893" s="3"/>
      <c r="P893" s="3"/>
      <c r="Q893" s="3"/>
      <c r="R893" s="3"/>
      <c r="S893" s="3"/>
      <c r="T893" s="3"/>
      <c r="U893" s="3"/>
      <c r="V893" s="3"/>
      <c r="W893" s="3"/>
      <c r="X893" s="3"/>
      <c r="Y893" s="3"/>
      <c r="Z893" s="3"/>
      <c r="AA893" s="36"/>
      <c r="AE893" s="67"/>
      <c r="AH893" s="79"/>
    </row>
    <row r="894" ht="15" customHeight="1" spans="1:34">
      <c r="A894" s="3"/>
      <c r="B894" s="3"/>
      <c r="C894" s="3"/>
      <c r="D894" s="31"/>
      <c r="E894" s="31"/>
      <c r="F894" s="3"/>
      <c r="G894" s="3"/>
      <c r="H894" s="3"/>
      <c r="I894" s="3"/>
      <c r="J894" s="3"/>
      <c r="K894" s="3"/>
      <c r="L894" s="3"/>
      <c r="M894" s="3"/>
      <c r="N894" s="3"/>
      <c r="O894" s="3"/>
      <c r="P894" s="3"/>
      <c r="Q894" s="3"/>
      <c r="R894" s="3"/>
      <c r="S894" s="3"/>
      <c r="T894" s="3"/>
      <c r="U894" s="3"/>
      <c r="V894" s="3"/>
      <c r="W894" s="3"/>
      <c r="X894" s="3"/>
      <c r="Y894" s="3"/>
      <c r="Z894" s="3"/>
      <c r="AA894" s="36"/>
      <c r="AE894" s="67"/>
      <c r="AH894" s="79"/>
    </row>
    <row r="895" ht="15" customHeight="1" spans="1:34">
      <c r="A895" s="3"/>
      <c r="B895" s="3"/>
      <c r="C895" s="3"/>
      <c r="D895" s="31"/>
      <c r="E895" s="31"/>
      <c r="F895" s="3"/>
      <c r="G895" s="3"/>
      <c r="H895" s="3"/>
      <c r="I895" s="3"/>
      <c r="J895" s="3"/>
      <c r="K895" s="3"/>
      <c r="L895" s="3"/>
      <c r="M895" s="3"/>
      <c r="N895" s="3"/>
      <c r="O895" s="3"/>
      <c r="P895" s="3"/>
      <c r="Q895" s="3"/>
      <c r="R895" s="3"/>
      <c r="S895" s="3"/>
      <c r="T895" s="3"/>
      <c r="U895" s="3"/>
      <c r="V895" s="3"/>
      <c r="W895" s="3"/>
      <c r="X895" s="3"/>
      <c r="Y895" s="3"/>
      <c r="Z895" s="3"/>
      <c r="AA895" s="36"/>
      <c r="AE895" s="67"/>
      <c r="AH895" s="79"/>
    </row>
    <row r="896" ht="15" customHeight="1" spans="1:34">
      <c r="A896" s="3"/>
      <c r="B896" s="3"/>
      <c r="C896" s="3"/>
      <c r="D896" s="31"/>
      <c r="E896" s="31"/>
      <c r="F896" s="3"/>
      <c r="G896" s="3"/>
      <c r="H896" s="3"/>
      <c r="I896" s="3"/>
      <c r="J896" s="3"/>
      <c r="K896" s="3"/>
      <c r="L896" s="3"/>
      <c r="M896" s="3"/>
      <c r="N896" s="3"/>
      <c r="O896" s="3"/>
      <c r="P896" s="3"/>
      <c r="Q896" s="3"/>
      <c r="R896" s="3"/>
      <c r="S896" s="3"/>
      <c r="T896" s="3"/>
      <c r="U896" s="3"/>
      <c r="V896" s="3"/>
      <c r="W896" s="3"/>
      <c r="X896" s="3"/>
      <c r="Y896" s="3"/>
      <c r="Z896" s="3"/>
      <c r="AA896" s="36"/>
      <c r="AE896" s="67"/>
      <c r="AH896" s="79"/>
    </row>
    <row r="897" ht="15" customHeight="1" spans="1:34">
      <c r="A897" s="3"/>
      <c r="B897" s="3"/>
      <c r="C897" s="3"/>
      <c r="D897" s="31"/>
      <c r="E897" s="31"/>
      <c r="F897" s="3"/>
      <c r="G897" s="3"/>
      <c r="H897" s="3"/>
      <c r="I897" s="3"/>
      <c r="J897" s="3"/>
      <c r="K897" s="3"/>
      <c r="L897" s="3"/>
      <c r="M897" s="3"/>
      <c r="N897" s="3"/>
      <c r="O897" s="3"/>
      <c r="P897" s="3"/>
      <c r="Q897" s="3"/>
      <c r="R897" s="3"/>
      <c r="S897" s="3"/>
      <c r="T897" s="3"/>
      <c r="U897" s="3"/>
      <c r="V897" s="3"/>
      <c r="W897" s="3"/>
      <c r="X897" s="3"/>
      <c r="Y897" s="3"/>
      <c r="Z897" s="3"/>
      <c r="AA897" s="36"/>
      <c r="AE897" s="67"/>
      <c r="AH897" s="79"/>
    </row>
    <row r="898" ht="15" customHeight="1" spans="1:34">
      <c r="A898" s="3"/>
      <c r="B898" s="3"/>
      <c r="C898" s="3"/>
      <c r="D898" s="31"/>
      <c r="E898" s="31"/>
      <c r="F898" s="3"/>
      <c r="G898" s="3"/>
      <c r="H898" s="3"/>
      <c r="I898" s="3"/>
      <c r="J898" s="3"/>
      <c r="K898" s="3"/>
      <c r="L898" s="3"/>
      <c r="M898" s="3"/>
      <c r="N898" s="3"/>
      <c r="O898" s="3"/>
      <c r="P898" s="3"/>
      <c r="Q898" s="3"/>
      <c r="R898" s="3"/>
      <c r="S898" s="3"/>
      <c r="T898" s="3"/>
      <c r="U898" s="3"/>
      <c r="V898" s="3"/>
      <c r="W898" s="3"/>
      <c r="X898" s="3"/>
      <c r="Y898" s="3"/>
      <c r="Z898" s="3"/>
      <c r="AA898" s="36"/>
      <c r="AE898" s="67"/>
      <c r="AH898" s="79"/>
    </row>
    <row r="899" ht="15" customHeight="1" spans="1:34">
      <c r="A899" s="3"/>
      <c r="B899" s="3"/>
      <c r="C899" s="3"/>
      <c r="D899" s="31"/>
      <c r="E899" s="31"/>
      <c r="F899" s="3"/>
      <c r="G899" s="3"/>
      <c r="H899" s="3"/>
      <c r="I899" s="3"/>
      <c r="J899" s="3"/>
      <c r="K899" s="3"/>
      <c r="L899" s="3"/>
      <c r="M899" s="3"/>
      <c r="N899" s="3"/>
      <c r="O899" s="3"/>
      <c r="P899" s="3"/>
      <c r="Q899" s="3"/>
      <c r="R899" s="3"/>
      <c r="S899" s="3"/>
      <c r="T899" s="3"/>
      <c r="U899" s="3"/>
      <c r="V899" s="3"/>
      <c r="W899" s="3"/>
      <c r="X899" s="3"/>
      <c r="Y899" s="3"/>
      <c r="Z899" s="3"/>
      <c r="AA899" s="36"/>
      <c r="AE899" s="67"/>
      <c r="AH899" s="79"/>
    </row>
    <row r="900" ht="15" customHeight="1" spans="1:34">
      <c r="A900" s="3"/>
      <c r="B900" s="3"/>
      <c r="C900" s="3"/>
      <c r="D900" s="31"/>
      <c r="E900" s="31"/>
      <c r="F900" s="3"/>
      <c r="G900" s="3"/>
      <c r="H900" s="3"/>
      <c r="I900" s="3"/>
      <c r="J900" s="3"/>
      <c r="K900" s="3"/>
      <c r="L900" s="3"/>
      <c r="M900" s="3"/>
      <c r="N900" s="3"/>
      <c r="O900" s="3"/>
      <c r="P900" s="3"/>
      <c r="Q900" s="3"/>
      <c r="R900" s="3"/>
      <c r="S900" s="3"/>
      <c r="T900" s="3"/>
      <c r="U900" s="3"/>
      <c r="V900" s="3"/>
      <c r="W900" s="3"/>
      <c r="X900" s="3"/>
      <c r="Y900" s="3"/>
      <c r="Z900" s="3"/>
      <c r="AA900" s="36"/>
      <c r="AE900" s="67"/>
      <c r="AH900" s="79"/>
    </row>
    <row r="901" ht="15" customHeight="1" spans="1:34">
      <c r="A901" s="3"/>
      <c r="B901" s="3"/>
      <c r="C901" s="3"/>
      <c r="D901" s="31"/>
      <c r="E901" s="31"/>
      <c r="F901" s="3"/>
      <c r="G901" s="3"/>
      <c r="H901" s="3"/>
      <c r="I901" s="3"/>
      <c r="J901" s="3"/>
      <c r="K901" s="3"/>
      <c r="L901" s="3"/>
      <c r="M901" s="3"/>
      <c r="N901" s="3"/>
      <c r="O901" s="3"/>
      <c r="P901" s="3"/>
      <c r="Q901" s="3"/>
      <c r="R901" s="3"/>
      <c r="S901" s="3"/>
      <c r="T901" s="3"/>
      <c r="U901" s="3"/>
      <c r="V901" s="3"/>
      <c r="W901" s="3"/>
      <c r="X901" s="3"/>
      <c r="Y901" s="3"/>
      <c r="Z901" s="3"/>
      <c r="AA901" s="36"/>
      <c r="AE901" s="67"/>
      <c r="AH901" s="79"/>
    </row>
    <row r="902" ht="15" customHeight="1" spans="1:34">
      <c r="A902" s="3"/>
      <c r="B902" s="3"/>
      <c r="C902" s="3"/>
      <c r="D902" s="31"/>
      <c r="E902" s="31"/>
      <c r="F902" s="3"/>
      <c r="G902" s="3"/>
      <c r="H902" s="3"/>
      <c r="I902" s="3"/>
      <c r="J902" s="3"/>
      <c r="K902" s="3"/>
      <c r="L902" s="3"/>
      <c r="M902" s="3"/>
      <c r="N902" s="3"/>
      <c r="O902" s="3"/>
      <c r="P902" s="3"/>
      <c r="Q902" s="3"/>
      <c r="R902" s="3"/>
      <c r="S902" s="3"/>
      <c r="T902" s="3"/>
      <c r="U902" s="3"/>
      <c r="V902" s="3"/>
      <c r="W902" s="3"/>
      <c r="X902" s="3"/>
      <c r="Y902" s="3"/>
      <c r="Z902" s="3"/>
      <c r="AA902" s="36"/>
      <c r="AE902" s="67"/>
      <c r="AH902" s="79"/>
    </row>
    <row r="903" ht="15" customHeight="1" spans="1:34">
      <c r="A903" s="3"/>
      <c r="B903" s="3"/>
      <c r="C903" s="3"/>
      <c r="D903" s="31"/>
      <c r="E903" s="31"/>
      <c r="F903" s="3"/>
      <c r="G903" s="3"/>
      <c r="H903" s="3"/>
      <c r="I903" s="3"/>
      <c r="J903" s="3"/>
      <c r="K903" s="3"/>
      <c r="L903" s="3"/>
      <c r="M903" s="3"/>
      <c r="N903" s="3"/>
      <c r="O903" s="3"/>
      <c r="P903" s="3"/>
      <c r="Q903" s="3"/>
      <c r="R903" s="3"/>
      <c r="S903" s="3"/>
      <c r="T903" s="3"/>
      <c r="U903" s="3"/>
      <c r="V903" s="3"/>
      <c r="W903" s="3"/>
      <c r="X903" s="3"/>
      <c r="Y903" s="3"/>
      <c r="Z903" s="3"/>
      <c r="AA903" s="36"/>
      <c r="AE903" s="67"/>
      <c r="AH903" s="79"/>
    </row>
    <row r="904" ht="15" customHeight="1" spans="1:34">
      <c r="A904" s="3"/>
      <c r="B904" s="3"/>
      <c r="C904" s="3"/>
      <c r="D904" s="31"/>
      <c r="E904" s="31"/>
      <c r="F904" s="3"/>
      <c r="G904" s="3"/>
      <c r="H904" s="3"/>
      <c r="I904" s="3"/>
      <c r="J904" s="3"/>
      <c r="K904" s="3"/>
      <c r="L904" s="3"/>
      <c r="M904" s="3"/>
      <c r="N904" s="3"/>
      <c r="O904" s="3"/>
      <c r="P904" s="3"/>
      <c r="Q904" s="3"/>
      <c r="R904" s="3"/>
      <c r="S904" s="3"/>
      <c r="T904" s="3"/>
      <c r="U904" s="3"/>
      <c r="V904" s="3"/>
      <c r="W904" s="3"/>
      <c r="X904" s="3"/>
      <c r="Y904" s="3"/>
      <c r="Z904" s="3"/>
      <c r="AA904" s="36"/>
      <c r="AE904" s="67"/>
      <c r="AH904" s="79"/>
    </row>
    <row r="905" ht="15" customHeight="1" spans="1:34">
      <c r="A905" s="3"/>
      <c r="B905" s="3"/>
      <c r="C905" s="3"/>
      <c r="D905" s="31"/>
      <c r="E905" s="31"/>
      <c r="F905" s="3"/>
      <c r="G905" s="3"/>
      <c r="H905" s="3"/>
      <c r="I905" s="3"/>
      <c r="J905" s="3"/>
      <c r="K905" s="3"/>
      <c r="L905" s="3"/>
      <c r="M905" s="3"/>
      <c r="N905" s="3"/>
      <c r="O905" s="3"/>
      <c r="P905" s="3"/>
      <c r="Q905" s="3"/>
      <c r="R905" s="3"/>
      <c r="S905" s="3"/>
      <c r="T905" s="3"/>
      <c r="U905" s="3"/>
      <c r="V905" s="3"/>
      <c r="W905" s="3"/>
      <c r="X905" s="3"/>
      <c r="Y905" s="3"/>
      <c r="Z905" s="3"/>
      <c r="AA905" s="36"/>
      <c r="AE905" s="67"/>
      <c r="AH905" s="79"/>
    </row>
    <row r="906" ht="15" customHeight="1" spans="1:34">
      <c r="A906" s="3"/>
      <c r="B906" s="3"/>
      <c r="C906" s="3"/>
      <c r="D906" s="31"/>
      <c r="E906" s="31"/>
      <c r="F906" s="3"/>
      <c r="G906" s="3"/>
      <c r="H906" s="3"/>
      <c r="I906" s="3"/>
      <c r="J906" s="3"/>
      <c r="K906" s="3"/>
      <c r="L906" s="3"/>
      <c r="M906" s="3"/>
      <c r="N906" s="3"/>
      <c r="O906" s="3"/>
      <c r="P906" s="3"/>
      <c r="Q906" s="3"/>
      <c r="R906" s="3"/>
      <c r="S906" s="3"/>
      <c r="T906" s="3"/>
      <c r="U906" s="3"/>
      <c r="V906" s="3"/>
      <c r="W906" s="3"/>
      <c r="X906" s="3"/>
      <c r="Y906" s="3"/>
      <c r="Z906" s="3"/>
      <c r="AA906" s="36"/>
      <c r="AE906" s="67"/>
      <c r="AH906" s="79"/>
    </row>
    <row r="907" ht="15" customHeight="1" spans="1:34">
      <c r="A907" s="3"/>
      <c r="B907" s="3"/>
      <c r="C907" s="3"/>
      <c r="D907" s="31"/>
      <c r="E907" s="31"/>
      <c r="F907" s="3"/>
      <c r="G907" s="3"/>
      <c r="H907" s="3"/>
      <c r="I907" s="3"/>
      <c r="J907" s="3"/>
      <c r="K907" s="3"/>
      <c r="L907" s="3"/>
      <c r="M907" s="3"/>
      <c r="N907" s="3"/>
      <c r="O907" s="3"/>
      <c r="P907" s="3"/>
      <c r="Q907" s="3"/>
      <c r="R907" s="3"/>
      <c r="S907" s="3"/>
      <c r="T907" s="3"/>
      <c r="U907" s="3"/>
      <c r="V907" s="3"/>
      <c r="W907" s="3"/>
      <c r="X907" s="3"/>
      <c r="Y907" s="3"/>
      <c r="Z907" s="3"/>
      <c r="AA907" s="36"/>
      <c r="AE907" s="67"/>
      <c r="AH907" s="79"/>
    </row>
    <row r="908" ht="15" customHeight="1" spans="1:34">
      <c r="A908" s="3"/>
      <c r="B908" s="3"/>
      <c r="C908" s="3"/>
      <c r="D908" s="31"/>
      <c r="E908" s="31"/>
      <c r="F908" s="3"/>
      <c r="G908" s="3"/>
      <c r="H908" s="3"/>
      <c r="I908" s="3"/>
      <c r="J908" s="3"/>
      <c r="K908" s="3"/>
      <c r="L908" s="3"/>
      <c r="M908" s="3"/>
      <c r="N908" s="3"/>
      <c r="O908" s="3"/>
      <c r="P908" s="3"/>
      <c r="Q908" s="3"/>
      <c r="R908" s="3"/>
      <c r="S908" s="3"/>
      <c r="T908" s="3"/>
      <c r="U908" s="3"/>
      <c r="V908" s="3"/>
      <c r="W908" s="3"/>
      <c r="X908" s="3"/>
      <c r="Y908" s="3"/>
      <c r="Z908" s="3"/>
      <c r="AA908" s="36"/>
      <c r="AE908" s="67"/>
      <c r="AH908" s="79"/>
    </row>
    <row r="909" ht="15" customHeight="1" spans="1:34">
      <c r="A909" s="3"/>
      <c r="B909" s="3"/>
      <c r="C909" s="3"/>
      <c r="D909" s="31"/>
      <c r="E909" s="31"/>
      <c r="F909" s="3"/>
      <c r="G909" s="3"/>
      <c r="H909" s="3"/>
      <c r="I909" s="3"/>
      <c r="J909" s="3"/>
      <c r="K909" s="3"/>
      <c r="L909" s="3"/>
      <c r="M909" s="3"/>
      <c r="N909" s="3"/>
      <c r="O909" s="3"/>
      <c r="P909" s="3"/>
      <c r="Q909" s="3"/>
      <c r="R909" s="3"/>
      <c r="S909" s="3"/>
      <c r="T909" s="3"/>
      <c r="U909" s="3"/>
      <c r="V909" s="3"/>
      <c r="W909" s="3"/>
      <c r="X909" s="3"/>
      <c r="Y909" s="3"/>
      <c r="Z909" s="3"/>
      <c r="AA909" s="36"/>
      <c r="AE909" s="67"/>
      <c r="AH909" s="79"/>
    </row>
    <row r="910" ht="15" customHeight="1" spans="1:34">
      <c r="A910" s="3"/>
      <c r="B910" s="3"/>
      <c r="C910" s="3"/>
      <c r="D910" s="31"/>
      <c r="E910" s="31"/>
      <c r="F910" s="3"/>
      <c r="G910" s="3"/>
      <c r="H910" s="3"/>
      <c r="I910" s="3"/>
      <c r="J910" s="3"/>
      <c r="K910" s="3"/>
      <c r="L910" s="3"/>
      <c r="M910" s="3"/>
      <c r="N910" s="3"/>
      <c r="O910" s="3"/>
      <c r="P910" s="3"/>
      <c r="Q910" s="3"/>
      <c r="R910" s="3"/>
      <c r="S910" s="3"/>
      <c r="T910" s="3"/>
      <c r="U910" s="3"/>
      <c r="V910" s="3"/>
      <c r="W910" s="3"/>
      <c r="X910" s="3"/>
      <c r="Y910" s="3"/>
      <c r="Z910" s="3"/>
      <c r="AA910" s="36"/>
      <c r="AE910" s="67"/>
      <c r="AH910" s="79"/>
    </row>
    <row r="911" ht="15" customHeight="1" spans="1:34">
      <c r="A911" s="3"/>
      <c r="B911" s="3"/>
      <c r="C911" s="3"/>
      <c r="D911" s="31"/>
      <c r="E911" s="31"/>
      <c r="F911" s="3"/>
      <c r="G911" s="3"/>
      <c r="H911" s="3"/>
      <c r="I911" s="3"/>
      <c r="J911" s="3"/>
      <c r="K911" s="3"/>
      <c r="L911" s="3"/>
      <c r="M911" s="3"/>
      <c r="N911" s="3"/>
      <c r="O911" s="3"/>
      <c r="P911" s="3"/>
      <c r="Q911" s="3"/>
      <c r="R911" s="3"/>
      <c r="S911" s="3"/>
      <c r="T911" s="3"/>
      <c r="U911" s="3"/>
      <c r="V911" s="3"/>
      <c r="W911" s="3"/>
      <c r="X911" s="3"/>
      <c r="Y911" s="3"/>
      <c r="Z911" s="3"/>
      <c r="AA911" s="36"/>
      <c r="AE911" s="67"/>
      <c r="AH911" s="79"/>
    </row>
    <row r="912" ht="15" customHeight="1" spans="1:34">
      <c r="A912" s="3"/>
      <c r="B912" s="3"/>
      <c r="C912" s="3"/>
      <c r="D912" s="31"/>
      <c r="E912" s="31"/>
      <c r="F912" s="3"/>
      <c r="G912" s="3"/>
      <c r="H912" s="3"/>
      <c r="I912" s="3"/>
      <c r="J912" s="3"/>
      <c r="K912" s="3"/>
      <c r="L912" s="3"/>
      <c r="M912" s="3"/>
      <c r="N912" s="3"/>
      <c r="O912" s="3"/>
      <c r="P912" s="3"/>
      <c r="Q912" s="3"/>
      <c r="R912" s="3"/>
      <c r="S912" s="3"/>
      <c r="T912" s="3"/>
      <c r="U912" s="3"/>
      <c r="V912" s="3"/>
      <c r="W912" s="3"/>
      <c r="X912" s="3"/>
      <c r="Y912" s="3"/>
      <c r="Z912" s="3"/>
      <c r="AA912" s="36"/>
      <c r="AE912" s="67"/>
      <c r="AH912" s="79"/>
    </row>
    <row r="913" ht="15" customHeight="1" spans="1:34">
      <c r="A913" s="3"/>
      <c r="B913" s="3"/>
      <c r="C913" s="3"/>
      <c r="D913" s="31"/>
      <c r="E913" s="31"/>
      <c r="F913" s="3"/>
      <c r="G913" s="3"/>
      <c r="H913" s="3"/>
      <c r="I913" s="3"/>
      <c r="J913" s="3"/>
      <c r="K913" s="3"/>
      <c r="L913" s="3"/>
      <c r="M913" s="3"/>
      <c r="N913" s="3"/>
      <c r="O913" s="3"/>
      <c r="P913" s="3"/>
      <c r="Q913" s="3"/>
      <c r="R913" s="3"/>
      <c r="S913" s="3"/>
      <c r="T913" s="3"/>
      <c r="U913" s="3"/>
      <c r="V913" s="3"/>
      <c r="W913" s="3"/>
      <c r="X913" s="3"/>
      <c r="Y913" s="3"/>
      <c r="Z913" s="3"/>
      <c r="AA913" s="36"/>
      <c r="AE913" s="67"/>
      <c r="AH913" s="79"/>
    </row>
    <row r="914" ht="15" customHeight="1" spans="1:34">
      <c r="A914" s="3"/>
      <c r="B914" s="3"/>
      <c r="C914" s="3"/>
      <c r="D914" s="31"/>
      <c r="E914" s="31"/>
      <c r="F914" s="3"/>
      <c r="G914" s="3"/>
      <c r="H914" s="3"/>
      <c r="I914" s="3"/>
      <c r="J914" s="3"/>
      <c r="K914" s="3"/>
      <c r="L914" s="3"/>
      <c r="M914" s="3"/>
      <c r="N914" s="3"/>
      <c r="O914" s="3"/>
      <c r="P914" s="3"/>
      <c r="Q914" s="3"/>
      <c r="R914" s="3"/>
      <c r="S914" s="3"/>
      <c r="T914" s="3"/>
      <c r="U914" s="3"/>
      <c r="V914" s="3"/>
      <c r="W914" s="3"/>
      <c r="X914" s="3"/>
      <c r="Y914" s="3"/>
      <c r="Z914" s="3"/>
      <c r="AA914" s="36"/>
      <c r="AE914" s="67"/>
      <c r="AH914" s="79"/>
    </row>
    <row r="915" ht="15" customHeight="1" spans="1:34">
      <c r="A915" s="3"/>
      <c r="B915" s="3"/>
      <c r="C915" s="3"/>
      <c r="D915" s="31"/>
      <c r="E915" s="31"/>
      <c r="F915" s="3"/>
      <c r="G915" s="3"/>
      <c r="H915" s="3"/>
      <c r="I915" s="3"/>
      <c r="J915" s="3"/>
      <c r="K915" s="3"/>
      <c r="L915" s="3"/>
      <c r="M915" s="3"/>
      <c r="N915" s="3"/>
      <c r="O915" s="3"/>
      <c r="P915" s="3"/>
      <c r="Q915" s="3"/>
      <c r="R915" s="3"/>
      <c r="S915" s="3"/>
      <c r="T915" s="3"/>
      <c r="U915" s="3"/>
      <c r="V915" s="3"/>
      <c r="W915" s="3"/>
      <c r="X915" s="3"/>
      <c r="Y915" s="3"/>
      <c r="Z915" s="3"/>
      <c r="AA915" s="36"/>
      <c r="AE915" s="67"/>
      <c r="AH915" s="79"/>
    </row>
    <row r="916" ht="15" customHeight="1" spans="1:34">
      <c r="A916" s="3"/>
      <c r="B916" s="3"/>
      <c r="C916" s="3"/>
      <c r="D916" s="31"/>
      <c r="E916" s="31"/>
      <c r="F916" s="3"/>
      <c r="G916" s="3"/>
      <c r="H916" s="3"/>
      <c r="I916" s="3"/>
      <c r="J916" s="3"/>
      <c r="K916" s="3"/>
      <c r="L916" s="3"/>
      <c r="M916" s="3"/>
      <c r="N916" s="3"/>
      <c r="O916" s="3"/>
      <c r="P916" s="3"/>
      <c r="Q916" s="3"/>
      <c r="R916" s="3"/>
      <c r="S916" s="3"/>
      <c r="T916" s="3"/>
      <c r="U916" s="3"/>
      <c r="V916" s="3"/>
      <c r="W916" s="3"/>
      <c r="X916" s="3"/>
      <c r="Y916" s="3"/>
      <c r="Z916" s="3"/>
      <c r="AA916" s="36"/>
      <c r="AE916" s="67"/>
      <c r="AH916" s="79"/>
    </row>
    <row r="917" ht="15" customHeight="1" spans="1:34">
      <c r="A917" s="3"/>
      <c r="B917" s="3"/>
      <c r="C917" s="3"/>
      <c r="D917" s="31"/>
      <c r="E917" s="31"/>
      <c r="F917" s="3"/>
      <c r="G917" s="3"/>
      <c r="H917" s="3"/>
      <c r="I917" s="3"/>
      <c r="J917" s="3"/>
      <c r="K917" s="3"/>
      <c r="L917" s="3"/>
      <c r="M917" s="3"/>
      <c r="N917" s="3"/>
      <c r="O917" s="3"/>
      <c r="P917" s="3"/>
      <c r="Q917" s="3"/>
      <c r="R917" s="3"/>
      <c r="S917" s="3"/>
      <c r="T917" s="3"/>
      <c r="U917" s="3"/>
      <c r="V917" s="3"/>
      <c r="W917" s="3"/>
      <c r="X917" s="3"/>
      <c r="Y917" s="3"/>
      <c r="Z917" s="3"/>
      <c r="AA917" s="36"/>
      <c r="AE917" s="67"/>
      <c r="AH917" s="79"/>
    </row>
    <row r="918" ht="15" customHeight="1" spans="1:34">
      <c r="A918" s="3"/>
      <c r="B918" s="3"/>
      <c r="C918" s="3"/>
      <c r="D918" s="31"/>
      <c r="E918" s="31"/>
      <c r="F918" s="3"/>
      <c r="G918" s="3"/>
      <c r="H918" s="3"/>
      <c r="I918" s="3"/>
      <c r="J918" s="3"/>
      <c r="K918" s="3"/>
      <c r="L918" s="3"/>
      <c r="M918" s="3"/>
      <c r="N918" s="3"/>
      <c r="O918" s="3"/>
      <c r="P918" s="3"/>
      <c r="Q918" s="3"/>
      <c r="R918" s="3"/>
      <c r="S918" s="3"/>
      <c r="T918" s="3"/>
      <c r="U918" s="3"/>
      <c r="V918" s="3"/>
      <c r="W918" s="3"/>
      <c r="X918" s="3"/>
      <c r="Y918" s="3"/>
      <c r="Z918" s="3"/>
      <c r="AA918" s="36"/>
      <c r="AE918" s="67"/>
      <c r="AH918" s="79"/>
    </row>
    <row r="919" ht="15" customHeight="1" spans="1:34">
      <c r="A919" s="3"/>
      <c r="B919" s="3"/>
      <c r="C919" s="3"/>
      <c r="D919" s="31"/>
      <c r="E919" s="31"/>
      <c r="F919" s="3"/>
      <c r="G919" s="3"/>
      <c r="H919" s="3"/>
      <c r="I919" s="3"/>
      <c r="J919" s="3"/>
      <c r="K919" s="3"/>
      <c r="L919" s="3"/>
      <c r="M919" s="3"/>
      <c r="N919" s="3"/>
      <c r="O919" s="3"/>
      <c r="P919" s="3"/>
      <c r="Q919" s="3"/>
      <c r="R919" s="3"/>
      <c r="S919" s="3"/>
      <c r="T919" s="3"/>
      <c r="U919" s="3"/>
      <c r="V919" s="3"/>
      <c r="W919" s="3"/>
      <c r="X919" s="3"/>
      <c r="Y919" s="3"/>
      <c r="Z919" s="3"/>
      <c r="AA919" s="36"/>
      <c r="AE919" s="67"/>
      <c r="AH919" s="79"/>
    </row>
    <row r="920" ht="15" customHeight="1" spans="1:34">
      <c r="A920" s="3"/>
      <c r="B920" s="3"/>
      <c r="C920" s="3"/>
      <c r="D920" s="31"/>
      <c r="E920" s="31"/>
      <c r="F920" s="3"/>
      <c r="G920" s="3"/>
      <c r="H920" s="3"/>
      <c r="I920" s="3"/>
      <c r="J920" s="3"/>
      <c r="K920" s="3"/>
      <c r="L920" s="3"/>
      <c r="M920" s="3"/>
      <c r="N920" s="3"/>
      <c r="O920" s="3"/>
      <c r="P920" s="3"/>
      <c r="Q920" s="3"/>
      <c r="R920" s="3"/>
      <c r="S920" s="3"/>
      <c r="T920" s="3"/>
      <c r="U920" s="3"/>
      <c r="V920" s="3"/>
      <c r="W920" s="3"/>
      <c r="X920" s="3"/>
      <c r="Y920" s="3"/>
      <c r="Z920" s="3"/>
      <c r="AA920" s="36"/>
      <c r="AE920" s="67"/>
      <c r="AH920" s="79"/>
    </row>
    <row r="921" ht="15" customHeight="1" spans="1:34">
      <c r="A921" s="3"/>
      <c r="B921" s="3"/>
      <c r="C921" s="3"/>
      <c r="D921" s="31"/>
      <c r="E921" s="31"/>
      <c r="F921" s="3"/>
      <c r="G921" s="3"/>
      <c r="H921" s="3"/>
      <c r="I921" s="3"/>
      <c r="J921" s="3"/>
      <c r="K921" s="3"/>
      <c r="L921" s="3"/>
      <c r="M921" s="3"/>
      <c r="N921" s="3"/>
      <c r="O921" s="3"/>
      <c r="P921" s="3"/>
      <c r="Q921" s="3"/>
      <c r="R921" s="3"/>
      <c r="S921" s="3"/>
      <c r="T921" s="3"/>
      <c r="U921" s="3"/>
      <c r="V921" s="3"/>
      <c r="W921" s="3"/>
      <c r="X921" s="3"/>
      <c r="Y921" s="3"/>
      <c r="Z921" s="3"/>
      <c r="AA921" s="36"/>
      <c r="AE921" s="67"/>
      <c r="AH921" s="79"/>
    </row>
    <row r="922" ht="15" customHeight="1" spans="1:34">
      <c r="A922" s="3"/>
      <c r="B922" s="3"/>
      <c r="C922" s="3"/>
      <c r="D922" s="31"/>
      <c r="E922" s="31"/>
      <c r="F922" s="3"/>
      <c r="G922" s="3"/>
      <c r="H922" s="3"/>
      <c r="I922" s="3"/>
      <c r="J922" s="3"/>
      <c r="K922" s="3"/>
      <c r="L922" s="3"/>
      <c r="M922" s="3"/>
      <c r="N922" s="3"/>
      <c r="O922" s="3"/>
      <c r="P922" s="3"/>
      <c r="Q922" s="3"/>
      <c r="R922" s="3"/>
      <c r="S922" s="3"/>
      <c r="T922" s="3"/>
      <c r="U922" s="3"/>
      <c r="V922" s="3"/>
      <c r="W922" s="3"/>
      <c r="X922" s="3"/>
      <c r="Y922" s="3"/>
      <c r="Z922" s="3"/>
      <c r="AA922" s="36"/>
      <c r="AE922" s="67"/>
      <c r="AH922" s="79"/>
    </row>
    <row r="923" ht="15" customHeight="1" spans="1:34">
      <c r="A923" s="3"/>
      <c r="B923" s="3"/>
      <c r="C923" s="3"/>
      <c r="D923" s="31"/>
      <c r="E923" s="31"/>
      <c r="F923" s="3"/>
      <c r="G923" s="3"/>
      <c r="H923" s="3"/>
      <c r="I923" s="3"/>
      <c r="J923" s="3"/>
      <c r="K923" s="3"/>
      <c r="L923" s="3"/>
      <c r="M923" s="3"/>
      <c r="N923" s="3"/>
      <c r="O923" s="3"/>
      <c r="P923" s="3"/>
      <c r="Q923" s="3"/>
      <c r="R923" s="3"/>
      <c r="S923" s="3"/>
      <c r="T923" s="3"/>
      <c r="U923" s="3"/>
      <c r="V923" s="3"/>
      <c r="W923" s="3"/>
      <c r="X923" s="3"/>
      <c r="Y923" s="3"/>
      <c r="Z923" s="3"/>
      <c r="AA923" s="36"/>
      <c r="AE923" s="67"/>
      <c r="AH923" s="79"/>
    </row>
    <row r="924" ht="15" customHeight="1" spans="1:34">
      <c r="A924" s="3"/>
      <c r="B924" s="3"/>
      <c r="C924" s="3"/>
      <c r="D924" s="31"/>
      <c r="E924" s="31"/>
      <c r="F924" s="3"/>
      <c r="G924" s="3"/>
      <c r="H924" s="3"/>
      <c r="I924" s="3"/>
      <c r="J924" s="3"/>
      <c r="K924" s="3"/>
      <c r="L924" s="3"/>
      <c r="M924" s="3"/>
      <c r="N924" s="3"/>
      <c r="O924" s="3"/>
      <c r="P924" s="3"/>
      <c r="Q924" s="3"/>
      <c r="R924" s="3"/>
      <c r="S924" s="3"/>
      <c r="T924" s="3"/>
      <c r="U924" s="3"/>
      <c r="V924" s="3"/>
      <c r="W924" s="3"/>
      <c r="X924" s="3"/>
      <c r="Y924" s="3"/>
      <c r="Z924" s="3"/>
      <c r="AA924" s="36"/>
      <c r="AE924" s="67"/>
      <c r="AH924" s="79"/>
    </row>
    <row r="925" ht="15" customHeight="1" spans="1:34">
      <c r="A925" s="3"/>
      <c r="B925" s="3"/>
      <c r="C925" s="3"/>
      <c r="D925" s="31"/>
      <c r="E925" s="31"/>
      <c r="F925" s="3"/>
      <c r="G925" s="3"/>
      <c r="H925" s="3"/>
      <c r="I925" s="3"/>
      <c r="J925" s="3"/>
      <c r="K925" s="3"/>
      <c r="L925" s="3"/>
      <c r="M925" s="3"/>
      <c r="N925" s="3"/>
      <c r="O925" s="3"/>
      <c r="P925" s="3"/>
      <c r="Q925" s="3"/>
      <c r="R925" s="3"/>
      <c r="S925" s="3"/>
      <c r="T925" s="3"/>
      <c r="U925" s="3"/>
      <c r="V925" s="3"/>
      <c r="W925" s="3"/>
      <c r="X925" s="3"/>
      <c r="Y925" s="3"/>
      <c r="Z925" s="3"/>
      <c r="AA925" s="36"/>
      <c r="AE925" s="67"/>
      <c r="AH925" s="79"/>
    </row>
    <row r="926" ht="15" customHeight="1" spans="1:34">
      <c r="A926" s="3"/>
      <c r="B926" s="3"/>
      <c r="C926" s="3"/>
      <c r="D926" s="31"/>
      <c r="E926" s="31"/>
      <c r="F926" s="3"/>
      <c r="G926" s="3"/>
      <c r="H926" s="3"/>
      <c r="I926" s="3"/>
      <c r="J926" s="3"/>
      <c r="K926" s="3"/>
      <c r="L926" s="3"/>
      <c r="M926" s="3"/>
      <c r="N926" s="3"/>
      <c r="O926" s="3"/>
      <c r="P926" s="3"/>
      <c r="Q926" s="3"/>
      <c r="R926" s="3"/>
      <c r="S926" s="3"/>
      <c r="T926" s="3"/>
      <c r="U926" s="3"/>
      <c r="V926" s="3"/>
      <c r="W926" s="3"/>
      <c r="X926" s="3"/>
      <c r="Y926" s="3"/>
      <c r="Z926" s="3"/>
      <c r="AA926" s="36"/>
      <c r="AE926" s="67"/>
      <c r="AH926" s="79"/>
    </row>
    <row r="927" ht="15" customHeight="1" spans="1:34">
      <c r="A927" s="3"/>
      <c r="B927" s="3"/>
      <c r="C927" s="3"/>
      <c r="D927" s="31"/>
      <c r="E927" s="31"/>
      <c r="F927" s="3"/>
      <c r="G927" s="3"/>
      <c r="H927" s="3"/>
      <c r="I927" s="3"/>
      <c r="J927" s="3"/>
      <c r="K927" s="3"/>
      <c r="L927" s="3"/>
      <c r="M927" s="3"/>
      <c r="N927" s="3"/>
      <c r="O927" s="3"/>
      <c r="P927" s="3"/>
      <c r="Q927" s="3"/>
      <c r="R927" s="3"/>
      <c r="S927" s="3"/>
      <c r="T927" s="3"/>
      <c r="U927" s="3"/>
      <c r="V927" s="3"/>
      <c r="W927" s="3"/>
      <c r="X927" s="3"/>
      <c r="Y927" s="3"/>
      <c r="Z927" s="3"/>
      <c r="AA927" s="36"/>
      <c r="AE927" s="67"/>
      <c r="AH927" s="79"/>
    </row>
    <row r="928" ht="15" customHeight="1" spans="1:34">
      <c r="A928" s="3"/>
      <c r="B928" s="3"/>
      <c r="C928" s="3"/>
      <c r="D928" s="31"/>
      <c r="E928" s="31"/>
      <c r="F928" s="3"/>
      <c r="G928" s="3"/>
      <c r="H928" s="3"/>
      <c r="I928" s="3"/>
      <c r="J928" s="3"/>
      <c r="K928" s="3"/>
      <c r="L928" s="3"/>
      <c r="M928" s="3"/>
      <c r="N928" s="3"/>
      <c r="O928" s="3"/>
      <c r="P928" s="3"/>
      <c r="Q928" s="3"/>
      <c r="R928" s="3"/>
      <c r="S928" s="3"/>
      <c r="T928" s="3"/>
      <c r="U928" s="3"/>
      <c r="V928" s="3"/>
      <c r="W928" s="3"/>
      <c r="X928" s="3"/>
      <c r="Y928" s="3"/>
      <c r="Z928" s="3"/>
      <c r="AA928" s="36"/>
      <c r="AE928" s="67"/>
      <c r="AH928" s="79"/>
    </row>
    <row r="929" ht="15" customHeight="1" spans="1:34">
      <c r="A929" s="3"/>
      <c r="B929" s="3"/>
      <c r="C929" s="3"/>
      <c r="D929" s="31"/>
      <c r="E929" s="31"/>
      <c r="F929" s="3"/>
      <c r="G929" s="3"/>
      <c r="H929" s="3"/>
      <c r="I929" s="3"/>
      <c r="J929" s="3"/>
      <c r="K929" s="3"/>
      <c r="L929" s="3"/>
      <c r="M929" s="3"/>
      <c r="N929" s="3"/>
      <c r="O929" s="3"/>
      <c r="P929" s="3"/>
      <c r="Q929" s="3"/>
      <c r="R929" s="3"/>
      <c r="S929" s="3"/>
      <c r="T929" s="3"/>
      <c r="U929" s="3"/>
      <c r="V929" s="3"/>
      <c r="W929" s="3"/>
      <c r="X929" s="3"/>
      <c r="Y929" s="3"/>
      <c r="Z929" s="3"/>
      <c r="AA929" s="36"/>
      <c r="AE929" s="67"/>
      <c r="AH929" s="79"/>
    </row>
    <row r="930" ht="15" customHeight="1" spans="1:34">
      <c r="A930" s="3"/>
      <c r="B930" s="3"/>
      <c r="C930" s="3"/>
      <c r="D930" s="31"/>
      <c r="E930" s="31"/>
      <c r="F930" s="3"/>
      <c r="G930" s="3"/>
      <c r="H930" s="3"/>
      <c r="I930" s="3"/>
      <c r="J930" s="3"/>
      <c r="K930" s="3"/>
      <c r="L930" s="3"/>
      <c r="M930" s="3"/>
      <c r="N930" s="3"/>
      <c r="O930" s="3"/>
      <c r="P930" s="3"/>
      <c r="Q930" s="3"/>
      <c r="R930" s="3"/>
      <c r="S930" s="3"/>
      <c r="T930" s="3"/>
      <c r="U930" s="3"/>
      <c r="V930" s="3"/>
      <c r="W930" s="3"/>
      <c r="X930" s="3"/>
      <c r="Y930" s="3"/>
      <c r="Z930" s="3"/>
      <c r="AA930" s="36"/>
      <c r="AE930" s="67"/>
      <c r="AH930" s="79"/>
    </row>
    <row r="931" ht="15" customHeight="1" spans="1:34">
      <c r="A931" s="3"/>
      <c r="B931" s="3"/>
      <c r="C931" s="3"/>
      <c r="D931" s="31"/>
      <c r="E931" s="31"/>
      <c r="F931" s="3"/>
      <c r="G931" s="3"/>
      <c r="H931" s="3"/>
      <c r="I931" s="3"/>
      <c r="J931" s="3"/>
      <c r="K931" s="3"/>
      <c r="L931" s="3"/>
      <c r="M931" s="3"/>
      <c r="N931" s="3"/>
      <c r="O931" s="3"/>
      <c r="P931" s="3"/>
      <c r="Q931" s="3"/>
      <c r="R931" s="3"/>
      <c r="S931" s="3"/>
      <c r="T931" s="3"/>
      <c r="U931" s="3"/>
      <c r="V931" s="3"/>
      <c r="W931" s="3"/>
      <c r="X931" s="3"/>
      <c r="Y931" s="3"/>
      <c r="Z931" s="3"/>
      <c r="AA931" s="36"/>
      <c r="AE931" s="67"/>
      <c r="AH931" s="79"/>
    </row>
    <row r="932" ht="15" customHeight="1" spans="1:34">
      <c r="A932" s="3"/>
      <c r="B932" s="3"/>
      <c r="C932" s="3"/>
      <c r="D932" s="31"/>
      <c r="E932" s="31"/>
      <c r="F932" s="3"/>
      <c r="G932" s="3"/>
      <c r="H932" s="3"/>
      <c r="I932" s="3"/>
      <c r="J932" s="3"/>
      <c r="K932" s="3"/>
      <c r="L932" s="3"/>
      <c r="M932" s="3"/>
      <c r="N932" s="3"/>
      <c r="O932" s="3"/>
      <c r="P932" s="3"/>
      <c r="Q932" s="3"/>
      <c r="R932" s="3"/>
      <c r="S932" s="3"/>
      <c r="T932" s="3"/>
      <c r="U932" s="3"/>
      <c r="V932" s="3"/>
      <c r="W932" s="3"/>
      <c r="X932" s="3"/>
      <c r="Y932" s="3"/>
      <c r="Z932" s="3"/>
      <c r="AA932" s="36"/>
      <c r="AE932" s="67"/>
      <c r="AH932" s="79"/>
    </row>
    <row r="933" ht="15" customHeight="1" spans="1:34">
      <c r="A933" s="3"/>
      <c r="B933" s="3"/>
      <c r="C933" s="3"/>
      <c r="D933" s="31"/>
      <c r="E933" s="31"/>
      <c r="F933" s="3"/>
      <c r="G933" s="3"/>
      <c r="H933" s="3"/>
      <c r="I933" s="3"/>
      <c r="J933" s="3"/>
      <c r="K933" s="3"/>
      <c r="L933" s="3"/>
      <c r="M933" s="3"/>
      <c r="N933" s="3"/>
      <c r="O933" s="3"/>
      <c r="P933" s="3"/>
      <c r="Q933" s="3"/>
      <c r="R933" s="3"/>
      <c r="S933" s="3"/>
      <c r="T933" s="3"/>
      <c r="U933" s="3"/>
      <c r="V933" s="3"/>
      <c r="W933" s="3"/>
      <c r="X933" s="3"/>
      <c r="Y933" s="3"/>
      <c r="Z933" s="3"/>
      <c r="AA933" s="36"/>
      <c r="AE933" s="67"/>
      <c r="AH933" s="79"/>
    </row>
    <row r="934" ht="15" customHeight="1" spans="1:34">
      <c r="A934" s="3"/>
      <c r="B934" s="3"/>
      <c r="C934" s="3"/>
      <c r="D934" s="31"/>
      <c r="E934" s="31"/>
      <c r="F934" s="3"/>
      <c r="G934" s="3"/>
      <c r="H934" s="3"/>
      <c r="I934" s="3"/>
      <c r="J934" s="3"/>
      <c r="K934" s="3"/>
      <c r="L934" s="3"/>
      <c r="M934" s="3"/>
      <c r="N934" s="3"/>
      <c r="O934" s="3"/>
      <c r="P934" s="3"/>
      <c r="Q934" s="3"/>
      <c r="R934" s="3"/>
      <c r="S934" s="3"/>
      <c r="T934" s="3"/>
      <c r="U934" s="3"/>
      <c r="V934" s="3"/>
      <c r="W934" s="3"/>
      <c r="X934" s="3"/>
      <c r="Y934" s="3"/>
      <c r="Z934" s="3"/>
      <c r="AA934" s="36"/>
      <c r="AE934" s="67"/>
      <c r="AH934" s="79"/>
    </row>
    <row r="935" ht="15" customHeight="1" spans="1:34">
      <c r="A935" s="3"/>
      <c r="B935" s="3"/>
      <c r="C935" s="3"/>
      <c r="D935" s="31"/>
      <c r="E935" s="31"/>
      <c r="F935" s="3"/>
      <c r="G935" s="3"/>
      <c r="H935" s="3"/>
      <c r="I935" s="3"/>
      <c r="J935" s="3"/>
      <c r="K935" s="3"/>
      <c r="L935" s="3"/>
      <c r="M935" s="3"/>
      <c r="N935" s="3"/>
      <c r="O935" s="3"/>
      <c r="P935" s="3"/>
      <c r="Q935" s="3"/>
      <c r="R935" s="3"/>
      <c r="S935" s="3"/>
      <c r="T935" s="3"/>
      <c r="U935" s="3"/>
      <c r="V935" s="3"/>
      <c r="W935" s="3"/>
      <c r="X935" s="3"/>
      <c r="Y935" s="3"/>
      <c r="Z935" s="3"/>
      <c r="AA935" s="36"/>
      <c r="AE935" s="67"/>
      <c r="AH935" s="79"/>
    </row>
    <row r="936" ht="15" customHeight="1" spans="1:34">
      <c r="A936" s="3"/>
      <c r="B936" s="3"/>
      <c r="C936" s="3"/>
      <c r="D936" s="31"/>
      <c r="E936" s="31"/>
      <c r="F936" s="3"/>
      <c r="G936" s="3"/>
      <c r="H936" s="3"/>
      <c r="I936" s="3"/>
      <c r="J936" s="3"/>
      <c r="K936" s="3"/>
      <c r="L936" s="3"/>
      <c r="M936" s="3"/>
      <c r="N936" s="3"/>
      <c r="O936" s="3"/>
      <c r="P936" s="3"/>
      <c r="Q936" s="3"/>
      <c r="R936" s="3"/>
      <c r="S936" s="3"/>
      <c r="T936" s="3"/>
      <c r="U936" s="3"/>
      <c r="V936" s="3"/>
      <c r="W936" s="3"/>
      <c r="X936" s="3"/>
      <c r="Y936" s="3"/>
      <c r="Z936" s="3"/>
      <c r="AA936" s="36"/>
      <c r="AE936" s="67"/>
      <c r="AH936" s="79"/>
    </row>
    <row r="937" ht="15" customHeight="1" spans="1:34">
      <c r="A937" s="3"/>
      <c r="B937" s="3"/>
      <c r="C937" s="3"/>
      <c r="D937" s="31"/>
      <c r="E937" s="31"/>
      <c r="F937" s="3"/>
      <c r="G937" s="3"/>
      <c r="H937" s="3"/>
      <c r="I937" s="3"/>
      <c r="J937" s="3"/>
      <c r="K937" s="3"/>
      <c r="L937" s="3"/>
      <c r="M937" s="3"/>
      <c r="N937" s="3"/>
      <c r="O937" s="3"/>
      <c r="P937" s="3"/>
      <c r="Q937" s="3"/>
      <c r="R937" s="3"/>
      <c r="S937" s="3"/>
      <c r="T937" s="3"/>
      <c r="U937" s="3"/>
      <c r="V937" s="3"/>
      <c r="W937" s="3"/>
      <c r="X937" s="3"/>
      <c r="Y937" s="3"/>
      <c r="Z937" s="3"/>
      <c r="AA937" s="36"/>
      <c r="AE937" s="67"/>
      <c r="AH937" s="79"/>
    </row>
    <row r="938" ht="15" customHeight="1" spans="1:34">
      <c r="A938" s="3"/>
      <c r="B938" s="3"/>
      <c r="C938" s="3"/>
      <c r="D938" s="31"/>
      <c r="E938" s="31"/>
      <c r="F938" s="3"/>
      <c r="G938" s="3"/>
      <c r="H938" s="3"/>
      <c r="I938" s="3"/>
      <c r="J938" s="3"/>
      <c r="K938" s="3"/>
      <c r="L938" s="3"/>
      <c r="M938" s="3"/>
      <c r="N938" s="3"/>
      <c r="O938" s="3"/>
      <c r="P938" s="3"/>
      <c r="Q938" s="3"/>
      <c r="R938" s="3"/>
      <c r="S938" s="3"/>
      <c r="T938" s="3"/>
      <c r="U938" s="3"/>
      <c r="V938" s="3"/>
      <c r="W938" s="3"/>
      <c r="X938" s="3"/>
      <c r="Y938" s="3"/>
      <c r="Z938" s="3"/>
      <c r="AA938" s="36"/>
      <c r="AE938" s="67"/>
      <c r="AH938" s="79"/>
    </row>
    <row r="939" ht="15" customHeight="1" spans="1:34">
      <c r="A939" s="3"/>
      <c r="B939" s="3"/>
      <c r="C939" s="3"/>
      <c r="D939" s="31"/>
      <c r="E939" s="31"/>
      <c r="F939" s="3"/>
      <c r="G939" s="3"/>
      <c r="H939" s="3"/>
      <c r="I939" s="3"/>
      <c r="J939" s="3"/>
      <c r="K939" s="3"/>
      <c r="L939" s="3"/>
      <c r="M939" s="3"/>
      <c r="N939" s="3"/>
      <c r="O939" s="3"/>
      <c r="P939" s="3"/>
      <c r="Q939" s="3"/>
      <c r="R939" s="3"/>
      <c r="S939" s="3"/>
      <c r="T939" s="3"/>
      <c r="U939" s="3"/>
      <c r="V939" s="3"/>
      <c r="W939" s="3"/>
      <c r="X939" s="3"/>
      <c r="Y939" s="3"/>
      <c r="Z939" s="3"/>
      <c r="AA939" s="36"/>
      <c r="AE939" s="67"/>
      <c r="AH939" s="79"/>
    </row>
    <row r="940" ht="15" customHeight="1" spans="1:34">
      <c r="A940" s="3"/>
      <c r="B940" s="3"/>
      <c r="C940" s="3"/>
      <c r="D940" s="31"/>
      <c r="E940" s="31"/>
      <c r="F940" s="3"/>
      <c r="G940" s="3"/>
      <c r="H940" s="3"/>
      <c r="I940" s="3"/>
      <c r="J940" s="3"/>
      <c r="K940" s="3"/>
      <c r="L940" s="3"/>
      <c r="M940" s="3"/>
      <c r="N940" s="3"/>
      <c r="O940" s="3"/>
      <c r="P940" s="3"/>
      <c r="Q940" s="3"/>
      <c r="R940" s="3"/>
      <c r="S940" s="3"/>
      <c r="T940" s="3"/>
      <c r="U940" s="3"/>
      <c r="V940" s="3"/>
      <c r="W940" s="3"/>
      <c r="X940" s="3"/>
      <c r="Y940" s="3"/>
      <c r="Z940" s="3"/>
      <c r="AA940" s="36"/>
      <c r="AE940" s="67"/>
      <c r="AH940" s="79"/>
    </row>
    <row r="941" ht="15" customHeight="1" spans="1:34">
      <c r="A941" s="3"/>
      <c r="B941" s="3"/>
      <c r="C941" s="3"/>
      <c r="D941" s="31"/>
      <c r="E941" s="31"/>
      <c r="F941" s="3"/>
      <c r="G941" s="3"/>
      <c r="H941" s="3"/>
      <c r="I941" s="3"/>
      <c r="J941" s="3"/>
      <c r="K941" s="3"/>
      <c r="L941" s="3"/>
      <c r="M941" s="3"/>
      <c r="N941" s="3"/>
      <c r="O941" s="3"/>
      <c r="P941" s="3"/>
      <c r="Q941" s="3"/>
      <c r="R941" s="3"/>
      <c r="S941" s="3"/>
      <c r="T941" s="3"/>
      <c r="U941" s="3"/>
      <c r="V941" s="3"/>
      <c r="W941" s="3"/>
      <c r="X941" s="3"/>
      <c r="Y941" s="3"/>
      <c r="Z941" s="3"/>
      <c r="AA941" s="36"/>
      <c r="AE941" s="67"/>
      <c r="AH941" s="79"/>
    </row>
    <row r="942" ht="15" customHeight="1" spans="1:34">
      <c r="A942" s="3"/>
      <c r="B942" s="3"/>
      <c r="C942" s="3"/>
      <c r="D942" s="31"/>
      <c r="E942" s="31"/>
      <c r="F942" s="3"/>
      <c r="G942" s="3"/>
      <c r="H942" s="3"/>
      <c r="I942" s="3"/>
      <c r="J942" s="3"/>
      <c r="K942" s="3"/>
      <c r="L942" s="3"/>
      <c r="M942" s="3"/>
      <c r="N942" s="3"/>
      <c r="O942" s="3"/>
      <c r="P942" s="3"/>
      <c r="Q942" s="3"/>
      <c r="R942" s="3"/>
      <c r="S942" s="3"/>
      <c r="T942" s="3"/>
      <c r="U942" s="3"/>
      <c r="V942" s="3"/>
      <c r="W942" s="3"/>
      <c r="X942" s="3"/>
      <c r="Y942" s="3"/>
      <c r="Z942" s="3"/>
      <c r="AA942" s="36"/>
      <c r="AE942" s="67"/>
      <c r="AH942" s="79"/>
    </row>
    <row r="943" ht="15" customHeight="1" spans="1:34">
      <c r="A943" s="3"/>
      <c r="B943" s="3"/>
      <c r="C943" s="3"/>
      <c r="D943" s="31"/>
      <c r="E943" s="31"/>
      <c r="F943" s="3"/>
      <c r="G943" s="3"/>
      <c r="H943" s="3"/>
      <c r="I943" s="3"/>
      <c r="J943" s="3"/>
      <c r="K943" s="3"/>
      <c r="L943" s="3"/>
      <c r="M943" s="3"/>
      <c r="N943" s="3"/>
      <c r="O943" s="3"/>
      <c r="P943" s="3"/>
      <c r="Q943" s="3"/>
      <c r="R943" s="3"/>
      <c r="S943" s="3"/>
      <c r="T943" s="3"/>
      <c r="U943" s="3"/>
      <c r="V943" s="3"/>
      <c r="W943" s="3"/>
      <c r="X943" s="3"/>
      <c r="Y943" s="3"/>
      <c r="Z943" s="3"/>
      <c r="AA943" s="36"/>
      <c r="AE943" s="67"/>
      <c r="AH943" s="79"/>
    </row>
    <row r="944" ht="15" customHeight="1" spans="1:34">
      <c r="A944" s="3"/>
      <c r="B944" s="3"/>
      <c r="C944" s="3"/>
      <c r="D944" s="31"/>
      <c r="E944" s="31"/>
      <c r="F944" s="3"/>
      <c r="G944" s="3"/>
      <c r="H944" s="3"/>
      <c r="I944" s="3"/>
      <c r="J944" s="3"/>
      <c r="K944" s="3"/>
      <c r="L944" s="3"/>
      <c r="M944" s="3"/>
      <c r="N944" s="3"/>
      <c r="O944" s="3"/>
      <c r="P944" s="3"/>
      <c r="Q944" s="3"/>
      <c r="R944" s="3"/>
      <c r="S944" s="3"/>
      <c r="T944" s="3"/>
      <c r="U944" s="3"/>
      <c r="V944" s="3"/>
      <c r="W944" s="3"/>
      <c r="X944" s="3"/>
      <c r="Y944" s="3"/>
      <c r="Z944" s="3"/>
      <c r="AA944" s="36"/>
      <c r="AE944" s="67"/>
      <c r="AH944" s="79"/>
    </row>
    <row r="945" ht="15" customHeight="1" spans="1:34">
      <c r="A945" s="3"/>
      <c r="B945" s="3"/>
      <c r="C945" s="3"/>
      <c r="D945" s="31"/>
      <c r="E945" s="31"/>
      <c r="F945" s="3"/>
      <c r="G945" s="3"/>
      <c r="H945" s="3"/>
      <c r="I945" s="3"/>
      <c r="J945" s="3"/>
      <c r="K945" s="3"/>
      <c r="L945" s="3"/>
      <c r="M945" s="3"/>
      <c r="N945" s="3"/>
      <c r="O945" s="3"/>
      <c r="P945" s="3"/>
      <c r="Q945" s="3"/>
      <c r="R945" s="3"/>
      <c r="S945" s="3"/>
      <c r="T945" s="3"/>
      <c r="U945" s="3"/>
      <c r="V945" s="3"/>
      <c r="W945" s="3"/>
      <c r="X945" s="3"/>
      <c r="Y945" s="3"/>
      <c r="Z945" s="3"/>
      <c r="AA945" s="36"/>
      <c r="AE945" s="67"/>
      <c r="AH945" s="79"/>
    </row>
    <row r="946" ht="15" customHeight="1" spans="1:34">
      <c r="A946" s="3"/>
      <c r="B946" s="3"/>
      <c r="C946" s="3"/>
      <c r="D946" s="31"/>
      <c r="E946" s="31"/>
      <c r="F946" s="3"/>
      <c r="G946" s="3"/>
      <c r="H946" s="3"/>
      <c r="I946" s="3"/>
      <c r="J946" s="3"/>
      <c r="K946" s="3"/>
      <c r="L946" s="3"/>
      <c r="M946" s="3"/>
      <c r="N946" s="3"/>
      <c r="O946" s="3"/>
      <c r="P946" s="3"/>
      <c r="Q946" s="3"/>
      <c r="R946" s="3"/>
      <c r="S946" s="3"/>
      <c r="T946" s="3"/>
      <c r="U946" s="3"/>
      <c r="V946" s="3"/>
      <c r="W946" s="3"/>
      <c r="X946" s="3"/>
      <c r="Y946" s="3"/>
      <c r="Z946" s="3"/>
      <c r="AA946" s="36"/>
      <c r="AE946" s="67"/>
      <c r="AH946" s="79"/>
    </row>
    <row r="947" ht="15" customHeight="1" spans="1:34">
      <c r="A947" s="3"/>
      <c r="B947" s="3"/>
      <c r="C947" s="3"/>
      <c r="D947" s="31"/>
      <c r="E947" s="31"/>
      <c r="F947" s="3"/>
      <c r="G947" s="3"/>
      <c r="H947" s="3"/>
      <c r="I947" s="3"/>
      <c r="J947" s="3"/>
      <c r="K947" s="3"/>
      <c r="L947" s="3"/>
      <c r="M947" s="3"/>
      <c r="N947" s="3"/>
      <c r="O947" s="3"/>
      <c r="P947" s="3"/>
      <c r="Q947" s="3"/>
      <c r="R947" s="3"/>
      <c r="S947" s="3"/>
      <c r="T947" s="3"/>
      <c r="U947" s="3"/>
      <c r="V947" s="3"/>
      <c r="W947" s="3"/>
      <c r="X947" s="3"/>
      <c r="Y947" s="3"/>
      <c r="Z947" s="3"/>
      <c r="AA947" s="36"/>
      <c r="AE947" s="67"/>
      <c r="AH947" s="79"/>
    </row>
    <row r="948" ht="15" customHeight="1" spans="1:34">
      <c r="A948" s="3"/>
      <c r="B948" s="3"/>
      <c r="C948" s="3"/>
      <c r="D948" s="31"/>
      <c r="E948" s="31"/>
      <c r="F948" s="3"/>
      <c r="G948" s="3"/>
      <c r="H948" s="3"/>
      <c r="I948" s="3"/>
      <c r="J948" s="3"/>
      <c r="K948" s="3"/>
      <c r="L948" s="3"/>
      <c r="M948" s="3"/>
      <c r="N948" s="3"/>
      <c r="O948" s="3"/>
      <c r="P948" s="3"/>
      <c r="Q948" s="3"/>
      <c r="R948" s="3"/>
      <c r="S948" s="3"/>
      <c r="T948" s="3"/>
      <c r="U948" s="3"/>
      <c r="V948" s="3"/>
      <c r="W948" s="3"/>
      <c r="X948" s="3"/>
      <c r="Y948" s="3"/>
      <c r="Z948" s="3"/>
      <c r="AA948" s="36"/>
      <c r="AE948" s="67"/>
      <c r="AH948" s="79"/>
    </row>
    <row r="949" ht="15" customHeight="1" spans="1:34">
      <c r="A949" s="3"/>
      <c r="B949" s="3"/>
      <c r="C949" s="3"/>
      <c r="D949" s="31"/>
      <c r="E949" s="31"/>
      <c r="F949" s="3"/>
      <c r="G949" s="3"/>
      <c r="H949" s="3"/>
      <c r="I949" s="3"/>
      <c r="J949" s="3"/>
      <c r="K949" s="3"/>
      <c r="L949" s="3"/>
      <c r="M949" s="3"/>
      <c r="N949" s="3"/>
      <c r="O949" s="3"/>
      <c r="P949" s="3"/>
      <c r="Q949" s="3"/>
      <c r="R949" s="3"/>
      <c r="S949" s="3"/>
      <c r="T949" s="3"/>
      <c r="U949" s="3"/>
      <c r="V949" s="3"/>
      <c r="W949" s="3"/>
      <c r="X949" s="3"/>
      <c r="Y949" s="3"/>
      <c r="Z949" s="3"/>
      <c r="AA949" s="36"/>
      <c r="AE949" s="67"/>
      <c r="AH949" s="79"/>
    </row>
    <row r="950" ht="15" customHeight="1" spans="1:34">
      <c r="A950" s="3"/>
      <c r="B950" s="3"/>
      <c r="C950" s="3"/>
      <c r="D950" s="31"/>
      <c r="E950" s="31"/>
      <c r="F950" s="3"/>
      <c r="G950" s="3"/>
      <c r="H950" s="3"/>
      <c r="I950" s="3"/>
      <c r="J950" s="3"/>
      <c r="K950" s="3"/>
      <c r="L950" s="3"/>
      <c r="M950" s="3"/>
      <c r="N950" s="3"/>
      <c r="O950" s="3"/>
      <c r="P950" s="3"/>
      <c r="Q950" s="3"/>
      <c r="R950" s="3"/>
      <c r="S950" s="3"/>
      <c r="T950" s="3"/>
      <c r="U950" s="3"/>
      <c r="V950" s="3"/>
      <c r="W950" s="3"/>
      <c r="X950" s="3"/>
      <c r="Y950" s="3"/>
      <c r="Z950" s="3"/>
      <c r="AA950" s="36"/>
      <c r="AE950" s="67"/>
      <c r="AH950" s="79"/>
    </row>
    <row r="951" ht="15" customHeight="1" spans="1:34">
      <c r="A951" s="3"/>
      <c r="B951" s="3"/>
      <c r="C951" s="3"/>
      <c r="D951" s="31"/>
      <c r="E951" s="31"/>
      <c r="F951" s="3"/>
      <c r="G951" s="3"/>
      <c r="H951" s="3"/>
      <c r="I951" s="3"/>
      <c r="J951" s="3"/>
      <c r="K951" s="3"/>
      <c r="L951" s="3"/>
      <c r="M951" s="3"/>
      <c r="N951" s="3"/>
      <c r="O951" s="3"/>
      <c r="P951" s="3"/>
      <c r="Q951" s="3"/>
      <c r="R951" s="3"/>
      <c r="S951" s="3"/>
      <c r="T951" s="3"/>
      <c r="U951" s="3"/>
      <c r="V951" s="3"/>
      <c r="W951" s="3"/>
      <c r="X951" s="3"/>
      <c r="Y951" s="3"/>
      <c r="Z951" s="3"/>
      <c r="AA951" s="36"/>
      <c r="AE951" s="67"/>
      <c r="AH951" s="79"/>
    </row>
    <row r="952" ht="15" customHeight="1" spans="1:34">
      <c r="A952" s="3"/>
      <c r="B952" s="3"/>
      <c r="C952" s="3"/>
      <c r="D952" s="31"/>
      <c r="E952" s="31"/>
      <c r="F952" s="3"/>
      <c r="G952" s="3"/>
      <c r="H952" s="3"/>
      <c r="I952" s="3"/>
      <c r="J952" s="3"/>
      <c r="K952" s="3"/>
      <c r="L952" s="3"/>
      <c r="M952" s="3"/>
      <c r="N952" s="3"/>
      <c r="O952" s="3"/>
      <c r="P952" s="3"/>
      <c r="Q952" s="3"/>
      <c r="R952" s="3"/>
      <c r="S952" s="3"/>
      <c r="T952" s="3"/>
      <c r="U952" s="3"/>
      <c r="V952" s="3"/>
      <c r="W952" s="3"/>
      <c r="X952" s="3"/>
      <c r="Y952" s="3"/>
      <c r="Z952" s="3"/>
      <c r="AA952" s="36"/>
      <c r="AE952" s="67"/>
      <c r="AH952" s="79"/>
    </row>
    <row r="953" ht="15" customHeight="1" spans="1:34">
      <c r="A953" s="3"/>
      <c r="B953" s="3"/>
      <c r="C953" s="3"/>
      <c r="D953" s="31"/>
      <c r="E953" s="31"/>
      <c r="F953" s="3"/>
      <c r="G953" s="3"/>
      <c r="H953" s="3"/>
      <c r="I953" s="3"/>
      <c r="J953" s="3"/>
      <c r="K953" s="3"/>
      <c r="L953" s="3"/>
      <c r="M953" s="3"/>
      <c r="N953" s="3"/>
      <c r="O953" s="3"/>
      <c r="P953" s="3"/>
      <c r="Q953" s="3"/>
      <c r="R953" s="3"/>
      <c r="S953" s="3"/>
      <c r="T953" s="3"/>
      <c r="U953" s="3"/>
      <c r="V953" s="3"/>
      <c r="W953" s="3"/>
      <c r="X953" s="3"/>
      <c r="Y953" s="3"/>
      <c r="Z953" s="3"/>
      <c r="AA953" s="36"/>
      <c r="AE953" s="67"/>
      <c r="AH953" s="79"/>
    </row>
    <row r="954" ht="15" customHeight="1" spans="1:34">
      <c r="A954" s="3"/>
      <c r="B954" s="3"/>
      <c r="C954" s="3"/>
      <c r="D954" s="31"/>
      <c r="E954" s="31"/>
      <c r="F954" s="3"/>
      <c r="G954" s="3"/>
      <c r="H954" s="3"/>
      <c r="I954" s="3"/>
      <c r="J954" s="3"/>
      <c r="K954" s="3"/>
      <c r="L954" s="3"/>
      <c r="M954" s="3"/>
      <c r="N954" s="3"/>
      <c r="O954" s="3"/>
      <c r="P954" s="3"/>
      <c r="Q954" s="3"/>
      <c r="R954" s="3"/>
      <c r="S954" s="3"/>
      <c r="T954" s="3"/>
      <c r="U954" s="3"/>
      <c r="V954" s="3"/>
      <c r="W954" s="3"/>
      <c r="X954" s="3"/>
      <c r="Y954" s="3"/>
      <c r="Z954" s="3"/>
      <c r="AA954" s="36"/>
      <c r="AE954" s="67"/>
      <c r="AH954" s="79"/>
    </row>
    <row r="955" ht="15" customHeight="1" spans="1:34">
      <c r="A955" s="3"/>
      <c r="B955" s="3"/>
      <c r="C955" s="3"/>
      <c r="D955" s="31"/>
      <c r="E955" s="31"/>
      <c r="F955" s="3"/>
      <c r="G955" s="3"/>
      <c r="H955" s="3"/>
      <c r="I955" s="3"/>
      <c r="J955" s="3"/>
      <c r="K955" s="3"/>
      <c r="L955" s="3"/>
      <c r="M955" s="3"/>
      <c r="N955" s="3"/>
      <c r="O955" s="3"/>
      <c r="P955" s="3"/>
      <c r="Q955" s="3"/>
      <c r="R955" s="3"/>
      <c r="S955" s="3"/>
      <c r="T955" s="3"/>
      <c r="U955" s="3"/>
      <c r="V955" s="3"/>
      <c r="W955" s="3"/>
      <c r="X955" s="3"/>
      <c r="Y955" s="3"/>
      <c r="Z955" s="3"/>
      <c r="AA955" s="36"/>
      <c r="AE955" s="67"/>
      <c r="AH955" s="79"/>
    </row>
    <row r="956" ht="15" customHeight="1" spans="1:34">
      <c r="A956" s="3"/>
      <c r="B956" s="3"/>
      <c r="C956" s="3"/>
      <c r="D956" s="31"/>
      <c r="E956" s="31"/>
      <c r="F956" s="3"/>
      <c r="G956" s="3"/>
      <c r="H956" s="3"/>
      <c r="I956" s="3"/>
      <c r="J956" s="3"/>
      <c r="K956" s="3"/>
      <c r="L956" s="3"/>
      <c r="M956" s="3"/>
      <c r="N956" s="3"/>
      <c r="O956" s="3"/>
      <c r="P956" s="3"/>
      <c r="Q956" s="3"/>
      <c r="R956" s="3"/>
      <c r="S956" s="3"/>
      <c r="T956" s="3"/>
      <c r="U956" s="3"/>
      <c r="V956" s="3"/>
      <c r="W956" s="3"/>
      <c r="X956" s="3"/>
      <c r="Y956" s="3"/>
      <c r="Z956" s="3"/>
      <c r="AA956" s="36"/>
      <c r="AE956" s="67"/>
      <c r="AH956" s="79"/>
    </row>
    <row r="957" ht="15" customHeight="1" spans="1:34">
      <c r="A957" s="3"/>
      <c r="B957" s="3"/>
      <c r="C957" s="3"/>
      <c r="D957" s="31"/>
      <c r="E957" s="31"/>
      <c r="F957" s="3"/>
      <c r="G957" s="3"/>
      <c r="H957" s="3"/>
      <c r="I957" s="3"/>
      <c r="J957" s="3"/>
      <c r="K957" s="3"/>
      <c r="L957" s="3"/>
      <c r="M957" s="3"/>
      <c r="N957" s="3"/>
      <c r="O957" s="3"/>
      <c r="P957" s="3"/>
      <c r="Q957" s="3"/>
      <c r="R957" s="3"/>
      <c r="S957" s="3"/>
      <c r="T957" s="3"/>
      <c r="U957" s="3"/>
      <c r="V957" s="3"/>
      <c r="W957" s="3"/>
      <c r="X957" s="3"/>
      <c r="Y957" s="3"/>
      <c r="Z957" s="3"/>
      <c r="AA957" s="36"/>
      <c r="AE957" s="67"/>
      <c r="AH957" s="79"/>
    </row>
    <row r="958" ht="15" customHeight="1" spans="1:34">
      <c r="A958" s="3"/>
      <c r="B958" s="3"/>
      <c r="C958" s="3"/>
      <c r="D958" s="31"/>
      <c r="E958" s="31"/>
      <c r="F958" s="3"/>
      <c r="G958" s="3"/>
      <c r="H958" s="3"/>
      <c r="I958" s="3"/>
      <c r="J958" s="3"/>
      <c r="K958" s="3"/>
      <c r="L958" s="3"/>
      <c r="M958" s="3"/>
      <c r="N958" s="3"/>
      <c r="O958" s="3"/>
      <c r="P958" s="3"/>
      <c r="Q958" s="3"/>
      <c r="R958" s="3"/>
      <c r="S958" s="3"/>
      <c r="T958" s="3"/>
      <c r="U958" s="3"/>
      <c r="V958" s="3"/>
      <c r="W958" s="3"/>
      <c r="X958" s="3"/>
      <c r="Y958" s="3"/>
      <c r="Z958" s="3"/>
      <c r="AA958" s="36"/>
      <c r="AE958" s="67"/>
      <c r="AH958" s="79"/>
    </row>
    <row r="959" ht="15" customHeight="1" spans="1:34">
      <c r="A959" s="3"/>
      <c r="B959" s="3"/>
      <c r="C959" s="3"/>
      <c r="D959" s="31"/>
      <c r="E959" s="31"/>
      <c r="F959" s="3"/>
      <c r="G959" s="3"/>
      <c r="H959" s="3"/>
      <c r="I959" s="3"/>
      <c r="J959" s="3"/>
      <c r="K959" s="3"/>
      <c r="L959" s="3"/>
      <c r="M959" s="3"/>
      <c r="N959" s="3"/>
      <c r="O959" s="3"/>
      <c r="P959" s="3"/>
      <c r="Q959" s="3"/>
      <c r="R959" s="3"/>
      <c r="S959" s="3"/>
      <c r="T959" s="3"/>
      <c r="U959" s="3"/>
      <c r="V959" s="3"/>
      <c r="W959" s="3"/>
      <c r="X959" s="3"/>
      <c r="Y959" s="3"/>
      <c r="Z959" s="3"/>
      <c r="AA959" s="36"/>
      <c r="AE959" s="67"/>
      <c r="AH959" s="79"/>
    </row>
    <row r="960" ht="15" customHeight="1" spans="1:34">
      <c r="A960" s="3"/>
      <c r="B960" s="3"/>
      <c r="C960" s="3"/>
      <c r="D960" s="31"/>
      <c r="E960" s="31"/>
      <c r="F960" s="3"/>
      <c r="G960" s="3"/>
      <c r="H960" s="3"/>
      <c r="I960" s="3"/>
      <c r="J960" s="3"/>
      <c r="K960" s="3"/>
      <c r="L960" s="3"/>
      <c r="M960" s="3"/>
      <c r="N960" s="3"/>
      <c r="O960" s="3"/>
      <c r="P960" s="3"/>
      <c r="Q960" s="3"/>
      <c r="R960" s="3"/>
      <c r="S960" s="3"/>
      <c r="T960" s="3"/>
      <c r="U960" s="3"/>
      <c r="V960" s="3"/>
      <c r="W960" s="3"/>
      <c r="X960" s="3"/>
      <c r="Y960" s="3"/>
      <c r="Z960" s="3"/>
      <c r="AA960" s="36"/>
      <c r="AE960" s="67"/>
      <c r="AH960" s="79"/>
    </row>
    <row r="961" ht="15" customHeight="1" spans="1:34">
      <c r="A961" s="3"/>
      <c r="B961" s="3"/>
      <c r="C961" s="3"/>
      <c r="D961" s="31"/>
      <c r="E961" s="31"/>
      <c r="F961" s="3"/>
      <c r="G961" s="3"/>
      <c r="H961" s="3"/>
      <c r="I961" s="3"/>
      <c r="J961" s="3"/>
      <c r="K961" s="3"/>
      <c r="L961" s="3"/>
      <c r="M961" s="3"/>
      <c r="N961" s="3"/>
      <c r="O961" s="3"/>
      <c r="P961" s="3"/>
      <c r="Q961" s="3"/>
      <c r="R961" s="3"/>
      <c r="S961" s="3"/>
      <c r="T961" s="3"/>
      <c r="U961" s="3"/>
      <c r="V961" s="3"/>
      <c r="W961" s="3"/>
      <c r="X961" s="3"/>
      <c r="Y961" s="3"/>
      <c r="Z961" s="3"/>
      <c r="AA961" s="36"/>
      <c r="AE961" s="67"/>
      <c r="AH961" s="79"/>
    </row>
    <row r="962" ht="15" customHeight="1" spans="1:34">
      <c r="A962" s="3"/>
      <c r="B962" s="3"/>
      <c r="C962" s="3"/>
      <c r="D962" s="31"/>
      <c r="E962" s="31"/>
      <c r="F962" s="3"/>
      <c r="G962" s="3"/>
      <c r="H962" s="3"/>
      <c r="I962" s="3"/>
      <c r="J962" s="3"/>
      <c r="K962" s="3"/>
      <c r="L962" s="3"/>
      <c r="M962" s="3"/>
      <c r="N962" s="3"/>
      <c r="O962" s="3"/>
      <c r="P962" s="3"/>
      <c r="Q962" s="3"/>
      <c r="R962" s="3"/>
      <c r="S962" s="3"/>
      <c r="T962" s="3"/>
      <c r="U962" s="3"/>
      <c r="V962" s="3"/>
      <c r="W962" s="3"/>
      <c r="X962" s="3"/>
      <c r="Y962" s="3"/>
      <c r="Z962" s="3"/>
      <c r="AA962" s="36"/>
      <c r="AE962" s="67"/>
      <c r="AH962" s="79"/>
    </row>
    <row r="963" ht="15" customHeight="1" spans="1:34">
      <c r="A963" s="3"/>
      <c r="B963" s="3"/>
      <c r="C963" s="3"/>
      <c r="D963" s="31"/>
      <c r="E963" s="31"/>
      <c r="F963" s="3"/>
      <c r="G963" s="3"/>
      <c r="H963" s="3"/>
      <c r="I963" s="3"/>
      <c r="J963" s="3"/>
      <c r="K963" s="3"/>
      <c r="L963" s="3"/>
      <c r="M963" s="3"/>
      <c r="N963" s="3"/>
      <c r="O963" s="3"/>
      <c r="P963" s="3"/>
      <c r="Q963" s="3"/>
      <c r="R963" s="3"/>
      <c r="S963" s="3"/>
      <c r="T963" s="3"/>
      <c r="U963" s="3"/>
      <c r="V963" s="3"/>
      <c r="W963" s="3"/>
      <c r="X963" s="3"/>
      <c r="Y963" s="3"/>
      <c r="Z963" s="3"/>
      <c r="AA963" s="36"/>
      <c r="AE963" s="67"/>
      <c r="AH963" s="79"/>
    </row>
    <row r="964" ht="15" customHeight="1" spans="1:34">
      <c r="A964" s="3"/>
      <c r="B964" s="3"/>
      <c r="C964" s="3"/>
      <c r="D964" s="31"/>
      <c r="E964" s="31"/>
      <c r="F964" s="3"/>
      <c r="G964" s="3"/>
      <c r="H964" s="3"/>
      <c r="I964" s="3"/>
      <c r="J964" s="3"/>
      <c r="K964" s="3"/>
      <c r="L964" s="3"/>
      <c r="M964" s="3"/>
      <c r="N964" s="3"/>
      <c r="O964" s="3"/>
      <c r="P964" s="3"/>
      <c r="Q964" s="3"/>
      <c r="R964" s="3"/>
      <c r="S964" s="3"/>
      <c r="T964" s="3"/>
      <c r="U964" s="3"/>
      <c r="V964" s="3"/>
      <c r="W964" s="3"/>
      <c r="X964" s="3"/>
      <c r="Y964" s="3"/>
      <c r="Z964" s="3"/>
      <c r="AA964" s="36"/>
      <c r="AE964" s="67"/>
      <c r="AH964" s="79"/>
    </row>
    <row r="965" ht="15" customHeight="1" spans="1:34">
      <c r="A965" s="3"/>
      <c r="B965" s="3"/>
      <c r="C965" s="3"/>
      <c r="D965" s="31"/>
      <c r="E965" s="31"/>
      <c r="F965" s="3"/>
      <c r="G965" s="3"/>
      <c r="H965" s="3"/>
      <c r="I965" s="3"/>
      <c r="J965" s="3"/>
      <c r="K965" s="3"/>
      <c r="L965" s="3"/>
      <c r="M965" s="3"/>
      <c r="N965" s="3"/>
      <c r="O965" s="3"/>
      <c r="P965" s="3"/>
      <c r="Q965" s="3"/>
      <c r="R965" s="3"/>
      <c r="S965" s="3"/>
      <c r="T965" s="3"/>
      <c r="U965" s="3"/>
      <c r="V965" s="3"/>
      <c r="W965" s="3"/>
      <c r="X965" s="3"/>
      <c r="Y965" s="3"/>
      <c r="Z965" s="3"/>
      <c r="AA965" s="36"/>
      <c r="AE965" s="67"/>
      <c r="AH965" s="79"/>
    </row>
    <row r="966" ht="15" customHeight="1" spans="1:34">
      <c r="A966" s="3"/>
      <c r="B966" s="3"/>
      <c r="C966" s="3"/>
      <c r="D966" s="31"/>
      <c r="E966" s="31"/>
      <c r="F966" s="3"/>
      <c r="G966" s="3"/>
      <c r="H966" s="3"/>
      <c r="I966" s="3"/>
      <c r="J966" s="3"/>
      <c r="K966" s="3"/>
      <c r="L966" s="3"/>
      <c r="M966" s="3"/>
      <c r="N966" s="3"/>
      <c r="O966" s="3"/>
      <c r="P966" s="3"/>
      <c r="Q966" s="3"/>
      <c r="R966" s="3"/>
      <c r="S966" s="3"/>
      <c r="T966" s="3"/>
      <c r="U966" s="3"/>
      <c r="V966" s="3"/>
      <c r="W966" s="3"/>
      <c r="X966" s="3"/>
      <c r="Y966" s="3"/>
      <c r="Z966" s="3"/>
      <c r="AA966" s="36"/>
      <c r="AE966" s="67"/>
      <c r="AH966" s="79"/>
    </row>
    <row r="967" ht="15" customHeight="1" spans="1:34">
      <c r="A967" s="3"/>
      <c r="B967" s="3"/>
      <c r="C967" s="3"/>
      <c r="D967" s="31"/>
      <c r="E967" s="31"/>
      <c r="F967" s="3"/>
      <c r="G967" s="3"/>
      <c r="H967" s="3"/>
      <c r="I967" s="3"/>
      <c r="J967" s="3"/>
      <c r="K967" s="3"/>
      <c r="L967" s="3"/>
      <c r="M967" s="3"/>
      <c r="N967" s="3"/>
      <c r="O967" s="3"/>
      <c r="P967" s="3"/>
      <c r="Q967" s="3"/>
      <c r="R967" s="3"/>
      <c r="S967" s="3"/>
      <c r="T967" s="3"/>
      <c r="U967" s="3"/>
      <c r="V967" s="3"/>
      <c r="W967" s="3"/>
      <c r="X967" s="3"/>
      <c r="Y967" s="3"/>
      <c r="Z967" s="3"/>
      <c r="AA967" s="36"/>
      <c r="AE967" s="67"/>
      <c r="AH967" s="79"/>
    </row>
    <row r="968" ht="15" customHeight="1" spans="1:34">
      <c r="A968" s="3"/>
      <c r="B968" s="3"/>
      <c r="C968" s="3"/>
      <c r="D968" s="31"/>
      <c r="E968" s="31"/>
      <c r="F968" s="3"/>
      <c r="G968" s="3"/>
      <c r="H968" s="3"/>
      <c r="I968" s="3"/>
      <c r="J968" s="3"/>
      <c r="K968" s="3"/>
      <c r="L968" s="3"/>
      <c r="M968" s="3"/>
      <c r="N968" s="3"/>
      <c r="O968" s="3"/>
      <c r="P968" s="3"/>
      <c r="Q968" s="3"/>
      <c r="R968" s="3"/>
      <c r="S968" s="3"/>
      <c r="T968" s="3"/>
      <c r="U968" s="3"/>
      <c r="V968" s="3"/>
      <c r="W968" s="3"/>
      <c r="X968" s="3"/>
      <c r="Y968" s="3"/>
      <c r="Z968" s="3"/>
      <c r="AA968" s="36"/>
      <c r="AE968" s="67"/>
      <c r="AH968" s="79"/>
    </row>
    <row r="969" ht="15" customHeight="1" spans="1:34">
      <c r="A969" s="3"/>
      <c r="B969" s="3"/>
      <c r="C969" s="3"/>
      <c r="D969" s="31"/>
      <c r="E969" s="31"/>
      <c r="F969" s="3"/>
      <c r="G969" s="3"/>
      <c r="H969" s="3"/>
      <c r="I969" s="3"/>
      <c r="J969" s="3"/>
      <c r="K969" s="3"/>
      <c r="L969" s="3"/>
      <c r="M969" s="3"/>
      <c r="N969" s="3"/>
      <c r="O969" s="3"/>
      <c r="P969" s="3"/>
      <c r="Q969" s="3"/>
      <c r="R969" s="3"/>
      <c r="S969" s="3"/>
      <c r="T969" s="3"/>
      <c r="U969" s="3"/>
      <c r="V969" s="3"/>
      <c r="W969" s="3"/>
      <c r="X969" s="3"/>
      <c r="Y969" s="3"/>
      <c r="Z969" s="3"/>
      <c r="AA969" s="36"/>
      <c r="AE969" s="67"/>
      <c r="AH969" s="79"/>
    </row>
    <row r="970" ht="15" customHeight="1" spans="1:34">
      <c r="A970" s="3"/>
      <c r="B970" s="3"/>
      <c r="C970" s="3"/>
      <c r="D970" s="31"/>
      <c r="E970" s="31"/>
      <c r="F970" s="3"/>
      <c r="G970" s="3"/>
      <c r="H970" s="3"/>
      <c r="I970" s="3"/>
      <c r="J970" s="3"/>
      <c r="K970" s="3"/>
      <c r="L970" s="3"/>
      <c r="M970" s="3"/>
      <c r="N970" s="3"/>
      <c r="O970" s="3"/>
      <c r="P970" s="3"/>
      <c r="Q970" s="3"/>
      <c r="R970" s="3"/>
      <c r="S970" s="3"/>
      <c r="T970" s="3"/>
      <c r="U970" s="3"/>
      <c r="V970" s="3"/>
      <c r="W970" s="3"/>
      <c r="X970" s="3"/>
      <c r="Y970" s="3"/>
      <c r="Z970" s="3"/>
      <c r="AA970" s="36"/>
      <c r="AE970" s="67"/>
      <c r="AH970" s="79"/>
    </row>
    <row r="971" ht="15" customHeight="1" spans="1:34">
      <c r="A971" s="3"/>
      <c r="B971" s="3"/>
      <c r="C971" s="3"/>
      <c r="D971" s="31"/>
      <c r="E971" s="31"/>
      <c r="F971" s="3"/>
      <c r="G971" s="3"/>
      <c r="H971" s="3"/>
      <c r="I971" s="3"/>
      <c r="J971" s="3"/>
      <c r="K971" s="3"/>
      <c r="L971" s="3"/>
      <c r="M971" s="3"/>
      <c r="N971" s="3"/>
      <c r="O971" s="3"/>
      <c r="P971" s="3"/>
      <c r="Q971" s="3"/>
      <c r="R971" s="3"/>
      <c r="S971" s="3"/>
      <c r="T971" s="3"/>
      <c r="U971" s="3"/>
      <c r="V971" s="3"/>
      <c r="W971" s="3"/>
      <c r="X971" s="3"/>
      <c r="Y971" s="3"/>
      <c r="Z971" s="3"/>
      <c r="AA971" s="36"/>
      <c r="AE971" s="67"/>
      <c r="AH971" s="79"/>
    </row>
    <row r="972" ht="15" customHeight="1" spans="1:34">
      <c r="A972" s="3"/>
      <c r="B972" s="3"/>
      <c r="C972" s="3"/>
      <c r="D972" s="31"/>
      <c r="E972" s="31"/>
      <c r="F972" s="3"/>
      <c r="G972" s="3"/>
      <c r="H972" s="3"/>
      <c r="I972" s="3"/>
      <c r="J972" s="3"/>
      <c r="K972" s="3"/>
      <c r="L972" s="3"/>
      <c r="M972" s="3"/>
      <c r="N972" s="3"/>
      <c r="O972" s="3"/>
      <c r="P972" s="3"/>
      <c r="Q972" s="3"/>
      <c r="R972" s="3"/>
      <c r="S972" s="3"/>
      <c r="T972" s="3"/>
      <c r="U972" s="3"/>
      <c r="V972" s="3"/>
      <c r="W972" s="3"/>
      <c r="X972" s="3"/>
      <c r="Y972" s="3"/>
      <c r="Z972" s="3"/>
      <c r="AA972" s="36"/>
      <c r="AE972" s="67"/>
      <c r="AH972" s="79"/>
    </row>
    <row r="973" ht="15" customHeight="1" spans="1:34">
      <c r="A973" s="3"/>
      <c r="B973" s="3"/>
      <c r="C973" s="3"/>
      <c r="D973" s="31"/>
      <c r="E973" s="31"/>
      <c r="F973" s="3"/>
      <c r="G973" s="3"/>
      <c r="H973" s="3"/>
      <c r="I973" s="3"/>
      <c r="J973" s="3"/>
      <c r="K973" s="3"/>
      <c r="L973" s="3"/>
      <c r="M973" s="3"/>
      <c r="N973" s="3"/>
      <c r="O973" s="3"/>
      <c r="P973" s="3"/>
      <c r="Q973" s="3"/>
      <c r="R973" s="3"/>
      <c r="S973" s="3"/>
      <c r="T973" s="3"/>
      <c r="U973" s="3"/>
      <c r="V973" s="3"/>
      <c r="W973" s="3"/>
      <c r="X973" s="3"/>
      <c r="Y973" s="3"/>
      <c r="Z973" s="3"/>
      <c r="AA973" s="36"/>
      <c r="AE973" s="67"/>
      <c r="AH973" s="79"/>
    </row>
    <row r="974" ht="15" customHeight="1" spans="1:34">
      <c r="A974" s="3"/>
      <c r="B974" s="3"/>
      <c r="C974" s="3"/>
      <c r="D974" s="31"/>
      <c r="E974" s="31"/>
      <c r="F974" s="3"/>
      <c r="G974" s="3"/>
      <c r="H974" s="3"/>
      <c r="I974" s="3"/>
      <c r="J974" s="3"/>
      <c r="K974" s="3"/>
      <c r="L974" s="3"/>
      <c r="M974" s="3"/>
      <c r="N974" s="3"/>
      <c r="O974" s="3"/>
      <c r="P974" s="3"/>
      <c r="Q974" s="3"/>
      <c r="R974" s="3"/>
      <c r="S974" s="3"/>
      <c r="T974" s="3"/>
      <c r="U974" s="3"/>
      <c r="V974" s="3"/>
      <c r="W974" s="3"/>
      <c r="X974" s="3"/>
      <c r="Y974" s="3"/>
      <c r="Z974" s="3"/>
      <c r="AA974" s="36"/>
      <c r="AE974" s="67"/>
      <c r="AH974" s="79"/>
    </row>
    <row r="975" ht="15" customHeight="1" spans="1:34">
      <c r="A975" s="3"/>
      <c r="B975" s="3"/>
      <c r="C975" s="3"/>
      <c r="D975" s="31"/>
      <c r="E975" s="31"/>
      <c r="F975" s="3"/>
      <c r="G975" s="3"/>
      <c r="H975" s="3"/>
      <c r="I975" s="3"/>
      <c r="J975" s="3"/>
      <c r="K975" s="3"/>
      <c r="L975" s="3"/>
      <c r="M975" s="3"/>
      <c r="N975" s="3"/>
      <c r="O975" s="3"/>
      <c r="P975" s="3"/>
      <c r="Q975" s="3"/>
      <c r="R975" s="3"/>
      <c r="S975" s="3"/>
      <c r="T975" s="3"/>
      <c r="U975" s="3"/>
      <c r="V975" s="3"/>
      <c r="W975" s="3"/>
      <c r="X975" s="3"/>
      <c r="Y975" s="3"/>
      <c r="Z975" s="3"/>
      <c r="AA975" s="36"/>
      <c r="AE975" s="67"/>
      <c r="AH975" s="79"/>
    </row>
    <row r="976" ht="15" customHeight="1" spans="1:34">
      <c r="A976" s="3"/>
      <c r="B976" s="3"/>
      <c r="C976" s="3"/>
      <c r="D976" s="31"/>
      <c r="E976" s="31"/>
      <c r="F976" s="3"/>
      <c r="G976" s="3"/>
      <c r="H976" s="3"/>
      <c r="I976" s="3"/>
      <c r="J976" s="3"/>
      <c r="K976" s="3"/>
      <c r="L976" s="3"/>
      <c r="M976" s="3"/>
      <c r="N976" s="3"/>
      <c r="O976" s="3"/>
      <c r="P976" s="3"/>
      <c r="Q976" s="3"/>
      <c r="R976" s="3"/>
      <c r="S976" s="3"/>
      <c r="T976" s="3"/>
      <c r="U976" s="3"/>
      <c r="V976" s="3"/>
      <c r="W976" s="3"/>
      <c r="X976" s="3"/>
      <c r="Y976" s="3"/>
      <c r="Z976" s="3"/>
      <c r="AA976" s="36"/>
      <c r="AE976" s="67"/>
      <c r="AH976" s="79"/>
    </row>
    <row r="977" ht="15" customHeight="1" spans="1:34">
      <c r="A977" s="3"/>
      <c r="B977" s="3"/>
      <c r="C977" s="3"/>
      <c r="D977" s="31"/>
      <c r="E977" s="31"/>
      <c r="F977" s="3"/>
      <c r="G977" s="3"/>
      <c r="H977" s="3"/>
      <c r="I977" s="3"/>
      <c r="J977" s="3"/>
      <c r="K977" s="3"/>
      <c r="L977" s="3"/>
      <c r="M977" s="3"/>
      <c r="N977" s="3"/>
      <c r="O977" s="3"/>
      <c r="P977" s="3"/>
      <c r="Q977" s="3"/>
      <c r="R977" s="3"/>
      <c r="S977" s="3"/>
      <c r="T977" s="3"/>
      <c r="U977" s="3"/>
      <c r="V977" s="3"/>
      <c r="W977" s="3"/>
      <c r="X977" s="3"/>
      <c r="Y977" s="3"/>
      <c r="Z977" s="3"/>
      <c r="AA977" s="36"/>
      <c r="AE977" s="67"/>
      <c r="AH977" s="79"/>
    </row>
    <row r="978" ht="15" customHeight="1" spans="1:34">
      <c r="A978" s="3"/>
      <c r="B978" s="3"/>
      <c r="C978" s="3"/>
      <c r="D978" s="31"/>
      <c r="E978" s="31"/>
      <c r="F978" s="3"/>
      <c r="G978" s="3"/>
      <c r="H978" s="3"/>
      <c r="I978" s="3"/>
      <c r="J978" s="3"/>
      <c r="K978" s="3"/>
      <c r="L978" s="3"/>
      <c r="M978" s="3"/>
      <c r="N978" s="3"/>
      <c r="O978" s="3"/>
      <c r="P978" s="3"/>
      <c r="Q978" s="3"/>
      <c r="R978" s="3"/>
      <c r="S978" s="3"/>
      <c r="T978" s="3"/>
      <c r="U978" s="3"/>
      <c r="V978" s="3"/>
      <c r="W978" s="3"/>
      <c r="X978" s="3"/>
      <c r="Y978" s="3"/>
      <c r="Z978" s="3"/>
      <c r="AA978" s="36"/>
      <c r="AE978" s="67"/>
      <c r="AH978" s="79"/>
    </row>
    <row r="979" ht="15" customHeight="1" spans="1:34">
      <c r="A979" s="3"/>
      <c r="B979" s="3"/>
      <c r="C979" s="3"/>
      <c r="D979" s="31"/>
      <c r="E979" s="31"/>
      <c r="F979" s="3"/>
      <c r="G979" s="3"/>
      <c r="H979" s="3"/>
      <c r="I979" s="3"/>
      <c r="J979" s="3"/>
      <c r="K979" s="3"/>
      <c r="L979" s="3"/>
      <c r="M979" s="3"/>
      <c r="N979" s="3"/>
      <c r="O979" s="3"/>
      <c r="P979" s="3"/>
      <c r="Q979" s="3"/>
      <c r="R979" s="3"/>
      <c r="S979" s="3"/>
      <c r="T979" s="3"/>
      <c r="U979" s="3"/>
      <c r="V979" s="3"/>
      <c r="W979" s="3"/>
      <c r="X979" s="3"/>
      <c r="Y979" s="3"/>
      <c r="Z979" s="3"/>
      <c r="AA979" s="36"/>
      <c r="AE979" s="67"/>
      <c r="AH979" s="79"/>
    </row>
    <row r="980" ht="15" customHeight="1" spans="1:34">
      <c r="A980" s="3"/>
      <c r="B980" s="3"/>
      <c r="C980" s="3"/>
      <c r="D980" s="31"/>
      <c r="E980" s="31"/>
      <c r="F980" s="3"/>
      <c r="G980" s="3"/>
      <c r="H980" s="3"/>
      <c r="I980" s="3"/>
      <c r="J980" s="3"/>
      <c r="K980" s="3"/>
      <c r="L980" s="3"/>
      <c r="M980" s="3"/>
      <c r="N980" s="3"/>
      <c r="O980" s="3"/>
      <c r="P980" s="3"/>
      <c r="Q980" s="3"/>
      <c r="R980" s="3"/>
      <c r="S980" s="3"/>
      <c r="T980" s="3"/>
      <c r="U980" s="3"/>
      <c r="V980" s="3"/>
      <c r="W980" s="3"/>
      <c r="X980" s="3"/>
      <c r="Y980" s="3"/>
      <c r="Z980" s="3"/>
      <c r="AA980" s="36"/>
      <c r="AE980" s="67"/>
      <c r="AH980" s="79"/>
    </row>
    <row r="981" ht="15" customHeight="1" spans="1:34">
      <c r="A981" s="3"/>
      <c r="B981" s="3"/>
      <c r="C981" s="3"/>
      <c r="D981" s="31"/>
      <c r="E981" s="31"/>
      <c r="F981" s="3"/>
      <c r="G981" s="3"/>
      <c r="H981" s="3"/>
      <c r="I981" s="3"/>
      <c r="J981" s="3"/>
      <c r="K981" s="3"/>
      <c r="L981" s="3"/>
      <c r="M981" s="3"/>
      <c r="N981" s="3"/>
      <c r="O981" s="3"/>
      <c r="P981" s="3"/>
      <c r="Q981" s="3"/>
      <c r="R981" s="3"/>
      <c r="S981" s="3"/>
      <c r="T981" s="3"/>
      <c r="U981" s="3"/>
      <c r="V981" s="3"/>
      <c r="W981" s="3"/>
      <c r="X981" s="3"/>
      <c r="Y981" s="3"/>
      <c r="Z981" s="3"/>
      <c r="AA981" s="36"/>
      <c r="AE981" s="67"/>
      <c r="AH981" s="79"/>
    </row>
    <row r="982" ht="15" customHeight="1" spans="1:34">
      <c r="A982" s="3"/>
      <c r="B982" s="3"/>
      <c r="C982" s="3"/>
      <c r="D982" s="31"/>
      <c r="E982" s="31"/>
      <c r="F982" s="3"/>
      <c r="G982" s="3"/>
      <c r="H982" s="3"/>
      <c r="I982" s="3"/>
      <c r="J982" s="3"/>
      <c r="K982" s="3"/>
      <c r="L982" s="3"/>
      <c r="M982" s="3"/>
      <c r="N982" s="3"/>
      <c r="O982" s="3"/>
      <c r="P982" s="3"/>
      <c r="Q982" s="3"/>
      <c r="R982" s="3"/>
      <c r="S982" s="3"/>
      <c r="T982" s="3"/>
      <c r="U982" s="3"/>
      <c r="V982" s="3"/>
      <c r="W982" s="3"/>
      <c r="X982" s="3"/>
      <c r="Y982" s="3"/>
      <c r="Z982" s="3"/>
      <c r="AA982" s="36"/>
      <c r="AE982" s="67"/>
      <c r="AH982" s="79"/>
    </row>
    <row r="983" ht="15" customHeight="1" spans="1:34">
      <c r="A983" s="3"/>
      <c r="B983" s="3"/>
      <c r="C983" s="3"/>
      <c r="D983" s="31"/>
      <c r="E983" s="31"/>
      <c r="F983" s="3"/>
      <c r="G983" s="3"/>
      <c r="H983" s="3"/>
      <c r="I983" s="3"/>
      <c r="J983" s="3"/>
      <c r="K983" s="3"/>
      <c r="L983" s="3"/>
      <c r="M983" s="3"/>
      <c r="N983" s="3"/>
      <c r="O983" s="3"/>
      <c r="P983" s="3"/>
      <c r="Q983" s="3"/>
      <c r="R983" s="3"/>
      <c r="S983" s="3"/>
      <c r="T983" s="3"/>
      <c r="U983" s="3"/>
      <c r="V983" s="3"/>
      <c r="W983" s="3"/>
      <c r="X983" s="3"/>
      <c r="Y983" s="3"/>
      <c r="Z983" s="3"/>
      <c r="AA983" s="36"/>
      <c r="AE983" s="67"/>
      <c r="AH983" s="79"/>
    </row>
    <row r="984" ht="15" customHeight="1" spans="1:34">
      <c r="A984" s="3"/>
      <c r="B984" s="3"/>
      <c r="C984" s="3"/>
      <c r="D984" s="31"/>
      <c r="E984" s="31"/>
      <c r="F984" s="3"/>
      <c r="G984" s="3"/>
      <c r="H984" s="3"/>
      <c r="I984" s="3"/>
      <c r="J984" s="3"/>
      <c r="K984" s="3"/>
      <c r="L984" s="3"/>
      <c r="M984" s="3"/>
      <c r="N984" s="3"/>
      <c r="O984" s="3"/>
      <c r="P984" s="3"/>
      <c r="Q984" s="3"/>
      <c r="R984" s="3"/>
      <c r="S984" s="3"/>
      <c r="T984" s="3"/>
      <c r="U984" s="3"/>
      <c r="V984" s="3"/>
      <c r="W984" s="3"/>
      <c r="X984" s="3"/>
      <c r="Y984" s="3"/>
      <c r="Z984" s="3"/>
      <c r="AA984" s="36"/>
      <c r="AE984" s="67"/>
      <c r="AH984" s="79"/>
    </row>
    <row r="985" ht="15" customHeight="1" spans="1:34">
      <c r="A985" s="3"/>
      <c r="B985" s="3"/>
      <c r="C985" s="3"/>
      <c r="D985" s="31"/>
      <c r="E985" s="31"/>
      <c r="F985" s="3"/>
      <c r="G985" s="3"/>
      <c r="H985" s="3"/>
      <c r="I985" s="3"/>
      <c r="J985" s="3"/>
      <c r="K985" s="3"/>
      <c r="L985" s="3"/>
      <c r="M985" s="3"/>
      <c r="N985" s="3"/>
      <c r="O985" s="3"/>
      <c r="P985" s="3"/>
      <c r="Q985" s="3"/>
      <c r="R985" s="3"/>
      <c r="S985" s="3"/>
      <c r="T985" s="3"/>
      <c r="U985" s="3"/>
      <c r="V985" s="3"/>
      <c r="W985" s="3"/>
      <c r="X985" s="3"/>
      <c r="Y985" s="3"/>
      <c r="Z985" s="3"/>
      <c r="AA985" s="36"/>
      <c r="AE985" s="67"/>
      <c r="AH985" s="79"/>
    </row>
    <row r="986" ht="15" customHeight="1" spans="1:34">
      <c r="A986" s="3"/>
      <c r="B986" s="3"/>
      <c r="C986" s="3"/>
      <c r="D986" s="31"/>
      <c r="E986" s="31"/>
      <c r="F986" s="3"/>
      <c r="G986" s="3"/>
      <c r="H986" s="3"/>
      <c r="I986" s="3"/>
      <c r="J986" s="3"/>
      <c r="K986" s="3"/>
      <c r="L986" s="3"/>
      <c r="M986" s="3"/>
      <c r="N986" s="3"/>
      <c r="O986" s="3"/>
      <c r="P986" s="3"/>
      <c r="Q986" s="3"/>
      <c r="R986" s="3"/>
      <c r="S986" s="3"/>
      <c r="T986" s="3"/>
      <c r="U986" s="3"/>
      <c r="V986" s="3"/>
      <c r="W986" s="3"/>
      <c r="X986" s="3"/>
      <c r="Y986" s="3"/>
      <c r="Z986" s="3"/>
      <c r="AA986" s="36"/>
      <c r="AE986" s="67"/>
      <c r="AH986" s="79"/>
    </row>
    <row r="987" ht="15" customHeight="1" spans="1:34">
      <c r="A987" s="3"/>
      <c r="B987" s="3"/>
      <c r="C987" s="3"/>
      <c r="D987" s="31"/>
      <c r="E987" s="31"/>
      <c r="F987" s="3"/>
      <c r="G987" s="3"/>
      <c r="H987" s="3"/>
      <c r="I987" s="3"/>
      <c r="J987" s="3"/>
      <c r="K987" s="3"/>
      <c r="L987" s="3"/>
      <c r="M987" s="3"/>
      <c r="N987" s="3"/>
      <c r="O987" s="3"/>
      <c r="P987" s="3"/>
      <c r="Q987" s="3"/>
      <c r="R987" s="3"/>
      <c r="S987" s="3"/>
      <c r="T987" s="3"/>
      <c r="U987" s="3"/>
      <c r="V987" s="3"/>
      <c r="W987" s="3"/>
      <c r="X987" s="3"/>
      <c r="Y987" s="3"/>
      <c r="Z987" s="3"/>
      <c r="AA987" s="36"/>
      <c r="AE987" s="67"/>
      <c r="AH987" s="79"/>
    </row>
    <row r="988" ht="15" customHeight="1" spans="1:34">
      <c r="A988" s="3"/>
      <c r="B988" s="3"/>
      <c r="C988" s="3"/>
      <c r="D988" s="31"/>
      <c r="E988" s="31"/>
      <c r="F988" s="3"/>
      <c r="G988" s="3"/>
      <c r="H988" s="3"/>
      <c r="I988" s="3"/>
      <c r="J988" s="3"/>
      <c r="K988" s="3"/>
      <c r="L988" s="3"/>
      <c r="M988" s="3"/>
      <c r="N988" s="3"/>
      <c r="O988" s="3"/>
      <c r="P988" s="3"/>
      <c r="Q988" s="3"/>
      <c r="R988" s="3"/>
      <c r="S988" s="3"/>
      <c r="T988" s="3"/>
      <c r="U988" s="3"/>
      <c r="V988" s="3"/>
      <c r="W988" s="3"/>
      <c r="X988" s="3"/>
      <c r="Y988" s="3"/>
      <c r="Z988" s="3"/>
      <c r="AA988" s="36"/>
      <c r="AE988" s="67"/>
      <c r="AH988" s="79"/>
    </row>
    <row r="989" ht="15" customHeight="1" spans="1:34">
      <c r="A989" s="3"/>
      <c r="B989" s="3"/>
      <c r="C989" s="3"/>
      <c r="D989" s="31"/>
      <c r="E989" s="31"/>
      <c r="F989" s="3"/>
      <c r="G989" s="3"/>
      <c r="H989" s="3"/>
      <c r="I989" s="3"/>
      <c r="J989" s="3"/>
      <c r="K989" s="3"/>
      <c r="L989" s="3"/>
      <c r="M989" s="3"/>
      <c r="N989" s="3"/>
      <c r="O989" s="3"/>
      <c r="P989" s="3"/>
      <c r="Q989" s="3"/>
      <c r="R989" s="3"/>
      <c r="S989" s="3"/>
      <c r="T989" s="3"/>
      <c r="U989" s="3"/>
      <c r="V989" s="3"/>
      <c r="W989" s="3"/>
      <c r="X989" s="3"/>
      <c r="Y989" s="3"/>
      <c r="Z989" s="3"/>
      <c r="AA989" s="36"/>
      <c r="AE989" s="67"/>
      <c r="AH989" s="79"/>
    </row>
    <row r="990" ht="15" customHeight="1" spans="1:34">
      <c r="A990" s="3"/>
      <c r="B990" s="3"/>
      <c r="C990" s="3"/>
      <c r="D990" s="31"/>
      <c r="E990" s="31"/>
      <c r="F990" s="3"/>
      <c r="G990" s="3"/>
      <c r="H990" s="3"/>
      <c r="I990" s="3"/>
      <c r="J990" s="3"/>
      <c r="K990" s="3"/>
      <c r="L990" s="3"/>
      <c r="M990" s="3"/>
      <c r="N990" s="3"/>
      <c r="O990" s="3"/>
      <c r="P990" s="3"/>
      <c r="Q990" s="3"/>
      <c r="R990" s="3"/>
      <c r="S990" s="3"/>
      <c r="T990" s="3"/>
      <c r="U990" s="3"/>
      <c r="V990" s="3"/>
      <c r="W990" s="3"/>
      <c r="X990" s="3"/>
      <c r="Y990" s="3"/>
      <c r="Z990" s="3"/>
      <c r="AA990" s="36"/>
      <c r="AE990" s="67"/>
      <c r="AH990" s="79"/>
    </row>
    <row r="991" ht="15" customHeight="1" spans="1:34">
      <c r="A991" s="3"/>
      <c r="B991" s="3"/>
      <c r="C991" s="3"/>
      <c r="D991" s="31"/>
      <c r="E991" s="31"/>
      <c r="F991" s="3"/>
      <c r="G991" s="3"/>
      <c r="H991" s="3"/>
      <c r="I991" s="3"/>
      <c r="J991" s="3"/>
      <c r="K991" s="3"/>
      <c r="L991" s="3"/>
      <c r="M991" s="3"/>
      <c r="N991" s="3"/>
      <c r="O991" s="3"/>
      <c r="P991" s="3"/>
      <c r="Q991" s="3"/>
      <c r="R991" s="3"/>
      <c r="S991" s="3"/>
      <c r="T991" s="3"/>
      <c r="U991" s="3"/>
      <c r="V991" s="3"/>
      <c r="W991" s="3"/>
      <c r="X991" s="3"/>
      <c r="Y991" s="3"/>
      <c r="Z991" s="3"/>
      <c r="AA991" s="36"/>
      <c r="AE991" s="67"/>
      <c r="AH991" s="79"/>
    </row>
    <row r="992" ht="15" customHeight="1" spans="1:34">
      <c r="A992" s="3"/>
      <c r="B992" s="3"/>
      <c r="C992" s="3"/>
      <c r="D992" s="31"/>
      <c r="E992" s="31"/>
      <c r="F992" s="3"/>
      <c r="G992" s="3"/>
      <c r="H992" s="3"/>
      <c r="I992" s="3"/>
      <c r="J992" s="3"/>
      <c r="K992" s="3"/>
      <c r="L992" s="3"/>
      <c r="M992" s="3"/>
      <c r="N992" s="3"/>
      <c r="O992" s="3"/>
      <c r="P992" s="3"/>
      <c r="Q992" s="3"/>
      <c r="R992" s="3"/>
      <c r="S992" s="3"/>
      <c r="T992" s="3"/>
      <c r="U992" s="3"/>
      <c r="V992" s="3"/>
      <c r="W992" s="3"/>
      <c r="X992" s="3"/>
      <c r="Y992" s="3"/>
      <c r="Z992" s="3"/>
      <c r="AA992" s="36"/>
      <c r="AE992" s="67"/>
      <c r="AH992" s="79"/>
    </row>
    <row r="993" ht="15" customHeight="1" spans="1:34">
      <c r="A993" s="3"/>
      <c r="B993" s="3"/>
      <c r="C993" s="3"/>
      <c r="D993" s="31"/>
      <c r="E993" s="31"/>
      <c r="F993" s="3"/>
      <c r="G993" s="3"/>
      <c r="H993" s="3"/>
      <c r="I993" s="3"/>
      <c r="J993" s="3"/>
      <c r="K993" s="3"/>
      <c r="L993" s="3"/>
      <c r="M993" s="3"/>
      <c r="N993" s="3"/>
      <c r="O993" s="3"/>
      <c r="P993" s="3"/>
      <c r="Q993" s="3"/>
      <c r="R993" s="3"/>
      <c r="S993" s="3"/>
      <c r="T993" s="3"/>
      <c r="U993" s="3"/>
      <c r="V993" s="3"/>
      <c r="W993" s="3"/>
      <c r="X993" s="3"/>
      <c r="Y993" s="3"/>
      <c r="Z993" s="3"/>
      <c r="AA993" s="36"/>
      <c r="AE993" s="67"/>
      <c r="AH993" s="79"/>
    </row>
    <row r="994" ht="15" customHeight="1" spans="1:34">
      <c r="A994" s="3"/>
      <c r="B994" s="3"/>
      <c r="C994" s="3"/>
      <c r="D994" s="31"/>
      <c r="E994" s="31"/>
      <c r="F994" s="3"/>
      <c r="G994" s="3"/>
      <c r="H994" s="3"/>
      <c r="I994" s="3"/>
      <c r="J994" s="3"/>
      <c r="K994" s="3"/>
      <c r="L994" s="3"/>
      <c r="M994" s="3"/>
      <c r="N994" s="3"/>
      <c r="O994" s="3"/>
      <c r="P994" s="3"/>
      <c r="Q994" s="3"/>
      <c r="R994" s="3"/>
      <c r="S994" s="3"/>
      <c r="T994" s="3"/>
      <c r="U994" s="3"/>
      <c r="V994" s="3"/>
      <c r="W994" s="3"/>
      <c r="X994" s="3"/>
      <c r="Y994" s="3"/>
      <c r="Z994" s="3"/>
      <c r="AA994" s="36"/>
      <c r="AE994" s="67"/>
      <c r="AH994" s="79"/>
    </row>
    <row r="995" ht="15" customHeight="1" spans="1:34">
      <c r="A995" s="3"/>
      <c r="B995" s="3"/>
      <c r="C995" s="3"/>
      <c r="D995" s="31"/>
      <c r="E995" s="31"/>
      <c r="F995" s="3"/>
      <c r="G995" s="3"/>
      <c r="H995" s="3"/>
      <c r="I995" s="3"/>
      <c r="J995" s="3"/>
      <c r="K995" s="3"/>
      <c r="L995" s="3"/>
      <c r="M995" s="3"/>
      <c r="N995" s="3"/>
      <c r="O995" s="3"/>
      <c r="P995" s="3"/>
      <c r="Q995" s="3"/>
      <c r="R995" s="3"/>
      <c r="S995" s="3"/>
      <c r="T995" s="3"/>
      <c r="U995" s="3"/>
      <c r="V995" s="3"/>
      <c r="W995" s="3"/>
      <c r="X995" s="3"/>
      <c r="Y995" s="3"/>
      <c r="Z995" s="3"/>
      <c r="AA995" s="36"/>
      <c r="AE995" s="67"/>
      <c r="AH995" s="79"/>
    </row>
    <row r="996" ht="15" customHeight="1" spans="1:34">
      <c r="A996" s="3"/>
      <c r="B996" s="3"/>
      <c r="C996" s="3"/>
      <c r="D996" s="31"/>
      <c r="E996" s="31"/>
      <c r="F996" s="3"/>
      <c r="G996" s="3"/>
      <c r="H996" s="3"/>
      <c r="I996" s="3"/>
      <c r="J996" s="3"/>
      <c r="K996" s="3"/>
      <c r="L996" s="3"/>
      <c r="M996" s="3"/>
      <c r="N996" s="3"/>
      <c r="O996" s="3"/>
      <c r="P996" s="3"/>
      <c r="Q996" s="3"/>
      <c r="R996" s="3"/>
      <c r="S996" s="3"/>
      <c r="T996" s="3"/>
      <c r="U996" s="3"/>
      <c r="V996" s="3"/>
      <c r="W996" s="3"/>
      <c r="X996" s="3"/>
      <c r="Y996" s="3"/>
      <c r="Z996" s="3"/>
      <c r="AA996" s="36"/>
      <c r="AE996" s="67"/>
      <c r="AH996" s="79"/>
    </row>
    <row r="997" ht="15" customHeight="1" spans="1:34">
      <c r="A997" s="3"/>
      <c r="B997" s="3"/>
      <c r="C997" s="3"/>
      <c r="D997" s="31"/>
      <c r="E997" s="31"/>
      <c r="F997" s="3"/>
      <c r="G997" s="3"/>
      <c r="H997" s="3"/>
      <c r="I997" s="3"/>
      <c r="J997" s="3"/>
      <c r="K997" s="3"/>
      <c r="L997" s="3"/>
      <c r="M997" s="3"/>
      <c r="N997" s="3"/>
      <c r="O997" s="3"/>
      <c r="P997" s="3"/>
      <c r="Q997" s="3"/>
      <c r="R997" s="3"/>
      <c r="S997" s="3"/>
      <c r="T997" s="3"/>
      <c r="U997" s="3"/>
      <c r="V997" s="3"/>
      <c r="W997" s="3"/>
      <c r="X997" s="3"/>
      <c r="Y997" s="3"/>
      <c r="Z997" s="3"/>
      <c r="AA997" s="36"/>
      <c r="AE997" s="67"/>
      <c r="AH997" s="79"/>
    </row>
    <row r="998" ht="15" customHeight="1" spans="1:34">
      <c r="A998" s="3"/>
      <c r="B998" s="3"/>
      <c r="C998" s="3"/>
      <c r="D998" s="31"/>
      <c r="E998" s="31"/>
      <c r="F998" s="3"/>
      <c r="G998" s="3"/>
      <c r="H998" s="3"/>
      <c r="I998" s="3"/>
      <c r="J998" s="3"/>
      <c r="K998" s="3"/>
      <c r="L998" s="3"/>
      <c r="M998" s="3"/>
      <c r="N998" s="3"/>
      <c r="O998" s="3"/>
      <c r="P998" s="3"/>
      <c r="Q998" s="3"/>
      <c r="R998" s="3"/>
      <c r="S998" s="3"/>
      <c r="T998" s="3"/>
      <c r="U998" s="3"/>
      <c r="V998" s="3"/>
      <c r="W998" s="3"/>
      <c r="X998" s="3"/>
      <c r="Y998" s="3"/>
      <c r="Z998" s="3"/>
      <c r="AA998" s="36"/>
      <c r="AE998" s="67"/>
      <c r="AH998" s="79"/>
    </row>
    <row r="999" ht="15" customHeight="1" spans="1:34">
      <c r="A999" s="3"/>
      <c r="B999" s="3"/>
      <c r="C999" s="3"/>
      <c r="D999" s="31"/>
      <c r="E999" s="31"/>
      <c r="F999" s="3"/>
      <c r="G999" s="3"/>
      <c r="H999" s="3"/>
      <c r="I999" s="3"/>
      <c r="J999" s="3"/>
      <c r="K999" s="3"/>
      <c r="L999" s="3"/>
      <c r="M999" s="3"/>
      <c r="N999" s="3"/>
      <c r="O999" s="3"/>
      <c r="P999" s="3"/>
      <c r="Q999" s="3"/>
      <c r="R999" s="3"/>
      <c r="S999" s="3"/>
      <c r="T999" s="3"/>
      <c r="U999" s="3"/>
      <c r="V999" s="3"/>
      <c r="W999" s="3"/>
      <c r="X999" s="3"/>
      <c r="Y999" s="3"/>
      <c r="Z999" s="3"/>
      <c r="AA999" s="36"/>
      <c r="AE999" s="67"/>
      <c r="AH999" s="79"/>
    </row>
    <row r="1000" ht="15" customHeight="1" spans="1:34">
      <c r="A1000" s="3"/>
      <c r="B1000" s="3"/>
      <c r="C1000" s="3"/>
      <c r="D1000" s="31"/>
      <c r="E1000" s="31"/>
      <c r="F1000" s="3"/>
      <c r="G1000" s="3"/>
      <c r="H1000" s="3"/>
      <c r="I1000" s="3"/>
      <c r="J1000" s="3"/>
      <c r="K1000" s="3"/>
      <c r="L1000" s="3"/>
      <c r="M1000" s="3"/>
      <c r="N1000" s="3"/>
      <c r="O1000" s="3"/>
      <c r="P1000" s="3"/>
      <c r="Q1000" s="3"/>
      <c r="R1000" s="3"/>
      <c r="S1000" s="3"/>
      <c r="T1000" s="3"/>
      <c r="U1000" s="3"/>
      <c r="V1000" s="3"/>
      <c r="W1000" s="3"/>
      <c r="X1000" s="3"/>
      <c r="Y1000" s="3"/>
      <c r="Z1000" s="3"/>
      <c r="AA1000" s="36"/>
      <c r="AE1000" s="67"/>
      <c r="AH1000" s="79"/>
    </row>
    <row r="1001" ht="15" customHeight="1" spans="1:34">
      <c r="A1001" s="3"/>
      <c r="B1001" s="3"/>
      <c r="C1001" s="3"/>
      <c r="D1001" s="31"/>
      <c r="E1001" s="31"/>
      <c r="F1001" s="3"/>
      <c r="G1001" s="3"/>
      <c r="H1001" s="3"/>
      <c r="I1001" s="3"/>
      <c r="J1001" s="3"/>
      <c r="K1001" s="3"/>
      <c r="L1001" s="3"/>
      <c r="M1001" s="3"/>
      <c r="N1001" s="3"/>
      <c r="O1001" s="3"/>
      <c r="P1001" s="3"/>
      <c r="Q1001" s="3"/>
      <c r="R1001" s="3"/>
      <c r="S1001" s="3"/>
      <c r="T1001" s="3"/>
      <c r="U1001" s="3"/>
      <c r="V1001" s="3"/>
      <c r="W1001" s="3"/>
      <c r="X1001" s="3"/>
      <c r="Y1001" s="3"/>
      <c r="Z1001" s="3"/>
      <c r="AA1001" s="36"/>
      <c r="AE1001" s="67"/>
      <c r="AH1001" s="79"/>
    </row>
    <row r="1002" ht="15" customHeight="1" spans="1:34">
      <c r="A1002" s="3"/>
      <c r="B1002" s="3"/>
      <c r="C1002" s="3"/>
      <c r="D1002" s="31"/>
      <c r="E1002" s="31"/>
      <c r="F1002" s="3"/>
      <c r="G1002" s="3"/>
      <c r="H1002" s="3"/>
      <c r="I1002" s="3"/>
      <c r="J1002" s="3"/>
      <c r="K1002" s="3"/>
      <c r="L1002" s="3"/>
      <c r="M1002" s="3"/>
      <c r="N1002" s="3"/>
      <c r="O1002" s="3"/>
      <c r="P1002" s="3"/>
      <c r="Q1002" s="3"/>
      <c r="R1002" s="3"/>
      <c r="S1002" s="3"/>
      <c r="T1002" s="3"/>
      <c r="U1002" s="3"/>
      <c r="V1002" s="3"/>
      <c r="W1002" s="3"/>
      <c r="X1002" s="3"/>
      <c r="Y1002" s="3"/>
      <c r="Z1002" s="3"/>
      <c r="AA1002" s="36"/>
      <c r="AE1002" s="67"/>
      <c r="AH1002" s="79"/>
    </row>
    <row r="1003" ht="15" customHeight="1" spans="1:34">
      <c r="A1003" s="3"/>
      <c r="B1003" s="3"/>
      <c r="C1003" s="3"/>
      <c r="D1003" s="31"/>
      <c r="E1003" s="31"/>
      <c r="F1003" s="3"/>
      <c r="G1003" s="3"/>
      <c r="H1003" s="3"/>
      <c r="I1003" s="3"/>
      <c r="J1003" s="3"/>
      <c r="K1003" s="3"/>
      <c r="L1003" s="3"/>
      <c r="M1003" s="3"/>
      <c r="N1003" s="3"/>
      <c r="O1003" s="3"/>
      <c r="P1003" s="3"/>
      <c r="Q1003" s="3"/>
      <c r="R1003" s="3"/>
      <c r="S1003" s="3"/>
      <c r="T1003" s="3"/>
      <c r="U1003" s="3"/>
      <c r="V1003" s="3"/>
      <c r="W1003" s="3"/>
      <c r="X1003" s="3"/>
      <c r="Y1003" s="3"/>
      <c r="Z1003" s="3"/>
      <c r="AA1003" s="36"/>
      <c r="AE1003" s="67"/>
      <c r="AH1003" s="79"/>
    </row>
    <row r="1004" ht="15" customHeight="1" spans="1:34">
      <c r="A1004" s="3"/>
      <c r="B1004" s="3"/>
      <c r="C1004" s="3"/>
      <c r="D1004" s="31"/>
      <c r="E1004" s="31"/>
      <c r="F1004" s="3"/>
      <c r="G1004" s="3"/>
      <c r="H1004" s="3"/>
      <c r="I1004" s="3"/>
      <c r="J1004" s="3"/>
      <c r="K1004" s="3"/>
      <c r="L1004" s="3"/>
      <c r="M1004" s="3"/>
      <c r="N1004" s="3"/>
      <c r="O1004" s="3"/>
      <c r="P1004" s="3"/>
      <c r="Q1004" s="3"/>
      <c r="R1004" s="3"/>
      <c r="S1004" s="3"/>
      <c r="T1004" s="3"/>
      <c r="U1004" s="3"/>
      <c r="V1004" s="3"/>
      <c r="W1004" s="3"/>
      <c r="X1004" s="3"/>
      <c r="Y1004" s="3"/>
      <c r="Z1004" s="3"/>
      <c r="AA1004" s="36"/>
      <c r="AE1004" s="67"/>
      <c r="AH1004" s="79"/>
    </row>
    <row r="1005" ht="15" customHeight="1" spans="1:34">
      <c r="A1005" s="3"/>
      <c r="B1005" s="3"/>
      <c r="C1005" s="3"/>
      <c r="D1005" s="31"/>
      <c r="E1005" s="31"/>
      <c r="F1005" s="3"/>
      <c r="G1005" s="3"/>
      <c r="H1005" s="3"/>
      <c r="I1005" s="3"/>
      <c r="J1005" s="3"/>
      <c r="K1005" s="3"/>
      <c r="L1005" s="3"/>
      <c r="M1005" s="3"/>
      <c r="N1005" s="3"/>
      <c r="O1005" s="3"/>
      <c r="P1005" s="3"/>
      <c r="Q1005" s="3"/>
      <c r="R1005" s="3"/>
      <c r="S1005" s="3"/>
      <c r="T1005" s="3"/>
      <c r="U1005" s="3"/>
      <c r="V1005" s="3"/>
      <c r="W1005" s="3"/>
      <c r="X1005" s="3"/>
      <c r="Y1005" s="3"/>
      <c r="Z1005" s="3"/>
      <c r="AA1005" s="36"/>
      <c r="AE1005" s="67"/>
      <c r="AH1005" s="79"/>
    </row>
    <row r="1006" ht="15" customHeight="1" spans="1:34">
      <c r="A1006" s="3"/>
      <c r="B1006" s="3"/>
      <c r="C1006" s="3"/>
      <c r="D1006" s="31"/>
      <c r="E1006" s="31"/>
      <c r="F1006" s="3"/>
      <c r="G1006" s="3"/>
      <c r="H1006" s="3"/>
      <c r="I1006" s="3"/>
      <c r="J1006" s="3"/>
      <c r="K1006" s="3"/>
      <c r="L1006" s="3"/>
      <c r="M1006" s="3"/>
      <c r="N1006" s="3"/>
      <c r="O1006" s="3"/>
      <c r="P1006" s="3"/>
      <c r="Q1006" s="3"/>
      <c r="R1006" s="3"/>
      <c r="S1006" s="3"/>
      <c r="T1006" s="3"/>
      <c r="U1006" s="3"/>
      <c r="V1006" s="3"/>
      <c r="W1006" s="3"/>
      <c r="X1006" s="3"/>
      <c r="Y1006" s="3"/>
      <c r="Z1006" s="3"/>
      <c r="AA1006" s="36"/>
      <c r="AE1006" s="67"/>
      <c r="AH1006" s="79"/>
    </row>
    <row r="1007" ht="15" customHeight="1" spans="1:34">
      <c r="A1007" s="3"/>
      <c r="B1007" s="3"/>
      <c r="C1007" s="3"/>
      <c r="D1007" s="31"/>
      <c r="E1007" s="31"/>
      <c r="F1007" s="3"/>
      <c r="G1007" s="3"/>
      <c r="H1007" s="3"/>
      <c r="I1007" s="3"/>
      <c r="J1007" s="3"/>
      <c r="K1007" s="3"/>
      <c r="L1007" s="3"/>
      <c r="M1007" s="3"/>
      <c r="N1007" s="3"/>
      <c r="O1007" s="3"/>
      <c r="P1007" s="3"/>
      <c r="Q1007" s="3"/>
      <c r="R1007" s="3"/>
      <c r="S1007" s="3"/>
      <c r="T1007" s="3"/>
      <c r="U1007" s="3"/>
      <c r="V1007" s="3"/>
      <c r="W1007" s="3"/>
      <c r="X1007" s="3"/>
      <c r="Y1007" s="3"/>
      <c r="Z1007" s="3"/>
      <c r="AA1007" s="36"/>
      <c r="AE1007" s="67"/>
      <c r="AH1007" s="79"/>
    </row>
    <row r="1008" ht="15" customHeight="1" spans="1:34">
      <c r="A1008" s="3"/>
      <c r="B1008" s="3"/>
      <c r="C1008" s="3"/>
      <c r="D1008" s="31"/>
      <c r="E1008" s="31"/>
      <c r="F1008" s="3"/>
      <c r="G1008" s="3"/>
      <c r="H1008" s="3"/>
      <c r="I1008" s="3"/>
      <c r="J1008" s="3"/>
      <c r="K1008" s="3"/>
      <c r="L1008" s="3"/>
      <c r="M1008" s="3"/>
      <c r="N1008" s="3"/>
      <c r="O1008" s="3"/>
      <c r="P1008" s="3"/>
      <c r="Q1008" s="3"/>
      <c r="R1008" s="3"/>
      <c r="S1008" s="3"/>
      <c r="T1008" s="3"/>
      <c r="U1008" s="3"/>
      <c r="V1008" s="3"/>
      <c r="W1008" s="3"/>
      <c r="X1008" s="3"/>
      <c r="Y1008" s="3"/>
      <c r="Z1008" s="3"/>
      <c r="AA1008" s="36"/>
      <c r="AE1008" s="67"/>
      <c r="AH1008" s="79"/>
    </row>
    <row r="1009" ht="15" customHeight="1" spans="1:34">
      <c r="A1009" s="3"/>
      <c r="B1009" s="3"/>
      <c r="C1009" s="3"/>
      <c r="D1009" s="31"/>
      <c r="E1009" s="31"/>
      <c r="F1009" s="3"/>
      <c r="G1009" s="3"/>
      <c r="H1009" s="3"/>
      <c r="I1009" s="3"/>
      <c r="J1009" s="3"/>
      <c r="K1009" s="3"/>
      <c r="L1009" s="3"/>
      <c r="M1009" s="3"/>
      <c r="N1009" s="3"/>
      <c r="O1009" s="3"/>
      <c r="P1009" s="3"/>
      <c r="Q1009" s="3"/>
      <c r="R1009" s="3"/>
      <c r="S1009" s="3"/>
      <c r="T1009" s="3"/>
      <c r="U1009" s="3"/>
      <c r="V1009" s="3"/>
      <c r="W1009" s="3"/>
      <c r="X1009" s="3"/>
      <c r="Y1009" s="3"/>
      <c r="Z1009" s="3"/>
      <c r="AA1009" s="36"/>
      <c r="AE1009" s="67"/>
      <c r="AH1009" s="79"/>
    </row>
    <row r="1010" ht="15" customHeight="1" spans="1:34">
      <c r="A1010" s="3"/>
      <c r="B1010" s="3"/>
      <c r="C1010" s="3"/>
      <c r="D1010" s="31"/>
      <c r="E1010" s="31"/>
      <c r="F1010" s="3"/>
      <c r="G1010" s="3"/>
      <c r="H1010" s="3"/>
      <c r="I1010" s="3"/>
      <c r="J1010" s="3"/>
      <c r="K1010" s="3"/>
      <c r="L1010" s="3"/>
      <c r="M1010" s="3"/>
      <c r="N1010" s="3"/>
      <c r="O1010" s="3"/>
      <c r="P1010" s="3"/>
      <c r="Q1010" s="3"/>
      <c r="R1010" s="3"/>
      <c r="S1010" s="3"/>
      <c r="T1010" s="3"/>
      <c r="U1010" s="3"/>
      <c r="V1010" s="3"/>
      <c r="W1010" s="3"/>
      <c r="X1010" s="3"/>
      <c r="Y1010" s="3"/>
      <c r="Z1010" s="3"/>
      <c r="AA1010" s="36"/>
      <c r="AE1010" s="67"/>
      <c r="AH1010" s="79"/>
    </row>
    <row r="1011" ht="15" customHeight="1" spans="1:34">
      <c r="A1011" s="3"/>
      <c r="B1011" s="3"/>
      <c r="C1011" s="3"/>
      <c r="D1011" s="31"/>
      <c r="E1011" s="31"/>
      <c r="F1011" s="3"/>
      <c r="G1011" s="3"/>
      <c r="H1011" s="3"/>
      <c r="I1011" s="3"/>
      <c r="J1011" s="3"/>
      <c r="K1011" s="3"/>
      <c r="L1011" s="3"/>
      <c r="M1011" s="3"/>
      <c r="N1011" s="3"/>
      <c r="O1011" s="3"/>
      <c r="P1011" s="3"/>
      <c r="Q1011" s="3"/>
      <c r="R1011" s="3"/>
      <c r="S1011" s="3"/>
      <c r="T1011" s="3"/>
      <c r="U1011" s="3"/>
      <c r="V1011" s="3"/>
      <c r="W1011" s="3"/>
      <c r="X1011" s="3"/>
      <c r="Y1011" s="3"/>
      <c r="Z1011" s="3"/>
      <c r="AA1011" s="36"/>
      <c r="AE1011" s="67"/>
      <c r="AH1011" s="79"/>
    </row>
    <row r="1012" ht="15" customHeight="1" spans="1:34">
      <c r="A1012" s="3"/>
      <c r="B1012" s="3"/>
      <c r="C1012" s="3"/>
      <c r="D1012" s="31"/>
      <c r="E1012" s="31"/>
      <c r="F1012" s="3"/>
      <c r="G1012" s="3"/>
      <c r="H1012" s="3"/>
      <c r="I1012" s="3"/>
      <c r="J1012" s="3"/>
      <c r="K1012" s="3"/>
      <c r="L1012" s="3"/>
      <c r="M1012" s="3"/>
      <c r="N1012" s="3"/>
      <c r="O1012" s="3"/>
      <c r="P1012" s="3"/>
      <c r="Q1012" s="3"/>
      <c r="R1012" s="3"/>
      <c r="S1012" s="3"/>
      <c r="T1012" s="3"/>
      <c r="U1012" s="3"/>
      <c r="V1012" s="3"/>
      <c r="W1012" s="3"/>
      <c r="X1012" s="3"/>
      <c r="Y1012" s="3"/>
      <c r="Z1012" s="3"/>
      <c r="AA1012" s="36"/>
      <c r="AE1012" s="67"/>
      <c r="AH1012" s="79"/>
    </row>
    <row r="1013" ht="15" customHeight="1" spans="1:34">
      <c r="A1013" s="3"/>
      <c r="B1013" s="3"/>
      <c r="C1013" s="3"/>
      <c r="D1013" s="31"/>
      <c r="E1013" s="31"/>
      <c r="F1013" s="3"/>
      <c r="G1013" s="3"/>
      <c r="H1013" s="3"/>
      <c r="I1013" s="3"/>
      <c r="J1013" s="3"/>
      <c r="K1013" s="3"/>
      <c r="L1013" s="3"/>
      <c r="M1013" s="3"/>
      <c r="N1013" s="3"/>
      <c r="O1013" s="3"/>
      <c r="P1013" s="3"/>
      <c r="Q1013" s="3"/>
      <c r="R1013" s="3"/>
      <c r="S1013" s="3"/>
      <c r="T1013" s="3"/>
      <c r="U1013" s="3"/>
      <c r="V1013" s="3"/>
      <c r="W1013" s="3"/>
      <c r="X1013" s="3"/>
      <c r="Y1013" s="3"/>
      <c r="Z1013" s="3"/>
      <c r="AA1013" s="36"/>
      <c r="AE1013" s="67"/>
      <c r="AH1013" s="79"/>
    </row>
    <row r="1014" ht="15" customHeight="1" spans="1:34">
      <c r="A1014" s="3"/>
      <c r="B1014" s="3"/>
      <c r="C1014" s="3"/>
      <c r="D1014" s="31"/>
      <c r="E1014" s="31"/>
      <c r="F1014" s="3"/>
      <c r="G1014" s="3"/>
      <c r="H1014" s="3"/>
      <c r="I1014" s="3"/>
      <c r="J1014" s="3"/>
      <c r="K1014" s="3"/>
      <c r="L1014" s="3"/>
      <c r="M1014" s="3"/>
      <c r="N1014" s="3"/>
      <c r="O1014" s="3"/>
      <c r="P1014" s="3"/>
      <c r="Q1014" s="3"/>
      <c r="R1014" s="3"/>
      <c r="S1014" s="3"/>
      <c r="T1014" s="3"/>
      <c r="U1014" s="3"/>
      <c r="V1014" s="3"/>
      <c r="W1014" s="3"/>
      <c r="X1014" s="3"/>
      <c r="Y1014" s="3"/>
      <c r="Z1014" s="3"/>
      <c r="AA1014" s="36"/>
      <c r="AE1014" s="67"/>
      <c r="AH1014" s="79"/>
    </row>
    <row r="1015" ht="15" customHeight="1" spans="1:34">
      <c r="A1015" s="3"/>
      <c r="B1015" s="3"/>
      <c r="C1015" s="3"/>
      <c r="D1015" s="31"/>
      <c r="E1015" s="31"/>
      <c r="F1015" s="3"/>
      <c r="G1015" s="3"/>
      <c r="H1015" s="3"/>
      <c r="I1015" s="3"/>
      <c r="J1015" s="3"/>
      <c r="K1015" s="3"/>
      <c r="L1015" s="3"/>
      <c r="M1015" s="3"/>
      <c r="N1015" s="3"/>
      <c r="O1015" s="3"/>
      <c r="P1015" s="3"/>
      <c r="Q1015" s="3"/>
      <c r="R1015" s="3"/>
      <c r="S1015" s="3"/>
      <c r="T1015" s="3"/>
      <c r="U1015" s="3"/>
      <c r="V1015" s="3"/>
      <c r="W1015" s="3"/>
      <c r="X1015" s="3"/>
      <c r="Y1015" s="3"/>
      <c r="Z1015" s="3"/>
      <c r="AA1015" s="36"/>
      <c r="AE1015" s="67"/>
      <c r="AH1015" s="79"/>
    </row>
    <row r="1016" ht="15" customHeight="1" spans="1:34">
      <c r="A1016" s="3"/>
      <c r="B1016" s="3"/>
      <c r="C1016" s="3"/>
      <c r="D1016" s="31"/>
      <c r="E1016" s="31"/>
      <c r="F1016" s="3"/>
      <c r="G1016" s="3"/>
      <c r="H1016" s="3"/>
      <c r="I1016" s="3"/>
      <c r="J1016" s="3"/>
      <c r="K1016" s="3"/>
      <c r="L1016" s="3"/>
      <c r="M1016" s="3"/>
      <c r="N1016" s="3"/>
      <c r="O1016" s="3"/>
      <c r="P1016" s="3"/>
      <c r="Q1016" s="3"/>
      <c r="R1016" s="3"/>
      <c r="S1016" s="3"/>
      <c r="T1016" s="3"/>
      <c r="U1016" s="3"/>
      <c r="V1016" s="3"/>
      <c r="W1016" s="3"/>
      <c r="X1016" s="3"/>
      <c r="Y1016" s="3"/>
      <c r="Z1016" s="3"/>
      <c r="AA1016" s="36"/>
      <c r="AE1016" s="67"/>
      <c r="AH1016" s="79"/>
    </row>
    <row r="1017" ht="15" customHeight="1" spans="1:34">
      <c r="A1017" s="3"/>
      <c r="B1017" s="3"/>
      <c r="C1017" s="3"/>
      <c r="D1017" s="31"/>
      <c r="E1017" s="31"/>
      <c r="F1017" s="3"/>
      <c r="G1017" s="3"/>
      <c r="H1017" s="3"/>
      <c r="I1017" s="3"/>
      <c r="J1017" s="3"/>
      <c r="K1017" s="3"/>
      <c r="L1017" s="3"/>
      <c r="M1017" s="3"/>
      <c r="N1017" s="3"/>
      <c r="O1017" s="3"/>
      <c r="P1017" s="3"/>
      <c r="Q1017" s="3"/>
      <c r="R1017" s="3"/>
      <c r="S1017" s="3"/>
      <c r="T1017" s="3"/>
      <c r="U1017" s="3"/>
      <c r="V1017" s="3"/>
      <c r="W1017" s="3"/>
      <c r="X1017" s="3"/>
      <c r="Y1017" s="3"/>
      <c r="Z1017" s="3"/>
      <c r="AA1017" s="36"/>
      <c r="AE1017" s="67"/>
      <c r="AH1017" s="79"/>
    </row>
    <row r="1018" ht="15" customHeight="1" spans="1:34">
      <c r="A1018" s="3"/>
      <c r="B1018" s="3"/>
      <c r="C1018" s="3"/>
      <c r="D1018" s="31"/>
      <c r="E1018" s="31"/>
      <c r="F1018" s="3"/>
      <c r="G1018" s="3"/>
      <c r="H1018" s="3"/>
      <c r="I1018" s="3"/>
      <c r="J1018" s="3"/>
      <c r="K1018" s="3"/>
      <c r="L1018" s="3"/>
      <c r="M1018" s="3"/>
      <c r="N1018" s="3"/>
      <c r="O1018" s="3"/>
      <c r="P1018" s="3"/>
      <c r="Q1018" s="3"/>
      <c r="R1018" s="3"/>
      <c r="S1018" s="3"/>
      <c r="T1018" s="3"/>
      <c r="U1018" s="3"/>
      <c r="V1018" s="3"/>
      <c r="W1018" s="3"/>
      <c r="X1018" s="3"/>
      <c r="Y1018" s="3"/>
      <c r="Z1018" s="3"/>
      <c r="AA1018" s="36"/>
      <c r="AE1018" s="67"/>
      <c r="AH1018" s="79"/>
    </row>
    <row r="1019" ht="15" customHeight="1" spans="1:34">
      <c r="A1019" s="3"/>
      <c r="B1019" s="3"/>
      <c r="C1019" s="3"/>
      <c r="D1019" s="31"/>
      <c r="E1019" s="31"/>
      <c r="F1019" s="3"/>
      <c r="G1019" s="3"/>
      <c r="H1019" s="3"/>
      <c r="I1019" s="3"/>
      <c r="J1019" s="3"/>
      <c r="K1019" s="3"/>
      <c r="L1019" s="3"/>
      <c r="M1019" s="3"/>
      <c r="N1019" s="3"/>
      <c r="O1019" s="3"/>
      <c r="P1019" s="3"/>
      <c r="Q1019" s="3"/>
      <c r="R1019" s="3"/>
      <c r="S1019" s="3"/>
      <c r="T1019" s="3"/>
      <c r="U1019" s="3"/>
      <c r="V1019" s="3"/>
      <c r="W1019" s="3"/>
      <c r="X1019" s="3"/>
      <c r="Y1019" s="3"/>
      <c r="Z1019" s="3"/>
      <c r="AA1019" s="36"/>
      <c r="AE1019" s="67"/>
      <c r="AH1019" s="79"/>
    </row>
    <row r="1020" ht="15" customHeight="1" spans="1:34">
      <c r="A1020" s="3"/>
      <c r="B1020" s="3"/>
      <c r="C1020" s="3"/>
      <c r="D1020" s="31"/>
      <c r="E1020" s="31"/>
      <c r="F1020" s="3"/>
      <c r="G1020" s="3"/>
      <c r="H1020" s="3"/>
      <c r="I1020" s="3"/>
      <c r="J1020" s="3"/>
      <c r="K1020" s="3"/>
      <c r="L1020" s="3"/>
      <c r="M1020" s="3"/>
      <c r="N1020" s="3"/>
      <c r="O1020" s="3"/>
      <c r="P1020" s="3"/>
      <c r="Q1020" s="3"/>
      <c r="R1020" s="3"/>
      <c r="S1020" s="3"/>
      <c r="T1020" s="3"/>
      <c r="U1020" s="3"/>
      <c r="V1020" s="3"/>
      <c r="W1020" s="3"/>
      <c r="X1020" s="3"/>
      <c r="Y1020" s="3"/>
      <c r="Z1020" s="3"/>
      <c r="AA1020" s="36"/>
      <c r="AE1020" s="67"/>
      <c r="AH1020" s="79"/>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1"/>
  <dimension ref="A1:H790"/>
  <sheetViews>
    <sheetView workbookViewId="0">
      <selection activeCell="A4" sqref="A4"/>
    </sheetView>
  </sheetViews>
  <sheetFormatPr defaultColWidth="9" defaultRowHeight="12.75" outlineLevelCol="7"/>
  <cols>
    <col min="1" max="3" width="9" customWidth="1"/>
    <col min="5" max="5" width="19.1428571428571" customWidth="1"/>
    <col min="6" max="6" width="14.5714285714286" customWidth="1"/>
    <col min="7" max="7" width="24.5714285714286" customWidth="1"/>
    <col min="8" max="8" width="18" customWidth="1"/>
  </cols>
  <sheetData>
    <row r="1" ht="56.25" customHeight="1" spans="1:8">
      <c r="A1" s="5" t="s">
        <v>11627</v>
      </c>
      <c r="B1" s="5" t="s">
        <v>12193</v>
      </c>
      <c r="C1" s="5" t="s">
        <v>12194</v>
      </c>
      <c r="D1" s="25" t="s">
        <v>11504</v>
      </c>
      <c r="G1" s="58" t="s">
        <v>11630</v>
      </c>
      <c r="H1" s="58" t="e">
        <f>+IF(SUM(E:E)=0,"OK","Codici stato opera non accettabili")</f>
        <v>#N/A</v>
      </c>
    </row>
    <row r="2" ht="67.5" customHeight="1" spans="1:8">
      <c r="A2" s="6" t="s">
        <v>11631</v>
      </c>
      <c r="B2" s="6" t="s">
        <v>12195</v>
      </c>
      <c r="C2" s="6" t="s">
        <v>12196</v>
      </c>
      <c r="D2" s="26"/>
      <c r="G2" s="20" t="s">
        <v>11634</v>
      </c>
      <c r="H2" s="20">
        <f>+COUNTA(A:A)+COUNTA(B:B)+COUNTA(C:C)-9</f>
        <v>0</v>
      </c>
    </row>
    <row r="3" ht="25.5" customHeight="1" spans="1:5">
      <c r="A3" s="7" t="s">
        <v>12197</v>
      </c>
      <c r="B3" s="7" t="s">
        <v>12198</v>
      </c>
      <c r="C3" s="7" t="s">
        <v>12199</v>
      </c>
      <c r="D3" s="27"/>
      <c r="E3" s="10" t="s">
        <v>11638</v>
      </c>
    </row>
    <row r="4" spans="1:5">
      <c r="A4" s="3"/>
      <c r="B4" s="3"/>
      <c r="C4" s="3"/>
      <c r="E4" s="29" t="e">
        <f>+IF(VLOOKUP(A4,Accumuli!B:Y,24,FALSE)&lt;3,0,1)</f>
        <v>#N/A</v>
      </c>
    </row>
    <row r="5" spans="1:5">
      <c r="A5" s="3"/>
      <c r="B5" s="3"/>
      <c r="C5" s="3"/>
      <c r="E5" s="29"/>
    </row>
    <row r="6" spans="1:5">
      <c r="A6" s="3"/>
      <c r="B6" s="3"/>
      <c r="C6" s="3"/>
      <c r="E6" s="29"/>
    </row>
    <row r="7" spans="1:5">
      <c r="A7" s="3"/>
      <c r="B7" s="3"/>
      <c r="C7" s="3"/>
      <c r="E7" s="29"/>
    </row>
    <row r="8" spans="1:5">
      <c r="A8" s="3"/>
      <c r="B8" s="3"/>
      <c r="C8" s="3"/>
      <c r="E8" s="29"/>
    </row>
    <row r="9" spans="1:5">
      <c r="A9" s="3"/>
      <c r="B9" s="3"/>
      <c r="C9" s="3"/>
      <c r="E9" s="29"/>
    </row>
    <row r="10" spans="1:5">
      <c r="A10" s="3"/>
      <c r="B10" s="3"/>
      <c r="C10" s="3"/>
      <c r="E10" s="29"/>
    </row>
    <row r="11" spans="1:5">
      <c r="A11" s="3"/>
      <c r="B11" s="3"/>
      <c r="C11" s="3"/>
      <c r="E11" s="29"/>
    </row>
    <row r="12" spans="1:5">
      <c r="A12" s="3"/>
      <c r="B12" s="3"/>
      <c r="C12" s="3"/>
      <c r="E12" s="29"/>
    </row>
    <row r="13" spans="1:5">
      <c r="A13" s="3"/>
      <c r="B13" s="3"/>
      <c r="C13" s="3"/>
      <c r="E13" s="29"/>
    </row>
    <row r="14" spans="1:5">
      <c r="A14" s="3"/>
      <c r="B14" s="3"/>
      <c r="C14" s="3"/>
      <c r="E14" s="29"/>
    </row>
    <row r="15" spans="1:5">
      <c r="A15" s="3"/>
      <c r="B15" s="3"/>
      <c r="C15" s="3"/>
      <c r="E15" s="29"/>
    </row>
    <row r="16" spans="1:5">
      <c r="A16" s="3"/>
      <c r="B16" s="3"/>
      <c r="C16" s="3"/>
      <c r="E16" s="29"/>
    </row>
    <row r="17" spans="1:5">
      <c r="A17" s="3"/>
      <c r="B17" s="3"/>
      <c r="C17" s="3"/>
      <c r="E17" s="29"/>
    </row>
    <row r="18" spans="1:5">
      <c r="A18" s="3"/>
      <c r="B18" s="3"/>
      <c r="C18" s="3"/>
      <c r="E18" s="29"/>
    </row>
    <row r="19" spans="1:5">
      <c r="A19" s="3"/>
      <c r="B19" s="3"/>
      <c r="C19" s="3"/>
      <c r="E19" s="29"/>
    </row>
    <row r="20" spans="1:5">
      <c r="A20" s="3"/>
      <c r="B20" s="3"/>
      <c r="C20" s="3"/>
      <c r="E20" s="29"/>
    </row>
    <row r="21" spans="1:5">
      <c r="A21" s="3"/>
      <c r="B21" s="3"/>
      <c r="C21" s="3"/>
      <c r="E21" s="29"/>
    </row>
    <row r="22" spans="1:5">
      <c r="A22" s="3"/>
      <c r="B22" s="3"/>
      <c r="C22" s="3"/>
      <c r="E22" s="29"/>
    </row>
    <row r="23" spans="1:5">
      <c r="A23" s="3"/>
      <c r="B23" s="3"/>
      <c r="C23" s="3"/>
      <c r="E23" s="29"/>
    </row>
    <row r="24" spans="1:5">
      <c r="A24" s="3"/>
      <c r="B24" s="3"/>
      <c r="C24" s="3"/>
      <c r="E24" s="29"/>
    </row>
    <row r="25" spans="1:5">
      <c r="A25" s="3"/>
      <c r="B25" s="3"/>
      <c r="C25" s="3"/>
      <c r="E25" s="29"/>
    </row>
    <row r="26" spans="1:5">
      <c r="A26" s="3"/>
      <c r="B26" s="3"/>
      <c r="C26" s="3"/>
      <c r="E26" s="29"/>
    </row>
    <row r="27" spans="1:5">
      <c r="A27" s="3"/>
      <c r="B27" s="3"/>
      <c r="C27" s="3"/>
      <c r="E27" s="29"/>
    </row>
    <row r="28" spans="1:5">
      <c r="A28" s="3"/>
      <c r="B28" s="3"/>
      <c r="C28" s="3"/>
      <c r="E28" s="29"/>
    </row>
    <row r="29" spans="1:5">
      <c r="A29" s="3"/>
      <c r="B29" s="3"/>
      <c r="C29" s="3"/>
      <c r="E29" s="29"/>
    </row>
    <row r="30" spans="1:5">
      <c r="A30" s="3"/>
      <c r="B30" s="3"/>
      <c r="C30" s="3"/>
      <c r="E30" s="29"/>
    </row>
    <row r="31" spans="1:5">
      <c r="A31" s="3"/>
      <c r="B31" s="3"/>
      <c r="C31" s="3"/>
      <c r="E31" s="29"/>
    </row>
    <row r="32" spans="1:5">
      <c r="A32" s="3"/>
      <c r="B32" s="3"/>
      <c r="C32" s="3"/>
      <c r="E32" s="29"/>
    </row>
    <row r="33" spans="1:5">
      <c r="A33" s="3"/>
      <c r="B33" s="3"/>
      <c r="C33" s="3"/>
      <c r="E33" s="29"/>
    </row>
    <row r="34" spans="1:5">
      <c r="A34" s="3"/>
      <c r="B34" s="3"/>
      <c r="C34" s="3"/>
      <c r="E34" s="29"/>
    </row>
    <row r="35" spans="1:5">
      <c r="A35" s="3"/>
      <c r="B35" s="3"/>
      <c r="C35" s="3"/>
      <c r="E35" s="29"/>
    </row>
    <row r="36" spans="1:5">
      <c r="A36" s="3"/>
      <c r="B36" s="3"/>
      <c r="C36" s="3"/>
      <c r="E36" s="29"/>
    </row>
    <row r="37" spans="1:5">
      <c r="A37" s="3"/>
      <c r="B37" s="3"/>
      <c r="C37" s="3"/>
      <c r="E37" s="29"/>
    </row>
    <row r="38" spans="1:5">
      <c r="A38" s="3"/>
      <c r="B38" s="3"/>
      <c r="C38" s="3"/>
      <c r="E38" s="29"/>
    </row>
    <row r="39" spans="1:5">
      <c r="A39" s="3"/>
      <c r="B39" s="3"/>
      <c r="C39" s="3"/>
      <c r="E39" s="29"/>
    </row>
    <row r="40" spans="1:5">
      <c r="A40" s="3"/>
      <c r="B40" s="3"/>
      <c r="C40" s="3"/>
      <c r="E40" s="29"/>
    </row>
    <row r="41" spans="1:5">
      <c r="A41" s="3"/>
      <c r="B41" s="3"/>
      <c r="C41" s="3"/>
      <c r="E41" s="29"/>
    </row>
    <row r="42" spans="1:5">
      <c r="A42" s="3"/>
      <c r="B42" s="3"/>
      <c r="C42" s="3"/>
      <c r="E42" s="29"/>
    </row>
    <row r="43" spans="1:5">
      <c r="A43" s="3"/>
      <c r="B43" s="3"/>
      <c r="C43" s="3"/>
      <c r="E43" s="29"/>
    </row>
    <row r="44" spans="1:5">
      <c r="A44" s="3"/>
      <c r="B44" s="3"/>
      <c r="C44" s="3"/>
      <c r="E44" s="29"/>
    </row>
    <row r="45" spans="1:5">
      <c r="A45" s="3"/>
      <c r="B45" s="3"/>
      <c r="C45" s="3"/>
      <c r="E45" s="29"/>
    </row>
    <row r="46" spans="1:5">
      <c r="A46" s="3"/>
      <c r="B46" s="3"/>
      <c r="C46" s="3"/>
      <c r="E46" s="29"/>
    </row>
    <row r="47" spans="1:5">
      <c r="A47" s="3"/>
      <c r="B47" s="3"/>
      <c r="C47" s="3"/>
      <c r="E47" s="29"/>
    </row>
    <row r="48" spans="1:5">
      <c r="A48" s="3"/>
      <c r="B48" s="3"/>
      <c r="C48" s="3"/>
      <c r="E48" s="29"/>
    </row>
    <row r="49" spans="1:5">
      <c r="A49" s="3"/>
      <c r="B49" s="3"/>
      <c r="C49" s="3"/>
      <c r="E49" s="29"/>
    </row>
    <row r="50" spans="1:5">
      <c r="A50" s="3"/>
      <c r="B50" s="3"/>
      <c r="C50" s="3"/>
      <c r="E50" s="29"/>
    </row>
    <row r="51" spans="1:5">
      <c r="A51" s="3"/>
      <c r="B51" s="3"/>
      <c r="C51" s="3"/>
      <c r="E51" s="29"/>
    </row>
    <row r="52" spans="1:5">
      <c r="A52" s="3"/>
      <c r="B52" s="3"/>
      <c r="C52" s="3"/>
      <c r="E52" s="29"/>
    </row>
    <row r="53" spans="1:5">
      <c r="A53" s="3"/>
      <c r="B53" s="3"/>
      <c r="C53" s="3"/>
      <c r="E53" s="29"/>
    </row>
    <row r="54" spans="1:5">
      <c r="A54" s="3"/>
      <c r="B54" s="3"/>
      <c r="C54" s="3"/>
      <c r="E54" s="29"/>
    </row>
    <row r="55" spans="1:5">
      <c r="A55" s="3"/>
      <c r="B55" s="3"/>
      <c r="C55" s="3"/>
      <c r="E55" s="29"/>
    </row>
    <row r="56" spans="1:5">
      <c r="A56" s="3"/>
      <c r="B56" s="3"/>
      <c r="C56" s="3"/>
      <c r="E56" s="29"/>
    </row>
    <row r="57" spans="1:5">
      <c r="A57" s="3"/>
      <c r="B57" s="3"/>
      <c r="C57" s="3"/>
      <c r="E57" s="29"/>
    </row>
    <row r="58" spans="1:5">
      <c r="A58" s="3"/>
      <c r="B58" s="3"/>
      <c r="C58" s="3"/>
      <c r="E58" s="29"/>
    </row>
    <row r="59" spans="1:5">
      <c r="A59" s="3"/>
      <c r="B59" s="3"/>
      <c r="C59" s="3"/>
      <c r="E59" s="29"/>
    </row>
    <row r="60" spans="1:5">
      <c r="A60" s="3"/>
      <c r="B60" s="3"/>
      <c r="C60" s="3"/>
      <c r="E60" s="29"/>
    </row>
    <row r="61" spans="1:5">
      <c r="A61" s="3"/>
      <c r="B61" s="3"/>
      <c r="C61" s="3"/>
      <c r="E61" s="29"/>
    </row>
    <row r="62" spans="1:5">
      <c r="A62" s="3"/>
      <c r="B62" s="3"/>
      <c r="C62" s="3"/>
      <c r="E62" s="29"/>
    </row>
    <row r="63" spans="1:5">
      <c r="A63" s="3"/>
      <c r="B63" s="3"/>
      <c r="C63" s="3"/>
      <c r="E63" s="29"/>
    </row>
    <row r="64" spans="1:5">
      <c r="A64" s="3"/>
      <c r="B64" s="3"/>
      <c r="C64" s="3"/>
      <c r="E64" s="29"/>
    </row>
    <row r="65" spans="1:5">
      <c r="A65" s="3"/>
      <c r="B65" s="3"/>
      <c r="C65" s="3"/>
      <c r="E65" s="29"/>
    </row>
    <row r="66" spans="1:5">
      <c r="A66" s="3"/>
      <c r="B66" s="3"/>
      <c r="C66" s="3"/>
      <c r="E66" s="29"/>
    </row>
    <row r="67" spans="1:5">
      <c r="A67" s="3"/>
      <c r="B67" s="3"/>
      <c r="C67" s="3"/>
      <c r="E67" s="29"/>
    </row>
    <row r="68" spans="1:5">
      <c r="A68" s="3"/>
      <c r="B68" s="3"/>
      <c r="C68" s="3"/>
      <c r="E68" s="29"/>
    </row>
    <row r="69" spans="1:5">
      <c r="A69" s="3"/>
      <c r="B69" s="3"/>
      <c r="C69" s="3"/>
      <c r="E69" s="29"/>
    </row>
    <row r="70" spans="1:5">
      <c r="A70" s="3"/>
      <c r="B70" s="3"/>
      <c r="C70" s="3"/>
      <c r="E70" s="29"/>
    </row>
    <row r="71" spans="1:5">
      <c r="A71" s="3"/>
      <c r="B71" s="3"/>
      <c r="C71" s="3"/>
      <c r="E71" s="29"/>
    </row>
    <row r="72" spans="1:5">
      <c r="A72" s="3"/>
      <c r="B72" s="3"/>
      <c r="C72" s="3"/>
      <c r="E72" s="29"/>
    </row>
    <row r="73" spans="1:5">
      <c r="A73" s="3"/>
      <c r="B73" s="3"/>
      <c r="C73" s="3"/>
      <c r="E73" s="29"/>
    </row>
    <row r="74" spans="1:5">
      <c r="A74" s="3"/>
      <c r="B74" s="3"/>
      <c r="C74" s="3"/>
      <c r="E74" s="29"/>
    </row>
    <row r="75" spans="1:5">
      <c r="A75" s="3"/>
      <c r="B75" s="3"/>
      <c r="C75" s="3"/>
      <c r="E75" s="29"/>
    </row>
    <row r="76" spans="1:5">
      <c r="A76" s="3"/>
      <c r="B76" s="3"/>
      <c r="C76" s="3"/>
      <c r="E76" s="29"/>
    </row>
    <row r="77" spans="1:5">
      <c r="A77" s="3"/>
      <c r="B77" s="3"/>
      <c r="C77" s="3"/>
      <c r="E77" s="29"/>
    </row>
    <row r="78" spans="1:5">
      <c r="A78" s="3"/>
      <c r="B78" s="3"/>
      <c r="C78" s="3"/>
      <c r="E78" s="29"/>
    </row>
    <row r="79" spans="1:5">
      <c r="A79" s="3"/>
      <c r="B79" s="3"/>
      <c r="C79" s="3"/>
      <c r="E79" s="29"/>
    </row>
    <row r="80" spans="1:5">
      <c r="A80" s="3"/>
      <c r="B80" s="3"/>
      <c r="C80" s="3"/>
      <c r="E80" s="29"/>
    </row>
    <row r="81" spans="1:5">
      <c r="A81" s="3"/>
      <c r="B81" s="3"/>
      <c r="C81" s="3"/>
      <c r="E81" s="29"/>
    </row>
    <row r="82" spans="1:5">
      <c r="A82" s="3"/>
      <c r="B82" s="3"/>
      <c r="C82" s="3"/>
      <c r="E82" s="29"/>
    </row>
    <row r="83" spans="1:5">
      <c r="A83" s="3"/>
      <c r="B83" s="3"/>
      <c r="C83" s="3"/>
      <c r="E83" s="29"/>
    </row>
    <row r="84" spans="1:5">
      <c r="A84" s="3"/>
      <c r="B84" s="3"/>
      <c r="C84" s="3"/>
      <c r="E84" s="29"/>
    </row>
    <row r="85" spans="1:5">
      <c r="A85" s="3"/>
      <c r="B85" s="3"/>
      <c r="C85" s="3"/>
      <c r="E85" s="29"/>
    </row>
    <row r="86" spans="1:5">
      <c r="A86" s="3"/>
      <c r="B86" s="3"/>
      <c r="C86" s="3"/>
      <c r="E86" s="29"/>
    </row>
    <row r="87" spans="1:5">
      <c r="A87" s="3"/>
      <c r="B87" s="3"/>
      <c r="C87" s="3"/>
      <c r="E87" s="29"/>
    </row>
    <row r="88" spans="1:5">
      <c r="A88" s="3"/>
      <c r="B88" s="3"/>
      <c r="C88" s="3"/>
      <c r="E88" s="29"/>
    </row>
    <row r="89" spans="1:5">
      <c r="A89" s="3"/>
      <c r="B89" s="3"/>
      <c r="C89" s="3"/>
      <c r="E89" s="29"/>
    </row>
    <row r="90" spans="1:5">
      <c r="A90" s="3"/>
      <c r="B90" s="3"/>
      <c r="C90" s="3"/>
      <c r="E90" s="29"/>
    </row>
    <row r="91" spans="1:5">
      <c r="A91" s="3"/>
      <c r="B91" s="3"/>
      <c r="C91" s="3"/>
      <c r="E91" s="29"/>
    </row>
    <row r="92" spans="1:5">
      <c r="A92" s="3"/>
      <c r="B92" s="3"/>
      <c r="C92" s="3"/>
      <c r="E92" s="29"/>
    </row>
    <row r="93" spans="1:5">
      <c r="A93" s="3"/>
      <c r="B93" s="3"/>
      <c r="C93" s="3"/>
      <c r="E93" s="29"/>
    </row>
    <row r="94" spans="1:5">
      <c r="A94" s="3"/>
      <c r="B94" s="3"/>
      <c r="C94" s="3"/>
      <c r="E94" s="29"/>
    </row>
    <row r="95" spans="1:5">
      <c r="A95" s="3"/>
      <c r="B95" s="3"/>
      <c r="C95" s="3"/>
      <c r="E95" s="29"/>
    </row>
    <row r="96" spans="1:5">
      <c r="A96" s="3"/>
      <c r="B96" s="3"/>
      <c r="C96" s="3"/>
      <c r="E96" s="29"/>
    </row>
    <row r="97" spans="1:5">
      <c r="A97" s="3"/>
      <c r="B97" s="3"/>
      <c r="C97" s="3"/>
      <c r="E97" s="29"/>
    </row>
    <row r="98" spans="1:5">
      <c r="A98" s="3"/>
      <c r="B98" s="3"/>
      <c r="C98" s="3"/>
      <c r="E98" s="29"/>
    </row>
    <row r="99" spans="1:5">
      <c r="A99" s="3"/>
      <c r="B99" s="3"/>
      <c r="C99" s="3"/>
      <c r="E99" s="29"/>
    </row>
    <row r="100" spans="1:5">
      <c r="A100" s="3"/>
      <c r="B100" s="3"/>
      <c r="C100" s="3"/>
      <c r="E100" s="29"/>
    </row>
    <row r="101" spans="1:5">
      <c r="A101" s="3"/>
      <c r="B101" s="3"/>
      <c r="C101" s="3"/>
      <c r="E101" s="29"/>
    </row>
    <row r="102" spans="1:5">
      <c r="A102" s="3"/>
      <c r="B102" s="3"/>
      <c r="C102" s="3"/>
      <c r="E102" s="29"/>
    </row>
    <row r="103" spans="1:5">
      <c r="A103" s="3"/>
      <c r="B103" s="3"/>
      <c r="C103" s="3"/>
      <c r="E103" s="29"/>
    </row>
    <row r="104" spans="1:5">
      <c r="A104" s="3"/>
      <c r="B104" s="3"/>
      <c r="C104" s="3"/>
      <c r="E104" s="29"/>
    </row>
    <row r="105" spans="1:5">
      <c r="A105" s="3"/>
      <c r="B105" s="3"/>
      <c r="C105" s="3"/>
      <c r="E105" s="29"/>
    </row>
    <row r="106" spans="1:5">
      <c r="A106" s="3"/>
      <c r="B106" s="3"/>
      <c r="C106" s="3"/>
      <c r="E106" s="29"/>
    </row>
    <row r="107" spans="1:5">
      <c r="A107" s="3"/>
      <c r="B107" s="3"/>
      <c r="C107" s="3"/>
      <c r="E107" s="29"/>
    </row>
    <row r="108" spans="1:5">
      <c r="A108" s="3"/>
      <c r="B108" s="3"/>
      <c r="C108" s="3"/>
      <c r="E108" s="29"/>
    </row>
    <row r="109" spans="1:5">
      <c r="A109" s="3"/>
      <c r="B109" s="3"/>
      <c r="C109" s="3"/>
      <c r="E109" s="29"/>
    </row>
    <row r="110" spans="1:5">
      <c r="A110" s="3"/>
      <c r="B110" s="3"/>
      <c r="C110" s="3"/>
      <c r="E110" s="29"/>
    </row>
    <row r="111" spans="1:5">
      <c r="A111" s="3"/>
      <c r="B111" s="3"/>
      <c r="C111" s="3"/>
      <c r="E111" s="29"/>
    </row>
    <row r="112" spans="1:5">
      <c r="A112" s="3"/>
      <c r="B112" s="3"/>
      <c r="C112" s="3"/>
      <c r="E112" s="29"/>
    </row>
    <row r="113" spans="1:5">
      <c r="A113" s="3"/>
      <c r="B113" s="3"/>
      <c r="C113" s="3"/>
      <c r="E113" s="29"/>
    </row>
    <row r="114" spans="1:5">
      <c r="A114" s="3"/>
      <c r="B114" s="3"/>
      <c r="C114" s="3"/>
      <c r="E114" s="29"/>
    </row>
    <row r="115" spans="1:5">
      <c r="A115" s="3"/>
      <c r="B115" s="3"/>
      <c r="C115" s="3"/>
      <c r="E115" s="29"/>
    </row>
    <row r="116" spans="1:5">
      <c r="A116" s="3"/>
      <c r="B116" s="3"/>
      <c r="C116" s="3"/>
      <c r="E116" s="29"/>
    </row>
    <row r="117" spans="1:5">
      <c r="A117" s="3"/>
      <c r="B117" s="3"/>
      <c r="C117" s="3"/>
      <c r="E117" s="29"/>
    </row>
    <row r="118" spans="1:5">
      <c r="A118" s="3"/>
      <c r="B118" s="3"/>
      <c r="C118" s="3"/>
      <c r="E118" s="29"/>
    </row>
    <row r="119" spans="1:5">
      <c r="A119" s="3"/>
      <c r="B119" s="3"/>
      <c r="C119" s="3"/>
      <c r="E119" s="29"/>
    </row>
    <row r="120" spans="1:5">
      <c r="A120" s="3"/>
      <c r="B120" s="3"/>
      <c r="C120" s="3"/>
      <c r="E120" s="29"/>
    </row>
    <row r="121" spans="1:5">
      <c r="A121" s="3"/>
      <c r="B121" s="3"/>
      <c r="C121" s="3"/>
      <c r="E121" s="29"/>
    </row>
    <row r="122" spans="1:5">
      <c r="A122" s="3"/>
      <c r="B122" s="3"/>
      <c r="C122" s="3"/>
      <c r="E122" s="29"/>
    </row>
    <row r="123" spans="1:5">
      <c r="A123" s="3"/>
      <c r="B123" s="3"/>
      <c r="C123" s="3"/>
      <c r="E123" s="29"/>
    </row>
    <row r="124" spans="1:5">
      <c r="A124" s="3"/>
      <c r="B124" s="3"/>
      <c r="C124" s="3"/>
      <c r="E124" s="29"/>
    </row>
    <row r="125" spans="1:5">
      <c r="A125" s="3"/>
      <c r="B125" s="3"/>
      <c r="C125" s="3"/>
      <c r="E125" s="29"/>
    </row>
    <row r="126" spans="1:5">
      <c r="A126" s="3"/>
      <c r="B126" s="3"/>
      <c r="C126" s="3"/>
      <c r="E126" s="29"/>
    </row>
    <row r="127" spans="1:5">
      <c r="A127" s="3"/>
      <c r="B127" s="3"/>
      <c r="C127" s="3"/>
      <c r="E127" s="29"/>
    </row>
    <row r="128" spans="1:5">
      <c r="A128" s="3"/>
      <c r="B128" s="3"/>
      <c r="C128" s="3"/>
      <c r="E128" s="29"/>
    </row>
    <row r="129" spans="1:5">
      <c r="A129" s="3"/>
      <c r="B129" s="3"/>
      <c r="C129" s="3"/>
      <c r="E129" s="29"/>
    </row>
    <row r="130" spans="1:5">
      <c r="A130" s="3"/>
      <c r="B130" s="3"/>
      <c r="C130" s="3"/>
      <c r="E130" s="29"/>
    </row>
    <row r="131" spans="1:5">
      <c r="A131" s="3"/>
      <c r="B131" s="3"/>
      <c r="C131" s="3"/>
      <c r="E131" s="29"/>
    </row>
    <row r="132" spans="1:5">
      <c r="A132" s="3"/>
      <c r="B132" s="3"/>
      <c r="C132" s="3"/>
      <c r="E132" s="29"/>
    </row>
    <row r="133" spans="1:5">
      <c r="A133" s="3"/>
      <c r="B133" s="3"/>
      <c r="C133" s="3"/>
      <c r="E133" s="29"/>
    </row>
    <row r="134" spans="1:5">
      <c r="A134" s="3"/>
      <c r="B134" s="3"/>
      <c r="C134" s="3"/>
      <c r="E134" s="29"/>
    </row>
    <row r="135" spans="1:5">
      <c r="A135" s="3"/>
      <c r="B135" s="3"/>
      <c r="C135" s="3"/>
      <c r="E135" s="29"/>
    </row>
    <row r="136" spans="1:5">
      <c r="A136" s="3"/>
      <c r="B136" s="3"/>
      <c r="C136" s="3"/>
      <c r="E136" s="29"/>
    </row>
    <row r="137" spans="1:5">
      <c r="A137" s="3"/>
      <c r="B137" s="3"/>
      <c r="C137" s="3"/>
      <c r="E137" s="29"/>
    </row>
    <row r="138" spans="1:5">
      <c r="A138" s="3"/>
      <c r="B138" s="3"/>
      <c r="C138" s="3"/>
      <c r="E138" s="29"/>
    </row>
    <row r="139" spans="1:5">
      <c r="A139" s="3"/>
      <c r="B139" s="3"/>
      <c r="C139" s="3"/>
      <c r="E139" s="29"/>
    </row>
    <row r="140" spans="1:5">
      <c r="A140" s="3"/>
      <c r="B140" s="3"/>
      <c r="C140" s="3"/>
      <c r="E140" s="29"/>
    </row>
    <row r="141" spans="1:5">
      <c r="A141" s="3"/>
      <c r="B141" s="3"/>
      <c r="C141" s="3"/>
      <c r="E141" s="29"/>
    </row>
    <row r="142" spans="1:5">
      <c r="A142" s="3"/>
      <c r="B142" s="3"/>
      <c r="C142" s="3"/>
      <c r="E142" s="29"/>
    </row>
    <row r="143" spans="1:5">
      <c r="A143" s="3"/>
      <c r="B143" s="3"/>
      <c r="C143" s="3"/>
      <c r="E143" s="29"/>
    </row>
    <row r="144" spans="1:5">
      <c r="A144" s="3"/>
      <c r="B144" s="3"/>
      <c r="C144" s="3"/>
      <c r="E144" s="29"/>
    </row>
    <row r="145" spans="1:5">
      <c r="A145" s="3"/>
      <c r="B145" s="3"/>
      <c r="C145" s="3"/>
      <c r="E145" s="29"/>
    </row>
    <row r="146" spans="1:5">
      <c r="A146" s="3"/>
      <c r="B146" s="3"/>
      <c r="C146" s="3"/>
      <c r="E146" s="29"/>
    </row>
    <row r="147" spans="1:5">
      <c r="A147" s="3"/>
      <c r="B147" s="3"/>
      <c r="C147" s="3"/>
      <c r="E147" s="29"/>
    </row>
    <row r="148" spans="1:5">
      <c r="A148" s="3"/>
      <c r="B148" s="3"/>
      <c r="C148" s="3"/>
      <c r="E148" s="29"/>
    </row>
    <row r="149" spans="1:5">
      <c r="A149" s="3"/>
      <c r="B149" s="3"/>
      <c r="C149" s="3"/>
      <c r="E149" s="29"/>
    </row>
    <row r="150" spans="1:5">
      <c r="A150" s="3"/>
      <c r="B150" s="3"/>
      <c r="C150" s="3"/>
      <c r="E150" s="29"/>
    </row>
    <row r="151" spans="1:5">
      <c r="A151" s="3"/>
      <c r="B151" s="3"/>
      <c r="C151" s="3"/>
      <c r="E151" s="29"/>
    </row>
    <row r="152" spans="1:5">
      <c r="A152" s="3"/>
      <c r="B152" s="3"/>
      <c r="C152" s="3"/>
      <c r="E152" s="29"/>
    </row>
    <row r="153" spans="1:5">
      <c r="A153" s="3"/>
      <c r="B153" s="3"/>
      <c r="C153" s="3"/>
      <c r="E153" s="29"/>
    </row>
    <row r="154" spans="1:5">
      <c r="A154" s="3"/>
      <c r="B154" s="3"/>
      <c r="C154" s="3"/>
      <c r="E154" s="29"/>
    </row>
    <row r="155" spans="1:5">
      <c r="A155" s="3"/>
      <c r="B155" s="3"/>
      <c r="C155" s="3"/>
      <c r="E155" s="29"/>
    </row>
    <row r="156" spans="1:5">
      <c r="A156" s="3"/>
      <c r="B156" s="3"/>
      <c r="C156" s="3"/>
      <c r="E156" s="29"/>
    </row>
    <row r="157" spans="1:5">
      <c r="A157" s="3"/>
      <c r="B157" s="3"/>
      <c r="C157" s="3"/>
      <c r="E157" s="29"/>
    </row>
    <row r="158" spans="1:5">
      <c r="A158" s="3"/>
      <c r="B158" s="3"/>
      <c r="C158" s="3"/>
      <c r="E158" s="29"/>
    </row>
    <row r="159" spans="1:5">
      <c r="A159" s="3"/>
      <c r="B159" s="3"/>
      <c r="C159" s="3"/>
      <c r="E159" s="29"/>
    </row>
    <row r="160" spans="1:5">
      <c r="A160" s="3"/>
      <c r="B160" s="3"/>
      <c r="C160" s="3"/>
      <c r="E160" s="29"/>
    </row>
    <row r="161" spans="1:5">
      <c r="A161" s="3"/>
      <c r="B161" s="3"/>
      <c r="C161" s="3"/>
      <c r="E161" s="29"/>
    </row>
    <row r="162" spans="1:5">
      <c r="A162" s="3"/>
      <c r="B162" s="3"/>
      <c r="C162" s="3"/>
      <c r="E162" s="29"/>
    </row>
    <row r="163" spans="1:5">
      <c r="A163" s="3"/>
      <c r="B163" s="3"/>
      <c r="C163" s="3"/>
      <c r="E163" s="29"/>
    </row>
    <row r="164" spans="1:5">
      <c r="A164" s="3"/>
      <c r="B164" s="3"/>
      <c r="C164" s="3"/>
      <c r="E164" s="29"/>
    </row>
    <row r="165" spans="1:5">
      <c r="A165" s="3"/>
      <c r="B165" s="3"/>
      <c r="C165" s="3"/>
      <c r="E165" s="29"/>
    </row>
    <row r="166" spans="1:5">
      <c r="A166" s="3"/>
      <c r="B166" s="3"/>
      <c r="C166" s="3"/>
      <c r="E166" s="29"/>
    </row>
    <row r="167" spans="1:5">
      <c r="A167" s="3"/>
      <c r="B167" s="3"/>
      <c r="C167" s="3"/>
      <c r="E167" s="29"/>
    </row>
    <row r="168" spans="1:5">
      <c r="A168" s="3"/>
      <c r="B168" s="3"/>
      <c r="C168" s="3"/>
      <c r="E168" s="29"/>
    </row>
    <row r="169" spans="1:5">
      <c r="A169" s="3"/>
      <c r="B169" s="3"/>
      <c r="C169" s="3"/>
      <c r="E169" s="29"/>
    </row>
    <row r="170" spans="1:5">
      <c r="A170" s="3"/>
      <c r="B170" s="3"/>
      <c r="C170" s="3"/>
      <c r="E170" s="29"/>
    </row>
    <row r="171" spans="1:5">
      <c r="A171" s="3"/>
      <c r="B171" s="3"/>
      <c r="C171" s="3"/>
      <c r="E171" s="29"/>
    </row>
    <row r="172" spans="1:5">
      <c r="A172" s="3"/>
      <c r="B172" s="3"/>
      <c r="C172" s="3"/>
      <c r="E172" s="29"/>
    </row>
    <row r="173" spans="1:5">
      <c r="A173" s="3"/>
      <c r="B173" s="3"/>
      <c r="C173" s="3"/>
      <c r="E173" s="29"/>
    </row>
    <row r="174" spans="1:5">
      <c r="A174" s="3"/>
      <c r="B174" s="3"/>
      <c r="C174" s="3"/>
      <c r="E174" s="29"/>
    </row>
    <row r="175" spans="1:5">
      <c r="A175" s="3"/>
      <c r="B175" s="3"/>
      <c r="C175" s="3"/>
      <c r="E175" s="29"/>
    </row>
    <row r="176" spans="1:5">
      <c r="A176" s="3"/>
      <c r="B176" s="3"/>
      <c r="C176" s="3"/>
      <c r="E176" s="29"/>
    </row>
    <row r="177" spans="1:5">
      <c r="A177" s="3"/>
      <c r="B177" s="3"/>
      <c r="C177" s="3"/>
      <c r="E177" s="29"/>
    </row>
    <row r="178" spans="1:5">
      <c r="A178" s="3"/>
      <c r="B178" s="3"/>
      <c r="C178" s="3"/>
      <c r="E178" s="29"/>
    </row>
    <row r="179" spans="1:5">
      <c r="A179" s="3"/>
      <c r="B179" s="3"/>
      <c r="C179" s="3"/>
      <c r="E179" s="29"/>
    </row>
    <row r="180" spans="1:5">
      <c r="A180" s="3"/>
      <c r="B180" s="3"/>
      <c r="C180" s="3"/>
      <c r="E180" s="29"/>
    </row>
    <row r="181" spans="1:5">
      <c r="A181" s="3"/>
      <c r="B181" s="3"/>
      <c r="C181" s="3"/>
      <c r="E181" s="29"/>
    </row>
    <row r="182" spans="1:5">
      <c r="A182" s="3"/>
      <c r="B182" s="3"/>
      <c r="C182" s="3"/>
      <c r="E182" s="29"/>
    </row>
    <row r="183" spans="1:5">
      <c r="A183" s="3"/>
      <c r="B183" s="3"/>
      <c r="C183" s="3"/>
      <c r="E183" s="29"/>
    </row>
    <row r="184" spans="1:5">
      <c r="A184" s="3"/>
      <c r="B184" s="3"/>
      <c r="C184" s="3"/>
      <c r="E184" s="29"/>
    </row>
    <row r="185" spans="1:5">
      <c r="A185" s="3"/>
      <c r="B185" s="3"/>
      <c r="C185" s="3"/>
      <c r="E185" s="29"/>
    </row>
    <row r="186" spans="1:5">
      <c r="A186" s="3"/>
      <c r="B186" s="3"/>
      <c r="C186" s="3"/>
      <c r="E186" s="29"/>
    </row>
    <row r="187" spans="1:5">
      <c r="A187" s="3"/>
      <c r="B187" s="3"/>
      <c r="C187" s="3"/>
      <c r="E187" s="29"/>
    </row>
    <row r="188" spans="1:5">
      <c r="A188" s="3"/>
      <c r="B188" s="3"/>
      <c r="C188" s="3"/>
      <c r="E188" s="29"/>
    </row>
    <row r="189" spans="1:5">
      <c r="A189" s="3"/>
      <c r="B189" s="3"/>
      <c r="C189" s="3"/>
      <c r="E189" s="29"/>
    </row>
    <row r="190" spans="1:5">
      <c r="A190" s="3"/>
      <c r="B190" s="3"/>
      <c r="C190" s="3"/>
      <c r="E190" s="29"/>
    </row>
    <row r="191" spans="1:5">
      <c r="A191" s="3"/>
      <c r="B191" s="3"/>
      <c r="C191" s="3"/>
      <c r="E191" s="29"/>
    </row>
    <row r="192" spans="1:5">
      <c r="A192" s="3"/>
      <c r="B192" s="3"/>
      <c r="C192" s="3"/>
      <c r="E192" s="29"/>
    </row>
    <row r="193" spans="1:5">
      <c r="A193" s="3"/>
      <c r="B193" s="3"/>
      <c r="C193" s="3"/>
      <c r="E193" s="29"/>
    </row>
    <row r="194" spans="1:5">
      <c r="A194" s="3"/>
      <c r="B194" s="3"/>
      <c r="C194" s="3"/>
      <c r="E194" s="29"/>
    </row>
    <row r="195" spans="1:5">
      <c r="A195" s="3"/>
      <c r="B195" s="3"/>
      <c r="C195" s="3"/>
      <c r="E195" s="29"/>
    </row>
    <row r="196" spans="1:5">
      <c r="A196" s="3"/>
      <c r="B196" s="3"/>
      <c r="C196" s="3"/>
      <c r="E196" s="29"/>
    </row>
    <row r="197" spans="1:5">
      <c r="A197" s="3"/>
      <c r="B197" s="3"/>
      <c r="C197" s="3"/>
      <c r="E197" s="29"/>
    </row>
    <row r="198" spans="1:5">
      <c r="A198" s="3"/>
      <c r="B198" s="3"/>
      <c r="C198" s="3"/>
      <c r="E198" s="29"/>
    </row>
    <row r="199" spans="1:5">
      <c r="A199" s="3"/>
      <c r="B199" s="3"/>
      <c r="C199" s="3"/>
      <c r="E199" s="29"/>
    </row>
    <row r="200" spans="1:5">
      <c r="A200" s="3"/>
      <c r="B200" s="3"/>
      <c r="C200" s="3"/>
      <c r="E200" s="29"/>
    </row>
    <row r="201" spans="1:5">
      <c r="A201" s="3"/>
      <c r="B201" s="3"/>
      <c r="C201" s="3"/>
      <c r="E201" s="29"/>
    </row>
    <row r="202" spans="1:5">
      <c r="A202" s="3"/>
      <c r="B202" s="3"/>
      <c r="C202" s="3"/>
      <c r="E202" s="29"/>
    </row>
    <row r="203" spans="1:5">
      <c r="A203" s="3"/>
      <c r="B203" s="3"/>
      <c r="C203" s="3"/>
      <c r="E203" s="29"/>
    </row>
    <row r="204" spans="1:5">
      <c r="A204" s="3"/>
      <c r="B204" s="3"/>
      <c r="C204" s="3"/>
      <c r="E204" s="29"/>
    </row>
    <row r="205" spans="1:5">
      <c r="A205" s="3"/>
      <c r="B205" s="3"/>
      <c r="C205" s="3"/>
      <c r="E205" s="29"/>
    </row>
    <row r="206" spans="1:5">
      <c r="A206" s="3"/>
      <c r="B206" s="3"/>
      <c r="C206" s="3"/>
      <c r="E206" s="29"/>
    </row>
    <row r="207" spans="1:5">
      <c r="A207" s="3"/>
      <c r="B207" s="3"/>
      <c r="C207" s="3"/>
      <c r="E207" s="29"/>
    </row>
    <row r="208" spans="1:5">
      <c r="A208" s="3"/>
      <c r="B208" s="3"/>
      <c r="C208" s="3"/>
      <c r="E208" s="29"/>
    </row>
    <row r="209" spans="1:5">
      <c r="A209" s="3"/>
      <c r="B209" s="3"/>
      <c r="C209" s="3"/>
      <c r="E209" s="29"/>
    </row>
    <row r="210" spans="1:5">
      <c r="A210" s="3"/>
      <c r="B210" s="3"/>
      <c r="C210" s="3"/>
      <c r="E210" s="29"/>
    </row>
    <row r="211" spans="1:5">
      <c r="A211" s="3"/>
      <c r="B211" s="3"/>
      <c r="C211" s="3"/>
      <c r="E211" s="29"/>
    </row>
    <row r="212" spans="1:5">
      <c r="A212" s="3"/>
      <c r="B212" s="3"/>
      <c r="C212" s="3"/>
      <c r="E212" s="29"/>
    </row>
    <row r="213" spans="1:5">
      <c r="A213" s="3"/>
      <c r="B213" s="3"/>
      <c r="C213" s="3"/>
      <c r="E213" s="29"/>
    </row>
    <row r="214" spans="1:5">
      <c r="A214" s="3"/>
      <c r="B214" s="3"/>
      <c r="C214" s="3"/>
      <c r="E214" s="29"/>
    </row>
    <row r="215" spans="1:5">
      <c r="A215" s="3"/>
      <c r="B215" s="3"/>
      <c r="C215" s="3"/>
      <c r="E215" s="29"/>
    </row>
    <row r="216" spans="1:5">
      <c r="A216" s="3"/>
      <c r="B216" s="3"/>
      <c r="C216" s="3"/>
      <c r="E216" s="29"/>
    </row>
    <row r="217" spans="1:5">
      <c r="A217" s="3"/>
      <c r="B217" s="3"/>
      <c r="C217" s="3"/>
      <c r="E217" s="29"/>
    </row>
    <row r="218" spans="1:5">
      <c r="A218" s="3"/>
      <c r="B218" s="3"/>
      <c r="C218" s="3"/>
      <c r="E218" s="29"/>
    </row>
    <row r="219" spans="1:5">
      <c r="A219" s="3"/>
      <c r="B219" s="3"/>
      <c r="C219" s="3"/>
      <c r="E219" s="29"/>
    </row>
    <row r="220" spans="1:5">
      <c r="A220" s="3"/>
      <c r="B220" s="3"/>
      <c r="C220" s="3"/>
      <c r="E220" s="29"/>
    </row>
    <row r="221" spans="1:5">
      <c r="A221" s="3"/>
      <c r="B221" s="3"/>
      <c r="C221" s="3"/>
      <c r="E221" s="29"/>
    </row>
    <row r="222" spans="1:5">
      <c r="A222" s="3"/>
      <c r="B222" s="3"/>
      <c r="C222" s="3"/>
      <c r="E222" s="29"/>
    </row>
    <row r="223" spans="1:5">
      <c r="A223" s="3"/>
      <c r="B223" s="3"/>
      <c r="C223" s="3"/>
      <c r="E223" s="29"/>
    </row>
    <row r="224" spans="1:5">
      <c r="A224" s="3"/>
      <c r="B224" s="3"/>
      <c r="C224" s="3"/>
      <c r="E224" s="29"/>
    </row>
    <row r="225" spans="1:5">
      <c r="A225" s="3"/>
      <c r="B225" s="3"/>
      <c r="C225" s="3"/>
      <c r="E225" s="29"/>
    </row>
    <row r="226" spans="1:5">
      <c r="A226" s="3"/>
      <c r="B226" s="3"/>
      <c r="C226" s="3"/>
      <c r="E226" s="29"/>
    </row>
    <row r="227" spans="1:5">
      <c r="A227" s="3"/>
      <c r="B227" s="3"/>
      <c r="C227" s="3"/>
      <c r="E227" s="29"/>
    </row>
    <row r="228" spans="1:5">
      <c r="A228" s="3"/>
      <c r="B228" s="3"/>
      <c r="C228" s="3"/>
      <c r="E228" s="29"/>
    </row>
    <row r="229" spans="1:5">
      <c r="A229" s="3"/>
      <c r="B229" s="3"/>
      <c r="C229" s="3"/>
      <c r="E229" s="29"/>
    </row>
    <row r="230" spans="1:5">
      <c r="A230" s="3"/>
      <c r="B230" s="3"/>
      <c r="C230" s="3"/>
      <c r="E230" s="29"/>
    </row>
    <row r="231" spans="1:5">
      <c r="A231" s="3"/>
      <c r="B231" s="3"/>
      <c r="C231" s="3"/>
      <c r="E231" s="29"/>
    </row>
    <row r="232" spans="1:5">
      <c r="A232" s="3"/>
      <c r="B232" s="3"/>
      <c r="C232" s="3"/>
      <c r="E232" s="29"/>
    </row>
    <row r="233" spans="1:5">
      <c r="A233" s="3"/>
      <c r="B233" s="3"/>
      <c r="C233" s="3"/>
      <c r="E233" s="29"/>
    </row>
    <row r="234" spans="1:5">
      <c r="A234" s="3"/>
      <c r="B234" s="3"/>
      <c r="C234" s="3"/>
      <c r="E234" s="29"/>
    </row>
    <row r="235" spans="1:5">
      <c r="A235" s="3"/>
      <c r="B235" s="3"/>
      <c r="C235" s="3"/>
      <c r="E235" s="29"/>
    </row>
    <row r="236" spans="1:5">
      <c r="A236" s="3"/>
      <c r="B236" s="3"/>
      <c r="C236" s="3"/>
      <c r="E236" s="29"/>
    </row>
    <row r="237" spans="1:5">
      <c r="A237" s="3"/>
      <c r="B237" s="3"/>
      <c r="C237" s="3"/>
      <c r="E237" s="29"/>
    </row>
    <row r="238" spans="1:5">
      <c r="A238" s="3"/>
      <c r="B238" s="3"/>
      <c r="C238" s="3"/>
      <c r="E238" s="29"/>
    </row>
    <row r="239" spans="1:5">
      <c r="A239" s="3"/>
      <c r="B239" s="3"/>
      <c r="C239" s="3"/>
      <c r="E239" s="29"/>
    </row>
    <row r="240" spans="1:5">
      <c r="A240" s="3"/>
      <c r="B240" s="3"/>
      <c r="C240" s="3"/>
      <c r="E240" s="29"/>
    </row>
    <row r="241" spans="1:5">
      <c r="A241" s="3"/>
      <c r="B241" s="3"/>
      <c r="C241" s="3"/>
      <c r="E241" s="29"/>
    </row>
    <row r="242" spans="1:5">
      <c r="A242" s="3"/>
      <c r="B242" s="3"/>
      <c r="C242" s="3"/>
      <c r="E242" s="29"/>
    </row>
    <row r="243" spans="1:5">
      <c r="A243" s="3"/>
      <c r="B243" s="3"/>
      <c r="C243" s="3"/>
      <c r="E243" s="29"/>
    </row>
    <row r="244" spans="1:5">
      <c r="A244" s="3"/>
      <c r="B244" s="3"/>
      <c r="C244" s="3"/>
      <c r="E244" s="29"/>
    </row>
    <row r="245" spans="1:5">
      <c r="A245" s="3"/>
      <c r="B245" s="3"/>
      <c r="C245" s="3"/>
      <c r="E245" s="29"/>
    </row>
    <row r="246" spans="1:5">
      <c r="A246" s="3"/>
      <c r="B246" s="3"/>
      <c r="C246" s="3"/>
      <c r="E246" s="29"/>
    </row>
    <row r="247" spans="1:5">
      <c r="A247" s="3"/>
      <c r="B247" s="3"/>
      <c r="C247" s="3"/>
      <c r="E247" s="29"/>
    </row>
    <row r="248" spans="1:5">
      <c r="A248" s="3"/>
      <c r="B248" s="3"/>
      <c r="C248" s="3"/>
      <c r="E248" s="29"/>
    </row>
    <row r="249" spans="1:5">
      <c r="A249" s="3"/>
      <c r="B249" s="3"/>
      <c r="C249" s="3"/>
      <c r="E249" s="29"/>
    </row>
    <row r="250" spans="1:5">
      <c r="A250" s="3"/>
      <c r="B250" s="3"/>
      <c r="C250" s="3"/>
      <c r="E250" s="29"/>
    </row>
    <row r="251" spans="1:5">
      <c r="A251" s="3"/>
      <c r="B251" s="3"/>
      <c r="C251" s="3"/>
      <c r="E251" s="29"/>
    </row>
    <row r="252" spans="1:5">
      <c r="A252" s="3"/>
      <c r="B252" s="3"/>
      <c r="C252" s="3"/>
      <c r="E252" s="29"/>
    </row>
    <row r="253" spans="1:5">
      <c r="A253" s="3"/>
      <c r="B253" s="3"/>
      <c r="C253" s="3"/>
      <c r="E253" s="29"/>
    </row>
    <row r="254" spans="1:5">
      <c r="A254" s="3"/>
      <c r="B254" s="3"/>
      <c r="C254" s="3"/>
      <c r="E254" s="29"/>
    </row>
    <row r="255" spans="1:5">
      <c r="A255" s="3"/>
      <c r="B255" s="3"/>
      <c r="C255" s="3"/>
      <c r="E255" s="29"/>
    </row>
    <row r="256" spans="1:5">
      <c r="A256" s="3"/>
      <c r="B256" s="3"/>
      <c r="C256" s="3"/>
      <c r="E256" s="29"/>
    </row>
    <row r="257" spans="1:5">
      <c r="A257" s="3"/>
      <c r="B257" s="3"/>
      <c r="C257" s="3"/>
      <c r="E257" s="29"/>
    </row>
    <row r="258" spans="1:5">
      <c r="A258" s="3"/>
      <c r="B258" s="3"/>
      <c r="C258" s="3"/>
      <c r="E258" s="29"/>
    </row>
    <row r="259" spans="1:5">
      <c r="A259" s="3"/>
      <c r="B259" s="3"/>
      <c r="C259" s="3"/>
      <c r="E259" s="29"/>
    </row>
    <row r="260" spans="1:5">
      <c r="A260" s="3"/>
      <c r="B260" s="3"/>
      <c r="C260" s="3"/>
      <c r="E260" s="29"/>
    </row>
    <row r="261" spans="1:5">
      <c r="A261" s="3"/>
      <c r="B261" s="3"/>
      <c r="C261" s="3"/>
      <c r="E261" s="29"/>
    </row>
    <row r="262" spans="1:5">
      <c r="A262" s="3"/>
      <c r="B262" s="3"/>
      <c r="C262" s="3"/>
      <c r="E262" s="29"/>
    </row>
    <row r="263" spans="1:5">
      <c r="A263" s="3"/>
      <c r="B263" s="3"/>
      <c r="C263" s="3"/>
      <c r="E263" s="29"/>
    </row>
    <row r="264" spans="1:5">
      <c r="A264" s="3"/>
      <c r="B264" s="3"/>
      <c r="C264" s="3"/>
      <c r="E264" s="29"/>
    </row>
    <row r="265" spans="1:5">
      <c r="A265" s="3"/>
      <c r="B265" s="3"/>
      <c r="C265" s="3"/>
      <c r="E265" s="29"/>
    </row>
    <row r="266" spans="1:5">
      <c r="A266" s="3"/>
      <c r="B266" s="3"/>
      <c r="C266" s="3"/>
      <c r="E266" s="29"/>
    </row>
    <row r="267" spans="1:5">
      <c r="A267" s="3"/>
      <c r="B267" s="3"/>
      <c r="C267" s="3"/>
      <c r="E267" s="29"/>
    </row>
    <row r="268" spans="1:5">
      <c r="A268" s="3"/>
      <c r="B268" s="3"/>
      <c r="C268" s="3"/>
      <c r="E268" s="29"/>
    </row>
    <row r="269" spans="1:5">
      <c r="A269" s="3"/>
      <c r="B269" s="3"/>
      <c r="C269" s="3"/>
      <c r="E269" s="29"/>
    </row>
    <row r="270" spans="1:5">
      <c r="A270" s="3"/>
      <c r="B270" s="3"/>
      <c r="C270" s="3"/>
      <c r="E270" s="29"/>
    </row>
    <row r="271" spans="1:5">
      <c r="A271" s="3"/>
      <c r="B271" s="3"/>
      <c r="C271" s="3"/>
      <c r="E271" s="29"/>
    </row>
    <row r="272" spans="1:5">
      <c r="A272" s="3"/>
      <c r="B272" s="3"/>
      <c r="C272" s="3"/>
      <c r="E272" s="29"/>
    </row>
    <row r="273" spans="1:5">
      <c r="A273" s="3"/>
      <c r="B273" s="3"/>
      <c r="C273" s="3"/>
      <c r="E273" s="29"/>
    </row>
    <row r="274" spans="1:5">
      <c r="A274" s="3"/>
      <c r="B274" s="3"/>
      <c r="C274" s="3"/>
      <c r="E274" s="29"/>
    </row>
    <row r="275" spans="1:5">
      <c r="A275" s="3"/>
      <c r="B275" s="3"/>
      <c r="C275" s="3"/>
      <c r="E275" s="29"/>
    </row>
    <row r="276" spans="1:5">
      <c r="A276" s="3"/>
      <c r="B276" s="3"/>
      <c r="C276" s="3"/>
      <c r="E276" s="29"/>
    </row>
    <row r="277" spans="1:5">
      <c r="A277" s="3"/>
      <c r="B277" s="3"/>
      <c r="C277" s="3"/>
      <c r="E277" s="29"/>
    </row>
    <row r="278" spans="1:5">
      <c r="A278" s="3"/>
      <c r="B278" s="3"/>
      <c r="C278" s="3"/>
      <c r="E278" s="29"/>
    </row>
    <row r="279" spans="1:5">
      <c r="A279" s="3"/>
      <c r="B279" s="3"/>
      <c r="C279" s="3"/>
      <c r="E279" s="29"/>
    </row>
    <row r="280" spans="1:5">
      <c r="A280" s="3"/>
      <c r="B280" s="3"/>
      <c r="C280" s="3"/>
      <c r="E280" s="29"/>
    </row>
    <row r="281" spans="1:5">
      <c r="A281" s="3"/>
      <c r="B281" s="3"/>
      <c r="C281" s="3"/>
      <c r="E281" s="29"/>
    </row>
    <row r="282" spans="1:5">
      <c r="A282" s="3"/>
      <c r="B282" s="3"/>
      <c r="C282" s="3"/>
      <c r="E282" s="29"/>
    </row>
    <row r="283" spans="1:5">
      <c r="A283" s="3"/>
      <c r="B283" s="3"/>
      <c r="C283" s="3"/>
      <c r="E283" s="29"/>
    </row>
    <row r="284" spans="1:5">
      <c r="A284" s="3"/>
      <c r="B284" s="3"/>
      <c r="C284" s="3"/>
      <c r="E284" s="29"/>
    </row>
    <row r="285" spans="1:5">
      <c r="A285" s="3"/>
      <c r="B285" s="3"/>
      <c r="C285" s="3"/>
      <c r="E285" s="29"/>
    </row>
    <row r="286" spans="1:5">
      <c r="A286" s="3"/>
      <c r="B286" s="3"/>
      <c r="C286" s="3"/>
      <c r="E286" s="29"/>
    </row>
    <row r="287" spans="1:5">
      <c r="A287" s="3"/>
      <c r="B287" s="3"/>
      <c r="C287" s="3"/>
      <c r="E287" s="29"/>
    </row>
    <row r="288" spans="1:5">
      <c r="A288" s="3"/>
      <c r="B288" s="3"/>
      <c r="C288" s="3"/>
      <c r="E288" s="29"/>
    </row>
    <row r="289" spans="1:5">
      <c r="A289" s="3"/>
      <c r="B289" s="3"/>
      <c r="C289" s="3"/>
      <c r="E289" s="29"/>
    </row>
    <row r="290" spans="1:5">
      <c r="A290" s="3"/>
      <c r="B290" s="3"/>
      <c r="C290" s="3"/>
      <c r="E290" s="29"/>
    </row>
    <row r="291" spans="1:5">
      <c r="A291" s="3"/>
      <c r="B291" s="3"/>
      <c r="C291" s="3"/>
      <c r="E291" s="29"/>
    </row>
    <row r="292" spans="1:5">
      <c r="A292" s="3"/>
      <c r="B292" s="3"/>
      <c r="C292" s="3"/>
      <c r="E292" s="29"/>
    </row>
    <row r="293" spans="1:5">
      <c r="A293" s="3"/>
      <c r="B293" s="3"/>
      <c r="C293" s="3"/>
      <c r="E293" s="29"/>
    </row>
    <row r="294" spans="1:5">
      <c r="A294" s="3"/>
      <c r="B294" s="3"/>
      <c r="C294" s="3"/>
      <c r="E294" s="29"/>
    </row>
    <row r="295" spans="1:5">
      <c r="A295" s="3"/>
      <c r="B295" s="3"/>
      <c r="C295" s="3"/>
      <c r="E295" s="29"/>
    </row>
    <row r="296" spans="1:5">
      <c r="A296" s="3"/>
      <c r="B296" s="3"/>
      <c r="C296" s="3"/>
      <c r="E296" s="29"/>
    </row>
    <row r="297" spans="1:5">
      <c r="A297" s="3"/>
      <c r="B297" s="3"/>
      <c r="C297" s="3"/>
      <c r="E297" s="29"/>
    </row>
    <row r="298" spans="1:5">
      <c r="A298" s="3"/>
      <c r="B298" s="3"/>
      <c r="C298" s="3"/>
      <c r="E298" s="29"/>
    </row>
    <row r="299" spans="1:5">
      <c r="A299" s="3"/>
      <c r="B299" s="3"/>
      <c r="C299" s="3"/>
      <c r="E299" s="29"/>
    </row>
    <row r="300" spans="1:5">
      <c r="A300" s="3"/>
      <c r="B300" s="3"/>
      <c r="C300" s="3"/>
      <c r="E300" s="29"/>
    </row>
    <row r="301" spans="1:5">
      <c r="A301" s="3"/>
      <c r="B301" s="3"/>
      <c r="C301" s="3"/>
      <c r="E301" s="29"/>
    </row>
    <row r="302" spans="1:5">
      <c r="A302" s="3"/>
      <c r="B302" s="3"/>
      <c r="C302" s="3"/>
      <c r="E302" s="29"/>
    </row>
    <row r="303" spans="1:5">
      <c r="A303" s="3"/>
      <c r="B303" s="3"/>
      <c r="C303" s="3"/>
      <c r="E303" s="29"/>
    </row>
    <row r="304" spans="1:5">
      <c r="A304" s="3"/>
      <c r="B304" s="3"/>
      <c r="C304" s="3"/>
      <c r="E304" s="29"/>
    </row>
    <row r="305" spans="1:5">
      <c r="A305" s="3"/>
      <c r="B305" s="3"/>
      <c r="C305" s="3"/>
      <c r="E305" s="29"/>
    </row>
    <row r="306" spans="1:5">
      <c r="A306" s="3"/>
      <c r="B306" s="3"/>
      <c r="C306" s="3"/>
      <c r="E306" s="29"/>
    </row>
    <row r="307" spans="1:5">
      <c r="A307" s="3"/>
      <c r="B307" s="3"/>
      <c r="C307" s="3"/>
      <c r="E307" s="29"/>
    </row>
    <row r="308" spans="1:5">
      <c r="A308" s="3"/>
      <c r="B308" s="3"/>
      <c r="C308" s="3"/>
      <c r="E308" s="29"/>
    </row>
    <row r="309" spans="1:5">
      <c r="A309" s="3"/>
      <c r="B309" s="3"/>
      <c r="C309" s="3"/>
      <c r="E309" s="29"/>
    </row>
    <row r="310" spans="1:5">
      <c r="A310" s="3"/>
      <c r="B310" s="3"/>
      <c r="C310" s="3"/>
      <c r="E310" s="29"/>
    </row>
    <row r="311" spans="1:5">
      <c r="A311" s="3"/>
      <c r="B311" s="3"/>
      <c r="C311" s="3"/>
      <c r="E311" s="29"/>
    </row>
    <row r="312" spans="1:5">
      <c r="A312" s="3"/>
      <c r="B312" s="3"/>
      <c r="C312" s="3"/>
      <c r="E312" s="29"/>
    </row>
    <row r="313" spans="1:5">
      <c r="A313" s="3"/>
      <c r="B313" s="3"/>
      <c r="C313" s="3"/>
      <c r="E313" s="29"/>
    </row>
    <row r="314" spans="1:5">
      <c r="A314" s="3"/>
      <c r="B314" s="3"/>
      <c r="C314" s="3"/>
      <c r="E314" s="29"/>
    </row>
    <row r="315" spans="1:5">
      <c r="A315" s="3"/>
      <c r="B315" s="3"/>
      <c r="C315" s="3"/>
      <c r="E315" s="29"/>
    </row>
    <row r="316" spans="1:5">
      <c r="A316" s="3"/>
      <c r="B316" s="3"/>
      <c r="C316" s="3"/>
      <c r="E316" s="29"/>
    </row>
    <row r="317" spans="1:5">
      <c r="A317" s="3"/>
      <c r="B317" s="3"/>
      <c r="C317" s="3"/>
      <c r="E317" s="29"/>
    </row>
    <row r="318" spans="1:5">
      <c r="A318" s="3"/>
      <c r="B318" s="3"/>
      <c r="C318" s="3"/>
      <c r="E318" s="29"/>
    </row>
    <row r="319" spans="1:5">
      <c r="A319" s="3"/>
      <c r="B319" s="3"/>
      <c r="C319" s="3"/>
      <c r="E319" s="29"/>
    </row>
    <row r="320" spans="1:5">
      <c r="A320" s="3"/>
      <c r="B320" s="3"/>
      <c r="C320" s="3"/>
      <c r="E320" s="29"/>
    </row>
    <row r="321" spans="1:5">
      <c r="A321" s="3"/>
      <c r="B321" s="3"/>
      <c r="C321" s="3"/>
      <c r="E321" s="29"/>
    </row>
    <row r="322" spans="1:5">
      <c r="A322" s="3"/>
      <c r="B322" s="3"/>
      <c r="C322" s="3"/>
      <c r="E322" s="29"/>
    </row>
    <row r="323" spans="1:5">
      <c r="A323" s="3"/>
      <c r="B323" s="3"/>
      <c r="C323" s="3"/>
      <c r="E323" s="29"/>
    </row>
    <row r="324" spans="1:5">
      <c r="A324" s="3"/>
      <c r="B324" s="3"/>
      <c r="C324" s="3"/>
      <c r="E324" s="29"/>
    </row>
    <row r="325" spans="1:5">
      <c r="A325" s="3"/>
      <c r="B325" s="3"/>
      <c r="C325" s="3"/>
      <c r="E325" s="29"/>
    </row>
    <row r="326" spans="1:5">
      <c r="A326" s="3"/>
      <c r="B326" s="3"/>
      <c r="C326" s="3"/>
      <c r="E326" s="29"/>
    </row>
    <row r="327" spans="1:5">
      <c r="A327" s="3"/>
      <c r="B327" s="3"/>
      <c r="C327" s="3"/>
      <c r="E327" s="29"/>
    </row>
    <row r="328" spans="1:5">
      <c r="A328" s="3"/>
      <c r="B328" s="3"/>
      <c r="C328" s="3"/>
      <c r="E328" s="29"/>
    </row>
    <row r="329" spans="1:5">
      <c r="A329" s="3"/>
      <c r="B329" s="3"/>
      <c r="C329" s="3"/>
      <c r="E329" s="29"/>
    </row>
    <row r="330" spans="1:5">
      <c r="A330" s="3"/>
      <c r="B330" s="3"/>
      <c r="C330" s="3"/>
      <c r="E330" s="29"/>
    </row>
    <row r="331" spans="1:5">
      <c r="A331" s="3"/>
      <c r="B331" s="3"/>
      <c r="C331" s="3"/>
      <c r="E331" s="29"/>
    </row>
    <row r="332" spans="1:5">
      <c r="A332" s="3"/>
      <c r="B332" s="3"/>
      <c r="C332" s="3"/>
      <c r="E332" s="29"/>
    </row>
    <row r="333" spans="1:5">
      <c r="A333" s="3"/>
      <c r="B333" s="3"/>
      <c r="C333" s="3"/>
      <c r="E333" s="29"/>
    </row>
    <row r="334" spans="1:5">
      <c r="A334" s="3"/>
      <c r="B334" s="3"/>
      <c r="C334" s="3"/>
      <c r="E334" s="29"/>
    </row>
    <row r="335" spans="1:5">
      <c r="A335" s="3"/>
      <c r="B335" s="3"/>
      <c r="C335" s="3"/>
      <c r="E335" s="29"/>
    </row>
    <row r="336" spans="1:5">
      <c r="A336" s="3"/>
      <c r="B336" s="3"/>
      <c r="C336" s="3"/>
      <c r="E336" s="29"/>
    </row>
    <row r="337" spans="1:5">
      <c r="A337" s="3"/>
      <c r="B337" s="3"/>
      <c r="C337" s="3"/>
      <c r="E337" s="29"/>
    </row>
    <row r="338" spans="1:5">
      <c r="A338" s="3"/>
      <c r="B338" s="3"/>
      <c r="C338" s="3"/>
      <c r="E338" s="29"/>
    </row>
    <row r="339" spans="1:5">
      <c r="A339" s="3"/>
      <c r="B339" s="3"/>
      <c r="C339" s="3"/>
      <c r="E339" s="29"/>
    </row>
    <row r="340" spans="1:5">
      <c r="A340" s="3"/>
      <c r="B340" s="3"/>
      <c r="C340" s="3"/>
      <c r="E340" s="29"/>
    </row>
    <row r="341" spans="1:5">
      <c r="A341" s="3"/>
      <c r="B341" s="3"/>
      <c r="C341" s="3"/>
      <c r="E341" s="29"/>
    </row>
    <row r="342" spans="1:5">
      <c r="A342" s="3"/>
      <c r="B342" s="3"/>
      <c r="C342" s="3"/>
      <c r="E342" s="29"/>
    </row>
    <row r="343" spans="1:5">
      <c r="A343" s="3"/>
      <c r="B343" s="3"/>
      <c r="C343" s="3"/>
      <c r="E343" s="29"/>
    </row>
    <row r="344" spans="1:5">
      <c r="A344" s="3"/>
      <c r="B344" s="3"/>
      <c r="C344" s="3"/>
      <c r="E344" s="29"/>
    </row>
    <row r="345" spans="1:5">
      <c r="A345" s="3"/>
      <c r="B345" s="3"/>
      <c r="C345" s="3"/>
      <c r="E345" s="29"/>
    </row>
    <row r="346" spans="1:5">
      <c r="A346" s="3"/>
      <c r="B346" s="3"/>
      <c r="C346" s="3"/>
      <c r="E346" s="29"/>
    </row>
    <row r="347" spans="1:5">
      <c r="A347" s="3"/>
      <c r="B347" s="3"/>
      <c r="C347" s="3"/>
      <c r="E347" s="29"/>
    </row>
    <row r="348" spans="1:5">
      <c r="A348" s="3"/>
      <c r="B348" s="3"/>
      <c r="C348" s="3"/>
      <c r="E348" s="29"/>
    </row>
    <row r="349" spans="1:5">
      <c r="A349" s="3"/>
      <c r="B349" s="3"/>
      <c r="C349" s="3"/>
      <c r="E349" s="29"/>
    </row>
    <row r="350" spans="1:5">
      <c r="A350" s="3"/>
      <c r="B350" s="3"/>
      <c r="C350" s="3"/>
      <c r="E350" s="29"/>
    </row>
    <row r="351" spans="1:5">
      <c r="A351" s="3"/>
      <c r="B351" s="3"/>
      <c r="C351" s="3"/>
      <c r="E351" s="29"/>
    </row>
    <row r="352" spans="1:5">
      <c r="A352" s="3"/>
      <c r="B352" s="3"/>
      <c r="C352" s="3"/>
      <c r="E352" s="29"/>
    </row>
    <row r="353" spans="1:5">
      <c r="A353" s="3"/>
      <c r="B353" s="3"/>
      <c r="C353" s="3"/>
      <c r="E353" s="29"/>
    </row>
    <row r="354" spans="1:5">
      <c r="A354" s="3"/>
      <c r="B354" s="3"/>
      <c r="C354" s="3"/>
      <c r="E354" s="29"/>
    </row>
    <row r="355" spans="1:5">
      <c r="A355" s="3"/>
      <c r="B355" s="3"/>
      <c r="C355" s="3"/>
      <c r="E355" s="29"/>
    </row>
    <row r="356" spans="1:5">
      <c r="A356" s="3"/>
      <c r="B356" s="3"/>
      <c r="C356" s="3"/>
      <c r="E356" s="29"/>
    </row>
    <row r="357" spans="1:5">
      <c r="A357" s="3"/>
      <c r="B357" s="3"/>
      <c r="C357" s="3"/>
      <c r="E357" s="29"/>
    </row>
    <row r="358" spans="1:5">
      <c r="A358" s="3"/>
      <c r="B358" s="3"/>
      <c r="C358" s="3"/>
      <c r="E358" s="29"/>
    </row>
    <row r="359" spans="1:5">
      <c r="A359" s="3"/>
      <c r="B359" s="3"/>
      <c r="C359" s="3"/>
      <c r="E359" s="29"/>
    </row>
    <row r="360" spans="1:5">
      <c r="A360" s="3"/>
      <c r="B360" s="3"/>
      <c r="C360" s="3"/>
      <c r="E360" s="29"/>
    </row>
    <row r="361" spans="1:5">
      <c r="A361" s="3"/>
      <c r="B361" s="3"/>
      <c r="C361" s="3"/>
      <c r="E361" s="29"/>
    </row>
    <row r="362" spans="1:5">
      <c r="A362" s="3"/>
      <c r="B362" s="3"/>
      <c r="C362" s="3"/>
      <c r="E362" s="29"/>
    </row>
    <row r="363" spans="1:5">
      <c r="A363" s="3"/>
      <c r="B363" s="3"/>
      <c r="C363" s="3"/>
      <c r="E363" s="29"/>
    </row>
    <row r="364" spans="1:5">
      <c r="A364" s="3"/>
      <c r="B364" s="3"/>
      <c r="C364" s="3"/>
      <c r="E364" s="29"/>
    </row>
    <row r="365" spans="1:5">
      <c r="A365" s="3"/>
      <c r="B365" s="3"/>
      <c r="C365" s="3"/>
      <c r="E365" s="29"/>
    </row>
    <row r="366" spans="1:5">
      <c r="A366" s="3"/>
      <c r="B366" s="3"/>
      <c r="C366" s="3"/>
      <c r="E366" s="29"/>
    </row>
    <row r="367" spans="1:5">
      <c r="A367" s="3"/>
      <c r="B367" s="3"/>
      <c r="C367" s="3"/>
      <c r="E367" s="29"/>
    </row>
    <row r="368" spans="1:5">
      <c r="A368" s="3"/>
      <c r="B368" s="3"/>
      <c r="C368" s="3"/>
      <c r="E368" s="29"/>
    </row>
    <row r="369" spans="1:5">
      <c r="A369" s="3"/>
      <c r="B369" s="3"/>
      <c r="C369" s="3"/>
      <c r="E369" s="29"/>
    </row>
    <row r="370" spans="1:5">
      <c r="A370" s="3"/>
      <c r="B370" s="3"/>
      <c r="C370" s="3"/>
      <c r="E370" s="29"/>
    </row>
    <row r="371" spans="1:5">
      <c r="A371" s="3"/>
      <c r="B371" s="3"/>
      <c r="C371" s="3"/>
      <c r="E371" s="29"/>
    </row>
    <row r="372" spans="1:5">
      <c r="A372" s="3"/>
      <c r="B372" s="3"/>
      <c r="C372" s="3"/>
      <c r="E372" s="29"/>
    </row>
    <row r="373" spans="1:5">
      <c r="A373" s="3"/>
      <c r="B373" s="3"/>
      <c r="C373" s="3"/>
      <c r="E373" s="29"/>
    </row>
    <row r="374" spans="1:5">
      <c r="A374" s="3"/>
      <c r="B374" s="3"/>
      <c r="C374" s="3"/>
      <c r="E374" s="29"/>
    </row>
    <row r="375" spans="1:5">
      <c r="A375" s="3"/>
      <c r="B375" s="3"/>
      <c r="C375" s="3"/>
      <c r="E375" s="29"/>
    </row>
    <row r="376" spans="1:5">
      <c r="A376" s="3"/>
      <c r="B376" s="3"/>
      <c r="C376" s="3"/>
      <c r="E376" s="29"/>
    </row>
    <row r="377" spans="1:5">
      <c r="A377" s="3"/>
      <c r="B377" s="3"/>
      <c r="C377" s="3"/>
      <c r="E377" s="29"/>
    </row>
    <row r="378" spans="1:5">
      <c r="A378" s="3"/>
      <c r="B378" s="3"/>
      <c r="C378" s="3"/>
      <c r="E378" s="29"/>
    </row>
    <row r="379" spans="1:5">
      <c r="A379" s="3"/>
      <c r="B379" s="3"/>
      <c r="C379" s="3"/>
      <c r="E379" s="29"/>
    </row>
    <row r="380" spans="1:5">
      <c r="A380" s="3"/>
      <c r="B380" s="3"/>
      <c r="C380" s="3"/>
      <c r="E380" s="29"/>
    </row>
    <row r="381" spans="1:5">
      <c r="A381" s="3"/>
      <c r="B381" s="3"/>
      <c r="C381" s="3"/>
      <c r="E381" s="29"/>
    </row>
    <row r="382" spans="1:5">
      <c r="A382" s="3"/>
      <c r="B382" s="3"/>
      <c r="C382" s="3"/>
      <c r="E382" s="29"/>
    </row>
    <row r="383" spans="1:5">
      <c r="A383" s="3"/>
      <c r="B383" s="3"/>
      <c r="C383" s="3"/>
      <c r="E383" s="29"/>
    </row>
    <row r="384" spans="1:5">
      <c r="A384" s="3"/>
      <c r="B384" s="3"/>
      <c r="C384" s="3"/>
      <c r="E384" s="29"/>
    </row>
    <row r="385" spans="1:5">
      <c r="A385" s="3"/>
      <c r="B385" s="3"/>
      <c r="C385" s="3"/>
      <c r="E385" s="29"/>
    </row>
    <row r="386" spans="1:5">
      <c r="A386" s="3"/>
      <c r="B386" s="3"/>
      <c r="C386" s="3"/>
      <c r="E386" s="29"/>
    </row>
    <row r="387" spans="1:5">
      <c r="A387" s="3"/>
      <c r="B387" s="3"/>
      <c r="C387" s="3"/>
      <c r="E387" s="29"/>
    </row>
    <row r="388" spans="1:5">
      <c r="A388" s="3"/>
      <c r="B388" s="3"/>
      <c r="C388" s="3"/>
      <c r="E388" s="29"/>
    </row>
    <row r="389" spans="1:5">
      <c r="A389" s="3"/>
      <c r="B389" s="3"/>
      <c r="C389" s="3"/>
      <c r="E389" s="29"/>
    </row>
    <row r="390" spans="1:5">
      <c r="A390" s="3"/>
      <c r="B390" s="3"/>
      <c r="C390" s="3"/>
      <c r="E390" s="29"/>
    </row>
    <row r="391" spans="1:5">
      <c r="A391" s="3"/>
      <c r="B391" s="3"/>
      <c r="C391" s="3"/>
      <c r="E391" s="29"/>
    </row>
    <row r="392" spans="1:5">
      <c r="A392" s="3"/>
      <c r="B392" s="3"/>
      <c r="C392" s="3"/>
      <c r="E392" s="29"/>
    </row>
    <row r="393" spans="1:5">
      <c r="A393" s="3"/>
      <c r="B393" s="3"/>
      <c r="C393" s="3"/>
      <c r="E393" s="29"/>
    </row>
    <row r="394" spans="1:5">
      <c r="A394" s="3"/>
      <c r="B394" s="3"/>
      <c r="C394" s="3"/>
      <c r="E394" s="29"/>
    </row>
    <row r="395" spans="1:5">
      <c r="A395" s="3"/>
      <c r="B395" s="3"/>
      <c r="C395" s="3"/>
      <c r="E395" s="29"/>
    </row>
    <row r="396" spans="1:5">
      <c r="A396" s="3"/>
      <c r="B396" s="3"/>
      <c r="C396" s="3"/>
      <c r="E396" s="29"/>
    </row>
    <row r="397" spans="1:5">
      <c r="A397" s="3"/>
      <c r="B397" s="3"/>
      <c r="C397" s="3"/>
      <c r="E397" s="29"/>
    </row>
    <row r="398" spans="1:5">
      <c r="A398" s="3"/>
      <c r="B398" s="3"/>
      <c r="C398" s="3"/>
      <c r="E398" s="29"/>
    </row>
    <row r="399" spans="1:5">
      <c r="A399" s="3"/>
      <c r="B399" s="3"/>
      <c r="C399" s="3"/>
      <c r="E399" s="29"/>
    </row>
    <row r="400" spans="1:5">
      <c r="A400" s="3"/>
      <c r="B400" s="3"/>
      <c r="C400" s="3"/>
      <c r="E400" s="29"/>
    </row>
    <row r="401" spans="1:5">
      <c r="A401" s="3"/>
      <c r="B401" s="3"/>
      <c r="C401" s="3"/>
      <c r="E401" s="29"/>
    </row>
    <row r="402" spans="1:5">
      <c r="A402" s="3"/>
      <c r="B402" s="3"/>
      <c r="C402" s="3"/>
      <c r="E402" s="29"/>
    </row>
    <row r="403" spans="1:5">
      <c r="A403" s="3"/>
      <c r="B403" s="3"/>
      <c r="C403" s="3"/>
      <c r="E403" s="29"/>
    </row>
    <row r="404" spans="1:5">
      <c r="A404" s="3"/>
      <c r="B404" s="3"/>
      <c r="C404" s="3"/>
      <c r="E404" s="29"/>
    </row>
    <row r="405" spans="1:5">
      <c r="A405" s="3"/>
      <c r="B405" s="3"/>
      <c r="C405" s="3"/>
      <c r="E405" s="29"/>
    </row>
    <row r="406" spans="1:5">
      <c r="A406" s="3"/>
      <c r="B406" s="3"/>
      <c r="C406" s="3"/>
      <c r="E406" s="29"/>
    </row>
    <row r="407" spans="1:5">
      <c r="A407" s="3"/>
      <c r="B407" s="3"/>
      <c r="C407" s="3"/>
      <c r="E407" s="29"/>
    </row>
    <row r="408" spans="1:5">
      <c r="A408" s="3"/>
      <c r="B408" s="3"/>
      <c r="C408" s="3"/>
      <c r="E408" s="29"/>
    </row>
    <row r="409" spans="1:5">
      <c r="A409" s="3"/>
      <c r="B409" s="3"/>
      <c r="C409" s="3"/>
      <c r="E409" s="29"/>
    </row>
    <row r="410" spans="1:5">
      <c r="A410" s="3"/>
      <c r="B410" s="3"/>
      <c r="C410" s="3"/>
      <c r="E410" s="29"/>
    </row>
    <row r="411" spans="1:5">
      <c r="A411" s="3"/>
      <c r="B411" s="3"/>
      <c r="C411" s="3"/>
      <c r="E411" s="29"/>
    </row>
    <row r="412" spans="1:5">
      <c r="A412" s="3"/>
      <c r="B412" s="3"/>
      <c r="C412" s="3"/>
      <c r="E412" s="29"/>
    </row>
    <row r="413" spans="1:5">
      <c r="A413" s="3"/>
      <c r="B413" s="3"/>
      <c r="C413" s="3"/>
      <c r="E413" s="29"/>
    </row>
    <row r="414" spans="1:5">
      <c r="A414" s="3"/>
      <c r="B414" s="3"/>
      <c r="C414" s="3"/>
      <c r="E414" s="29"/>
    </row>
    <row r="415" spans="1:5">
      <c r="A415" s="3"/>
      <c r="B415" s="3"/>
      <c r="C415" s="3"/>
      <c r="E415" s="29"/>
    </row>
    <row r="416" spans="1:5">
      <c r="A416" s="3"/>
      <c r="B416" s="3"/>
      <c r="C416" s="3"/>
      <c r="E416" s="29"/>
    </row>
    <row r="417" spans="1:5">
      <c r="A417" s="3"/>
      <c r="B417" s="3"/>
      <c r="C417" s="3"/>
      <c r="E417" s="29"/>
    </row>
    <row r="418" spans="1:5">
      <c r="A418" s="3"/>
      <c r="B418" s="3"/>
      <c r="C418" s="3"/>
      <c r="E418" s="29"/>
    </row>
    <row r="419" spans="1:5">
      <c r="A419" s="3"/>
      <c r="B419" s="3"/>
      <c r="C419" s="3"/>
      <c r="E419" s="29"/>
    </row>
    <row r="420" spans="1:5">
      <c r="A420" s="3"/>
      <c r="B420" s="3"/>
      <c r="C420" s="3"/>
      <c r="E420" s="29"/>
    </row>
    <row r="421" spans="1:5">
      <c r="A421" s="3"/>
      <c r="B421" s="3"/>
      <c r="C421" s="3"/>
      <c r="E421" s="29"/>
    </row>
    <row r="422" spans="1:5">
      <c r="A422" s="3"/>
      <c r="B422" s="3"/>
      <c r="C422" s="3"/>
      <c r="E422" s="29"/>
    </row>
    <row r="423" spans="1:5">
      <c r="A423" s="3"/>
      <c r="B423" s="3"/>
      <c r="C423" s="3"/>
      <c r="E423" s="29"/>
    </row>
    <row r="424" spans="1:5">
      <c r="A424" s="3"/>
      <c r="B424" s="3"/>
      <c r="C424" s="3"/>
      <c r="E424" s="29"/>
    </row>
    <row r="425" spans="1:5">
      <c r="A425" s="3"/>
      <c r="B425" s="3"/>
      <c r="C425" s="3"/>
      <c r="E425" s="29"/>
    </row>
    <row r="426" spans="1:5">
      <c r="A426" s="3"/>
      <c r="B426" s="3"/>
      <c r="C426" s="3"/>
      <c r="E426" s="29"/>
    </row>
    <row r="427" spans="1:5">
      <c r="A427" s="3"/>
      <c r="B427" s="3"/>
      <c r="C427" s="3"/>
      <c r="E427" s="29"/>
    </row>
    <row r="428" spans="1:5">
      <c r="A428" s="3"/>
      <c r="B428" s="3"/>
      <c r="C428" s="3"/>
      <c r="E428" s="29"/>
    </row>
    <row r="429" spans="1:5">
      <c r="A429" s="3"/>
      <c r="B429" s="3"/>
      <c r="C429" s="3"/>
      <c r="E429" s="29"/>
    </row>
    <row r="430" spans="1:5">
      <c r="A430" s="3"/>
      <c r="B430" s="3"/>
      <c r="C430" s="3"/>
      <c r="E430" s="29"/>
    </row>
    <row r="431" spans="1:5">
      <c r="A431" s="3"/>
      <c r="B431" s="3"/>
      <c r="C431" s="3"/>
      <c r="E431" s="29"/>
    </row>
    <row r="432" spans="1:5">
      <c r="A432" s="3"/>
      <c r="B432" s="3"/>
      <c r="C432" s="3"/>
      <c r="E432" s="29"/>
    </row>
    <row r="433" spans="1:5">
      <c r="A433" s="3"/>
      <c r="B433" s="3"/>
      <c r="C433" s="3"/>
      <c r="E433" s="29"/>
    </row>
    <row r="434" spans="1:5">
      <c r="A434" s="3"/>
      <c r="B434" s="3"/>
      <c r="C434" s="3"/>
      <c r="E434" s="29"/>
    </row>
    <row r="435" spans="1:5">
      <c r="A435" s="3"/>
      <c r="B435" s="3"/>
      <c r="C435" s="3"/>
      <c r="E435" s="29"/>
    </row>
    <row r="436" spans="1:5">
      <c r="A436" s="3"/>
      <c r="B436" s="3"/>
      <c r="C436" s="3"/>
      <c r="E436" s="29"/>
    </row>
    <row r="437" spans="1:5">
      <c r="A437" s="3"/>
      <c r="B437" s="3"/>
      <c r="C437" s="3"/>
      <c r="E437" s="29"/>
    </row>
    <row r="438" spans="1:5">
      <c r="A438" s="3"/>
      <c r="B438" s="3"/>
      <c r="C438" s="3"/>
      <c r="E438" s="29"/>
    </row>
    <row r="439" spans="1:5">
      <c r="A439" s="3"/>
      <c r="B439" s="3"/>
      <c r="C439" s="3"/>
      <c r="E439" s="29"/>
    </row>
    <row r="440" spans="1:5">
      <c r="A440" s="3"/>
      <c r="B440" s="3"/>
      <c r="C440" s="3"/>
      <c r="E440" s="29"/>
    </row>
    <row r="441" spans="1:5">
      <c r="A441" s="3"/>
      <c r="B441" s="3"/>
      <c r="C441" s="3"/>
      <c r="E441" s="29"/>
    </row>
    <row r="442" spans="1:5">
      <c r="A442" s="3"/>
      <c r="B442" s="3"/>
      <c r="C442" s="3"/>
      <c r="E442" s="29"/>
    </row>
    <row r="443" spans="1:5">
      <c r="A443" s="3"/>
      <c r="B443" s="3"/>
      <c r="C443" s="3"/>
      <c r="E443" s="29"/>
    </row>
    <row r="444" spans="1:5">
      <c r="A444" s="3"/>
      <c r="B444" s="3"/>
      <c r="C444" s="3"/>
      <c r="E444" s="29"/>
    </row>
    <row r="445" spans="1:5">
      <c r="A445" s="3"/>
      <c r="B445" s="3"/>
      <c r="C445" s="3"/>
      <c r="E445" s="29"/>
    </row>
    <row r="446" spans="1:5">
      <c r="A446" s="3"/>
      <c r="B446" s="3"/>
      <c r="C446" s="3"/>
      <c r="E446" s="29"/>
    </row>
    <row r="447" spans="1:5">
      <c r="A447" s="3"/>
      <c r="B447" s="3"/>
      <c r="C447" s="3"/>
      <c r="E447" s="29"/>
    </row>
    <row r="448" spans="1:5">
      <c r="A448" s="3"/>
      <c r="B448" s="3"/>
      <c r="C448" s="3"/>
      <c r="E448" s="29"/>
    </row>
    <row r="449" spans="1:5">
      <c r="A449" s="3"/>
      <c r="B449" s="3"/>
      <c r="C449" s="3"/>
      <c r="E449" s="29"/>
    </row>
    <row r="450" spans="1:5">
      <c r="A450" s="3"/>
      <c r="B450" s="3"/>
      <c r="C450" s="3"/>
      <c r="E450" s="29"/>
    </row>
    <row r="451" spans="1:5">
      <c r="A451" s="3"/>
      <c r="B451" s="3"/>
      <c r="C451" s="3"/>
      <c r="E451" s="29"/>
    </row>
    <row r="452" spans="1:5">
      <c r="A452" s="3"/>
      <c r="B452" s="3"/>
      <c r="C452" s="3"/>
      <c r="E452" s="29"/>
    </row>
    <row r="453" spans="1:5">
      <c r="A453" s="3"/>
      <c r="B453" s="3"/>
      <c r="C453" s="3"/>
      <c r="E453" s="29"/>
    </row>
    <row r="454" spans="1:5">
      <c r="A454" s="3"/>
      <c r="B454" s="3"/>
      <c r="C454" s="3"/>
      <c r="E454" s="29"/>
    </row>
    <row r="455" spans="1:5">
      <c r="A455" s="3"/>
      <c r="B455" s="3"/>
      <c r="C455" s="3"/>
      <c r="E455" s="29"/>
    </row>
    <row r="456" spans="1:5">
      <c r="A456" s="3"/>
      <c r="B456" s="3"/>
      <c r="C456" s="3"/>
      <c r="E456" s="29"/>
    </row>
    <row r="457" spans="1:5">
      <c r="A457" s="3"/>
      <c r="B457" s="3"/>
      <c r="C457" s="3"/>
      <c r="E457" s="29"/>
    </row>
    <row r="458" spans="1:5">
      <c r="A458" s="3"/>
      <c r="B458" s="3"/>
      <c r="C458" s="3"/>
      <c r="E458" s="29"/>
    </row>
    <row r="459" spans="1:5">
      <c r="A459" s="3"/>
      <c r="B459" s="3"/>
      <c r="C459" s="3"/>
      <c r="E459" s="29"/>
    </row>
    <row r="460" spans="1:5">
      <c r="A460" s="3"/>
      <c r="B460" s="3"/>
      <c r="C460" s="3"/>
      <c r="E460" s="29"/>
    </row>
    <row r="461" spans="1:5">
      <c r="A461" s="3"/>
      <c r="B461" s="3"/>
      <c r="C461" s="3"/>
      <c r="E461" s="29"/>
    </row>
    <row r="462" spans="1:5">
      <c r="A462" s="3"/>
      <c r="B462" s="3"/>
      <c r="C462" s="3"/>
      <c r="E462" s="29"/>
    </row>
    <row r="463" spans="1:5">
      <c r="A463" s="3"/>
      <c r="B463" s="3"/>
      <c r="C463" s="3"/>
      <c r="E463" s="29"/>
    </row>
    <row r="464" spans="1:5">
      <c r="A464" s="3"/>
      <c r="B464" s="3"/>
      <c r="C464" s="3"/>
      <c r="E464" s="29"/>
    </row>
    <row r="465" spans="1:5">
      <c r="A465" s="3"/>
      <c r="B465" s="3"/>
      <c r="C465" s="3"/>
      <c r="E465" s="29"/>
    </row>
    <row r="466" spans="1:5">
      <c r="A466" s="3"/>
      <c r="B466" s="3"/>
      <c r="C466" s="3"/>
      <c r="E466" s="29"/>
    </row>
    <row r="467" spans="1:5">
      <c r="A467" s="3"/>
      <c r="B467" s="3"/>
      <c r="C467" s="3"/>
      <c r="E467" s="29"/>
    </row>
    <row r="468" spans="1:5">
      <c r="A468" s="3"/>
      <c r="B468" s="3"/>
      <c r="C468" s="3"/>
      <c r="E468" s="29"/>
    </row>
    <row r="469" spans="1:5">
      <c r="A469" s="3"/>
      <c r="B469" s="3"/>
      <c r="C469" s="3"/>
      <c r="E469" s="29"/>
    </row>
    <row r="470" spans="1:5">
      <c r="A470" s="3"/>
      <c r="B470" s="3"/>
      <c r="C470" s="3"/>
      <c r="E470" s="29"/>
    </row>
    <row r="471" spans="1:5">
      <c r="A471" s="3"/>
      <c r="B471" s="3"/>
      <c r="C471" s="3"/>
      <c r="E471" s="29"/>
    </row>
    <row r="472" spans="1:5">
      <c r="A472" s="3"/>
      <c r="B472" s="3"/>
      <c r="C472" s="3"/>
      <c r="E472" s="29"/>
    </row>
    <row r="473" spans="1:5">
      <c r="A473" s="3"/>
      <c r="B473" s="3"/>
      <c r="C473" s="3"/>
      <c r="E473" s="29"/>
    </row>
    <row r="474" spans="1:5">
      <c r="A474" s="3"/>
      <c r="B474" s="3"/>
      <c r="C474" s="3"/>
      <c r="E474" s="29"/>
    </row>
    <row r="475" spans="1:5">
      <c r="A475" s="3"/>
      <c r="B475" s="3"/>
      <c r="C475" s="3"/>
      <c r="E475" s="29"/>
    </row>
    <row r="476" spans="1:5">
      <c r="A476" s="3"/>
      <c r="B476" s="3"/>
      <c r="C476" s="3"/>
      <c r="E476" s="29"/>
    </row>
    <row r="477" spans="1:5">
      <c r="A477" s="3"/>
      <c r="B477" s="3"/>
      <c r="C477" s="3"/>
      <c r="E477" s="29"/>
    </row>
    <row r="478" spans="1:5">
      <c r="A478" s="3"/>
      <c r="B478" s="3"/>
      <c r="C478" s="3"/>
      <c r="E478" s="29"/>
    </row>
    <row r="479" spans="1:5">
      <c r="A479" s="3"/>
      <c r="B479" s="3"/>
      <c r="C479" s="3"/>
      <c r="E479" s="29"/>
    </row>
    <row r="480" spans="1:5">
      <c r="A480" s="3"/>
      <c r="B480" s="3"/>
      <c r="C480" s="3"/>
      <c r="E480" s="29"/>
    </row>
    <row r="481" spans="1:5">
      <c r="A481" s="3"/>
      <c r="B481" s="3"/>
      <c r="C481" s="3"/>
      <c r="E481" s="29"/>
    </row>
    <row r="482" spans="1:5">
      <c r="A482" s="3"/>
      <c r="B482" s="3"/>
      <c r="C482" s="3"/>
      <c r="E482" s="29"/>
    </row>
    <row r="483" spans="1:5">
      <c r="A483" s="3"/>
      <c r="B483" s="3"/>
      <c r="C483" s="3"/>
      <c r="E483" s="29"/>
    </row>
    <row r="484" spans="1:5">
      <c r="A484" s="3"/>
      <c r="B484" s="3"/>
      <c r="C484" s="3"/>
      <c r="E484" s="29"/>
    </row>
    <row r="485" spans="1:5">
      <c r="A485" s="3"/>
      <c r="B485" s="3"/>
      <c r="C485" s="3"/>
      <c r="E485" s="29"/>
    </row>
    <row r="486" spans="1:5">
      <c r="A486" s="3"/>
      <c r="B486" s="3"/>
      <c r="C486" s="3"/>
      <c r="E486" s="29"/>
    </row>
    <row r="487" spans="1:5">
      <c r="A487" s="3"/>
      <c r="B487" s="3"/>
      <c r="C487" s="3"/>
      <c r="E487" s="29"/>
    </row>
    <row r="488" spans="1:5">
      <c r="A488" s="3"/>
      <c r="B488" s="3"/>
      <c r="C488" s="3"/>
      <c r="E488" s="29"/>
    </row>
    <row r="489" spans="1:5">
      <c r="A489" s="3"/>
      <c r="B489" s="3"/>
      <c r="C489" s="3"/>
      <c r="E489" s="29"/>
    </row>
    <row r="490" spans="1:5">
      <c r="A490" s="3"/>
      <c r="B490" s="3"/>
      <c r="C490" s="3"/>
      <c r="E490" s="29"/>
    </row>
    <row r="491" spans="1:5">
      <c r="A491" s="3"/>
      <c r="B491" s="3"/>
      <c r="C491" s="3"/>
      <c r="E491" s="29"/>
    </row>
    <row r="492" spans="1:5">
      <c r="A492" s="3"/>
      <c r="B492" s="3"/>
      <c r="C492" s="3"/>
      <c r="E492" s="29"/>
    </row>
    <row r="493" spans="1:5">
      <c r="A493" s="3"/>
      <c r="B493" s="3"/>
      <c r="C493" s="3"/>
      <c r="E493" s="29"/>
    </row>
    <row r="494" spans="1:5">
      <c r="A494" s="3"/>
      <c r="B494" s="3"/>
      <c r="C494" s="3"/>
      <c r="E494" s="29"/>
    </row>
    <row r="495" spans="1:5">
      <c r="A495" s="3"/>
      <c r="B495" s="3"/>
      <c r="C495" s="3"/>
      <c r="E495" s="29"/>
    </row>
    <row r="496" spans="1:5">
      <c r="A496" s="3"/>
      <c r="B496" s="3"/>
      <c r="C496" s="3"/>
      <c r="E496" s="29"/>
    </row>
    <row r="497" spans="1:5">
      <c r="A497" s="3"/>
      <c r="B497" s="3"/>
      <c r="C497" s="3"/>
      <c r="E497" s="29"/>
    </row>
    <row r="498" spans="1:5">
      <c r="A498" s="3"/>
      <c r="B498" s="3"/>
      <c r="C498" s="3"/>
      <c r="E498" s="29"/>
    </row>
    <row r="499" spans="1:5">
      <c r="A499" s="3"/>
      <c r="B499" s="3"/>
      <c r="C499" s="3"/>
      <c r="E499" s="29"/>
    </row>
    <row r="500" spans="1:5">
      <c r="A500" s="3"/>
      <c r="B500" s="3"/>
      <c r="C500" s="3"/>
      <c r="E500" s="29"/>
    </row>
    <row r="501" spans="1:5">
      <c r="A501" s="3"/>
      <c r="B501" s="3"/>
      <c r="C501" s="3"/>
      <c r="E501" s="29"/>
    </row>
    <row r="502" spans="1:5">
      <c r="A502" s="3"/>
      <c r="B502" s="3"/>
      <c r="C502" s="3"/>
      <c r="E502" s="29"/>
    </row>
    <row r="503" spans="1:5">
      <c r="A503" s="3"/>
      <c r="B503" s="3"/>
      <c r="C503" s="3"/>
      <c r="E503" s="29"/>
    </row>
    <row r="504" spans="1:5">
      <c r="A504" s="3"/>
      <c r="B504" s="3"/>
      <c r="C504" s="3"/>
      <c r="E504" s="29"/>
    </row>
    <row r="505" spans="1:5">
      <c r="A505" s="3"/>
      <c r="B505" s="3"/>
      <c r="C505" s="3"/>
      <c r="E505" s="29"/>
    </row>
    <row r="506" spans="1:5">
      <c r="A506" s="3"/>
      <c r="B506" s="3"/>
      <c r="C506" s="3"/>
      <c r="E506" s="29"/>
    </row>
    <row r="507" spans="1:5">
      <c r="A507" s="3"/>
      <c r="B507" s="3"/>
      <c r="C507" s="3"/>
      <c r="E507" s="29"/>
    </row>
    <row r="508" spans="1:5">
      <c r="A508" s="3"/>
      <c r="B508" s="3"/>
      <c r="C508" s="3"/>
      <c r="E508" s="29"/>
    </row>
    <row r="509" spans="1:5">
      <c r="A509" s="3"/>
      <c r="B509" s="3"/>
      <c r="C509" s="3"/>
      <c r="E509" s="29"/>
    </row>
    <row r="510" spans="1:5">
      <c r="A510" s="3"/>
      <c r="B510" s="3"/>
      <c r="C510" s="3"/>
      <c r="E510" s="29"/>
    </row>
    <row r="511" spans="1:5">
      <c r="A511" s="3"/>
      <c r="B511" s="3"/>
      <c r="C511" s="3"/>
      <c r="E511" s="29"/>
    </row>
    <row r="512" spans="1:5">
      <c r="A512" s="3"/>
      <c r="B512" s="3"/>
      <c r="C512" s="3"/>
      <c r="E512" s="29"/>
    </row>
    <row r="513" spans="1:5">
      <c r="A513" s="3"/>
      <c r="B513" s="3"/>
      <c r="C513" s="3"/>
      <c r="E513" s="29"/>
    </row>
    <row r="514" spans="1:5">
      <c r="A514" s="3"/>
      <c r="B514" s="3"/>
      <c r="C514" s="3"/>
      <c r="E514" s="29"/>
    </row>
    <row r="515" spans="1:5">
      <c r="A515" s="3"/>
      <c r="B515" s="3"/>
      <c r="C515" s="3"/>
      <c r="E515" s="29"/>
    </row>
    <row r="516" spans="1:5">
      <c r="A516" s="3"/>
      <c r="B516" s="3"/>
      <c r="C516" s="3"/>
      <c r="E516" s="29"/>
    </row>
    <row r="517" spans="1:5">
      <c r="A517" s="3"/>
      <c r="B517" s="3"/>
      <c r="C517" s="3"/>
      <c r="E517" s="29"/>
    </row>
    <row r="518" spans="1:5">
      <c r="A518" s="3"/>
      <c r="B518" s="3"/>
      <c r="C518" s="3"/>
      <c r="E518" s="29"/>
    </row>
    <row r="519" spans="1:5">
      <c r="A519" s="3"/>
      <c r="B519" s="3"/>
      <c r="C519" s="3"/>
      <c r="E519" s="29"/>
    </row>
    <row r="520" spans="1:5">
      <c r="A520" s="3"/>
      <c r="B520" s="3"/>
      <c r="C520" s="3"/>
      <c r="E520" s="29"/>
    </row>
    <row r="521" spans="1:5">
      <c r="A521" s="3"/>
      <c r="B521" s="3"/>
      <c r="C521" s="3"/>
      <c r="E521" s="29"/>
    </row>
    <row r="522" spans="1:5">
      <c r="A522" s="3"/>
      <c r="B522" s="3"/>
      <c r="C522" s="3"/>
      <c r="E522" s="29"/>
    </row>
    <row r="523" spans="1:5">
      <c r="A523" s="3"/>
      <c r="B523" s="3"/>
      <c r="C523" s="3"/>
      <c r="E523" s="29"/>
    </row>
    <row r="524" spans="1:5">
      <c r="A524" s="3"/>
      <c r="B524" s="3"/>
      <c r="C524" s="3"/>
      <c r="E524" s="29"/>
    </row>
    <row r="525" spans="1:5">
      <c r="A525" s="3"/>
      <c r="B525" s="3"/>
      <c r="C525" s="3"/>
      <c r="E525" s="29"/>
    </row>
    <row r="526" spans="1:5">
      <c r="A526" s="3"/>
      <c r="B526" s="3"/>
      <c r="C526" s="3"/>
      <c r="E526" s="29"/>
    </row>
    <row r="527" spans="1:5">
      <c r="A527" s="3"/>
      <c r="B527" s="3"/>
      <c r="C527" s="3"/>
      <c r="E527" s="29"/>
    </row>
    <row r="528" spans="1:5">
      <c r="A528" s="3"/>
      <c r="B528" s="3"/>
      <c r="C528" s="3"/>
      <c r="E528" s="29"/>
    </row>
    <row r="529" spans="1:5">
      <c r="A529" s="3"/>
      <c r="B529" s="3"/>
      <c r="C529" s="3"/>
      <c r="E529" s="29"/>
    </row>
    <row r="530" spans="1:5">
      <c r="A530" s="3"/>
      <c r="B530" s="3"/>
      <c r="C530" s="3"/>
      <c r="E530" s="29"/>
    </row>
    <row r="531" spans="1:5">
      <c r="A531" s="3"/>
      <c r="B531" s="3"/>
      <c r="C531" s="3"/>
      <c r="E531" s="29"/>
    </row>
    <row r="532" spans="1:5">
      <c r="A532" s="3"/>
      <c r="B532" s="3"/>
      <c r="C532" s="3"/>
      <c r="E532" s="29"/>
    </row>
    <row r="533" spans="1:5">
      <c r="A533" s="3"/>
      <c r="B533" s="3"/>
      <c r="C533" s="3"/>
      <c r="E533" s="29"/>
    </row>
    <row r="534" spans="1:5">
      <c r="A534" s="3"/>
      <c r="B534" s="3"/>
      <c r="C534" s="3"/>
      <c r="E534" s="29"/>
    </row>
    <row r="535" spans="1:5">
      <c r="A535" s="3"/>
      <c r="B535" s="3"/>
      <c r="C535" s="3"/>
      <c r="E535" s="29"/>
    </row>
    <row r="536" spans="1:5">
      <c r="A536" s="3"/>
      <c r="B536" s="3"/>
      <c r="C536" s="3"/>
      <c r="E536" s="29"/>
    </row>
    <row r="537" spans="1:5">
      <c r="A537" s="3"/>
      <c r="B537" s="3"/>
      <c r="C537" s="3"/>
      <c r="E537" s="29"/>
    </row>
    <row r="538" spans="1:5">
      <c r="A538" s="3"/>
      <c r="B538" s="3"/>
      <c r="C538" s="3"/>
      <c r="E538" s="29"/>
    </row>
    <row r="539" spans="1:5">
      <c r="A539" s="3"/>
      <c r="B539" s="3"/>
      <c r="C539" s="3"/>
      <c r="E539" s="29"/>
    </row>
    <row r="540" spans="1:5">
      <c r="A540" s="3"/>
      <c r="B540" s="3"/>
      <c r="C540" s="3"/>
      <c r="E540" s="29"/>
    </row>
    <row r="541" spans="1:5">
      <c r="A541" s="3"/>
      <c r="B541" s="3"/>
      <c r="C541" s="3"/>
      <c r="E541" s="29"/>
    </row>
    <row r="542" spans="1:5">
      <c r="A542" s="3"/>
      <c r="B542" s="3"/>
      <c r="C542" s="3"/>
      <c r="E542" s="29"/>
    </row>
    <row r="543" spans="1:5">
      <c r="A543" s="3"/>
      <c r="B543" s="3"/>
      <c r="C543" s="3"/>
      <c r="E543" s="29"/>
    </row>
    <row r="544" spans="1:5">
      <c r="A544" s="3"/>
      <c r="B544" s="3"/>
      <c r="C544" s="3"/>
      <c r="E544" s="29"/>
    </row>
    <row r="545" spans="1:5">
      <c r="A545" s="3"/>
      <c r="B545" s="3"/>
      <c r="C545" s="3"/>
      <c r="E545" s="29"/>
    </row>
    <row r="546" spans="1:5">
      <c r="A546" s="3"/>
      <c r="B546" s="3"/>
      <c r="C546" s="3"/>
      <c r="E546" s="29"/>
    </row>
    <row r="547" spans="1:5">
      <c r="A547" s="3"/>
      <c r="B547" s="3"/>
      <c r="C547" s="3"/>
      <c r="E547" s="29"/>
    </row>
    <row r="548" spans="1:5">
      <c r="A548" s="3"/>
      <c r="B548" s="3"/>
      <c r="C548" s="3"/>
      <c r="E548" s="29"/>
    </row>
    <row r="549" spans="1:5">
      <c r="A549" s="3"/>
      <c r="B549" s="3"/>
      <c r="C549" s="3"/>
      <c r="E549" s="29"/>
    </row>
    <row r="550" spans="1:5">
      <c r="A550" s="3"/>
      <c r="B550" s="3"/>
      <c r="C550" s="3"/>
      <c r="E550" s="29"/>
    </row>
    <row r="551" spans="1:5">
      <c r="A551" s="3"/>
      <c r="B551" s="3"/>
      <c r="C551" s="3"/>
      <c r="E551" s="29"/>
    </row>
    <row r="552" spans="1:5">
      <c r="A552" s="3"/>
      <c r="B552" s="3"/>
      <c r="C552" s="3"/>
      <c r="E552" s="29"/>
    </row>
    <row r="553" spans="1:5">
      <c r="A553" s="3"/>
      <c r="B553" s="3"/>
      <c r="C553" s="3"/>
      <c r="E553" s="29"/>
    </row>
    <row r="554" spans="1:5">
      <c r="A554" s="3"/>
      <c r="B554" s="3"/>
      <c r="C554" s="3"/>
      <c r="E554" s="29"/>
    </row>
    <row r="555" spans="1:5">
      <c r="A555" s="3"/>
      <c r="B555" s="3"/>
      <c r="C555" s="3"/>
      <c r="E555" s="29"/>
    </row>
    <row r="556" spans="1:5">
      <c r="A556" s="3"/>
      <c r="B556" s="3"/>
      <c r="C556" s="3"/>
      <c r="E556" s="29"/>
    </row>
    <row r="557" spans="1:5">
      <c r="A557" s="3"/>
      <c r="B557" s="3"/>
      <c r="C557" s="3"/>
      <c r="E557" s="29"/>
    </row>
    <row r="558" spans="1:5">
      <c r="A558" s="3"/>
      <c r="B558" s="3"/>
      <c r="C558" s="3"/>
      <c r="E558" s="29"/>
    </row>
    <row r="559" spans="1:5">
      <c r="A559" s="3"/>
      <c r="B559" s="3"/>
      <c r="C559" s="3"/>
      <c r="E559" s="29"/>
    </row>
    <row r="560" spans="1:5">
      <c r="A560" s="3"/>
      <c r="B560" s="3"/>
      <c r="C560" s="3"/>
      <c r="E560" s="29"/>
    </row>
    <row r="561" spans="1:5">
      <c r="A561" s="3"/>
      <c r="B561" s="3"/>
      <c r="C561" s="3"/>
      <c r="E561" s="29"/>
    </row>
    <row r="562" spans="1:5">
      <c r="A562" s="3"/>
      <c r="B562" s="3"/>
      <c r="C562" s="3"/>
      <c r="E562" s="29"/>
    </row>
    <row r="563" spans="1:5">
      <c r="A563" s="3"/>
      <c r="B563" s="3"/>
      <c r="C563" s="3"/>
      <c r="E563" s="29"/>
    </row>
    <row r="564" spans="1:5">
      <c r="A564" s="3"/>
      <c r="B564" s="3"/>
      <c r="C564" s="3"/>
      <c r="E564" s="29"/>
    </row>
    <row r="565" spans="1:5">
      <c r="A565" s="3"/>
      <c r="B565" s="3"/>
      <c r="C565" s="3"/>
      <c r="E565" s="29"/>
    </row>
    <row r="566" spans="1:5">
      <c r="A566" s="3"/>
      <c r="B566" s="3"/>
      <c r="C566" s="3"/>
      <c r="E566" s="29"/>
    </row>
    <row r="567" spans="1:5">
      <c r="A567" s="3"/>
      <c r="B567" s="3"/>
      <c r="C567" s="3"/>
      <c r="E567" s="29"/>
    </row>
    <row r="568" spans="1:5">
      <c r="A568" s="3"/>
      <c r="B568" s="3"/>
      <c r="C568" s="3"/>
      <c r="E568" s="29"/>
    </row>
    <row r="569" spans="1:5">
      <c r="A569" s="3"/>
      <c r="B569" s="3"/>
      <c r="C569" s="3"/>
      <c r="E569" s="29"/>
    </row>
    <row r="570" spans="1:5">
      <c r="A570" s="3"/>
      <c r="B570" s="3"/>
      <c r="C570" s="3"/>
      <c r="E570" s="29"/>
    </row>
    <row r="571" spans="1:5">
      <c r="A571" s="3"/>
      <c r="B571" s="3"/>
      <c r="C571" s="3"/>
      <c r="E571" s="29"/>
    </row>
    <row r="572" spans="1:5">
      <c r="A572" s="3"/>
      <c r="B572" s="3"/>
      <c r="C572" s="3"/>
      <c r="E572" s="29"/>
    </row>
    <row r="573" spans="1:5">
      <c r="A573" s="3"/>
      <c r="B573" s="3"/>
      <c r="C573" s="3"/>
      <c r="E573" s="29"/>
    </row>
    <row r="574" spans="1:5">
      <c r="A574" s="3"/>
      <c r="B574" s="3"/>
      <c r="C574" s="3"/>
      <c r="E574" s="29"/>
    </row>
    <row r="575" spans="1:5">
      <c r="A575" s="3"/>
      <c r="B575" s="3"/>
      <c r="C575" s="3"/>
      <c r="E575" s="29"/>
    </row>
    <row r="576" spans="1:5">
      <c r="A576" s="3"/>
      <c r="B576" s="3"/>
      <c r="C576" s="3"/>
      <c r="E576" s="29"/>
    </row>
    <row r="577" spans="1:5">
      <c r="A577" s="3"/>
      <c r="B577" s="3"/>
      <c r="C577" s="3"/>
      <c r="E577" s="29"/>
    </row>
    <row r="578" spans="1:5">
      <c r="A578" s="3"/>
      <c r="B578" s="3"/>
      <c r="C578" s="3"/>
      <c r="E578" s="29"/>
    </row>
    <row r="579" spans="1:5">
      <c r="A579" s="3"/>
      <c r="B579" s="3"/>
      <c r="C579" s="3"/>
      <c r="E579" s="29"/>
    </row>
    <row r="580" spans="1:5">
      <c r="A580" s="3"/>
      <c r="B580" s="3"/>
      <c r="C580" s="3"/>
      <c r="E580" s="29"/>
    </row>
    <row r="581" spans="1:5">
      <c r="A581" s="3"/>
      <c r="B581" s="3"/>
      <c r="C581" s="3"/>
      <c r="E581" s="29"/>
    </row>
    <row r="582" spans="1:5">
      <c r="A582" s="3"/>
      <c r="B582" s="3"/>
      <c r="C582" s="3"/>
      <c r="E582" s="29"/>
    </row>
    <row r="583" spans="1:5">
      <c r="A583" s="3"/>
      <c r="B583" s="3"/>
      <c r="C583" s="3"/>
      <c r="E583" s="29"/>
    </row>
    <row r="584" spans="1:5">
      <c r="A584" s="3"/>
      <c r="B584" s="3"/>
      <c r="C584" s="3"/>
      <c r="E584" s="29"/>
    </row>
    <row r="585" spans="1:5">
      <c r="A585" s="3"/>
      <c r="B585" s="3"/>
      <c r="C585" s="3"/>
      <c r="E585" s="29"/>
    </row>
    <row r="586" spans="1:5">
      <c r="A586" s="3"/>
      <c r="B586" s="3"/>
      <c r="C586" s="3"/>
      <c r="E586" s="29"/>
    </row>
    <row r="587" spans="1:5">
      <c r="A587" s="3"/>
      <c r="B587" s="3"/>
      <c r="C587" s="3"/>
      <c r="E587" s="29"/>
    </row>
    <row r="588" spans="1:5">
      <c r="A588" s="3"/>
      <c r="B588" s="3"/>
      <c r="C588" s="3"/>
      <c r="E588" s="29"/>
    </row>
    <row r="589" spans="1:5">
      <c r="A589" s="3"/>
      <c r="B589" s="3"/>
      <c r="C589" s="3"/>
      <c r="E589" s="29"/>
    </row>
    <row r="590" spans="1:5">
      <c r="A590" s="3"/>
      <c r="B590" s="3"/>
      <c r="C590" s="3"/>
      <c r="E590" s="29"/>
    </row>
    <row r="591" spans="1:5">
      <c r="A591" s="3"/>
      <c r="B591" s="3"/>
      <c r="C591" s="3"/>
      <c r="E591" s="29"/>
    </row>
    <row r="592" spans="1:5">
      <c r="A592" s="3"/>
      <c r="B592" s="3"/>
      <c r="C592" s="3"/>
      <c r="E592" s="29"/>
    </row>
    <row r="593" spans="1:5">
      <c r="A593" s="3"/>
      <c r="B593" s="3"/>
      <c r="C593" s="3"/>
      <c r="E593" s="29"/>
    </row>
    <row r="594" spans="1:5">
      <c r="A594" s="3"/>
      <c r="B594" s="3"/>
      <c r="C594" s="3"/>
      <c r="E594" s="29"/>
    </row>
    <row r="595" spans="1:5">
      <c r="A595" s="3"/>
      <c r="B595" s="3"/>
      <c r="C595" s="3"/>
      <c r="E595" s="29"/>
    </row>
    <row r="596" spans="1:5">
      <c r="A596" s="3"/>
      <c r="B596" s="3"/>
      <c r="C596" s="3"/>
      <c r="E596" s="29"/>
    </row>
    <row r="597" spans="1:5">
      <c r="A597" s="3"/>
      <c r="B597" s="3"/>
      <c r="C597" s="3"/>
      <c r="E597" s="29"/>
    </row>
    <row r="598" spans="1:5">
      <c r="A598" s="3"/>
      <c r="B598" s="3"/>
      <c r="C598" s="3"/>
      <c r="E598" s="29"/>
    </row>
    <row r="599" spans="1:5">
      <c r="A599" s="3"/>
      <c r="B599" s="3"/>
      <c r="C599" s="3"/>
      <c r="E599" s="29"/>
    </row>
    <row r="600" spans="1:5">
      <c r="A600" s="3"/>
      <c r="B600" s="3"/>
      <c r="C600" s="3"/>
      <c r="E600" s="29"/>
    </row>
    <row r="601" spans="1:5">
      <c r="A601" s="3"/>
      <c r="B601" s="3"/>
      <c r="C601" s="3"/>
      <c r="E601" s="29"/>
    </row>
    <row r="602" spans="1:5">
      <c r="A602" s="3"/>
      <c r="B602" s="3"/>
      <c r="C602" s="3"/>
      <c r="E602" s="29"/>
    </row>
    <row r="603" spans="1:5">
      <c r="A603" s="3"/>
      <c r="B603" s="3"/>
      <c r="C603" s="3"/>
      <c r="E603" s="29"/>
    </row>
    <row r="604" spans="1:5">
      <c r="A604" s="3"/>
      <c r="B604" s="3"/>
      <c r="C604" s="3"/>
      <c r="E604" s="29"/>
    </row>
    <row r="605" spans="1:5">
      <c r="A605" s="3"/>
      <c r="B605" s="3"/>
      <c r="C605" s="3"/>
      <c r="E605" s="29"/>
    </row>
    <row r="606" spans="1:5">
      <c r="A606" s="3"/>
      <c r="B606" s="3"/>
      <c r="C606" s="3"/>
      <c r="E606" s="29"/>
    </row>
    <row r="607" spans="1:5">
      <c r="A607" s="3"/>
      <c r="B607" s="3"/>
      <c r="C607" s="3"/>
      <c r="E607" s="29"/>
    </row>
    <row r="608" spans="1:5">
      <c r="A608" s="3"/>
      <c r="B608" s="3"/>
      <c r="C608" s="3"/>
      <c r="E608" s="29"/>
    </row>
    <row r="609" spans="1:5">
      <c r="A609" s="3"/>
      <c r="B609" s="3"/>
      <c r="C609" s="3"/>
      <c r="E609" s="29"/>
    </row>
    <row r="610" spans="1:5">
      <c r="A610" s="3"/>
      <c r="B610" s="3"/>
      <c r="C610" s="3"/>
      <c r="E610" s="29"/>
    </row>
    <row r="611" spans="1:5">
      <c r="A611" s="3"/>
      <c r="B611" s="3"/>
      <c r="C611" s="3"/>
      <c r="E611" s="29"/>
    </row>
    <row r="612" spans="1:5">
      <c r="A612" s="3"/>
      <c r="B612" s="3"/>
      <c r="C612" s="3"/>
      <c r="E612" s="29"/>
    </row>
    <row r="613" spans="1:5">
      <c r="A613" s="3"/>
      <c r="B613" s="3"/>
      <c r="C613" s="3"/>
      <c r="E613" s="29"/>
    </row>
    <row r="614" spans="1:5">
      <c r="A614" s="3"/>
      <c r="B614" s="3"/>
      <c r="C614" s="3"/>
      <c r="E614" s="29"/>
    </row>
    <row r="615" spans="1:5">
      <c r="A615" s="3"/>
      <c r="B615" s="3"/>
      <c r="C615" s="3"/>
      <c r="E615" s="29"/>
    </row>
    <row r="616" spans="1:5">
      <c r="A616" s="3"/>
      <c r="B616" s="3"/>
      <c r="C616" s="3"/>
      <c r="E616" s="29"/>
    </row>
    <row r="617" spans="1:5">
      <c r="A617" s="3"/>
      <c r="B617" s="3"/>
      <c r="C617" s="3"/>
      <c r="E617" s="29"/>
    </row>
    <row r="618" spans="1:5">
      <c r="A618" s="3"/>
      <c r="B618" s="3"/>
      <c r="C618" s="3"/>
      <c r="E618" s="29"/>
    </row>
    <row r="619" spans="1:5">
      <c r="A619" s="3"/>
      <c r="B619" s="3"/>
      <c r="C619" s="3"/>
      <c r="E619" s="29"/>
    </row>
    <row r="620" spans="1:5">
      <c r="A620" s="3"/>
      <c r="B620" s="3"/>
      <c r="C620" s="3"/>
      <c r="E620" s="29"/>
    </row>
    <row r="621" spans="1:5">
      <c r="A621" s="3"/>
      <c r="B621" s="3"/>
      <c r="C621" s="3"/>
      <c r="E621" s="29"/>
    </row>
    <row r="622" spans="1:5">
      <c r="A622" s="3"/>
      <c r="B622" s="3"/>
      <c r="C622" s="3"/>
      <c r="E622" s="29"/>
    </row>
    <row r="623" spans="1:5">
      <c r="A623" s="3"/>
      <c r="B623" s="3"/>
      <c r="C623" s="3"/>
      <c r="E623" s="29"/>
    </row>
    <row r="624" spans="1:5">
      <c r="A624" s="3"/>
      <c r="B624" s="3"/>
      <c r="C624" s="3"/>
      <c r="E624" s="29"/>
    </row>
    <row r="625" spans="1:5">
      <c r="A625" s="3"/>
      <c r="B625" s="3"/>
      <c r="C625" s="3"/>
      <c r="E625" s="29"/>
    </row>
    <row r="626" spans="1:5">
      <c r="A626" s="3"/>
      <c r="B626" s="3"/>
      <c r="C626" s="3"/>
      <c r="E626" s="29"/>
    </row>
    <row r="627" spans="1:5">
      <c r="A627" s="3"/>
      <c r="B627" s="3"/>
      <c r="C627" s="3"/>
      <c r="E627" s="29"/>
    </row>
    <row r="628" spans="1:5">
      <c r="A628" s="3"/>
      <c r="B628" s="3"/>
      <c r="C628" s="3"/>
      <c r="E628" s="29"/>
    </row>
    <row r="629" spans="1:5">
      <c r="A629" s="3"/>
      <c r="B629" s="3"/>
      <c r="C629" s="3"/>
      <c r="E629" s="29"/>
    </row>
    <row r="630" spans="1:5">
      <c r="A630" s="3"/>
      <c r="B630" s="3"/>
      <c r="C630" s="3"/>
      <c r="E630" s="29"/>
    </row>
    <row r="631" spans="1:5">
      <c r="A631" s="3"/>
      <c r="B631" s="3"/>
      <c r="C631" s="3"/>
      <c r="E631" s="29"/>
    </row>
    <row r="632" spans="1:5">
      <c r="A632" s="3"/>
      <c r="B632" s="3"/>
      <c r="C632" s="3"/>
      <c r="E632" s="29"/>
    </row>
    <row r="633" spans="1:5">
      <c r="A633" s="3"/>
      <c r="B633" s="3"/>
      <c r="C633" s="3"/>
      <c r="E633" s="29"/>
    </row>
    <row r="634" spans="1:5">
      <c r="A634" s="3"/>
      <c r="B634" s="3"/>
      <c r="C634" s="3"/>
      <c r="E634" s="29"/>
    </row>
    <row r="635" spans="1:5">
      <c r="A635" s="3"/>
      <c r="B635" s="3"/>
      <c r="C635" s="3"/>
      <c r="E635" s="29"/>
    </row>
    <row r="636" spans="1:5">
      <c r="A636" s="3"/>
      <c r="B636" s="3"/>
      <c r="C636" s="3"/>
      <c r="E636" s="29"/>
    </row>
    <row r="637" spans="1:5">
      <c r="A637" s="3"/>
      <c r="B637" s="3"/>
      <c r="C637" s="3"/>
      <c r="E637" s="29"/>
    </row>
    <row r="638" spans="1:5">
      <c r="A638" s="3"/>
      <c r="B638" s="3"/>
      <c r="C638" s="3"/>
      <c r="E638" s="29"/>
    </row>
    <row r="639" spans="1:5">
      <c r="A639" s="3"/>
      <c r="B639" s="3"/>
      <c r="C639" s="3"/>
      <c r="E639" s="29"/>
    </row>
    <row r="640" spans="1:5">
      <c r="A640" s="3"/>
      <c r="B640" s="3"/>
      <c r="C640" s="3"/>
      <c r="E640" s="29"/>
    </row>
    <row r="641" spans="1:5">
      <c r="A641" s="3"/>
      <c r="B641" s="3"/>
      <c r="C641" s="3"/>
      <c r="E641" s="29"/>
    </row>
    <row r="642" spans="1:5">
      <c r="A642" s="3"/>
      <c r="B642" s="3"/>
      <c r="C642" s="3"/>
      <c r="E642" s="29"/>
    </row>
    <row r="643" spans="1:5">
      <c r="A643" s="3"/>
      <c r="B643" s="3"/>
      <c r="C643" s="3"/>
      <c r="E643" s="29"/>
    </row>
    <row r="644" spans="1:5">
      <c r="A644" s="3"/>
      <c r="B644" s="3"/>
      <c r="C644" s="3"/>
      <c r="E644" s="29"/>
    </row>
    <row r="645" spans="1:5">
      <c r="A645" s="3"/>
      <c r="B645" s="3"/>
      <c r="C645" s="3"/>
      <c r="E645" s="29"/>
    </row>
    <row r="646" spans="1:5">
      <c r="A646" s="3"/>
      <c r="B646" s="3"/>
      <c r="C646" s="3"/>
      <c r="E646" s="29"/>
    </row>
    <row r="647" spans="1:5">
      <c r="A647" s="3"/>
      <c r="B647" s="3"/>
      <c r="C647" s="3"/>
      <c r="E647" s="29"/>
    </row>
    <row r="648" spans="1:5">
      <c r="A648" s="3"/>
      <c r="B648" s="3"/>
      <c r="C648" s="3"/>
      <c r="E648" s="29"/>
    </row>
    <row r="649" spans="1:5">
      <c r="A649" s="3"/>
      <c r="B649" s="3"/>
      <c r="C649" s="3"/>
      <c r="E649" s="29"/>
    </row>
    <row r="650" spans="1:5">
      <c r="A650" s="3"/>
      <c r="B650" s="3"/>
      <c r="C650" s="3"/>
      <c r="E650" s="29"/>
    </row>
    <row r="651" spans="1:5">
      <c r="A651" s="3"/>
      <c r="B651" s="3"/>
      <c r="C651" s="3"/>
      <c r="E651" s="29"/>
    </row>
    <row r="652" spans="1:5">
      <c r="A652" s="3"/>
      <c r="B652" s="3"/>
      <c r="C652" s="3"/>
      <c r="E652" s="29"/>
    </row>
    <row r="653" spans="1:5">
      <c r="A653" s="3"/>
      <c r="B653" s="3"/>
      <c r="C653" s="3"/>
      <c r="E653" s="29"/>
    </row>
    <row r="654" spans="1:5">
      <c r="A654" s="3"/>
      <c r="B654" s="3"/>
      <c r="C654" s="3"/>
      <c r="E654" s="29"/>
    </row>
    <row r="655" spans="1:5">
      <c r="A655" s="3"/>
      <c r="B655" s="3"/>
      <c r="C655" s="3"/>
      <c r="E655" s="29"/>
    </row>
    <row r="656" spans="1:5">
      <c r="A656" s="3"/>
      <c r="B656" s="3"/>
      <c r="C656" s="3"/>
      <c r="E656" s="29"/>
    </row>
    <row r="657" spans="1:5">
      <c r="A657" s="3"/>
      <c r="B657" s="3"/>
      <c r="C657" s="3"/>
      <c r="E657" s="29"/>
    </row>
    <row r="658" spans="1:5">
      <c r="A658" s="3"/>
      <c r="B658" s="3"/>
      <c r="C658" s="3"/>
      <c r="E658" s="29"/>
    </row>
    <row r="659" spans="1:5">
      <c r="A659" s="3"/>
      <c r="B659" s="3"/>
      <c r="C659" s="3"/>
      <c r="E659" s="29"/>
    </row>
    <row r="660" spans="1:5">
      <c r="A660" s="3"/>
      <c r="B660" s="3"/>
      <c r="C660" s="3"/>
      <c r="E660" s="29"/>
    </row>
    <row r="661" spans="1:5">
      <c r="A661" s="3"/>
      <c r="B661" s="3"/>
      <c r="C661" s="3"/>
      <c r="E661" s="29"/>
    </row>
    <row r="662" spans="1:5">
      <c r="A662" s="3"/>
      <c r="B662" s="3"/>
      <c r="C662" s="3"/>
      <c r="E662" s="29"/>
    </row>
    <row r="663" spans="1:5">
      <c r="A663" s="3"/>
      <c r="B663" s="3"/>
      <c r="C663" s="3"/>
      <c r="E663" s="29"/>
    </row>
    <row r="664" spans="1:5">
      <c r="A664" s="3"/>
      <c r="B664" s="3"/>
      <c r="C664" s="3"/>
      <c r="E664" s="29"/>
    </row>
    <row r="665" spans="1:5">
      <c r="A665" s="3"/>
      <c r="B665" s="3"/>
      <c r="C665" s="3"/>
      <c r="E665" s="29"/>
    </row>
    <row r="666" spans="1:5">
      <c r="A666" s="3"/>
      <c r="B666" s="3"/>
      <c r="C666" s="3"/>
      <c r="E666" s="29"/>
    </row>
    <row r="667" spans="1:5">
      <c r="A667" s="3"/>
      <c r="B667" s="3"/>
      <c r="C667" s="3"/>
      <c r="E667" s="29"/>
    </row>
    <row r="668" spans="1:5">
      <c r="A668" s="3"/>
      <c r="B668" s="3"/>
      <c r="C668" s="3"/>
      <c r="E668" s="29"/>
    </row>
    <row r="669" spans="1:5">
      <c r="A669" s="3"/>
      <c r="B669" s="3"/>
      <c r="C669" s="3"/>
      <c r="E669" s="29"/>
    </row>
    <row r="670" spans="1:5">
      <c r="A670" s="3"/>
      <c r="B670" s="3"/>
      <c r="C670" s="3"/>
      <c r="E670" s="29"/>
    </row>
    <row r="671" spans="1:5">
      <c r="A671" s="3"/>
      <c r="B671" s="3"/>
      <c r="C671" s="3"/>
      <c r="E671" s="29"/>
    </row>
    <row r="672" spans="1:5">
      <c r="A672" s="3"/>
      <c r="B672" s="3"/>
      <c r="C672" s="3"/>
      <c r="E672" s="29"/>
    </row>
    <row r="673" spans="1:5">
      <c r="A673" s="3"/>
      <c r="B673" s="3"/>
      <c r="C673" s="3"/>
      <c r="E673" s="29"/>
    </row>
    <row r="674" spans="1:5">
      <c r="A674" s="3"/>
      <c r="B674" s="3"/>
      <c r="C674" s="3"/>
      <c r="E674" s="29"/>
    </row>
    <row r="675" spans="1:5">
      <c r="A675" s="3"/>
      <c r="B675" s="3"/>
      <c r="C675" s="3"/>
      <c r="E675" s="29"/>
    </row>
    <row r="676" spans="1:5">
      <c r="A676" s="3"/>
      <c r="B676" s="3"/>
      <c r="C676" s="3"/>
      <c r="E676" s="29"/>
    </row>
    <row r="677" spans="1:5">
      <c r="A677" s="3"/>
      <c r="B677" s="3"/>
      <c r="C677" s="3"/>
      <c r="E677" s="29"/>
    </row>
    <row r="678" spans="1:5">
      <c r="A678" s="3"/>
      <c r="B678" s="3"/>
      <c r="C678" s="3"/>
      <c r="E678" s="29"/>
    </row>
    <row r="679" spans="1:5">
      <c r="A679" s="3"/>
      <c r="B679" s="3"/>
      <c r="C679" s="3"/>
      <c r="E679" s="29"/>
    </row>
    <row r="680" spans="1:5">
      <c r="A680" s="3"/>
      <c r="B680" s="3"/>
      <c r="C680" s="3"/>
      <c r="E680" s="29"/>
    </row>
    <row r="681" spans="1:5">
      <c r="A681" s="3"/>
      <c r="B681" s="3"/>
      <c r="C681" s="3"/>
      <c r="E681" s="29"/>
    </row>
    <row r="682" spans="1:5">
      <c r="A682" s="3"/>
      <c r="B682" s="3"/>
      <c r="C682" s="3"/>
      <c r="E682" s="29"/>
    </row>
    <row r="683" spans="1:5">
      <c r="A683" s="3"/>
      <c r="B683" s="3"/>
      <c r="C683" s="3"/>
      <c r="E683" s="29"/>
    </row>
    <row r="684" spans="1:5">
      <c r="A684" s="3"/>
      <c r="B684" s="3"/>
      <c r="C684" s="3"/>
      <c r="E684" s="29"/>
    </row>
    <row r="685" spans="1:5">
      <c r="A685" s="3"/>
      <c r="B685" s="3"/>
      <c r="C685" s="3"/>
      <c r="E685" s="29"/>
    </row>
    <row r="686" spans="1:5">
      <c r="A686" s="3"/>
      <c r="B686" s="3"/>
      <c r="C686" s="3"/>
      <c r="E686" s="29"/>
    </row>
    <row r="687" spans="1:5">
      <c r="A687" s="3"/>
      <c r="B687" s="3"/>
      <c r="C687" s="3"/>
      <c r="E687" s="29"/>
    </row>
    <row r="688" spans="1:5">
      <c r="A688" s="3"/>
      <c r="B688" s="3"/>
      <c r="C688" s="3"/>
      <c r="E688" s="29"/>
    </row>
    <row r="689" spans="1:5">
      <c r="A689" s="3"/>
      <c r="B689" s="3"/>
      <c r="C689" s="3"/>
      <c r="E689" s="29"/>
    </row>
    <row r="690" spans="1:5">
      <c r="A690" s="3"/>
      <c r="B690" s="3"/>
      <c r="C690" s="3"/>
      <c r="E690" s="29"/>
    </row>
    <row r="691" spans="1:5">
      <c r="A691" s="3"/>
      <c r="B691" s="3"/>
      <c r="C691" s="3"/>
      <c r="E691" s="29"/>
    </row>
    <row r="692" spans="1:5">
      <c r="A692" s="3"/>
      <c r="B692" s="3"/>
      <c r="C692" s="3"/>
      <c r="E692" s="29"/>
    </row>
    <row r="693" spans="1:5">
      <c r="A693" s="3"/>
      <c r="B693" s="3"/>
      <c r="C693" s="3"/>
      <c r="E693" s="29"/>
    </row>
    <row r="694" spans="1:5">
      <c r="A694" s="3"/>
      <c r="B694" s="3"/>
      <c r="C694" s="3"/>
      <c r="E694" s="29"/>
    </row>
    <row r="695" spans="1:5">
      <c r="A695" s="3"/>
      <c r="B695" s="3"/>
      <c r="C695" s="3"/>
      <c r="E695" s="29"/>
    </row>
    <row r="696" spans="1:5">
      <c r="A696" s="3"/>
      <c r="B696" s="3"/>
      <c r="C696" s="3"/>
      <c r="E696" s="29"/>
    </row>
    <row r="697" spans="1:5">
      <c r="A697" s="3"/>
      <c r="B697" s="3"/>
      <c r="C697" s="3"/>
      <c r="E697" s="29"/>
    </row>
    <row r="698" spans="1:5">
      <c r="A698" s="3"/>
      <c r="B698" s="3"/>
      <c r="C698" s="3"/>
      <c r="E698" s="29"/>
    </row>
    <row r="699" spans="1:5">
      <c r="A699" s="3"/>
      <c r="B699" s="3"/>
      <c r="C699" s="3"/>
      <c r="E699" s="29"/>
    </row>
    <row r="700" spans="1:5">
      <c r="A700" s="3"/>
      <c r="B700" s="3"/>
      <c r="C700" s="3"/>
      <c r="E700" s="29"/>
    </row>
    <row r="701" spans="1:5">
      <c r="A701" s="3"/>
      <c r="B701" s="3"/>
      <c r="C701" s="3"/>
      <c r="E701" s="29"/>
    </row>
    <row r="702" spans="1:5">
      <c r="A702" s="3"/>
      <c r="B702" s="3"/>
      <c r="C702" s="3"/>
      <c r="E702" s="29"/>
    </row>
    <row r="703" spans="1:5">
      <c r="A703" s="3"/>
      <c r="B703" s="3"/>
      <c r="C703" s="3"/>
      <c r="E703" s="29"/>
    </row>
    <row r="704" spans="1:5">
      <c r="A704" s="3"/>
      <c r="B704" s="3"/>
      <c r="C704" s="3"/>
      <c r="E704" s="29"/>
    </row>
    <row r="705" spans="1:5">
      <c r="A705" s="3"/>
      <c r="B705" s="3"/>
      <c r="C705" s="3"/>
      <c r="E705" s="29"/>
    </row>
    <row r="706" spans="1:5">
      <c r="A706" s="3"/>
      <c r="B706" s="3"/>
      <c r="C706" s="3"/>
      <c r="E706" s="29"/>
    </row>
    <row r="707" spans="1:5">
      <c r="A707" s="3"/>
      <c r="B707" s="3"/>
      <c r="C707" s="3"/>
      <c r="E707" s="29"/>
    </row>
    <row r="708" spans="1:5">
      <c r="A708" s="3"/>
      <c r="B708" s="3"/>
      <c r="C708" s="3"/>
      <c r="E708" s="29"/>
    </row>
    <row r="709" spans="1:5">
      <c r="A709" s="3"/>
      <c r="B709" s="3"/>
      <c r="C709" s="3"/>
      <c r="E709" s="29"/>
    </row>
    <row r="710" spans="1:5">
      <c r="A710" s="3"/>
      <c r="B710" s="3"/>
      <c r="C710" s="3"/>
      <c r="E710" s="29"/>
    </row>
    <row r="711" spans="1:5">
      <c r="A711" s="3"/>
      <c r="B711" s="3"/>
      <c r="C711" s="3"/>
      <c r="E711" s="29"/>
    </row>
    <row r="712" spans="1:5">
      <c r="A712" s="3"/>
      <c r="B712" s="3"/>
      <c r="C712" s="3"/>
      <c r="E712" s="29"/>
    </row>
    <row r="713" spans="1:5">
      <c r="A713" s="3"/>
      <c r="B713" s="3"/>
      <c r="C713" s="3"/>
      <c r="E713" s="29"/>
    </row>
    <row r="714" spans="1:5">
      <c r="A714" s="3"/>
      <c r="B714" s="3"/>
      <c r="C714" s="3"/>
      <c r="E714" s="29"/>
    </row>
    <row r="715" spans="1:5">
      <c r="A715" s="3"/>
      <c r="B715" s="3"/>
      <c r="C715" s="3"/>
      <c r="E715" s="29"/>
    </row>
    <row r="716" spans="1:5">
      <c r="A716" s="3"/>
      <c r="B716" s="3"/>
      <c r="C716" s="3"/>
      <c r="E716" s="29"/>
    </row>
    <row r="717" spans="1:5">
      <c r="A717" s="3"/>
      <c r="B717" s="3"/>
      <c r="C717" s="3"/>
      <c r="E717" s="29"/>
    </row>
    <row r="718" spans="1:5">
      <c r="A718" s="3"/>
      <c r="B718" s="3"/>
      <c r="C718" s="3"/>
      <c r="E718" s="29"/>
    </row>
    <row r="719" spans="1:5">
      <c r="A719" s="3"/>
      <c r="B719" s="3"/>
      <c r="C719" s="3"/>
      <c r="E719" s="29"/>
    </row>
    <row r="720" spans="1:5">
      <c r="A720" s="3"/>
      <c r="B720" s="3"/>
      <c r="C720" s="3"/>
      <c r="E720" s="29"/>
    </row>
    <row r="721" spans="1:5">
      <c r="A721" s="3"/>
      <c r="B721" s="3"/>
      <c r="C721" s="3"/>
      <c r="E721" s="29"/>
    </row>
    <row r="722" spans="1:5">
      <c r="A722" s="3"/>
      <c r="B722" s="3"/>
      <c r="C722" s="3"/>
      <c r="E722" s="29"/>
    </row>
    <row r="723" spans="1:5">
      <c r="A723" s="3"/>
      <c r="B723" s="3"/>
      <c r="C723" s="3"/>
      <c r="E723" s="29"/>
    </row>
    <row r="724" spans="1:5">
      <c r="A724" s="3"/>
      <c r="B724" s="3"/>
      <c r="C724" s="3"/>
      <c r="E724" s="29"/>
    </row>
    <row r="725" spans="1:5">
      <c r="A725" s="3"/>
      <c r="B725" s="3"/>
      <c r="C725" s="3"/>
      <c r="E725" s="29"/>
    </row>
    <row r="726" spans="1:5">
      <c r="A726" s="3"/>
      <c r="B726" s="3"/>
      <c r="C726" s="3"/>
      <c r="E726" s="29"/>
    </row>
    <row r="727" spans="1:5">
      <c r="A727" s="3"/>
      <c r="B727" s="3"/>
      <c r="C727" s="3"/>
      <c r="E727" s="29"/>
    </row>
    <row r="728" spans="1:5">
      <c r="A728" s="3"/>
      <c r="B728" s="3"/>
      <c r="C728" s="3"/>
      <c r="E728" s="29"/>
    </row>
    <row r="729" spans="1:5">
      <c r="A729" s="3"/>
      <c r="B729" s="3"/>
      <c r="C729" s="3"/>
      <c r="E729" s="29"/>
    </row>
    <row r="730" spans="1:5">
      <c r="A730" s="3"/>
      <c r="B730" s="3"/>
      <c r="C730" s="3"/>
      <c r="E730" s="29"/>
    </row>
    <row r="731" spans="1:5">
      <c r="A731" s="3"/>
      <c r="B731" s="3"/>
      <c r="C731" s="3"/>
      <c r="E731" s="29"/>
    </row>
    <row r="732" spans="1:5">
      <c r="A732" s="3"/>
      <c r="B732" s="3"/>
      <c r="C732" s="3"/>
      <c r="E732" s="29"/>
    </row>
    <row r="733" spans="1:5">
      <c r="A733" s="3"/>
      <c r="B733" s="3"/>
      <c r="C733" s="3"/>
      <c r="E733" s="29"/>
    </row>
    <row r="734" spans="1:5">
      <c r="A734" s="3"/>
      <c r="B734" s="3"/>
      <c r="C734" s="3"/>
      <c r="E734" s="29"/>
    </row>
    <row r="735" spans="1:5">
      <c r="A735" s="3"/>
      <c r="B735" s="3"/>
      <c r="C735" s="3"/>
      <c r="E735" s="29"/>
    </row>
    <row r="736" spans="1:5">
      <c r="A736" s="3"/>
      <c r="B736" s="3"/>
      <c r="C736" s="3"/>
      <c r="E736" s="29"/>
    </row>
    <row r="737" spans="1:5">
      <c r="A737" s="3"/>
      <c r="B737" s="3"/>
      <c r="C737" s="3"/>
      <c r="E737" s="29"/>
    </row>
    <row r="738" spans="1:5">
      <c r="A738" s="3"/>
      <c r="B738" s="3"/>
      <c r="C738" s="3"/>
      <c r="E738" s="29"/>
    </row>
    <row r="739" spans="1:5">
      <c r="A739" s="3"/>
      <c r="B739" s="3"/>
      <c r="C739" s="3"/>
      <c r="E739" s="29"/>
    </row>
    <row r="740" spans="1:5">
      <c r="A740" s="3"/>
      <c r="B740" s="3"/>
      <c r="C740" s="3"/>
      <c r="E740" s="29"/>
    </row>
    <row r="741" spans="1:5">
      <c r="A741" s="3"/>
      <c r="B741" s="3"/>
      <c r="C741" s="3"/>
      <c r="E741" s="29"/>
    </row>
    <row r="742" spans="1:5">
      <c r="A742" s="3"/>
      <c r="B742" s="3"/>
      <c r="C742" s="3"/>
      <c r="E742" s="29"/>
    </row>
    <row r="743" spans="1:5">
      <c r="A743" s="3"/>
      <c r="B743" s="3"/>
      <c r="C743" s="3"/>
      <c r="E743" s="29"/>
    </row>
    <row r="744" spans="1:5">
      <c r="A744" s="3"/>
      <c r="B744" s="3"/>
      <c r="C744" s="3"/>
      <c r="E744" s="29"/>
    </row>
    <row r="745" spans="1:5">
      <c r="A745" s="3"/>
      <c r="B745" s="3"/>
      <c r="C745" s="3"/>
      <c r="E745" s="29"/>
    </row>
    <row r="746" spans="1:5">
      <c r="A746" s="3"/>
      <c r="B746" s="3"/>
      <c r="C746" s="3"/>
      <c r="E746" s="29"/>
    </row>
    <row r="747" spans="1:5">
      <c r="A747" s="3"/>
      <c r="B747" s="3"/>
      <c r="C747" s="3"/>
      <c r="E747" s="29"/>
    </row>
    <row r="748" spans="1:5">
      <c r="A748" s="3"/>
      <c r="B748" s="3"/>
      <c r="C748" s="3"/>
      <c r="E748" s="29"/>
    </row>
    <row r="749" spans="1:5">
      <c r="A749" s="3"/>
      <c r="B749" s="3"/>
      <c r="C749" s="3"/>
      <c r="E749" s="29"/>
    </row>
    <row r="750" spans="1:5">
      <c r="A750" s="3"/>
      <c r="B750" s="3"/>
      <c r="C750" s="3"/>
      <c r="E750" s="29"/>
    </row>
    <row r="751" spans="1:5">
      <c r="A751" s="3"/>
      <c r="B751" s="3"/>
      <c r="C751" s="3"/>
      <c r="E751" s="29"/>
    </row>
    <row r="752" spans="1:5">
      <c r="A752" s="3"/>
      <c r="B752" s="3"/>
      <c r="C752" s="3"/>
      <c r="E752" s="29"/>
    </row>
    <row r="753" spans="1:5">
      <c r="A753" s="3"/>
      <c r="B753" s="3"/>
      <c r="C753" s="3"/>
      <c r="E753" s="29"/>
    </row>
    <row r="754" spans="1:5">
      <c r="A754" s="3"/>
      <c r="B754" s="3"/>
      <c r="C754" s="3"/>
      <c r="E754" s="29"/>
    </row>
    <row r="755" spans="1:5">
      <c r="A755" s="3"/>
      <c r="B755" s="3"/>
      <c r="C755" s="3"/>
      <c r="E755" s="29"/>
    </row>
    <row r="756" spans="1:5">
      <c r="A756" s="3"/>
      <c r="B756" s="3"/>
      <c r="C756" s="3"/>
      <c r="E756" s="29"/>
    </row>
    <row r="757" spans="1:5">
      <c r="A757" s="3"/>
      <c r="B757" s="3"/>
      <c r="C757" s="3"/>
      <c r="E757" s="29"/>
    </row>
    <row r="758" spans="1:5">
      <c r="A758" s="3"/>
      <c r="B758" s="3"/>
      <c r="C758" s="3"/>
      <c r="E758" s="29"/>
    </row>
    <row r="759" spans="1:5">
      <c r="A759" s="3"/>
      <c r="B759" s="3"/>
      <c r="C759" s="3"/>
      <c r="E759" s="29"/>
    </row>
    <row r="760" spans="1:5">
      <c r="A760" s="3"/>
      <c r="B760" s="3"/>
      <c r="C760" s="3"/>
      <c r="E760" s="29"/>
    </row>
    <row r="761" spans="1:5">
      <c r="A761" s="3"/>
      <c r="B761" s="3"/>
      <c r="C761" s="3"/>
      <c r="E761" s="29"/>
    </row>
    <row r="762" spans="1:5">
      <c r="A762" s="3"/>
      <c r="B762" s="3"/>
      <c r="C762" s="3"/>
      <c r="E762" s="29"/>
    </row>
    <row r="763" spans="1:5">
      <c r="A763" s="3"/>
      <c r="B763" s="3"/>
      <c r="C763" s="3"/>
      <c r="E763" s="29"/>
    </row>
    <row r="764" spans="1:5">
      <c r="A764" s="3"/>
      <c r="B764" s="3"/>
      <c r="C764" s="3"/>
      <c r="E764" s="29"/>
    </row>
    <row r="765" spans="1:5">
      <c r="A765" s="3"/>
      <c r="B765" s="3"/>
      <c r="C765" s="3"/>
      <c r="E765" s="29"/>
    </row>
    <row r="766" spans="1:5">
      <c r="A766" s="3"/>
      <c r="B766" s="3"/>
      <c r="C766" s="3"/>
      <c r="E766" s="29"/>
    </row>
    <row r="767" spans="1:5">
      <c r="A767" s="3"/>
      <c r="B767" s="3"/>
      <c r="C767" s="3"/>
      <c r="E767" s="29"/>
    </row>
    <row r="768" spans="1:5">
      <c r="A768" s="3"/>
      <c r="B768" s="3"/>
      <c r="C768" s="3"/>
      <c r="E768" s="29"/>
    </row>
    <row r="769" spans="1:5">
      <c r="A769" s="3"/>
      <c r="B769" s="3"/>
      <c r="C769" s="3"/>
      <c r="E769" s="29"/>
    </row>
    <row r="770" spans="1:5">
      <c r="A770" s="3"/>
      <c r="B770" s="3"/>
      <c r="C770" s="3"/>
      <c r="E770" s="29"/>
    </row>
    <row r="771" spans="1:5">
      <c r="A771" s="3"/>
      <c r="B771" s="3"/>
      <c r="C771" s="3"/>
      <c r="E771" s="29"/>
    </row>
    <row r="772" spans="1:5">
      <c r="A772" s="3"/>
      <c r="B772" s="3"/>
      <c r="C772" s="3"/>
      <c r="E772" s="29"/>
    </row>
    <row r="773" spans="1:5">
      <c r="A773" s="3"/>
      <c r="B773" s="3"/>
      <c r="C773" s="3"/>
      <c r="E773" s="29"/>
    </row>
    <row r="774" spans="1:5">
      <c r="A774" s="3"/>
      <c r="B774" s="3"/>
      <c r="C774" s="3"/>
      <c r="E774" s="29"/>
    </row>
    <row r="775" spans="1:5">
      <c r="A775" s="3"/>
      <c r="B775" s="3"/>
      <c r="C775" s="3"/>
      <c r="E775" s="29"/>
    </row>
    <row r="776" spans="1:5">
      <c r="A776" s="3"/>
      <c r="B776" s="3"/>
      <c r="C776" s="3"/>
      <c r="E776" s="29"/>
    </row>
    <row r="777" spans="1:5">
      <c r="A777" s="3"/>
      <c r="B777" s="3"/>
      <c r="C777" s="3"/>
      <c r="E777" s="29"/>
    </row>
    <row r="778" spans="1:5">
      <c r="A778" s="3"/>
      <c r="B778" s="3"/>
      <c r="C778" s="3"/>
      <c r="E778" s="29"/>
    </row>
    <row r="779" spans="1:5">
      <c r="A779" s="3"/>
      <c r="B779" s="3"/>
      <c r="C779" s="3"/>
      <c r="E779" s="29"/>
    </row>
    <row r="780" spans="1:5">
      <c r="A780" s="3"/>
      <c r="B780" s="3"/>
      <c r="C780" s="3"/>
      <c r="E780" s="29"/>
    </row>
    <row r="781" spans="1:5">
      <c r="A781" s="3"/>
      <c r="B781" s="3"/>
      <c r="C781" s="3"/>
      <c r="E781" s="29"/>
    </row>
    <row r="782" spans="1:5">
      <c r="A782" s="3"/>
      <c r="B782" s="3"/>
      <c r="C782" s="3"/>
      <c r="E782" s="29"/>
    </row>
    <row r="783" spans="1:5">
      <c r="A783" s="3"/>
      <c r="B783" s="3"/>
      <c r="C783" s="3"/>
      <c r="E783" s="29"/>
    </row>
    <row r="784" spans="1:5">
      <c r="A784" s="3"/>
      <c r="B784" s="3"/>
      <c r="C784" s="3"/>
      <c r="E784" s="29"/>
    </row>
    <row r="785" spans="1:5">
      <c r="A785" s="3"/>
      <c r="B785" s="3"/>
      <c r="C785" s="3"/>
      <c r="E785" s="29"/>
    </row>
    <row r="786" spans="1:5">
      <c r="A786" s="3"/>
      <c r="B786" s="3"/>
      <c r="C786" s="3"/>
      <c r="E786" s="29"/>
    </row>
    <row r="787" spans="1:5">
      <c r="A787" s="3"/>
      <c r="B787" s="3"/>
      <c r="C787" s="3"/>
      <c r="E787" s="29"/>
    </row>
    <row r="788" spans="1:5">
      <c r="A788" s="3"/>
      <c r="B788" s="3"/>
      <c r="C788" s="3"/>
      <c r="E788" s="29"/>
    </row>
    <row r="789" spans="1:5">
      <c r="A789" s="3"/>
      <c r="B789" s="3"/>
      <c r="C789" s="3"/>
      <c r="E789" s="29"/>
    </row>
    <row r="790" spans="1:5">
      <c r="A790" s="3"/>
      <c r="B790" s="3"/>
      <c r="C790" s="3"/>
      <c r="E790" s="29"/>
    </row>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2"/>
  <dimension ref="A1:H916"/>
  <sheetViews>
    <sheetView workbookViewId="0">
      <selection activeCell="A4" sqref="A4"/>
    </sheetView>
  </sheetViews>
  <sheetFormatPr defaultColWidth="9" defaultRowHeight="12.75" outlineLevelCol="7"/>
  <cols>
    <col min="4" max="4" width="11" customWidth="1"/>
    <col min="5" max="5" width="20.7142857142857" style="4" customWidth="1"/>
    <col min="7" max="7" width="21.1428571428571" customWidth="1"/>
    <col min="8" max="8" width="32.1428571428571" customWidth="1"/>
  </cols>
  <sheetData>
    <row r="1" ht="56.25" customHeight="1" spans="1:8">
      <c r="A1" s="5" t="s">
        <v>11627</v>
      </c>
      <c r="B1" s="5" t="s">
        <v>11639</v>
      </c>
      <c r="C1" s="5" t="s">
        <v>11640</v>
      </c>
      <c r="D1" s="25" t="s">
        <v>11504</v>
      </c>
      <c r="G1" s="39" t="s">
        <v>11630</v>
      </c>
      <c r="H1" s="58" t="e">
        <f>+IF(SUM(E:E)=0,"OK","Stato opera non congruente")</f>
        <v>#N/A</v>
      </c>
    </row>
    <row r="2" ht="67.5" customHeight="1" spans="1:8">
      <c r="A2" s="6" t="s">
        <v>11631</v>
      </c>
      <c r="B2" s="6" t="s">
        <v>11641</v>
      </c>
      <c r="C2" s="6" t="s">
        <v>11642</v>
      </c>
      <c r="D2" s="26"/>
      <c r="G2" s="20" t="s">
        <v>11634</v>
      </c>
      <c r="H2" s="20">
        <f>+COUNTA(A:A)+COUNTA(B:B)+COUNTA(C:C)-9</f>
        <v>0</v>
      </c>
    </row>
    <row r="3" ht="25.5" customHeight="1" spans="1:5">
      <c r="A3" s="7" t="s">
        <v>12200</v>
      </c>
      <c r="B3" s="7" t="s">
        <v>12201</v>
      </c>
      <c r="C3" s="7" t="s">
        <v>12202</v>
      </c>
      <c r="D3" s="27"/>
      <c r="E3" s="10" t="s">
        <v>11638</v>
      </c>
    </row>
    <row r="4" spans="1:5">
      <c r="A4" s="3"/>
      <c r="B4" s="3"/>
      <c r="C4" s="3"/>
      <c r="D4" s="3"/>
      <c r="E4" s="29" t="e">
        <f>+IF(VLOOKUP(A4,Accumuli!B:Y,24,FALSE)&lt;3,0,1)</f>
        <v>#N/A</v>
      </c>
    </row>
    <row r="5" spans="1:5">
      <c r="A5" s="3"/>
      <c r="B5" s="3"/>
      <c r="C5" s="3"/>
      <c r="D5" s="3"/>
      <c r="E5" s="29"/>
    </row>
    <row r="6" spans="1:5">
      <c r="A6" s="3"/>
      <c r="B6" s="3"/>
      <c r="C6" s="3"/>
      <c r="D6" s="3"/>
      <c r="E6" s="29"/>
    </row>
    <row r="7" spans="1:5">
      <c r="A7" s="3"/>
      <c r="B7" s="3"/>
      <c r="C7" s="3"/>
      <c r="D7" s="3"/>
      <c r="E7" s="29"/>
    </row>
    <row r="8" spans="1:5">
      <c r="A8" s="3"/>
      <c r="B8" s="3"/>
      <c r="C8" s="3"/>
      <c r="D8" s="3"/>
      <c r="E8" s="29"/>
    </row>
    <row r="9" spans="1:5">
      <c r="A9" s="3"/>
      <c r="B9" s="3"/>
      <c r="C9" s="3"/>
      <c r="D9" s="3"/>
      <c r="E9" s="29"/>
    </row>
    <row r="10" spans="1:5">
      <c r="A10" s="3"/>
      <c r="B10" s="3"/>
      <c r="C10" s="3"/>
      <c r="D10" s="3"/>
      <c r="E10" s="29"/>
    </row>
    <row r="11" spans="1:5">
      <c r="A11" s="3"/>
      <c r="B11" s="3"/>
      <c r="C11" s="3"/>
      <c r="D11" s="3"/>
      <c r="E11" s="29"/>
    </row>
    <row r="12" spans="1:5">
      <c r="A12" s="3"/>
      <c r="B12" s="3"/>
      <c r="C12" s="3"/>
      <c r="D12" s="3"/>
      <c r="E12" s="29"/>
    </row>
    <row r="13" spans="1:5">
      <c r="A13" s="3"/>
      <c r="B13" s="3"/>
      <c r="C13" s="3"/>
      <c r="D13" s="3"/>
      <c r="E13" s="29"/>
    </row>
    <row r="14" spans="1:5">
      <c r="A14" s="3"/>
      <c r="B14" s="3"/>
      <c r="C14" s="3"/>
      <c r="D14" s="3"/>
      <c r="E14" s="29"/>
    </row>
    <row r="15" spans="1:5">
      <c r="A15" s="3"/>
      <c r="B15" s="3"/>
      <c r="C15" s="3"/>
      <c r="D15" s="3"/>
      <c r="E15" s="29"/>
    </row>
    <row r="16" spans="1:5">
      <c r="A16" s="3"/>
      <c r="B16" s="3"/>
      <c r="C16" s="3"/>
      <c r="D16" s="3"/>
      <c r="E16" s="29"/>
    </row>
    <row r="17" spans="1:5">
      <c r="A17" s="3"/>
      <c r="B17" s="3"/>
      <c r="C17" s="3"/>
      <c r="D17" s="3"/>
      <c r="E17" s="29"/>
    </row>
    <row r="18" spans="1:5">
      <c r="A18" s="3"/>
      <c r="B18" s="3"/>
      <c r="C18" s="3"/>
      <c r="D18" s="3"/>
      <c r="E18" s="29"/>
    </row>
    <row r="19" spans="1:5">
      <c r="A19" s="3"/>
      <c r="B19" s="3"/>
      <c r="C19" s="3"/>
      <c r="D19" s="3"/>
      <c r="E19" s="29"/>
    </row>
    <row r="20" spans="1:5">
      <c r="A20" s="3"/>
      <c r="B20" s="3"/>
      <c r="C20" s="3"/>
      <c r="D20" s="3"/>
      <c r="E20" s="29"/>
    </row>
    <row r="21" spans="1:5">
      <c r="A21" s="3"/>
      <c r="B21" s="3"/>
      <c r="C21" s="3"/>
      <c r="D21" s="3"/>
      <c r="E21" s="29"/>
    </row>
    <row r="22" spans="1:5">
      <c r="A22" s="3"/>
      <c r="B22" s="3"/>
      <c r="C22" s="3"/>
      <c r="D22" s="3"/>
      <c r="E22" s="29"/>
    </row>
    <row r="23" spans="1:5">
      <c r="A23" s="3"/>
      <c r="B23" s="3"/>
      <c r="C23" s="3"/>
      <c r="D23" s="3"/>
      <c r="E23" s="29"/>
    </row>
    <row r="24" spans="1:5">
      <c r="A24" s="3"/>
      <c r="B24" s="3"/>
      <c r="C24" s="3"/>
      <c r="D24" s="3"/>
      <c r="E24" s="29"/>
    </row>
    <row r="25" spans="1:5">
      <c r="A25" s="3"/>
      <c r="B25" s="3"/>
      <c r="C25" s="3"/>
      <c r="D25" s="3"/>
      <c r="E25" s="29"/>
    </row>
    <row r="26" spans="1:5">
      <c r="A26" s="3"/>
      <c r="B26" s="3"/>
      <c r="C26" s="3"/>
      <c r="D26" s="3"/>
      <c r="E26" s="29"/>
    </row>
    <row r="27" spans="1:5">
      <c r="A27" s="3"/>
      <c r="B27" s="3"/>
      <c r="C27" s="3"/>
      <c r="D27" s="3"/>
      <c r="E27" s="29"/>
    </row>
    <row r="28" spans="1:5">
      <c r="A28" s="3"/>
      <c r="B28" s="3"/>
      <c r="C28" s="3"/>
      <c r="D28" s="3"/>
      <c r="E28" s="29"/>
    </row>
    <row r="29" spans="1:5">
      <c r="A29" s="3"/>
      <c r="B29" s="3"/>
      <c r="C29" s="3"/>
      <c r="D29" s="3"/>
      <c r="E29" s="29"/>
    </row>
    <row r="30" spans="1:5">
      <c r="A30" s="3"/>
      <c r="B30" s="3"/>
      <c r="C30" s="3"/>
      <c r="D30" s="3"/>
      <c r="E30" s="29"/>
    </row>
    <row r="31" spans="1:5">
      <c r="A31" s="3"/>
      <c r="B31" s="3"/>
      <c r="C31" s="3"/>
      <c r="D31" s="3"/>
      <c r="E31" s="29"/>
    </row>
    <row r="32" spans="1:5">
      <c r="A32" s="3"/>
      <c r="B32" s="3"/>
      <c r="C32" s="3"/>
      <c r="D32" s="3"/>
      <c r="E32" s="29"/>
    </row>
    <row r="33" spans="1:5">
      <c r="A33" s="3"/>
      <c r="B33" s="3"/>
      <c r="C33" s="3"/>
      <c r="D33" s="3"/>
      <c r="E33" s="29"/>
    </row>
    <row r="34" spans="1:5">
      <c r="A34" s="3"/>
      <c r="B34" s="3"/>
      <c r="C34" s="3"/>
      <c r="D34" s="3"/>
      <c r="E34" s="29"/>
    </row>
    <row r="35" spans="1:5">
      <c r="A35" s="3"/>
      <c r="B35" s="3"/>
      <c r="C35" s="3"/>
      <c r="D35" s="3"/>
      <c r="E35" s="29"/>
    </row>
    <row r="36" spans="1:5">
      <c r="A36" s="3"/>
      <c r="B36" s="3"/>
      <c r="C36" s="3"/>
      <c r="D36" s="3"/>
      <c r="E36" s="29"/>
    </row>
    <row r="37" spans="1:5">
      <c r="A37" s="3"/>
      <c r="B37" s="3"/>
      <c r="C37" s="3"/>
      <c r="D37" s="3"/>
      <c r="E37" s="29"/>
    </row>
    <row r="38" spans="1:5">
      <c r="A38" s="3"/>
      <c r="B38" s="3"/>
      <c r="C38" s="3"/>
      <c r="D38" s="3"/>
      <c r="E38" s="29"/>
    </row>
    <row r="39" spans="1:5">
      <c r="A39" s="3"/>
      <c r="B39" s="3"/>
      <c r="C39" s="3"/>
      <c r="D39" s="3"/>
      <c r="E39" s="29"/>
    </row>
    <row r="40" spans="1:5">
      <c r="A40" s="3"/>
      <c r="B40" s="3"/>
      <c r="C40" s="3"/>
      <c r="D40" s="3"/>
      <c r="E40" s="29"/>
    </row>
    <row r="41" spans="1:5">
      <c r="A41" s="3"/>
      <c r="B41" s="3"/>
      <c r="C41" s="3"/>
      <c r="D41" s="3"/>
      <c r="E41" s="29"/>
    </row>
    <row r="42" spans="1:5">
      <c r="A42" s="3"/>
      <c r="B42" s="3"/>
      <c r="C42" s="3"/>
      <c r="D42" s="3"/>
      <c r="E42" s="29"/>
    </row>
    <row r="43" spans="1:5">
      <c r="A43" s="3"/>
      <c r="B43" s="3"/>
      <c r="C43" s="3"/>
      <c r="D43" s="3"/>
      <c r="E43" s="29"/>
    </row>
    <row r="44" spans="1:5">
      <c r="A44" s="3"/>
      <c r="B44" s="3"/>
      <c r="C44" s="3"/>
      <c r="D44" s="3"/>
      <c r="E44" s="29"/>
    </row>
    <row r="45" spans="1:5">
      <c r="A45" s="3"/>
      <c r="B45" s="3"/>
      <c r="C45" s="3"/>
      <c r="D45" s="3"/>
      <c r="E45" s="29"/>
    </row>
    <row r="46" spans="1:5">
      <c r="A46" s="3"/>
      <c r="B46" s="3"/>
      <c r="C46" s="3"/>
      <c r="D46" s="3"/>
      <c r="E46" s="29"/>
    </row>
    <row r="47" spans="1:5">
      <c r="A47" s="3"/>
      <c r="B47" s="3"/>
      <c r="C47" s="3"/>
      <c r="D47" s="3"/>
      <c r="E47" s="29"/>
    </row>
    <row r="48" spans="1:5">
      <c r="A48" s="3"/>
      <c r="B48" s="3"/>
      <c r="C48" s="3"/>
      <c r="D48" s="3"/>
      <c r="E48" s="29"/>
    </row>
    <row r="49" spans="1:5">
      <c r="A49" s="3"/>
      <c r="B49" s="3"/>
      <c r="C49" s="3"/>
      <c r="D49" s="3"/>
      <c r="E49" s="29"/>
    </row>
    <row r="50" spans="1:5">
      <c r="A50" s="3"/>
      <c r="B50" s="3"/>
      <c r="C50" s="3"/>
      <c r="D50" s="3"/>
      <c r="E50" s="29"/>
    </row>
    <row r="51" spans="1:5">
      <c r="A51" s="3"/>
      <c r="B51" s="3"/>
      <c r="C51" s="3"/>
      <c r="D51" s="3"/>
      <c r="E51" s="29"/>
    </row>
    <row r="52" spans="1:5">
      <c r="A52" s="3"/>
      <c r="B52" s="3"/>
      <c r="C52" s="3"/>
      <c r="D52" s="3"/>
      <c r="E52" s="29"/>
    </row>
    <row r="53" spans="1:5">
      <c r="A53" s="3"/>
      <c r="B53" s="3"/>
      <c r="C53" s="3"/>
      <c r="D53" s="3"/>
      <c r="E53" s="29"/>
    </row>
    <row r="54" spans="1:5">
      <c r="A54" s="3"/>
      <c r="B54" s="3"/>
      <c r="C54" s="3"/>
      <c r="D54" s="3"/>
      <c r="E54" s="29"/>
    </row>
    <row r="55" spans="1:5">
      <c r="A55" s="3"/>
      <c r="B55" s="3"/>
      <c r="C55" s="3"/>
      <c r="D55" s="3"/>
      <c r="E55" s="29"/>
    </row>
    <row r="56" spans="1:5">
      <c r="A56" s="3"/>
      <c r="B56" s="3"/>
      <c r="C56" s="3"/>
      <c r="D56" s="3"/>
      <c r="E56" s="29"/>
    </row>
    <row r="57" spans="1:5">
      <c r="A57" s="3"/>
      <c r="B57" s="3"/>
      <c r="C57" s="3"/>
      <c r="D57" s="3"/>
      <c r="E57" s="29"/>
    </row>
    <row r="58" spans="1:5">
      <c r="A58" s="3"/>
      <c r="B58" s="3"/>
      <c r="C58" s="3"/>
      <c r="D58" s="3"/>
      <c r="E58" s="29"/>
    </row>
    <row r="59" spans="1:5">
      <c r="A59" s="3"/>
      <c r="B59" s="3"/>
      <c r="C59" s="3"/>
      <c r="D59" s="3"/>
      <c r="E59" s="29"/>
    </row>
    <row r="60" spans="1:5">
      <c r="A60" s="3"/>
      <c r="B60" s="3"/>
      <c r="C60" s="3"/>
      <c r="D60" s="3"/>
      <c r="E60" s="29"/>
    </row>
    <row r="61" spans="1:5">
      <c r="A61" s="3"/>
      <c r="B61" s="3"/>
      <c r="C61" s="3"/>
      <c r="D61" s="3"/>
      <c r="E61" s="29"/>
    </row>
    <row r="62" spans="1:5">
      <c r="A62" s="3"/>
      <c r="B62" s="3"/>
      <c r="C62" s="3"/>
      <c r="D62" s="3"/>
      <c r="E62" s="29"/>
    </row>
    <row r="63" spans="1:5">
      <c r="A63" s="3"/>
      <c r="B63" s="3"/>
      <c r="C63" s="3"/>
      <c r="D63" s="3"/>
      <c r="E63" s="29"/>
    </row>
    <row r="64" spans="1:5">
      <c r="A64" s="3"/>
      <c r="B64" s="3"/>
      <c r="C64" s="3"/>
      <c r="D64" s="3"/>
      <c r="E64" s="29"/>
    </row>
    <row r="65" spans="1:5">
      <c r="A65" s="3"/>
      <c r="B65" s="3"/>
      <c r="C65" s="3"/>
      <c r="D65" s="3"/>
      <c r="E65" s="29"/>
    </row>
    <row r="66" spans="1:5">
      <c r="A66" s="3"/>
      <c r="B66" s="3"/>
      <c r="C66" s="3"/>
      <c r="D66" s="3"/>
      <c r="E66" s="29"/>
    </row>
    <row r="67" spans="1:5">
      <c r="A67" s="3"/>
      <c r="B67" s="3"/>
      <c r="C67" s="3"/>
      <c r="D67" s="3"/>
      <c r="E67" s="29"/>
    </row>
    <row r="68" spans="1:5">
      <c r="A68" s="3"/>
      <c r="B68" s="3"/>
      <c r="C68" s="3"/>
      <c r="D68" s="3"/>
      <c r="E68" s="29"/>
    </row>
    <row r="69" spans="1:5">
      <c r="A69" s="3"/>
      <c r="B69" s="3"/>
      <c r="C69" s="3"/>
      <c r="D69" s="3"/>
      <c r="E69" s="29"/>
    </row>
    <row r="70" spans="1:5">
      <c r="A70" s="3"/>
      <c r="B70" s="3"/>
      <c r="C70" s="3"/>
      <c r="D70" s="3"/>
      <c r="E70" s="29"/>
    </row>
    <row r="71" spans="1:5">
      <c r="A71" s="3"/>
      <c r="B71" s="3"/>
      <c r="C71" s="3"/>
      <c r="D71" s="3"/>
      <c r="E71" s="29"/>
    </row>
    <row r="72" spans="1:5">
      <c r="A72" s="3"/>
      <c r="B72" s="3"/>
      <c r="C72" s="3"/>
      <c r="D72" s="3"/>
      <c r="E72" s="29"/>
    </row>
    <row r="73" spans="1:5">
      <c r="A73" s="3"/>
      <c r="B73" s="3"/>
      <c r="C73" s="3"/>
      <c r="D73" s="3"/>
      <c r="E73" s="29"/>
    </row>
    <row r="74" spans="1:5">
      <c r="A74" s="3"/>
      <c r="B74" s="3"/>
      <c r="C74" s="3"/>
      <c r="D74" s="3"/>
      <c r="E74" s="29"/>
    </row>
    <row r="75" spans="1:5">
      <c r="A75" s="3"/>
      <c r="B75" s="3"/>
      <c r="C75" s="3"/>
      <c r="D75" s="3"/>
      <c r="E75" s="29"/>
    </row>
    <row r="76" spans="1:5">
      <c r="A76" s="3"/>
      <c r="B76" s="3"/>
      <c r="C76" s="3"/>
      <c r="D76" s="3"/>
      <c r="E76" s="29"/>
    </row>
    <row r="77" spans="1:5">
      <c r="A77" s="3"/>
      <c r="B77" s="3"/>
      <c r="C77" s="3"/>
      <c r="D77" s="3"/>
      <c r="E77" s="29"/>
    </row>
    <row r="78" spans="1:5">
      <c r="A78" s="3"/>
      <c r="B78" s="3"/>
      <c r="C78" s="3"/>
      <c r="D78" s="3"/>
      <c r="E78" s="29"/>
    </row>
    <row r="79" spans="1:5">
      <c r="A79" s="3"/>
      <c r="B79" s="3"/>
      <c r="C79" s="3"/>
      <c r="D79" s="3"/>
      <c r="E79" s="29"/>
    </row>
    <row r="80" spans="1:5">
      <c r="A80" s="3"/>
      <c r="B80" s="3"/>
      <c r="C80" s="3"/>
      <c r="D80" s="3"/>
      <c r="E80" s="29"/>
    </row>
    <row r="81" spans="1:5">
      <c r="A81" s="3"/>
      <c r="B81" s="3"/>
      <c r="C81" s="3"/>
      <c r="D81" s="3"/>
      <c r="E81" s="29"/>
    </row>
    <row r="82" spans="1:5">
      <c r="A82" s="3"/>
      <c r="B82" s="3"/>
      <c r="C82" s="3"/>
      <c r="D82" s="3"/>
      <c r="E82" s="29"/>
    </row>
    <row r="83" spans="1:5">
      <c r="A83" s="3"/>
      <c r="B83" s="3"/>
      <c r="C83" s="3"/>
      <c r="D83" s="3"/>
      <c r="E83" s="29"/>
    </row>
    <row r="84" spans="1:5">
      <c r="A84" s="3"/>
      <c r="B84" s="3"/>
      <c r="C84" s="3"/>
      <c r="D84" s="3"/>
      <c r="E84" s="29"/>
    </row>
    <row r="85" spans="1:5">
      <c r="A85" s="3"/>
      <c r="B85" s="3"/>
      <c r="C85" s="3"/>
      <c r="D85" s="3"/>
      <c r="E85" s="29"/>
    </row>
    <row r="86" spans="1:5">
      <c r="A86" s="3"/>
      <c r="B86" s="3"/>
      <c r="C86" s="3"/>
      <c r="D86" s="3"/>
      <c r="E86" s="29"/>
    </row>
    <row r="87" spans="1:5">
      <c r="A87" s="3"/>
      <c r="B87" s="3"/>
      <c r="C87" s="3"/>
      <c r="D87" s="3"/>
      <c r="E87" s="29"/>
    </row>
    <row r="88" spans="1:5">
      <c r="A88" s="3"/>
      <c r="B88" s="3"/>
      <c r="C88" s="3"/>
      <c r="D88" s="3"/>
      <c r="E88" s="29"/>
    </row>
    <row r="89" spans="1:5">
      <c r="A89" s="3"/>
      <c r="B89" s="3"/>
      <c r="C89" s="3"/>
      <c r="D89" s="3"/>
      <c r="E89" s="29"/>
    </row>
    <row r="90" spans="1:5">
      <c r="A90" s="3"/>
      <c r="B90" s="3"/>
      <c r="C90" s="3"/>
      <c r="D90" s="3"/>
      <c r="E90" s="29"/>
    </row>
    <row r="91" spans="1:5">
      <c r="A91" s="3"/>
      <c r="B91" s="3"/>
      <c r="C91" s="3"/>
      <c r="D91" s="3"/>
      <c r="E91" s="29"/>
    </row>
    <row r="92" spans="1:5">
      <c r="A92" s="3"/>
      <c r="B92" s="3"/>
      <c r="C92" s="3"/>
      <c r="D92" s="3"/>
      <c r="E92" s="29"/>
    </row>
    <row r="93" spans="1:5">
      <c r="A93" s="3"/>
      <c r="B93" s="3"/>
      <c r="C93" s="3"/>
      <c r="D93" s="3"/>
      <c r="E93" s="29"/>
    </row>
    <row r="94" spans="1:5">
      <c r="A94" s="3"/>
      <c r="B94" s="3"/>
      <c r="C94" s="3"/>
      <c r="D94" s="3"/>
      <c r="E94" s="29"/>
    </row>
    <row r="95" spans="1:5">
      <c r="A95" s="3"/>
      <c r="B95" s="3"/>
      <c r="C95" s="3"/>
      <c r="D95" s="3"/>
      <c r="E95" s="29"/>
    </row>
    <row r="96" spans="1:5">
      <c r="A96" s="3"/>
      <c r="B96" s="3"/>
      <c r="C96" s="3"/>
      <c r="D96" s="3"/>
      <c r="E96" s="29"/>
    </row>
    <row r="97" spans="1:5">
      <c r="A97" s="3"/>
      <c r="B97" s="3"/>
      <c r="C97" s="3"/>
      <c r="D97" s="3"/>
      <c r="E97" s="29"/>
    </row>
    <row r="98" spans="1:5">
      <c r="A98" s="3"/>
      <c r="B98" s="3"/>
      <c r="C98" s="3"/>
      <c r="D98" s="3"/>
      <c r="E98" s="29"/>
    </row>
    <row r="99" spans="1:5">
      <c r="A99" s="3"/>
      <c r="B99" s="3"/>
      <c r="C99" s="3"/>
      <c r="D99" s="3"/>
      <c r="E99" s="29"/>
    </row>
    <row r="100" spans="1:5">
      <c r="A100" s="3"/>
      <c r="B100" s="3"/>
      <c r="C100" s="3"/>
      <c r="D100" s="3"/>
      <c r="E100" s="29"/>
    </row>
    <row r="101" spans="1:5">
      <c r="A101" s="3"/>
      <c r="B101" s="3"/>
      <c r="C101" s="3"/>
      <c r="D101" s="3"/>
      <c r="E101" s="29"/>
    </row>
    <row r="102" spans="1:5">
      <c r="A102" s="3"/>
      <c r="B102" s="3"/>
      <c r="C102" s="3"/>
      <c r="D102" s="3"/>
      <c r="E102" s="29"/>
    </row>
    <row r="103" spans="1:5">
      <c r="A103" s="3"/>
      <c r="B103" s="3"/>
      <c r="C103" s="3"/>
      <c r="D103" s="3"/>
      <c r="E103" s="29"/>
    </row>
    <row r="104" spans="1:5">
      <c r="A104" s="3"/>
      <c r="B104" s="3"/>
      <c r="C104" s="3"/>
      <c r="D104" s="3"/>
      <c r="E104" s="29"/>
    </row>
    <row r="105" spans="1:5">
      <c r="A105" s="3"/>
      <c r="B105" s="3"/>
      <c r="C105" s="3"/>
      <c r="D105" s="3"/>
      <c r="E105" s="29"/>
    </row>
    <row r="106" spans="1:5">
      <c r="A106" s="3"/>
      <c r="B106" s="3"/>
      <c r="C106" s="3"/>
      <c r="D106" s="3"/>
      <c r="E106" s="29"/>
    </row>
    <row r="107" spans="1:5">
      <c r="A107" s="3"/>
      <c r="B107" s="3"/>
      <c r="C107" s="3"/>
      <c r="D107" s="3"/>
      <c r="E107" s="29"/>
    </row>
    <row r="108" spans="1:5">
      <c r="A108" s="3"/>
      <c r="B108" s="3"/>
      <c r="C108" s="3"/>
      <c r="D108" s="3"/>
      <c r="E108" s="29"/>
    </row>
    <row r="109" spans="1:5">
      <c r="A109" s="3"/>
      <c r="B109" s="3"/>
      <c r="C109" s="3"/>
      <c r="D109" s="3"/>
      <c r="E109" s="29"/>
    </row>
    <row r="110" spans="1:5">
      <c r="A110" s="3"/>
      <c r="B110" s="3"/>
      <c r="C110" s="3"/>
      <c r="D110" s="3"/>
      <c r="E110" s="29"/>
    </row>
    <row r="111" spans="1:5">
      <c r="A111" s="3"/>
      <c r="B111" s="3"/>
      <c r="C111" s="3"/>
      <c r="D111" s="3"/>
      <c r="E111" s="29"/>
    </row>
    <row r="112" spans="1:5">
      <c r="A112" s="3"/>
      <c r="B112" s="3"/>
      <c r="C112" s="3"/>
      <c r="D112" s="3"/>
      <c r="E112" s="29"/>
    </row>
    <row r="113" spans="1:5">
      <c r="A113" s="3"/>
      <c r="B113" s="3"/>
      <c r="C113" s="3"/>
      <c r="D113" s="3"/>
      <c r="E113" s="29"/>
    </row>
    <row r="114" spans="1:5">
      <c r="A114" s="3"/>
      <c r="B114" s="3"/>
      <c r="C114" s="3"/>
      <c r="D114" s="3"/>
      <c r="E114" s="29"/>
    </row>
    <row r="115" spans="1:5">
      <c r="A115" s="3"/>
      <c r="B115" s="3"/>
      <c r="C115" s="3"/>
      <c r="D115" s="3"/>
      <c r="E115" s="29"/>
    </row>
    <row r="116" spans="1:5">
      <c r="A116" s="3"/>
      <c r="B116" s="3"/>
      <c r="C116" s="3"/>
      <c r="D116" s="3"/>
      <c r="E116" s="29"/>
    </row>
    <row r="117" spans="1:5">
      <c r="A117" s="3"/>
      <c r="B117" s="3"/>
      <c r="C117" s="3"/>
      <c r="D117" s="3"/>
      <c r="E117" s="29"/>
    </row>
    <row r="118" spans="1:5">
      <c r="A118" s="3"/>
      <c r="B118" s="3"/>
      <c r="C118" s="3"/>
      <c r="D118" s="3"/>
      <c r="E118" s="29"/>
    </row>
    <row r="119" spans="1:5">
      <c r="A119" s="3"/>
      <c r="B119" s="3"/>
      <c r="C119" s="3"/>
      <c r="D119" s="3"/>
      <c r="E119" s="29"/>
    </row>
    <row r="120" spans="1:5">
      <c r="A120" s="3"/>
      <c r="B120" s="3"/>
      <c r="C120" s="3"/>
      <c r="D120" s="3"/>
      <c r="E120" s="29"/>
    </row>
    <row r="121" spans="1:5">
      <c r="A121" s="3"/>
      <c r="B121" s="3"/>
      <c r="C121" s="3"/>
      <c r="D121" s="3"/>
      <c r="E121" s="29"/>
    </row>
    <row r="122" spans="1:5">
      <c r="A122" s="3"/>
      <c r="B122" s="3"/>
      <c r="C122" s="3"/>
      <c r="D122" s="3"/>
      <c r="E122" s="29"/>
    </row>
    <row r="123" spans="1:5">
      <c r="A123" s="3"/>
      <c r="B123" s="3"/>
      <c r="C123" s="3"/>
      <c r="D123" s="3"/>
      <c r="E123" s="29"/>
    </row>
    <row r="124" spans="1:5">
      <c r="A124" s="3"/>
      <c r="B124" s="3"/>
      <c r="C124" s="3"/>
      <c r="D124" s="3"/>
      <c r="E124" s="29"/>
    </row>
    <row r="125" spans="1:5">
      <c r="A125" s="3"/>
      <c r="B125" s="3"/>
      <c r="C125" s="3"/>
      <c r="D125" s="3"/>
      <c r="E125" s="29"/>
    </row>
    <row r="126" spans="1:5">
      <c r="A126" s="3"/>
      <c r="B126" s="3"/>
      <c r="C126" s="3"/>
      <c r="D126" s="3"/>
      <c r="E126" s="29"/>
    </row>
    <row r="127" spans="1:5">
      <c r="A127" s="3"/>
      <c r="B127" s="3"/>
      <c r="C127" s="3"/>
      <c r="D127" s="3"/>
      <c r="E127" s="29"/>
    </row>
    <row r="128" spans="1:5">
      <c r="A128" s="3"/>
      <c r="B128" s="3"/>
      <c r="C128" s="3"/>
      <c r="D128" s="3"/>
      <c r="E128" s="29"/>
    </row>
    <row r="129" spans="1:5">
      <c r="A129" s="3"/>
      <c r="B129" s="3"/>
      <c r="C129" s="3"/>
      <c r="D129" s="3"/>
      <c r="E129" s="29"/>
    </row>
    <row r="130" spans="1:5">
      <c r="A130" s="3"/>
      <c r="B130" s="3"/>
      <c r="C130" s="3"/>
      <c r="D130" s="3"/>
      <c r="E130" s="29"/>
    </row>
    <row r="131" spans="1:5">
      <c r="A131" s="3"/>
      <c r="B131" s="3"/>
      <c r="C131" s="3"/>
      <c r="D131" s="3"/>
      <c r="E131" s="29"/>
    </row>
    <row r="132" spans="1:5">
      <c r="A132" s="3"/>
      <c r="B132" s="3"/>
      <c r="C132" s="3"/>
      <c r="D132" s="3"/>
      <c r="E132" s="29"/>
    </row>
    <row r="133" spans="1:5">
      <c r="A133" s="3"/>
      <c r="B133" s="3"/>
      <c r="C133" s="3"/>
      <c r="D133" s="3"/>
      <c r="E133" s="29"/>
    </row>
    <row r="134" spans="1:5">
      <c r="A134" s="3"/>
      <c r="B134" s="3"/>
      <c r="C134" s="3"/>
      <c r="D134" s="3"/>
      <c r="E134" s="29"/>
    </row>
    <row r="135" spans="1:5">
      <c r="A135" s="3"/>
      <c r="B135" s="3"/>
      <c r="C135" s="3"/>
      <c r="D135" s="3"/>
      <c r="E135" s="29"/>
    </row>
    <row r="136" spans="1:5">
      <c r="A136" s="3"/>
      <c r="B136" s="3"/>
      <c r="C136" s="3"/>
      <c r="D136" s="3"/>
      <c r="E136" s="29"/>
    </row>
    <row r="137" spans="1:5">
      <c r="A137" s="3"/>
      <c r="B137" s="3"/>
      <c r="C137" s="3"/>
      <c r="D137" s="3"/>
      <c r="E137" s="29"/>
    </row>
    <row r="138" spans="1:5">
      <c r="A138" s="3"/>
      <c r="B138" s="3"/>
      <c r="C138" s="3"/>
      <c r="D138" s="3"/>
      <c r="E138" s="29"/>
    </row>
    <row r="139" spans="1:5">
      <c r="A139" s="3"/>
      <c r="B139" s="3"/>
      <c r="C139" s="3"/>
      <c r="D139" s="3"/>
      <c r="E139" s="29"/>
    </row>
    <row r="140" spans="1:5">
      <c r="A140" s="3"/>
      <c r="B140" s="3"/>
      <c r="C140" s="3"/>
      <c r="D140" s="3"/>
      <c r="E140" s="29"/>
    </row>
    <row r="141" spans="1:5">
      <c r="A141" s="3"/>
      <c r="B141" s="3"/>
      <c r="C141" s="3"/>
      <c r="D141" s="3"/>
      <c r="E141" s="29"/>
    </row>
    <row r="142" spans="1:5">
      <c r="A142" s="3"/>
      <c r="B142" s="3"/>
      <c r="C142" s="3"/>
      <c r="D142" s="3"/>
      <c r="E142" s="29"/>
    </row>
    <row r="143" spans="1:5">
      <c r="A143" s="3"/>
      <c r="B143" s="3"/>
      <c r="C143" s="3"/>
      <c r="D143" s="3"/>
      <c r="E143" s="29"/>
    </row>
    <row r="144" spans="1:5">
      <c r="A144" s="3"/>
      <c r="B144" s="3"/>
      <c r="C144" s="3"/>
      <c r="D144" s="3"/>
      <c r="E144" s="29"/>
    </row>
    <row r="145" spans="1:5">
      <c r="A145" s="3"/>
      <c r="B145" s="3"/>
      <c r="C145" s="3"/>
      <c r="D145" s="3"/>
      <c r="E145" s="29"/>
    </row>
    <row r="146" spans="1:5">
      <c r="A146" s="3"/>
      <c r="B146" s="3"/>
      <c r="C146" s="3"/>
      <c r="D146" s="3"/>
      <c r="E146" s="29"/>
    </row>
    <row r="147" spans="1:5">
      <c r="A147" s="3"/>
      <c r="B147" s="3"/>
      <c r="C147" s="3"/>
      <c r="D147" s="3"/>
      <c r="E147" s="29"/>
    </row>
    <row r="148" spans="1:5">
      <c r="A148" s="3"/>
      <c r="B148" s="3"/>
      <c r="C148" s="3"/>
      <c r="D148" s="3"/>
      <c r="E148" s="29"/>
    </row>
    <row r="149" spans="1:5">
      <c r="A149" s="3"/>
      <c r="B149" s="3"/>
      <c r="C149" s="3"/>
      <c r="D149" s="3"/>
      <c r="E149" s="29"/>
    </row>
    <row r="150" spans="1:5">
      <c r="A150" s="3"/>
      <c r="B150" s="3"/>
      <c r="C150" s="3"/>
      <c r="D150" s="3"/>
      <c r="E150" s="29"/>
    </row>
    <row r="151" spans="1:5">
      <c r="A151" s="3"/>
      <c r="B151" s="3"/>
      <c r="C151" s="3"/>
      <c r="D151" s="3"/>
      <c r="E151" s="29"/>
    </row>
    <row r="152" spans="1:5">
      <c r="A152" s="3"/>
      <c r="B152" s="3"/>
      <c r="C152" s="3"/>
      <c r="D152" s="3"/>
      <c r="E152" s="29"/>
    </row>
    <row r="153" spans="1:5">
      <c r="A153" s="3"/>
      <c r="B153" s="3"/>
      <c r="C153" s="3"/>
      <c r="D153" s="3"/>
      <c r="E153" s="29"/>
    </row>
    <row r="154" spans="1:5">
      <c r="A154" s="3"/>
      <c r="B154" s="3"/>
      <c r="C154" s="3"/>
      <c r="D154" s="3"/>
      <c r="E154" s="29"/>
    </row>
    <row r="155" spans="1:5">
      <c r="A155" s="3"/>
      <c r="B155" s="3"/>
      <c r="C155" s="3"/>
      <c r="D155" s="3"/>
      <c r="E155" s="29"/>
    </row>
    <row r="156" spans="1:5">
      <c r="A156" s="3"/>
      <c r="B156" s="3"/>
      <c r="C156" s="3"/>
      <c r="D156" s="3"/>
      <c r="E156" s="29"/>
    </row>
    <row r="157" spans="1:5">
      <c r="A157" s="3"/>
      <c r="B157" s="3"/>
      <c r="C157" s="3"/>
      <c r="D157" s="3"/>
      <c r="E157" s="29"/>
    </row>
    <row r="158" spans="1:5">
      <c r="A158" s="3"/>
      <c r="B158" s="3"/>
      <c r="C158" s="3"/>
      <c r="D158" s="3"/>
      <c r="E158" s="29"/>
    </row>
    <row r="159" spans="1:5">
      <c r="A159" s="3"/>
      <c r="B159" s="3"/>
      <c r="C159" s="3"/>
      <c r="D159" s="3"/>
      <c r="E159" s="29"/>
    </row>
    <row r="160" spans="1:5">
      <c r="A160" s="3"/>
      <c r="B160" s="3"/>
      <c r="C160" s="3"/>
      <c r="D160" s="3"/>
      <c r="E160" s="29"/>
    </row>
    <row r="161" spans="1:5">
      <c r="A161" s="3"/>
      <c r="B161" s="3"/>
      <c r="C161" s="3"/>
      <c r="D161" s="3"/>
      <c r="E161" s="29"/>
    </row>
    <row r="162" spans="1:5">
      <c r="A162" s="3"/>
      <c r="B162" s="3"/>
      <c r="C162" s="3"/>
      <c r="D162" s="3"/>
      <c r="E162" s="29"/>
    </row>
    <row r="163" spans="1:5">
      <c r="A163" s="3"/>
      <c r="B163" s="3"/>
      <c r="C163" s="3"/>
      <c r="D163" s="3"/>
      <c r="E163" s="29"/>
    </row>
    <row r="164" spans="1:5">
      <c r="A164" s="3"/>
      <c r="B164" s="3"/>
      <c r="C164" s="3"/>
      <c r="D164" s="3"/>
      <c r="E164" s="29"/>
    </row>
    <row r="165" spans="1:5">
      <c r="A165" s="3"/>
      <c r="B165" s="3"/>
      <c r="C165" s="3"/>
      <c r="D165" s="3"/>
      <c r="E165" s="29"/>
    </row>
    <row r="166" spans="1:5">
      <c r="A166" s="3"/>
      <c r="B166" s="3"/>
      <c r="C166" s="3"/>
      <c r="D166" s="3"/>
      <c r="E166" s="29"/>
    </row>
    <row r="167" spans="1:5">
      <c r="A167" s="3"/>
      <c r="B167" s="3"/>
      <c r="C167" s="3"/>
      <c r="D167" s="3"/>
      <c r="E167" s="29"/>
    </row>
    <row r="168" spans="1:5">
      <c r="A168" s="3"/>
      <c r="B168" s="3"/>
      <c r="C168" s="3"/>
      <c r="D168" s="3"/>
      <c r="E168" s="29"/>
    </row>
    <row r="169" spans="1:5">
      <c r="A169" s="3"/>
      <c r="B169" s="3"/>
      <c r="C169" s="3"/>
      <c r="D169" s="3"/>
      <c r="E169" s="29"/>
    </row>
    <row r="170" spans="1:5">
      <c r="A170" s="3"/>
      <c r="B170" s="3"/>
      <c r="C170" s="3"/>
      <c r="D170" s="3"/>
      <c r="E170" s="29"/>
    </row>
    <row r="171" spans="1:5">
      <c r="A171" s="3"/>
      <c r="B171" s="3"/>
      <c r="C171" s="3"/>
      <c r="D171" s="3"/>
      <c r="E171" s="29"/>
    </row>
    <row r="172" spans="1:5">
      <c r="A172" s="3"/>
      <c r="B172" s="3"/>
      <c r="C172" s="3"/>
      <c r="D172" s="3"/>
      <c r="E172" s="29"/>
    </row>
    <row r="173" spans="1:5">
      <c r="A173" s="3"/>
      <c r="B173" s="3"/>
      <c r="C173" s="3"/>
      <c r="D173" s="3"/>
      <c r="E173" s="29"/>
    </row>
    <row r="174" spans="1:5">
      <c r="A174" s="3"/>
      <c r="B174" s="3"/>
      <c r="C174" s="3"/>
      <c r="D174" s="3"/>
      <c r="E174" s="29"/>
    </row>
    <row r="175" spans="1:5">
      <c r="A175" s="3"/>
      <c r="B175" s="3"/>
      <c r="C175" s="3"/>
      <c r="D175" s="3"/>
      <c r="E175" s="29"/>
    </row>
    <row r="176" spans="1:5">
      <c r="A176" s="3"/>
      <c r="B176" s="3"/>
      <c r="C176" s="3"/>
      <c r="D176" s="3"/>
      <c r="E176" s="29"/>
    </row>
    <row r="177" spans="1:5">
      <c r="A177" s="3"/>
      <c r="B177" s="3"/>
      <c r="C177" s="3"/>
      <c r="D177" s="3"/>
      <c r="E177" s="29"/>
    </row>
    <row r="178" spans="1:5">
      <c r="A178" s="3"/>
      <c r="B178" s="3"/>
      <c r="C178" s="3"/>
      <c r="D178" s="3"/>
      <c r="E178" s="29"/>
    </row>
    <row r="179" spans="1:5">
      <c r="A179" s="3"/>
      <c r="B179" s="3"/>
      <c r="C179" s="3"/>
      <c r="D179" s="3"/>
      <c r="E179" s="29"/>
    </row>
    <row r="180" spans="1:5">
      <c r="A180" s="3"/>
      <c r="B180" s="3"/>
      <c r="C180" s="3"/>
      <c r="D180" s="3"/>
      <c r="E180" s="29"/>
    </row>
    <row r="181" spans="1:5">
      <c r="A181" s="3"/>
      <c r="B181" s="3"/>
      <c r="C181" s="3"/>
      <c r="D181" s="3"/>
      <c r="E181" s="29"/>
    </row>
    <row r="182" spans="1:5">
      <c r="A182" s="3"/>
      <c r="B182" s="3"/>
      <c r="C182" s="3"/>
      <c r="D182" s="3"/>
      <c r="E182" s="29"/>
    </row>
    <row r="183" spans="1:5">
      <c r="A183" s="3"/>
      <c r="B183" s="3"/>
      <c r="C183" s="3"/>
      <c r="D183" s="3"/>
      <c r="E183" s="29"/>
    </row>
    <row r="184" spans="1:5">
      <c r="A184" s="3"/>
      <c r="B184" s="3"/>
      <c r="C184" s="3"/>
      <c r="D184" s="3"/>
      <c r="E184" s="29"/>
    </row>
    <row r="185" spans="1:5">
      <c r="A185" s="3"/>
      <c r="B185" s="3"/>
      <c r="C185" s="3"/>
      <c r="D185" s="3"/>
      <c r="E185" s="29"/>
    </row>
    <row r="186" spans="1:5">
      <c r="A186" s="3"/>
      <c r="B186" s="3"/>
      <c r="C186" s="3"/>
      <c r="D186" s="3"/>
      <c r="E186" s="29"/>
    </row>
    <row r="187" spans="1:5">
      <c r="A187" s="3"/>
      <c r="B187" s="3"/>
      <c r="C187" s="3"/>
      <c r="D187" s="3"/>
      <c r="E187" s="29"/>
    </row>
    <row r="188" spans="1:5">
      <c r="A188" s="3"/>
      <c r="B188" s="3"/>
      <c r="C188" s="3"/>
      <c r="D188" s="3"/>
      <c r="E188" s="29"/>
    </row>
    <row r="189" spans="1:5">
      <c r="A189" s="3"/>
      <c r="B189" s="3"/>
      <c r="C189" s="3"/>
      <c r="D189" s="3"/>
      <c r="E189" s="29"/>
    </row>
    <row r="190" spans="1:5">
      <c r="A190" s="3"/>
      <c r="B190" s="3"/>
      <c r="C190" s="3"/>
      <c r="D190" s="3"/>
      <c r="E190" s="29"/>
    </row>
    <row r="191" spans="1:5">
      <c r="A191" s="3"/>
      <c r="B191" s="3"/>
      <c r="C191" s="3"/>
      <c r="D191" s="3"/>
      <c r="E191" s="29"/>
    </row>
    <row r="192" spans="1:5">
      <c r="A192" s="3"/>
      <c r="B192" s="3"/>
      <c r="C192" s="3"/>
      <c r="D192" s="3"/>
      <c r="E192" s="29"/>
    </row>
    <row r="193" spans="1:5">
      <c r="A193" s="3"/>
      <c r="B193" s="3"/>
      <c r="C193" s="3"/>
      <c r="D193" s="3"/>
      <c r="E193" s="29"/>
    </row>
    <row r="194" spans="1:5">
      <c r="A194" s="3"/>
      <c r="B194" s="3"/>
      <c r="C194" s="3"/>
      <c r="D194" s="3"/>
      <c r="E194" s="29"/>
    </row>
    <row r="195" spans="1:5">
      <c r="A195" s="3"/>
      <c r="B195" s="3"/>
      <c r="C195" s="3"/>
      <c r="D195" s="3"/>
      <c r="E195" s="29"/>
    </row>
    <row r="196" spans="1:5">
      <c r="A196" s="3"/>
      <c r="B196" s="3"/>
      <c r="C196" s="3"/>
      <c r="D196" s="3"/>
      <c r="E196" s="29"/>
    </row>
    <row r="197" spans="1:5">
      <c r="A197" s="3"/>
      <c r="B197" s="3"/>
      <c r="C197" s="3"/>
      <c r="D197" s="3"/>
      <c r="E197" s="29"/>
    </row>
    <row r="198" spans="1:5">
      <c r="A198" s="3"/>
      <c r="B198" s="3"/>
      <c r="C198" s="3"/>
      <c r="D198" s="3"/>
      <c r="E198" s="29"/>
    </row>
    <row r="199" spans="1:5">
      <c r="A199" s="3"/>
      <c r="B199" s="3"/>
      <c r="C199" s="3"/>
      <c r="D199" s="3"/>
      <c r="E199" s="29"/>
    </row>
    <row r="200" spans="1:5">
      <c r="A200" s="3"/>
      <c r="B200" s="3"/>
      <c r="C200" s="3"/>
      <c r="D200" s="3"/>
      <c r="E200" s="29"/>
    </row>
    <row r="201" spans="1:5">
      <c r="A201" s="3"/>
      <c r="B201" s="3"/>
      <c r="C201" s="3"/>
      <c r="D201" s="3"/>
      <c r="E201" s="29"/>
    </row>
    <row r="202" spans="1:5">
      <c r="A202" s="3"/>
      <c r="B202" s="3"/>
      <c r="C202" s="3"/>
      <c r="D202" s="3"/>
      <c r="E202" s="29"/>
    </row>
    <row r="203" spans="1:5">
      <c r="A203" s="3"/>
      <c r="B203" s="3"/>
      <c r="C203" s="3"/>
      <c r="D203" s="3"/>
      <c r="E203" s="29"/>
    </row>
    <row r="204" spans="1:5">
      <c r="A204" s="3"/>
      <c r="B204" s="3"/>
      <c r="C204" s="3"/>
      <c r="D204" s="3"/>
      <c r="E204" s="29"/>
    </row>
    <row r="205" spans="1:5">
      <c r="A205" s="3"/>
      <c r="B205" s="3"/>
      <c r="C205" s="3"/>
      <c r="D205" s="3"/>
      <c r="E205" s="29"/>
    </row>
    <row r="206" spans="1:5">
      <c r="A206" s="3"/>
      <c r="B206" s="3"/>
      <c r="C206" s="3"/>
      <c r="D206" s="3"/>
      <c r="E206" s="29"/>
    </row>
    <row r="207" spans="1:5">
      <c r="A207" s="3"/>
      <c r="B207" s="3"/>
      <c r="C207" s="3"/>
      <c r="D207" s="3"/>
      <c r="E207" s="29"/>
    </row>
    <row r="208" spans="1:5">
      <c r="A208" s="3"/>
      <c r="B208" s="3"/>
      <c r="C208" s="3"/>
      <c r="D208" s="3"/>
      <c r="E208" s="29"/>
    </row>
    <row r="209" spans="1:5">
      <c r="A209" s="3"/>
      <c r="B209" s="3"/>
      <c r="C209" s="3"/>
      <c r="D209" s="3"/>
      <c r="E209" s="29"/>
    </row>
    <row r="210" spans="1:5">
      <c r="A210" s="3"/>
      <c r="B210" s="3"/>
      <c r="C210" s="3"/>
      <c r="D210" s="3"/>
      <c r="E210" s="29"/>
    </row>
    <row r="211" spans="1:5">
      <c r="A211" s="3"/>
      <c r="B211" s="3"/>
      <c r="C211" s="3"/>
      <c r="D211" s="3"/>
      <c r="E211" s="29"/>
    </row>
    <row r="212" spans="1:5">
      <c r="A212" s="3"/>
      <c r="B212" s="3"/>
      <c r="C212" s="3"/>
      <c r="D212" s="3"/>
      <c r="E212" s="29"/>
    </row>
    <row r="213" spans="1:5">
      <c r="A213" s="3"/>
      <c r="B213" s="3"/>
      <c r="C213" s="3"/>
      <c r="D213" s="3"/>
      <c r="E213" s="29"/>
    </row>
    <row r="214" spans="1:5">
      <c r="A214" s="3"/>
      <c r="B214" s="3"/>
      <c r="C214" s="3"/>
      <c r="D214" s="3"/>
      <c r="E214" s="29"/>
    </row>
    <row r="215" spans="1:5">
      <c r="A215" s="3"/>
      <c r="B215" s="3"/>
      <c r="C215" s="3"/>
      <c r="D215" s="3"/>
      <c r="E215" s="29"/>
    </row>
    <row r="216" spans="1:5">
      <c r="A216" s="3"/>
      <c r="B216" s="3"/>
      <c r="C216" s="3"/>
      <c r="D216" s="3"/>
      <c r="E216" s="29"/>
    </row>
    <row r="217" spans="1:5">
      <c r="A217" s="3"/>
      <c r="B217" s="3"/>
      <c r="C217" s="3"/>
      <c r="D217" s="3"/>
      <c r="E217" s="29"/>
    </row>
    <row r="218" spans="1:5">
      <c r="A218" s="3"/>
      <c r="B218" s="3"/>
      <c r="C218" s="3"/>
      <c r="D218" s="3"/>
      <c r="E218" s="29"/>
    </row>
    <row r="219" spans="1:5">
      <c r="A219" s="3"/>
      <c r="B219" s="3"/>
      <c r="C219" s="3"/>
      <c r="D219" s="3"/>
      <c r="E219" s="29"/>
    </row>
    <row r="220" spans="1:5">
      <c r="A220" s="3"/>
      <c r="B220" s="3"/>
      <c r="C220" s="3"/>
      <c r="D220" s="3"/>
      <c r="E220" s="29"/>
    </row>
    <row r="221" spans="1:5">
      <c r="A221" s="3"/>
      <c r="B221" s="3"/>
      <c r="C221" s="3"/>
      <c r="D221" s="3"/>
      <c r="E221" s="29"/>
    </row>
    <row r="222" spans="1:5">
      <c r="A222" s="3"/>
      <c r="B222" s="3"/>
      <c r="C222" s="3"/>
      <c r="D222" s="3"/>
      <c r="E222" s="29"/>
    </row>
    <row r="223" spans="1:5">
      <c r="A223" s="3"/>
      <c r="B223" s="3"/>
      <c r="C223" s="3"/>
      <c r="D223" s="3"/>
      <c r="E223" s="29"/>
    </row>
    <row r="224" spans="1:5">
      <c r="A224" s="3"/>
      <c r="B224" s="3"/>
      <c r="C224" s="3"/>
      <c r="D224" s="3"/>
      <c r="E224" s="29"/>
    </row>
    <row r="225" spans="1:5">
      <c r="A225" s="3"/>
      <c r="B225" s="3"/>
      <c r="C225" s="3"/>
      <c r="D225" s="3"/>
      <c r="E225" s="29"/>
    </row>
    <row r="226" spans="1:5">
      <c r="A226" s="3"/>
      <c r="B226" s="3"/>
      <c r="C226" s="3"/>
      <c r="D226" s="3"/>
      <c r="E226" s="29"/>
    </row>
    <row r="227" spans="1:5">
      <c r="A227" s="3"/>
      <c r="B227" s="3"/>
      <c r="C227" s="3"/>
      <c r="D227" s="3"/>
      <c r="E227" s="29"/>
    </row>
    <row r="228" spans="1:5">
      <c r="A228" s="3"/>
      <c r="B228" s="3"/>
      <c r="C228" s="3"/>
      <c r="D228" s="3"/>
      <c r="E228" s="29"/>
    </row>
    <row r="229" spans="1:5">
      <c r="A229" s="3"/>
      <c r="B229" s="3"/>
      <c r="C229" s="3"/>
      <c r="D229" s="3"/>
      <c r="E229" s="29"/>
    </row>
    <row r="230" spans="1:5">
      <c r="A230" s="3"/>
      <c r="B230" s="3"/>
      <c r="C230" s="3"/>
      <c r="D230" s="3"/>
      <c r="E230" s="29"/>
    </row>
    <row r="231" spans="1:5">
      <c r="A231" s="3"/>
      <c r="B231" s="3"/>
      <c r="C231" s="3"/>
      <c r="D231" s="3"/>
      <c r="E231" s="29"/>
    </row>
    <row r="232" spans="1:5">
      <c r="A232" s="3"/>
      <c r="B232" s="3"/>
      <c r="C232" s="3"/>
      <c r="D232" s="3"/>
      <c r="E232" s="29"/>
    </row>
    <row r="233" spans="1:5">
      <c r="A233" s="3"/>
      <c r="B233" s="3"/>
      <c r="C233" s="3"/>
      <c r="D233" s="3"/>
      <c r="E233" s="29"/>
    </row>
    <row r="234" spans="1:5">
      <c r="A234" s="3"/>
      <c r="B234" s="3"/>
      <c r="C234" s="3"/>
      <c r="D234" s="3"/>
      <c r="E234" s="29"/>
    </row>
    <row r="235" spans="1:5">
      <c r="A235" s="3"/>
      <c r="B235" s="3"/>
      <c r="C235" s="3"/>
      <c r="D235" s="3"/>
      <c r="E235" s="29"/>
    </row>
    <row r="236" spans="1:5">
      <c r="A236" s="3"/>
      <c r="B236" s="3"/>
      <c r="C236" s="3"/>
      <c r="D236" s="3"/>
      <c r="E236" s="29"/>
    </row>
    <row r="237" spans="1:5">
      <c r="A237" s="3"/>
      <c r="B237" s="3"/>
      <c r="C237" s="3"/>
      <c r="D237" s="3"/>
      <c r="E237" s="29"/>
    </row>
    <row r="238" spans="1:5">
      <c r="A238" s="3"/>
      <c r="B238" s="3"/>
      <c r="C238" s="3"/>
      <c r="D238" s="3"/>
      <c r="E238" s="29"/>
    </row>
    <row r="239" spans="1:5">
      <c r="A239" s="3"/>
      <c r="B239" s="3"/>
      <c r="C239" s="3"/>
      <c r="D239" s="3"/>
      <c r="E239" s="29"/>
    </row>
    <row r="240" spans="1:5">
      <c r="A240" s="3"/>
      <c r="B240" s="3"/>
      <c r="C240" s="3"/>
      <c r="D240" s="3"/>
      <c r="E240" s="29"/>
    </row>
    <row r="241" spans="1:5">
      <c r="A241" s="3"/>
      <c r="B241" s="3"/>
      <c r="C241" s="3"/>
      <c r="D241" s="3"/>
      <c r="E241" s="29"/>
    </row>
    <row r="242" spans="1:5">
      <c r="A242" s="3"/>
      <c r="B242" s="3"/>
      <c r="C242" s="3"/>
      <c r="D242" s="3"/>
      <c r="E242" s="29"/>
    </row>
    <row r="243" spans="1:5">
      <c r="A243" s="3"/>
      <c r="B243" s="3"/>
      <c r="C243" s="3"/>
      <c r="D243" s="3"/>
      <c r="E243" s="29"/>
    </row>
    <row r="244" spans="1:5">
      <c r="A244" s="3"/>
      <c r="B244" s="3"/>
      <c r="C244" s="3"/>
      <c r="D244" s="3"/>
      <c r="E244" s="29"/>
    </row>
    <row r="245" spans="1:5">
      <c r="A245" s="3"/>
      <c r="B245" s="3"/>
      <c r="C245" s="3"/>
      <c r="D245" s="3"/>
      <c r="E245" s="29"/>
    </row>
    <row r="246" spans="1:5">
      <c r="A246" s="3"/>
      <c r="B246" s="3"/>
      <c r="C246" s="3"/>
      <c r="D246" s="3"/>
      <c r="E246" s="29"/>
    </row>
    <row r="247" spans="1:5">
      <c r="A247" s="3"/>
      <c r="B247" s="3"/>
      <c r="C247" s="3"/>
      <c r="D247" s="3"/>
      <c r="E247" s="29"/>
    </row>
    <row r="248" spans="1:5">
      <c r="A248" s="3"/>
      <c r="B248" s="3"/>
      <c r="C248" s="3"/>
      <c r="D248" s="3"/>
      <c r="E248" s="29"/>
    </row>
    <row r="249" spans="1:5">
      <c r="A249" s="3"/>
      <c r="B249" s="3"/>
      <c r="C249" s="3"/>
      <c r="D249" s="3"/>
      <c r="E249" s="29"/>
    </row>
    <row r="250" spans="1:5">
      <c r="A250" s="3"/>
      <c r="B250" s="3"/>
      <c r="C250" s="3"/>
      <c r="D250" s="3"/>
      <c r="E250" s="29"/>
    </row>
    <row r="251" spans="1:5">
      <c r="A251" s="3"/>
      <c r="B251" s="3"/>
      <c r="C251" s="3"/>
      <c r="D251" s="3"/>
      <c r="E251" s="29"/>
    </row>
    <row r="252" spans="1:5">
      <c r="A252" s="3"/>
      <c r="B252" s="3"/>
      <c r="C252" s="3"/>
      <c r="D252" s="3"/>
      <c r="E252" s="29"/>
    </row>
    <row r="253" spans="1:5">
      <c r="A253" s="3"/>
      <c r="B253" s="3"/>
      <c r="C253" s="3"/>
      <c r="D253" s="3"/>
      <c r="E253" s="29"/>
    </row>
    <row r="254" spans="1:5">
      <c r="A254" s="3"/>
      <c r="B254" s="3"/>
      <c r="C254" s="3"/>
      <c r="D254" s="3"/>
      <c r="E254" s="29"/>
    </row>
    <row r="255" spans="1:5">
      <c r="A255" s="3"/>
      <c r="B255" s="3"/>
      <c r="C255" s="3"/>
      <c r="D255" s="3"/>
      <c r="E255" s="29"/>
    </row>
    <row r="256" spans="1:5">
      <c r="A256" s="3"/>
      <c r="B256" s="3"/>
      <c r="C256" s="3"/>
      <c r="D256" s="3"/>
      <c r="E256" s="29"/>
    </row>
    <row r="257" spans="1:5">
      <c r="A257" s="3"/>
      <c r="B257" s="3"/>
      <c r="C257" s="3"/>
      <c r="D257" s="3"/>
      <c r="E257" s="29"/>
    </row>
    <row r="258" spans="1:5">
      <c r="A258" s="3"/>
      <c r="B258" s="3"/>
      <c r="C258" s="3"/>
      <c r="D258" s="3"/>
      <c r="E258" s="29"/>
    </row>
    <row r="259" spans="1:5">
      <c r="A259" s="3"/>
      <c r="B259" s="3"/>
      <c r="C259" s="3"/>
      <c r="D259" s="3"/>
      <c r="E259" s="29"/>
    </row>
    <row r="260" spans="1:5">
      <c r="A260" s="3"/>
      <c r="B260" s="3"/>
      <c r="C260" s="3"/>
      <c r="D260" s="3"/>
      <c r="E260" s="29"/>
    </row>
    <row r="261" spans="1:5">
      <c r="A261" s="3"/>
      <c r="B261" s="3"/>
      <c r="C261" s="3"/>
      <c r="D261" s="3"/>
      <c r="E261" s="29"/>
    </row>
    <row r="262" spans="1:5">
      <c r="A262" s="3"/>
      <c r="B262" s="3"/>
      <c r="C262" s="3"/>
      <c r="D262" s="3"/>
      <c r="E262" s="29"/>
    </row>
    <row r="263" spans="1:5">
      <c r="A263" s="3"/>
      <c r="B263" s="3"/>
      <c r="C263" s="3"/>
      <c r="D263" s="3"/>
      <c r="E263" s="29"/>
    </row>
    <row r="264" spans="1:5">
      <c r="A264" s="3"/>
      <c r="B264" s="3"/>
      <c r="C264" s="3"/>
      <c r="D264" s="3"/>
      <c r="E264" s="29"/>
    </row>
    <row r="265" spans="1:5">
      <c r="A265" s="3"/>
      <c r="B265" s="3"/>
      <c r="C265" s="3"/>
      <c r="D265" s="3"/>
      <c r="E265" s="29"/>
    </row>
    <row r="266" spans="1:5">
      <c r="A266" s="3"/>
      <c r="B266" s="3"/>
      <c r="C266" s="3"/>
      <c r="D266" s="3"/>
      <c r="E266" s="29"/>
    </row>
    <row r="267" spans="1:5">
      <c r="A267" s="3"/>
      <c r="B267" s="3"/>
      <c r="C267" s="3"/>
      <c r="D267" s="3"/>
      <c r="E267" s="29"/>
    </row>
    <row r="268" spans="1:5">
      <c r="A268" s="3"/>
      <c r="B268" s="3"/>
      <c r="C268" s="3"/>
      <c r="D268" s="3"/>
      <c r="E268" s="29"/>
    </row>
    <row r="269" spans="1:5">
      <c r="A269" s="3"/>
      <c r="B269" s="3"/>
      <c r="C269" s="3"/>
      <c r="D269" s="3"/>
      <c r="E269" s="29"/>
    </row>
    <row r="270" spans="1:5">
      <c r="A270" s="3"/>
      <c r="B270" s="3"/>
      <c r="C270" s="3"/>
      <c r="D270" s="3"/>
      <c r="E270" s="29"/>
    </row>
    <row r="271" spans="1:5">
      <c r="A271" s="3"/>
      <c r="B271" s="3"/>
      <c r="C271" s="3"/>
      <c r="D271" s="3"/>
      <c r="E271" s="29"/>
    </row>
    <row r="272" spans="1:5">
      <c r="A272" s="3"/>
      <c r="B272" s="3"/>
      <c r="C272" s="3"/>
      <c r="D272" s="3"/>
      <c r="E272" s="29"/>
    </row>
    <row r="273" spans="1:5">
      <c r="A273" s="3"/>
      <c r="B273" s="3"/>
      <c r="C273" s="3"/>
      <c r="D273" s="3"/>
      <c r="E273" s="29"/>
    </row>
    <row r="274" spans="1:5">
      <c r="A274" s="3"/>
      <c r="B274" s="3"/>
      <c r="C274" s="3"/>
      <c r="D274" s="3"/>
      <c r="E274" s="29"/>
    </row>
    <row r="275" spans="1:5">
      <c r="A275" s="3"/>
      <c r="B275" s="3"/>
      <c r="C275" s="3"/>
      <c r="D275" s="3"/>
      <c r="E275" s="29"/>
    </row>
    <row r="276" spans="1:5">
      <c r="A276" s="3"/>
      <c r="B276" s="3"/>
      <c r="C276" s="3"/>
      <c r="D276" s="3"/>
      <c r="E276" s="29"/>
    </row>
    <row r="277" spans="1:5">
      <c r="A277" s="3"/>
      <c r="B277" s="3"/>
      <c r="C277" s="3"/>
      <c r="D277" s="3"/>
      <c r="E277" s="29"/>
    </row>
    <row r="278" spans="1:5">
      <c r="A278" s="3"/>
      <c r="B278" s="3"/>
      <c r="C278" s="3"/>
      <c r="D278" s="3"/>
      <c r="E278" s="29"/>
    </row>
    <row r="279" spans="1:5">
      <c r="A279" s="3"/>
      <c r="B279" s="3"/>
      <c r="C279" s="3"/>
      <c r="D279" s="3"/>
      <c r="E279" s="29"/>
    </row>
    <row r="280" spans="1:5">
      <c r="A280" s="3"/>
      <c r="B280" s="3"/>
      <c r="C280" s="3"/>
      <c r="D280" s="3"/>
      <c r="E280" s="29"/>
    </row>
    <row r="281" spans="1:5">
      <c r="A281" s="3"/>
      <c r="B281" s="3"/>
      <c r="C281" s="3"/>
      <c r="D281" s="3"/>
      <c r="E281" s="29"/>
    </row>
    <row r="282" spans="1:5">
      <c r="A282" s="3"/>
      <c r="B282" s="3"/>
      <c r="C282" s="3"/>
      <c r="D282" s="3"/>
      <c r="E282" s="29"/>
    </row>
    <row r="283" spans="1:5">
      <c r="A283" s="3"/>
      <c r="B283" s="3"/>
      <c r="C283" s="3"/>
      <c r="D283" s="3"/>
      <c r="E283" s="29"/>
    </row>
    <row r="284" spans="1:5">
      <c r="A284" s="3"/>
      <c r="B284" s="3"/>
      <c r="C284" s="3"/>
      <c r="D284" s="3"/>
      <c r="E284" s="29"/>
    </row>
    <row r="285" spans="1:5">
      <c r="A285" s="3"/>
      <c r="B285" s="3"/>
      <c r="C285" s="3"/>
      <c r="D285" s="3"/>
      <c r="E285" s="29"/>
    </row>
    <row r="286" spans="1:5">
      <c r="A286" s="3"/>
      <c r="B286" s="3"/>
      <c r="C286" s="3"/>
      <c r="D286" s="3"/>
      <c r="E286" s="29"/>
    </row>
    <row r="287" spans="1:5">
      <c r="A287" s="3"/>
      <c r="B287" s="3"/>
      <c r="C287" s="3"/>
      <c r="D287" s="3"/>
      <c r="E287" s="29"/>
    </row>
    <row r="288" spans="1:5">
      <c r="A288" s="3"/>
      <c r="B288" s="3"/>
      <c r="C288" s="3"/>
      <c r="D288" s="3"/>
      <c r="E288" s="29"/>
    </row>
    <row r="289" spans="1:5">
      <c r="A289" s="3"/>
      <c r="B289" s="3"/>
      <c r="C289" s="3"/>
      <c r="D289" s="3"/>
      <c r="E289" s="29"/>
    </row>
    <row r="290" spans="1:5">
      <c r="A290" s="3"/>
      <c r="B290" s="3"/>
      <c r="C290" s="3"/>
      <c r="D290" s="3"/>
      <c r="E290" s="29"/>
    </row>
    <row r="291" spans="1:5">
      <c r="A291" s="3"/>
      <c r="B291" s="3"/>
      <c r="C291" s="3"/>
      <c r="D291" s="3"/>
      <c r="E291" s="29"/>
    </row>
    <row r="292" spans="1:5">
      <c r="A292" s="3"/>
      <c r="B292" s="3"/>
      <c r="C292" s="3"/>
      <c r="D292" s="3"/>
      <c r="E292" s="29"/>
    </row>
    <row r="293" spans="1:5">
      <c r="A293" s="3"/>
      <c r="B293" s="3"/>
      <c r="C293" s="3"/>
      <c r="D293" s="3"/>
      <c r="E293" s="29"/>
    </row>
    <row r="294" spans="1:5">
      <c r="A294" s="3"/>
      <c r="B294" s="3"/>
      <c r="C294" s="3"/>
      <c r="D294" s="3"/>
      <c r="E294" s="29"/>
    </row>
    <row r="295" spans="1:5">
      <c r="A295" s="3"/>
      <c r="B295" s="3"/>
      <c r="C295" s="3"/>
      <c r="D295" s="3"/>
      <c r="E295" s="29"/>
    </row>
    <row r="296" spans="1:5">
      <c r="A296" s="3"/>
      <c r="B296" s="3"/>
      <c r="C296" s="3"/>
      <c r="D296" s="3"/>
      <c r="E296" s="29"/>
    </row>
    <row r="297" spans="1:5">
      <c r="A297" s="3"/>
      <c r="B297" s="3"/>
      <c r="C297" s="3"/>
      <c r="D297" s="3"/>
      <c r="E297" s="29"/>
    </row>
    <row r="298" spans="1:5">
      <c r="A298" s="3"/>
      <c r="B298" s="3"/>
      <c r="C298" s="3"/>
      <c r="D298" s="3"/>
      <c r="E298" s="29"/>
    </row>
    <row r="299" spans="1:5">
      <c r="A299" s="3"/>
      <c r="B299" s="3"/>
      <c r="C299" s="3"/>
      <c r="D299" s="3"/>
      <c r="E299" s="29"/>
    </row>
    <row r="300" spans="1:5">
      <c r="A300" s="3"/>
      <c r="B300" s="3"/>
      <c r="C300" s="3"/>
      <c r="D300" s="3"/>
      <c r="E300" s="29"/>
    </row>
    <row r="301" spans="1:5">
      <c r="A301" s="3"/>
      <c r="B301" s="3"/>
      <c r="C301" s="3"/>
      <c r="D301" s="3"/>
      <c r="E301" s="29"/>
    </row>
    <row r="302" spans="1:5">
      <c r="A302" s="3"/>
      <c r="B302" s="3"/>
      <c r="C302" s="3"/>
      <c r="D302" s="3"/>
      <c r="E302" s="29"/>
    </row>
    <row r="303" spans="1:5">
      <c r="A303" s="3"/>
      <c r="B303" s="3"/>
      <c r="C303" s="3"/>
      <c r="D303" s="3"/>
      <c r="E303" s="29"/>
    </row>
    <row r="304" spans="1:5">
      <c r="A304" s="3"/>
      <c r="B304" s="3"/>
      <c r="C304" s="3"/>
      <c r="D304" s="3"/>
      <c r="E304" s="29"/>
    </row>
    <row r="305" spans="1:5">
      <c r="A305" s="3"/>
      <c r="B305" s="3"/>
      <c r="C305" s="3"/>
      <c r="D305" s="3"/>
      <c r="E305" s="29"/>
    </row>
    <row r="306" spans="1:5">
      <c r="A306" s="3"/>
      <c r="B306" s="3"/>
      <c r="C306" s="3"/>
      <c r="D306" s="3"/>
      <c r="E306" s="29"/>
    </row>
    <row r="307" spans="1:5">
      <c r="A307" s="3"/>
      <c r="B307" s="3"/>
      <c r="C307" s="3"/>
      <c r="D307" s="3"/>
      <c r="E307" s="29"/>
    </row>
    <row r="308" spans="1:5">
      <c r="A308" s="3"/>
      <c r="B308" s="3"/>
      <c r="C308" s="3"/>
      <c r="D308" s="3"/>
      <c r="E308" s="29"/>
    </row>
    <row r="309" spans="1:5">
      <c r="A309" s="3"/>
      <c r="B309" s="3"/>
      <c r="C309" s="3"/>
      <c r="D309" s="3"/>
      <c r="E309" s="29"/>
    </row>
    <row r="310" spans="1:5">
      <c r="A310" s="3"/>
      <c r="B310" s="3"/>
      <c r="C310" s="3"/>
      <c r="D310" s="3"/>
      <c r="E310" s="29"/>
    </row>
    <row r="311" spans="1:5">
      <c r="A311" s="3"/>
      <c r="B311" s="3"/>
      <c r="C311" s="3"/>
      <c r="D311" s="3"/>
      <c r="E311" s="29"/>
    </row>
    <row r="312" spans="1:5">
      <c r="A312" s="3"/>
      <c r="B312" s="3"/>
      <c r="C312" s="3"/>
      <c r="D312" s="3"/>
      <c r="E312" s="29"/>
    </row>
    <row r="313" spans="1:5">
      <c r="A313" s="3"/>
      <c r="B313" s="3"/>
      <c r="C313" s="3"/>
      <c r="D313" s="3"/>
      <c r="E313" s="29"/>
    </row>
    <row r="314" spans="1:5">
      <c r="A314" s="3"/>
      <c r="B314" s="3"/>
      <c r="C314" s="3"/>
      <c r="D314" s="3"/>
      <c r="E314" s="29"/>
    </row>
    <row r="315" spans="1:5">
      <c r="A315" s="3"/>
      <c r="B315" s="3"/>
      <c r="C315" s="3"/>
      <c r="D315" s="3"/>
      <c r="E315" s="29"/>
    </row>
    <row r="316" spans="1:5">
      <c r="A316" s="3"/>
      <c r="B316" s="3"/>
      <c r="C316" s="3"/>
      <c r="D316" s="3"/>
      <c r="E316" s="29"/>
    </row>
    <row r="317" spans="1:5">
      <c r="A317" s="3"/>
      <c r="B317" s="3"/>
      <c r="C317" s="3"/>
      <c r="D317" s="3"/>
      <c r="E317" s="29"/>
    </row>
    <row r="318" spans="1:5">
      <c r="A318" s="3"/>
      <c r="B318" s="3"/>
      <c r="C318" s="3"/>
      <c r="D318" s="3"/>
      <c r="E318" s="29"/>
    </row>
    <row r="319" spans="1:5">
      <c r="A319" s="3"/>
      <c r="B319" s="3"/>
      <c r="C319" s="3"/>
      <c r="D319" s="3"/>
      <c r="E319" s="29"/>
    </row>
    <row r="320" spans="1:5">
      <c r="A320" s="3"/>
      <c r="B320" s="3"/>
      <c r="C320" s="3"/>
      <c r="D320" s="3"/>
      <c r="E320" s="29"/>
    </row>
    <row r="321" spans="1:5">
      <c r="A321" s="3"/>
      <c r="B321" s="3"/>
      <c r="C321" s="3"/>
      <c r="D321" s="3"/>
      <c r="E321" s="29"/>
    </row>
    <row r="322" spans="1:5">
      <c r="A322" s="3"/>
      <c r="B322" s="3"/>
      <c r="C322" s="3"/>
      <c r="D322" s="3"/>
      <c r="E322" s="29"/>
    </row>
    <row r="323" spans="1:5">
      <c r="A323" s="3"/>
      <c r="B323" s="3"/>
      <c r="C323" s="3"/>
      <c r="D323" s="3"/>
      <c r="E323" s="29"/>
    </row>
    <row r="324" spans="1:5">
      <c r="A324" s="3"/>
      <c r="B324" s="3"/>
      <c r="C324" s="3"/>
      <c r="D324" s="3"/>
      <c r="E324" s="29"/>
    </row>
    <row r="325" spans="1:5">
      <c r="A325" s="3"/>
      <c r="B325" s="3"/>
      <c r="C325" s="3"/>
      <c r="D325" s="3"/>
      <c r="E325" s="29"/>
    </row>
    <row r="326" spans="1:5">
      <c r="A326" s="3"/>
      <c r="B326" s="3"/>
      <c r="C326" s="3"/>
      <c r="D326" s="3"/>
      <c r="E326" s="29"/>
    </row>
    <row r="327" spans="1:5">
      <c r="A327" s="3"/>
      <c r="B327" s="3"/>
      <c r="C327" s="3"/>
      <c r="D327" s="3"/>
      <c r="E327" s="29"/>
    </row>
    <row r="328" spans="1:5">
      <c r="A328" s="3"/>
      <c r="B328" s="3"/>
      <c r="C328" s="3"/>
      <c r="D328" s="3"/>
      <c r="E328" s="29"/>
    </row>
    <row r="329" spans="1:5">
      <c r="A329" s="3"/>
      <c r="B329" s="3"/>
      <c r="C329" s="3"/>
      <c r="D329" s="3"/>
      <c r="E329" s="29"/>
    </row>
    <row r="330" spans="1:5">
      <c r="A330" s="3"/>
      <c r="B330" s="3"/>
      <c r="C330" s="3"/>
      <c r="D330" s="3"/>
      <c r="E330" s="29"/>
    </row>
    <row r="331" spans="1:5">
      <c r="A331" s="3"/>
      <c r="B331" s="3"/>
      <c r="C331" s="3"/>
      <c r="D331" s="3"/>
      <c r="E331" s="29"/>
    </row>
    <row r="332" spans="1:5">
      <c r="A332" s="3"/>
      <c r="B332" s="3"/>
      <c r="C332" s="3"/>
      <c r="D332" s="3"/>
      <c r="E332" s="29"/>
    </row>
    <row r="333" spans="1:5">
      <c r="A333" s="3"/>
      <c r="B333" s="3"/>
      <c r="C333" s="3"/>
      <c r="D333" s="3"/>
      <c r="E333" s="29"/>
    </row>
    <row r="334" spans="1:5">
      <c r="A334" s="3"/>
      <c r="B334" s="3"/>
      <c r="C334" s="3"/>
      <c r="D334" s="3"/>
      <c r="E334" s="29"/>
    </row>
    <row r="335" spans="1:5">
      <c r="A335" s="3"/>
      <c r="B335" s="3"/>
      <c r="C335" s="3"/>
      <c r="D335" s="3"/>
      <c r="E335" s="29"/>
    </row>
    <row r="336" spans="1:5">
      <c r="A336" s="3"/>
      <c r="B336" s="3"/>
      <c r="C336" s="3"/>
      <c r="D336" s="3"/>
      <c r="E336" s="29"/>
    </row>
    <row r="337" spans="1:5">
      <c r="A337" s="3"/>
      <c r="B337" s="3"/>
      <c r="C337" s="3"/>
      <c r="D337" s="3"/>
      <c r="E337" s="29"/>
    </row>
    <row r="338" spans="1:5">
      <c r="A338" s="3"/>
      <c r="B338" s="3"/>
      <c r="C338" s="3"/>
      <c r="D338" s="3"/>
      <c r="E338" s="29"/>
    </row>
    <row r="339" spans="1:5">
      <c r="A339" s="3"/>
      <c r="B339" s="3"/>
      <c r="C339" s="3"/>
      <c r="D339" s="3"/>
      <c r="E339" s="29"/>
    </row>
    <row r="340" spans="1:5">
      <c r="A340" s="3"/>
      <c r="B340" s="3"/>
      <c r="C340" s="3"/>
      <c r="D340" s="3"/>
      <c r="E340" s="29"/>
    </row>
    <row r="341" spans="1:5">
      <c r="A341" s="3"/>
      <c r="B341" s="3"/>
      <c r="C341" s="3"/>
      <c r="D341" s="3"/>
      <c r="E341" s="29"/>
    </row>
    <row r="342" spans="1:5">
      <c r="A342" s="3"/>
      <c r="B342" s="3"/>
      <c r="C342" s="3"/>
      <c r="D342" s="3"/>
      <c r="E342" s="29"/>
    </row>
    <row r="343" spans="1:5">
      <c r="A343" s="3"/>
      <c r="B343" s="3"/>
      <c r="C343" s="3"/>
      <c r="D343" s="3"/>
      <c r="E343" s="29"/>
    </row>
    <row r="344" spans="1:5">
      <c r="A344" s="3"/>
      <c r="B344" s="3"/>
      <c r="C344" s="3"/>
      <c r="D344" s="3"/>
      <c r="E344" s="29"/>
    </row>
    <row r="345" spans="1:5">
      <c r="A345" s="3"/>
      <c r="B345" s="3"/>
      <c r="C345" s="3"/>
      <c r="D345" s="3"/>
      <c r="E345" s="29"/>
    </row>
    <row r="346" spans="1:5">
      <c r="A346" s="3"/>
      <c r="B346" s="3"/>
      <c r="C346" s="3"/>
      <c r="D346" s="3"/>
      <c r="E346" s="29"/>
    </row>
    <row r="347" spans="1:5">
      <c r="A347" s="3"/>
      <c r="B347" s="3"/>
      <c r="C347" s="3"/>
      <c r="D347" s="3"/>
      <c r="E347" s="29"/>
    </row>
    <row r="348" spans="1:5">
      <c r="A348" s="3"/>
      <c r="B348" s="3"/>
      <c r="C348" s="3"/>
      <c r="D348" s="3"/>
      <c r="E348" s="29"/>
    </row>
    <row r="349" spans="1:5">
      <c r="A349" s="3"/>
      <c r="B349" s="3"/>
      <c r="C349" s="3"/>
      <c r="D349" s="3"/>
      <c r="E349" s="29"/>
    </row>
    <row r="350" spans="1:5">
      <c r="A350" s="3"/>
      <c r="B350" s="3"/>
      <c r="C350" s="3"/>
      <c r="D350" s="3"/>
      <c r="E350" s="29"/>
    </row>
    <row r="351" spans="1:5">
      <c r="A351" s="3"/>
      <c r="B351" s="3"/>
      <c r="C351" s="3"/>
      <c r="D351" s="3"/>
      <c r="E351" s="29"/>
    </row>
    <row r="352" spans="1:5">
      <c r="A352" s="3"/>
      <c r="B352" s="3"/>
      <c r="C352" s="3"/>
      <c r="D352" s="3"/>
      <c r="E352" s="29"/>
    </row>
    <row r="353" spans="1:5">
      <c r="A353" s="3"/>
      <c r="B353" s="3"/>
      <c r="C353" s="3"/>
      <c r="D353" s="3"/>
      <c r="E353" s="29"/>
    </row>
    <row r="354" spans="1:5">
      <c r="A354" s="3"/>
      <c r="B354" s="3"/>
      <c r="C354" s="3"/>
      <c r="D354" s="3"/>
      <c r="E354" s="29"/>
    </row>
    <row r="355" spans="1:5">
      <c r="A355" s="3"/>
      <c r="B355" s="3"/>
      <c r="C355" s="3"/>
      <c r="D355" s="3"/>
      <c r="E355" s="29"/>
    </row>
    <row r="356" spans="1:5">
      <c r="A356" s="3"/>
      <c r="B356" s="3"/>
      <c r="C356" s="3"/>
      <c r="D356" s="3"/>
      <c r="E356" s="29"/>
    </row>
    <row r="357" spans="1:5">
      <c r="A357" s="3"/>
      <c r="B357" s="3"/>
      <c r="C357" s="3"/>
      <c r="D357" s="3"/>
      <c r="E357" s="29"/>
    </row>
    <row r="358" spans="1:5">
      <c r="A358" s="3"/>
      <c r="B358" s="3"/>
      <c r="C358" s="3"/>
      <c r="D358" s="3"/>
      <c r="E358" s="29"/>
    </row>
    <row r="359" spans="1:5">
      <c r="A359" s="3"/>
      <c r="B359" s="3"/>
      <c r="C359" s="3"/>
      <c r="D359" s="3"/>
      <c r="E359" s="29"/>
    </row>
    <row r="360" spans="1:5">
      <c r="A360" s="3"/>
      <c r="B360" s="3"/>
      <c r="C360" s="3"/>
      <c r="D360" s="3"/>
      <c r="E360" s="29"/>
    </row>
    <row r="361" spans="1:5">
      <c r="A361" s="3"/>
      <c r="B361" s="3"/>
      <c r="C361" s="3"/>
      <c r="D361" s="3"/>
      <c r="E361" s="29"/>
    </row>
    <row r="362" spans="1:5">
      <c r="A362" s="3"/>
      <c r="B362" s="3"/>
      <c r="C362" s="3"/>
      <c r="D362" s="3"/>
      <c r="E362" s="29"/>
    </row>
    <row r="363" spans="1:5">
      <c r="A363" s="3"/>
      <c r="B363" s="3"/>
      <c r="C363" s="3"/>
      <c r="D363" s="3"/>
      <c r="E363" s="29"/>
    </row>
    <row r="364" spans="1:5">
      <c r="A364" s="3"/>
      <c r="B364" s="3"/>
      <c r="C364" s="3"/>
      <c r="D364" s="3"/>
      <c r="E364" s="29"/>
    </row>
    <row r="365" spans="1:5">
      <c r="A365" s="3"/>
      <c r="B365" s="3"/>
      <c r="C365" s="3"/>
      <c r="D365" s="3"/>
      <c r="E365" s="29"/>
    </row>
    <row r="366" spans="1:5">
      <c r="A366" s="3"/>
      <c r="B366" s="3"/>
      <c r="C366" s="3"/>
      <c r="D366" s="3"/>
      <c r="E366" s="29"/>
    </row>
    <row r="367" spans="1:5">
      <c r="A367" s="3"/>
      <c r="B367" s="3"/>
      <c r="C367" s="3"/>
      <c r="D367" s="3"/>
      <c r="E367" s="29"/>
    </row>
    <row r="368" spans="1:5">
      <c r="A368" s="3"/>
      <c r="B368" s="3"/>
      <c r="C368" s="3"/>
      <c r="D368" s="3"/>
      <c r="E368" s="29"/>
    </row>
    <row r="369" spans="1:5">
      <c r="A369" s="3"/>
      <c r="B369" s="3"/>
      <c r="C369" s="3"/>
      <c r="D369" s="3"/>
      <c r="E369" s="29"/>
    </row>
    <row r="370" spans="1:5">
      <c r="A370" s="3"/>
      <c r="B370" s="3"/>
      <c r="C370" s="3"/>
      <c r="D370" s="3"/>
      <c r="E370" s="29"/>
    </row>
    <row r="371" spans="1:5">
      <c r="A371" s="3"/>
      <c r="B371" s="3"/>
      <c r="C371" s="3"/>
      <c r="D371" s="3"/>
      <c r="E371" s="29"/>
    </row>
    <row r="372" spans="1:5">
      <c r="A372" s="3"/>
      <c r="B372" s="3"/>
      <c r="C372" s="3"/>
      <c r="D372" s="3"/>
      <c r="E372" s="29"/>
    </row>
    <row r="373" spans="1:5">
      <c r="A373" s="3"/>
      <c r="B373" s="3"/>
      <c r="C373" s="3"/>
      <c r="D373" s="3"/>
      <c r="E373" s="29"/>
    </row>
    <row r="374" spans="1:5">
      <c r="A374" s="3"/>
      <c r="B374" s="3"/>
      <c r="C374" s="3"/>
      <c r="D374" s="3"/>
      <c r="E374" s="29"/>
    </row>
    <row r="375" spans="1:5">
      <c r="A375" s="3"/>
      <c r="B375" s="3"/>
      <c r="C375" s="3"/>
      <c r="D375" s="3"/>
      <c r="E375" s="29"/>
    </row>
    <row r="376" spans="1:5">
      <c r="A376" s="3"/>
      <c r="B376" s="3"/>
      <c r="C376" s="3"/>
      <c r="D376" s="3"/>
      <c r="E376" s="29"/>
    </row>
    <row r="377" spans="1:5">
      <c r="A377" s="3"/>
      <c r="B377" s="3"/>
      <c r="C377" s="3"/>
      <c r="D377" s="3"/>
      <c r="E377" s="29"/>
    </row>
    <row r="378" spans="1:5">
      <c r="A378" s="3"/>
      <c r="B378" s="3"/>
      <c r="C378" s="3"/>
      <c r="D378" s="3"/>
      <c r="E378" s="29"/>
    </row>
    <row r="379" spans="1:5">
      <c r="A379" s="3"/>
      <c r="B379" s="3"/>
      <c r="C379" s="3"/>
      <c r="D379" s="3"/>
      <c r="E379" s="29"/>
    </row>
    <row r="380" spans="1:5">
      <c r="A380" s="3"/>
      <c r="B380" s="3"/>
      <c r="C380" s="3"/>
      <c r="D380" s="3"/>
      <c r="E380" s="29"/>
    </row>
    <row r="381" spans="1:5">
      <c r="A381" s="3"/>
      <c r="B381" s="3"/>
      <c r="C381" s="3"/>
      <c r="D381" s="3"/>
      <c r="E381" s="29"/>
    </row>
    <row r="382" spans="1:5">
      <c r="A382" s="3"/>
      <c r="B382" s="3"/>
      <c r="C382" s="3"/>
      <c r="D382" s="3"/>
      <c r="E382" s="29"/>
    </row>
    <row r="383" spans="1:5">
      <c r="A383" s="3"/>
      <c r="B383" s="3"/>
      <c r="C383" s="3"/>
      <c r="D383" s="3"/>
      <c r="E383" s="29"/>
    </row>
    <row r="384" spans="1:5">
      <c r="A384" s="3"/>
      <c r="B384" s="3"/>
      <c r="C384" s="3"/>
      <c r="D384" s="3"/>
      <c r="E384" s="29"/>
    </row>
    <row r="385" spans="1:5">
      <c r="A385" s="3"/>
      <c r="B385" s="3"/>
      <c r="C385" s="3"/>
      <c r="D385" s="3"/>
      <c r="E385" s="29"/>
    </row>
    <row r="386" spans="1:5">
      <c r="A386" s="3"/>
      <c r="B386" s="3"/>
      <c r="C386" s="3"/>
      <c r="D386" s="3"/>
      <c r="E386" s="29"/>
    </row>
    <row r="387" spans="1:5">
      <c r="A387" s="3"/>
      <c r="B387" s="3"/>
      <c r="C387" s="3"/>
      <c r="D387" s="3"/>
      <c r="E387" s="29"/>
    </row>
    <row r="388" spans="1:5">
      <c r="A388" s="3"/>
      <c r="B388" s="3"/>
      <c r="C388" s="3"/>
      <c r="D388" s="3"/>
      <c r="E388" s="29"/>
    </row>
    <row r="389" spans="1:5">
      <c r="A389" s="3"/>
      <c r="B389" s="3"/>
      <c r="C389" s="3"/>
      <c r="D389" s="3"/>
      <c r="E389" s="29"/>
    </row>
    <row r="390" spans="1:5">
      <c r="A390" s="3"/>
      <c r="B390" s="3"/>
      <c r="C390" s="3"/>
      <c r="D390" s="3"/>
      <c r="E390" s="29"/>
    </row>
    <row r="391" spans="1:5">
      <c r="A391" s="3"/>
      <c r="B391" s="3"/>
      <c r="C391" s="3"/>
      <c r="D391" s="3"/>
      <c r="E391" s="29"/>
    </row>
    <row r="392" spans="1:5">
      <c r="A392" s="3"/>
      <c r="B392" s="3"/>
      <c r="C392" s="3"/>
      <c r="D392" s="3"/>
      <c r="E392" s="29"/>
    </row>
    <row r="393" spans="1:5">
      <c r="A393" s="3"/>
      <c r="B393" s="3"/>
      <c r="C393" s="3"/>
      <c r="D393" s="3"/>
      <c r="E393" s="29"/>
    </row>
    <row r="394" spans="1:5">
      <c r="A394" s="3"/>
      <c r="B394" s="3"/>
      <c r="C394" s="3"/>
      <c r="D394" s="3"/>
      <c r="E394" s="29"/>
    </row>
    <row r="395" spans="1:5">
      <c r="A395" s="3"/>
      <c r="B395" s="3"/>
      <c r="C395" s="3"/>
      <c r="D395" s="3"/>
      <c r="E395" s="29"/>
    </row>
    <row r="396" spans="1:5">
      <c r="A396" s="3"/>
      <c r="B396" s="3"/>
      <c r="C396" s="3"/>
      <c r="D396" s="3"/>
      <c r="E396" s="29"/>
    </row>
    <row r="397" spans="1:5">
      <c r="A397" s="3"/>
      <c r="B397" s="3"/>
      <c r="C397" s="3"/>
      <c r="D397" s="3"/>
      <c r="E397" s="29"/>
    </row>
    <row r="398" spans="1:5">
      <c r="A398" s="3"/>
      <c r="B398" s="3"/>
      <c r="C398" s="3"/>
      <c r="D398" s="3"/>
      <c r="E398" s="29"/>
    </row>
    <row r="399" spans="1:5">
      <c r="A399" s="3"/>
      <c r="B399" s="3"/>
      <c r="C399" s="3"/>
      <c r="D399" s="3"/>
      <c r="E399" s="29"/>
    </row>
    <row r="400" spans="1:5">
      <c r="A400" s="3"/>
      <c r="B400" s="3"/>
      <c r="C400" s="3"/>
      <c r="D400" s="3"/>
      <c r="E400" s="29"/>
    </row>
    <row r="401" spans="1:5">
      <c r="A401" s="3"/>
      <c r="B401" s="3"/>
      <c r="C401" s="3"/>
      <c r="D401" s="3"/>
      <c r="E401" s="29"/>
    </row>
    <row r="402" spans="1:5">
      <c r="A402" s="3"/>
      <c r="B402" s="3"/>
      <c r="C402" s="3"/>
      <c r="D402" s="3"/>
      <c r="E402" s="29"/>
    </row>
    <row r="403" spans="1:5">
      <c r="A403" s="3"/>
      <c r="B403" s="3"/>
      <c r="C403" s="3"/>
      <c r="D403" s="3"/>
      <c r="E403" s="29"/>
    </row>
    <row r="404" spans="1:5">
      <c r="A404" s="3"/>
      <c r="B404" s="3"/>
      <c r="C404" s="3"/>
      <c r="D404" s="3"/>
      <c r="E404" s="29"/>
    </row>
    <row r="405" spans="1:5">
      <c r="A405" s="3"/>
      <c r="B405" s="3"/>
      <c r="C405" s="3"/>
      <c r="D405" s="3"/>
      <c r="E405" s="29"/>
    </row>
    <row r="406" spans="1:5">
      <c r="A406" s="3"/>
      <c r="B406" s="3"/>
      <c r="C406" s="3"/>
      <c r="D406" s="3"/>
      <c r="E406" s="29"/>
    </row>
    <row r="407" spans="1:5">
      <c r="A407" s="3"/>
      <c r="B407" s="3"/>
      <c r="C407" s="3"/>
      <c r="D407" s="3"/>
      <c r="E407" s="29"/>
    </row>
    <row r="408" spans="1:5">
      <c r="A408" s="3"/>
      <c r="B408" s="3"/>
      <c r="C408" s="3"/>
      <c r="D408" s="3"/>
      <c r="E408" s="29"/>
    </row>
    <row r="409" spans="1:5">
      <c r="A409" s="3"/>
      <c r="B409" s="3"/>
      <c r="C409" s="3"/>
      <c r="D409" s="3"/>
      <c r="E409" s="29"/>
    </row>
    <row r="410" spans="1:5">
      <c r="A410" s="3"/>
      <c r="B410" s="3"/>
      <c r="C410" s="3"/>
      <c r="D410" s="3"/>
      <c r="E410" s="29"/>
    </row>
    <row r="411" spans="1:5">
      <c r="A411" s="3"/>
      <c r="B411" s="3"/>
      <c r="C411" s="3"/>
      <c r="D411" s="3"/>
      <c r="E411" s="29"/>
    </row>
    <row r="412" spans="1:5">
      <c r="A412" s="3"/>
      <c r="B412" s="3"/>
      <c r="C412" s="3"/>
      <c r="D412" s="3"/>
      <c r="E412" s="29"/>
    </row>
    <row r="413" spans="1:5">
      <c r="A413" s="3"/>
      <c r="B413" s="3"/>
      <c r="C413" s="3"/>
      <c r="D413" s="3"/>
      <c r="E413" s="29"/>
    </row>
    <row r="414" spans="1:5">
      <c r="A414" s="3"/>
      <c r="B414" s="3"/>
      <c r="C414" s="3"/>
      <c r="D414" s="3"/>
      <c r="E414" s="29"/>
    </row>
    <row r="415" spans="1:5">
      <c r="A415" s="3"/>
      <c r="B415" s="3"/>
      <c r="C415" s="3"/>
      <c r="D415" s="3"/>
      <c r="E415" s="29"/>
    </row>
    <row r="416" spans="1:5">
      <c r="A416" s="3"/>
      <c r="B416" s="3"/>
      <c r="C416" s="3"/>
      <c r="D416" s="3"/>
      <c r="E416" s="29"/>
    </row>
    <row r="417" spans="1:5">
      <c r="A417" s="3"/>
      <c r="B417" s="3"/>
      <c r="C417" s="3"/>
      <c r="D417" s="3"/>
      <c r="E417" s="29"/>
    </row>
    <row r="418" spans="1:5">
      <c r="A418" s="3"/>
      <c r="B418" s="3"/>
      <c r="C418" s="3"/>
      <c r="D418" s="3"/>
      <c r="E418" s="29"/>
    </row>
    <row r="419" spans="1:5">
      <c r="A419" s="3"/>
      <c r="B419" s="3"/>
      <c r="C419" s="3"/>
      <c r="D419" s="3"/>
      <c r="E419" s="29"/>
    </row>
    <row r="420" spans="1:5">
      <c r="A420" s="3"/>
      <c r="B420" s="3"/>
      <c r="C420" s="3"/>
      <c r="D420" s="3"/>
      <c r="E420" s="29"/>
    </row>
    <row r="421" spans="1:5">
      <c r="A421" s="3"/>
      <c r="B421" s="3"/>
      <c r="C421" s="3"/>
      <c r="D421" s="3"/>
      <c r="E421" s="29"/>
    </row>
    <row r="422" spans="1:5">
      <c r="A422" s="3"/>
      <c r="B422" s="3"/>
      <c r="C422" s="3"/>
      <c r="D422" s="3"/>
      <c r="E422" s="29"/>
    </row>
    <row r="423" spans="1:5">
      <c r="A423" s="3"/>
      <c r="B423" s="3"/>
      <c r="C423" s="3"/>
      <c r="D423" s="3"/>
      <c r="E423" s="29"/>
    </row>
    <row r="424" spans="1:5">
      <c r="A424" s="3"/>
      <c r="B424" s="3"/>
      <c r="C424" s="3"/>
      <c r="D424" s="3"/>
      <c r="E424" s="29"/>
    </row>
    <row r="425" spans="1:5">
      <c r="A425" s="3"/>
      <c r="B425" s="3"/>
      <c r="C425" s="3"/>
      <c r="D425" s="3"/>
      <c r="E425" s="29"/>
    </row>
    <row r="426" spans="1:5">
      <c r="A426" s="3"/>
      <c r="B426" s="3"/>
      <c r="C426" s="3"/>
      <c r="D426" s="3"/>
      <c r="E426" s="29"/>
    </row>
    <row r="427" spans="1:5">
      <c r="A427" s="3"/>
      <c r="B427" s="3"/>
      <c r="C427" s="3"/>
      <c r="D427" s="3"/>
      <c r="E427" s="29"/>
    </row>
    <row r="428" spans="1:5">
      <c r="A428" s="3"/>
      <c r="B428" s="3"/>
      <c r="C428" s="3"/>
      <c r="D428" s="3"/>
      <c r="E428" s="29"/>
    </row>
    <row r="429" spans="1:5">
      <c r="A429" s="3"/>
      <c r="B429" s="3"/>
      <c r="C429" s="3"/>
      <c r="D429" s="3"/>
      <c r="E429" s="29"/>
    </row>
    <row r="430" spans="1:5">
      <c r="A430" s="3"/>
      <c r="B430" s="3"/>
      <c r="C430" s="3"/>
      <c r="D430" s="3"/>
      <c r="E430" s="29"/>
    </row>
    <row r="431" spans="1:5">
      <c r="A431" s="3"/>
      <c r="B431" s="3"/>
      <c r="C431" s="3"/>
      <c r="D431" s="3"/>
      <c r="E431" s="29"/>
    </row>
    <row r="432" spans="1:5">
      <c r="A432" s="3"/>
      <c r="B432" s="3"/>
      <c r="C432" s="3"/>
      <c r="D432" s="3"/>
      <c r="E432" s="29"/>
    </row>
    <row r="433" spans="1:5">
      <c r="A433" s="3"/>
      <c r="B433" s="3"/>
      <c r="C433" s="3"/>
      <c r="D433" s="3"/>
      <c r="E433" s="29"/>
    </row>
    <row r="434" spans="1:5">
      <c r="A434" s="3"/>
      <c r="B434" s="3"/>
      <c r="C434" s="3"/>
      <c r="D434" s="3"/>
      <c r="E434" s="29"/>
    </row>
    <row r="435" spans="1:5">
      <c r="A435" s="3"/>
      <c r="B435" s="3"/>
      <c r="C435" s="3"/>
      <c r="D435" s="3"/>
      <c r="E435" s="29"/>
    </row>
    <row r="436" spans="1:5">
      <c r="A436" s="3"/>
      <c r="B436" s="3"/>
      <c r="C436" s="3"/>
      <c r="D436" s="3"/>
      <c r="E436" s="29"/>
    </row>
    <row r="437" spans="1:5">
      <c r="A437" s="3"/>
      <c r="B437" s="3"/>
      <c r="C437" s="3"/>
      <c r="D437" s="3"/>
      <c r="E437" s="29"/>
    </row>
    <row r="438" spans="1:5">
      <c r="A438" s="3"/>
      <c r="B438" s="3"/>
      <c r="C438" s="3"/>
      <c r="D438" s="3"/>
      <c r="E438" s="29"/>
    </row>
    <row r="439" spans="1:5">
      <c r="A439" s="3"/>
      <c r="B439" s="3"/>
      <c r="C439" s="3"/>
      <c r="D439" s="3"/>
      <c r="E439" s="29"/>
    </row>
    <row r="440" spans="1:5">
      <c r="A440" s="3"/>
      <c r="B440" s="3"/>
      <c r="C440" s="3"/>
      <c r="D440" s="3"/>
      <c r="E440" s="29"/>
    </row>
    <row r="441" spans="1:5">
      <c r="A441" s="3"/>
      <c r="B441" s="3"/>
      <c r="C441" s="3"/>
      <c r="D441" s="3"/>
      <c r="E441" s="29"/>
    </row>
    <row r="442" spans="1:5">
      <c r="A442" s="3"/>
      <c r="B442" s="3"/>
      <c r="C442" s="3"/>
      <c r="D442" s="3"/>
      <c r="E442" s="29"/>
    </row>
    <row r="443" spans="1:5">
      <c r="A443" s="3"/>
      <c r="B443" s="3"/>
      <c r="C443" s="3"/>
      <c r="D443" s="3"/>
      <c r="E443" s="29"/>
    </row>
    <row r="444" spans="1:5">
      <c r="A444" s="3"/>
      <c r="B444" s="3"/>
      <c r="C444" s="3"/>
      <c r="D444" s="3"/>
      <c r="E444" s="29"/>
    </row>
    <row r="445" spans="1:5">
      <c r="A445" s="3"/>
      <c r="B445" s="3"/>
      <c r="C445" s="3"/>
      <c r="D445" s="3"/>
      <c r="E445" s="29"/>
    </row>
    <row r="446" spans="1:5">
      <c r="A446" s="3"/>
      <c r="B446" s="3"/>
      <c r="C446" s="3"/>
      <c r="D446" s="3"/>
      <c r="E446" s="29"/>
    </row>
    <row r="447" spans="1:5">
      <c r="A447" s="3"/>
      <c r="B447" s="3"/>
      <c r="C447" s="3"/>
      <c r="D447" s="3"/>
      <c r="E447" s="29"/>
    </row>
    <row r="448" spans="1:5">
      <c r="A448" s="3"/>
      <c r="B448" s="3"/>
      <c r="C448" s="3"/>
      <c r="D448" s="3"/>
      <c r="E448" s="29"/>
    </row>
    <row r="449" spans="1:5">
      <c r="A449" s="3"/>
      <c r="B449" s="3"/>
      <c r="C449" s="3"/>
      <c r="D449" s="3"/>
      <c r="E449" s="29"/>
    </row>
    <row r="450" spans="1:5">
      <c r="A450" s="3"/>
      <c r="B450" s="3"/>
      <c r="C450" s="3"/>
      <c r="D450" s="3"/>
      <c r="E450" s="29"/>
    </row>
    <row r="451" spans="1:5">
      <c r="A451" s="3"/>
      <c r="B451" s="3"/>
      <c r="C451" s="3"/>
      <c r="D451" s="3"/>
      <c r="E451" s="29"/>
    </row>
    <row r="452" spans="1:5">
      <c r="A452" s="3"/>
      <c r="B452" s="3"/>
      <c r="C452" s="3"/>
      <c r="D452" s="3"/>
      <c r="E452" s="29"/>
    </row>
    <row r="453" spans="1:5">
      <c r="A453" s="3"/>
      <c r="B453" s="3"/>
      <c r="C453" s="3"/>
      <c r="D453" s="3"/>
      <c r="E453" s="29"/>
    </row>
    <row r="454" spans="1:5">
      <c r="A454" s="3"/>
      <c r="B454" s="3"/>
      <c r="C454" s="3"/>
      <c r="D454" s="3"/>
      <c r="E454" s="29"/>
    </row>
    <row r="455" spans="1:5">
      <c r="A455" s="3"/>
      <c r="B455" s="3"/>
      <c r="C455" s="3"/>
      <c r="D455" s="3"/>
      <c r="E455" s="29"/>
    </row>
    <row r="456" spans="1:5">
      <c r="A456" s="3"/>
      <c r="B456" s="3"/>
      <c r="C456" s="3"/>
      <c r="D456" s="3"/>
      <c r="E456" s="29"/>
    </row>
    <row r="457" spans="1:5">
      <c r="A457" s="3"/>
      <c r="B457" s="3"/>
      <c r="C457" s="3"/>
      <c r="D457" s="3"/>
      <c r="E457" s="29"/>
    </row>
    <row r="458" spans="1:5">
      <c r="A458" s="3"/>
      <c r="B458" s="3"/>
      <c r="C458" s="3"/>
      <c r="D458" s="3"/>
      <c r="E458" s="29"/>
    </row>
    <row r="459" spans="1:5">
      <c r="A459" s="3"/>
      <c r="B459" s="3"/>
      <c r="C459" s="3"/>
      <c r="D459" s="3"/>
      <c r="E459" s="29"/>
    </row>
    <row r="460" spans="1:5">
      <c r="A460" s="3"/>
      <c r="B460" s="3"/>
      <c r="C460" s="3"/>
      <c r="D460" s="3"/>
      <c r="E460" s="29"/>
    </row>
    <row r="461" spans="1:5">
      <c r="A461" s="3"/>
      <c r="B461" s="3"/>
      <c r="C461" s="3"/>
      <c r="D461" s="3"/>
      <c r="E461" s="29"/>
    </row>
    <row r="462" spans="1:5">
      <c r="A462" s="3"/>
      <c r="B462" s="3"/>
      <c r="C462" s="3"/>
      <c r="D462" s="3"/>
      <c r="E462" s="29"/>
    </row>
    <row r="463" spans="1:5">
      <c r="A463" s="3"/>
      <c r="B463" s="3"/>
      <c r="C463" s="3"/>
      <c r="D463" s="3"/>
      <c r="E463" s="29"/>
    </row>
    <row r="464" spans="1:5">
      <c r="A464" s="3"/>
      <c r="B464" s="3"/>
      <c r="C464" s="3"/>
      <c r="D464" s="3"/>
      <c r="E464" s="29"/>
    </row>
    <row r="465" spans="1:5">
      <c r="A465" s="3"/>
      <c r="B465" s="3"/>
      <c r="C465" s="3"/>
      <c r="D465" s="3"/>
      <c r="E465" s="29"/>
    </row>
    <row r="466" spans="1:5">
      <c r="A466" s="3"/>
      <c r="B466" s="3"/>
      <c r="C466" s="3"/>
      <c r="D466" s="3"/>
      <c r="E466" s="29"/>
    </row>
    <row r="467" spans="1:5">
      <c r="A467" s="3"/>
      <c r="B467" s="3"/>
      <c r="C467" s="3"/>
      <c r="D467" s="3"/>
      <c r="E467" s="29"/>
    </row>
    <row r="468" spans="1:5">
      <c r="A468" s="3"/>
      <c r="B468" s="3"/>
      <c r="C468" s="3"/>
      <c r="D468" s="3"/>
      <c r="E468" s="29"/>
    </row>
    <row r="469" spans="1:5">
      <c r="A469" s="3"/>
      <c r="B469" s="3"/>
      <c r="C469" s="3"/>
      <c r="D469" s="3"/>
      <c r="E469" s="29"/>
    </row>
    <row r="470" spans="1:5">
      <c r="A470" s="3"/>
      <c r="B470" s="3"/>
      <c r="C470" s="3"/>
      <c r="D470" s="3"/>
      <c r="E470" s="29"/>
    </row>
    <row r="471" spans="1:5">
      <c r="A471" s="3"/>
      <c r="B471" s="3"/>
      <c r="C471" s="3"/>
      <c r="D471" s="3"/>
      <c r="E471" s="29"/>
    </row>
    <row r="472" spans="1:5">
      <c r="A472" s="3"/>
      <c r="B472" s="3"/>
      <c r="C472" s="3"/>
      <c r="D472" s="3"/>
      <c r="E472" s="29"/>
    </row>
    <row r="473" spans="1:5">
      <c r="A473" s="3"/>
      <c r="B473" s="3"/>
      <c r="C473" s="3"/>
      <c r="D473" s="3"/>
      <c r="E473" s="29"/>
    </row>
    <row r="474" spans="1:5">
      <c r="A474" s="3"/>
      <c r="B474" s="3"/>
      <c r="C474" s="3"/>
      <c r="D474" s="3"/>
      <c r="E474" s="29"/>
    </row>
    <row r="475" spans="1:5">
      <c r="A475" s="3"/>
      <c r="B475" s="3"/>
      <c r="C475" s="3"/>
      <c r="D475" s="3"/>
      <c r="E475" s="29"/>
    </row>
    <row r="476" spans="1:5">
      <c r="A476" s="3"/>
      <c r="B476" s="3"/>
      <c r="C476" s="3"/>
      <c r="D476" s="3"/>
      <c r="E476" s="29"/>
    </row>
    <row r="477" spans="1:5">
      <c r="A477" s="3"/>
      <c r="B477" s="3"/>
      <c r="C477" s="3"/>
      <c r="D477" s="3"/>
      <c r="E477" s="29"/>
    </row>
    <row r="478" spans="1:5">
      <c r="A478" s="3"/>
      <c r="B478" s="3"/>
      <c r="C478" s="3"/>
      <c r="D478" s="3"/>
      <c r="E478" s="29"/>
    </row>
    <row r="479" spans="1:5">
      <c r="A479" s="3"/>
      <c r="B479" s="3"/>
      <c r="C479" s="3"/>
      <c r="D479" s="3"/>
      <c r="E479" s="29"/>
    </row>
    <row r="480" spans="1:5">
      <c r="A480" s="3"/>
      <c r="B480" s="3"/>
      <c r="C480" s="3"/>
      <c r="D480" s="3"/>
      <c r="E480" s="29"/>
    </row>
    <row r="481" spans="1:5">
      <c r="A481" s="3"/>
      <c r="B481" s="3"/>
      <c r="C481" s="3"/>
      <c r="D481" s="3"/>
      <c r="E481" s="29"/>
    </row>
    <row r="482" spans="1:5">
      <c r="A482" s="3"/>
      <c r="B482" s="3"/>
      <c r="C482" s="3"/>
      <c r="D482" s="3"/>
      <c r="E482" s="29"/>
    </row>
    <row r="483" spans="1:5">
      <c r="A483" s="3"/>
      <c r="B483" s="3"/>
      <c r="C483" s="3"/>
      <c r="D483" s="3"/>
      <c r="E483" s="29"/>
    </row>
    <row r="484" spans="1:5">
      <c r="A484" s="3"/>
      <c r="B484" s="3"/>
      <c r="C484" s="3"/>
      <c r="D484" s="3"/>
      <c r="E484" s="29"/>
    </row>
    <row r="485" spans="1:5">
      <c r="A485" s="3"/>
      <c r="B485" s="3"/>
      <c r="C485" s="3"/>
      <c r="D485" s="3"/>
      <c r="E485" s="29"/>
    </row>
    <row r="486" spans="1:5">
      <c r="A486" s="3"/>
      <c r="B486" s="3"/>
      <c r="C486" s="3"/>
      <c r="D486" s="3"/>
      <c r="E486" s="29"/>
    </row>
    <row r="487" spans="1:5">
      <c r="A487" s="3"/>
      <c r="B487" s="3"/>
      <c r="C487" s="3"/>
      <c r="D487" s="3"/>
      <c r="E487" s="29"/>
    </row>
    <row r="488" spans="1:5">
      <c r="A488" s="3"/>
      <c r="B488" s="3"/>
      <c r="C488" s="3"/>
      <c r="D488" s="3"/>
      <c r="E488" s="29"/>
    </row>
    <row r="489" spans="1:5">
      <c r="A489" s="3"/>
      <c r="B489" s="3"/>
      <c r="C489" s="3"/>
      <c r="D489" s="3"/>
      <c r="E489" s="29"/>
    </row>
    <row r="490" spans="1:5">
      <c r="A490" s="3"/>
      <c r="B490" s="3"/>
      <c r="C490" s="3"/>
      <c r="D490" s="3"/>
      <c r="E490" s="29"/>
    </row>
    <row r="491" spans="1:5">
      <c r="A491" s="3"/>
      <c r="B491" s="3"/>
      <c r="C491" s="3"/>
      <c r="D491" s="3"/>
      <c r="E491" s="29"/>
    </row>
    <row r="492" spans="1:5">
      <c r="A492" s="3"/>
      <c r="B492" s="3"/>
      <c r="C492" s="3"/>
      <c r="D492" s="3"/>
      <c r="E492" s="29"/>
    </row>
    <row r="493" spans="1:5">
      <c r="A493" s="3"/>
      <c r="B493" s="3"/>
      <c r="C493" s="3"/>
      <c r="D493" s="3"/>
      <c r="E493" s="29"/>
    </row>
    <row r="494" spans="1:5">
      <c r="A494" s="3"/>
      <c r="B494" s="3"/>
      <c r="C494" s="3"/>
      <c r="D494" s="3"/>
      <c r="E494" s="29"/>
    </row>
    <row r="495" spans="1:5">
      <c r="A495" s="3"/>
      <c r="B495" s="3"/>
      <c r="C495" s="3"/>
      <c r="D495" s="3"/>
      <c r="E495" s="29"/>
    </row>
    <row r="496" spans="1:5">
      <c r="A496" s="3"/>
      <c r="B496" s="3"/>
      <c r="C496" s="3"/>
      <c r="D496" s="3"/>
      <c r="E496" s="29"/>
    </row>
    <row r="497" spans="1:5">
      <c r="A497" s="3"/>
      <c r="B497" s="3"/>
      <c r="C497" s="3"/>
      <c r="D497" s="3"/>
      <c r="E497" s="29"/>
    </row>
    <row r="498" spans="1:5">
      <c r="A498" s="3"/>
      <c r="B498" s="3"/>
      <c r="C498" s="3"/>
      <c r="D498" s="3"/>
      <c r="E498" s="29"/>
    </row>
    <row r="499" spans="1:5">
      <c r="A499" s="3"/>
      <c r="B499" s="3"/>
      <c r="C499" s="3"/>
      <c r="D499" s="3"/>
      <c r="E499" s="29"/>
    </row>
    <row r="500" spans="1:5">
      <c r="A500" s="3"/>
      <c r="B500" s="3"/>
      <c r="C500" s="3"/>
      <c r="D500" s="3"/>
      <c r="E500" s="29"/>
    </row>
    <row r="501" spans="1:5">
      <c r="A501" s="3"/>
      <c r="B501" s="3"/>
      <c r="C501" s="3"/>
      <c r="D501" s="3"/>
      <c r="E501" s="29"/>
    </row>
    <row r="502" spans="1:5">
      <c r="A502" s="3"/>
      <c r="B502" s="3"/>
      <c r="C502" s="3"/>
      <c r="D502" s="3"/>
      <c r="E502" s="29"/>
    </row>
    <row r="503" spans="1:5">
      <c r="A503" s="3"/>
      <c r="B503" s="3"/>
      <c r="C503" s="3"/>
      <c r="D503" s="3"/>
      <c r="E503" s="29"/>
    </row>
    <row r="504" spans="1:5">
      <c r="A504" s="3"/>
      <c r="B504" s="3"/>
      <c r="C504" s="3"/>
      <c r="D504" s="3"/>
      <c r="E504" s="29"/>
    </row>
    <row r="505" spans="1:5">
      <c r="A505" s="3"/>
      <c r="B505" s="3"/>
      <c r="C505" s="3"/>
      <c r="D505" s="3"/>
      <c r="E505" s="29"/>
    </row>
    <row r="506" spans="1:5">
      <c r="A506" s="3"/>
      <c r="B506" s="3"/>
      <c r="C506" s="3"/>
      <c r="D506" s="3"/>
      <c r="E506" s="29"/>
    </row>
    <row r="507" spans="1:5">
      <c r="A507" s="3"/>
      <c r="B507" s="3"/>
      <c r="C507" s="3"/>
      <c r="D507" s="3"/>
      <c r="E507" s="29"/>
    </row>
    <row r="508" spans="1:5">
      <c r="A508" s="3"/>
      <c r="B508" s="3"/>
      <c r="C508" s="3"/>
      <c r="D508" s="3"/>
      <c r="E508" s="29"/>
    </row>
    <row r="509" spans="1:5">
      <c r="A509" s="3"/>
      <c r="B509" s="3"/>
      <c r="C509" s="3"/>
      <c r="D509" s="3"/>
      <c r="E509" s="29"/>
    </row>
    <row r="510" spans="1:5">
      <c r="A510" s="3"/>
      <c r="B510" s="3"/>
      <c r="C510" s="3"/>
      <c r="D510" s="3"/>
      <c r="E510" s="29"/>
    </row>
    <row r="511" spans="1:5">
      <c r="A511" s="3"/>
      <c r="B511" s="3"/>
      <c r="C511" s="3"/>
      <c r="D511" s="3"/>
      <c r="E511" s="29"/>
    </row>
    <row r="512" spans="1:5">
      <c r="A512" s="3"/>
      <c r="B512" s="3"/>
      <c r="C512" s="3"/>
      <c r="D512" s="3"/>
      <c r="E512" s="29"/>
    </row>
    <row r="513" spans="1:5">
      <c r="A513" s="3"/>
      <c r="B513" s="3"/>
      <c r="C513" s="3"/>
      <c r="D513" s="3"/>
      <c r="E513" s="29"/>
    </row>
    <row r="514" spans="1:5">
      <c r="A514" s="3"/>
      <c r="B514" s="3"/>
      <c r="C514" s="3"/>
      <c r="D514" s="3"/>
      <c r="E514" s="29"/>
    </row>
    <row r="515" spans="1:5">
      <c r="A515" s="3"/>
      <c r="B515" s="3"/>
      <c r="C515" s="3"/>
      <c r="D515" s="3"/>
      <c r="E515" s="29"/>
    </row>
    <row r="516" spans="1:5">
      <c r="A516" s="3"/>
      <c r="B516" s="3"/>
      <c r="C516" s="3"/>
      <c r="D516" s="3"/>
      <c r="E516" s="29"/>
    </row>
    <row r="517" spans="1:5">
      <c r="A517" s="3"/>
      <c r="B517" s="3"/>
      <c r="C517" s="3"/>
      <c r="D517" s="3"/>
      <c r="E517" s="29"/>
    </row>
    <row r="518" spans="1:5">
      <c r="A518" s="3"/>
      <c r="B518" s="3"/>
      <c r="C518" s="3"/>
      <c r="D518" s="3"/>
      <c r="E518" s="29"/>
    </row>
    <row r="519" spans="1:5">
      <c r="A519" s="3"/>
      <c r="B519" s="3"/>
      <c r="C519" s="3"/>
      <c r="D519" s="3"/>
      <c r="E519" s="29"/>
    </row>
    <row r="520" spans="1:5">
      <c r="A520" s="3"/>
      <c r="B520" s="3"/>
      <c r="C520" s="3"/>
      <c r="D520" s="3"/>
      <c r="E520" s="29"/>
    </row>
    <row r="521" spans="1:5">
      <c r="A521" s="3"/>
      <c r="B521" s="3"/>
      <c r="C521" s="3"/>
      <c r="D521" s="3"/>
      <c r="E521" s="29"/>
    </row>
    <row r="522" spans="1:5">
      <c r="A522" s="3"/>
      <c r="B522" s="3"/>
      <c r="C522" s="3"/>
      <c r="D522" s="3"/>
      <c r="E522" s="29"/>
    </row>
    <row r="523" spans="1:5">
      <c r="A523" s="3"/>
      <c r="B523" s="3"/>
      <c r="C523" s="3"/>
      <c r="D523" s="3"/>
      <c r="E523" s="29"/>
    </row>
    <row r="524" spans="1:5">
      <c r="A524" s="3"/>
      <c r="B524" s="3"/>
      <c r="C524" s="3"/>
      <c r="D524" s="3"/>
      <c r="E524" s="29"/>
    </row>
    <row r="525" spans="1:5">
      <c r="A525" s="3"/>
      <c r="B525" s="3"/>
      <c r="C525" s="3"/>
      <c r="D525" s="3"/>
      <c r="E525" s="29"/>
    </row>
    <row r="526" spans="1:5">
      <c r="A526" s="3"/>
      <c r="B526" s="3"/>
      <c r="C526" s="3"/>
      <c r="D526" s="3"/>
      <c r="E526" s="29"/>
    </row>
    <row r="527" spans="1:5">
      <c r="A527" s="3"/>
      <c r="B527" s="3"/>
      <c r="C527" s="3"/>
      <c r="D527" s="3"/>
      <c r="E527" s="29"/>
    </row>
    <row r="528" spans="1:5">
      <c r="A528" s="3"/>
      <c r="B528" s="3"/>
      <c r="C528" s="3"/>
      <c r="D528" s="3"/>
      <c r="E528" s="29"/>
    </row>
    <row r="529" spans="1:5">
      <c r="A529" s="3"/>
      <c r="B529" s="3"/>
      <c r="C529" s="3"/>
      <c r="D529" s="3"/>
      <c r="E529" s="29"/>
    </row>
    <row r="530" spans="1:5">
      <c r="A530" s="3"/>
      <c r="B530" s="3"/>
      <c r="C530" s="3"/>
      <c r="D530" s="3"/>
      <c r="E530" s="29"/>
    </row>
    <row r="531" spans="1:5">
      <c r="A531" s="3"/>
      <c r="B531" s="3"/>
      <c r="C531" s="3"/>
      <c r="D531" s="3"/>
      <c r="E531" s="29"/>
    </row>
    <row r="532" spans="1:5">
      <c r="A532" s="3"/>
      <c r="B532" s="3"/>
      <c r="C532" s="3"/>
      <c r="D532" s="3"/>
      <c r="E532" s="29"/>
    </row>
    <row r="533" spans="1:5">
      <c r="A533" s="3"/>
      <c r="B533" s="3"/>
      <c r="C533" s="3"/>
      <c r="D533" s="3"/>
      <c r="E533" s="29"/>
    </row>
    <row r="534" spans="1:5">
      <c r="A534" s="3"/>
      <c r="B534" s="3"/>
      <c r="C534" s="3"/>
      <c r="D534" s="3"/>
      <c r="E534" s="29"/>
    </row>
    <row r="535" spans="1:5">
      <c r="A535" s="3"/>
      <c r="B535" s="3"/>
      <c r="C535" s="3"/>
      <c r="D535" s="3"/>
      <c r="E535" s="29"/>
    </row>
    <row r="536" spans="1:5">
      <c r="A536" s="3"/>
      <c r="B536" s="3"/>
      <c r="C536" s="3"/>
      <c r="D536" s="3"/>
      <c r="E536" s="29"/>
    </row>
    <row r="537" spans="1:5">
      <c r="A537" s="3"/>
      <c r="B537" s="3"/>
      <c r="C537" s="3"/>
      <c r="D537" s="3"/>
      <c r="E537" s="29"/>
    </row>
    <row r="538" spans="1:5">
      <c r="A538" s="3"/>
      <c r="B538" s="3"/>
      <c r="C538" s="3"/>
      <c r="D538" s="3"/>
      <c r="E538" s="29"/>
    </row>
    <row r="539" spans="1:5">
      <c r="A539" s="3"/>
      <c r="B539" s="3"/>
      <c r="C539" s="3"/>
      <c r="D539" s="3"/>
      <c r="E539" s="29"/>
    </row>
    <row r="540" spans="1:5">
      <c r="A540" s="3"/>
      <c r="B540" s="3"/>
      <c r="C540" s="3"/>
      <c r="D540" s="3"/>
      <c r="E540" s="29"/>
    </row>
    <row r="541" spans="1:5">
      <c r="A541" s="3"/>
      <c r="B541" s="3"/>
      <c r="C541" s="3"/>
      <c r="D541" s="3"/>
      <c r="E541" s="29"/>
    </row>
    <row r="542" spans="1:5">
      <c r="A542" s="3"/>
      <c r="B542" s="3"/>
      <c r="C542" s="3"/>
      <c r="D542" s="3"/>
      <c r="E542" s="29"/>
    </row>
    <row r="543" spans="1:5">
      <c r="A543" s="3"/>
      <c r="B543" s="3"/>
      <c r="C543" s="3"/>
      <c r="D543" s="3"/>
      <c r="E543" s="29"/>
    </row>
    <row r="544" spans="1:5">
      <c r="A544" s="3"/>
      <c r="B544" s="3"/>
      <c r="C544" s="3"/>
      <c r="D544" s="3"/>
      <c r="E544" s="29"/>
    </row>
    <row r="545" spans="1:5">
      <c r="A545" s="3"/>
      <c r="B545" s="3"/>
      <c r="C545" s="3"/>
      <c r="D545" s="3"/>
      <c r="E545" s="29"/>
    </row>
    <row r="546" spans="1:5">
      <c r="A546" s="3"/>
      <c r="B546" s="3"/>
      <c r="C546" s="3"/>
      <c r="D546" s="3"/>
      <c r="E546" s="29"/>
    </row>
    <row r="547" spans="1:5">
      <c r="A547" s="3"/>
      <c r="B547" s="3"/>
      <c r="C547" s="3"/>
      <c r="D547" s="3"/>
      <c r="E547" s="29"/>
    </row>
    <row r="548" spans="1:5">
      <c r="A548" s="3"/>
      <c r="B548" s="3"/>
      <c r="C548" s="3"/>
      <c r="D548" s="3"/>
      <c r="E548" s="29"/>
    </row>
    <row r="549" spans="1:5">
      <c r="A549" s="3"/>
      <c r="B549" s="3"/>
      <c r="C549" s="3"/>
      <c r="D549" s="3"/>
      <c r="E549" s="29"/>
    </row>
    <row r="550" spans="1:5">
      <c r="A550" s="3"/>
      <c r="B550" s="3"/>
      <c r="C550" s="3"/>
      <c r="D550" s="3"/>
      <c r="E550" s="29"/>
    </row>
    <row r="551" spans="1:5">
      <c r="A551" s="3"/>
      <c r="B551" s="3"/>
      <c r="C551" s="3"/>
      <c r="D551" s="3"/>
      <c r="E551" s="29"/>
    </row>
    <row r="552" spans="1:5">
      <c r="A552" s="3"/>
      <c r="B552" s="3"/>
      <c r="C552" s="3"/>
      <c r="D552" s="3"/>
      <c r="E552" s="29"/>
    </row>
    <row r="553" spans="1:5">
      <c r="A553" s="3"/>
      <c r="B553" s="3"/>
      <c r="C553" s="3"/>
      <c r="D553" s="3"/>
      <c r="E553" s="29"/>
    </row>
    <row r="554" spans="1:5">
      <c r="A554" s="3"/>
      <c r="B554" s="3"/>
      <c r="C554" s="3"/>
      <c r="D554" s="3"/>
      <c r="E554" s="29"/>
    </row>
    <row r="555" spans="1:5">
      <c r="A555" s="3"/>
      <c r="B555" s="3"/>
      <c r="C555" s="3"/>
      <c r="D555" s="3"/>
      <c r="E555" s="29"/>
    </row>
    <row r="556" spans="1:5">
      <c r="A556" s="3"/>
      <c r="B556" s="3"/>
      <c r="C556" s="3"/>
      <c r="D556" s="3"/>
      <c r="E556" s="29"/>
    </row>
    <row r="557" spans="1:5">
      <c r="A557" s="3"/>
      <c r="B557" s="3"/>
      <c r="C557" s="3"/>
      <c r="D557" s="3"/>
      <c r="E557" s="29"/>
    </row>
    <row r="558" spans="1:5">
      <c r="A558" s="3"/>
      <c r="B558" s="3"/>
      <c r="C558" s="3"/>
      <c r="D558" s="3"/>
      <c r="E558" s="29"/>
    </row>
    <row r="559" spans="1:5">
      <c r="A559" s="3"/>
      <c r="B559" s="3"/>
      <c r="C559" s="3"/>
      <c r="D559" s="3"/>
      <c r="E559" s="29"/>
    </row>
    <row r="560" spans="1:5">
      <c r="A560" s="3"/>
      <c r="B560" s="3"/>
      <c r="C560" s="3"/>
      <c r="D560" s="3"/>
      <c r="E560" s="29"/>
    </row>
    <row r="561" spans="1:5">
      <c r="A561" s="3"/>
      <c r="B561" s="3"/>
      <c r="C561" s="3"/>
      <c r="D561" s="3"/>
      <c r="E561" s="29"/>
    </row>
    <row r="562" spans="1:5">
      <c r="A562" s="3"/>
      <c r="B562" s="3"/>
      <c r="C562" s="3"/>
      <c r="D562" s="3"/>
      <c r="E562" s="29"/>
    </row>
    <row r="563" spans="1:5">
      <c r="A563" s="3"/>
      <c r="B563" s="3"/>
      <c r="C563" s="3"/>
      <c r="D563" s="3"/>
      <c r="E563" s="29"/>
    </row>
    <row r="564" spans="1:5">
      <c r="A564" s="3"/>
      <c r="B564" s="3"/>
      <c r="C564" s="3"/>
      <c r="D564" s="3"/>
      <c r="E564" s="29"/>
    </row>
    <row r="565" spans="1:5">
      <c r="A565" s="3"/>
      <c r="B565" s="3"/>
      <c r="C565" s="3"/>
      <c r="D565" s="3"/>
      <c r="E565" s="29"/>
    </row>
    <row r="566" spans="1:5">
      <c r="A566" s="3"/>
      <c r="B566" s="3"/>
      <c r="C566" s="3"/>
      <c r="D566" s="3"/>
      <c r="E566" s="29"/>
    </row>
    <row r="567" spans="1:5">
      <c r="A567" s="3"/>
      <c r="B567" s="3"/>
      <c r="C567" s="3"/>
      <c r="D567" s="3"/>
      <c r="E567" s="29"/>
    </row>
    <row r="568" spans="1:5">
      <c r="A568" s="3"/>
      <c r="B568" s="3"/>
      <c r="C568" s="3"/>
      <c r="D568" s="3"/>
      <c r="E568" s="29"/>
    </row>
    <row r="569" spans="1:5">
      <c r="A569" s="3"/>
      <c r="B569" s="3"/>
      <c r="C569" s="3"/>
      <c r="D569" s="3"/>
      <c r="E569" s="29"/>
    </row>
    <row r="570" spans="1:5">
      <c r="A570" s="3"/>
      <c r="B570" s="3"/>
      <c r="C570" s="3"/>
      <c r="D570" s="3"/>
      <c r="E570" s="29"/>
    </row>
    <row r="571" spans="1:5">
      <c r="A571" s="3"/>
      <c r="B571" s="3"/>
      <c r="C571" s="3"/>
      <c r="D571" s="3"/>
      <c r="E571" s="29"/>
    </row>
    <row r="572" spans="1:5">
      <c r="A572" s="3"/>
      <c r="B572" s="3"/>
      <c r="C572" s="3"/>
      <c r="D572" s="3"/>
      <c r="E572" s="29"/>
    </row>
    <row r="573" spans="1:5">
      <c r="A573" s="3"/>
      <c r="B573" s="3"/>
      <c r="C573" s="3"/>
      <c r="D573" s="3"/>
      <c r="E573" s="29"/>
    </row>
    <row r="574" spans="1:5">
      <c r="A574" s="3"/>
      <c r="B574" s="3"/>
      <c r="C574" s="3"/>
      <c r="D574" s="3"/>
      <c r="E574" s="29"/>
    </row>
    <row r="575" spans="1:5">
      <c r="A575" s="3"/>
      <c r="B575" s="3"/>
      <c r="C575" s="3"/>
      <c r="D575" s="3"/>
      <c r="E575" s="29"/>
    </row>
    <row r="576" spans="1:5">
      <c r="A576" s="3"/>
      <c r="B576" s="3"/>
      <c r="C576" s="3"/>
      <c r="D576" s="3"/>
      <c r="E576" s="29"/>
    </row>
    <row r="577" spans="1:5">
      <c r="A577" s="3"/>
      <c r="B577" s="3"/>
      <c r="C577" s="3"/>
      <c r="D577" s="3"/>
      <c r="E577" s="29"/>
    </row>
    <row r="578" spans="1:5">
      <c r="A578" s="3"/>
      <c r="B578" s="3"/>
      <c r="C578" s="3"/>
      <c r="D578" s="3"/>
      <c r="E578" s="29"/>
    </row>
    <row r="579" spans="1:5">
      <c r="A579" s="3"/>
      <c r="B579" s="3"/>
      <c r="C579" s="3"/>
      <c r="D579" s="3"/>
      <c r="E579" s="29"/>
    </row>
    <row r="580" spans="1:5">
      <c r="A580" s="3"/>
      <c r="B580" s="3"/>
      <c r="C580" s="3"/>
      <c r="D580" s="3"/>
      <c r="E580" s="29"/>
    </row>
    <row r="581" spans="1:5">
      <c r="A581" s="3"/>
      <c r="B581" s="3"/>
      <c r="C581" s="3"/>
      <c r="D581" s="3"/>
      <c r="E581" s="29"/>
    </row>
    <row r="582" spans="1:5">
      <c r="A582" s="3"/>
      <c r="B582" s="3"/>
      <c r="C582" s="3"/>
      <c r="D582" s="3"/>
      <c r="E582" s="29"/>
    </row>
    <row r="583" spans="1:5">
      <c r="A583" s="3"/>
      <c r="B583" s="3"/>
      <c r="C583" s="3"/>
      <c r="D583" s="3"/>
      <c r="E583" s="29"/>
    </row>
    <row r="584" spans="1:5">
      <c r="A584" s="3"/>
      <c r="B584" s="3"/>
      <c r="C584" s="3"/>
      <c r="D584" s="3"/>
      <c r="E584" s="29"/>
    </row>
    <row r="585" spans="1:5">
      <c r="A585" s="3"/>
      <c r="B585" s="3"/>
      <c r="C585" s="3"/>
      <c r="D585" s="3"/>
      <c r="E585" s="29"/>
    </row>
    <row r="586" spans="1:5">
      <c r="A586" s="3"/>
      <c r="B586" s="3"/>
      <c r="C586" s="3"/>
      <c r="D586" s="3"/>
      <c r="E586" s="29"/>
    </row>
    <row r="587" spans="1:5">
      <c r="A587" s="3"/>
      <c r="B587" s="3"/>
      <c r="C587" s="3"/>
      <c r="D587" s="3"/>
      <c r="E587" s="29"/>
    </row>
    <row r="588" spans="1:5">
      <c r="A588" s="3"/>
      <c r="B588" s="3"/>
      <c r="C588" s="3"/>
      <c r="D588" s="3"/>
      <c r="E588" s="29"/>
    </row>
    <row r="589" spans="1:5">
      <c r="A589" s="3"/>
      <c r="B589" s="3"/>
      <c r="C589" s="3"/>
      <c r="D589" s="3"/>
      <c r="E589" s="29"/>
    </row>
    <row r="590" spans="1:5">
      <c r="A590" s="3"/>
      <c r="B590" s="3"/>
      <c r="C590" s="3"/>
      <c r="D590" s="3"/>
      <c r="E590" s="29"/>
    </row>
    <row r="591" spans="1:5">
      <c r="A591" s="3"/>
      <c r="B591" s="3"/>
      <c r="C591" s="3"/>
      <c r="D591" s="3"/>
      <c r="E591" s="29"/>
    </row>
    <row r="592" spans="1:5">
      <c r="A592" s="3"/>
      <c r="B592" s="3"/>
      <c r="C592" s="3"/>
      <c r="D592" s="3"/>
      <c r="E592" s="29"/>
    </row>
    <row r="593" spans="1:5">
      <c r="A593" s="3"/>
      <c r="B593" s="3"/>
      <c r="C593" s="3"/>
      <c r="D593" s="3"/>
      <c r="E593" s="29"/>
    </row>
    <row r="594" spans="1:5">
      <c r="A594" s="3"/>
      <c r="B594" s="3"/>
      <c r="C594" s="3"/>
      <c r="D594" s="3"/>
      <c r="E594" s="29"/>
    </row>
    <row r="595" spans="1:5">
      <c r="A595" s="3"/>
      <c r="B595" s="3"/>
      <c r="C595" s="3"/>
      <c r="D595" s="3"/>
      <c r="E595" s="29"/>
    </row>
    <row r="596" spans="1:5">
      <c r="A596" s="3"/>
      <c r="B596" s="3"/>
      <c r="C596" s="3"/>
      <c r="D596" s="3"/>
      <c r="E596" s="29"/>
    </row>
    <row r="597" spans="1:5">
      <c r="A597" s="3"/>
      <c r="B597" s="3"/>
      <c r="C597" s="3"/>
      <c r="D597" s="3"/>
      <c r="E597" s="29"/>
    </row>
    <row r="598" spans="1:5">
      <c r="A598" s="3"/>
      <c r="B598" s="3"/>
      <c r="C598" s="3"/>
      <c r="D598" s="3"/>
      <c r="E598" s="29"/>
    </row>
    <row r="599" spans="1:5">
      <c r="A599" s="3"/>
      <c r="B599" s="3"/>
      <c r="C599" s="3"/>
      <c r="D599" s="3"/>
      <c r="E599" s="29"/>
    </row>
    <row r="600" spans="1:5">
      <c r="A600" s="3"/>
      <c r="B600" s="3"/>
      <c r="C600" s="3"/>
      <c r="D600" s="3"/>
      <c r="E600" s="29"/>
    </row>
    <row r="601" spans="1:5">
      <c r="A601" s="3"/>
      <c r="B601" s="3"/>
      <c r="C601" s="3"/>
      <c r="D601" s="3"/>
      <c r="E601" s="29"/>
    </row>
    <row r="602" spans="1:5">
      <c r="A602" s="3"/>
      <c r="B602" s="3"/>
      <c r="C602" s="3"/>
      <c r="D602" s="3"/>
      <c r="E602" s="29"/>
    </row>
    <row r="603" spans="1:5">
      <c r="A603" s="3"/>
      <c r="B603" s="3"/>
      <c r="C603" s="3"/>
      <c r="D603" s="3"/>
      <c r="E603" s="29"/>
    </row>
    <row r="604" spans="1:5">
      <c r="A604" s="3"/>
      <c r="B604" s="3"/>
      <c r="C604" s="3"/>
      <c r="D604" s="3"/>
      <c r="E604" s="29"/>
    </row>
    <row r="605" spans="1:5">
      <c r="A605" s="3"/>
      <c r="B605" s="3"/>
      <c r="C605" s="3"/>
      <c r="D605" s="3"/>
      <c r="E605" s="29"/>
    </row>
    <row r="606" spans="1:5">
      <c r="A606" s="3"/>
      <c r="B606" s="3"/>
      <c r="C606" s="3"/>
      <c r="D606" s="3"/>
      <c r="E606" s="29"/>
    </row>
    <row r="607" spans="1:5">
      <c r="A607" s="3"/>
      <c r="B607" s="3"/>
      <c r="C607" s="3"/>
      <c r="D607" s="3"/>
      <c r="E607" s="29"/>
    </row>
    <row r="608" spans="1:5">
      <c r="A608" s="3"/>
      <c r="B608" s="3"/>
      <c r="C608" s="3"/>
      <c r="D608" s="3"/>
      <c r="E608" s="29"/>
    </row>
    <row r="609" spans="1:5">
      <c r="A609" s="3"/>
      <c r="B609" s="3"/>
      <c r="C609" s="3"/>
      <c r="D609" s="3"/>
      <c r="E609" s="29"/>
    </row>
    <row r="610" spans="1:5">
      <c r="A610" s="3"/>
      <c r="B610" s="3"/>
      <c r="C610" s="3"/>
      <c r="D610" s="3"/>
      <c r="E610" s="29"/>
    </row>
    <row r="611" spans="1:5">
      <c r="A611" s="3"/>
      <c r="B611" s="3"/>
      <c r="C611" s="3"/>
      <c r="D611" s="3"/>
      <c r="E611" s="29"/>
    </row>
    <row r="612" spans="1:5">
      <c r="A612" s="3"/>
      <c r="B612" s="3"/>
      <c r="C612" s="3"/>
      <c r="D612" s="3"/>
      <c r="E612" s="29"/>
    </row>
    <row r="613" spans="1:5">
      <c r="A613" s="3"/>
      <c r="B613" s="3"/>
      <c r="C613" s="3"/>
      <c r="D613" s="3"/>
      <c r="E613" s="29"/>
    </row>
    <row r="614" spans="1:5">
      <c r="A614" s="3"/>
      <c r="B614" s="3"/>
      <c r="C614" s="3"/>
      <c r="D614" s="3"/>
      <c r="E614" s="29"/>
    </row>
    <row r="615" spans="1:5">
      <c r="A615" s="3"/>
      <c r="B615" s="3"/>
      <c r="C615" s="3"/>
      <c r="D615" s="3"/>
      <c r="E615" s="29"/>
    </row>
    <row r="616" spans="1:5">
      <c r="A616" s="3"/>
      <c r="B616" s="3"/>
      <c r="C616" s="3"/>
      <c r="D616" s="3"/>
      <c r="E616" s="29"/>
    </row>
    <row r="617" spans="1:5">
      <c r="A617" s="3"/>
      <c r="B617" s="3"/>
      <c r="C617" s="3"/>
      <c r="D617" s="3"/>
      <c r="E617" s="29"/>
    </row>
    <row r="618" spans="1:5">
      <c r="A618" s="3"/>
      <c r="B618" s="3"/>
      <c r="C618" s="3"/>
      <c r="D618" s="3"/>
      <c r="E618" s="29"/>
    </row>
    <row r="619" spans="1:5">
      <c r="A619" s="3"/>
      <c r="B619" s="3"/>
      <c r="C619" s="3"/>
      <c r="D619" s="3"/>
      <c r="E619" s="29"/>
    </row>
    <row r="620" spans="1:5">
      <c r="A620" s="3"/>
      <c r="B620" s="3"/>
      <c r="C620" s="3"/>
      <c r="D620" s="3"/>
      <c r="E620" s="29"/>
    </row>
    <row r="621" spans="1:5">
      <c r="A621" s="3"/>
      <c r="B621" s="3"/>
      <c r="C621" s="3"/>
      <c r="D621" s="3"/>
      <c r="E621" s="29"/>
    </row>
    <row r="622" spans="1:5">
      <c r="A622" s="3"/>
      <c r="B622" s="3"/>
      <c r="C622" s="3"/>
      <c r="D622" s="3"/>
      <c r="E622" s="29"/>
    </row>
    <row r="623" spans="1:5">
      <c r="A623" s="3"/>
      <c r="B623" s="3"/>
      <c r="C623" s="3"/>
      <c r="D623" s="3"/>
      <c r="E623" s="29"/>
    </row>
    <row r="624" spans="1:5">
      <c r="A624" s="3"/>
      <c r="B624" s="3"/>
      <c r="C624" s="3"/>
      <c r="D624" s="3"/>
      <c r="E624" s="29"/>
    </row>
    <row r="625" spans="1:5">
      <c r="A625" s="3"/>
      <c r="B625" s="3"/>
      <c r="C625" s="3"/>
      <c r="D625" s="3"/>
      <c r="E625" s="29"/>
    </row>
    <row r="626" spans="1:5">
      <c r="A626" s="3"/>
      <c r="B626" s="3"/>
      <c r="C626" s="3"/>
      <c r="D626" s="3"/>
      <c r="E626" s="29"/>
    </row>
    <row r="627" spans="1:5">
      <c r="A627" s="3"/>
      <c r="B627" s="3"/>
      <c r="C627" s="3"/>
      <c r="D627" s="3"/>
      <c r="E627" s="29"/>
    </row>
    <row r="628" spans="1:5">
      <c r="A628" s="3"/>
      <c r="B628" s="3"/>
      <c r="C628" s="3"/>
      <c r="D628" s="3"/>
      <c r="E628" s="29"/>
    </row>
    <row r="629" spans="1:5">
      <c r="A629" s="3"/>
      <c r="B629" s="3"/>
      <c r="C629" s="3"/>
      <c r="D629" s="3"/>
      <c r="E629" s="29"/>
    </row>
    <row r="630" spans="1:5">
      <c r="A630" s="3"/>
      <c r="B630" s="3"/>
      <c r="C630" s="3"/>
      <c r="D630" s="3"/>
      <c r="E630" s="29"/>
    </row>
    <row r="631" spans="1:5">
      <c r="A631" s="3"/>
      <c r="B631" s="3"/>
      <c r="C631" s="3"/>
      <c r="D631" s="3"/>
      <c r="E631" s="29"/>
    </row>
    <row r="632" spans="1:5">
      <c r="A632" s="3"/>
      <c r="B632" s="3"/>
      <c r="C632" s="3"/>
      <c r="D632" s="3"/>
      <c r="E632" s="29"/>
    </row>
    <row r="633" spans="1:5">
      <c r="A633" s="3"/>
      <c r="B633" s="3"/>
      <c r="C633" s="3"/>
      <c r="D633" s="3"/>
      <c r="E633" s="29"/>
    </row>
    <row r="634" spans="1:5">
      <c r="A634" s="3"/>
      <c r="B634" s="3"/>
      <c r="C634" s="3"/>
      <c r="D634" s="3"/>
      <c r="E634" s="29"/>
    </row>
    <row r="635" spans="1:5">
      <c r="A635" s="3"/>
      <c r="B635" s="3"/>
      <c r="C635" s="3"/>
      <c r="D635" s="3"/>
      <c r="E635" s="29"/>
    </row>
    <row r="636" spans="1:5">
      <c r="A636" s="3"/>
      <c r="B636" s="3"/>
      <c r="C636" s="3"/>
      <c r="D636" s="3"/>
      <c r="E636" s="29"/>
    </row>
    <row r="637" spans="1:5">
      <c r="A637" s="3"/>
      <c r="B637" s="3"/>
      <c r="C637" s="3"/>
      <c r="D637" s="3"/>
      <c r="E637" s="29"/>
    </row>
    <row r="638" spans="1:5">
      <c r="A638" s="3"/>
      <c r="B638" s="3"/>
      <c r="C638" s="3"/>
      <c r="D638" s="3"/>
      <c r="E638" s="29"/>
    </row>
    <row r="639" spans="1:5">
      <c r="A639" s="3"/>
      <c r="B639" s="3"/>
      <c r="C639" s="3"/>
      <c r="D639" s="3"/>
      <c r="E639" s="29"/>
    </row>
    <row r="640" spans="1:5">
      <c r="A640" s="3"/>
      <c r="B640" s="3"/>
      <c r="C640" s="3"/>
      <c r="D640" s="3"/>
      <c r="E640" s="29"/>
    </row>
    <row r="641" spans="1:5">
      <c r="A641" s="3"/>
      <c r="B641" s="3"/>
      <c r="C641" s="3"/>
      <c r="D641" s="3"/>
      <c r="E641" s="29"/>
    </row>
    <row r="642" spans="1:5">
      <c r="A642" s="3"/>
      <c r="B642" s="3"/>
      <c r="C642" s="3"/>
      <c r="D642" s="3"/>
      <c r="E642" s="29"/>
    </row>
    <row r="643" spans="1:5">
      <c r="A643" s="3"/>
      <c r="B643" s="3"/>
      <c r="C643" s="3"/>
      <c r="D643" s="3"/>
      <c r="E643" s="29"/>
    </row>
    <row r="644" spans="1:5">
      <c r="A644" s="3"/>
      <c r="B644" s="3"/>
      <c r="C644" s="3"/>
      <c r="D644" s="3"/>
      <c r="E644" s="29"/>
    </row>
    <row r="645" spans="1:5">
      <c r="A645" s="3"/>
      <c r="B645" s="3"/>
      <c r="C645" s="3"/>
      <c r="D645" s="3"/>
      <c r="E645" s="29"/>
    </row>
    <row r="646" spans="1:5">
      <c r="A646" s="3"/>
      <c r="B646" s="3"/>
      <c r="C646" s="3"/>
      <c r="D646" s="3"/>
      <c r="E646" s="29"/>
    </row>
    <row r="647" spans="1:5">
      <c r="A647" s="3"/>
      <c r="B647" s="3"/>
      <c r="C647" s="3"/>
      <c r="D647" s="3"/>
      <c r="E647" s="29"/>
    </row>
    <row r="648" spans="1:5">
      <c r="A648" s="3"/>
      <c r="B648" s="3"/>
      <c r="C648" s="3"/>
      <c r="D648" s="3"/>
      <c r="E648" s="29"/>
    </row>
    <row r="649" spans="1:5">
      <c r="A649" s="3"/>
      <c r="B649" s="3"/>
      <c r="C649" s="3"/>
      <c r="D649" s="3"/>
      <c r="E649" s="29"/>
    </row>
    <row r="650" spans="1:5">
      <c r="A650" s="3"/>
      <c r="B650" s="3"/>
      <c r="C650" s="3"/>
      <c r="D650" s="3"/>
      <c r="E650" s="29"/>
    </row>
    <row r="651" spans="1:5">
      <c r="A651" s="3"/>
      <c r="B651" s="3"/>
      <c r="C651" s="3"/>
      <c r="D651" s="3"/>
      <c r="E651" s="29"/>
    </row>
    <row r="652" spans="1:5">
      <c r="A652" s="3"/>
      <c r="B652" s="3"/>
      <c r="C652" s="3"/>
      <c r="D652" s="3"/>
      <c r="E652" s="29"/>
    </row>
    <row r="653" spans="1:5">
      <c r="A653" s="3"/>
      <c r="B653" s="3"/>
      <c r="C653" s="3"/>
      <c r="D653" s="3"/>
      <c r="E653" s="29"/>
    </row>
    <row r="654" spans="1:5">
      <c r="A654" s="3"/>
      <c r="B654" s="3"/>
      <c r="C654" s="3"/>
      <c r="D654" s="3"/>
      <c r="E654" s="29"/>
    </row>
    <row r="655" spans="1:5">
      <c r="A655" s="3"/>
      <c r="B655" s="3"/>
      <c r="C655" s="3"/>
      <c r="D655" s="3"/>
      <c r="E655" s="29"/>
    </row>
    <row r="656" spans="1:5">
      <c r="A656" s="3"/>
      <c r="B656" s="3"/>
      <c r="C656" s="3"/>
      <c r="D656" s="3"/>
      <c r="E656" s="29"/>
    </row>
    <row r="657" spans="1:5">
      <c r="A657" s="3"/>
      <c r="B657" s="3"/>
      <c r="C657" s="3"/>
      <c r="D657" s="3"/>
      <c r="E657" s="29"/>
    </row>
    <row r="658" spans="1:5">
      <c r="A658" s="3"/>
      <c r="B658" s="3"/>
      <c r="C658" s="3"/>
      <c r="D658" s="3"/>
      <c r="E658" s="29"/>
    </row>
    <row r="659" spans="1:5">
      <c r="A659" s="3"/>
      <c r="B659" s="3"/>
      <c r="C659" s="3"/>
      <c r="D659" s="3"/>
      <c r="E659" s="29"/>
    </row>
    <row r="660" spans="1:5">
      <c r="A660" s="3"/>
      <c r="B660" s="3"/>
      <c r="C660" s="3"/>
      <c r="D660" s="3"/>
      <c r="E660" s="29"/>
    </row>
    <row r="661" spans="1:5">
      <c r="A661" s="3"/>
      <c r="B661" s="3"/>
      <c r="C661" s="3"/>
      <c r="D661" s="3"/>
      <c r="E661" s="29"/>
    </row>
    <row r="662" spans="1:5">
      <c r="A662" s="3"/>
      <c r="B662" s="3"/>
      <c r="C662" s="3"/>
      <c r="D662" s="3"/>
      <c r="E662" s="29"/>
    </row>
    <row r="663" spans="1:5">
      <c r="A663" s="3"/>
      <c r="B663" s="3"/>
      <c r="C663" s="3"/>
      <c r="D663" s="3"/>
      <c r="E663" s="29"/>
    </row>
    <row r="664" spans="1:5">
      <c r="A664" s="3"/>
      <c r="B664" s="3"/>
      <c r="C664" s="3"/>
      <c r="D664" s="3"/>
      <c r="E664" s="29"/>
    </row>
    <row r="665" spans="1:5">
      <c r="A665" s="3"/>
      <c r="B665" s="3"/>
      <c r="C665" s="3"/>
      <c r="D665" s="3"/>
      <c r="E665" s="29"/>
    </row>
    <row r="666" spans="1:5">
      <c r="A666" s="3"/>
      <c r="B666" s="3"/>
      <c r="C666" s="3"/>
      <c r="D666" s="3"/>
      <c r="E666" s="29"/>
    </row>
    <row r="667" spans="1:5">
      <c r="A667" s="3"/>
      <c r="B667" s="3"/>
      <c r="C667" s="3"/>
      <c r="D667" s="3"/>
      <c r="E667" s="29"/>
    </row>
    <row r="668" spans="1:5">
      <c r="A668" s="3"/>
      <c r="B668" s="3"/>
      <c r="C668" s="3"/>
      <c r="D668" s="3"/>
      <c r="E668" s="29"/>
    </row>
    <row r="669" spans="1:5">
      <c r="A669" s="3"/>
      <c r="B669" s="3"/>
      <c r="C669" s="3"/>
      <c r="D669" s="3"/>
      <c r="E669" s="29"/>
    </row>
    <row r="670" spans="1:5">
      <c r="A670" s="3"/>
      <c r="B670" s="3"/>
      <c r="C670" s="3"/>
      <c r="D670" s="3"/>
      <c r="E670" s="29"/>
    </row>
    <row r="671" spans="1:5">
      <c r="A671" s="3"/>
      <c r="B671" s="3"/>
      <c r="C671" s="3"/>
      <c r="D671" s="3"/>
      <c r="E671" s="29"/>
    </row>
    <row r="672" spans="1:5">
      <c r="A672" s="3"/>
      <c r="B672" s="3"/>
      <c r="C672" s="3"/>
      <c r="D672" s="3"/>
      <c r="E672" s="29"/>
    </row>
    <row r="673" spans="1:5">
      <c r="A673" s="3"/>
      <c r="B673" s="3"/>
      <c r="C673" s="3"/>
      <c r="D673" s="3"/>
      <c r="E673" s="29"/>
    </row>
    <row r="674" spans="1:5">
      <c r="A674" s="3"/>
      <c r="B674" s="3"/>
      <c r="C674" s="3"/>
      <c r="D674" s="3"/>
      <c r="E674" s="29"/>
    </row>
    <row r="675" spans="1:5">
      <c r="A675" s="3"/>
      <c r="B675" s="3"/>
      <c r="C675" s="3"/>
      <c r="D675" s="3"/>
      <c r="E675" s="29"/>
    </row>
    <row r="676" spans="1:5">
      <c r="A676" s="3"/>
      <c r="B676" s="3"/>
      <c r="C676" s="3"/>
      <c r="D676" s="3"/>
      <c r="E676" s="29"/>
    </row>
    <row r="677" spans="1:5">
      <c r="A677" s="3"/>
      <c r="B677" s="3"/>
      <c r="C677" s="3"/>
      <c r="D677" s="3"/>
      <c r="E677" s="29"/>
    </row>
    <row r="678" spans="1:5">
      <c r="A678" s="3"/>
      <c r="B678" s="3"/>
      <c r="C678" s="3"/>
      <c r="D678" s="3"/>
      <c r="E678" s="29"/>
    </row>
    <row r="679" spans="1:5">
      <c r="A679" s="3"/>
      <c r="B679" s="3"/>
      <c r="C679" s="3"/>
      <c r="D679" s="3"/>
      <c r="E679" s="29"/>
    </row>
    <row r="680" spans="1:5">
      <c r="A680" s="3"/>
      <c r="B680" s="3"/>
      <c r="C680" s="3"/>
      <c r="D680" s="3"/>
      <c r="E680" s="29"/>
    </row>
    <row r="681" spans="1:5">
      <c r="A681" s="3"/>
      <c r="B681" s="3"/>
      <c r="C681" s="3"/>
      <c r="D681" s="3"/>
      <c r="E681" s="29"/>
    </row>
    <row r="682" spans="1:5">
      <c r="A682" s="3"/>
      <c r="B682" s="3"/>
      <c r="C682" s="3"/>
      <c r="D682" s="3"/>
      <c r="E682" s="29"/>
    </row>
    <row r="683" spans="1:5">
      <c r="A683" s="3"/>
      <c r="B683" s="3"/>
      <c r="C683" s="3"/>
      <c r="D683" s="3"/>
      <c r="E683" s="29"/>
    </row>
    <row r="684" spans="1:5">
      <c r="A684" s="3"/>
      <c r="B684" s="3"/>
      <c r="C684" s="3"/>
      <c r="D684" s="3"/>
      <c r="E684" s="29"/>
    </row>
    <row r="685" spans="1:5">
      <c r="A685" s="3"/>
      <c r="B685" s="3"/>
      <c r="C685" s="3"/>
      <c r="D685" s="3"/>
      <c r="E685" s="29"/>
    </row>
    <row r="686" spans="1:5">
      <c r="A686" s="3"/>
      <c r="B686" s="3"/>
      <c r="C686" s="3"/>
      <c r="D686" s="3"/>
      <c r="E686" s="29"/>
    </row>
    <row r="687" spans="1:5">
      <c r="A687" s="3"/>
      <c r="B687" s="3"/>
      <c r="C687" s="3"/>
      <c r="D687" s="3"/>
      <c r="E687" s="29"/>
    </row>
    <row r="688" spans="1:5">
      <c r="A688" s="3"/>
      <c r="B688" s="3"/>
      <c r="C688" s="3"/>
      <c r="D688" s="3"/>
      <c r="E688" s="29"/>
    </row>
    <row r="689" spans="1:5">
      <c r="A689" s="3"/>
      <c r="B689" s="3"/>
      <c r="C689" s="3"/>
      <c r="D689" s="3"/>
      <c r="E689" s="29"/>
    </row>
    <row r="690" spans="1:5">
      <c r="A690" s="3"/>
      <c r="B690" s="3"/>
      <c r="C690" s="3"/>
      <c r="D690" s="3"/>
      <c r="E690" s="29"/>
    </row>
    <row r="691" spans="1:5">
      <c r="A691" s="3"/>
      <c r="B691" s="3"/>
      <c r="C691" s="3"/>
      <c r="D691" s="3"/>
      <c r="E691" s="29"/>
    </row>
    <row r="692" spans="1:5">
      <c r="A692" s="3"/>
      <c r="B692" s="3"/>
      <c r="C692" s="3"/>
      <c r="D692" s="3"/>
      <c r="E692" s="29"/>
    </row>
    <row r="693" spans="1:5">
      <c r="A693" s="3"/>
      <c r="B693" s="3"/>
      <c r="C693" s="3"/>
      <c r="D693" s="3"/>
      <c r="E693" s="29"/>
    </row>
    <row r="694" spans="1:5">
      <c r="A694" s="3"/>
      <c r="B694" s="3"/>
      <c r="C694" s="3"/>
      <c r="D694" s="3"/>
      <c r="E694" s="29"/>
    </row>
    <row r="695" spans="1:5">
      <c r="A695" s="3"/>
      <c r="B695" s="3"/>
      <c r="C695" s="3"/>
      <c r="D695" s="3"/>
      <c r="E695" s="29"/>
    </row>
    <row r="696" spans="1:5">
      <c r="A696" s="3"/>
      <c r="B696" s="3"/>
      <c r="C696" s="3"/>
      <c r="D696" s="3"/>
      <c r="E696" s="29"/>
    </row>
    <row r="697" spans="1:5">
      <c r="A697" s="3"/>
      <c r="B697" s="3"/>
      <c r="C697" s="3"/>
      <c r="D697" s="3"/>
      <c r="E697" s="29"/>
    </row>
    <row r="698" spans="1:5">
      <c r="A698" s="3"/>
      <c r="B698" s="3"/>
      <c r="C698" s="3"/>
      <c r="D698" s="3"/>
      <c r="E698" s="29"/>
    </row>
    <row r="699" spans="1:5">
      <c r="A699" s="3"/>
      <c r="B699" s="3"/>
      <c r="C699" s="3"/>
      <c r="D699" s="3"/>
      <c r="E699" s="29"/>
    </row>
    <row r="700" spans="1:5">
      <c r="A700" s="3"/>
      <c r="B700" s="3"/>
      <c r="C700" s="3"/>
      <c r="D700" s="3"/>
      <c r="E700" s="29"/>
    </row>
    <row r="701" spans="1:5">
      <c r="A701" s="3"/>
      <c r="B701" s="3"/>
      <c r="C701" s="3"/>
      <c r="D701" s="3"/>
      <c r="E701" s="29"/>
    </row>
    <row r="702" spans="1:5">
      <c r="A702" s="3"/>
      <c r="B702" s="3"/>
      <c r="C702" s="3"/>
      <c r="D702" s="3"/>
      <c r="E702" s="29"/>
    </row>
    <row r="703" spans="1:5">
      <c r="A703" s="3"/>
      <c r="B703" s="3"/>
      <c r="C703" s="3"/>
      <c r="D703" s="3"/>
      <c r="E703" s="29"/>
    </row>
    <row r="704" spans="1:5">
      <c r="A704" s="3"/>
      <c r="B704" s="3"/>
      <c r="C704" s="3"/>
      <c r="D704" s="3"/>
      <c r="E704" s="29"/>
    </row>
    <row r="705" spans="1:5">
      <c r="A705" s="3"/>
      <c r="B705" s="3"/>
      <c r="C705" s="3"/>
      <c r="D705" s="3"/>
      <c r="E705" s="29"/>
    </row>
    <row r="706" spans="1:5">
      <c r="A706" s="3"/>
      <c r="B706" s="3"/>
      <c r="C706" s="3"/>
      <c r="D706" s="3"/>
      <c r="E706" s="29"/>
    </row>
    <row r="707" spans="1:5">
      <c r="A707" s="3"/>
      <c r="B707" s="3"/>
      <c r="C707" s="3"/>
      <c r="D707" s="3"/>
      <c r="E707" s="29"/>
    </row>
    <row r="708" spans="1:5">
      <c r="A708" s="3"/>
      <c r="B708" s="3"/>
      <c r="C708" s="3"/>
      <c r="D708" s="3"/>
      <c r="E708" s="29"/>
    </row>
    <row r="709" spans="1:5">
      <c r="A709" s="3"/>
      <c r="B709" s="3"/>
      <c r="C709" s="3"/>
      <c r="D709" s="3"/>
      <c r="E709" s="29"/>
    </row>
    <row r="710" spans="1:5">
      <c r="A710" s="3"/>
      <c r="B710" s="3"/>
      <c r="C710" s="3"/>
      <c r="D710" s="3"/>
      <c r="E710" s="29"/>
    </row>
    <row r="711" spans="1:5">
      <c r="A711" s="3"/>
      <c r="B711" s="3"/>
      <c r="C711" s="3"/>
      <c r="D711" s="3"/>
      <c r="E711" s="29"/>
    </row>
    <row r="712" spans="1:5">
      <c r="A712" s="3"/>
      <c r="B712" s="3"/>
      <c r="C712" s="3"/>
      <c r="D712" s="3"/>
      <c r="E712" s="29"/>
    </row>
    <row r="713" spans="1:5">
      <c r="A713" s="3"/>
      <c r="B713" s="3"/>
      <c r="C713" s="3"/>
      <c r="D713" s="3"/>
      <c r="E713" s="29"/>
    </row>
    <row r="714" spans="1:5">
      <c r="A714" s="3"/>
      <c r="B714" s="3"/>
      <c r="C714" s="3"/>
      <c r="D714" s="3"/>
      <c r="E714" s="29"/>
    </row>
    <row r="715" spans="1:5">
      <c r="A715" s="3"/>
      <c r="B715" s="3"/>
      <c r="C715" s="3"/>
      <c r="D715" s="3"/>
      <c r="E715" s="29"/>
    </row>
    <row r="716" spans="1:5">
      <c r="A716" s="3"/>
      <c r="B716" s="3"/>
      <c r="C716" s="3"/>
      <c r="D716" s="3"/>
      <c r="E716" s="29"/>
    </row>
    <row r="717" spans="1:5">
      <c r="A717" s="3"/>
      <c r="B717" s="3"/>
      <c r="C717" s="3"/>
      <c r="D717" s="3"/>
      <c r="E717" s="29"/>
    </row>
    <row r="718" spans="1:5">
      <c r="A718" s="3"/>
      <c r="B718" s="3"/>
      <c r="C718" s="3"/>
      <c r="D718" s="3"/>
      <c r="E718" s="29"/>
    </row>
    <row r="719" spans="1:5">
      <c r="A719" s="3"/>
      <c r="B719" s="3"/>
      <c r="C719" s="3"/>
      <c r="D719" s="3"/>
      <c r="E719" s="29"/>
    </row>
    <row r="720" spans="1:5">
      <c r="A720" s="3"/>
      <c r="B720" s="3"/>
      <c r="C720" s="3"/>
      <c r="D720" s="3"/>
      <c r="E720" s="29"/>
    </row>
    <row r="721" spans="1:5">
      <c r="A721" s="3"/>
      <c r="B721" s="3"/>
      <c r="C721" s="3"/>
      <c r="D721" s="3"/>
      <c r="E721" s="29"/>
    </row>
    <row r="722" spans="1:5">
      <c r="A722" s="3"/>
      <c r="B722" s="3"/>
      <c r="C722" s="3"/>
      <c r="D722" s="3"/>
      <c r="E722" s="29"/>
    </row>
    <row r="723" spans="1:5">
      <c r="A723" s="3"/>
      <c r="B723" s="3"/>
      <c r="C723" s="3"/>
      <c r="D723" s="3"/>
      <c r="E723" s="29"/>
    </row>
    <row r="724" spans="1:5">
      <c r="A724" s="3"/>
      <c r="B724" s="3"/>
      <c r="C724" s="3"/>
      <c r="D724" s="3"/>
      <c r="E724" s="29"/>
    </row>
    <row r="725" spans="1:5">
      <c r="A725" s="3"/>
      <c r="B725" s="3"/>
      <c r="C725" s="3"/>
      <c r="D725" s="3"/>
      <c r="E725" s="29"/>
    </row>
    <row r="726" spans="1:5">
      <c r="A726" s="3"/>
      <c r="B726" s="3"/>
      <c r="C726" s="3"/>
      <c r="D726" s="3"/>
      <c r="E726" s="29"/>
    </row>
    <row r="727" spans="1:5">
      <c r="A727" s="3"/>
      <c r="B727" s="3"/>
      <c r="C727" s="3"/>
      <c r="D727" s="3"/>
      <c r="E727" s="29"/>
    </row>
    <row r="728" spans="1:5">
      <c r="A728" s="3"/>
      <c r="B728" s="3"/>
      <c r="C728" s="3"/>
      <c r="D728" s="3"/>
      <c r="E728" s="29"/>
    </row>
    <row r="729" spans="1:5">
      <c r="A729" s="3"/>
      <c r="B729" s="3"/>
      <c r="C729" s="3"/>
      <c r="D729" s="3"/>
      <c r="E729" s="29"/>
    </row>
    <row r="730" spans="1:5">
      <c r="A730" s="3"/>
      <c r="B730" s="3"/>
      <c r="C730" s="3"/>
      <c r="D730" s="3"/>
      <c r="E730" s="29"/>
    </row>
    <row r="731" spans="1:5">
      <c r="A731" s="3"/>
      <c r="B731" s="3"/>
      <c r="C731" s="3"/>
      <c r="D731" s="3"/>
      <c r="E731" s="29"/>
    </row>
    <row r="732" spans="1:5">
      <c r="A732" s="3"/>
      <c r="B732" s="3"/>
      <c r="C732" s="3"/>
      <c r="D732" s="3"/>
      <c r="E732" s="29"/>
    </row>
    <row r="733" spans="1:5">
      <c r="A733" s="3"/>
      <c r="B733" s="3"/>
      <c r="C733" s="3"/>
      <c r="D733" s="3"/>
      <c r="E733" s="29"/>
    </row>
    <row r="734" spans="1:5">
      <c r="A734" s="3"/>
      <c r="B734" s="3"/>
      <c r="C734" s="3"/>
      <c r="D734" s="3"/>
      <c r="E734" s="29"/>
    </row>
    <row r="735" spans="1:5">
      <c r="A735" s="3"/>
      <c r="B735" s="3"/>
      <c r="C735" s="3"/>
      <c r="D735" s="3"/>
      <c r="E735" s="29"/>
    </row>
    <row r="736" spans="1:5">
      <c r="A736" s="3"/>
      <c r="B736" s="3"/>
      <c r="C736" s="3"/>
      <c r="D736" s="3"/>
      <c r="E736" s="29"/>
    </row>
    <row r="737" spans="1:5">
      <c r="A737" s="3"/>
      <c r="B737" s="3"/>
      <c r="C737" s="3"/>
      <c r="D737" s="3"/>
      <c r="E737" s="29"/>
    </row>
    <row r="738" spans="1:5">
      <c r="A738" s="3"/>
      <c r="B738" s="3"/>
      <c r="C738" s="3"/>
      <c r="D738" s="3"/>
      <c r="E738" s="29"/>
    </row>
    <row r="739" spans="1:5">
      <c r="A739" s="3"/>
      <c r="B739" s="3"/>
      <c r="C739" s="3"/>
      <c r="D739" s="3"/>
      <c r="E739" s="29"/>
    </row>
    <row r="740" spans="1:5">
      <c r="A740" s="3"/>
      <c r="B740" s="3"/>
      <c r="C740" s="3"/>
      <c r="D740" s="3"/>
      <c r="E740" s="29"/>
    </row>
    <row r="741" spans="1:5">
      <c r="A741" s="3"/>
      <c r="B741" s="3"/>
      <c r="C741" s="3"/>
      <c r="D741" s="3"/>
      <c r="E741" s="29"/>
    </row>
    <row r="742" spans="1:5">
      <c r="A742" s="3"/>
      <c r="B742" s="3"/>
      <c r="C742" s="3"/>
      <c r="D742" s="3"/>
      <c r="E742" s="29"/>
    </row>
    <row r="743" spans="1:5">
      <c r="A743" s="3"/>
      <c r="B743" s="3"/>
      <c r="C743" s="3"/>
      <c r="D743" s="3"/>
      <c r="E743" s="29"/>
    </row>
    <row r="744" spans="1:5">
      <c r="A744" s="3"/>
      <c r="B744" s="3"/>
      <c r="C744" s="3"/>
      <c r="D744" s="3"/>
      <c r="E744" s="29"/>
    </row>
    <row r="745" spans="1:5">
      <c r="A745" s="3"/>
      <c r="B745" s="3"/>
      <c r="C745" s="3"/>
      <c r="D745" s="3"/>
      <c r="E745" s="29"/>
    </row>
    <row r="746" spans="1:5">
      <c r="A746" s="3"/>
      <c r="B746" s="3"/>
      <c r="C746" s="3"/>
      <c r="D746" s="3"/>
      <c r="E746" s="29"/>
    </row>
    <row r="747" spans="1:5">
      <c r="A747" s="3"/>
      <c r="B747" s="3"/>
      <c r="C747" s="3"/>
      <c r="D747" s="3"/>
      <c r="E747" s="29"/>
    </row>
    <row r="748" spans="1:5">
      <c r="A748" s="3"/>
      <c r="B748" s="3"/>
      <c r="C748" s="3"/>
      <c r="D748" s="3"/>
      <c r="E748" s="29"/>
    </row>
    <row r="749" spans="1:5">
      <c r="A749" s="3"/>
      <c r="B749" s="3"/>
      <c r="C749" s="3"/>
      <c r="D749" s="3"/>
      <c r="E749" s="29"/>
    </row>
    <row r="750" spans="1:5">
      <c r="A750" s="3"/>
      <c r="B750" s="3"/>
      <c r="C750" s="3"/>
      <c r="D750" s="3"/>
      <c r="E750" s="29"/>
    </row>
    <row r="751" spans="1:5">
      <c r="A751" s="3"/>
      <c r="B751" s="3"/>
      <c r="C751" s="3"/>
      <c r="D751" s="3"/>
      <c r="E751" s="29"/>
    </row>
    <row r="752" spans="1:5">
      <c r="A752" s="3"/>
      <c r="B752" s="3"/>
      <c r="C752" s="3"/>
      <c r="D752" s="3"/>
      <c r="E752" s="29"/>
    </row>
    <row r="753" spans="1:5">
      <c r="A753" s="3"/>
      <c r="B753" s="3"/>
      <c r="C753" s="3"/>
      <c r="D753" s="3"/>
      <c r="E753" s="29"/>
    </row>
    <row r="754" spans="1:5">
      <c r="A754" s="3"/>
      <c r="B754" s="3"/>
      <c r="C754" s="3"/>
      <c r="D754" s="3"/>
      <c r="E754" s="29"/>
    </row>
    <row r="755" spans="1:5">
      <c r="A755" s="3"/>
      <c r="B755" s="3"/>
      <c r="C755" s="3"/>
      <c r="D755" s="3"/>
      <c r="E755" s="29"/>
    </row>
    <row r="756" spans="1:5">
      <c r="A756" s="3"/>
      <c r="B756" s="3"/>
      <c r="C756" s="3"/>
      <c r="D756" s="3"/>
      <c r="E756" s="29"/>
    </row>
    <row r="757" spans="1:5">
      <c r="A757" s="3"/>
      <c r="B757" s="3"/>
      <c r="C757" s="3"/>
      <c r="D757" s="3"/>
      <c r="E757" s="29"/>
    </row>
    <row r="758" spans="1:5">
      <c r="A758" s="3"/>
      <c r="B758" s="3"/>
      <c r="C758" s="3"/>
      <c r="D758" s="3"/>
      <c r="E758" s="29"/>
    </row>
    <row r="759" spans="1:5">
      <c r="A759" s="3"/>
      <c r="B759" s="3"/>
      <c r="C759" s="3"/>
      <c r="D759" s="3"/>
      <c r="E759" s="29"/>
    </row>
    <row r="760" spans="1:5">
      <c r="A760" s="3"/>
      <c r="B760" s="3"/>
      <c r="C760" s="3"/>
      <c r="D760" s="3"/>
      <c r="E760" s="29"/>
    </row>
    <row r="761" spans="1:5">
      <c r="A761" s="3"/>
      <c r="B761" s="3"/>
      <c r="C761" s="3"/>
      <c r="D761" s="3"/>
      <c r="E761" s="29"/>
    </row>
    <row r="762" spans="1:5">
      <c r="A762" s="3"/>
      <c r="B762" s="3"/>
      <c r="C762" s="3"/>
      <c r="D762" s="3"/>
      <c r="E762" s="29"/>
    </row>
    <row r="763" spans="1:5">
      <c r="A763" s="3"/>
      <c r="B763" s="3"/>
      <c r="C763" s="3"/>
      <c r="D763" s="3"/>
      <c r="E763" s="29"/>
    </row>
    <row r="764" spans="1:5">
      <c r="A764" s="3"/>
      <c r="B764" s="3"/>
      <c r="C764" s="3"/>
      <c r="D764" s="3"/>
      <c r="E764" s="29"/>
    </row>
    <row r="765" spans="1:5">
      <c r="A765" s="3"/>
      <c r="B765" s="3"/>
      <c r="C765" s="3"/>
      <c r="D765" s="3"/>
      <c r="E765" s="29"/>
    </row>
    <row r="766" spans="1:5">
      <c r="A766" s="3"/>
      <c r="B766" s="3"/>
      <c r="C766" s="3"/>
      <c r="D766" s="3"/>
      <c r="E766" s="29"/>
    </row>
    <row r="767" spans="1:5">
      <c r="A767" s="3"/>
      <c r="B767" s="3"/>
      <c r="C767" s="3"/>
      <c r="D767" s="3"/>
      <c r="E767" s="29"/>
    </row>
    <row r="768" spans="1:5">
      <c r="A768" s="3"/>
      <c r="B768" s="3"/>
      <c r="C768" s="3"/>
      <c r="D768" s="3"/>
      <c r="E768" s="29"/>
    </row>
    <row r="769" spans="1:5">
      <c r="A769" s="3"/>
      <c r="B769" s="3"/>
      <c r="C769" s="3"/>
      <c r="D769" s="3"/>
      <c r="E769" s="29"/>
    </row>
    <row r="770" spans="1:5">
      <c r="A770" s="3"/>
      <c r="B770" s="3"/>
      <c r="C770" s="3"/>
      <c r="D770" s="3"/>
      <c r="E770" s="29"/>
    </row>
    <row r="771" spans="1:5">
      <c r="A771" s="3"/>
      <c r="B771" s="3"/>
      <c r="C771" s="3"/>
      <c r="D771" s="3"/>
      <c r="E771" s="29"/>
    </row>
    <row r="772" spans="1:5">
      <c r="A772" s="3"/>
      <c r="B772" s="3"/>
      <c r="C772" s="3"/>
      <c r="D772" s="3"/>
      <c r="E772" s="29"/>
    </row>
    <row r="773" spans="1:5">
      <c r="A773" s="3"/>
      <c r="B773" s="3"/>
      <c r="C773" s="3"/>
      <c r="D773" s="3"/>
      <c r="E773" s="29"/>
    </row>
    <row r="774" spans="1:5">
      <c r="A774" s="3"/>
      <c r="B774" s="3"/>
      <c r="C774" s="3"/>
      <c r="D774" s="3"/>
      <c r="E774" s="29"/>
    </row>
    <row r="775" spans="1:5">
      <c r="A775" s="3"/>
      <c r="B775" s="3"/>
      <c r="C775" s="3"/>
      <c r="D775" s="3"/>
      <c r="E775" s="29"/>
    </row>
    <row r="776" spans="1:5">
      <c r="A776" s="3"/>
      <c r="B776" s="3"/>
      <c r="C776" s="3"/>
      <c r="D776" s="3"/>
      <c r="E776" s="29"/>
    </row>
    <row r="777" spans="1:5">
      <c r="A777" s="3"/>
      <c r="B777" s="3"/>
      <c r="C777" s="3"/>
      <c r="D777" s="3"/>
      <c r="E777" s="29"/>
    </row>
    <row r="778" spans="1:5">
      <c r="A778" s="3"/>
      <c r="B778" s="3"/>
      <c r="C778" s="3"/>
      <c r="D778" s="3"/>
      <c r="E778" s="29"/>
    </row>
    <row r="779" spans="1:5">
      <c r="A779" s="3"/>
      <c r="B779" s="3"/>
      <c r="C779" s="3"/>
      <c r="D779" s="3"/>
      <c r="E779" s="29"/>
    </row>
    <row r="780" spans="1:5">
      <c r="A780" s="3"/>
      <c r="B780" s="3"/>
      <c r="C780" s="3"/>
      <c r="D780" s="3"/>
      <c r="E780" s="29"/>
    </row>
    <row r="781" spans="1:5">
      <c r="A781" s="3"/>
      <c r="B781" s="3"/>
      <c r="C781" s="3"/>
      <c r="D781" s="3"/>
      <c r="E781" s="29"/>
    </row>
    <row r="782" spans="1:5">
      <c r="A782" s="3"/>
      <c r="B782" s="3"/>
      <c r="C782" s="3"/>
      <c r="D782" s="3"/>
      <c r="E782" s="29"/>
    </row>
    <row r="783" spans="1:5">
      <c r="A783" s="3"/>
      <c r="B783" s="3"/>
      <c r="C783" s="3"/>
      <c r="D783" s="3"/>
      <c r="E783" s="29"/>
    </row>
    <row r="784" spans="1:5">
      <c r="A784" s="3"/>
      <c r="B784" s="3"/>
      <c r="C784" s="3"/>
      <c r="D784" s="3"/>
      <c r="E784" s="29"/>
    </row>
    <row r="785" spans="1:5">
      <c r="A785" s="3"/>
      <c r="B785" s="3"/>
      <c r="C785" s="3"/>
      <c r="D785" s="3"/>
      <c r="E785" s="29"/>
    </row>
    <row r="786" spans="1:5">
      <c r="A786" s="3"/>
      <c r="B786" s="3"/>
      <c r="C786" s="3"/>
      <c r="D786" s="3"/>
      <c r="E786" s="29"/>
    </row>
    <row r="787" spans="1:5">
      <c r="A787" s="3"/>
      <c r="B787" s="3"/>
      <c r="C787" s="3"/>
      <c r="D787" s="3"/>
      <c r="E787" s="29"/>
    </row>
    <row r="788" spans="1:5">
      <c r="A788" s="3"/>
      <c r="B788" s="3"/>
      <c r="C788" s="3"/>
      <c r="D788" s="3"/>
      <c r="E788" s="29"/>
    </row>
    <row r="789" spans="1:5">
      <c r="A789" s="3"/>
      <c r="B789" s="3"/>
      <c r="C789" s="3"/>
      <c r="D789" s="3"/>
      <c r="E789" s="29"/>
    </row>
    <row r="790" spans="1:5">
      <c r="A790" s="3"/>
      <c r="B790" s="3"/>
      <c r="C790" s="3"/>
      <c r="D790" s="3"/>
      <c r="E790" s="29"/>
    </row>
    <row r="791" spans="1:5">
      <c r="A791" s="3"/>
      <c r="B791" s="3"/>
      <c r="C791" s="3"/>
      <c r="D791" s="3"/>
      <c r="E791" s="29"/>
    </row>
    <row r="792" spans="1:5">
      <c r="A792" s="3"/>
      <c r="B792" s="3"/>
      <c r="C792" s="3"/>
      <c r="D792" s="3"/>
      <c r="E792" s="29"/>
    </row>
    <row r="793" spans="1:5">
      <c r="A793" s="3"/>
      <c r="B793" s="3"/>
      <c r="C793" s="3"/>
      <c r="D793" s="3"/>
      <c r="E793" s="29"/>
    </row>
    <row r="794" spans="1:5">
      <c r="A794" s="3"/>
      <c r="B794" s="3"/>
      <c r="C794" s="3"/>
      <c r="D794" s="3"/>
      <c r="E794" s="29"/>
    </row>
    <row r="795" spans="1:5">
      <c r="A795" s="3"/>
      <c r="B795" s="3"/>
      <c r="C795" s="3"/>
      <c r="D795" s="3"/>
      <c r="E795" s="29"/>
    </row>
    <row r="796" spans="1:5">
      <c r="A796" s="3"/>
      <c r="B796" s="3"/>
      <c r="C796" s="3"/>
      <c r="D796" s="3"/>
      <c r="E796" s="29"/>
    </row>
    <row r="797" spans="1:5">
      <c r="A797" s="3"/>
      <c r="B797" s="3"/>
      <c r="C797" s="3"/>
      <c r="D797" s="3"/>
      <c r="E797" s="29"/>
    </row>
    <row r="798" spans="1:5">
      <c r="A798" s="3"/>
      <c r="B798" s="3"/>
      <c r="C798" s="3"/>
      <c r="D798" s="3"/>
      <c r="E798" s="29"/>
    </row>
    <row r="799" spans="1:5">
      <c r="A799" s="3"/>
      <c r="B799" s="3"/>
      <c r="C799" s="3"/>
      <c r="D799" s="3"/>
      <c r="E799" s="29"/>
    </row>
    <row r="800" spans="1:5">
      <c r="A800" s="3"/>
      <c r="B800" s="3"/>
      <c r="C800" s="3"/>
      <c r="D800" s="3"/>
      <c r="E800" s="29"/>
    </row>
    <row r="801" spans="1:5">
      <c r="A801" s="3"/>
      <c r="B801" s="3"/>
      <c r="C801" s="3"/>
      <c r="D801" s="3"/>
      <c r="E801" s="29"/>
    </row>
    <row r="802" spans="1:5">
      <c r="A802" s="3"/>
      <c r="B802" s="3"/>
      <c r="C802" s="3"/>
      <c r="D802" s="3"/>
      <c r="E802" s="29"/>
    </row>
    <row r="803" spans="1:5">
      <c r="A803" s="3"/>
      <c r="B803" s="3"/>
      <c r="C803" s="3"/>
      <c r="D803" s="3"/>
      <c r="E803" s="29"/>
    </row>
    <row r="804" spans="1:5">
      <c r="A804" s="3"/>
      <c r="B804" s="3"/>
      <c r="C804" s="3"/>
      <c r="D804" s="3"/>
      <c r="E804" s="29"/>
    </row>
    <row r="805" spans="1:5">
      <c r="A805" s="3"/>
      <c r="B805" s="3"/>
      <c r="C805" s="3"/>
      <c r="D805" s="3"/>
      <c r="E805" s="29"/>
    </row>
    <row r="806" spans="1:5">
      <c r="A806" s="3"/>
      <c r="B806" s="3"/>
      <c r="C806" s="3"/>
      <c r="D806" s="3"/>
      <c r="E806" s="29"/>
    </row>
    <row r="807" spans="1:5">
      <c r="A807" s="3"/>
      <c r="B807" s="3"/>
      <c r="C807" s="3"/>
      <c r="D807" s="3"/>
      <c r="E807" s="29"/>
    </row>
    <row r="808" spans="1:5">
      <c r="A808" s="3"/>
      <c r="B808" s="3"/>
      <c r="C808" s="3"/>
      <c r="D808" s="3"/>
      <c r="E808" s="29"/>
    </row>
    <row r="809" spans="1:5">
      <c r="A809" s="3"/>
      <c r="B809" s="3"/>
      <c r="C809" s="3"/>
      <c r="D809" s="3"/>
      <c r="E809" s="29"/>
    </row>
    <row r="810" spans="1:5">
      <c r="A810" s="3"/>
      <c r="B810" s="3"/>
      <c r="C810" s="3"/>
      <c r="D810" s="3"/>
      <c r="E810" s="29"/>
    </row>
    <row r="811" spans="1:5">
      <c r="A811" s="3"/>
      <c r="B811" s="3"/>
      <c r="C811" s="3"/>
      <c r="D811" s="3"/>
      <c r="E811" s="29"/>
    </row>
    <row r="812" spans="1:5">
      <c r="A812" s="3"/>
      <c r="B812" s="3"/>
      <c r="C812" s="3"/>
      <c r="D812" s="3"/>
      <c r="E812" s="29"/>
    </row>
    <row r="813" spans="1:5">
      <c r="A813" s="3"/>
      <c r="B813" s="3"/>
      <c r="C813" s="3"/>
      <c r="D813" s="3"/>
      <c r="E813" s="29"/>
    </row>
    <row r="814" spans="1:5">
      <c r="A814" s="3"/>
      <c r="B814" s="3"/>
      <c r="C814" s="3"/>
      <c r="D814" s="3"/>
      <c r="E814" s="29"/>
    </row>
    <row r="815" spans="1:5">
      <c r="A815" s="3"/>
      <c r="B815" s="3"/>
      <c r="C815" s="3"/>
      <c r="D815" s="3"/>
      <c r="E815" s="29"/>
    </row>
    <row r="816" spans="1:5">
      <c r="A816" s="3"/>
      <c r="B816" s="3"/>
      <c r="C816" s="3"/>
      <c r="D816" s="3"/>
      <c r="E816" s="29"/>
    </row>
    <row r="817" spans="1:5">
      <c r="A817" s="3"/>
      <c r="B817" s="3"/>
      <c r="C817" s="3"/>
      <c r="D817" s="3"/>
      <c r="E817" s="29"/>
    </row>
    <row r="818" spans="1:5">
      <c r="A818" s="3"/>
      <c r="B818" s="3"/>
      <c r="C818" s="3"/>
      <c r="D818" s="3"/>
      <c r="E818" s="29"/>
    </row>
    <row r="819" spans="1:5">
      <c r="A819" s="3"/>
      <c r="B819" s="3"/>
      <c r="C819" s="3"/>
      <c r="D819" s="3"/>
      <c r="E819" s="29"/>
    </row>
    <row r="820" spans="1:5">
      <c r="A820" s="3"/>
      <c r="B820" s="3"/>
      <c r="C820" s="3"/>
      <c r="D820" s="3"/>
      <c r="E820" s="29"/>
    </row>
    <row r="821" spans="1:5">
      <c r="A821" s="3"/>
      <c r="B821" s="3"/>
      <c r="C821" s="3"/>
      <c r="D821" s="3"/>
      <c r="E821" s="29"/>
    </row>
    <row r="822" spans="1:5">
      <c r="A822" s="3"/>
      <c r="B822" s="3"/>
      <c r="C822" s="3"/>
      <c r="D822" s="3"/>
      <c r="E822" s="29"/>
    </row>
    <row r="823" spans="1:5">
      <c r="A823" s="3"/>
      <c r="B823" s="3"/>
      <c r="C823" s="3"/>
      <c r="D823" s="3"/>
      <c r="E823" s="29"/>
    </row>
    <row r="824" spans="1:5">
      <c r="A824" s="3"/>
      <c r="B824" s="3"/>
      <c r="C824" s="3"/>
      <c r="D824" s="3"/>
      <c r="E824" s="29"/>
    </row>
    <row r="825" spans="1:5">
      <c r="A825" s="3"/>
      <c r="B825" s="3"/>
      <c r="C825" s="3"/>
      <c r="D825" s="3"/>
      <c r="E825" s="29"/>
    </row>
    <row r="826" spans="1:5">
      <c r="A826" s="3"/>
      <c r="B826" s="3"/>
      <c r="C826" s="3"/>
      <c r="D826" s="3"/>
      <c r="E826" s="29"/>
    </row>
    <row r="827" spans="1:5">
      <c r="A827" s="3"/>
      <c r="B827" s="3"/>
      <c r="C827" s="3"/>
      <c r="D827" s="3"/>
      <c r="E827" s="29"/>
    </row>
    <row r="828" spans="1:5">
      <c r="A828" s="3"/>
      <c r="B828" s="3"/>
      <c r="C828" s="3"/>
      <c r="D828" s="3"/>
      <c r="E828" s="29"/>
    </row>
    <row r="829" spans="1:5">
      <c r="A829" s="3"/>
      <c r="B829" s="3"/>
      <c r="C829" s="3"/>
      <c r="D829" s="3"/>
      <c r="E829" s="29"/>
    </row>
    <row r="830" spans="1:5">
      <c r="A830" s="3"/>
      <c r="B830" s="3"/>
      <c r="C830" s="3"/>
      <c r="D830" s="3"/>
      <c r="E830" s="29"/>
    </row>
    <row r="831" spans="1:5">
      <c r="A831" s="3"/>
      <c r="B831" s="3"/>
      <c r="C831" s="3"/>
      <c r="D831" s="3"/>
      <c r="E831" s="29"/>
    </row>
    <row r="832" spans="1:5">
      <c r="A832" s="3"/>
      <c r="B832" s="3"/>
      <c r="C832" s="3"/>
      <c r="D832" s="3"/>
      <c r="E832" s="29"/>
    </row>
    <row r="833" spans="1:5">
      <c r="A833" s="3"/>
      <c r="B833" s="3"/>
      <c r="C833" s="3"/>
      <c r="D833" s="3"/>
      <c r="E833" s="29"/>
    </row>
    <row r="834" spans="1:5">
      <c r="A834" s="3"/>
      <c r="B834" s="3"/>
      <c r="C834" s="3"/>
      <c r="D834" s="3"/>
      <c r="E834" s="29"/>
    </row>
    <row r="835" spans="1:5">
      <c r="A835" s="3"/>
      <c r="B835" s="3"/>
      <c r="C835" s="3"/>
      <c r="D835" s="3"/>
      <c r="E835" s="29"/>
    </row>
    <row r="836" spans="1:5">
      <c r="A836" s="3"/>
      <c r="B836" s="3"/>
      <c r="C836" s="3"/>
      <c r="D836" s="3"/>
      <c r="E836" s="29"/>
    </row>
    <row r="837" spans="1:5">
      <c r="A837" s="3"/>
      <c r="B837" s="3"/>
      <c r="C837" s="3"/>
      <c r="D837" s="3"/>
      <c r="E837" s="29"/>
    </row>
    <row r="838" spans="1:5">
      <c r="A838" s="3"/>
      <c r="B838" s="3"/>
      <c r="C838" s="3"/>
      <c r="D838" s="3"/>
      <c r="E838" s="29"/>
    </row>
    <row r="839" spans="1:5">
      <c r="A839" s="3"/>
      <c r="B839" s="3"/>
      <c r="C839" s="3"/>
      <c r="D839" s="3"/>
      <c r="E839" s="29"/>
    </row>
    <row r="840" spans="1:5">
      <c r="A840" s="3"/>
      <c r="B840" s="3"/>
      <c r="C840" s="3"/>
      <c r="D840" s="3"/>
      <c r="E840" s="29"/>
    </row>
    <row r="841" spans="1:5">
      <c r="A841" s="3"/>
      <c r="B841" s="3"/>
      <c r="C841" s="3"/>
      <c r="D841" s="3"/>
      <c r="E841" s="29"/>
    </row>
    <row r="842" spans="1:5">
      <c r="A842" s="3"/>
      <c r="B842" s="3"/>
      <c r="C842" s="3"/>
      <c r="D842" s="3"/>
      <c r="E842" s="29"/>
    </row>
    <row r="843" spans="1:5">
      <c r="A843" s="3"/>
      <c r="B843" s="3"/>
      <c r="C843" s="3"/>
      <c r="D843" s="3"/>
      <c r="E843" s="29"/>
    </row>
    <row r="844" spans="1:5">
      <c r="A844" s="3"/>
      <c r="B844" s="3"/>
      <c r="C844" s="3"/>
      <c r="D844" s="3"/>
      <c r="E844" s="29"/>
    </row>
    <row r="845" spans="1:5">
      <c r="A845" s="3"/>
      <c r="B845" s="3"/>
      <c r="C845" s="3"/>
      <c r="D845" s="3"/>
      <c r="E845" s="29"/>
    </row>
    <row r="846" spans="1:5">
      <c r="A846" s="3"/>
      <c r="B846" s="3"/>
      <c r="C846" s="3"/>
      <c r="D846" s="3"/>
      <c r="E846" s="29"/>
    </row>
    <row r="847" spans="1:5">
      <c r="A847" s="3"/>
      <c r="B847" s="3"/>
      <c r="C847" s="3"/>
      <c r="D847" s="3"/>
      <c r="E847" s="29"/>
    </row>
    <row r="848" spans="1:5">
      <c r="A848" s="3"/>
      <c r="B848" s="3"/>
      <c r="C848" s="3"/>
      <c r="D848" s="3"/>
      <c r="E848" s="29"/>
    </row>
    <row r="849" spans="1:5">
      <c r="A849" s="3"/>
      <c r="B849" s="3"/>
      <c r="C849" s="3"/>
      <c r="D849" s="3"/>
      <c r="E849" s="29"/>
    </row>
    <row r="850" spans="1:5">
      <c r="A850" s="3"/>
      <c r="B850" s="3"/>
      <c r="C850" s="3"/>
      <c r="D850" s="3"/>
      <c r="E850" s="29"/>
    </row>
    <row r="851" spans="1:5">
      <c r="A851" s="3"/>
      <c r="B851" s="3"/>
      <c r="C851" s="3"/>
      <c r="D851" s="3"/>
      <c r="E851" s="29"/>
    </row>
    <row r="852" spans="1:5">
      <c r="A852" s="3"/>
      <c r="B852" s="3"/>
      <c r="C852" s="3"/>
      <c r="D852" s="3"/>
      <c r="E852" s="29"/>
    </row>
    <row r="853" spans="1:5">
      <c r="A853" s="3"/>
      <c r="B853" s="3"/>
      <c r="C853" s="3"/>
      <c r="D853" s="3"/>
      <c r="E853" s="29"/>
    </row>
    <row r="854" spans="1:5">
      <c r="A854" s="3"/>
      <c r="B854" s="3"/>
      <c r="C854" s="3"/>
      <c r="D854" s="3"/>
      <c r="E854" s="29"/>
    </row>
    <row r="855" spans="1:5">
      <c r="A855" s="3"/>
      <c r="B855" s="3"/>
      <c r="C855" s="3"/>
      <c r="D855" s="3"/>
      <c r="E855" s="29"/>
    </row>
    <row r="856" spans="1:5">
      <c r="A856" s="3"/>
      <c r="B856" s="3"/>
      <c r="C856" s="3"/>
      <c r="D856" s="3"/>
      <c r="E856" s="29"/>
    </row>
    <row r="857" spans="1:5">
      <c r="A857" s="3"/>
      <c r="B857" s="3"/>
      <c r="C857" s="3"/>
      <c r="D857" s="3"/>
      <c r="E857" s="29"/>
    </row>
    <row r="858" spans="1:5">
      <c r="A858" s="3"/>
      <c r="B858" s="3"/>
      <c r="C858" s="3"/>
      <c r="D858" s="3"/>
      <c r="E858" s="29"/>
    </row>
    <row r="859" spans="1:5">
      <c r="A859" s="3"/>
      <c r="B859" s="3"/>
      <c r="C859" s="3"/>
      <c r="D859" s="3"/>
      <c r="E859" s="29"/>
    </row>
    <row r="860" spans="1:5">
      <c r="A860" s="3"/>
      <c r="B860" s="3"/>
      <c r="C860" s="3"/>
      <c r="D860" s="3"/>
      <c r="E860" s="29"/>
    </row>
    <row r="861" spans="1:5">
      <c r="A861" s="3"/>
      <c r="B861" s="3"/>
      <c r="C861" s="3"/>
      <c r="D861" s="3"/>
      <c r="E861" s="29"/>
    </row>
    <row r="862" spans="1:5">
      <c r="A862" s="3"/>
      <c r="B862" s="3"/>
      <c r="C862" s="3"/>
      <c r="D862" s="3"/>
      <c r="E862" s="29"/>
    </row>
    <row r="863" spans="1:5">
      <c r="A863" s="3"/>
      <c r="B863" s="3"/>
      <c r="C863" s="3"/>
      <c r="D863" s="3"/>
      <c r="E863" s="29"/>
    </row>
    <row r="864" spans="1:5">
      <c r="A864" s="3"/>
      <c r="B864" s="3"/>
      <c r="C864" s="3"/>
      <c r="D864" s="3"/>
      <c r="E864" s="29"/>
    </row>
    <row r="865" spans="1:5">
      <c r="A865" s="3"/>
      <c r="B865" s="3"/>
      <c r="C865" s="3"/>
      <c r="D865" s="3"/>
      <c r="E865" s="29"/>
    </row>
    <row r="866" spans="1:5">
      <c r="A866" s="3"/>
      <c r="B866" s="3"/>
      <c r="C866" s="3"/>
      <c r="D866" s="3"/>
      <c r="E866" s="29"/>
    </row>
    <row r="867" spans="1:5">
      <c r="A867" s="3"/>
      <c r="B867" s="3"/>
      <c r="C867" s="3"/>
      <c r="D867" s="3"/>
      <c r="E867" s="29"/>
    </row>
    <row r="868" spans="1:5">
      <c r="A868" s="3"/>
      <c r="B868" s="3"/>
      <c r="C868" s="3"/>
      <c r="D868" s="3"/>
      <c r="E868" s="29"/>
    </row>
    <row r="869" spans="1:5">
      <c r="A869" s="3"/>
      <c r="B869" s="3"/>
      <c r="C869" s="3"/>
      <c r="D869" s="3"/>
      <c r="E869" s="29"/>
    </row>
    <row r="870" spans="1:5">
      <c r="A870" s="3"/>
      <c r="B870" s="3"/>
      <c r="C870" s="3"/>
      <c r="D870" s="3"/>
      <c r="E870" s="29"/>
    </row>
    <row r="871" spans="1:5">
      <c r="A871" s="3"/>
      <c r="B871" s="3"/>
      <c r="C871" s="3"/>
      <c r="D871" s="3"/>
      <c r="E871" s="29"/>
    </row>
    <row r="872" spans="1:5">
      <c r="A872" s="3"/>
      <c r="B872" s="3"/>
      <c r="C872" s="3"/>
      <c r="D872" s="3"/>
      <c r="E872" s="29"/>
    </row>
    <row r="873" spans="1:5">
      <c r="A873" s="3"/>
      <c r="B873" s="3"/>
      <c r="C873" s="3"/>
      <c r="D873" s="3"/>
      <c r="E873" s="29"/>
    </row>
    <row r="874" spans="1:5">
      <c r="A874" s="3"/>
      <c r="B874" s="3"/>
      <c r="C874" s="3"/>
      <c r="D874" s="3"/>
      <c r="E874" s="29"/>
    </row>
    <row r="875" spans="1:5">
      <c r="A875" s="3"/>
      <c r="B875" s="3"/>
      <c r="C875" s="3"/>
      <c r="D875" s="3"/>
      <c r="E875" s="29"/>
    </row>
    <row r="876" spans="1:5">
      <c r="A876" s="3"/>
      <c r="B876" s="3"/>
      <c r="C876" s="3"/>
      <c r="D876" s="3"/>
      <c r="E876" s="29"/>
    </row>
    <row r="877" spans="1:5">
      <c r="A877" s="3"/>
      <c r="B877" s="3"/>
      <c r="C877" s="3"/>
      <c r="D877" s="3"/>
      <c r="E877" s="29"/>
    </row>
    <row r="878" spans="1:5">
      <c r="A878" s="3"/>
      <c r="B878" s="3"/>
      <c r="C878" s="3"/>
      <c r="D878" s="3"/>
      <c r="E878" s="29"/>
    </row>
    <row r="879" spans="1:5">
      <c r="A879" s="3"/>
      <c r="B879" s="3"/>
      <c r="C879" s="3"/>
      <c r="D879" s="3"/>
      <c r="E879" s="29"/>
    </row>
    <row r="880" spans="1:5">
      <c r="A880" s="3"/>
      <c r="B880" s="3"/>
      <c r="C880" s="3"/>
      <c r="D880" s="3"/>
      <c r="E880" s="29"/>
    </row>
    <row r="881" spans="1:5">
      <c r="A881" s="3"/>
      <c r="B881" s="3"/>
      <c r="C881" s="3"/>
      <c r="D881" s="3"/>
      <c r="E881" s="29"/>
    </row>
    <row r="882" spans="1:5">
      <c r="A882" s="3"/>
      <c r="B882" s="3"/>
      <c r="C882" s="3"/>
      <c r="D882" s="3"/>
      <c r="E882" s="29"/>
    </row>
    <row r="883" spans="1:5">
      <c r="A883" s="3"/>
      <c r="B883" s="3"/>
      <c r="C883" s="3"/>
      <c r="D883" s="3"/>
      <c r="E883" s="29"/>
    </row>
    <row r="884" spans="1:5">
      <c r="A884" s="3"/>
      <c r="B884" s="3"/>
      <c r="C884" s="3"/>
      <c r="D884" s="3"/>
      <c r="E884" s="29"/>
    </row>
    <row r="885" spans="1:5">
      <c r="A885" s="3"/>
      <c r="B885" s="3"/>
      <c r="C885" s="3"/>
      <c r="D885" s="3"/>
      <c r="E885" s="29"/>
    </row>
    <row r="886" spans="1:5">
      <c r="A886" s="3"/>
      <c r="B886" s="3"/>
      <c r="C886" s="3"/>
      <c r="D886" s="3"/>
      <c r="E886" s="29"/>
    </row>
    <row r="887" spans="1:5">
      <c r="A887" s="3"/>
      <c r="B887" s="3"/>
      <c r="C887" s="3"/>
      <c r="D887" s="3"/>
      <c r="E887" s="29"/>
    </row>
    <row r="888" spans="1:5">
      <c r="A888" s="3"/>
      <c r="B888" s="3"/>
      <c r="C888" s="3"/>
      <c r="D888" s="3"/>
      <c r="E888" s="29"/>
    </row>
    <row r="889" spans="1:5">
      <c r="A889" s="3"/>
      <c r="B889" s="3"/>
      <c r="C889" s="3"/>
      <c r="D889" s="3"/>
      <c r="E889" s="29"/>
    </row>
    <row r="890" spans="1:5">
      <c r="A890" s="3"/>
      <c r="B890" s="3"/>
      <c r="C890" s="3"/>
      <c r="D890" s="3"/>
      <c r="E890" s="29"/>
    </row>
    <row r="891" spans="1:5">
      <c r="A891" s="3"/>
      <c r="B891" s="3"/>
      <c r="C891" s="3"/>
      <c r="D891" s="3"/>
      <c r="E891" s="29"/>
    </row>
    <row r="892" spans="1:5">
      <c r="A892" s="3"/>
      <c r="B892" s="3"/>
      <c r="C892" s="3"/>
      <c r="D892" s="3"/>
      <c r="E892" s="29"/>
    </row>
    <row r="893" spans="1:5">
      <c r="A893" s="3"/>
      <c r="B893" s="3"/>
      <c r="C893" s="3"/>
      <c r="D893" s="3"/>
      <c r="E893" s="29"/>
    </row>
    <row r="894" spans="1:5">
      <c r="A894" s="3"/>
      <c r="B894" s="3"/>
      <c r="C894" s="3"/>
      <c r="D894" s="3"/>
      <c r="E894" s="29"/>
    </row>
    <row r="895" spans="1:5">
      <c r="A895" s="3"/>
      <c r="B895" s="3"/>
      <c r="C895" s="3"/>
      <c r="D895" s="3"/>
      <c r="E895" s="29"/>
    </row>
    <row r="896" spans="1:5">
      <c r="A896" s="3"/>
      <c r="B896" s="3"/>
      <c r="C896" s="3"/>
      <c r="D896" s="3"/>
      <c r="E896" s="29"/>
    </row>
    <row r="897" spans="1:5">
      <c r="A897" s="3"/>
      <c r="B897" s="3"/>
      <c r="C897" s="3"/>
      <c r="D897" s="3"/>
      <c r="E897" s="29"/>
    </row>
    <row r="898" spans="1:5">
      <c r="A898" s="3"/>
      <c r="B898" s="3"/>
      <c r="C898" s="3"/>
      <c r="D898" s="3"/>
      <c r="E898" s="29"/>
    </row>
    <row r="899" spans="1:5">
      <c r="A899" s="3"/>
      <c r="B899" s="3"/>
      <c r="C899" s="3"/>
      <c r="D899" s="3"/>
      <c r="E899" s="29"/>
    </row>
    <row r="900" spans="1:5">
      <c r="A900" s="3"/>
      <c r="B900" s="3"/>
      <c r="C900" s="3"/>
      <c r="D900" s="3"/>
      <c r="E900" s="29"/>
    </row>
    <row r="901" spans="1:5">
      <c r="A901" s="3"/>
      <c r="B901" s="3"/>
      <c r="C901" s="3"/>
      <c r="D901" s="3"/>
      <c r="E901" s="29"/>
    </row>
    <row r="902" spans="1:5">
      <c r="A902" s="3"/>
      <c r="B902" s="3"/>
      <c r="C902" s="3"/>
      <c r="D902" s="3"/>
      <c r="E902" s="29"/>
    </row>
    <row r="903" spans="1:5">
      <c r="A903" s="3"/>
      <c r="B903" s="3"/>
      <c r="C903" s="3"/>
      <c r="D903" s="3"/>
      <c r="E903" s="29"/>
    </row>
    <row r="904" spans="1:5">
      <c r="A904" s="3"/>
      <c r="B904" s="3"/>
      <c r="C904" s="3"/>
      <c r="D904" s="3"/>
      <c r="E904" s="29"/>
    </row>
    <row r="905" spans="1:5">
      <c r="A905" s="3"/>
      <c r="B905" s="3"/>
      <c r="C905" s="3"/>
      <c r="D905" s="3"/>
      <c r="E905" s="29"/>
    </row>
    <row r="906" spans="1:5">
      <c r="A906" s="3"/>
      <c r="B906" s="3"/>
      <c r="C906" s="3"/>
      <c r="D906" s="3"/>
      <c r="E906" s="29"/>
    </row>
    <row r="907" spans="1:5">
      <c r="A907" s="3"/>
      <c r="B907" s="3"/>
      <c r="C907" s="3"/>
      <c r="D907" s="3"/>
      <c r="E907" s="29"/>
    </row>
    <row r="908" spans="1:5">
      <c r="A908" s="3"/>
      <c r="B908" s="3"/>
      <c r="C908" s="3"/>
      <c r="D908" s="3"/>
      <c r="E908" s="29"/>
    </row>
    <row r="909" spans="1:5">
      <c r="A909" s="3"/>
      <c r="B909" s="3"/>
      <c r="C909" s="3"/>
      <c r="D909" s="3"/>
      <c r="E909" s="29"/>
    </row>
    <row r="910" spans="1:5">
      <c r="A910" s="3"/>
      <c r="B910" s="3"/>
      <c r="C910" s="3"/>
      <c r="D910" s="3"/>
      <c r="E910" s="29"/>
    </row>
    <row r="911" spans="1:5">
      <c r="A911" s="3"/>
      <c r="B911" s="3"/>
      <c r="C911" s="3"/>
      <c r="D911" s="3"/>
      <c r="E911" s="29"/>
    </row>
    <row r="912" spans="1:5">
      <c r="A912" s="3"/>
      <c r="B912" s="3"/>
      <c r="C912" s="3"/>
      <c r="D912" s="3"/>
      <c r="E912" s="29"/>
    </row>
    <row r="913" spans="1:5">
      <c r="A913" s="3"/>
      <c r="B913" s="3"/>
      <c r="C913" s="3"/>
      <c r="D913" s="3"/>
      <c r="E913" s="29"/>
    </row>
    <row r="914" spans="1:5">
      <c r="A914" s="3"/>
      <c r="B914" s="3"/>
      <c r="C914" s="3"/>
      <c r="D914" s="3"/>
      <c r="E914" s="29"/>
    </row>
    <row r="915" spans="1:5">
      <c r="A915" s="3"/>
      <c r="B915" s="3"/>
      <c r="C915" s="3"/>
      <c r="D915" s="3"/>
      <c r="E915" s="29"/>
    </row>
    <row r="916" spans="1:5">
      <c r="A916" s="3"/>
      <c r="B916" s="3"/>
      <c r="C916" s="3"/>
      <c r="D916" s="3"/>
      <c r="E916" s="29"/>
    </row>
  </sheetData>
  <conditionalFormatting sqref="D4:D916">
    <cfRule type="duplicateValues" dxfId="1" priority="1"/>
    <cfRule type="duplicateValues" dxfId="1" priority="2"/>
  </conditionalFormatting>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3"/>
  <dimension ref="A1:BT494"/>
  <sheetViews>
    <sheetView zoomScale="90" zoomScaleNormal="90" topLeftCell="R1" workbookViewId="0">
      <selection activeCell="AE4" sqref="A4:AE4"/>
    </sheetView>
  </sheetViews>
  <sheetFormatPr defaultColWidth="10.7142857142857" defaultRowHeight="12.75"/>
  <cols>
    <col min="1" max="2" width="9" customWidth="1"/>
    <col min="3" max="3" width="40.7142857142857" customWidth="1"/>
    <col min="4" max="5" width="12.5714285714286" customWidth="1"/>
    <col min="6" max="7" width="9" customWidth="1"/>
    <col min="8" max="8" width="33" customWidth="1"/>
    <col min="9" max="14" width="9" customWidth="1"/>
    <col min="15" max="15" width="11" customWidth="1"/>
    <col min="16" max="16" width="12" customWidth="1"/>
    <col min="17" max="24" width="9" customWidth="1"/>
    <col min="25" max="25" width="17.7142857142857" customWidth="1"/>
    <col min="26" max="26" width="12" customWidth="1"/>
    <col min="27" max="27" width="10.1428571428571" customWidth="1"/>
    <col min="28" max="28" width="11.5714285714286" customWidth="1"/>
    <col min="29" max="29" width="11.2857142857143" customWidth="1"/>
    <col min="30" max="30" width="15.1428571428571" customWidth="1"/>
    <col min="31" max="31" width="5" customWidth="1"/>
    <col min="32" max="32" width="20.1428571428571" style="4" customWidth="1"/>
    <col min="33" max="33" width="16.1428571428571" customWidth="1"/>
    <col min="34" max="34" width="18.5714285714286" style="4" customWidth="1"/>
    <col min="35" max="35" width="16" style="4" customWidth="1"/>
    <col min="36" max="36" width="16.4285714285714" style="4" customWidth="1"/>
    <col min="37" max="37" width="12.1428571428571" style="4" customWidth="1"/>
    <col min="38" max="41" width="9.14285714285714" style="4" customWidth="1"/>
    <col min="42" max="42" width="12.5714285714286" style="4" customWidth="1"/>
    <col min="43" max="43" width="17.2857142857143" style="4" customWidth="1"/>
    <col min="44" max="64" width="9.14285714285714" style="4" customWidth="1"/>
    <col min="65" max="66" width="10.7142857142857" style="3" customWidth="1"/>
    <col min="67" max="67" width="38.1428571428571" style="3" customWidth="1"/>
    <col min="68" max="68" width="40.2857142857143" style="3" customWidth="1"/>
    <col min="69" max="16384" width="10.7142857142857" style="3" customWidth="1"/>
  </cols>
  <sheetData>
    <row r="1" s="1" customFormat="1" ht="56.25" customHeight="1" spans="1:68">
      <c r="A1" s="5" t="s">
        <v>11450</v>
      </c>
      <c r="B1" s="5" t="s">
        <v>11451</v>
      </c>
      <c r="C1" s="5" t="s">
        <v>11452</v>
      </c>
      <c r="D1" s="5" t="s">
        <v>11453</v>
      </c>
      <c r="E1" s="5" t="s">
        <v>11454</v>
      </c>
      <c r="F1" s="5" t="s">
        <v>11455</v>
      </c>
      <c r="G1" s="33" t="s">
        <v>11456</v>
      </c>
      <c r="H1" s="33" t="s">
        <v>11457</v>
      </c>
      <c r="I1" s="5" t="s">
        <v>11458</v>
      </c>
      <c r="J1" s="5" t="s">
        <v>11459</v>
      </c>
      <c r="K1" s="5" t="s">
        <v>11460</v>
      </c>
      <c r="L1" s="5" t="s">
        <v>11467</v>
      </c>
      <c r="M1" s="5" t="s">
        <v>11915</v>
      </c>
      <c r="N1" s="5" t="s">
        <v>11916</v>
      </c>
      <c r="O1" s="5" t="s">
        <v>11917</v>
      </c>
      <c r="P1" s="5" t="s">
        <v>11918</v>
      </c>
      <c r="Q1" s="5" t="s">
        <v>11723</v>
      </c>
      <c r="R1" s="5" t="s">
        <v>11724</v>
      </c>
      <c r="S1" s="5" t="s">
        <v>11485</v>
      </c>
      <c r="T1" s="5" t="s">
        <v>11727</v>
      </c>
      <c r="U1" s="5" t="s">
        <v>11486</v>
      </c>
      <c r="V1" s="33" t="s">
        <v>11490</v>
      </c>
      <c r="W1" s="33" t="s">
        <v>11491</v>
      </c>
      <c r="X1" s="33" t="s">
        <v>11492</v>
      </c>
      <c r="Y1" s="5" t="s">
        <v>11493</v>
      </c>
      <c r="Z1" s="5" t="s">
        <v>11495</v>
      </c>
      <c r="AA1" s="5" t="s">
        <v>11952</v>
      </c>
      <c r="AB1" s="5" t="s">
        <v>11953</v>
      </c>
      <c r="AC1" s="5" t="s">
        <v>11730</v>
      </c>
      <c r="AD1" s="5" t="s">
        <v>11503</v>
      </c>
      <c r="AE1" s="25" t="s">
        <v>11504</v>
      </c>
      <c r="AF1" s="10"/>
      <c r="AH1" s="10"/>
      <c r="AI1" s="15"/>
      <c r="AJ1" s="15" t="s">
        <v>11505</v>
      </c>
      <c r="AK1" s="15">
        <f>+COUNTA(B:B)-3</f>
        <v>0</v>
      </c>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O1" s="23" t="s">
        <v>11506</v>
      </c>
      <c r="BP1" s="23" t="str">
        <f>IF(SUM(AF:AF)=SUM(AG:AG),"OK","Errore: ripetizione codice origine")</f>
        <v>OK</v>
      </c>
    </row>
    <row r="2" s="1" customFormat="1" ht="55.5" customHeight="1" spans="1:68">
      <c r="A2" s="6" t="s">
        <v>12203</v>
      </c>
      <c r="B2" s="6" t="s">
        <v>11508</v>
      </c>
      <c r="C2" s="6" t="s">
        <v>11509</v>
      </c>
      <c r="D2" s="6" t="s">
        <v>11510</v>
      </c>
      <c r="E2" s="6" t="s">
        <v>11511</v>
      </c>
      <c r="F2" s="6" t="s">
        <v>11512</v>
      </c>
      <c r="G2" s="35" t="s">
        <v>11513</v>
      </c>
      <c r="H2" s="35" t="s">
        <v>11514</v>
      </c>
      <c r="I2" s="6" t="s">
        <v>11515</v>
      </c>
      <c r="J2" s="6" t="s">
        <v>11516</v>
      </c>
      <c r="K2" s="6" t="s">
        <v>11517</v>
      </c>
      <c r="L2" s="6" t="s">
        <v>11524</v>
      </c>
      <c r="M2" s="6" t="s">
        <v>11959</v>
      </c>
      <c r="N2" s="6" t="s">
        <v>11960</v>
      </c>
      <c r="O2" s="6" t="s">
        <v>11961</v>
      </c>
      <c r="P2" s="6" t="s">
        <v>11962</v>
      </c>
      <c r="Q2" s="6" t="s">
        <v>11739</v>
      </c>
      <c r="R2" s="6" t="s">
        <v>11740</v>
      </c>
      <c r="S2" s="6" t="s">
        <v>11542</v>
      </c>
      <c r="T2" s="6" t="s">
        <v>11743</v>
      </c>
      <c r="U2" s="6" t="s">
        <v>11543</v>
      </c>
      <c r="V2" s="35" t="s">
        <v>11547</v>
      </c>
      <c r="W2" s="35" t="s">
        <v>11548</v>
      </c>
      <c r="X2" s="35" t="s">
        <v>11549</v>
      </c>
      <c r="Y2" s="6" t="s">
        <v>11550</v>
      </c>
      <c r="Z2" s="6" t="s">
        <v>11552</v>
      </c>
      <c r="AA2" s="6" t="s">
        <v>11993</v>
      </c>
      <c r="AB2" s="6" t="s">
        <v>11994</v>
      </c>
      <c r="AC2" s="6" t="s">
        <v>11746</v>
      </c>
      <c r="AD2" s="6" t="s">
        <v>11560</v>
      </c>
      <c r="AE2" s="26"/>
      <c r="AF2" s="10"/>
      <c r="AG2" s="12"/>
      <c r="AH2" s="10"/>
      <c r="AI2" s="15"/>
      <c r="AJ2" s="15" t="s">
        <v>11561</v>
      </c>
      <c r="AK2" s="15">
        <f>+COUNTA([2]Pompaggi!B:B)-3</f>
        <v>1</v>
      </c>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O2" s="58" t="s">
        <v>11659</v>
      </c>
      <c r="BP2" s="77" t="str">
        <f>+IF(SUM(AH:AH)=0,"OK","NO, stato nuove opere non congruente")</f>
        <v>OK</v>
      </c>
    </row>
    <row r="3" s="2" customFormat="1" ht="89.25" customHeight="1" spans="1:72">
      <c r="A3" s="7" t="s">
        <v>12204</v>
      </c>
      <c r="B3" s="7" t="s">
        <v>12205</v>
      </c>
      <c r="C3" s="7" t="s">
        <v>12206</v>
      </c>
      <c r="D3" s="7" t="s">
        <v>12207</v>
      </c>
      <c r="E3" s="7" t="s">
        <v>12208</v>
      </c>
      <c r="F3" s="7" t="s">
        <v>12209</v>
      </c>
      <c r="G3" s="7">
        <v>113000</v>
      </c>
      <c r="H3" s="7">
        <v>113100</v>
      </c>
      <c r="I3" s="7" t="s">
        <v>12210</v>
      </c>
      <c r="J3" s="7" t="s">
        <v>12211</v>
      </c>
      <c r="K3" s="7" t="s">
        <v>12212</v>
      </c>
      <c r="L3" s="7" t="s">
        <v>12213</v>
      </c>
      <c r="M3" s="7" t="s">
        <v>12214</v>
      </c>
      <c r="N3" s="7" t="s">
        <v>12215</v>
      </c>
      <c r="O3" s="7" t="s">
        <v>12216</v>
      </c>
      <c r="P3" s="7" t="s">
        <v>12217</v>
      </c>
      <c r="Q3" s="7" t="s">
        <v>12218</v>
      </c>
      <c r="R3" s="7" t="s">
        <v>12219</v>
      </c>
      <c r="S3" s="7" t="s">
        <v>12220</v>
      </c>
      <c r="T3" s="7" t="s">
        <v>12221</v>
      </c>
      <c r="U3" s="7" t="s">
        <v>12222</v>
      </c>
      <c r="V3" s="7">
        <v>113200</v>
      </c>
      <c r="W3" s="7">
        <v>113300</v>
      </c>
      <c r="X3" s="7">
        <v>113400</v>
      </c>
      <c r="Y3" s="7" t="s">
        <v>12223</v>
      </c>
      <c r="Z3" s="7" t="s">
        <v>12224</v>
      </c>
      <c r="AA3" s="7" t="s">
        <v>12225</v>
      </c>
      <c r="AB3" s="7" t="s">
        <v>12226</v>
      </c>
      <c r="AC3" s="7" t="s">
        <v>12227</v>
      </c>
      <c r="AD3" s="7" t="s">
        <v>12228</v>
      </c>
      <c r="AE3" s="27"/>
      <c r="AF3" s="10" t="s">
        <v>11614</v>
      </c>
      <c r="AG3" s="14" t="s">
        <v>11615</v>
      </c>
      <c r="AH3" s="10" t="s">
        <v>11616</v>
      </c>
      <c r="AI3" s="15" t="s">
        <v>11619</v>
      </c>
      <c r="AJ3" s="15" t="str">
        <f t="shared" ref="AJ3:BL3" si="0">+A1</f>
        <v>codice opera [idt]</v>
      </c>
      <c r="AK3" s="15" t="str">
        <f t="shared" si="0"/>
        <v>codice origine [testo]</v>
      </c>
      <c r="AL3" s="15" t="str">
        <f t="shared" si="0"/>
        <v>descrizione impianto [testo]</v>
      </c>
      <c r="AM3" s="15" t="str">
        <f t="shared" si="0"/>
        <v>g.boaga NORD [m]</v>
      </c>
      <c r="AN3" s="15" t="str">
        <f t="shared" si="0"/>
        <v>g.boaga EST [m]</v>
      </c>
      <c r="AO3" s="15" t="str">
        <f t="shared" si="0"/>
        <v>fuso RIF. [nr]</v>
      </c>
      <c r="AP3" s="38" t="str">
        <f t="shared" si="0"/>
        <v>codice schema acquedottistico [idt]</v>
      </c>
      <c r="AQ3" s="38" t="str">
        <f t="shared" si="0"/>
        <v>descrizione schema acquedottistico [testo]</v>
      </c>
      <c r="AR3" s="15" t="str">
        <f t="shared" si="0"/>
        <v>quota s.l.m [m]</v>
      </c>
      <c r="AS3" s="15" t="str">
        <f t="shared" si="0"/>
        <v>località [testo]</v>
      </c>
      <c r="AT3" s="15" t="str">
        <f t="shared" si="0"/>
        <v>comune [istat]</v>
      </c>
      <c r="AU3" s="15" t="str">
        <f t="shared" si="0"/>
        <v>anno costruzione [anno]</v>
      </c>
      <c r="AV3" s="15" t="str">
        <f t="shared" si="0"/>
        <v>anno ristrutturazione civili [anno]</v>
      </c>
      <c r="AW3" s="15" t="str">
        <f t="shared" si="0"/>
        <v>conservazione op.civili [idn]</v>
      </c>
      <c r="AX3" s="15" t="str">
        <f t="shared" si="0"/>
        <v>anno ristrutturazione elet.mecc. [anno]</v>
      </c>
      <c r="AY3" s="15" t="str">
        <f t="shared" si="0"/>
        <v>conservazione op.elettr.mecc. [idn]</v>
      </c>
      <c r="AZ3" s="15" t="str">
        <f t="shared" si="0"/>
        <v>potenza installata [Kw]</v>
      </c>
      <c r="BA3" s="15" t="str">
        <f t="shared" si="0"/>
        <v>consumo di energia [kwh/anno]</v>
      </c>
      <c r="BB3" s="15" t="str">
        <f t="shared" si="0"/>
        <v>tipo telecontrollo [idn]</v>
      </c>
      <c r="BC3" s="15" t="str">
        <f t="shared" si="0"/>
        <v>misura pressione [sn]</v>
      </c>
      <c r="BD3" s="15" t="str">
        <f t="shared" si="0"/>
        <v>misura portata [sn]</v>
      </c>
      <c r="BE3" s="38" t="str">
        <f t="shared" si="0"/>
        <v>tipo di clorazione [idn]</v>
      </c>
      <c r="BF3" s="38" t="str">
        <f t="shared" si="0"/>
        <v>anno istallazione cloratore [anno]</v>
      </c>
      <c r="BG3" s="38" t="str">
        <f t="shared" si="0"/>
        <v>anno ristrutturazione cloratore [anno]</v>
      </c>
      <c r="BH3" s="15" t="str">
        <f t="shared" si="0"/>
        <v>opera stato [idn]</v>
      </c>
      <c r="BI3" s="15" t="str">
        <f t="shared" si="0"/>
        <v>ind.conf. anno costruzione [idt]</v>
      </c>
      <c r="BJ3" s="15" t="str">
        <f t="shared" si="0"/>
        <v>ind.conf. anno ristruttura op.civili [idt]</v>
      </c>
      <c r="BK3" s="15" t="str">
        <f t="shared" si="0"/>
        <v>ind.conf. anno ristruttura op.el.mec. [idt]</v>
      </c>
      <c r="BL3" s="15" t="str">
        <f t="shared" si="0"/>
        <v>ind.conf. potenza installata [idt]</v>
      </c>
      <c r="BM3" s="20" t="s">
        <v>11620</v>
      </c>
      <c r="BN3" s="42"/>
      <c r="BO3" s="59" t="s">
        <v>11624</v>
      </c>
      <c r="BP3" s="78" t="e">
        <f>+IF(MIN(AJ8:BL8)=0%,"OK","Grado di compilazione inferiore a quello del DBI A-1")</f>
        <v>#DIV/0!</v>
      </c>
      <c r="BQ3" s="42"/>
      <c r="BR3" s="42"/>
      <c r="BS3" s="42"/>
      <c r="BT3" s="42"/>
    </row>
    <row r="4" spans="1:65">
      <c r="A4" s="3"/>
      <c r="B4" s="3"/>
      <c r="C4" s="3"/>
      <c r="D4" s="3"/>
      <c r="E4" s="3"/>
      <c r="F4" s="3"/>
      <c r="G4" s="3"/>
      <c r="H4" s="3"/>
      <c r="I4" s="3"/>
      <c r="J4" s="3"/>
      <c r="K4" s="3"/>
      <c r="L4" s="3"/>
      <c r="M4" s="3"/>
      <c r="N4" s="3"/>
      <c r="O4" s="3"/>
      <c r="P4" s="3"/>
      <c r="Q4" s="3"/>
      <c r="R4" s="3"/>
      <c r="S4" s="3"/>
      <c r="T4" s="3"/>
      <c r="U4" s="3"/>
      <c r="V4" s="3"/>
      <c r="W4" s="3"/>
      <c r="X4" s="3"/>
      <c r="Y4" s="3"/>
      <c r="AF4" s="4">
        <f>+IF(B4&gt;0,1,0)</f>
        <v>0</v>
      </c>
      <c r="AG4" s="10">
        <f>COUNTIF(B:B,B4)</f>
        <v>0</v>
      </c>
      <c r="AH4" s="4">
        <f>+IF(L4=9999,0,IF(L4&lt;'[3]Input anno'!$A$1,0,IF(Y4&lt;4,0,1)))</f>
        <v>0</v>
      </c>
      <c r="AI4" s="16"/>
      <c r="AJ4" s="16">
        <f t="shared" ref="AJ4:BL4" si="1">+COUNTA(A:A)-3</f>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16">
        <f t="shared" si="1"/>
        <v>0</v>
      </c>
      <c r="BJ4" s="16">
        <f t="shared" si="1"/>
        <v>0</v>
      </c>
      <c r="BK4" s="16">
        <f t="shared" si="1"/>
        <v>0</v>
      </c>
      <c r="BL4" s="16">
        <f t="shared" si="1"/>
        <v>0</v>
      </c>
      <c r="BM4" s="21">
        <f>SUM(AJ4:BL4)</f>
        <v>0</v>
      </c>
    </row>
    <row r="5" spans="1:65">
      <c r="A5" s="3"/>
      <c r="B5" s="3"/>
      <c r="C5" s="3"/>
      <c r="D5" s="31"/>
      <c r="E5" s="31"/>
      <c r="F5" s="3"/>
      <c r="G5" s="3"/>
      <c r="H5" s="3"/>
      <c r="I5" s="3"/>
      <c r="J5" s="3"/>
      <c r="K5" s="3"/>
      <c r="L5" s="3"/>
      <c r="M5" s="3"/>
      <c r="N5" s="3"/>
      <c r="O5" s="3"/>
      <c r="P5" s="3"/>
      <c r="Q5" s="3"/>
      <c r="R5" s="3"/>
      <c r="S5" s="3"/>
      <c r="T5" s="3"/>
      <c r="U5" s="3"/>
      <c r="V5" s="3"/>
      <c r="W5" s="3"/>
      <c r="X5" s="3"/>
      <c r="Y5" s="36"/>
      <c r="AG5" s="4"/>
      <c r="AI5" s="17" t="s">
        <v>11623</v>
      </c>
      <c r="AJ5" s="18" t="e">
        <f t="shared" ref="AJ5:BL5" si="2">+AJ4/$AK$1</f>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18" t="e">
        <f t="shared" si="2"/>
        <v>#DIV/0!</v>
      </c>
      <c r="BM5" s="21"/>
    </row>
    <row r="6" spans="1:65">
      <c r="A6" s="3"/>
      <c r="B6" s="3"/>
      <c r="C6" s="3"/>
      <c r="D6" s="31"/>
      <c r="E6" s="31"/>
      <c r="F6" s="3"/>
      <c r="G6" s="3"/>
      <c r="H6" s="3"/>
      <c r="I6" s="3"/>
      <c r="J6" s="3"/>
      <c r="K6" s="3"/>
      <c r="L6" s="3"/>
      <c r="M6" s="3"/>
      <c r="N6" s="3"/>
      <c r="O6" s="3"/>
      <c r="P6" s="3"/>
      <c r="Q6" s="3"/>
      <c r="R6" s="3"/>
      <c r="S6" s="3"/>
      <c r="T6" s="3"/>
      <c r="U6" s="3"/>
      <c r="V6" s="3"/>
      <c r="W6" s="3"/>
      <c r="X6" s="3"/>
      <c r="Y6" s="36"/>
      <c r="AG6" s="4"/>
      <c r="AI6" s="17"/>
      <c r="AJ6" s="16">
        <f>+COUNTA([2]Pompaggi!A:A)-3</f>
        <v>0</v>
      </c>
      <c r="AK6" s="16">
        <f>+COUNTA([2]Pompaggi!B:B)-3</f>
        <v>1</v>
      </c>
      <c r="AL6" s="16">
        <f>+COUNTA([2]Pompaggi!C:C)-3</f>
        <v>1</v>
      </c>
      <c r="AM6" s="16">
        <f>+COUNTA([2]Pompaggi!D:D)-3</f>
        <v>1</v>
      </c>
      <c r="AN6" s="16">
        <f>+COUNTA([2]Pompaggi!E:E)-3</f>
        <v>1</v>
      </c>
      <c r="AO6" s="16">
        <f>+COUNTA([2]Pompaggi!F:F)-3</f>
        <v>1</v>
      </c>
      <c r="AP6" s="16">
        <f>+COUNTA([2]Pompaggi!G:G)-3</f>
        <v>1</v>
      </c>
      <c r="AQ6" s="16">
        <f>+COUNTA([2]Pompaggi!H:H)-3</f>
        <v>1</v>
      </c>
      <c r="AR6" s="16">
        <f>+COUNTA([2]Pompaggi!I:I)-3</f>
        <v>1</v>
      </c>
      <c r="AS6" s="16">
        <f>+COUNTA([2]Pompaggi!J:J)-3</f>
        <v>1</v>
      </c>
      <c r="AT6" s="16">
        <f>+COUNTA([2]Pompaggi!K:K)-3</f>
        <v>1</v>
      </c>
      <c r="AU6" s="16">
        <f>+COUNTA([2]Pompaggi!L:L)-3</f>
        <v>1</v>
      </c>
      <c r="AV6" s="16">
        <f>+COUNTA([2]Pompaggi!M:M)-3</f>
        <v>1</v>
      </c>
      <c r="AW6" s="16">
        <f>+COUNTA([2]Pompaggi!N:N)-3</f>
        <v>1</v>
      </c>
      <c r="AX6" s="16">
        <f>+COUNTA([2]Pompaggi!O:O)-3</f>
        <v>1</v>
      </c>
      <c r="AY6" s="16">
        <f>+COUNTA([2]Pompaggi!P:P)-3</f>
        <v>1</v>
      </c>
      <c r="AZ6" s="16">
        <f>+COUNTA([2]Pompaggi!Q:Q)-3</f>
        <v>1</v>
      </c>
      <c r="BA6" s="16">
        <f>+COUNTA([2]Pompaggi!R:R)-3</f>
        <v>1</v>
      </c>
      <c r="BB6" s="16">
        <f>+COUNTA([2]Pompaggi!S:S)-3</f>
        <v>1</v>
      </c>
      <c r="BC6" s="16">
        <f>+COUNTA([2]Pompaggi!T:T)-3</f>
        <v>1</v>
      </c>
      <c r="BD6" s="16">
        <f>+COUNTA([2]Pompaggi!U:U)-3</f>
        <v>1</v>
      </c>
      <c r="BE6" s="16">
        <f>+COUNTA([2]Pompaggi!V:V)-3</f>
        <v>1</v>
      </c>
      <c r="BF6" s="16">
        <f>+COUNTA([2]Pompaggi!W:W)-3</f>
        <v>1</v>
      </c>
      <c r="BG6" s="16">
        <f>+COUNTA([2]Pompaggi!X:X)-3</f>
        <v>1</v>
      </c>
      <c r="BH6" s="16">
        <f>+COUNTA([2]Pompaggi!Y:Y)-3</f>
        <v>1</v>
      </c>
      <c r="BI6" s="16">
        <f>+COUNTA([2]Pompaggi!Z:Z)-3</f>
        <v>0</v>
      </c>
      <c r="BJ6" s="16">
        <f>+COUNTA([2]Pompaggi!AA:AA)-3</f>
        <v>0</v>
      </c>
      <c r="BK6" s="16">
        <f>+COUNTA([2]Pompaggi!AB:AB)-3</f>
        <v>0</v>
      </c>
      <c r="BL6" s="16">
        <f>+COUNTA([2]Pompaggi!AC:AC)-3</f>
        <v>0</v>
      </c>
      <c r="BM6" s="21">
        <f>SUM(AJ6:BL6)</f>
        <v>24</v>
      </c>
    </row>
    <row r="7" spans="1:65">
      <c r="A7" s="3"/>
      <c r="B7" s="3"/>
      <c r="C7" s="3"/>
      <c r="D7" s="31"/>
      <c r="E7" s="31"/>
      <c r="F7" s="3"/>
      <c r="G7" s="3"/>
      <c r="H7" s="3"/>
      <c r="I7" s="3"/>
      <c r="J7" s="3"/>
      <c r="K7" s="3"/>
      <c r="L7" s="3"/>
      <c r="M7" s="3"/>
      <c r="N7" s="3"/>
      <c r="O7" s="3"/>
      <c r="P7" s="3"/>
      <c r="Q7" s="3"/>
      <c r="R7" s="3"/>
      <c r="S7" s="3"/>
      <c r="T7" s="3"/>
      <c r="U7" s="3"/>
      <c r="V7" s="3"/>
      <c r="W7" s="3"/>
      <c r="X7" s="3"/>
      <c r="Y7" s="36"/>
      <c r="AG7" s="4"/>
      <c r="AI7" s="17" t="s">
        <v>11625</v>
      </c>
      <c r="AJ7" s="18">
        <f t="shared" ref="AJ7:BL7" si="3">+AJ6/$AK$2</f>
        <v>0</v>
      </c>
      <c r="AK7" s="18">
        <f t="shared" si="3"/>
        <v>1</v>
      </c>
      <c r="AL7" s="18">
        <f t="shared" si="3"/>
        <v>1</v>
      </c>
      <c r="AM7" s="18">
        <f t="shared" si="3"/>
        <v>1</v>
      </c>
      <c r="AN7" s="18">
        <f t="shared" si="3"/>
        <v>1</v>
      </c>
      <c r="AO7" s="18">
        <f t="shared" si="3"/>
        <v>1</v>
      </c>
      <c r="AP7" s="18">
        <f t="shared" si="3"/>
        <v>1</v>
      </c>
      <c r="AQ7" s="18">
        <f t="shared" si="3"/>
        <v>1</v>
      </c>
      <c r="AR7" s="18">
        <f t="shared" si="3"/>
        <v>1</v>
      </c>
      <c r="AS7" s="18">
        <f t="shared" si="3"/>
        <v>1</v>
      </c>
      <c r="AT7" s="18">
        <f t="shared" si="3"/>
        <v>1</v>
      </c>
      <c r="AU7" s="18">
        <f t="shared" si="3"/>
        <v>1</v>
      </c>
      <c r="AV7" s="18">
        <f t="shared" si="3"/>
        <v>1</v>
      </c>
      <c r="AW7" s="18">
        <f t="shared" si="3"/>
        <v>1</v>
      </c>
      <c r="AX7" s="18">
        <f t="shared" si="3"/>
        <v>1</v>
      </c>
      <c r="AY7" s="18">
        <f t="shared" si="3"/>
        <v>1</v>
      </c>
      <c r="AZ7" s="18">
        <f t="shared" si="3"/>
        <v>1</v>
      </c>
      <c r="BA7" s="18">
        <f t="shared" si="3"/>
        <v>1</v>
      </c>
      <c r="BB7" s="18">
        <f t="shared" si="3"/>
        <v>1</v>
      </c>
      <c r="BC7" s="18">
        <f t="shared" si="3"/>
        <v>1</v>
      </c>
      <c r="BD7" s="18">
        <f t="shared" si="3"/>
        <v>1</v>
      </c>
      <c r="BE7" s="18">
        <f t="shared" si="3"/>
        <v>1</v>
      </c>
      <c r="BF7" s="18">
        <f t="shared" si="3"/>
        <v>1</v>
      </c>
      <c r="BG7" s="18">
        <f t="shared" si="3"/>
        <v>1</v>
      </c>
      <c r="BH7" s="18">
        <f t="shared" si="3"/>
        <v>1</v>
      </c>
      <c r="BI7" s="18">
        <f t="shared" si="3"/>
        <v>0</v>
      </c>
      <c r="BJ7" s="18">
        <f t="shared" si="3"/>
        <v>0</v>
      </c>
      <c r="BK7" s="18">
        <f t="shared" si="3"/>
        <v>0</v>
      </c>
      <c r="BL7" s="18">
        <f t="shared" si="3"/>
        <v>0</v>
      </c>
      <c r="BM7" s="21"/>
    </row>
    <row r="8" spans="1:65">
      <c r="A8" s="3"/>
      <c r="B8" s="3"/>
      <c r="C8" s="3"/>
      <c r="D8" s="31"/>
      <c r="E8" s="31"/>
      <c r="F8" s="3"/>
      <c r="G8" s="3"/>
      <c r="H8" s="3"/>
      <c r="I8" s="3"/>
      <c r="J8" s="3"/>
      <c r="K8" s="3"/>
      <c r="L8" s="3"/>
      <c r="M8" s="3"/>
      <c r="N8" s="3"/>
      <c r="O8" s="3"/>
      <c r="P8" s="3"/>
      <c r="Q8" s="3"/>
      <c r="R8" s="3"/>
      <c r="S8" s="3"/>
      <c r="T8" s="3"/>
      <c r="U8" s="3"/>
      <c r="V8" s="3"/>
      <c r="W8" s="3"/>
      <c r="X8" s="3"/>
      <c r="Y8" s="36"/>
      <c r="AG8" s="4"/>
      <c r="AI8" s="17" t="s">
        <v>11626</v>
      </c>
      <c r="AJ8" s="19" t="e">
        <f t="shared" ref="AJ8:BL8" si="4">+AJ5-AJ7</f>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19" t="e">
        <f t="shared" si="4"/>
        <v>#DIV/0!</v>
      </c>
      <c r="BF8" s="19" t="e">
        <f t="shared" si="4"/>
        <v>#DIV/0!</v>
      </c>
      <c r="BG8" s="19" t="e">
        <f t="shared" si="4"/>
        <v>#DIV/0!</v>
      </c>
      <c r="BH8" s="19" t="e">
        <f t="shared" si="4"/>
        <v>#DIV/0!</v>
      </c>
      <c r="BI8" s="19" t="e">
        <f t="shared" si="4"/>
        <v>#DIV/0!</v>
      </c>
      <c r="BJ8" s="19" t="e">
        <f t="shared" si="4"/>
        <v>#DIV/0!</v>
      </c>
      <c r="BK8" s="19" t="e">
        <f t="shared" si="4"/>
        <v>#DIV/0!</v>
      </c>
      <c r="BL8" s="19" t="e">
        <f t="shared" si="4"/>
        <v>#DIV/0!</v>
      </c>
      <c r="BM8" s="21">
        <f>+BM4-BM6</f>
        <v>-24</v>
      </c>
    </row>
    <row r="9" spans="1:65">
      <c r="A9" s="3"/>
      <c r="B9" s="3"/>
      <c r="C9" s="3"/>
      <c r="D9" s="31"/>
      <c r="E9" s="31"/>
      <c r="F9" s="3"/>
      <c r="G9" s="3"/>
      <c r="H9" s="3"/>
      <c r="I9" s="3"/>
      <c r="J9" s="3"/>
      <c r="K9" s="3"/>
      <c r="L9" s="3"/>
      <c r="M9" s="3"/>
      <c r="N9" s="3"/>
      <c r="O9" s="3"/>
      <c r="P9" s="3"/>
      <c r="Q9" s="3"/>
      <c r="R9" s="3"/>
      <c r="S9" s="3"/>
      <c r="T9" s="3"/>
      <c r="U9" s="3"/>
      <c r="V9" s="3"/>
      <c r="W9" s="3"/>
      <c r="X9" s="3"/>
      <c r="Y9" s="36"/>
      <c r="AG9" s="4"/>
      <c r="BM9" s="22">
        <f>+BM8/BM6</f>
        <v>-1</v>
      </c>
    </row>
    <row r="10" spans="1:33">
      <c r="A10" s="3"/>
      <c r="B10" s="3"/>
      <c r="C10" s="3"/>
      <c r="D10" s="31"/>
      <c r="E10" s="31"/>
      <c r="F10" s="3"/>
      <c r="G10" s="3"/>
      <c r="H10" s="3"/>
      <c r="I10" s="3"/>
      <c r="J10" s="3"/>
      <c r="K10" s="3"/>
      <c r="L10" s="3"/>
      <c r="M10" s="3"/>
      <c r="N10" s="3"/>
      <c r="O10" s="3"/>
      <c r="P10" s="3"/>
      <c r="Q10" s="3"/>
      <c r="R10" s="3"/>
      <c r="S10" s="3"/>
      <c r="T10" s="3"/>
      <c r="U10" s="3"/>
      <c r="V10" s="3"/>
      <c r="W10" s="3"/>
      <c r="X10" s="3"/>
      <c r="Y10" s="36"/>
      <c r="AG10" s="4"/>
    </row>
    <row r="11" spans="1:33">
      <c r="A11" s="3"/>
      <c r="B11" s="3"/>
      <c r="C11" s="3"/>
      <c r="D11" s="31"/>
      <c r="E11" s="31"/>
      <c r="F11" s="3"/>
      <c r="G11" s="3"/>
      <c r="H11" s="3"/>
      <c r="I11" s="3"/>
      <c r="J11" s="3"/>
      <c r="K11" s="3"/>
      <c r="L11" s="3"/>
      <c r="M11" s="3"/>
      <c r="N11" s="3"/>
      <c r="O11" s="3"/>
      <c r="P11" s="3"/>
      <c r="Q11" s="3"/>
      <c r="R11" s="3"/>
      <c r="S11" s="3"/>
      <c r="T11" s="3"/>
      <c r="U11" s="3"/>
      <c r="V11" s="3"/>
      <c r="W11" s="3"/>
      <c r="X11" s="3"/>
      <c r="Y11" s="36"/>
      <c r="AG11" s="4"/>
    </row>
    <row r="12" spans="1:33">
      <c r="A12" s="3"/>
      <c r="B12" s="3"/>
      <c r="C12" s="3"/>
      <c r="D12" s="31"/>
      <c r="E12" s="31"/>
      <c r="F12" s="3"/>
      <c r="G12" s="3"/>
      <c r="H12" s="3"/>
      <c r="I12" s="3"/>
      <c r="J12" s="3"/>
      <c r="K12" s="3"/>
      <c r="L12" s="3"/>
      <c r="M12" s="3"/>
      <c r="N12" s="3"/>
      <c r="O12" s="3"/>
      <c r="P12" s="3"/>
      <c r="Q12" s="3"/>
      <c r="R12" s="3"/>
      <c r="S12" s="3"/>
      <c r="T12" s="3"/>
      <c r="U12" s="3"/>
      <c r="V12" s="3"/>
      <c r="W12" s="3"/>
      <c r="X12" s="3"/>
      <c r="Y12" s="36"/>
      <c r="AG12" s="4"/>
    </row>
    <row r="13" spans="1:33">
      <c r="A13" s="3"/>
      <c r="B13" s="3"/>
      <c r="C13" s="3"/>
      <c r="D13" s="31"/>
      <c r="E13" s="31"/>
      <c r="F13" s="3"/>
      <c r="G13" s="3"/>
      <c r="H13" s="3"/>
      <c r="I13" s="3"/>
      <c r="J13" s="3"/>
      <c r="K13" s="3"/>
      <c r="L13" s="3"/>
      <c r="M13" s="3"/>
      <c r="N13" s="3"/>
      <c r="O13" s="3"/>
      <c r="P13" s="3"/>
      <c r="Q13" s="3"/>
      <c r="R13" s="3"/>
      <c r="S13" s="3"/>
      <c r="T13" s="3"/>
      <c r="U13" s="3"/>
      <c r="V13" s="3"/>
      <c r="W13" s="3"/>
      <c r="X13" s="3"/>
      <c r="Y13" s="36"/>
      <c r="AG13" s="4"/>
    </row>
    <row r="14" spans="1:33">
      <c r="A14" s="3"/>
      <c r="B14" s="3"/>
      <c r="C14" s="3"/>
      <c r="D14" s="31"/>
      <c r="E14" s="31"/>
      <c r="F14" s="3"/>
      <c r="G14" s="3"/>
      <c r="H14" s="3"/>
      <c r="I14" s="3"/>
      <c r="J14" s="3"/>
      <c r="K14" s="3"/>
      <c r="L14" s="3"/>
      <c r="M14" s="3"/>
      <c r="N14" s="3"/>
      <c r="O14" s="3"/>
      <c r="P14" s="3"/>
      <c r="Q14" s="3"/>
      <c r="R14" s="3"/>
      <c r="S14" s="3"/>
      <c r="T14" s="3"/>
      <c r="U14" s="3"/>
      <c r="V14" s="3"/>
      <c r="W14" s="3"/>
      <c r="X14" s="3"/>
      <c r="Y14" s="36"/>
      <c r="AG14" s="4"/>
    </row>
    <row r="15" spans="1:33">
      <c r="A15" s="3"/>
      <c r="B15" s="3"/>
      <c r="C15" s="3"/>
      <c r="D15" s="31"/>
      <c r="E15" s="31"/>
      <c r="F15" s="3"/>
      <c r="G15" s="3"/>
      <c r="H15" s="3"/>
      <c r="I15" s="3"/>
      <c r="J15" s="3"/>
      <c r="K15" s="3"/>
      <c r="L15" s="3"/>
      <c r="M15" s="3"/>
      <c r="N15" s="3"/>
      <c r="O15" s="3"/>
      <c r="P15" s="3"/>
      <c r="Q15" s="3"/>
      <c r="R15" s="3"/>
      <c r="S15" s="3"/>
      <c r="T15" s="3"/>
      <c r="U15" s="3"/>
      <c r="V15" s="3"/>
      <c r="W15" s="3"/>
      <c r="X15" s="3"/>
      <c r="Y15" s="36"/>
      <c r="AG15" s="4"/>
    </row>
    <row r="16" spans="1:33">
      <c r="A16" s="3"/>
      <c r="B16" s="3"/>
      <c r="C16" s="3"/>
      <c r="D16" s="31"/>
      <c r="E16" s="31"/>
      <c r="F16" s="3"/>
      <c r="G16" s="3"/>
      <c r="H16" s="3"/>
      <c r="I16" s="3"/>
      <c r="J16" s="3"/>
      <c r="K16" s="3"/>
      <c r="L16" s="3"/>
      <c r="M16" s="3"/>
      <c r="N16" s="3"/>
      <c r="O16" s="3"/>
      <c r="P16" s="3"/>
      <c r="Q16" s="3"/>
      <c r="R16" s="3"/>
      <c r="S16" s="3"/>
      <c r="T16" s="3"/>
      <c r="U16" s="3"/>
      <c r="V16" s="3"/>
      <c r="W16" s="3"/>
      <c r="X16" s="3"/>
      <c r="Y16" s="36"/>
      <c r="AG16" s="4"/>
    </row>
    <row r="17" spans="1:33">
      <c r="A17" s="3"/>
      <c r="B17" s="3"/>
      <c r="C17" s="3"/>
      <c r="D17" s="31"/>
      <c r="E17" s="31"/>
      <c r="F17" s="3"/>
      <c r="G17" s="3"/>
      <c r="H17" s="3"/>
      <c r="I17" s="3"/>
      <c r="J17" s="3"/>
      <c r="K17" s="3"/>
      <c r="L17" s="3"/>
      <c r="M17" s="3"/>
      <c r="N17" s="3"/>
      <c r="O17" s="3"/>
      <c r="P17" s="3"/>
      <c r="Q17" s="3"/>
      <c r="R17" s="3"/>
      <c r="S17" s="3"/>
      <c r="T17" s="3"/>
      <c r="U17" s="3"/>
      <c r="V17" s="3"/>
      <c r="W17" s="3"/>
      <c r="X17" s="3"/>
      <c r="Y17" s="36"/>
      <c r="AG17" s="4"/>
    </row>
    <row r="18" spans="1:33">
      <c r="A18" s="3"/>
      <c r="B18" s="3"/>
      <c r="C18" s="3"/>
      <c r="D18" s="31"/>
      <c r="E18" s="31"/>
      <c r="F18" s="3"/>
      <c r="G18" s="3"/>
      <c r="H18" s="3"/>
      <c r="I18" s="3"/>
      <c r="J18" s="3"/>
      <c r="K18" s="3"/>
      <c r="L18" s="3"/>
      <c r="M18" s="3"/>
      <c r="N18" s="3"/>
      <c r="O18" s="3"/>
      <c r="P18" s="3"/>
      <c r="Q18" s="3"/>
      <c r="R18" s="3"/>
      <c r="S18" s="3"/>
      <c r="T18" s="3"/>
      <c r="U18" s="3"/>
      <c r="V18" s="3"/>
      <c r="W18" s="3"/>
      <c r="X18" s="3"/>
      <c r="Y18" s="36"/>
      <c r="AG18" s="4"/>
    </row>
    <row r="19" spans="1:33">
      <c r="A19" s="3"/>
      <c r="B19" s="3"/>
      <c r="C19" s="3"/>
      <c r="D19" s="31"/>
      <c r="E19" s="31"/>
      <c r="F19" s="3"/>
      <c r="G19" s="3"/>
      <c r="H19" s="3"/>
      <c r="I19" s="3"/>
      <c r="J19" s="3"/>
      <c r="K19" s="3"/>
      <c r="L19" s="3"/>
      <c r="M19" s="3"/>
      <c r="N19" s="3"/>
      <c r="O19" s="3"/>
      <c r="P19" s="3"/>
      <c r="Q19" s="3"/>
      <c r="R19" s="3"/>
      <c r="S19" s="3"/>
      <c r="T19" s="3"/>
      <c r="U19" s="3"/>
      <c r="V19" s="3"/>
      <c r="W19" s="3"/>
      <c r="X19" s="3"/>
      <c r="Y19" s="36"/>
      <c r="AG19" s="4"/>
    </row>
    <row r="20" spans="1:33">
      <c r="A20" s="3"/>
      <c r="B20" s="3"/>
      <c r="C20" s="3"/>
      <c r="D20" s="31"/>
      <c r="E20" s="31"/>
      <c r="F20" s="3"/>
      <c r="G20" s="3"/>
      <c r="H20" s="3"/>
      <c r="I20" s="3"/>
      <c r="J20" s="3"/>
      <c r="K20" s="3"/>
      <c r="L20" s="3"/>
      <c r="M20" s="3"/>
      <c r="N20" s="3"/>
      <c r="O20" s="3"/>
      <c r="P20" s="3"/>
      <c r="Q20" s="3"/>
      <c r="R20" s="3"/>
      <c r="S20" s="3"/>
      <c r="T20" s="3"/>
      <c r="U20" s="3"/>
      <c r="V20" s="3"/>
      <c r="W20" s="3"/>
      <c r="X20" s="3"/>
      <c r="Y20" s="36"/>
      <c r="AG20" s="4"/>
    </row>
    <row r="21" spans="1:33">
      <c r="A21" s="3"/>
      <c r="B21" s="3"/>
      <c r="C21" s="3"/>
      <c r="D21" s="31"/>
      <c r="E21" s="31"/>
      <c r="F21" s="3"/>
      <c r="G21" s="3"/>
      <c r="H21" s="3"/>
      <c r="I21" s="3"/>
      <c r="J21" s="3"/>
      <c r="K21" s="3"/>
      <c r="L21" s="3"/>
      <c r="M21" s="3"/>
      <c r="N21" s="3"/>
      <c r="O21" s="3"/>
      <c r="P21" s="3"/>
      <c r="Q21" s="3"/>
      <c r="R21" s="3"/>
      <c r="S21" s="3"/>
      <c r="T21" s="3"/>
      <c r="U21" s="3"/>
      <c r="V21" s="3"/>
      <c r="W21" s="3"/>
      <c r="X21" s="3"/>
      <c r="Y21" s="36"/>
      <c r="AG21" s="4"/>
    </row>
    <row r="22" spans="1:33">
      <c r="A22" s="3"/>
      <c r="B22" s="3"/>
      <c r="C22" s="3"/>
      <c r="D22" s="31"/>
      <c r="E22" s="31"/>
      <c r="F22" s="3"/>
      <c r="G22" s="3"/>
      <c r="H22" s="3"/>
      <c r="I22" s="3"/>
      <c r="J22" s="3"/>
      <c r="K22" s="3"/>
      <c r="L22" s="3"/>
      <c r="M22" s="3"/>
      <c r="N22" s="3"/>
      <c r="O22" s="3"/>
      <c r="P22" s="3"/>
      <c r="Q22" s="3"/>
      <c r="R22" s="3"/>
      <c r="S22" s="3"/>
      <c r="T22" s="3"/>
      <c r="U22" s="3"/>
      <c r="V22" s="3"/>
      <c r="W22" s="3"/>
      <c r="X22" s="3"/>
      <c r="Y22" s="36"/>
      <c r="AG22" s="4"/>
    </row>
    <row r="23" spans="1:33">
      <c r="A23" s="3"/>
      <c r="B23" s="3"/>
      <c r="C23" s="3"/>
      <c r="D23" s="31"/>
      <c r="E23" s="31"/>
      <c r="F23" s="3"/>
      <c r="G23" s="3"/>
      <c r="H23" s="3"/>
      <c r="I23" s="3"/>
      <c r="J23" s="3"/>
      <c r="K23" s="3"/>
      <c r="L23" s="3"/>
      <c r="M23" s="3"/>
      <c r="N23" s="3"/>
      <c r="O23" s="3"/>
      <c r="P23" s="3"/>
      <c r="Q23" s="3"/>
      <c r="R23" s="3"/>
      <c r="S23" s="3"/>
      <c r="T23" s="3"/>
      <c r="U23" s="3"/>
      <c r="V23" s="3"/>
      <c r="W23" s="3"/>
      <c r="X23" s="3"/>
      <c r="Y23" s="36"/>
      <c r="AG23" s="4"/>
    </row>
    <row r="24" spans="1:33">
      <c r="A24" s="3"/>
      <c r="B24" s="3"/>
      <c r="C24" s="3"/>
      <c r="D24" s="31"/>
      <c r="E24" s="31"/>
      <c r="F24" s="3"/>
      <c r="G24" s="3"/>
      <c r="H24" s="3"/>
      <c r="I24" s="3"/>
      <c r="J24" s="3"/>
      <c r="K24" s="3"/>
      <c r="L24" s="3"/>
      <c r="M24" s="3"/>
      <c r="N24" s="3"/>
      <c r="O24" s="3"/>
      <c r="P24" s="3"/>
      <c r="Q24" s="3"/>
      <c r="R24" s="3"/>
      <c r="S24" s="3"/>
      <c r="T24" s="3"/>
      <c r="U24" s="3"/>
      <c r="V24" s="3"/>
      <c r="W24" s="3"/>
      <c r="X24" s="3"/>
      <c r="Y24" s="36"/>
      <c r="AG24" s="4"/>
    </row>
    <row r="25" spans="1:33">
      <c r="A25" s="3"/>
      <c r="B25" s="3"/>
      <c r="C25" s="3"/>
      <c r="D25" s="31"/>
      <c r="E25" s="31"/>
      <c r="F25" s="3"/>
      <c r="G25" s="3"/>
      <c r="H25" s="3"/>
      <c r="I25" s="3"/>
      <c r="J25" s="3"/>
      <c r="K25" s="3"/>
      <c r="L25" s="3"/>
      <c r="M25" s="3"/>
      <c r="N25" s="3"/>
      <c r="O25" s="3"/>
      <c r="P25" s="3"/>
      <c r="Q25" s="3"/>
      <c r="R25" s="3"/>
      <c r="S25" s="3"/>
      <c r="T25" s="3"/>
      <c r="U25" s="3"/>
      <c r="V25" s="3"/>
      <c r="W25" s="3"/>
      <c r="X25" s="3"/>
      <c r="Y25" s="36"/>
      <c r="AG25" s="4"/>
    </row>
    <row r="26" spans="1:33">
      <c r="A26" s="3"/>
      <c r="B26" s="3"/>
      <c r="C26" s="3"/>
      <c r="D26" s="31"/>
      <c r="E26" s="31"/>
      <c r="F26" s="3"/>
      <c r="G26" s="3"/>
      <c r="H26" s="3"/>
      <c r="I26" s="3"/>
      <c r="J26" s="3"/>
      <c r="K26" s="3"/>
      <c r="L26" s="3"/>
      <c r="M26" s="3"/>
      <c r="N26" s="3"/>
      <c r="O26" s="3"/>
      <c r="P26" s="3"/>
      <c r="Q26" s="3"/>
      <c r="R26" s="3"/>
      <c r="S26" s="3"/>
      <c r="T26" s="3"/>
      <c r="U26" s="3"/>
      <c r="V26" s="3"/>
      <c r="W26" s="3"/>
      <c r="X26" s="3"/>
      <c r="Y26" s="36"/>
      <c r="AG26" s="4"/>
    </row>
    <row r="27" spans="1:33">
      <c r="A27" s="3"/>
      <c r="B27" s="3"/>
      <c r="C27" s="3"/>
      <c r="D27" s="31"/>
      <c r="E27" s="31"/>
      <c r="F27" s="3"/>
      <c r="G27" s="3"/>
      <c r="H27" s="3"/>
      <c r="I27" s="3"/>
      <c r="J27" s="3"/>
      <c r="K27" s="3"/>
      <c r="L27" s="3"/>
      <c r="M27" s="3"/>
      <c r="N27" s="3"/>
      <c r="O27" s="3"/>
      <c r="P27" s="3"/>
      <c r="Q27" s="3"/>
      <c r="R27" s="3"/>
      <c r="S27" s="3"/>
      <c r="T27" s="3"/>
      <c r="U27" s="3"/>
      <c r="V27" s="3"/>
      <c r="W27" s="3"/>
      <c r="X27" s="3"/>
      <c r="Y27" s="36"/>
      <c r="AG27" s="4"/>
    </row>
    <row r="28" spans="1:33">
      <c r="A28" s="3"/>
      <c r="B28" s="3"/>
      <c r="C28" s="3"/>
      <c r="D28" s="31"/>
      <c r="E28" s="31"/>
      <c r="F28" s="3"/>
      <c r="G28" s="3"/>
      <c r="H28" s="3"/>
      <c r="I28" s="3"/>
      <c r="J28" s="3"/>
      <c r="K28" s="3"/>
      <c r="L28" s="3"/>
      <c r="M28" s="3"/>
      <c r="N28" s="3"/>
      <c r="O28" s="3"/>
      <c r="P28" s="3"/>
      <c r="Q28" s="3"/>
      <c r="R28" s="3"/>
      <c r="S28" s="3"/>
      <c r="T28" s="3"/>
      <c r="U28" s="3"/>
      <c r="V28" s="3"/>
      <c r="W28" s="3"/>
      <c r="X28" s="3"/>
      <c r="Y28" s="36"/>
      <c r="AG28" s="4"/>
    </row>
    <row r="29" spans="1:33">
      <c r="A29" s="3"/>
      <c r="B29" s="3"/>
      <c r="C29" s="3"/>
      <c r="D29" s="31"/>
      <c r="E29" s="31"/>
      <c r="F29" s="3"/>
      <c r="G29" s="3"/>
      <c r="H29" s="3"/>
      <c r="I29" s="3"/>
      <c r="J29" s="3"/>
      <c r="K29" s="3"/>
      <c r="L29" s="3"/>
      <c r="M29" s="3"/>
      <c r="N29" s="3"/>
      <c r="O29" s="3"/>
      <c r="P29" s="3"/>
      <c r="Q29" s="3"/>
      <c r="R29" s="3"/>
      <c r="S29" s="3"/>
      <c r="T29" s="3"/>
      <c r="U29" s="3"/>
      <c r="V29" s="3"/>
      <c r="W29" s="3"/>
      <c r="X29" s="3"/>
      <c r="Y29" s="36"/>
      <c r="AG29" s="4"/>
    </row>
    <row r="30" s="57" customFormat="1" ht="36.75" customHeight="1" spans="1:64">
      <c r="A30" s="3"/>
      <c r="B30" s="3"/>
      <c r="C30" s="3"/>
      <c r="D30" s="31"/>
      <c r="E30" s="31"/>
      <c r="F30" s="3"/>
      <c r="G30" s="3"/>
      <c r="H30" s="3"/>
      <c r="I30" s="3"/>
      <c r="J30" s="3"/>
      <c r="K30" s="3"/>
      <c r="L30" s="3"/>
      <c r="M30" s="3"/>
      <c r="N30" s="3"/>
      <c r="O30" s="3"/>
      <c r="P30" s="3"/>
      <c r="Q30" s="3"/>
      <c r="R30" s="3"/>
      <c r="S30" s="3"/>
      <c r="T30" s="3"/>
      <c r="U30" s="3"/>
      <c r="V30" s="3"/>
      <c r="W30" s="3"/>
      <c r="X30" s="3"/>
      <c r="Y30" s="36"/>
      <c r="AF30" s="4"/>
      <c r="AG30" s="4"/>
      <c r="AH30" s="4"/>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row>
    <row r="31" s="57" customFormat="1" ht="45" customHeight="1" spans="1:64">
      <c r="A31" s="3"/>
      <c r="B31" s="3"/>
      <c r="C31" s="3"/>
      <c r="D31" s="31"/>
      <c r="E31" s="31"/>
      <c r="F31" s="3"/>
      <c r="G31" s="3"/>
      <c r="H31" s="3"/>
      <c r="I31" s="3"/>
      <c r="J31" s="3"/>
      <c r="K31" s="3"/>
      <c r="L31" s="3"/>
      <c r="M31" s="3"/>
      <c r="N31" s="3"/>
      <c r="O31" s="3"/>
      <c r="P31" s="3"/>
      <c r="Q31" s="3"/>
      <c r="R31" s="3"/>
      <c r="S31" s="3"/>
      <c r="T31" s="3"/>
      <c r="U31" s="3"/>
      <c r="V31" s="3"/>
      <c r="W31" s="3"/>
      <c r="X31" s="3"/>
      <c r="Y31" s="36"/>
      <c r="AF31" s="4"/>
      <c r="AG31" s="4"/>
      <c r="AH31" s="4"/>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row>
    <row r="32" spans="1:33">
      <c r="A32" s="3"/>
      <c r="B32" s="3"/>
      <c r="C32" s="3"/>
      <c r="D32" s="31"/>
      <c r="E32" s="31"/>
      <c r="F32" s="3"/>
      <c r="G32" s="3"/>
      <c r="H32" s="3"/>
      <c r="I32" s="3"/>
      <c r="J32" s="3"/>
      <c r="K32" s="3"/>
      <c r="L32" s="3"/>
      <c r="M32" s="3"/>
      <c r="N32" s="3"/>
      <c r="O32" s="3"/>
      <c r="P32" s="3"/>
      <c r="Q32" s="3"/>
      <c r="R32" s="3"/>
      <c r="S32" s="3"/>
      <c r="T32" s="3"/>
      <c r="U32" s="3"/>
      <c r="V32" s="3"/>
      <c r="W32" s="3"/>
      <c r="X32" s="3"/>
      <c r="Y32" s="36"/>
      <c r="AG32" s="4"/>
    </row>
    <row r="33" spans="1:33">
      <c r="A33" s="3"/>
      <c r="B33" s="3"/>
      <c r="C33" s="3"/>
      <c r="D33" s="31"/>
      <c r="E33" s="31"/>
      <c r="F33" s="3"/>
      <c r="G33" s="3"/>
      <c r="H33" s="3"/>
      <c r="I33" s="3"/>
      <c r="J33" s="3"/>
      <c r="K33" s="3"/>
      <c r="L33" s="3"/>
      <c r="M33" s="3"/>
      <c r="N33" s="3"/>
      <c r="O33" s="3"/>
      <c r="P33" s="3"/>
      <c r="Q33" s="3"/>
      <c r="R33" s="3"/>
      <c r="S33" s="3"/>
      <c r="T33" s="3"/>
      <c r="U33" s="3"/>
      <c r="V33" s="3"/>
      <c r="W33" s="3"/>
      <c r="X33" s="3"/>
      <c r="Y33" s="36"/>
      <c r="AG33" s="4"/>
    </row>
    <row r="34" spans="1:33">
      <c r="A34" s="3"/>
      <c r="B34" s="3"/>
      <c r="C34" s="3"/>
      <c r="D34" s="31"/>
      <c r="E34" s="31"/>
      <c r="F34" s="3"/>
      <c r="G34" s="3"/>
      <c r="H34" s="3"/>
      <c r="I34" s="3"/>
      <c r="J34" s="3"/>
      <c r="K34" s="3"/>
      <c r="L34" s="3"/>
      <c r="M34" s="3"/>
      <c r="N34" s="3"/>
      <c r="O34" s="3"/>
      <c r="P34" s="3"/>
      <c r="Q34" s="3"/>
      <c r="R34" s="3"/>
      <c r="S34" s="3"/>
      <c r="T34" s="3"/>
      <c r="U34" s="3"/>
      <c r="V34" s="3"/>
      <c r="W34" s="3"/>
      <c r="X34" s="3"/>
      <c r="Y34" s="36"/>
      <c r="AG34" s="4"/>
    </row>
    <row r="35" spans="1:33">
      <c r="A35" s="3"/>
      <c r="B35" s="3"/>
      <c r="C35" s="3"/>
      <c r="D35" s="31"/>
      <c r="E35" s="31"/>
      <c r="F35" s="3"/>
      <c r="G35" s="3"/>
      <c r="H35" s="3"/>
      <c r="I35" s="3"/>
      <c r="J35" s="3"/>
      <c r="K35" s="3"/>
      <c r="L35" s="3"/>
      <c r="M35" s="3"/>
      <c r="N35" s="3"/>
      <c r="O35" s="3"/>
      <c r="P35" s="3"/>
      <c r="Q35" s="3"/>
      <c r="R35" s="3"/>
      <c r="S35" s="3"/>
      <c r="T35" s="3"/>
      <c r="U35" s="3"/>
      <c r="V35" s="3"/>
      <c r="W35" s="3"/>
      <c r="X35" s="3"/>
      <c r="Y35" s="36"/>
      <c r="AG35" s="4"/>
    </row>
    <row r="36" spans="1:33">
      <c r="A36" s="3"/>
      <c r="B36" s="3"/>
      <c r="C36" s="3"/>
      <c r="D36" s="31"/>
      <c r="E36" s="31"/>
      <c r="F36" s="3"/>
      <c r="G36" s="3"/>
      <c r="H36" s="3"/>
      <c r="I36" s="3"/>
      <c r="J36" s="3"/>
      <c r="K36" s="3"/>
      <c r="L36" s="3"/>
      <c r="M36" s="3"/>
      <c r="N36" s="3"/>
      <c r="O36" s="3"/>
      <c r="P36" s="3"/>
      <c r="Q36" s="3"/>
      <c r="R36" s="3"/>
      <c r="S36" s="3"/>
      <c r="T36" s="3"/>
      <c r="U36" s="3"/>
      <c r="V36" s="3"/>
      <c r="W36" s="3"/>
      <c r="X36" s="3"/>
      <c r="Y36" s="36"/>
      <c r="AG36" s="4"/>
    </row>
    <row r="37" spans="1:33">
      <c r="A37" s="3"/>
      <c r="B37" s="3"/>
      <c r="C37" s="3"/>
      <c r="D37" s="31"/>
      <c r="E37" s="31"/>
      <c r="F37" s="3"/>
      <c r="G37" s="3"/>
      <c r="H37" s="3"/>
      <c r="I37" s="3"/>
      <c r="J37" s="3"/>
      <c r="K37" s="3"/>
      <c r="L37" s="3"/>
      <c r="M37" s="3"/>
      <c r="N37" s="3"/>
      <c r="O37" s="3"/>
      <c r="P37" s="3"/>
      <c r="Q37" s="3"/>
      <c r="R37" s="3"/>
      <c r="S37" s="3"/>
      <c r="T37" s="3"/>
      <c r="U37" s="3"/>
      <c r="V37" s="3"/>
      <c r="W37" s="3"/>
      <c r="X37" s="3"/>
      <c r="Y37" s="36"/>
      <c r="AG37" s="4"/>
    </row>
    <row r="38" spans="1:33">
      <c r="A38" s="3"/>
      <c r="B38" s="3"/>
      <c r="C38" s="3"/>
      <c r="D38" s="31"/>
      <c r="E38" s="31"/>
      <c r="F38" s="3"/>
      <c r="G38" s="3"/>
      <c r="H38" s="3"/>
      <c r="I38" s="3"/>
      <c r="J38" s="3"/>
      <c r="K38" s="3"/>
      <c r="L38" s="3"/>
      <c r="M38" s="3"/>
      <c r="N38" s="3"/>
      <c r="O38" s="3"/>
      <c r="P38" s="3"/>
      <c r="Q38" s="3"/>
      <c r="R38" s="3"/>
      <c r="S38" s="3"/>
      <c r="T38" s="3"/>
      <c r="U38" s="3"/>
      <c r="V38" s="3"/>
      <c r="W38" s="3"/>
      <c r="X38" s="3"/>
      <c r="Y38" s="36"/>
      <c r="AG38" s="4"/>
    </row>
    <row r="39" spans="1:33">
      <c r="A39" s="3"/>
      <c r="B39" s="3"/>
      <c r="C39" s="3"/>
      <c r="D39" s="31"/>
      <c r="E39" s="31"/>
      <c r="F39" s="3"/>
      <c r="G39" s="3"/>
      <c r="H39" s="3"/>
      <c r="I39" s="3"/>
      <c r="J39" s="3"/>
      <c r="K39" s="3"/>
      <c r="L39" s="3"/>
      <c r="M39" s="3"/>
      <c r="N39" s="3"/>
      <c r="O39" s="3"/>
      <c r="P39" s="3"/>
      <c r="Q39" s="3"/>
      <c r="R39" s="3"/>
      <c r="S39" s="3"/>
      <c r="T39" s="3"/>
      <c r="U39" s="3"/>
      <c r="V39" s="3"/>
      <c r="W39" s="3"/>
      <c r="X39" s="3"/>
      <c r="Y39" s="36"/>
      <c r="AG39" s="4"/>
    </row>
    <row r="40" spans="1:33">
      <c r="A40" s="3"/>
      <c r="B40" s="3"/>
      <c r="C40" s="3"/>
      <c r="D40" s="31"/>
      <c r="E40" s="31"/>
      <c r="F40" s="3"/>
      <c r="G40" s="3"/>
      <c r="H40" s="3"/>
      <c r="I40" s="3"/>
      <c r="J40" s="3"/>
      <c r="K40" s="3"/>
      <c r="L40" s="3"/>
      <c r="M40" s="3"/>
      <c r="N40" s="3"/>
      <c r="O40" s="3"/>
      <c r="P40" s="3"/>
      <c r="Q40" s="3"/>
      <c r="R40" s="3"/>
      <c r="S40" s="3"/>
      <c r="T40" s="3"/>
      <c r="U40" s="3"/>
      <c r="V40" s="3"/>
      <c r="W40" s="3"/>
      <c r="X40" s="3"/>
      <c r="Y40" s="36"/>
      <c r="AG40" s="4"/>
    </row>
    <row r="41" spans="1:33">
      <c r="A41" s="3"/>
      <c r="B41" s="3"/>
      <c r="C41" s="3"/>
      <c r="D41" s="31"/>
      <c r="E41" s="31"/>
      <c r="F41" s="3"/>
      <c r="G41" s="3"/>
      <c r="H41" s="3"/>
      <c r="I41" s="3"/>
      <c r="J41" s="3"/>
      <c r="K41" s="3"/>
      <c r="L41" s="3"/>
      <c r="M41" s="3"/>
      <c r="N41" s="3"/>
      <c r="O41" s="3"/>
      <c r="P41" s="3"/>
      <c r="Q41" s="3"/>
      <c r="R41" s="3"/>
      <c r="S41" s="3"/>
      <c r="T41" s="3"/>
      <c r="U41" s="3"/>
      <c r="V41" s="3"/>
      <c r="W41" s="3"/>
      <c r="X41" s="3"/>
      <c r="Y41" s="36"/>
      <c r="AG41" s="4"/>
    </row>
    <row r="42" spans="1:33">
      <c r="A42" s="3"/>
      <c r="B42" s="3"/>
      <c r="C42" s="3"/>
      <c r="D42" s="31"/>
      <c r="E42" s="31"/>
      <c r="F42" s="3"/>
      <c r="G42" s="3"/>
      <c r="H42" s="3"/>
      <c r="I42" s="3"/>
      <c r="J42" s="3"/>
      <c r="K42" s="3"/>
      <c r="L42" s="3"/>
      <c r="M42" s="3"/>
      <c r="N42" s="3"/>
      <c r="O42" s="3"/>
      <c r="P42" s="3"/>
      <c r="Q42" s="3"/>
      <c r="R42" s="3"/>
      <c r="S42" s="3"/>
      <c r="T42" s="3"/>
      <c r="U42" s="3"/>
      <c r="V42" s="3"/>
      <c r="W42" s="3"/>
      <c r="X42" s="3"/>
      <c r="Y42" s="36"/>
      <c r="AG42" s="4"/>
    </row>
    <row r="43" spans="1:33">
      <c r="A43" s="3"/>
      <c r="B43" s="3"/>
      <c r="C43" s="3"/>
      <c r="D43" s="31"/>
      <c r="E43" s="31"/>
      <c r="F43" s="3"/>
      <c r="G43" s="3"/>
      <c r="H43" s="3"/>
      <c r="I43" s="3"/>
      <c r="J43" s="3"/>
      <c r="K43" s="3"/>
      <c r="L43" s="3"/>
      <c r="M43" s="3"/>
      <c r="N43" s="3"/>
      <c r="O43" s="3"/>
      <c r="P43" s="3"/>
      <c r="Q43" s="3"/>
      <c r="R43" s="3"/>
      <c r="S43" s="3"/>
      <c r="T43" s="3"/>
      <c r="U43" s="3"/>
      <c r="V43" s="3"/>
      <c r="W43" s="3"/>
      <c r="X43" s="3"/>
      <c r="Y43" s="36"/>
      <c r="AG43" s="4"/>
    </row>
    <row r="44" spans="1:33">
      <c r="A44" s="3"/>
      <c r="B44" s="3"/>
      <c r="C44" s="3"/>
      <c r="D44" s="31"/>
      <c r="E44" s="31"/>
      <c r="F44" s="3"/>
      <c r="G44" s="3"/>
      <c r="H44" s="3"/>
      <c r="I44" s="3"/>
      <c r="J44" s="3"/>
      <c r="K44" s="3"/>
      <c r="L44" s="3"/>
      <c r="M44" s="3"/>
      <c r="N44" s="3"/>
      <c r="O44" s="3"/>
      <c r="P44" s="3"/>
      <c r="Q44" s="3"/>
      <c r="R44" s="3"/>
      <c r="S44" s="3"/>
      <c r="T44" s="3"/>
      <c r="U44" s="3"/>
      <c r="V44" s="3"/>
      <c r="W44" s="3"/>
      <c r="X44" s="3"/>
      <c r="Y44" s="36"/>
      <c r="AG44" s="4"/>
    </row>
    <row r="45" spans="1:33">
      <c r="A45" s="3"/>
      <c r="B45" s="3"/>
      <c r="C45" s="3"/>
      <c r="D45" s="31"/>
      <c r="E45" s="31"/>
      <c r="F45" s="3"/>
      <c r="G45" s="3"/>
      <c r="H45" s="3"/>
      <c r="I45" s="3"/>
      <c r="J45" s="3"/>
      <c r="K45" s="3"/>
      <c r="L45" s="3"/>
      <c r="M45" s="3"/>
      <c r="N45" s="3"/>
      <c r="O45" s="3"/>
      <c r="P45" s="3"/>
      <c r="Q45" s="3"/>
      <c r="R45" s="3"/>
      <c r="S45" s="3"/>
      <c r="T45" s="3"/>
      <c r="U45" s="3"/>
      <c r="V45" s="3"/>
      <c r="W45" s="3"/>
      <c r="X45" s="3"/>
      <c r="Y45" s="36"/>
      <c r="AG45" s="4"/>
    </row>
    <row r="46" spans="1:33">
      <c r="A46" s="3"/>
      <c r="B46" s="3"/>
      <c r="C46" s="3"/>
      <c r="D46" s="31"/>
      <c r="E46" s="31"/>
      <c r="F46" s="3"/>
      <c r="G46" s="3"/>
      <c r="H46" s="3"/>
      <c r="I46" s="3"/>
      <c r="J46" s="3"/>
      <c r="K46" s="3"/>
      <c r="L46" s="3"/>
      <c r="M46" s="3"/>
      <c r="N46" s="3"/>
      <c r="O46" s="3"/>
      <c r="P46" s="3"/>
      <c r="Q46" s="3"/>
      <c r="R46" s="3"/>
      <c r="S46" s="3"/>
      <c r="T46" s="3"/>
      <c r="U46" s="3"/>
      <c r="V46" s="3"/>
      <c r="W46" s="3"/>
      <c r="X46" s="3"/>
      <c r="Y46" s="36"/>
      <c r="AG46" s="4"/>
    </row>
    <row r="47" spans="1:33">
      <c r="A47" s="3"/>
      <c r="B47" s="3"/>
      <c r="C47" s="3"/>
      <c r="D47" s="31"/>
      <c r="E47" s="31"/>
      <c r="F47" s="3"/>
      <c r="G47" s="3"/>
      <c r="H47" s="3"/>
      <c r="I47" s="3"/>
      <c r="J47" s="3"/>
      <c r="K47" s="3"/>
      <c r="L47" s="3"/>
      <c r="M47" s="3"/>
      <c r="N47" s="3"/>
      <c r="O47" s="3"/>
      <c r="P47" s="3"/>
      <c r="Q47" s="3"/>
      <c r="R47" s="3"/>
      <c r="S47" s="3"/>
      <c r="T47" s="3"/>
      <c r="U47" s="3"/>
      <c r="V47" s="3"/>
      <c r="W47" s="3"/>
      <c r="X47" s="3"/>
      <c r="Y47" s="36"/>
      <c r="AG47" s="4"/>
    </row>
    <row r="48" spans="1:33">
      <c r="A48" s="3"/>
      <c r="B48" s="3"/>
      <c r="C48" s="3"/>
      <c r="D48" s="31"/>
      <c r="E48" s="31"/>
      <c r="F48" s="3"/>
      <c r="G48" s="3"/>
      <c r="H48" s="3"/>
      <c r="I48" s="3"/>
      <c r="J48" s="3"/>
      <c r="K48" s="3"/>
      <c r="L48" s="3"/>
      <c r="M48" s="3"/>
      <c r="N48" s="3"/>
      <c r="O48" s="3"/>
      <c r="P48" s="3"/>
      <c r="Q48" s="3"/>
      <c r="R48" s="3"/>
      <c r="S48" s="3"/>
      <c r="T48" s="3"/>
      <c r="U48" s="3"/>
      <c r="V48" s="3"/>
      <c r="W48" s="3"/>
      <c r="X48" s="3"/>
      <c r="Y48" s="36"/>
      <c r="AG48" s="4"/>
    </row>
    <row r="49" spans="1:33">
      <c r="A49" s="3"/>
      <c r="B49" s="3"/>
      <c r="C49" s="3"/>
      <c r="D49" s="31"/>
      <c r="E49" s="31"/>
      <c r="F49" s="3"/>
      <c r="G49" s="3"/>
      <c r="H49" s="3"/>
      <c r="I49" s="3"/>
      <c r="J49" s="3"/>
      <c r="K49" s="3"/>
      <c r="L49" s="3"/>
      <c r="M49" s="3"/>
      <c r="N49" s="3"/>
      <c r="O49" s="3"/>
      <c r="P49" s="3"/>
      <c r="Q49" s="3"/>
      <c r="R49" s="3"/>
      <c r="S49" s="3"/>
      <c r="T49" s="3"/>
      <c r="U49" s="3"/>
      <c r="V49" s="3"/>
      <c r="W49" s="3"/>
      <c r="X49" s="3"/>
      <c r="Y49" s="36"/>
      <c r="AG49" s="4"/>
    </row>
    <row r="50" spans="1:33">
      <c r="A50" s="3"/>
      <c r="B50" s="3"/>
      <c r="C50" s="3"/>
      <c r="D50" s="31"/>
      <c r="E50" s="31"/>
      <c r="F50" s="3"/>
      <c r="G50" s="3"/>
      <c r="H50" s="3"/>
      <c r="I50" s="3"/>
      <c r="J50" s="3"/>
      <c r="K50" s="3"/>
      <c r="L50" s="3"/>
      <c r="M50" s="3"/>
      <c r="N50" s="3"/>
      <c r="O50" s="3"/>
      <c r="P50" s="3"/>
      <c r="Q50" s="3"/>
      <c r="R50" s="3"/>
      <c r="S50" s="3"/>
      <c r="T50" s="3"/>
      <c r="U50" s="3"/>
      <c r="V50" s="3"/>
      <c r="W50" s="3"/>
      <c r="X50" s="3"/>
      <c r="Y50" s="36"/>
      <c r="AG50" s="4"/>
    </row>
    <row r="51" spans="1:33">
      <c r="A51" s="3"/>
      <c r="B51" s="3"/>
      <c r="C51" s="3"/>
      <c r="D51" s="31"/>
      <c r="E51" s="31"/>
      <c r="F51" s="3"/>
      <c r="G51" s="3"/>
      <c r="H51" s="3"/>
      <c r="I51" s="3"/>
      <c r="J51" s="3"/>
      <c r="K51" s="3"/>
      <c r="L51" s="3"/>
      <c r="M51" s="3"/>
      <c r="N51" s="3"/>
      <c r="O51" s="3"/>
      <c r="P51" s="3"/>
      <c r="Q51" s="3"/>
      <c r="R51" s="3"/>
      <c r="S51" s="3"/>
      <c r="T51" s="3"/>
      <c r="U51" s="3"/>
      <c r="V51" s="3"/>
      <c r="W51" s="3"/>
      <c r="X51" s="3"/>
      <c r="Y51" s="36"/>
      <c r="AG51" s="4"/>
    </row>
    <row r="52" spans="1:33">
      <c r="A52" s="3"/>
      <c r="B52" s="3"/>
      <c r="C52" s="3"/>
      <c r="D52" s="31"/>
      <c r="E52" s="31"/>
      <c r="F52" s="3"/>
      <c r="G52" s="3"/>
      <c r="H52" s="3"/>
      <c r="I52" s="3"/>
      <c r="J52" s="3"/>
      <c r="K52" s="3"/>
      <c r="L52" s="3"/>
      <c r="M52" s="3"/>
      <c r="N52" s="3"/>
      <c r="O52" s="3"/>
      <c r="P52" s="3"/>
      <c r="Q52" s="3"/>
      <c r="R52" s="3"/>
      <c r="S52" s="3"/>
      <c r="T52" s="3"/>
      <c r="U52" s="3"/>
      <c r="V52" s="3"/>
      <c r="W52" s="3"/>
      <c r="X52" s="3"/>
      <c r="Y52" s="36"/>
      <c r="AG52" s="4"/>
    </row>
    <row r="53" spans="1:33">
      <c r="A53" s="3"/>
      <c r="B53" s="3"/>
      <c r="C53" s="3"/>
      <c r="D53" s="31"/>
      <c r="E53" s="31"/>
      <c r="F53" s="3"/>
      <c r="G53" s="3"/>
      <c r="H53" s="3"/>
      <c r="I53" s="3"/>
      <c r="J53" s="3"/>
      <c r="K53" s="3"/>
      <c r="L53" s="3"/>
      <c r="M53" s="3"/>
      <c r="N53" s="3"/>
      <c r="O53" s="3"/>
      <c r="P53" s="3"/>
      <c r="Q53" s="3"/>
      <c r="R53" s="3"/>
      <c r="S53" s="3"/>
      <c r="T53" s="3"/>
      <c r="U53" s="3"/>
      <c r="V53" s="3"/>
      <c r="W53" s="3"/>
      <c r="X53" s="3"/>
      <c r="Y53" s="36"/>
      <c r="AG53" s="4"/>
    </row>
    <row r="54" spans="1:33">
      <c r="A54" s="3"/>
      <c r="B54" s="3"/>
      <c r="C54" s="3"/>
      <c r="D54" s="31"/>
      <c r="E54" s="31"/>
      <c r="F54" s="3"/>
      <c r="G54" s="3"/>
      <c r="H54" s="3"/>
      <c r="I54" s="3"/>
      <c r="J54" s="3"/>
      <c r="K54" s="3"/>
      <c r="L54" s="3"/>
      <c r="M54" s="3"/>
      <c r="N54" s="3"/>
      <c r="O54" s="3"/>
      <c r="P54" s="3"/>
      <c r="Q54" s="3"/>
      <c r="R54" s="3"/>
      <c r="S54" s="3"/>
      <c r="T54" s="3"/>
      <c r="U54" s="3"/>
      <c r="V54" s="3"/>
      <c r="W54" s="3"/>
      <c r="X54" s="3"/>
      <c r="Y54" s="36"/>
      <c r="AG54" s="4"/>
    </row>
    <row r="55" spans="1:33">
      <c r="A55" s="3"/>
      <c r="B55" s="3"/>
      <c r="C55" s="3"/>
      <c r="D55" s="31"/>
      <c r="E55" s="31"/>
      <c r="F55" s="3"/>
      <c r="G55" s="3"/>
      <c r="H55" s="3"/>
      <c r="I55" s="3"/>
      <c r="J55" s="3"/>
      <c r="K55" s="3"/>
      <c r="L55" s="3"/>
      <c r="M55" s="3"/>
      <c r="N55" s="3"/>
      <c r="O55" s="3"/>
      <c r="P55" s="3"/>
      <c r="Q55" s="3"/>
      <c r="R55" s="3"/>
      <c r="S55" s="3"/>
      <c r="T55" s="3"/>
      <c r="U55" s="3"/>
      <c r="V55" s="3"/>
      <c r="W55" s="3"/>
      <c r="X55" s="3"/>
      <c r="Y55" s="36"/>
      <c r="AG55" s="4"/>
    </row>
    <row r="56" spans="1:33">
      <c r="A56" s="3"/>
      <c r="B56" s="3"/>
      <c r="C56" s="3"/>
      <c r="D56" s="31"/>
      <c r="E56" s="31"/>
      <c r="F56" s="3"/>
      <c r="G56" s="3"/>
      <c r="H56" s="3"/>
      <c r="I56" s="3"/>
      <c r="J56" s="3"/>
      <c r="K56" s="3"/>
      <c r="L56" s="3"/>
      <c r="M56" s="3"/>
      <c r="N56" s="3"/>
      <c r="O56" s="3"/>
      <c r="P56" s="3"/>
      <c r="Q56" s="3"/>
      <c r="R56" s="3"/>
      <c r="S56" s="3"/>
      <c r="T56" s="3"/>
      <c r="U56" s="3"/>
      <c r="V56" s="3"/>
      <c r="W56" s="3"/>
      <c r="X56" s="3"/>
      <c r="Y56" s="36"/>
      <c r="AG56" s="4"/>
    </row>
    <row r="57" spans="1:33">
      <c r="A57" s="3"/>
      <c r="B57" s="3"/>
      <c r="C57" s="3"/>
      <c r="D57" s="31"/>
      <c r="E57" s="31"/>
      <c r="F57" s="3"/>
      <c r="G57" s="3"/>
      <c r="H57" s="3"/>
      <c r="I57" s="3"/>
      <c r="J57" s="3"/>
      <c r="K57" s="3"/>
      <c r="L57" s="3"/>
      <c r="M57" s="3"/>
      <c r="N57" s="3"/>
      <c r="O57" s="3"/>
      <c r="P57" s="3"/>
      <c r="Q57" s="3"/>
      <c r="R57" s="3"/>
      <c r="S57" s="3"/>
      <c r="T57" s="3"/>
      <c r="U57" s="3"/>
      <c r="V57" s="3"/>
      <c r="W57" s="3"/>
      <c r="X57" s="3"/>
      <c r="Y57" s="36"/>
      <c r="AG57" s="4"/>
    </row>
    <row r="58" spans="1:33">
      <c r="A58" s="3"/>
      <c r="B58" s="3"/>
      <c r="C58" s="3"/>
      <c r="D58" s="31"/>
      <c r="E58" s="31"/>
      <c r="F58" s="3"/>
      <c r="G58" s="3"/>
      <c r="H58" s="3"/>
      <c r="I58" s="3"/>
      <c r="J58" s="3"/>
      <c r="K58" s="3"/>
      <c r="L58" s="3"/>
      <c r="M58" s="3"/>
      <c r="N58" s="3"/>
      <c r="O58" s="3"/>
      <c r="P58" s="3"/>
      <c r="Q58" s="3"/>
      <c r="R58" s="3"/>
      <c r="S58" s="3"/>
      <c r="T58" s="3"/>
      <c r="U58" s="3"/>
      <c r="V58" s="3"/>
      <c r="W58" s="3"/>
      <c r="X58" s="3"/>
      <c r="Y58" s="36"/>
      <c r="AG58" s="4"/>
    </row>
    <row r="59" spans="1:33">
      <c r="A59" s="3"/>
      <c r="B59" s="3"/>
      <c r="C59" s="3"/>
      <c r="D59" s="31"/>
      <c r="E59" s="31"/>
      <c r="F59" s="3"/>
      <c r="G59" s="3"/>
      <c r="H59" s="3"/>
      <c r="I59" s="3"/>
      <c r="J59" s="3"/>
      <c r="K59" s="3"/>
      <c r="L59" s="3"/>
      <c r="M59" s="3"/>
      <c r="N59" s="3"/>
      <c r="O59" s="3"/>
      <c r="P59" s="3"/>
      <c r="Q59" s="3"/>
      <c r="R59" s="3"/>
      <c r="S59" s="3"/>
      <c r="T59" s="3"/>
      <c r="U59" s="3"/>
      <c r="V59" s="3"/>
      <c r="W59" s="3"/>
      <c r="X59" s="3"/>
      <c r="Y59" s="36"/>
      <c r="AG59" s="4"/>
    </row>
    <row r="60" spans="1:33">
      <c r="A60" s="3"/>
      <c r="B60" s="3"/>
      <c r="C60" s="3"/>
      <c r="D60" s="31"/>
      <c r="E60" s="31"/>
      <c r="F60" s="3"/>
      <c r="G60" s="3"/>
      <c r="H60" s="3"/>
      <c r="I60" s="3"/>
      <c r="J60" s="3"/>
      <c r="K60" s="3"/>
      <c r="L60" s="3"/>
      <c r="M60" s="3"/>
      <c r="N60" s="3"/>
      <c r="O60" s="3"/>
      <c r="P60" s="3"/>
      <c r="Q60" s="3"/>
      <c r="R60" s="3"/>
      <c r="S60" s="3"/>
      <c r="T60" s="3"/>
      <c r="U60" s="3"/>
      <c r="V60" s="3"/>
      <c r="W60" s="3"/>
      <c r="X60" s="3"/>
      <c r="Y60" s="36"/>
      <c r="AG60" s="4"/>
    </row>
    <row r="61" spans="1:33">
      <c r="A61" s="3"/>
      <c r="B61" s="3"/>
      <c r="C61" s="3"/>
      <c r="D61" s="31"/>
      <c r="E61" s="31"/>
      <c r="F61" s="3"/>
      <c r="G61" s="3"/>
      <c r="H61" s="3"/>
      <c r="I61" s="3"/>
      <c r="J61" s="3"/>
      <c r="K61" s="3"/>
      <c r="L61" s="3"/>
      <c r="M61" s="3"/>
      <c r="N61" s="3"/>
      <c r="O61" s="3"/>
      <c r="P61" s="3"/>
      <c r="Q61" s="3"/>
      <c r="R61" s="3"/>
      <c r="S61" s="3"/>
      <c r="T61" s="3"/>
      <c r="U61" s="3"/>
      <c r="V61" s="3"/>
      <c r="W61" s="3"/>
      <c r="X61" s="3"/>
      <c r="Y61" s="36"/>
      <c r="AG61" s="4"/>
    </row>
    <row r="62" spans="1:33">
      <c r="A62" s="3"/>
      <c r="B62" s="3"/>
      <c r="C62" s="3"/>
      <c r="D62" s="31"/>
      <c r="E62" s="31"/>
      <c r="F62" s="3"/>
      <c r="G62" s="3"/>
      <c r="H62" s="3"/>
      <c r="I62" s="3"/>
      <c r="J62" s="3"/>
      <c r="K62" s="3"/>
      <c r="L62" s="3"/>
      <c r="M62" s="3"/>
      <c r="N62" s="3"/>
      <c r="O62" s="3"/>
      <c r="P62" s="3"/>
      <c r="Q62" s="3"/>
      <c r="R62" s="3"/>
      <c r="S62" s="3"/>
      <c r="T62" s="3"/>
      <c r="U62" s="3"/>
      <c r="V62" s="3"/>
      <c r="W62" s="3"/>
      <c r="X62" s="3"/>
      <c r="Y62" s="36"/>
      <c r="AG62" s="4"/>
    </row>
    <row r="63" spans="1:33">
      <c r="A63" s="3"/>
      <c r="B63" s="3"/>
      <c r="C63" s="3"/>
      <c r="D63" s="31"/>
      <c r="E63" s="31"/>
      <c r="F63" s="3"/>
      <c r="G63" s="3"/>
      <c r="H63" s="3"/>
      <c r="I63" s="3"/>
      <c r="J63" s="3"/>
      <c r="K63" s="3"/>
      <c r="L63" s="3"/>
      <c r="M63" s="3"/>
      <c r="N63" s="3"/>
      <c r="O63" s="3"/>
      <c r="P63" s="3"/>
      <c r="Q63" s="3"/>
      <c r="R63" s="3"/>
      <c r="S63" s="3"/>
      <c r="T63" s="3"/>
      <c r="U63" s="3"/>
      <c r="V63" s="3"/>
      <c r="W63" s="3"/>
      <c r="X63" s="3"/>
      <c r="Y63" s="36"/>
      <c r="AG63" s="4"/>
    </row>
    <row r="64" spans="1:33">
      <c r="A64" s="3"/>
      <c r="B64" s="3"/>
      <c r="C64" s="3"/>
      <c r="D64" s="31"/>
      <c r="E64" s="31"/>
      <c r="F64" s="3"/>
      <c r="G64" s="3"/>
      <c r="H64" s="3"/>
      <c r="I64" s="3"/>
      <c r="J64" s="3"/>
      <c r="K64" s="3"/>
      <c r="L64" s="3"/>
      <c r="M64" s="3"/>
      <c r="N64" s="3"/>
      <c r="O64" s="3"/>
      <c r="P64" s="3"/>
      <c r="Q64" s="3"/>
      <c r="R64" s="3"/>
      <c r="S64" s="3"/>
      <c r="T64" s="3"/>
      <c r="U64" s="3"/>
      <c r="V64" s="3"/>
      <c r="W64" s="3"/>
      <c r="X64" s="3"/>
      <c r="Y64" s="36"/>
      <c r="AG64" s="4"/>
    </row>
    <row r="65" spans="1:33">
      <c r="A65" s="3"/>
      <c r="B65" s="3"/>
      <c r="C65" s="3"/>
      <c r="D65" s="31"/>
      <c r="E65" s="31"/>
      <c r="F65" s="3"/>
      <c r="G65" s="3"/>
      <c r="H65" s="3"/>
      <c r="I65" s="3"/>
      <c r="J65" s="3"/>
      <c r="K65" s="3"/>
      <c r="L65" s="3"/>
      <c r="M65" s="3"/>
      <c r="N65" s="3"/>
      <c r="O65" s="3"/>
      <c r="P65" s="3"/>
      <c r="Q65" s="3"/>
      <c r="R65" s="3"/>
      <c r="S65" s="3"/>
      <c r="T65" s="3"/>
      <c r="U65" s="3"/>
      <c r="V65" s="3"/>
      <c r="W65" s="3"/>
      <c r="X65" s="3"/>
      <c r="Y65" s="36"/>
      <c r="AG65" s="4"/>
    </row>
    <row r="66" spans="1:33">
      <c r="A66" s="3"/>
      <c r="B66" s="3"/>
      <c r="C66" s="3"/>
      <c r="D66" s="31"/>
      <c r="E66" s="31"/>
      <c r="F66" s="3"/>
      <c r="G66" s="3"/>
      <c r="H66" s="3"/>
      <c r="I66" s="3"/>
      <c r="J66" s="3"/>
      <c r="K66" s="3"/>
      <c r="L66" s="3"/>
      <c r="M66" s="3"/>
      <c r="N66" s="3"/>
      <c r="O66" s="3"/>
      <c r="P66" s="3"/>
      <c r="Q66" s="3"/>
      <c r="R66" s="3"/>
      <c r="S66" s="3"/>
      <c r="T66" s="3"/>
      <c r="U66" s="3"/>
      <c r="V66" s="3"/>
      <c r="W66" s="3"/>
      <c r="X66" s="3"/>
      <c r="Y66" s="36"/>
      <c r="AG66" s="4"/>
    </row>
    <row r="67" spans="1:33">
      <c r="A67" s="3"/>
      <c r="B67" s="3"/>
      <c r="C67" s="3"/>
      <c r="D67" s="31"/>
      <c r="E67" s="31"/>
      <c r="F67" s="3"/>
      <c r="G67" s="3"/>
      <c r="H67" s="3"/>
      <c r="I67" s="3"/>
      <c r="J67" s="3"/>
      <c r="K67" s="3"/>
      <c r="L67" s="3"/>
      <c r="M67" s="3"/>
      <c r="N67" s="3"/>
      <c r="O67" s="3"/>
      <c r="P67" s="3"/>
      <c r="Q67" s="3"/>
      <c r="R67" s="3"/>
      <c r="S67" s="3"/>
      <c r="T67" s="3"/>
      <c r="U67" s="3"/>
      <c r="V67" s="3"/>
      <c r="W67" s="3"/>
      <c r="X67" s="3"/>
      <c r="Y67" s="36"/>
      <c r="AG67" s="4"/>
    </row>
    <row r="68" spans="1:33">
      <c r="A68" s="3"/>
      <c r="B68" s="3"/>
      <c r="C68" s="3"/>
      <c r="D68" s="31"/>
      <c r="E68" s="31"/>
      <c r="F68" s="3"/>
      <c r="G68" s="3"/>
      <c r="H68" s="3"/>
      <c r="I68" s="3"/>
      <c r="J68" s="3"/>
      <c r="K68" s="3"/>
      <c r="L68" s="3"/>
      <c r="M68" s="3"/>
      <c r="N68" s="3"/>
      <c r="O68" s="3"/>
      <c r="P68" s="3"/>
      <c r="Q68" s="3"/>
      <c r="R68" s="3"/>
      <c r="S68" s="3"/>
      <c r="T68" s="3"/>
      <c r="U68" s="3"/>
      <c r="V68" s="3"/>
      <c r="W68" s="3"/>
      <c r="X68" s="3"/>
      <c r="Y68" s="36"/>
      <c r="AG68" s="4"/>
    </row>
    <row r="69" spans="1:33">
      <c r="A69" s="3"/>
      <c r="B69" s="3"/>
      <c r="C69" s="3"/>
      <c r="D69" s="31"/>
      <c r="E69" s="31"/>
      <c r="F69" s="3"/>
      <c r="G69" s="3"/>
      <c r="H69" s="3"/>
      <c r="I69" s="3"/>
      <c r="J69" s="3"/>
      <c r="K69" s="3"/>
      <c r="L69" s="3"/>
      <c r="M69" s="3"/>
      <c r="N69" s="3"/>
      <c r="O69" s="3"/>
      <c r="P69" s="3"/>
      <c r="Q69" s="3"/>
      <c r="R69" s="3"/>
      <c r="S69" s="3"/>
      <c r="T69" s="3"/>
      <c r="U69" s="3"/>
      <c r="V69" s="3"/>
      <c r="W69" s="3"/>
      <c r="X69" s="3"/>
      <c r="Y69" s="36"/>
      <c r="AG69" s="4"/>
    </row>
    <row r="70" spans="1:33">
      <c r="A70" s="3"/>
      <c r="B70" s="3"/>
      <c r="C70" s="3"/>
      <c r="D70" s="31"/>
      <c r="E70" s="31"/>
      <c r="F70" s="3"/>
      <c r="G70" s="3"/>
      <c r="H70" s="3"/>
      <c r="I70" s="3"/>
      <c r="J70" s="3"/>
      <c r="K70" s="3"/>
      <c r="L70" s="3"/>
      <c r="M70" s="3"/>
      <c r="N70" s="3"/>
      <c r="O70" s="3"/>
      <c r="P70" s="3"/>
      <c r="Q70" s="3"/>
      <c r="R70" s="3"/>
      <c r="S70" s="3"/>
      <c r="T70" s="3"/>
      <c r="U70" s="3"/>
      <c r="V70" s="3"/>
      <c r="W70" s="3"/>
      <c r="X70" s="3"/>
      <c r="Y70" s="36"/>
      <c r="AG70" s="4"/>
    </row>
    <row r="71" spans="1:33">
      <c r="A71" s="3"/>
      <c r="B71" s="3"/>
      <c r="C71" s="3"/>
      <c r="D71" s="31"/>
      <c r="E71" s="31"/>
      <c r="F71" s="3"/>
      <c r="G71" s="3"/>
      <c r="H71" s="3"/>
      <c r="I71" s="3"/>
      <c r="J71" s="3"/>
      <c r="K71" s="3"/>
      <c r="L71" s="3"/>
      <c r="M71" s="3"/>
      <c r="N71" s="3"/>
      <c r="O71" s="3"/>
      <c r="P71" s="3"/>
      <c r="Q71" s="3"/>
      <c r="R71" s="3"/>
      <c r="S71" s="3"/>
      <c r="T71" s="3"/>
      <c r="U71" s="3"/>
      <c r="V71" s="3"/>
      <c r="W71" s="3"/>
      <c r="X71" s="3"/>
      <c r="Y71" s="36"/>
      <c r="AG71" s="4"/>
    </row>
    <row r="72" spans="1:33">
      <c r="A72" s="3"/>
      <c r="B72" s="3"/>
      <c r="C72" s="3"/>
      <c r="D72" s="31"/>
      <c r="E72" s="31"/>
      <c r="F72" s="3"/>
      <c r="G72" s="3"/>
      <c r="H72" s="3"/>
      <c r="I72" s="3"/>
      <c r="J72" s="3"/>
      <c r="K72" s="3"/>
      <c r="L72" s="3"/>
      <c r="M72" s="3"/>
      <c r="N72" s="3"/>
      <c r="O72" s="3"/>
      <c r="P72" s="3"/>
      <c r="Q72" s="3"/>
      <c r="R72" s="3"/>
      <c r="S72" s="3"/>
      <c r="T72" s="3"/>
      <c r="U72" s="3"/>
      <c r="V72" s="3"/>
      <c r="W72" s="3"/>
      <c r="X72" s="3"/>
      <c r="Y72" s="36"/>
      <c r="AG72" s="4"/>
    </row>
    <row r="73" spans="1:33">
      <c r="A73" s="3"/>
      <c r="B73" s="3"/>
      <c r="C73" s="3"/>
      <c r="D73" s="31"/>
      <c r="E73" s="31"/>
      <c r="F73" s="3"/>
      <c r="G73" s="3"/>
      <c r="H73" s="3"/>
      <c r="I73" s="3"/>
      <c r="J73" s="3"/>
      <c r="K73" s="3"/>
      <c r="L73" s="3"/>
      <c r="M73" s="3"/>
      <c r="N73" s="3"/>
      <c r="O73" s="3"/>
      <c r="P73" s="3"/>
      <c r="Q73" s="3"/>
      <c r="R73" s="3"/>
      <c r="S73" s="3"/>
      <c r="T73" s="3"/>
      <c r="U73" s="3"/>
      <c r="V73" s="3"/>
      <c r="W73" s="3"/>
      <c r="X73" s="3"/>
      <c r="Y73" s="36"/>
      <c r="AG73" s="4"/>
    </row>
    <row r="74" spans="1:33">
      <c r="A74" s="3"/>
      <c r="B74" s="3"/>
      <c r="C74" s="3"/>
      <c r="D74" s="31"/>
      <c r="E74" s="31"/>
      <c r="F74" s="3"/>
      <c r="G74" s="3"/>
      <c r="H74" s="3"/>
      <c r="I74" s="3"/>
      <c r="J74" s="3"/>
      <c r="K74" s="3"/>
      <c r="L74" s="3"/>
      <c r="M74" s="3"/>
      <c r="N74" s="3"/>
      <c r="O74" s="3"/>
      <c r="P74" s="3"/>
      <c r="Q74" s="3"/>
      <c r="R74" s="3"/>
      <c r="S74" s="3"/>
      <c r="T74" s="3"/>
      <c r="U74" s="3"/>
      <c r="V74" s="3"/>
      <c r="W74" s="3"/>
      <c r="X74" s="3"/>
      <c r="Y74" s="36"/>
      <c r="AG74" s="4"/>
    </row>
    <row r="75" spans="1:33">
      <c r="A75" s="3"/>
      <c r="B75" s="3"/>
      <c r="C75" s="3"/>
      <c r="D75" s="31"/>
      <c r="E75" s="31"/>
      <c r="F75" s="3"/>
      <c r="G75" s="3"/>
      <c r="H75" s="3"/>
      <c r="I75" s="3"/>
      <c r="J75" s="3"/>
      <c r="K75" s="3"/>
      <c r="L75" s="3"/>
      <c r="M75" s="3"/>
      <c r="N75" s="3"/>
      <c r="O75" s="3"/>
      <c r="P75" s="3"/>
      <c r="Q75" s="3"/>
      <c r="R75" s="3"/>
      <c r="S75" s="3"/>
      <c r="T75" s="3"/>
      <c r="U75" s="3"/>
      <c r="V75" s="3"/>
      <c r="W75" s="3"/>
      <c r="X75" s="3"/>
      <c r="Y75" s="36"/>
      <c r="AG75" s="4"/>
    </row>
    <row r="76" spans="1:33">
      <c r="A76" s="3"/>
      <c r="B76" s="3"/>
      <c r="C76" s="3"/>
      <c r="D76" s="31"/>
      <c r="E76" s="31"/>
      <c r="F76" s="3"/>
      <c r="G76" s="3"/>
      <c r="H76" s="3"/>
      <c r="I76" s="3"/>
      <c r="J76" s="3"/>
      <c r="K76" s="3"/>
      <c r="L76" s="3"/>
      <c r="M76" s="3"/>
      <c r="N76" s="3"/>
      <c r="O76" s="3"/>
      <c r="P76" s="3"/>
      <c r="Q76" s="3"/>
      <c r="R76" s="3"/>
      <c r="S76" s="3"/>
      <c r="T76" s="3"/>
      <c r="U76" s="3"/>
      <c r="V76" s="3"/>
      <c r="W76" s="3"/>
      <c r="X76" s="3"/>
      <c r="Y76" s="36"/>
      <c r="AG76" s="4"/>
    </row>
    <row r="77" spans="1:33">
      <c r="A77" s="3"/>
      <c r="B77" s="3"/>
      <c r="C77" s="3"/>
      <c r="D77" s="31"/>
      <c r="E77" s="31"/>
      <c r="F77" s="3"/>
      <c r="G77" s="3"/>
      <c r="H77" s="3"/>
      <c r="I77" s="3"/>
      <c r="J77" s="3"/>
      <c r="K77" s="3"/>
      <c r="L77" s="3"/>
      <c r="M77" s="3"/>
      <c r="N77" s="3"/>
      <c r="O77" s="3"/>
      <c r="P77" s="3"/>
      <c r="Q77" s="3"/>
      <c r="R77" s="3"/>
      <c r="S77" s="3"/>
      <c r="T77" s="3"/>
      <c r="U77" s="3"/>
      <c r="V77" s="3"/>
      <c r="W77" s="3"/>
      <c r="X77" s="3"/>
      <c r="Y77" s="36"/>
      <c r="AG77" s="4"/>
    </row>
    <row r="78" spans="1:25">
      <c r="A78" s="3"/>
      <c r="B78" s="3"/>
      <c r="C78" s="3"/>
      <c r="D78" s="31"/>
      <c r="E78" s="31"/>
      <c r="F78" s="3"/>
      <c r="G78" s="3"/>
      <c r="H78" s="3"/>
      <c r="I78" s="3"/>
      <c r="J78" s="3"/>
      <c r="K78" s="3"/>
      <c r="L78" s="3"/>
      <c r="M78" s="3"/>
      <c r="N78" s="3"/>
      <c r="O78" s="3"/>
      <c r="P78" s="3"/>
      <c r="Q78" s="3"/>
      <c r="R78" s="3"/>
      <c r="S78" s="3"/>
      <c r="T78" s="3"/>
      <c r="U78" s="3"/>
      <c r="V78" s="3"/>
      <c r="W78" s="3"/>
      <c r="X78" s="3"/>
      <c r="Y78" s="36"/>
    </row>
    <row r="79" spans="1:25">
      <c r="A79" s="3"/>
      <c r="B79" s="3"/>
      <c r="C79" s="3"/>
      <c r="D79" s="31"/>
      <c r="E79" s="31"/>
      <c r="F79" s="3"/>
      <c r="G79" s="3"/>
      <c r="H79" s="3"/>
      <c r="I79" s="3"/>
      <c r="J79" s="3"/>
      <c r="K79" s="3"/>
      <c r="L79" s="3"/>
      <c r="M79" s="3"/>
      <c r="N79" s="3"/>
      <c r="O79" s="3"/>
      <c r="P79" s="3"/>
      <c r="Q79" s="3"/>
      <c r="R79" s="3"/>
      <c r="S79" s="3"/>
      <c r="T79" s="3"/>
      <c r="U79" s="3"/>
      <c r="V79" s="3"/>
      <c r="W79" s="3"/>
      <c r="X79" s="3"/>
      <c r="Y79" s="36"/>
    </row>
    <row r="80" spans="1:25">
      <c r="A80" s="3"/>
      <c r="B80" s="3"/>
      <c r="C80" s="3"/>
      <c r="D80" s="31"/>
      <c r="E80" s="31"/>
      <c r="F80" s="3"/>
      <c r="G80" s="3"/>
      <c r="H80" s="3"/>
      <c r="I80" s="3"/>
      <c r="J80" s="3"/>
      <c r="K80" s="3"/>
      <c r="L80" s="3"/>
      <c r="M80" s="3"/>
      <c r="N80" s="3"/>
      <c r="O80" s="3"/>
      <c r="P80" s="3"/>
      <c r="Q80" s="3"/>
      <c r="R80" s="3"/>
      <c r="S80" s="3"/>
      <c r="T80" s="3"/>
      <c r="U80" s="3"/>
      <c r="V80" s="3"/>
      <c r="W80" s="3"/>
      <c r="X80" s="3"/>
      <c r="Y80" s="36"/>
    </row>
    <row r="81" spans="1:25">
      <c r="A81" s="3"/>
      <c r="B81" s="3"/>
      <c r="C81" s="3"/>
      <c r="D81" s="31"/>
      <c r="E81" s="31"/>
      <c r="F81" s="3"/>
      <c r="G81" s="3"/>
      <c r="H81" s="3"/>
      <c r="I81" s="3"/>
      <c r="J81" s="3"/>
      <c r="K81" s="3"/>
      <c r="L81" s="3"/>
      <c r="M81" s="3"/>
      <c r="N81" s="3"/>
      <c r="O81" s="3"/>
      <c r="P81" s="3"/>
      <c r="Q81" s="3"/>
      <c r="R81" s="3"/>
      <c r="S81" s="3"/>
      <c r="T81" s="3"/>
      <c r="U81" s="3"/>
      <c r="V81" s="3"/>
      <c r="W81" s="3"/>
      <c r="X81" s="3"/>
      <c r="Y81" s="36"/>
    </row>
    <row r="82" spans="1:25">
      <c r="A82" s="3"/>
      <c r="B82" s="3"/>
      <c r="C82" s="3"/>
      <c r="D82" s="31"/>
      <c r="E82" s="31"/>
      <c r="F82" s="3"/>
      <c r="G82" s="3"/>
      <c r="H82" s="3"/>
      <c r="I82" s="3"/>
      <c r="J82" s="3"/>
      <c r="K82" s="3"/>
      <c r="L82" s="3"/>
      <c r="M82" s="3"/>
      <c r="N82" s="3"/>
      <c r="O82" s="3"/>
      <c r="P82" s="3"/>
      <c r="Q82" s="3"/>
      <c r="R82" s="3"/>
      <c r="S82" s="3"/>
      <c r="T82" s="3"/>
      <c r="U82" s="3"/>
      <c r="V82" s="3"/>
      <c r="W82" s="3"/>
      <c r="X82" s="3"/>
      <c r="Y82" s="36"/>
    </row>
    <row r="83" spans="1:25">
      <c r="A83" s="3"/>
      <c r="B83" s="3"/>
      <c r="C83" s="3"/>
      <c r="D83" s="31"/>
      <c r="E83" s="31"/>
      <c r="F83" s="3"/>
      <c r="G83" s="3"/>
      <c r="H83" s="3"/>
      <c r="I83" s="3"/>
      <c r="J83" s="3"/>
      <c r="K83" s="3"/>
      <c r="L83" s="3"/>
      <c r="M83" s="3"/>
      <c r="N83" s="3"/>
      <c r="O83" s="3"/>
      <c r="P83" s="3"/>
      <c r="Q83" s="3"/>
      <c r="R83" s="3"/>
      <c r="S83" s="3"/>
      <c r="T83" s="3"/>
      <c r="U83" s="3"/>
      <c r="V83" s="3"/>
      <c r="W83" s="3"/>
      <c r="X83" s="3"/>
      <c r="Y83" s="36"/>
    </row>
    <row r="84" spans="1:25">
      <c r="A84" s="3"/>
      <c r="B84" s="3"/>
      <c r="C84" s="3"/>
      <c r="D84" s="31"/>
      <c r="E84" s="31"/>
      <c r="F84" s="3"/>
      <c r="G84" s="3"/>
      <c r="H84" s="3"/>
      <c r="I84" s="3"/>
      <c r="J84" s="3"/>
      <c r="K84" s="3"/>
      <c r="L84" s="3"/>
      <c r="M84" s="3"/>
      <c r="N84" s="3"/>
      <c r="O84" s="3"/>
      <c r="P84" s="3"/>
      <c r="Q84" s="3"/>
      <c r="R84" s="3"/>
      <c r="S84" s="3"/>
      <c r="T84" s="3"/>
      <c r="U84" s="3"/>
      <c r="V84" s="3"/>
      <c r="W84" s="3"/>
      <c r="X84" s="3"/>
      <c r="Y84" s="36"/>
    </row>
    <row r="85" spans="1:25">
      <c r="A85" s="3"/>
      <c r="B85" s="3"/>
      <c r="C85" s="3"/>
      <c r="D85" s="31"/>
      <c r="E85" s="31"/>
      <c r="F85" s="3"/>
      <c r="G85" s="3"/>
      <c r="H85" s="3"/>
      <c r="I85" s="3"/>
      <c r="J85" s="3"/>
      <c r="K85" s="3"/>
      <c r="L85" s="3"/>
      <c r="M85" s="3"/>
      <c r="N85" s="3"/>
      <c r="O85" s="3"/>
      <c r="P85" s="3"/>
      <c r="Q85" s="3"/>
      <c r="R85" s="3"/>
      <c r="S85" s="3"/>
      <c r="T85" s="3"/>
      <c r="U85" s="3"/>
      <c r="V85" s="3"/>
      <c r="W85" s="3"/>
      <c r="X85" s="3"/>
      <c r="Y85" s="36"/>
    </row>
    <row r="86" spans="1:25">
      <c r="A86" s="3"/>
      <c r="B86" s="3"/>
      <c r="C86" s="3"/>
      <c r="D86" s="31"/>
      <c r="E86" s="31"/>
      <c r="F86" s="3"/>
      <c r="G86" s="3"/>
      <c r="H86" s="3"/>
      <c r="I86" s="3"/>
      <c r="J86" s="3"/>
      <c r="K86" s="3"/>
      <c r="L86" s="3"/>
      <c r="M86" s="3"/>
      <c r="N86" s="3"/>
      <c r="O86" s="3"/>
      <c r="P86" s="3"/>
      <c r="Q86" s="3"/>
      <c r="R86" s="3"/>
      <c r="S86" s="3"/>
      <c r="T86" s="3"/>
      <c r="U86" s="3"/>
      <c r="V86" s="3"/>
      <c r="W86" s="3"/>
      <c r="X86" s="3"/>
      <c r="Y86" s="36"/>
    </row>
    <row r="87" spans="1:25">
      <c r="A87" s="3"/>
      <c r="B87" s="3"/>
      <c r="C87" s="3"/>
      <c r="D87" s="31"/>
      <c r="E87" s="31"/>
      <c r="F87" s="3"/>
      <c r="G87" s="3"/>
      <c r="H87" s="3"/>
      <c r="I87" s="3"/>
      <c r="J87" s="3"/>
      <c r="K87" s="3"/>
      <c r="L87" s="3"/>
      <c r="M87" s="3"/>
      <c r="N87" s="3"/>
      <c r="O87" s="3"/>
      <c r="P87" s="3"/>
      <c r="Q87" s="3"/>
      <c r="R87" s="3"/>
      <c r="S87" s="3"/>
      <c r="T87" s="3"/>
      <c r="U87" s="3"/>
      <c r="V87" s="3"/>
      <c r="W87" s="3"/>
      <c r="X87" s="3"/>
      <c r="Y87" s="36"/>
    </row>
    <row r="88" spans="1:25">
      <c r="A88" s="3"/>
      <c r="B88" s="3"/>
      <c r="C88" s="3"/>
      <c r="D88" s="31"/>
      <c r="E88" s="31"/>
      <c r="F88" s="3"/>
      <c r="G88" s="3"/>
      <c r="H88" s="3"/>
      <c r="I88" s="3"/>
      <c r="J88" s="3"/>
      <c r="K88" s="3"/>
      <c r="L88" s="3"/>
      <c r="M88" s="3"/>
      <c r="N88" s="3"/>
      <c r="O88" s="3"/>
      <c r="P88" s="3"/>
      <c r="Q88" s="3"/>
      <c r="R88" s="3"/>
      <c r="S88" s="3"/>
      <c r="T88" s="3"/>
      <c r="U88" s="3"/>
      <c r="V88" s="3"/>
      <c r="W88" s="3"/>
      <c r="X88" s="3"/>
      <c r="Y88" s="36"/>
    </row>
    <row r="89" spans="1:25">
      <c r="A89" s="3"/>
      <c r="B89" s="3"/>
      <c r="C89" s="3"/>
      <c r="D89" s="31"/>
      <c r="E89" s="31"/>
      <c r="F89" s="3"/>
      <c r="G89" s="3"/>
      <c r="H89" s="3"/>
      <c r="I89" s="3"/>
      <c r="J89" s="3"/>
      <c r="K89" s="3"/>
      <c r="L89" s="3"/>
      <c r="M89" s="3"/>
      <c r="N89" s="3"/>
      <c r="O89" s="3"/>
      <c r="P89" s="3"/>
      <c r="Q89" s="3"/>
      <c r="R89" s="3"/>
      <c r="S89" s="3"/>
      <c r="T89" s="3"/>
      <c r="U89" s="3"/>
      <c r="V89" s="3"/>
      <c r="W89" s="3"/>
      <c r="X89" s="3"/>
      <c r="Y89" s="36"/>
    </row>
    <row r="90" spans="1:25">
      <c r="A90" s="3"/>
      <c r="B90" s="3"/>
      <c r="C90" s="3"/>
      <c r="D90" s="31"/>
      <c r="E90" s="31"/>
      <c r="F90" s="3"/>
      <c r="G90" s="3"/>
      <c r="H90" s="3"/>
      <c r="I90" s="3"/>
      <c r="J90" s="3"/>
      <c r="K90" s="3"/>
      <c r="L90" s="3"/>
      <c r="M90" s="3"/>
      <c r="N90" s="3"/>
      <c r="O90" s="3"/>
      <c r="P90" s="3"/>
      <c r="Q90" s="3"/>
      <c r="R90" s="3"/>
      <c r="S90" s="3"/>
      <c r="T90" s="3"/>
      <c r="U90" s="3"/>
      <c r="V90" s="3"/>
      <c r="W90" s="3"/>
      <c r="X90" s="3"/>
      <c r="Y90" s="36"/>
    </row>
    <row r="91" spans="1:25">
      <c r="A91" s="3"/>
      <c r="B91" s="3"/>
      <c r="C91" s="3"/>
      <c r="D91" s="31"/>
      <c r="E91" s="31"/>
      <c r="F91" s="3"/>
      <c r="G91" s="3"/>
      <c r="H91" s="3"/>
      <c r="I91" s="3"/>
      <c r="J91" s="3"/>
      <c r="K91" s="3"/>
      <c r="L91" s="3"/>
      <c r="M91" s="3"/>
      <c r="N91" s="3"/>
      <c r="O91" s="3"/>
      <c r="P91" s="3"/>
      <c r="Q91" s="3"/>
      <c r="R91" s="3"/>
      <c r="S91" s="3"/>
      <c r="T91" s="3"/>
      <c r="U91" s="3"/>
      <c r="V91" s="3"/>
      <c r="W91" s="3"/>
      <c r="X91" s="3"/>
      <c r="Y91" s="36"/>
    </row>
    <row r="92" spans="1:25">
      <c r="A92" s="3"/>
      <c r="B92" s="3"/>
      <c r="C92" s="3"/>
      <c r="D92" s="31"/>
      <c r="E92" s="31"/>
      <c r="F92" s="3"/>
      <c r="G92" s="3"/>
      <c r="H92" s="3"/>
      <c r="I92" s="3"/>
      <c r="J92" s="3"/>
      <c r="K92" s="3"/>
      <c r="L92" s="3"/>
      <c r="M92" s="3"/>
      <c r="N92" s="3"/>
      <c r="O92" s="3"/>
      <c r="P92" s="3"/>
      <c r="Q92" s="3"/>
      <c r="R92" s="3"/>
      <c r="S92" s="3"/>
      <c r="T92" s="3"/>
      <c r="U92" s="3"/>
      <c r="V92" s="3"/>
      <c r="W92" s="3"/>
      <c r="X92" s="3"/>
      <c r="Y92" s="36"/>
    </row>
    <row r="93" spans="1:25">
      <c r="A93" s="3"/>
      <c r="B93" s="3"/>
      <c r="C93" s="3"/>
      <c r="D93" s="31"/>
      <c r="E93" s="31"/>
      <c r="F93" s="3"/>
      <c r="G93" s="3"/>
      <c r="H93" s="3"/>
      <c r="I93" s="3"/>
      <c r="J93" s="3"/>
      <c r="K93" s="3"/>
      <c r="L93" s="3"/>
      <c r="M93" s="3"/>
      <c r="N93" s="3"/>
      <c r="O93" s="3"/>
      <c r="P93" s="3"/>
      <c r="Q93" s="3"/>
      <c r="R93" s="3"/>
      <c r="S93" s="3"/>
      <c r="T93" s="3"/>
      <c r="U93" s="3"/>
      <c r="V93" s="3"/>
      <c r="W93" s="3"/>
      <c r="X93" s="3"/>
      <c r="Y93" s="36"/>
    </row>
    <row r="94" spans="1:25">
      <c r="A94" s="3"/>
      <c r="B94" s="3"/>
      <c r="C94" s="3"/>
      <c r="D94" s="31"/>
      <c r="E94" s="31"/>
      <c r="F94" s="3"/>
      <c r="G94" s="3"/>
      <c r="H94" s="3"/>
      <c r="I94" s="3"/>
      <c r="J94" s="3"/>
      <c r="K94" s="3"/>
      <c r="L94" s="3"/>
      <c r="M94" s="3"/>
      <c r="N94" s="3"/>
      <c r="O94" s="3"/>
      <c r="P94" s="3"/>
      <c r="Q94" s="3"/>
      <c r="R94" s="3"/>
      <c r="S94" s="3"/>
      <c r="T94" s="3"/>
      <c r="U94" s="3"/>
      <c r="V94" s="3"/>
      <c r="W94" s="3"/>
      <c r="X94" s="3"/>
      <c r="Y94" s="36"/>
    </row>
    <row r="95" spans="1:25">
      <c r="A95" s="3"/>
      <c r="B95" s="3"/>
      <c r="C95" s="3"/>
      <c r="D95" s="31"/>
      <c r="E95" s="31"/>
      <c r="F95" s="3"/>
      <c r="G95" s="3"/>
      <c r="H95" s="3"/>
      <c r="I95" s="3"/>
      <c r="J95" s="3"/>
      <c r="K95" s="3"/>
      <c r="L95" s="3"/>
      <c r="M95" s="3"/>
      <c r="N95" s="3"/>
      <c r="O95" s="3"/>
      <c r="P95" s="3"/>
      <c r="Q95" s="3"/>
      <c r="R95" s="3"/>
      <c r="S95" s="3"/>
      <c r="T95" s="3"/>
      <c r="U95" s="3"/>
      <c r="V95" s="3"/>
      <c r="W95" s="3"/>
      <c r="X95" s="3"/>
      <c r="Y95" s="36"/>
    </row>
    <row r="96" spans="1:25">
      <c r="A96" s="3"/>
      <c r="B96" s="3"/>
      <c r="C96" s="3"/>
      <c r="D96" s="31"/>
      <c r="E96" s="31"/>
      <c r="F96" s="3"/>
      <c r="G96" s="3"/>
      <c r="H96" s="3"/>
      <c r="I96" s="3"/>
      <c r="J96" s="3"/>
      <c r="K96" s="3"/>
      <c r="L96" s="3"/>
      <c r="M96" s="3"/>
      <c r="N96" s="3"/>
      <c r="O96" s="3"/>
      <c r="P96" s="3"/>
      <c r="Q96" s="3"/>
      <c r="R96" s="3"/>
      <c r="S96" s="3"/>
      <c r="T96" s="3"/>
      <c r="U96" s="3"/>
      <c r="V96" s="3"/>
      <c r="W96" s="3"/>
      <c r="X96" s="3"/>
      <c r="Y96" s="36"/>
    </row>
    <row r="97" spans="1:25">
      <c r="A97" s="3"/>
      <c r="B97" s="3"/>
      <c r="C97" s="3"/>
      <c r="D97" s="31"/>
      <c r="E97" s="31"/>
      <c r="F97" s="3"/>
      <c r="G97" s="3"/>
      <c r="H97" s="3"/>
      <c r="I97" s="3"/>
      <c r="J97" s="3"/>
      <c r="K97" s="3"/>
      <c r="L97" s="3"/>
      <c r="M97" s="3"/>
      <c r="N97" s="3"/>
      <c r="O97" s="3"/>
      <c r="P97" s="3"/>
      <c r="Q97" s="3"/>
      <c r="R97" s="3"/>
      <c r="S97" s="3"/>
      <c r="T97" s="3"/>
      <c r="U97" s="3"/>
      <c r="V97" s="3"/>
      <c r="W97" s="3"/>
      <c r="X97" s="3"/>
      <c r="Y97" s="36"/>
    </row>
    <row r="98" spans="1:25">
      <c r="A98" s="3"/>
      <c r="B98" s="3"/>
      <c r="C98" s="3"/>
      <c r="D98" s="31"/>
      <c r="E98" s="31"/>
      <c r="F98" s="3"/>
      <c r="G98" s="3"/>
      <c r="H98" s="3"/>
      <c r="I98" s="3"/>
      <c r="J98" s="3"/>
      <c r="K98" s="3"/>
      <c r="L98" s="3"/>
      <c r="M98" s="3"/>
      <c r="N98" s="3"/>
      <c r="O98" s="3"/>
      <c r="P98" s="3"/>
      <c r="Q98" s="3"/>
      <c r="R98" s="3"/>
      <c r="S98" s="3"/>
      <c r="T98" s="3"/>
      <c r="U98" s="3"/>
      <c r="V98" s="3"/>
      <c r="W98" s="3"/>
      <c r="X98" s="3"/>
      <c r="Y98" s="36"/>
    </row>
    <row r="99" spans="1:25">
      <c r="A99" s="3"/>
      <c r="B99" s="3"/>
      <c r="C99" s="3"/>
      <c r="D99" s="31"/>
      <c r="E99" s="31"/>
      <c r="F99" s="3"/>
      <c r="G99" s="3"/>
      <c r="H99" s="3"/>
      <c r="I99" s="3"/>
      <c r="J99" s="3"/>
      <c r="K99" s="3"/>
      <c r="L99" s="3"/>
      <c r="M99" s="3"/>
      <c r="N99" s="3"/>
      <c r="O99" s="3"/>
      <c r="P99" s="3"/>
      <c r="Q99" s="3"/>
      <c r="R99" s="3"/>
      <c r="S99" s="3"/>
      <c r="T99" s="3"/>
      <c r="U99" s="3"/>
      <c r="V99" s="3"/>
      <c r="W99" s="3"/>
      <c r="X99" s="3"/>
      <c r="Y99" s="36"/>
    </row>
    <row r="100" spans="1:25">
      <c r="A100" s="3"/>
      <c r="B100" s="3"/>
      <c r="C100" s="3"/>
      <c r="D100" s="31"/>
      <c r="E100" s="31"/>
      <c r="F100" s="3"/>
      <c r="G100" s="3"/>
      <c r="H100" s="3"/>
      <c r="I100" s="3"/>
      <c r="J100" s="3"/>
      <c r="K100" s="3"/>
      <c r="L100" s="3"/>
      <c r="M100" s="3"/>
      <c r="N100" s="3"/>
      <c r="O100" s="3"/>
      <c r="P100" s="3"/>
      <c r="Q100" s="3"/>
      <c r="R100" s="3"/>
      <c r="S100" s="3"/>
      <c r="T100" s="3"/>
      <c r="U100" s="3"/>
      <c r="V100" s="3"/>
      <c r="W100" s="3"/>
      <c r="X100" s="3"/>
      <c r="Y100" s="36"/>
    </row>
    <row r="101" spans="1:25">
      <c r="A101" s="3"/>
      <c r="B101" s="3"/>
      <c r="C101" s="3"/>
      <c r="D101" s="31"/>
      <c r="E101" s="31"/>
      <c r="F101" s="3"/>
      <c r="G101" s="3"/>
      <c r="H101" s="3"/>
      <c r="I101" s="3"/>
      <c r="J101" s="3"/>
      <c r="K101" s="3"/>
      <c r="L101" s="3"/>
      <c r="M101" s="3"/>
      <c r="N101" s="3"/>
      <c r="O101" s="3"/>
      <c r="P101" s="3"/>
      <c r="Q101" s="3"/>
      <c r="R101" s="3"/>
      <c r="S101" s="3"/>
      <c r="T101" s="3"/>
      <c r="U101" s="3"/>
      <c r="V101" s="3"/>
      <c r="W101" s="3"/>
      <c r="X101" s="3"/>
      <c r="Y101" s="36"/>
    </row>
    <row r="102" spans="1:25">
      <c r="A102" s="3"/>
      <c r="B102" s="3"/>
      <c r="C102" s="3"/>
      <c r="D102" s="31"/>
      <c r="E102" s="31"/>
      <c r="F102" s="3"/>
      <c r="G102" s="3"/>
      <c r="H102" s="3"/>
      <c r="I102" s="3"/>
      <c r="J102" s="3"/>
      <c r="K102" s="3"/>
      <c r="L102" s="3"/>
      <c r="M102" s="3"/>
      <c r="N102" s="3"/>
      <c r="O102" s="3"/>
      <c r="P102" s="3"/>
      <c r="Q102" s="3"/>
      <c r="R102" s="3"/>
      <c r="S102" s="3"/>
      <c r="T102" s="3"/>
      <c r="U102" s="3"/>
      <c r="V102" s="3"/>
      <c r="W102" s="3"/>
      <c r="X102" s="3"/>
      <c r="Y102" s="36"/>
    </row>
    <row r="103" spans="1:25">
      <c r="A103" s="3"/>
      <c r="B103" s="3"/>
      <c r="C103" s="3"/>
      <c r="D103" s="31"/>
      <c r="E103" s="31"/>
      <c r="F103" s="3"/>
      <c r="G103" s="3"/>
      <c r="H103" s="3"/>
      <c r="I103" s="3"/>
      <c r="J103" s="3"/>
      <c r="K103" s="3"/>
      <c r="L103" s="3"/>
      <c r="M103" s="3"/>
      <c r="N103" s="3"/>
      <c r="O103" s="3"/>
      <c r="P103" s="3"/>
      <c r="Q103" s="3"/>
      <c r="R103" s="3"/>
      <c r="S103" s="3"/>
      <c r="T103" s="3"/>
      <c r="U103" s="3"/>
      <c r="V103" s="3"/>
      <c r="W103" s="3"/>
      <c r="X103" s="3"/>
      <c r="Y103" s="36"/>
    </row>
    <row r="104" spans="1:25">
      <c r="A104" s="3"/>
      <c r="B104" s="3"/>
      <c r="C104" s="3"/>
      <c r="D104" s="31"/>
      <c r="E104" s="31"/>
      <c r="F104" s="3"/>
      <c r="G104" s="3"/>
      <c r="H104" s="3"/>
      <c r="I104" s="3"/>
      <c r="J104" s="3"/>
      <c r="K104" s="3"/>
      <c r="L104" s="3"/>
      <c r="M104" s="3"/>
      <c r="N104" s="3"/>
      <c r="O104" s="3"/>
      <c r="P104" s="3"/>
      <c r="Q104" s="3"/>
      <c r="R104" s="3"/>
      <c r="S104" s="3"/>
      <c r="T104" s="3"/>
      <c r="U104" s="3"/>
      <c r="V104" s="3"/>
      <c r="W104" s="3"/>
      <c r="X104" s="3"/>
      <c r="Y104" s="36"/>
    </row>
    <row r="105" spans="1:25">
      <c r="A105" s="3"/>
      <c r="B105" s="3"/>
      <c r="C105" s="3"/>
      <c r="D105" s="31"/>
      <c r="E105" s="31"/>
      <c r="F105" s="3"/>
      <c r="G105" s="3"/>
      <c r="H105" s="3"/>
      <c r="I105" s="3"/>
      <c r="J105" s="3"/>
      <c r="K105" s="3"/>
      <c r="L105" s="3"/>
      <c r="M105" s="3"/>
      <c r="N105" s="3"/>
      <c r="O105" s="3"/>
      <c r="P105" s="3"/>
      <c r="Q105" s="3"/>
      <c r="R105" s="3"/>
      <c r="S105" s="3"/>
      <c r="T105" s="3"/>
      <c r="U105" s="3"/>
      <c r="V105" s="3"/>
      <c r="W105" s="3"/>
      <c r="X105" s="3"/>
      <c r="Y105" s="36"/>
    </row>
    <row r="106" spans="1:25">
      <c r="A106" s="3"/>
      <c r="B106" s="3"/>
      <c r="C106" s="3"/>
      <c r="D106" s="31"/>
      <c r="E106" s="31"/>
      <c r="F106" s="3"/>
      <c r="G106" s="3"/>
      <c r="H106" s="3"/>
      <c r="I106" s="3"/>
      <c r="J106" s="3"/>
      <c r="K106" s="3"/>
      <c r="L106" s="3"/>
      <c r="M106" s="3"/>
      <c r="N106" s="3"/>
      <c r="O106" s="3"/>
      <c r="P106" s="3"/>
      <c r="Q106" s="3"/>
      <c r="R106" s="3"/>
      <c r="S106" s="3"/>
      <c r="T106" s="3"/>
      <c r="U106" s="3"/>
      <c r="V106" s="3"/>
      <c r="W106" s="3"/>
      <c r="X106" s="3"/>
      <c r="Y106" s="36"/>
    </row>
    <row r="107" spans="1:25">
      <c r="A107" s="3"/>
      <c r="B107" s="3"/>
      <c r="C107" s="3"/>
      <c r="D107" s="31"/>
      <c r="E107" s="31"/>
      <c r="F107" s="3"/>
      <c r="G107" s="3"/>
      <c r="H107" s="3"/>
      <c r="I107" s="3"/>
      <c r="J107" s="3"/>
      <c r="K107" s="3"/>
      <c r="L107" s="3"/>
      <c r="M107" s="3"/>
      <c r="N107" s="3"/>
      <c r="O107" s="3"/>
      <c r="P107" s="3"/>
      <c r="Q107" s="3"/>
      <c r="R107" s="3"/>
      <c r="S107" s="3"/>
      <c r="T107" s="3"/>
      <c r="U107" s="3"/>
      <c r="V107" s="3"/>
      <c r="W107" s="3"/>
      <c r="X107" s="3"/>
      <c r="Y107" s="36"/>
    </row>
    <row r="108" spans="1:25">
      <c r="A108" s="3"/>
      <c r="B108" s="3"/>
      <c r="C108" s="3"/>
      <c r="D108" s="31"/>
      <c r="E108" s="31"/>
      <c r="F108" s="3"/>
      <c r="G108" s="3"/>
      <c r="H108" s="3"/>
      <c r="I108" s="3"/>
      <c r="J108" s="3"/>
      <c r="K108" s="3"/>
      <c r="L108" s="3"/>
      <c r="M108" s="3"/>
      <c r="N108" s="3"/>
      <c r="O108" s="3"/>
      <c r="P108" s="3"/>
      <c r="Q108" s="3"/>
      <c r="R108" s="3"/>
      <c r="S108" s="3"/>
      <c r="T108" s="3"/>
      <c r="U108" s="3"/>
      <c r="V108" s="3"/>
      <c r="W108" s="3"/>
      <c r="X108" s="3"/>
      <c r="Y108" s="36"/>
    </row>
    <row r="109" spans="1:25">
      <c r="A109" s="3"/>
      <c r="B109" s="3"/>
      <c r="C109" s="3"/>
      <c r="D109" s="31"/>
      <c r="E109" s="31"/>
      <c r="F109" s="3"/>
      <c r="G109" s="3"/>
      <c r="H109" s="3"/>
      <c r="I109" s="3"/>
      <c r="J109" s="3"/>
      <c r="K109" s="3"/>
      <c r="L109" s="3"/>
      <c r="M109" s="3"/>
      <c r="N109" s="3"/>
      <c r="O109" s="3"/>
      <c r="P109" s="3"/>
      <c r="Q109" s="3"/>
      <c r="R109" s="3"/>
      <c r="S109" s="3"/>
      <c r="T109" s="3"/>
      <c r="U109" s="3"/>
      <c r="V109" s="3"/>
      <c r="W109" s="3"/>
      <c r="X109" s="3"/>
      <c r="Y109" s="36"/>
    </row>
    <row r="110" spans="1:25">
      <c r="A110" s="3"/>
      <c r="B110" s="3"/>
      <c r="C110" s="3"/>
      <c r="D110" s="31"/>
      <c r="E110" s="31"/>
      <c r="F110" s="3"/>
      <c r="G110" s="3"/>
      <c r="H110" s="3"/>
      <c r="I110" s="3"/>
      <c r="J110" s="3"/>
      <c r="K110" s="3"/>
      <c r="L110" s="3"/>
      <c r="M110" s="3"/>
      <c r="N110" s="3"/>
      <c r="O110" s="3"/>
      <c r="P110" s="3"/>
      <c r="Q110" s="3"/>
      <c r="R110" s="3"/>
      <c r="S110" s="3"/>
      <c r="T110" s="3"/>
      <c r="U110" s="3"/>
      <c r="V110" s="3"/>
      <c r="W110" s="3"/>
      <c r="X110" s="3"/>
      <c r="Y110" s="36"/>
    </row>
    <row r="111" spans="1:25">
      <c r="A111" s="3"/>
      <c r="B111" s="3"/>
      <c r="C111" s="3"/>
      <c r="D111" s="31"/>
      <c r="E111" s="31"/>
      <c r="F111" s="3"/>
      <c r="G111" s="3"/>
      <c r="H111" s="3"/>
      <c r="I111" s="3"/>
      <c r="J111" s="3"/>
      <c r="K111" s="3"/>
      <c r="L111" s="3"/>
      <c r="M111" s="3"/>
      <c r="N111" s="3"/>
      <c r="O111" s="3"/>
      <c r="P111" s="3"/>
      <c r="Q111" s="3"/>
      <c r="R111" s="3"/>
      <c r="S111" s="3"/>
      <c r="T111" s="3"/>
      <c r="U111" s="3"/>
      <c r="V111" s="3"/>
      <c r="W111" s="3"/>
      <c r="X111" s="3"/>
      <c r="Y111" s="36"/>
    </row>
    <row r="112" spans="1:25">
      <c r="A112" s="3"/>
      <c r="B112" s="3"/>
      <c r="C112" s="3"/>
      <c r="D112" s="31"/>
      <c r="E112" s="31"/>
      <c r="F112" s="3"/>
      <c r="G112" s="3"/>
      <c r="H112" s="3"/>
      <c r="I112" s="3"/>
      <c r="J112" s="3"/>
      <c r="K112" s="3"/>
      <c r="L112" s="3"/>
      <c r="M112" s="3"/>
      <c r="N112" s="3"/>
      <c r="O112" s="3"/>
      <c r="P112" s="3"/>
      <c r="Q112" s="3"/>
      <c r="R112" s="3"/>
      <c r="S112" s="3"/>
      <c r="T112" s="3"/>
      <c r="U112" s="3"/>
      <c r="V112" s="3"/>
      <c r="W112" s="3"/>
      <c r="X112" s="3"/>
      <c r="Y112" s="36"/>
    </row>
    <row r="113" spans="1:25">
      <c r="A113" s="3"/>
      <c r="B113" s="3"/>
      <c r="C113" s="3"/>
      <c r="D113" s="31"/>
      <c r="E113" s="31"/>
      <c r="F113" s="3"/>
      <c r="G113" s="3"/>
      <c r="H113" s="3"/>
      <c r="I113" s="3"/>
      <c r="J113" s="3"/>
      <c r="K113" s="3"/>
      <c r="L113" s="3"/>
      <c r="M113" s="3"/>
      <c r="N113" s="3"/>
      <c r="O113" s="3"/>
      <c r="P113" s="3"/>
      <c r="Q113" s="3"/>
      <c r="R113" s="3"/>
      <c r="S113" s="3"/>
      <c r="T113" s="3"/>
      <c r="U113" s="3"/>
      <c r="V113" s="3"/>
      <c r="W113" s="3"/>
      <c r="X113" s="3"/>
      <c r="Y113" s="36"/>
    </row>
    <row r="114" spans="1:25">
      <c r="A114" s="3"/>
      <c r="B114" s="3"/>
      <c r="C114" s="3"/>
      <c r="D114" s="31"/>
      <c r="E114" s="31"/>
      <c r="F114" s="3"/>
      <c r="G114" s="3"/>
      <c r="H114" s="3"/>
      <c r="I114" s="3"/>
      <c r="J114" s="3"/>
      <c r="K114" s="3"/>
      <c r="L114" s="3"/>
      <c r="M114" s="3"/>
      <c r="N114" s="3"/>
      <c r="O114" s="3"/>
      <c r="P114" s="3"/>
      <c r="Q114" s="3"/>
      <c r="R114" s="3"/>
      <c r="S114" s="3"/>
      <c r="T114" s="3"/>
      <c r="U114" s="3"/>
      <c r="V114" s="3"/>
      <c r="W114" s="3"/>
      <c r="X114" s="3"/>
      <c r="Y114" s="36"/>
    </row>
    <row r="115" spans="1:25">
      <c r="A115" s="3"/>
      <c r="B115" s="3"/>
      <c r="C115" s="3"/>
      <c r="D115" s="31"/>
      <c r="E115" s="31"/>
      <c r="F115" s="3"/>
      <c r="G115" s="3"/>
      <c r="H115" s="3"/>
      <c r="I115" s="3"/>
      <c r="J115" s="3"/>
      <c r="K115" s="3"/>
      <c r="L115" s="3"/>
      <c r="M115" s="3"/>
      <c r="N115" s="3"/>
      <c r="O115" s="3"/>
      <c r="P115" s="3"/>
      <c r="Q115" s="3"/>
      <c r="R115" s="3"/>
      <c r="S115" s="3"/>
      <c r="T115" s="3"/>
      <c r="U115" s="3"/>
      <c r="V115" s="3"/>
      <c r="W115" s="3"/>
      <c r="X115" s="3"/>
      <c r="Y115" s="36"/>
    </row>
    <row r="116" spans="1:25">
      <c r="A116" s="3"/>
      <c r="B116" s="3"/>
      <c r="C116" s="3"/>
      <c r="D116" s="31"/>
      <c r="E116" s="31"/>
      <c r="F116" s="3"/>
      <c r="G116" s="3"/>
      <c r="H116" s="3"/>
      <c r="I116" s="3"/>
      <c r="J116" s="3"/>
      <c r="K116" s="3"/>
      <c r="L116" s="3"/>
      <c r="M116" s="3"/>
      <c r="N116" s="3"/>
      <c r="O116" s="3"/>
      <c r="P116" s="3"/>
      <c r="Q116" s="3"/>
      <c r="R116" s="3"/>
      <c r="S116" s="3"/>
      <c r="T116" s="3"/>
      <c r="U116" s="3"/>
      <c r="V116" s="3"/>
      <c r="W116" s="3"/>
      <c r="X116" s="3"/>
      <c r="Y116" s="36"/>
    </row>
    <row r="117" spans="1:25">
      <c r="A117" s="3"/>
      <c r="B117" s="3"/>
      <c r="C117" s="3"/>
      <c r="D117" s="31"/>
      <c r="E117" s="31"/>
      <c r="F117" s="3"/>
      <c r="G117" s="3"/>
      <c r="H117" s="3"/>
      <c r="I117" s="3"/>
      <c r="J117" s="3"/>
      <c r="K117" s="3"/>
      <c r="L117" s="3"/>
      <c r="M117" s="3"/>
      <c r="N117" s="3"/>
      <c r="O117" s="3"/>
      <c r="P117" s="3"/>
      <c r="Q117" s="3"/>
      <c r="R117" s="3"/>
      <c r="S117" s="3"/>
      <c r="T117" s="3"/>
      <c r="U117" s="3"/>
      <c r="V117" s="3"/>
      <c r="W117" s="3"/>
      <c r="X117" s="3"/>
      <c r="Y117" s="36"/>
    </row>
    <row r="118" spans="1:25">
      <c r="A118" s="3"/>
      <c r="B118" s="3"/>
      <c r="C118" s="3"/>
      <c r="D118" s="31"/>
      <c r="E118" s="31"/>
      <c r="F118" s="3"/>
      <c r="G118" s="3"/>
      <c r="H118" s="3"/>
      <c r="I118" s="3"/>
      <c r="J118" s="3"/>
      <c r="K118" s="3"/>
      <c r="L118" s="3"/>
      <c r="M118" s="3"/>
      <c r="N118" s="3"/>
      <c r="O118" s="3"/>
      <c r="P118" s="3"/>
      <c r="Q118" s="3"/>
      <c r="R118" s="3"/>
      <c r="S118" s="3"/>
      <c r="T118" s="3"/>
      <c r="U118" s="3"/>
      <c r="V118" s="3"/>
      <c r="W118" s="3"/>
      <c r="X118" s="3"/>
      <c r="Y118" s="36"/>
    </row>
    <row r="119" spans="1:25">
      <c r="A119" s="3"/>
      <c r="B119" s="3"/>
      <c r="C119" s="3"/>
      <c r="D119" s="31"/>
      <c r="E119" s="31"/>
      <c r="F119" s="3"/>
      <c r="G119" s="3"/>
      <c r="H119" s="3"/>
      <c r="I119" s="3"/>
      <c r="J119" s="3"/>
      <c r="K119" s="3"/>
      <c r="L119" s="3"/>
      <c r="M119" s="3"/>
      <c r="N119" s="3"/>
      <c r="O119" s="3"/>
      <c r="P119" s="3"/>
      <c r="Q119" s="3"/>
      <c r="R119" s="3"/>
      <c r="S119" s="3"/>
      <c r="T119" s="3"/>
      <c r="U119" s="3"/>
      <c r="V119" s="3"/>
      <c r="W119" s="3"/>
      <c r="X119" s="3"/>
      <c r="Y119" s="36"/>
    </row>
    <row r="120" spans="1:25">
      <c r="A120" s="3"/>
      <c r="B120" s="3"/>
      <c r="C120" s="3"/>
      <c r="D120" s="31"/>
      <c r="E120" s="31"/>
      <c r="F120" s="3"/>
      <c r="G120" s="3"/>
      <c r="H120" s="3"/>
      <c r="I120" s="3"/>
      <c r="J120" s="3"/>
      <c r="K120" s="3"/>
      <c r="L120" s="3"/>
      <c r="M120" s="3"/>
      <c r="N120" s="3"/>
      <c r="O120" s="3"/>
      <c r="P120" s="3"/>
      <c r="Q120" s="3"/>
      <c r="R120" s="3"/>
      <c r="S120" s="3"/>
      <c r="T120" s="3"/>
      <c r="U120" s="3"/>
      <c r="V120" s="3"/>
      <c r="W120" s="3"/>
      <c r="X120" s="3"/>
      <c r="Y120" s="36"/>
    </row>
    <row r="121" spans="1:25">
      <c r="A121" s="3"/>
      <c r="B121" s="3"/>
      <c r="C121" s="3"/>
      <c r="D121" s="31"/>
      <c r="E121" s="31"/>
      <c r="F121" s="3"/>
      <c r="G121" s="3"/>
      <c r="H121" s="3"/>
      <c r="I121" s="3"/>
      <c r="J121" s="3"/>
      <c r="K121" s="3"/>
      <c r="L121" s="3"/>
      <c r="M121" s="3"/>
      <c r="N121" s="3"/>
      <c r="O121" s="3"/>
      <c r="P121" s="3"/>
      <c r="Q121" s="3"/>
      <c r="R121" s="3"/>
      <c r="S121" s="3"/>
      <c r="T121" s="3"/>
      <c r="U121" s="3"/>
      <c r="V121" s="3"/>
      <c r="W121" s="3"/>
      <c r="X121" s="3"/>
      <c r="Y121" s="36"/>
    </row>
    <row r="122" spans="1:25">
      <c r="A122" s="3"/>
      <c r="B122" s="3"/>
      <c r="C122" s="3"/>
      <c r="D122" s="31"/>
      <c r="E122" s="31"/>
      <c r="F122" s="3"/>
      <c r="G122" s="3"/>
      <c r="H122" s="3"/>
      <c r="I122" s="3"/>
      <c r="J122" s="3"/>
      <c r="K122" s="3"/>
      <c r="L122" s="3"/>
      <c r="M122" s="3"/>
      <c r="N122" s="3"/>
      <c r="O122" s="3"/>
      <c r="P122" s="3"/>
      <c r="Q122" s="3"/>
      <c r="R122" s="3"/>
      <c r="S122" s="3"/>
      <c r="T122" s="3"/>
      <c r="U122" s="3"/>
      <c r="V122" s="3"/>
      <c r="W122" s="3"/>
      <c r="X122" s="3"/>
      <c r="Y122" s="36"/>
    </row>
    <row r="123" spans="1:25">
      <c r="A123" s="3"/>
      <c r="B123" s="3"/>
      <c r="C123" s="3"/>
      <c r="D123" s="31"/>
      <c r="E123" s="31"/>
      <c r="F123" s="3"/>
      <c r="G123" s="3"/>
      <c r="H123" s="3"/>
      <c r="I123" s="3"/>
      <c r="J123" s="3"/>
      <c r="K123" s="3"/>
      <c r="L123" s="3"/>
      <c r="M123" s="3"/>
      <c r="N123" s="3"/>
      <c r="O123" s="3"/>
      <c r="P123" s="3"/>
      <c r="Q123" s="3"/>
      <c r="R123" s="3"/>
      <c r="S123" s="3"/>
      <c r="T123" s="3"/>
      <c r="U123" s="3"/>
      <c r="V123" s="3"/>
      <c r="W123" s="3"/>
      <c r="X123" s="3"/>
      <c r="Y123" s="36"/>
    </row>
    <row r="124" spans="1:25">
      <c r="A124" s="3"/>
      <c r="B124" s="3"/>
      <c r="C124" s="3"/>
      <c r="D124" s="31"/>
      <c r="E124" s="31"/>
      <c r="F124" s="3"/>
      <c r="G124" s="3"/>
      <c r="H124" s="3"/>
      <c r="I124" s="3"/>
      <c r="J124" s="3"/>
      <c r="K124" s="3"/>
      <c r="L124" s="3"/>
      <c r="M124" s="3"/>
      <c r="N124" s="3"/>
      <c r="O124" s="3"/>
      <c r="P124" s="3"/>
      <c r="Q124" s="3"/>
      <c r="R124" s="3"/>
      <c r="S124" s="3"/>
      <c r="T124" s="3"/>
      <c r="U124" s="3"/>
      <c r="V124" s="3"/>
      <c r="W124" s="3"/>
      <c r="X124" s="3"/>
      <c r="Y124" s="36"/>
    </row>
    <row r="125" spans="1:25">
      <c r="A125" s="3"/>
      <c r="B125" s="3"/>
      <c r="C125" s="3"/>
      <c r="D125" s="31"/>
      <c r="E125" s="31"/>
      <c r="F125" s="3"/>
      <c r="G125" s="3"/>
      <c r="H125" s="3"/>
      <c r="I125" s="3"/>
      <c r="J125" s="3"/>
      <c r="K125" s="3"/>
      <c r="L125" s="3"/>
      <c r="M125" s="3"/>
      <c r="N125" s="3"/>
      <c r="O125" s="3"/>
      <c r="P125" s="3"/>
      <c r="Q125" s="3"/>
      <c r="R125" s="3"/>
      <c r="S125" s="3"/>
      <c r="T125" s="3"/>
      <c r="U125" s="3"/>
      <c r="V125" s="3"/>
      <c r="W125" s="3"/>
      <c r="X125" s="3"/>
      <c r="Y125" s="36"/>
    </row>
    <row r="126" spans="1:25">
      <c r="A126" s="3"/>
      <c r="B126" s="3"/>
      <c r="C126" s="3"/>
      <c r="D126" s="31"/>
      <c r="E126" s="31"/>
      <c r="F126" s="3"/>
      <c r="G126" s="3"/>
      <c r="H126" s="3"/>
      <c r="I126" s="3"/>
      <c r="J126" s="3"/>
      <c r="K126" s="3"/>
      <c r="L126" s="3"/>
      <c r="M126" s="3"/>
      <c r="N126" s="3"/>
      <c r="O126" s="3"/>
      <c r="P126" s="3"/>
      <c r="Q126" s="3"/>
      <c r="R126" s="3"/>
      <c r="S126" s="3"/>
      <c r="T126" s="3"/>
      <c r="U126" s="3"/>
      <c r="V126" s="3"/>
      <c r="W126" s="3"/>
      <c r="X126" s="3"/>
      <c r="Y126" s="36"/>
    </row>
    <row r="127" spans="1:25">
      <c r="A127" s="3"/>
      <c r="B127" s="3"/>
      <c r="C127" s="3"/>
      <c r="D127" s="31"/>
      <c r="E127" s="31"/>
      <c r="F127" s="3"/>
      <c r="G127" s="3"/>
      <c r="H127" s="3"/>
      <c r="I127" s="3"/>
      <c r="J127" s="3"/>
      <c r="K127" s="3"/>
      <c r="L127" s="3"/>
      <c r="M127" s="3"/>
      <c r="N127" s="3"/>
      <c r="O127" s="3"/>
      <c r="P127" s="3"/>
      <c r="Q127" s="3"/>
      <c r="R127" s="3"/>
      <c r="S127" s="3"/>
      <c r="T127" s="3"/>
      <c r="U127" s="3"/>
      <c r="V127" s="3"/>
      <c r="W127" s="3"/>
      <c r="X127" s="3"/>
      <c r="Y127" s="36"/>
    </row>
    <row r="128" spans="1:25">
      <c r="A128" s="3"/>
      <c r="B128" s="3"/>
      <c r="C128" s="3"/>
      <c r="D128" s="31"/>
      <c r="E128" s="31"/>
      <c r="F128" s="3"/>
      <c r="G128" s="3"/>
      <c r="H128" s="3"/>
      <c r="I128" s="3"/>
      <c r="J128" s="3"/>
      <c r="K128" s="3"/>
      <c r="L128" s="3"/>
      <c r="M128" s="3"/>
      <c r="N128" s="3"/>
      <c r="O128" s="3"/>
      <c r="P128" s="3"/>
      <c r="Q128" s="3"/>
      <c r="R128" s="3"/>
      <c r="S128" s="3"/>
      <c r="T128" s="3"/>
      <c r="U128" s="3"/>
      <c r="V128" s="3"/>
      <c r="W128" s="3"/>
      <c r="X128" s="3"/>
      <c r="Y128" s="36"/>
    </row>
    <row r="129" spans="1:25">
      <c r="A129" s="3"/>
      <c r="B129" s="3"/>
      <c r="C129" s="3"/>
      <c r="D129" s="31"/>
      <c r="E129" s="31"/>
      <c r="F129" s="3"/>
      <c r="G129" s="3"/>
      <c r="H129" s="3"/>
      <c r="I129" s="3"/>
      <c r="J129" s="3"/>
      <c r="K129" s="3"/>
      <c r="L129" s="3"/>
      <c r="M129" s="3"/>
      <c r="N129" s="3"/>
      <c r="O129" s="3"/>
      <c r="P129" s="3"/>
      <c r="Q129" s="3"/>
      <c r="R129" s="3"/>
      <c r="S129" s="3"/>
      <c r="T129" s="3"/>
      <c r="U129" s="3"/>
      <c r="V129" s="3"/>
      <c r="W129" s="3"/>
      <c r="X129" s="3"/>
      <c r="Y129" s="36"/>
    </row>
    <row r="130" spans="1:25">
      <c r="A130" s="3"/>
      <c r="B130" s="3"/>
      <c r="C130" s="3"/>
      <c r="D130" s="31"/>
      <c r="E130" s="31"/>
      <c r="F130" s="3"/>
      <c r="G130" s="3"/>
      <c r="H130" s="3"/>
      <c r="I130" s="3"/>
      <c r="J130" s="3"/>
      <c r="K130" s="3"/>
      <c r="L130" s="3"/>
      <c r="M130" s="3"/>
      <c r="N130" s="3"/>
      <c r="O130" s="3"/>
      <c r="P130" s="3"/>
      <c r="Q130" s="3"/>
      <c r="R130" s="3"/>
      <c r="S130" s="3"/>
      <c r="T130" s="3"/>
      <c r="U130" s="3"/>
      <c r="V130" s="3"/>
      <c r="W130" s="3"/>
      <c r="X130" s="3"/>
      <c r="Y130" s="36"/>
    </row>
    <row r="131" spans="1:25">
      <c r="A131" s="3"/>
      <c r="B131" s="3"/>
      <c r="C131" s="3"/>
      <c r="D131" s="31"/>
      <c r="E131" s="31"/>
      <c r="F131" s="3"/>
      <c r="G131" s="3"/>
      <c r="H131" s="3"/>
      <c r="I131" s="3"/>
      <c r="J131" s="3"/>
      <c r="K131" s="3"/>
      <c r="L131" s="3"/>
      <c r="M131" s="3"/>
      <c r="N131" s="3"/>
      <c r="O131" s="3"/>
      <c r="P131" s="3"/>
      <c r="Q131" s="3"/>
      <c r="R131" s="3"/>
      <c r="S131" s="3"/>
      <c r="T131" s="3"/>
      <c r="U131" s="3"/>
      <c r="V131" s="3"/>
      <c r="W131" s="3"/>
      <c r="X131" s="3"/>
      <c r="Y131" s="36"/>
    </row>
    <row r="132" spans="1:25">
      <c r="A132" s="3"/>
      <c r="B132" s="3"/>
      <c r="C132" s="3"/>
      <c r="D132" s="31"/>
      <c r="E132" s="31"/>
      <c r="F132" s="3"/>
      <c r="G132" s="3"/>
      <c r="H132" s="3"/>
      <c r="I132" s="3"/>
      <c r="J132" s="3"/>
      <c r="K132" s="3"/>
      <c r="L132" s="3"/>
      <c r="M132" s="3"/>
      <c r="N132" s="3"/>
      <c r="O132" s="3"/>
      <c r="P132" s="3"/>
      <c r="Q132" s="3"/>
      <c r="R132" s="3"/>
      <c r="S132" s="3"/>
      <c r="T132" s="3"/>
      <c r="U132" s="3"/>
      <c r="V132" s="3"/>
      <c r="W132" s="3"/>
      <c r="X132" s="3"/>
      <c r="Y132" s="36"/>
    </row>
    <row r="133" spans="1:25">
      <c r="A133" s="3"/>
      <c r="B133" s="3"/>
      <c r="C133" s="3"/>
      <c r="D133" s="31"/>
      <c r="E133" s="31"/>
      <c r="F133" s="3"/>
      <c r="G133" s="3"/>
      <c r="H133" s="3"/>
      <c r="I133" s="3"/>
      <c r="J133" s="3"/>
      <c r="K133" s="3"/>
      <c r="L133" s="3"/>
      <c r="M133" s="3"/>
      <c r="N133" s="3"/>
      <c r="O133" s="3"/>
      <c r="P133" s="3"/>
      <c r="Q133" s="3"/>
      <c r="R133" s="3"/>
      <c r="S133" s="3"/>
      <c r="T133" s="3"/>
      <c r="U133" s="3"/>
      <c r="V133" s="3"/>
      <c r="W133" s="3"/>
      <c r="X133" s="3"/>
      <c r="Y133" s="36"/>
    </row>
    <row r="134" spans="1:25">
      <c r="A134" s="3"/>
      <c r="B134" s="3"/>
      <c r="C134" s="3"/>
      <c r="D134" s="31"/>
      <c r="E134" s="31"/>
      <c r="F134" s="3"/>
      <c r="G134" s="3"/>
      <c r="H134" s="3"/>
      <c r="I134" s="3"/>
      <c r="J134" s="3"/>
      <c r="K134" s="3"/>
      <c r="L134" s="3"/>
      <c r="M134" s="3"/>
      <c r="N134" s="3"/>
      <c r="O134" s="3"/>
      <c r="P134" s="3"/>
      <c r="Q134" s="3"/>
      <c r="R134" s="3"/>
      <c r="S134" s="3"/>
      <c r="T134" s="3"/>
      <c r="U134" s="3"/>
      <c r="V134" s="3"/>
      <c r="W134" s="3"/>
      <c r="X134" s="3"/>
      <c r="Y134" s="36"/>
    </row>
    <row r="135" spans="1:25">
      <c r="A135" s="3"/>
      <c r="B135" s="3"/>
      <c r="C135" s="3"/>
      <c r="D135" s="31"/>
      <c r="E135" s="31"/>
      <c r="F135" s="3"/>
      <c r="G135" s="3"/>
      <c r="H135" s="3"/>
      <c r="I135" s="3"/>
      <c r="J135" s="3"/>
      <c r="K135" s="3"/>
      <c r="L135" s="3"/>
      <c r="M135" s="3"/>
      <c r="N135" s="3"/>
      <c r="O135" s="3"/>
      <c r="P135" s="3"/>
      <c r="Q135" s="3"/>
      <c r="R135" s="3"/>
      <c r="S135" s="3"/>
      <c r="T135" s="3"/>
      <c r="U135" s="3"/>
      <c r="V135" s="3"/>
      <c r="W135" s="3"/>
      <c r="X135" s="3"/>
      <c r="Y135" s="36"/>
    </row>
    <row r="136" spans="1:25">
      <c r="A136" s="3"/>
      <c r="B136" s="3"/>
      <c r="C136" s="3"/>
      <c r="D136" s="31"/>
      <c r="E136" s="31"/>
      <c r="F136" s="3"/>
      <c r="G136" s="3"/>
      <c r="H136" s="3"/>
      <c r="I136" s="3"/>
      <c r="J136" s="3"/>
      <c r="K136" s="3"/>
      <c r="L136" s="3"/>
      <c r="M136" s="3"/>
      <c r="N136" s="3"/>
      <c r="O136" s="3"/>
      <c r="P136" s="3"/>
      <c r="Q136" s="3"/>
      <c r="R136" s="3"/>
      <c r="S136" s="3"/>
      <c r="T136" s="3"/>
      <c r="U136" s="3"/>
      <c r="V136" s="3"/>
      <c r="W136" s="3"/>
      <c r="X136" s="3"/>
      <c r="Y136" s="36"/>
    </row>
    <row r="137" spans="1:25">
      <c r="A137" s="3"/>
      <c r="B137" s="3"/>
      <c r="C137" s="3"/>
      <c r="D137" s="31"/>
      <c r="E137" s="31"/>
      <c r="F137" s="3"/>
      <c r="G137" s="3"/>
      <c r="H137" s="3"/>
      <c r="I137" s="3"/>
      <c r="J137" s="3"/>
      <c r="K137" s="3"/>
      <c r="L137" s="3"/>
      <c r="M137" s="3"/>
      <c r="N137" s="3"/>
      <c r="O137" s="3"/>
      <c r="P137" s="3"/>
      <c r="Q137" s="3"/>
      <c r="R137" s="3"/>
      <c r="S137" s="3"/>
      <c r="T137" s="3"/>
      <c r="U137" s="3"/>
      <c r="V137" s="3"/>
      <c r="W137" s="3"/>
      <c r="X137" s="3"/>
      <c r="Y137" s="36"/>
    </row>
    <row r="138" spans="1:25">
      <c r="A138" s="3"/>
      <c r="B138" s="3"/>
      <c r="C138" s="3"/>
      <c r="D138" s="31"/>
      <c r="E138" s="31"/>
      <c r="F138" s="3"/>
      <c r="G138" s="3"/>
      <c r="H138" s="3"/>
      <c r="I138" s="3"/>
      <c r="J138" s="3"/>
      <c r="K138" s="3"/>
      <c r="L138" s="3"/>
      <c r="M138" s="3"/>
      <c r="N138" s="3"/>
      <c r="O138" s="3"/>
      <c r="P138" s="3"/>
      <c r="Q138" s="3"/>
      <c r="R138" s="3"/>
      <c r="S138" s="3"/>
      <c r="T138" s="3"/>
      <c r="U138" s="3"/>
      <c r="V138" s="3"/>
      <c r="W138" s="3"/>
      <c r="X138" s="3"/>
      <c r="Y138" s="36"/>
    </row>
    <row r="139" spans="1:25">
      <c r="A139" s="3"/>
      <c r="B139" s="3"/>
      <c r="C139" s="3"/>
      <c r="D139" s="31"/>
      <c r="E139" s="31"/>
      <c r="F139" s="3"/>
      <c r="G139" s="3"/>
      <c r="H139" s="3"/>
      <c r="I139" s="3"/>
      <c r="J139" s="3"/>
      <c r="K139" s="3"/>
      <c r="L139" s="3"/>
      <c r="M139" s="3"/>
      <c r="N139" s="3"/>
      <c r="O139" s="3"/>
      <c r="P139" s="3"/>
      <c r="Q139" s="3"/>
      <c r="R139" s="3"/>
      <c r="S139" s="3"/>
      <c r="T139" s="3"/>
      <c r="U139" s="3"/>
      <c r="V139" s="3"/>
      <c r="W139" s="3"/>
      <c r="X139" s="3"/>
      <c r="Y139" s="36"/>
    </row>
    <row r="140" spans="1:25">
      <c r="A140" s="3"/>
      <c r="B140" s="3"/>
      <c r="C140" s="3"/>
      <c r="D140" s="31"/>
      <c r="E140" s="31"/>
      <c r="F140" s="3"/>
      <c r="G140" s="3"/>
      <c r="H140" s="3"/>
      <c r="I140" s="3"/>
      <c r="J140" s="3"/>
      <c r="K140" s="3"/>
      <c r="L140" s="3"/>
      <c r="M140" s="3"/>
      <c r="N140" s="3"/>
      <c r="O140" s="3"/>
      <c r="P140" s="3"/>
      <c r="Q140" s="3"/>
      <c r="R140" s="3"/>
      <c r="S140" s="3"/>
      <c r="T140" s="3"/>
      <c r="U140" s="3"/>
      <c r="V140" s="3"/>
      <c r="W140" s="3"/>
      <c r="X140" s="3"/>
      <c r="Y140" s="36"/>
    </row>
    <row r="141" spans="1:25">
      <c r="A141" s="3"/>
      <c r="B141" s="3"/>
      <c r="C141" s="3"/>
      <c r="D141" s="31"/>
      <c r="E141" s="31"/>
      <c r="F141" s="3"/>
      <c r="G141" s="3"/>
      <c r="H141" s="3"/>
      <c r="I141" s="3"/>
      <c r="J141" s="3"/>
      <c r="K141" s="3"/>
      <c r="L141" s="3"/>
      <c r="M141" s="3"/>
      <c r="N141" s="3"/>
      <c r="O141" s="3"/>
      <c r="P141" s="3"/>
      <c r="Q141" s="3"/>
      <c r="R141" s="3"/>
      <c r="S141" s="3"/>
      <c r="T141" s="3"/>
      <c r="U141" s="3"/>
      <c r="V141" s="3"/>
      <c r="W141" s="3"/>
      <c r="X141" s="3"/>
      <c r="Y141" s="36"/>
    </row>
    <row r="142" spans="1:25">
      <c r="A142" s="3"/>
      <c r="B142" s="3"/>
      <c r="C142" s="3"/>
      <c r="D142" s="31"/>
      <c r="E142" s="31"/>
      <c r="F142" s="3"/>
      <c r="G142" s="3"/>
      <c r="H142" s="3"/>
      <c r="I142" s="3"/>
      <c r="J142" s="3"/>
      <c r="K142" s="3"/>
      <c r="L142" s="3"/>
      <c r="M142" s="3"/>
      <c r="N142" s="3"/>
      <c r="O142" s="3"/>
      <c r="P142" s="3"/>
      <c r="Q142" s="3"/>
      <c r="R142" s="3"/>
      <c r="S142" s="3"/>
      <c r="T142" s="3"/>
      <c r="U142" s="3"/>
      <c r="V142" s="3"/>
      <c r="W142" s="3"/>
      <c r="X142" s="3"/>
      <c r="Y142" s="36"/>
    </row>
    <row r="143" spans="1:25">
      <c r="A143" s="3"/>
      <c r="B143" s="3"/>
      <c r="C143" s="3"/>
      <c r="D143" s="31"/>
      <c r="E143" s="31"/>
      <c r="F143" s="3"/>
      <c r="G143" s="3"/>
      <c r="H143" s="3"/>
      <c r="I143" s="3"/>
      <c r="J143" s="3"/>
      <c r="K143" s="3"/>
      <c r="L143" s="3"/>
      <c r="M143" s="3"/>
      <c r="N143" s="3"/>
      <c r="O143" s="3"/>
      <c r="P143" s="3"/>
      <c r="Q143" s="3"/>
      <c r="R143" s="3"/>
      <c r="S143" s="3"/>
      <c r="T143" s="3"/>
      <c r="U143" s="3"/>
      <c r="V143" s="3"/>
      <c r="W143" s="3"/>
      <c r="X143" s="3"/>
      <c r="Y143" s="36"/>
    </row>
    <row r="144" spans="1:25">
      <c r="A144" s="3"/>
      <c r="B144" s="3"/>
      <c r="C144" s="3"/>
      <c r="D144" s="31"/>
      <c r="E144" s="31"/>
      <c r="F144" s="3"/>
      <c r="G144" s="3"/>
      <c r="H144" s="3"/>
      <c r="I144" s="3"/>
      <c r="J144" s="3"/>
      <c r="K144" s="3"/>
      <c r="L144" s="3"/>
      <c r="M144" s="3"/>
      <c r="N144" s="3"/>
      <c r="O144" s="3"/>
      <c r="P144" s="3"/>
      <c r="Q144" s="3"/>
      <c r="R144" s="3"/>
      <c r="S144" s="3"/>
      <c r="T144" s="3"/>
      <c r="U144" s="3"/>
      <c r="V144" s="3"/>
      <c r="W144" s="3"/>
      <c r="X144" s="3"/>
      <c r="Y144" s="36"/>
    </row>
    <row r="145" spans="1:25">
      <c r="A145" s="3"/>
      <c r="B145" s="3"/>
      <c r="C145" s="3"/>
      <c r="D145" s="31"/>
      <c r="E145" s="31"/>
      <c r="F145" s="3"/>
      <c r="G145" s="3"/>
      <c r="H145" s="3"/>
      <c r="I145" s="3"/>
      <c r="J145" s="3"/>
      <c r="K145" s="3"/>
      <c r="L145" s="3"/>
      <c r="M145" s="3"/>
      <c r="N145" s="3"/>
      <c r="O145" s="3"/>
      <c r="P145" s="3"/>
      <c r="Q145" s="3"/>
      <c r="R145" s="3"/>
      <c r="S145" s="3"/>
      <c r="T145" s="3"/>
      <c r="U145" s="3"/>
      <c r="V145" s="3"/>
      <c r="W145" s="3"/>
      <c r="X145" s="3"/>
      <c r="Y145" s="36"/>
    </row>
    <row r="146" spans="1:25">
      <c r="A146" s="3"/>
      <c r="B146" s="3"/>
      <c r="C146" s="3"/>
      <c r="D146" s="31"/>
      <c r="E146" s="31"/>
      <c r="F146" s="3"/>
      <c r="G146" s="3"/>
      <c r="H146" s="3"/>
      <c r="I146" s="3"/>
      <c r="J146" s="3"/>
      <c r="K146" s="3"/>
      <c r="L146" s="3"/>
      <c r="M146" s="3"/>
      <c r="N146" s="3"/>
      <c r="O146" s="3"/>
      <c r="P146" s="3"/>
      <c r="Q146" s="3"/>
      <c r="R146" s="3"/>
      <c r="S146" s="3"/>
      <c r="T146" s="3"/>
      <c r="U146" s="3"/>
      <c r="V146" s="3"/>
      <c r="W146" s="3"/>
      <c r="X146" s="3"/>
      <c r="Y146" s="36"/>
    </row>
    <row r="147" spans="1:25">
      <c r="A147" s="3"/>
      <c r="B147" s="3"/>
      <c r="C147" s="3"/>
      <c r="D147" s="31"/>
      <c r="E147" s="31"/>
      <c r="F147" s="3"/>
      <c r="G147" s="3"/>
      <c r="H147" s="3"/>
      <c r="I147" s="3"/>
      <c r="J147" s="3"/>
      <c r="K147" s="3"/>
      <c r="L147" s="3"/>
      <c r="M147" s="3"/>
      <c r="N147" s="3"/>
      <c r="O147" s="3"/>
      <c r="P147" s="3"/>
      <c r="Q147" s="3"/>
      <c r="R147" s="3"/>
      <c r="S147" s="3"/>
      <c r="T147" s="3"/>
      <c r="U147" s="3"/>
      <c r="V147" s="3"/>
      <c r="W147" s="3"/>
      <c r="X147" s="3"/>
      <c r="Y147" s="36"/>
    </row>
    <row r="148" spans="1:25">
      <c r="A148" s="3"/>
      <c r="B148" s="3"/>
      <c r="C148" s="3"/>
      <c r="D148" s="31"/>
      <c r="E148" s="31"/>
      <c r="F148" s="3"/>
      <c r="G148" s="3"/>
      <c r="H148" s="3"/>
      <c r="I148" s="3"/>
      <c r="J148" s="3"/>
      <c r="K148" s="3"/>
      <c r="L148" s="3"/>
      <c r="M148" s="3"/>
      <c r="N148" s="3"/>
      <c r="O148" s="3"/>
      <c r="P148" s="3"/>
      <c r="Q148" s="3"/>
      <c r="R148" s="3"/>
      <c r="S148" s="3"/>
      <c r="T148" s="3"/>
      <c r="U148" s="3"/>
      <c r="V148" s="3"/>
      <c r="W148" s="3"/>
      <c r="X148" s="3"/>
      <c r="Y148" s="36"/>
    </row>
    <row r="149" spans="1:25">
      <c r="A149" s="3"/>
      <c r="B149" s="3"/>
      <c r="C149" s="3"/>
      <c r="D149" s="31"/>
      <c r="E149" s="31"/>
      <c r="F149" s="3"/>
      <c r="G149" s="3"/>
      <c r="H149" s="3"/>
      <c r="I149" s="3"/>
      <c r="J149" s="3"/>
      <c r="K149" s="3"/>
      <c r="L149" s="3"/>
      <c r="M149" s="3"/>
      <c r="N149" s="3"/>
      <c r="O149" s="3"/>
      <c r="P149" s="3"/>
      <c r="Q149" s="3"/>
      <c r="R149" s="3"/>
      <c r="S149" s="3"/>
      <c r="T149" s="3"/>
      <c r="U149" s="3"/>
      <c r="V149" s="3"/>
      <c r="W149" s="3"/>
      <c r="X149" s="3"/>
      <c r="Y149" s="36"/>
    </row>
    <row r="150" spans="1:25">
      <c r="A150" s="3"/>
      <c r="B150" s="3"/>
      <c r="C150" s="3"/>
      <c r="D150" s="31"/>
      <c r="E150" s="31"/>
      <c r="F150" s="3"/>
      <c r="G150" s="3"/>
      <c r="H150" s="3"/>
      <c r="I150" s="3"/>
      <c r="J150" s="3"/>
      <c r="K150" s="3"/>
      <c r="L150" s="3"/>
      <c r="M150" s="3"/>
      <c r="N150" s="3"/>
      <c r="O150" s="3"/>
      <c r="P150" s="3"/>
      <c r="Q150" s="3"/>
      <c r="R150" s="3"/>
      <c r="S150" s="3"/>
      <c r="T150" s="3"/>
      <c r="U150" s="3"/>
      <c r="V150" s="3"/>
      <c r="W150" s="3"/>
      <c r="X150" s="3"/>
      <c r="Y150" s="36"/>
    </row>
    <row r="151" spans="1:25">
      <c r="A151" s="3"/>
      <c r="B151" s="3"/>
      <c r="C151" s="3"/>
      <c r="D151" s="31"/>
      <c r="E151" s="31"/>
      <c r="F151" s="3"/>
      <c r="G151" s="3"/>
      <c r="H151" s="3"/>
      <c r="I151" s="3"/>
      <c r="J151" s="3"/>
      <c r="K151" s="3"/>
      <c r="L151" s="3"/>
      <c r="M151" s="3"/>
      <c r="N151" s="3"/>
      <c r="O151" s="3"/>
      <c r="P151" s="3"/>
      <c r="Q151" s="3"/>
      <c r="R151" s="3"/>
      <c r="S151" s="3"/>
      <c r="T151" s="3"/>
      <c r="U151" s="3"/>
      <c r="V151" s="3"/>
      <c r="W151" s="3"/>
      <c r="X151" s="3"/>
      <c r="Y151" s="36"/>
    </row>
    <row r="152" spans="1:25">
      <c r="A152" s="3"/>
      <c r="B152" s="3"/>
      <c r="C152" s="3"/>
      <c r="D152" s="31"/>
      <c r="E152" s="31"/>
      <c r="F152" s="3"/>
      <c r="G152" s="3"/>
      <c r="H152" s="3"/>
      <c r="I152" s="3"/>
      <c r="J152" s="3"/>
      <c r="K152" s="3"/>
      <c r="L152" s="3"/>
      <c r="M152" s="3"/>
      <c r="N152" s="3"/>
      <c r="O152" s="3"/>
      <c r="P152" s="3"/>
      <c r="Q152" s="3"/>
      <c r="R152" s="3"/>
      <c r="S152" s="3"/>
      <c r="T152" s="3"/>
      <c r="U152" s="3"/>
      <c r="V152" s="3"/>
      <c r="W152" s="3"/>
      <c r="X152" s="3"/>
      <c r="Y152" s="36"/>
    </row>
    <row r="153" spans="1:25">
      <c r="A153" s="3"/>
      <c r="B153" s="3"/>
      <c r="C153" s="3"/>
      <c r="D153" s="31"/>
      <c r="E153" s="31"/>
      <c r="F153" s="3"/>
      <c r="G153" s="3"/>
      <c r="H153" s="3"/>
      <c r="I153" s="3"/>
      <c r="J153" s="3"/>
      <c r="K153" s="3"/>
      <c r="L153" s="3"/>
      <c r="M153" s="3"/>
      <c r="N153" s="3"/>
      <c r="O153" s="3"/>
      <c r="P153" s="3"/>
      <c r="Q153" s="3"/>
      <c r="R153" s="3"/>
      <c r="S153" s="3"/>
      <c r="T153" s="3"/>
      <c r="U153" s="3"/>
      <c r="V153" s="3"/>
      <c r="W153" s="3"/>
      <c r="X153" s="3"/>
      <c r="Y153" s="36"/>
    </row>
    <row r="154" spans="1:25">
      <c r="A154" s="3"/>
      <c r="B154" s="3"/>
      <c r="C154" s="3"/>
      <c r="D154" s="31"/>
      <c r="E154" s="31"/>
      <c r="F154" s="3"/>
      <c r="G154" s="3"/>
      <c r="H154" s="3"/>
      <c r="I154" s="3"/>
      <c r="J154" s="3"/>
      <c r="K154" s="3"/>
      <c r="L154" s="3"/>
      <c r="M154" s="3"/>
      <c r="N154" s="3"/>
      <c r="O154" s="3"/>
      <c r="P154" s="3"/>
      <c r="Q154" s="3"/>
      <c r="R154" s="3"/>
      <c r="S154" s="3"/>
      <c r="T154" s="3"/>
      <c r="U154" s="3"/>
      <c r="V154" s="3"/>
      <c r="W154" s="3"/>
      <c r="X154" s="3"/>
      <c r="Y154" s="36"/>
    </row>
    <row r="155" spans="1:25">
      <c r="A155" s="3"/>
      <c r="B155" s="3"/>
      <c r="C155" s="3"/>
      <c r="D155" s="31"/>
      <c r="E155" s="31"/>
      <c r="F155" s="3"/>
      <c r="G155" s="3"/>
      <c r="H155" s="3"/>
      <c r="I155" s="3"/>
      <c r="J155" s="3"/>
      <c r="K155" s="3"/>
      <c r="L155" s="3"/>
      <c r="M155" s="3"/>
      <c r="N155" s="3"/>
      <c r="O155" s="3"/>
      <c r="P155" s="3"/>
      <c r="Q155" s="3"/>
      <c r="R155" s="3"/>
      <c r="S155" s="3"/>
      <c r="T155" s="3"/>
      <c r="U155" s="3"/>
      <c r="V155" s="3"/>
      <c r="W155" s="3"/>
      <c r="X155" s="3"/>
      <c r="Y155" s="36"/>
    </row>
    <row r="156" spans="1:25">
      <c r="A156" s="3"/>
      <c r="B156" s="3"/>
      <c r="C156" s="3"/>
      <c r="D156" s="31"/>
      <c r="E156" s="31"/>
      <c r="F156" s="3"/>
      <c r="G156" s="3"/>
      <c r="H156" s="3"/>
      <c r="I156" s="3"/>
      <c r="J156" s="3"/>
      <c r="K156" s="3"/>
      <c r="L156" s="3"/>
      <c r="M156" s="3"/>
      <c r="N156" s="3"/>
      <c r="O156" s="3"/>
      <c r="P156" s="3"/>
      <c r="Q156" s="3"/>
      <c r="R156" s="3"/>
      <c r="S156" s="3"/>
      <c r="T156" s="3"/>
      <c r="U156" s="3"/>
      <c r="V156" s="3"/>
      <c r="W156" s="3"/>
      <c r="X156" s="3"/>
      <c r="Y156" s="36"/>
    </row>
    <row r="157" spans="1:25">
      <c r="A157" s="3"/>
      <c r="B157" s="3"/>
      <c r="C157" s="3"/>
      <c r="D157" s="31"/>
      <c r="E157" s="31"/>
      <c r="F157" s="3"/>
      <c r="G157" s="3"/>
      <c r="H157" s="3"/>
      <c r="I157" s="3"/>
      <c r="J157" s="3"/>
      <c r="K157" s="3"/>
      <c r="L157" s="3"/>
      <c r="M157" s="3"/>
      <c r="N157" s="3"/>
      <c r="O157" s="3"/>
      <c r="P157" s="3"/>
      <c r="Q157" s="3"/>
      <c r="R157" s="3"/>
      <c r="S157" s="3"/>
      <c r="T157" s="3"/>
      <c r="U157" s="3"/>
      <c r="V157" s="3"/>
      <c r="W157" s="3"/>
      <c r="X157" s="3"/>
      <c r="Y157" s="36"/>
    </row>
    <row r="158" spans="1:25">
      <c r="A158" s="3"/>
      <c r="B158" s="3"/>
      <c r="C158" s="3"/>
      <c r="D158" s="31"/>
      <c r="E158" s="31"/>
      <c r="F158" s="3"/>
      <c r="G158" s="3"/>
      <c r="H158" s="3"/>
      <c r="I158" s="3"/>
      <c r="J158" s="3"/>
      <c r="K158" s="3"/>
      <c r="L158" s="3"/>
      <c r="M158" s="3"/>
      <c r="N158" s="3"/>
      <c r="O158" s="3"/>
      <c r="P158" s="3"/>
      <c r="Q158" s="3"/>
      <c r="R158" s="3"/>
      <c r="S158" s="3"/>
      <c r="T158" s="3"/>
      <c r="U158" s="3"/>
      <c r="V158" s="3"/>
      <c r="W158" s="3"/>
      <c r="X158" s="3"/>
      <c r="Y158" s="36"/>
    </row>
    <row r="159" spans="1:25">
      <c r="A159" s="3"/>
      <c r="B159" s="3"/>
      <c r="C159" s="3"/>
      <c r="D159" s="31"/>
      <c r="E159" s="31"/>
      <c r="F159" s="3"/>
      <c r="G159" s="3"/>
      <c r="H159" s="3"/>
      <c r="I159" s="3"/>
      <c r="J159" s="3"/>
      <c r="K159" s="3"/>
      <c r="L159" s="3"/>
      <c r="M159" s="3"/>
      <c r="N159" s="3"/>
      <c r="O159" s="3"/>
      <c r="P159" s="3"/>
      <c r="Q159" s="3"/>
      <c r="R159" s="3"/>
      <c r="S159" s="3"/>
      <c r="T159" s="3"/>
      <c r="U159" s="3"/>
      <c r="V159" s="3"/>
      <c r="W159" s="3"/>
      <c r="X159" s="3"/>
      <c r="Y159" s="36"/>
    </row>
    <row r="160" spans="1:25">
      <c r="A160" s="3"/>
      <c r="B160" s="3"/>
      <c r="C160" s="3"/>
      <c r="D160" s="31"/>
      <c r="E160" s="31"/>
      <c r="F160" s="3"/>
      <c r="G160" s="3"/>
      <c r="H160" s="3"/>
      <c r="I160" s="3"/>
      <c r="J160" s="3"/>
      <c r="K160" s="3"/>
      <c r="L160" s="3"/>
      <c r="M160" s="3"/>
      <c r="N160" s="3"/>
      <c r="O160" s="3"/>
      <c r="P160" s="3"/>
      <c r="Q160" s="3"/>
      <c r="R160" s="3"/>
      <c r="S160" s="3"/>
      <c r="T160" s="3"/>
      <c r="U160" s="3"/>
      <c r="V160" s="3"/>
      <c r="W160" s="3"/>
      <c r="X160" s="3"/>
      <c r="Y160" s="36"/>
    </row>
    <row r="161" spans="1:25">
      <c r="A161" s="3"/>
      <c r="B161" s="3"/>
      <c r="C161" s="3"/>
      <c r="D161" s="31"/>
      <c r="E161" s="31"/>
      <c r="F161" s="3"/>
      <c r="G161" s="3"/>
      <c r="H161" s="3"/>
      <c r="I161" s="3"/>
      <c r="J161" s="3"/>
      <c r="K161" s="3"/>
      <c r="L161" s="3"/>
      <c r="M161" s="3"/>
      <c r="N161" s="3"/>
      <c r="O161" s="3"/>
      <c r="P161" s="3"/>
      <c r="Q161" s="3"/>
      <c r="R161" s="3"/>
      <c r="S161" s="3"/>
      <c r="T161" s="3"/>
      <c r="U161" s="3"/>
      <c r="V161" s="3"/>
      <c r="W161" s="3"/>
      <c r="X161" s="3"/>
      <c r="Y161" s="36"/>
    </row>
    <row r="162" spans="1:25">
      <c r="A162" s="3"/>
      <c r="B162" s="3"/>
      <c r="C162" s="3"/>
      <c r="D162" s="31"/>
      <c r="E162" s="31"/>
      <c r="F162" s="3"/>
      <c r="G162" s="3"/>
      <c r="H162" s="3"/>
      <c r="I162" s="3"/>
      <c r="J162" s="3"/>
      <c r="K162" s="3"/>
      <c r="L162" s="3"/>
      <c r="M162" s="3"/>
      <c r="N162" s="3"/>
      <c r="O162" s="3"/>
      <c r="P162" s="3"/>
      <c r="Q162" s="3"/>
      <c r="R162" s="3"/>
      <c r="S162" s="3"/>
      <c r="T162" s="3"/>
      <c r="U162" s="3"/>
      <c r="V162" s="3"/>
      <c r="W162" s="3"/>
      <c r="X162" s="3"/>
      <c r="Y162" s="36"/>
    </row>
    <row r="163" spans="1:25">
      <c r="A163" s="3"/>
      <c r="B163" s="3"/>
      <c r="C163" s="3"/>
      <c r="D163" s="31"/>
      <c r="E163" s="31"/>
      <c r="F163" s="3"/>
      <c r="G163" s="3"/>
      <c r="H163" s="3"/>
      <c r="I163" s="3"/>
      <c r="J163" s="3"/>
      <c r="K163" s="3"/>
      <c r="L163" s="3"/>
      <c r="M163" s="3"/>
      <c r="N163" s="3"/>
      <c r="O163" s="3"/>
      <c r="P163" s="3"/>
      <c r="Q163" s="3"/>
      <c r="R163" s="3"/>
      <c r="S163" s="3"/>
      <c r="T163" s="3"/>
      <c r="U163" s="3"/>
      <c r="V163" s="3"/>
      <c r="W163" s="3"/>
      <c r="X163" s="3"/>
      <c r="Y163" s="36"/>
    </row>
    <row r="164" spans="1:25">
      <c r="A164" s="3"/>
      <c r="B164" s="3"/>
      <c r="C164" s="3"/>
      <c r="D164" s="31"/>
      <c r="E164" s="31"/>
      <c r="F164" s="3"/>
      <c r="G164" s="3"/>
      <c r="H164" s="3"/>
      <c r="I164" s="3"/>
      <c r="J164" s="3"/>
      <c r="K164" s="3"/>
      <c r="L164" s="3"/>
      <c r="M164" s="3"/>
      <c r="N164" s="3"/>
      <c r="O164" s="3"/>
      <c r="P164" s="3"/>
      <c r="Q164" s="3"/>
      <c r="R164" s="3"/>
      <c r="S164" s="3"/>
      <c r="T164" s="3"/>
      <c r="U164" s="3"/>
      <c r="V164" s="3"/>
      <c r="W164" s="3"/>
      <c r="X164" s="3"/>
      <c r="Y164" s="36"/>
    </row>
    <row r="165" spans="1:25">
      <c r="A165" s="3"/>
      <c r="B165" s="3"/>
      <c r="C165" s="3"/>
      <c r="D165" s="31"/>
      <c r="E165" s="31"/>
      <c r="F165" s="3"/>
      <c r="G165" s="3"/>
      <c r="H165" s="3"/>
      <c r="I165" s="3"/>
      <c r="J165" s="3"/>
      <c r="K165" s="3"/>
      <c r="L165" s="3"/>
      <c r="M165" s="3"/>
      <c r="N165" s="3"/>
      <c r="O165" s="3"/>
      <c r="P165" s="3"/>
      <c r="Q165" s="3"/>
      <c r="R165" s="3"/>
      <c r="S165" s="3"/>
      <c r="T165" s="3"/>
      <c r="U165" s="3"/>
      <c r="V165" s="3"/>
      <c r="W165" s="3"/>
      <c r="X165" s="3"/>
      <c r="Y165" s="36"/>
    </row>
    <row r="166" spans="1:25">
      <c r="A166" s="3"/>
      <c r="B166" s="3"/>
      <c r="C166" s="3"/>
      <c r="D166" s="31"/>
      <c r="E166" s="31"/>
      <c r="F166" s="3"/>
      <c r="G166" s="3"/>
      <c r="H166" s="3"/>
      <c r="I166" s="3"/>
      <c r="J166" s="3"/>
      <c r="K166" s="3"/>
      <c r="L166" s="3"/>
      <c r="M166" s="3"/>
      <c r="N166" s="3"/>
      <c r="O166" s="3"/>
      <c r="P166" s="3"/>
      <c r="Q166" s="3"/>
      <c r="R166" s="3"/>
      <c r="S166" s="3"/>
      <c r="T166" s="3"/>
      <c r="U166" s="3"/>
      <c r="V166" s="3"/>
      <c r="W166" s="3"/>
      <c r="X166" s="3"/>
      <c r="Y166" s="36"/>
    </row>
    <row r="167" spans="1:25">
      <c r="A167" s="3"/>
      <c r="B167" s="3"/>
      <c r="C167" s="3"/>
      <c r="D167" s="31"/>
      <c r="E167" s="31"/>
      <c r="F167" s="3"/>
      <c r="G167" s="3"/>
      <c r="H167" s="3"/>
      <c r="I167" s="3"/>
      <c r="J167" s="3"/>
      <c r="K167" s="3"/>
      <c r="L167" s="3"/>
      <c r="M167" s="3"/>
      <c r="N167" s="3"/>
      <c r="O167" s="3"/>
      <c r="P167" s="3"/>
      <c r="Q167" s="3"/>
      <c r="R167" s="3"/>
      <c r="S167" s="3"/>
      <c r="T167" s="3"/>
      <c r="U167" s="3"/>
      <c r="V167" s="3"/>
      <c r="W167" s="3"/>
      <c r="X167" s="3"/>
      <c r="Y167" s="36"/>
    </row>
    <row r="168" spans="1:25">
      <c r="A168" s="3"/>
      <c r="B168" s="3"/>
      <c r="C168" s="3"/>
      <c r="D168" s="31"/>
      <c r="E168" s="31"/>
      <c r="F168" s="3"/>
      <c r="G168" s="3"/>
      <c r="H168" s="3"/>
      <c r="I168" s="3"/>
      <c r="J168" s="3"/>
      <c r="K168" s="3"/>
      <c r="L168" s="3"/>
      <c r="M168" s="3"/>
      <c r="N168" s="3"/>
      <c r="O168" s="3"/>
      <c r="P168" s="3"/>
      <c r="Q168" s="3"/>
      <c r="R168" s="3"/>
      <c r="S168" s="3"/>
      <c r="T168" s="3"/>
      <c r="U168" s="3"/>
      <c r="V168" s="3"/>
      <c r="W168" s="3"/>
      <c r="X168" s="3"/>
      <c r="Y168" s="36"/>
    </row>
    <row r="169" spans="1:25">
      <c r="A169" s="3"/>
      <c r="B169" s="3"/>
      <c r="C169" s="3"/>
      <c r="D169" s="31"/>
      <c r="E169" s="31"/>
      <c r="F169" s="3"/>
      <c r="G169" s="3"/>
      <c r="H169" s="3"/>
      <c r="I169" s="3"/>
      <c r="J169" s="3"/>
      <c r="K169" s="3"/>
      <c r="L169" s="3"/>
      <c r="M169" s="3"/>
      <c r="N169" s="3"/>
      <c r="O169" s="3"/>
      <c r="P169" s="3"/>
      <c r="Q169" s="3"/>
      <c r="R169" s="3"/>
      <c r="S169" s="3"/>
      <c r="T169" s="3"/>
      <c r="U169" s="3"/>
      <c r="V169" s="3"/>
      <c r="W169" s="3"/>
      <c r="X169" s="3"/>
      <c r="Y169" s="36"/>
    </row>
    <row r="170" spans="1:25">
      <c r="A170" s="3"/>
      <c r="B170" s="3"/>
      <c r="C170" s="3"/>
      <c r="D170" s="31"/>
      <c r="E170" s="31"/>
      <c r="F170" s="3"/>
      <c r="G170" s="3"/>
      <c r="H170" s="3"/>
      <c r="I170" s="3"/>
      <c r="J170" s="3"/>
      <c r="K170" s="3"/>
      <c r="L170" s="3"/>
      <c r="M170" s="3"/>
      <c r="N170" s="3"/>
      <c r="O170" s="3"/>
      <c r="P170" s="3"/>
      <c r="Q170" s="3"/>
      <c r="R170" s="3"/>
      <c r="S170" s="3"/>
      <c r="T170" s="3"/>
      <c r="U170" s="3"/>
      <c r="V170" s="3"/>
      <c r="W170" s="3"/>
      <c r="X170" s="3"/>
      <c r="Y170" s="36"/>
    </row>
    <row r="171" spans="1:25">
      <c r="A171" s="3"/>
      <c r="B171" s="3"/>
      <c r="C171" s="3"/>
      <c r="D171" s="31"/>
      <c r="E171" s="31"/>
      <c r="F171" s="3"/>
      <c r="G171" s="3"/>
      <c r="H171" s="3"/>
      <c r="I171" s="3"/>
      <c r="J171" s="3"/>
      <c r="K171" s="3"/>
      <c r="L171" s="3"/>
      <c r="M171" s="3"/>
      <c r="N171" s="3"/>
      <c r="O171" s="3"/>
      <c r="P171" s="3"/>
      <c r="Q171" s="3"/>
      <c r="R171" s="3"/>
      <c r="S171" s="3"/>
      <c r="T171" s="3"/>
      <c r="U171" s="3"/>
      <c r="V171" s="3"/>
      <c r="W171" s="3"/>
      <c r="X171" s="3"/>
      <c r="Y171" s="36"/>
    </row>
    <row r="172" spans="1:25">
      <c r="A172" s="3"/>
      <c r="B172" s="3"/>
      <c r="C172" s="3"/>
      <c r="D172" s="31"/>
      <c r="E172" s="31"/>
      <c r="F172" s="3"/>
      <c r="G172" s="3"/>
      <c r="H172" s="3"/>
      <c r="I172" s="3"/>
      <c r="J172" s="3"/>
      <c r="K172" s="3"/>
      <c r="L172" s="3"/>
      <c r="M172" s="3"/>
      <c r="N172" s="3"/>
      <c r="O172" s="3"/>
      <c r="P172" s="3"/>
      <c r="Q172" s="3"/>
      <c r="R172" s="3"/>
      <c r="S172" s="3"/>
      <c r="T172" s="3"/>
      <c r="U172" s="3"/>
      <c r="V172" s="3"/>
      <c r="W172" s="3"/>
      <c r="X172" s="3"/>
      <c r="Y172" s="36"/>
    </row>
    <row r="173" spans="1:25">
      <c r="A173" s="3"/>
      <c r="B173" s="3"/>
      <c r="C173" s="3"/>
      <c r="D173" s="31"/>
      <c r="E173" s="31"/>
      <c r="F173" s="3"/>
      <c r="G173" s="3"/>
      <c r="H173" s="3"/>
      <c r="I173" s="3"/>
      <c r="J173" s="3"/>
      <c r="K173" s="3"/>
      <c r="L173" s="3"/>
      <c r="M173" s="3"/>
      <c r="N173" s="3"/>
      <c r="O173" s="3"/>
      <c r="P173" s="3"/>
      <c r="Q173" s="3"/>
      <c r="R173" s="3"/>
      <c r="S173" s="3"/>
      <c r="T173" s="3"/>
      <c r="U173" s="3"/>
      <c r="V173" s="3"/>
      <c r="W173" s="3"/>
      <c r="X173" s="3"/>
      <c r="Y173" s="36"/>
    </row>
    <row r="174" spans="1:25">
      <c r="A174" s="3"/>
      <c r="B174" s="3"/>
      <c r="C174" s="3"/>
      <c r="D174" s="31"/>
      <c r="E174" s="31"/>
      <c r="F174" s="3"/>
      <c r="G174" s="3"/>
      <c r="H174" s="3"/>
      <c r="I174" s="3"/>
      <c r="J174" s="3"/>
      <c r="K174" s="3"/>
      <c r="L174" s="3"/>
      <c r="M174" s="3"/>
      <c r="N174" s="3"/>
      <c r="O174" s="3"/>
      <c r="P174" s="3"/>
      <c r="Q174" s="3"/>
      <c r="R174" s="3"/>
      <c r="S174" s="3"/>
      <c r="T174" s="3"/>
      <c r="U174" s="3"/>
      <c r="V174" s="3"/>
      <c r="W174" s="3"/>
      <c r="X174" s="3"/>
      <c r="Y174" s="36"/>
    </row>
    <row r="175" spans="1:25">
      <c r="A175" s="3"/>
      <c r="B175" s="3"/>
      <c r="C175" s="3"/>
      <c r="D175" s="31"/>
      <c r="E175" s="31"/>
      <c r="F175" s="3"/>
      <c r="G175" s="3"/>
      <c r="H175" s="3"/>
      <c r="I175" s="3"/>
      <c r="J175" s="3"/>
      <c r="K175" s="3"/>
      <c r="L175" s="3"/>
      <c r="M175" s="3"/>
      <c r="N175" s="3"/>
      <c r="O175" s="3"/>
      <c r="P175" s="3"/>
      <c r="Q175" s="3"/>
      <c r="R175" s="3"/>
      <c r="S175" s="3"/>
      <c r="T175" s="3"/>
      <c r="U175" s="3"/>
      <c r="V175" s="3"/>
      <c r="W175" s="3"/>
      <c r="X175" s="3"/>
      <c r="Y175" s="36"/>
    </row>
    <row r="176" spans="1:25">
      <c r="A176" s="3"/>
      <c r="B176" s="3"/>
      <c r="C176" s="3"/>
      <c r="D176" s="31"/>
      <c r="E176" s="31"/>
      <c r="F176" s="3"/>
      <c r="G176" s="3"/>
      <c r="H176" s="3"/>
      <c r="I176" s="3"/>
      <c r="J176" s="3"/>
      <c r="K176" s="3"/>
      <c r="L176" s="3"/>
      <c r="M176" s="3"/>
      <c r="N176" s="3"/>
      <c r="O176" s="3"/>
      <c r="P176" s="3"/>
      <c r="Q176" s="3"/>
      <c r="R176" s="3"/>
      <c r="S176" s="3"/>
      <c r="T176" s="3"/>
      <c r="U176" s="3"/>
      <c r="V176" s="3"/>
      <c r="W176" s="3"/>
      <c r="X176" s="3"/>
      <c r="Y176" s="36"/>
    </row>
    <row r="177" spans="1:25">
      <c r="A177" s="3"/>
      <c r="B177" s="3"/>
      <c r="C177" s="3"/>
      <c r="D177" s="31"/>
      <c r="E177" s="31"/>
      <c r="F177" s="3"/>
      <c r="G177" s="3"/>
      <c r="H177" s="3"/>
      <c r="I177" s="3"/>
      <c r="J177" s="3"/>
      <c r="K177" s="3"/>
      <c r="L177" s="3"/>
      <c r="M177" s="3"/>
      <c r="N177" s="3"/>
      <c r="O177" s="3"/>
      <c r="P177" s="3"/>
      <c r="Q177" s="3"/>
      <c r="R177" s="3"/>
      <c r="S177" s="3"/>
      <c r="T177" s="3"/>
      <c r="U177" s="3"/>
      <c r="V177" s="3"/>
      <c r="W177" s="3"/>
      <c r="X177" s="3"/>
      <c r="Y177" s="36"/>
    </row>
    <row r="178" spans="1:25">
      <c r="A178" s="3"/>
      <c r="B178" s="3"/>
      <c r="C178" s="3"/>
      <c r="D178" s="31"/>
      <c r="E178" s="31"/>
      <c r="F178" s="3"/>
      <c r="G178" s="3"/>
      <c r="H178" s="3"/>
      <c r="I178" s="3"/>
      <c r="J178" s="3"/>
      <c r="K178" s="3"/>
      <c r="L178" s="3"/>
      <c r="M178" s="3"/>
      <c r="N178" s="3"/>
      <c r="O178" s="3"/>
      <c r="P178" s="3"/>
      <c r="Q178" s="3"/>
      <c r="R178" s="3"/>
      <c r="S178" s="3"/>
      <c r="T178" s="3"/>
      <c r="U178" s="3"/>
      <c r="V178" s="3"/>
      <c r="W178" s="3"/>
      <c r="X178" s="3"/>
      <c r="Y178" s="36"/>
    </row>
    <row r="179" spans="1:25">
      <c r="A179" s="3"/>
      <c r="B179" s="3"/>
      <c r="C179" s="3"/>
      <c r="D179" s="31"/>
      <c r="E179" s="31"/>
      <c r="F179" s="3"/>
      <c r="G179" s="3"/>
      <c r="H179" s="3"/>
      <c r="I179" s="3"/>
      <c r="J179" s="3"/>
      <c r="K179" s="3"/>
      <c r="L179" s="3"/>
      <c r="M179" s="3"/>
      <c r="N179" s="3"/>
      <c r="O179" s="3"/>
      <c r="P179" s="3"/>
      <c r="Q179" s="3"/>
      <c r="R179" s="3"/>
      <c r="S179" s="3"/>
      <c r="T179" s="3"/>
      <c r="U179" s="3"/>
      <c r="V179" s="3"/>
      <c r="W179" s="3"/>
      <c r="X179" s="3"/>
      <c r="Y179" s="36"/>
    </row>
    <row r="180" spans="1:25">
      <c r="A180" s="3"/>
      <c r="B180" s="3"/>
      <c r="C180" s="3"/>
      <c r="D180" s="31"/>
      <c r="E180" s="31"/>
      <c r="F180" s="3"/>
      <c r="G180" s="3"/>
      <c r="H180" s="3"/>
      <c r="I180" s="3"/>
      <c r="J180" s="3"/>
      <c r="K180" s="3"/>
      <c r="L180" s="3"/>
      <c r="M180" s="3"/>
      <c r="N180" s="3"/>
      <c r="O180" s="3"/>
      <c r="P180" s="3"/>
      <c r="Q180" s="3"/>
      <c r="R180" s="3"/>
      <c r="S180" s="3"/>
      <c r="T180" s="3"/>
      <c r="U180" s="3"/>
      <c r="V180" s="3"/>
      <c r="W180" s="3"/>
      <c r="X180" s="3"/>
      <c r="Y180" s="36"/>
    </row>
    <row r="181" spans="1:25">
      <c r="A181" s="3"/>
      <c r="B181" s="3"/>
      <c r="C181" s="3"/>
      <c r="D181" s="31"/>
      <c r="E181" s="31"/>
      <c r="F181" s="3"/>
      <c r="G181" s="3"/>
      <c r="H181" s="3"/>
      <c r="I181" s="3"/>
      <c r="J181" s="3"/>
      <c r="K181" s="3"/>
      <c r="L181" s="3"/>
      <c r="M181" s="3"/>
      <c r="N181" s="3"/>
      <c r="O181" s="3"/>
      <c r="P181" s="3"/>
      <c r="Q181" s="3"/>
      <c r="R181" s="3"/>
      <c r="S181" s="3"/>
      <c r="T181" s="3"/>
      <c r="U181" s="3"/>
      <c r="V181" s="3"/>
      <c r="W181" s="3"/>
      <c r="X181" s="3"/>
      <c r="Y181" s="36"/>
    </row>
    <row r="182" spans="1:25">
      <c r="A182" s="3"/>
      <c r="B182" s="3"/>
      <c r="C182" s="3"/>
      <c r="D182" s="31"/>
      <c r="E182" s="31"/>
      <c r="F182" s="3"/>
      <c r="G182" s="3"/>
      <c r="H182" s="3"/>
      <c r="I182" s="3"/>
      <c r="J182" s="3"/>
      <c r="K182" s="3"/>
      <c r="L182" s="3"/>
      <c r="M182" s="3"/>
      <c r="N182" s="3"/>
      <c r="O182" s="3"/>
      <c r="P182" s="3"/>
      <c r="Q182" s="3"/>
      <c r="R182" s="3"/>
      <c r="S182" s="3"/>
      <c r="T182" s="3"/>
      <c r="U182" s="3"/>
      <c r="V182" s="3"/>
      <c r="W182" s="3"/>
      <c r="X182" s="3"/>
      <c r="Y182" s="36"/>
    </row>
    <row r="183" spans="1:25">
      <c r="A183" s="3"/>
      <c r="B183" s="3"/>
      <c r="C183" s="3"/>
      <c r="D183" s="31"/>
      <c r="E183" s="31"/>
      <c r="F183" s="3"/>
      <c r="G183" s="3"/>
      <c r="H183" s="3"/>
      <c r="I183" s="3"/>
      <c r="J183" s="3"/>
      <c r="K183" s="3"/>
      <c r="L183" s="3"/>
      <c r="M183" s="3"/>
      <c r="N183" s="3"/>
      <c r="O183" s="3"/>
      <c r="P183" s="3"/>
      <c r="Q183" s="3"/>
      <c r="R183" s="3"/>
      <c r="S183" s="3"/>
      <c r="T183" s="3"/>
      <c r="U183" s="3"/>
      <c r="V183" s="3"/>
      <c r="W183" s="3"/>
      <c r="X183" s="3"/>
      <c r="Y183" s="36"/>
    </row>
    <row r="184" spans="1:25">
      <c r="A184" s="3"/>
      <c r="B184" s="3"/>
      <c r="C184" s="3"/>
      <c r="D184" s="31"/>
      <c r="E184" s="31"/>
      <c r="F184" s="3"/>
      <c r="G184" s="3"/>
      <c r="H184" s="3"/>
      <c r="I184" s="3"/>
      <c r="J184" s="3"/>
      <c r="K184" s="3"/>
      <c r="L184" s="3"/>
      <c r="M184" s="3"/>
      <c r="N184" s="3"/>
      <c r="O184" s="3"/>
      <c r="P184" s="3"/>
      <c r="Q184" s="3"/>
      <c r="R184" s="3"/>
      <c r="S184" s="3"/>
      <c r="T184" s="3"/>
      <c r="U184" s="3"/>
      <c r="V184" s="3"/>
      <c r="W184" s="3"/>
      <c r="X184" s="3"/>
      <c r="Y184" s="36"/>
    </row>
    <row r="185" spans="1:25">
      <c r="A185" s="3"/>
      <c r="B185" s="3"/>
      <c r="C185" s="3"/>
      <c r="D185" s="31"/>
      <c r="E185" s="31"/>
      <c r="F185" s="3"/>
      <c r="G185" s="3"/>
      <c r="H185" s="3"/>
      <c r="I185" s="3"/>
      <c r="J185" s="3"/>
      <c r="K185" s="3"/>
      <c r="L185" s="3"/>
      <c r="M185" s="3"/>
      <c r="N185" s="3"/>
      <c r="O185" s="3"/>
      <c r="P185" s="3"/>
      <c r="Q185" s="3"/>
      <c r="R185" s="3"/>
      <c r="S185" s="3"/>
      <c r="T185" s="3"/>
      <c r="U185" s="3"/>
      <c r="V185" s="3"/>
      <c r="W185" s="3"/>
      <c r="X185" s="3"/>
      <c r="Y185" s="36"/>
    </row>
    <row r="186" spans="1:25">
      <c r="A186" s="3"/>
      <c r="B186" s="3"/>
      <c r="C186" s="3"/>
      <c r="D186" s="31"/>
      <c r="E186" s="31"/>
      <c r="F186" s="3"/>
      <c r="G186" s="3"/>
      <c r="H186" s="3"/>
      <c r="I186" s="3"/>
      <c r="J186" s="3"/>
      <c r="K186" s="3"/>
      <c r="L186" s="3"/>
      <c r="M186" s="3"/>
      <c r="N186" s="3"/>
      <c r="O186" s="3"/>
      <c r="P186" s="3"/>
      <c r="Q186" s="3"/>
      <c r="R186" s="3"/>
      <c r="S186" s="3"/>
      <c r="T186" s="3"/>
      <c r="U186" s="3"/>
      <c r="V186" s="3"/>
      <c r="W186" s="3"/>
      <c r="X186" s="3"/>
      <c r="Y186" s="36"/>
    </row>
    <row r="187" spans="1:25">
      <c r="A187" s="3"/>
      <c r="B187" s="3"/>
      <c r="C187" s="3"/>
      <c r="D187" s="31"/>
      <c r="E187" s="31"/>
      <c r="F187" s="3"/>
      <c r="G187" s="3"/>
      <c r="H187" s="3"/>
      <c r="I187" s="3"/>
      <c r="J187" s="3"/>
      <c r="K187" s="3"/>
      <c r="L187" s="3"/>
      <c r="M187" s="3"/>
      <c r="N187" s="3"/>
      <c r="O187" s="3"/>
      <c r="P187" s="3"/>
      <c r="Q187" s="3"/>
      <c r="R187" s="3"/>
      <c r="S187" s="3"/>
      <c r="T187" s="3"/>
      <c r="U187" s="3"/>
      <c r="V187" s="3"/>
      <c r="W187" s="3"/>
      <c r="X187" s="3"/>
      <c r="Y187" s="36"/>
    </row>
    <row r="188" spans="1:25">
      <c r="A188" s="3"/>
      <c r="B188" s="3"/>
      <c r="C188" s="3"/>
      <c r="D188" s="31"/>
      <c r="E188" s="31"/>
      <c r="F188" s="3"/>
      <c r="G188" s="3"/>
      <c r="H188" s="3"/>
      <c r="I188" s="3"/>
      <c r="J188" s="3"/>
      <c r="K188" s="3"/>
      <c r="L188" s="3"/>
      <c r="M188" s="3"/>
      <c r="N188" s="3"/>
      <c r="O188" s="3"/>
      <c r="P188" s="3"/>
      <c r="Q188" s="3"/>
      <c r="R188" s="3"/>
      <c r="S188" s="3"/>
      <c r="T188" s="3"/>
      <c r="U188" s="3"/>
      <c r="V188" s="3"/>
      <c r="W188" s="3"/>
      <c r="X188" s="3"/>
      <c r="Y188" s="36"/>
    </row>
    <row r="189" spans="1:25">
      <c r="A189" s="3"/>
      <c r="B189" s="3"/>
      <c r="C189" s="3"/>
      <c r="D189" s="31"/>
      <c r="E189" s="31"/>
      <c r="F189" s="3"/>
      <c r="G189" s="3"/>
      <c r="H189" s="3"/>
      <c r="I189" s="3"/>
      <c r="J189" s="3"/>
      <c r="K189" s="3"/>
      <c r="L189" s="3"/>
      <c r="M189" s="3"/>
      <c r="N189" s="3"/>
      <c r="O189" s="3"/>
      <c r="P189" s="3"/>
      <c r="Q189" s="3"/>
      <c r="R189" s="3"/>
      <c r="S189" s="3"/>
      <c r="T189" s="3"/>
      <c r="U189" s="3"/>
      <c r="V189" s="3"/>
      <c r="W189" s="3"/>
      <c r="X189" s="3"/>
      <c r="Y189" s="36"/>
    </row>
    <row r="190" spans="1:25">
      <c r="A190" s="3"/>
      <c r="B190" s="3"/>
      <c r="C190" s="3"/>
      <c r="D190" s="31"/>
      <c r="E190" s="31"/>
      <c r="F190" s="3"/>
      <c r="G190" s="3"/>
      <c r="H190" s="3"/>
      <c r="I190" s="3"/>
      <c r="J190" s="3"/>
      <c r="K190" s="3"/>
      <c r="L190" s="3"/>
      <c r="M190" s="3"/>
      <c r="N190" s="3"/>
      <c r="O190" s="3"/>
      <c r="P190" s="3"/>
      <c r="Q190" s="3"/>
      <c r="R190" s="3"/>
      <c r="S190" s="3"/>
      <c r="T190" s="3"/>
      <c r="U190" s="3"/>
      <c r="V190" s="3"/>
      <c r="W190" s="3"/>
      <c r="X190" s="3"/>
      <c r="Y190" s="36"/>
    </row>
    <row r="191" spans="1:25">
      <c r="A191" s="3"/>
      <c r="B191" s="3"/>
      <c r="C191" s="3"/>
      <c r="D191" s="31"/>
      <c r="E191" s="31"/>
      <c r="F191" s="3"/>
      <c r="G191" s="3"/>
      <c r="H191" s="3"/>
      <c r="I191" s="3"/>
      <c r="J191" s="3"/>
      <c r="K191" s="3"/>
      <c r="L191" s="3"/>
      <c r="M191" s="3"/>
      <c r="N191" s="3"/>
      <c r="O191" s="3"/>
      <c r="P191" s="3"/>
      <c r="Q191" s="3"/>
      <c r="R191" s="3"/>
      <c r="S191" s="3"/>
      <c r="T191" s="3"/>
      <c r="U191" s="3"/>
      <c r="V191" s="3"/>
      <c r="W191" s="3"/>
      <c r="X191" s="3"/>
      <c r="Y191" s="36"/>
    </row>
    <row r="192" spans="1:25">
      <c r="A192" s="3"/>
      <c r="B192" s="3"/>
      <c r="C192" s="3"/>
      <c r="D192" s="31"/>
      <c r="E192" s="31"/>
      <c r="F192" s="3"/>
      <c r="G192" s="3"/>
      <c r="H192" s="3"/>
      <c r="I192" s="3"/>
      <c r="J192" s="3"/>
      <c r="K192" s="3"/>
      <c r="L192" s="3"/>
      <c r="M192" s="3"/>
      <c r="N192" s="3"/>
      <c r="O192" s="3"/>
      <c r="P192" s="3"/>
      <c r="Q192" s="3"/>
      <c r="R192" s="3"/>
      <c r="S192" s="3"/>
      <c r="T192" s="3"/>
      <c r="U192" s="3"/>
      <c r="V192" s="3"/>
      <c r="W192" s="3"/>
      <c r="X192" s="3"/>
      <c r="Y192" s="36"/>
    </row>
    <row r="193" spans="1:25">
      <c r="A193" s="3"/>
      <c r="B193" s="3"/>
      <c r="C193" s="3"/>
      <c r="D193" s="31"/>
      <c r="E193" s="31"/>
      <c r="F193" s="3"/>
      <c r="G193" s="3"/>
      <c r="H193" s="3"/>
      <c r="I193" s="3"/>
      <c r="J193" s="3"/>
      <c r="K193" s="3"/>
      <c r="L193" s="3"/>
      <c r="M193" s="3"/>
      <c r="N193" s="3"/>
      <c r="O193" s="3"/>
      <c r="P193" s="3"/>
      <c r="Q193" s="3"/>
      <c r="R193" s="3"/>
      <c r="S193" s="3"/>
      <c r="T193" s="3"/>
      <c r="U193" s="3"/>
      <c r="V193" s="3"/>
      <c r="W193" s="3"/>
      <c r="X193" s="3"/>
      <c r="Y193" s="36"/>
    </row>
    <row r="194" spans="1:25">
      <c r="A194" s="3"/>
      <c r="B194" s="3"/>
      <c r="C194" s="3"/>
      <c r="D194" s="31"/>
      <c r="E194" s="31"/>
      <c r="F194" s="3"/>
      <c r="G194" s="3"/>
      <c r="H194" s="3"/>
      <c r="I194" s="3"/>
      <c r="J194" s="3"/>
      <c r="K194" s="3"/>
      <c r="L194" s="3"/>
      <c r="M194" s="3"/>
      <c r="N194" s="3"/>
      <c r="O194" s="3"/>
      <c r="P194" s="3"/>
      <c r="Q194" s="3"/>
      <c r="R194" s="3"/>
      <c r="S194" s="3"/>
      <c r="T194" s="3"/>
      <c r="U194" s="3"/>
      <c r="V194" s="3"/>
      <c r="W194" s="3"/>
      <c r="X194" s="3"/>
      <c r="Y194" s="36"/>
    </row>
    <row r="195" spans="1:25">
      <c r="A195" s="3"/>
      <c r="B195" s="3"/>
      <c r="C195" s="3"/>
      <c r="D195" s="31"/>
      <c r="E195" s="31"/>
      <c r="F195" s="3"/>
      <c r="G195" s="3"/>
      <c r="H195" s="3"/>
      <c r="I195" s="3"/>
      <c r="J195" s="3"/>
      <c r="K195" s="3"/>
      <c r="L195" s="3"/>
      <c r="M195" s="3"/>
      <c r="N195" s="3"/>
      <c r="O195" s="3"/>
      <c r="P195" s="3"/>
      <c r="Q195" s="3"/>
      <c r="R195" s="3"/>
      <c r="S195" s="3"/>
      <c r="T195" s="3"/>
      <c r="U195" s="3"/>
      <c r="V195" s="3"/>
      <c r="W195" s="3"/>
      <c r="X195" s="3"/>
      <c r="Y195" s="36"/>
    </row>
    <row r="196" spans="1:25">
      <c r="A196" s="3"/>
      <c r="B196" s="3"/>
      <c r="C196" s="3"/>
      <c r="D196" s="31"/>
      <c r="E196" s="31"/>
      <c r="F196" s="3"/>
      <c r="G196" s="3"/>
      <c r="H196" s="3"/>
      <c r="I196" s="3"/>
      <c r="J196" s="3"/>
      <c r="K196" s="3"/>
      <c r="L196" s="3"/>
      <c r="M196" s="3"/>
      <c r="N196" s="3"/>
      <c r="O196" s="3"/>
      <c r="P196" s="3"/>
      <c r="Q196" s="3"/>
      <c r="R196" s="3"/>
      <c r="S196" s="3"/>
      <c r="T196" s="3"/>
      <c r="U196" s="3"/>
      <c r="V196" s="3"/>
      <c r="W196" s="3"/>
      <c r="X196" s="3"/>
      <c r="Y196" s="36"/>
    </row>
    <row r="197" spans="1:25">
      <c r="A197" s="3"/>
      <c r="B197" s="3"/>
      <c r="C197" s="3"/>
      <c r="D197" s="31"/>
      <c r="E197" s="31"/>
      <c r="F197" s="3"/>
      <c r="G197" s="3"/>
      <c r="H197" s="3"/>
      <c r="I197" s="3"/>
      <c r="J197" s="3"/>
      <c r="K197" s="3"/>
      <c r="L197" s="3"/>
      <c r="M197" s="3"/>
      <c r="N197" s="3"/>
      <c r="O197" s="3"/>
      <c r="P197" s="3"/>
      <c r="Q197" s="3"/>
      <c r="R197" s="3"/>
      <c r="S197" s="3"/>
      <c r="T197" s="3"/>
      <c r="U197" s="3"/>
      <c r="V197" s="3"/>
      <c r="W197" s="3"/>
      <c r="X197" s="3"/>
      <c r="Y197" s="36"/>
    </row>
    <row r="198" spans="1:25">
      <c r="A198" s="3"/>
      <c r="B198" s="3"/>
      <c r="C198" s="3"/>
      <c r="D198" s="31"/>
      <c r="E198" s="31"/>
      <c r="F198" s="3"/>
      <c r="G198" s="3"/>
      <c r="H198" s="3"/>
      <c r="I198" s="3"/>
      <c r="J198" s="3"/>
      <c r="K198" s="3"/>
      <c r="L198" s="3"/>
      <c r="M198" s="3"/>
      <c r="N198" s="3"/>
      <c r="O198" s="3"/>
      <c r="P198" s="3"/>
      <c r="Q198" s="3"/>
      <c r="R198" s="3"/>
      <c r="S198" s="3"/>
      <c r="T198" s="3"/>
      <c r="U198" s="3"/>
      <c r="V198" s="3"/>
      <c r="W198" s="3"/>
      <c r="X198" s="3"/>
      <c r="Y198" s="36"/>
    </row>
    <row r="199" spans="1:25">
      <c r="A199" s="3"/>
      <c r="B199" s="3"/>
      <c r="C199" s="3"/>
      <c r="D199" s="31"/>
      <c r="E199" s="31"/>
      <c r="F199" s="3"/>
      <c r="G199" s="3"/>
      <c r="H199" s="3"/>
      <c r="I199" s="3"/>
      <c r="J199" s="3"/>
      <c r="K199" s="3"/>
      <c r="L199" s="3"/>
      <c r="M199" s="3"/>
      <c r="N199" s="3"/>
      <c r="O199" s="3"/>
      <c r="P199" s="3"/>
      <c r="Q199" s="3"/>
      <c r="R199" s="3"/>
      <c r="S199" s="3"/>
      <c r="T199" s="3"/>
      <c r="U199" s="3"/>
      <c r="V199" s="3"/>
      <c r="W199" s="3"/>
      <c r="X199" s="3"/>
      <c r="Y199" s="36"/>
    </row>
    <row r="200" spans="1:25">
      <c r="A200" s="3"/>
      <c r="B200" s="3"/>
      <c r="C200" s="3"/>
      <c r="D200" s="31"/>
      <c r="E200" s="31"/>
      <c r="F200" s="3"/>
      <c r="G200" s="3"/>
      <c r="H200" s="3"/>
      <c r="I200" s="3"/>
      <c r="J200" s="3"/>
      <c r="K200" s="3"/>
      <c r="L200" s="3"/>
      <c r="M200" s="3"/>
      <c r="N200" s="3"/>
      <c r="O200" s="3"/>
      <c r="P200" s="3"/>
      <c r="Q200" s="3"/>
      <c r="R200" s="3"/>
      <c r="S200" s="3"/>
      <c r="T200" s="3"/>
      <c r="U200" s="3"/>
      <c r="V200" s="3"/>
      <c r="W200" s="3"/>
      <c r="X200" s="3"/>
      <c r="Y200" s="36"/>
    </row>
    <row r="201" spans="1:25">
      <c r="A201" s="3"/>
      <c r="B201" s="3"/>
      <c r="C201" s="3"/>
      <c r="D201" s="31"/>
      <c r="E201" s="31"/>
      <c r="F201" s="3"/>
      <c r="G201" s="3"/>
      <c r="H201" s="3"/>
      <c r="I201" s="3"/>
      <c r="J201" s="3"/>
      <c r="K201" s="3"/>
      <c r="L201" s="3"/>
      <c r="M201" s="3"/>
      <c r="N201" s="3"/>
      <c r="O201" s="3"/>
      <c r="P201" s="3"/>
      <c r="Q201" s="3"/>
      <c r="R201" s="3"/>
      <c r="S201" s="3"/>
      <c r="T201" s="3"/>
      <c r="U201" s="3"/>
      <c r="V201" s="3"/>
      <c r="W201" s="3"/>
      <c r="X201" s="3"/>
      <c r="Y201" s="36"/>
    </row>
    <row r="202" spans="1:25">
      <c r="A202" s="3"/>
      <c r="B202" s="3"/>
      <c r="C202" s="3"/>
      <c r="D202" s="31"/>
      <c r="E202" s="31"/>
      <c r="F202" s="3"/>
      <c r="G202" s="3"/>
      <c r="H202" s="3"/>
      <c r="I202" s="3"/>
      <c r="J202" s="3"/>
      <c r="K202" s="3"/>
      <c r="L202" s="3"/>
      <c r="M202" s="3"/>
      <c r="N202" s="3"/>
      <c r="O202" s="3"/>
      <c r="P202" s="3"/>
      <c r="Q202" s="3"/>
      <c r="R202" s="3"/>
      <c r="S202" s="3"/>
      <c r="T202" s="3"/>
      <c r="U202" s="3"/>
      <c r="V202" s="3"/>
      <c r="W202" s="3"/>
      <c r="X202" s="3"/>
      <c r="Y202" s="36"/>
    </row>
    <row r="203" spans="1:25">
      <c r="A203" s="3"/>
      <c r="B203" s="3"/>
      <c r="C203" s="3"/>
      <c r="D203" s="31"/>
      <c r="E203" s="31"/>
      <c r="F203" s="3"/>
      <c r="G203" s="3"/>
      <c r="H203" s="3"/>
      <c r="I203" s="3"/>
      <c r="J203" s="3"/>
      <c r="K203" s="3"/>
      <c r="L203" s="3"/>
      <c r="M203" s="3"/>
      <c r="N203" s="3"/>
      <c r="O203" s="3"/>
      <c r="P203" s="3"/>
      <c r="Q203" s="3"/>
      <c r="R203" s="3"/>
      <c r="S203" s="3"/>
      <c r="T203" s="3"/>
      <c r="U203" s="3"/>
      <c r="V203" s="3"/>
      <c r="W203" s="3"/>
      <c r="X203" s="3"/>
      <c r="Y203" s="36"/>
    </row>
    <row r="204" spans="1:25">
      <c r="A204" s="3"/>
      <c r="B204" s="3"/>
      <c r="C204" s="3"/>
      <c r="D204" s="31"/>
      <c r="E204" s="31"/>
      <c r="F204" s="3"/>
      <c r="G204" s="3"/>
      <c r="H204" s="3"/>
      <c r="I204" s="3"/>
      <c r="J204" s="3"/>
      <c r="K204" s="3"/>
      <c r="L204" s="3"/>
      <c r="M204" s="3"/>
      <c r="N204" s="3"/>
      <c r="O204" s="3"/>
      <c r="P204" s="3"/>
      <c r="Q204" s="3"/>
      <c r="R204" s="3"/>
      <c r="S204" s="3"/>
      <c r="T204" s="3"/>
      <c r="U204" s="3"/>
      <c r="V204" s="3"/>
      <c r="W204" s="3"/>
      <c r="X204" s="3"/>
      <c r="Y204" s="36"/>
    </row>
    <row r="205" spans="1:25">
      <c r="A205" s="3"/>
      <c r="B205" s="3"/>
      <c r="C205" s="3"/>
      <c r="D205" s="31"/>
      <c r="E205" s="31"/>
      <c r="F205" s="3"/>
      <c r="G205" s="3"/>
      <c r="H205" s="3"/>
      <c r="I205" s="3"/>
      <c r="J205" s="3"/>
      <c r="K205" s="3"/>
      <c r="L205" s="3"/>
      <c r="M205" s="3"/>
      <c r="N205" s="3"/>
      <c r="O205" s="3"/>
      <c r="P205" s="3"/>
      <c r="Q205" s="3"/>
      <c r="R205" s="3"/>
      <c r="S205" s="3"/>
      <c r="T205" s="3"/>
      <c r="U205" s="3"/>
      <c r="V205" s="3"/>
      <c r="W205" s="3"/>
      <c r="X205" s="3"/>
      <c r="Y205" s="36"/>
    </row>
    <row r="206" spans="1:25">
      <c r="A206" s="3"/>
      <c r="B206" s="3"/>
      <c r="C206" s="3"/>
      <c r="D206" s="31"/>
      <c r="E206" s="31"/>
      <c r="F206" s="3"/>
      <c r="G206" s="3"/>
      <c r="H206" s="3"/>
      <c r="I206" s="3"/>
      <c r="J206" s="3"/>
      <c r="K206" s="3"/>
      <c r="L206" s="3"/>
      <c r="M206" s="3"/>
      <c r="N206" s="3"/>
      <c r="O206" s="3"/>
      <c r="P206" s="3"/>
      <c r="Q206" s="3"/>
      <c r="R206" s="3"/>
      <c r="S206" s="3"/>
      <c r="T206" s="3"/>
      <c r="U206" s="3"/>
      <c r="V206" s="3"/>
      <c r="W206" s="3"/>
      <c r="X206" s="3"/>
      <c r="Y206" s="36"/>
    </row>
    <row r="207" spans="1:25">
      <c r="A207" s="3"/>
      <c r="B207" s="3"/>
      <c r="C207" s="3"/>
      <c r="D207" s="31"/>
      <c r="E207" s="31"/>
      <c r="F207" s="3"/>
      <c r="G207" s="3"/>
      <c r="H207" s="3"/>
      <c r="I207" s="3"/>
      <c r="J207" s="3"/>
      <c r="K207" s="3"/>
      <c r="L207" s="3"/>
      <c r="M207" s="3"/>
      <c r="N207" s="3"/>
      <c r="O207" s="3"/>
      <c r="P207" s="3"/>
      <c r="Q207" s="3"/>
      <c r="R207" s="3"/>
      <c r="S207" s="3"/>
      <c r="T207" s="3"/>
      <c r="U207" s="3"/>
      <c r="V207" s="3"/>
      <c r="W207" s="3"/>
      <c r="X207" s="3"/>
      <c r="Y207" s="36"/>
    </row>
    <row r="208" spans="1:25">
      <c r="A208" s="3"/>
      <c r="B208" s="3"/>
      <c r="C208" s="3"/>
      <c r="D208" s="31"/>
      <c r="E208" s="31"/>
      <c r="F208" s="3"/>
      <c r="G208" s="3"/>
      <c r="H208" s="3"/>
      <c r="I208" s="3"/>
      <c r="J208" s="3"/>
      <c r="K208" s="3"/>
      <c r="L208" s="3"/>
      <c r="M208" s="3"/>
      <c r="N208" s="3"/>
      <c r="O208" s="3"/>
      <c r="P208" s="3"/>
      <c r="Q208" s="3"/>
      <c r="R208" s="3"/>
      <c r="S208" s="3"/>
      <c r="T208" s="3"/>
      <c r="U208" s="3"/>
      <c r="V208" s="3"/>
      <c r="W208" s="3"/>
      <c r="X208" s="3"/>
      <c r="Y208" s="36"/>
    </row>
    <row r="209" spans="1:25">
      <c r="A209" s="3"/>
      <c r="B209" s="3"/>
      <c r="C209" s="3"/>
      <c r="D209" s="31"/>
      <c r="E209" s="31"/>
      <c r="F209" s="3"/>
      <c r="G209" s="3"/>
      <c r="H209" s="3"/>
      <c r="I209" s="3"/>
      <c r="J209" s="3"/>
      <c r="K209" s="3"/>
      <c r="L209" s="3"/>
      <c r="M209" s="3"/>
      <c r="N209" s="3"/>
      <c r="O209" s="3"/>
      <c r="P209" s="3"/>
      <c r="Q209" s="3"/>
      <c r="R209" s="3"/>
      <c r="S209" s="3"/>
      <c r="T209" s="3"/>
      <c r="U209" s="3"/>
      <c r="V209" s="3"/>
      <c r="W209" s="3"/>
      <c r="X209" s="3"/>
      <c r="Y209" s="36"/>
    </row>
    <row r="210" spans="1:25">
      <c r="A210" s="3"/>
      <c r="B210" s="3"/>
      <c r="C210" s="3"/>
      <c r="D210" s="31"/>
      <c r="E210" s="31"/>
      <c r="F210" s="3"/>
      <c r="G210" s="3"/>
      <c r="H210" s="3"/>
      <c r="I210" s="3"/>
      <c r="J210" s="3"/>
      <c r="K210" s="3"/>
      <c r="L210" s="3"/>
      <c r="M210" s="3"/>
      <c r="N210" s="3"/>
      <c r="O210" s="3"/>
      <c r="P210" s="3"/>
      <c r="Q210" s="3"/>
      <c r="R210" s="3"/>
      <c r="S210" s="3"/>
      <c r="T210" s="3"/>
      <c r="U210" s="3"/>
      <c r="V210" s="3"/>
      <c r="W210" s="3"/>
      <c r="X210" s="3"/>
      <c r="Y210" s="36"/>
    </row>
    <row r="211" spans="1:25">
      <c r="A211" s="3"/>
      <c r="B211" s="3"/>
      <c r="C211" s="3"/>
      <c r="D211" s="31"/>
      <c r="E211" s="31"/>
      <c r="F211" s="3"/>
      <c r="G211" s="3"/>
      <c r="H211" s="3"/>
      <c r="I211" s="3"/>
      <c r="J211" s="3"/>
      <c r="K211" s="3"/>
      <c r="L211" s="3"/>
      <c r="M211" s="3"/>
      <c r="N211" s="3"/>
      <c r="O211" s="3"/>
      <c r="P211" s="3"/>
      <c r="Q211" s="3"/>
      <c r="R211" s="3"/>
      <c r="S211" s="3"/>
      <c r="T211" s="3"/>
      <c r="U211" s="3"/>
      <c r="V211" s="3"/>
      <c r="W211" s="3"/>
      <c r="X211" s="3"/>
      <c r="Y211" s="36"/>
    </row>
    <row r="212" spans="1:25">
      <c r="A212" s="3"/>
      <c r="B212" s="3"/>
      <c r="C212" s="3"/>
      <c r="D212" s="31"/>
      <c r="E212" s="31"/>
      <c r="F212" s="3"/>
      <c r="G212" s="3"/>
      <c r="H212" s="3"/>
      <c r="I212" s="3"/>
      <c r="J212" s="3"/>
      <c r="K212" s="3"/>
      <c r="L212" s="3"/>
      <c r="M212" s="3"/>
      <c r="N212" s="3"/>
      <c r="O212" s="3"/>
      <c r="P212" s="3"/>
      <c r="Q212" s="3"/>
      <c r="R212" s="3"/>
      <c r="S212" s="3"/>
      <c r="T212" s="3"/>
      <c r="U212" s="3"/>
      <c r="V212" s="3"/>
      <c r="W212" s="3"/>
      <c r="X212" s="3"/>
      <c r="Y212" s="36"/>
    </row>
    <row r="213" spans="1:25">
      <c r="A213" s="3"/>
      <c r="B213" s="3"/>
      <c r="C213" s="3"/>
      <c r="D213" s="31"/>
      <c r="E213" s="31"/>
      <c r="F213" s="3"/>
      <c r="G213" s="3"/>
      <c r="H213" s="3"/>
      <c r="I213" s="3"/>
      <c r="J213" s="3"/>
      <c r="K213" s="3"/>
      <c r="L213" s="3"/>
      <c r="M213" s="3"/>
      <c r="N213" s="3"/>
      <c r="O213" s="3"/>
      <c r="P213" s="3"/>
      <c r="Q213" s="3"/>
      <c r="R213" s="3"/>
      <c r="S213" s="3"/>
      <c r="T213" s="3"/>
      <c r="U213" s="3"/>
      <c r="V213" s="3"/>
      <c r="W213" s="3"/>
      <c r="X213" s="3"/>
      <c r="Y213" s="36"/>
    </row>
    <row r="214" spans="1:25">
      <c r="A214" s="3"/>
      <c r="B214" s="3"/>
      <c r="C214" s="3"/>
      <c r="D214" s="31"/>
      <c r="E214" s="31"/>
      <c r="F214" s="3"/>
      <c r="G214" s="3"/>
      <c r="H214" s="3"/>
      <c r="I214" s="3"/>
      <c r="J214" s="3"/>
      <c r="K214" s="3"/>
      <c r="L214" s="3"/>
      <c r="M214" s="3"/>
      <c r="N214" s="3"/>
      <c r="O214" s="3"/>
      <c r="P214" s="3"/>
      <c r="Q214" s="3"/>
      <c r="R214" s="3"/>
      <c r="S214" s="3"/>
      <c r="T214" s="3"/>
      <c r="U214" s="3"/>
      <c r="V214" s="3"/>
      <c r="W214" s="3"/>
      <c r="X214" s="3"/>
      <c r="Y214" s="36"/>
    </row>
    <row r="215" spans="1:25">
      <c r="A215" s="3"/>
      <c r="B215" s="3"/>
      <c r="C215" s="3"/>
      <c r="D215" s="31"/>
      <c r="E215" s="31"/>
      <c r="F215" s="3"/>
      <c r="G215" s="3"/>
      <c r="H215" s="3"/>
      <c r="I215" s="3"/>
      <c r="J215" s="3"/>
      <c r="K215" s="3"/>
      <c r="L215" s="3"/>
      <c r="M215" s="3"/>
      <c r="N215" s="3"/>
      <c r="O215" s="3"/>
      <c r="P215" s="3"/>
      <c r="Q215" s="3"/>
      <c r="R215" s="3"/>
      <c r="S215" s="3"/>
      <c r="T215" s="3"/>
      <c r="U215" s="3"/>
      <c r="V215" s="3"/>
      <c r="W215" s="3"/>
      <c r="X215" s="3"/>
      <c r="Y215" s="36"/>
    </row>
    <row r="216" spans="1:25">
      <c r="A216" s="3"/>
      <c r="B216" s="3"/>
      <c r="C216" s="3"/>
      <c r="D216" s="31"/>
      <c r="E216" s="31"/>
      <c r="F216" s="3"/>
      <c r="G216" s="3"/>
      <c r="H216" s="3"/>
      <c r="I216" s="3"/>
      <c r="J216" s="3"/>
      <c r="K216" s="3"/>
      <c r="L216" s="3"/>
      <c r="M216" s="3"/>
      <c r="N216" s="3"/>
      <c r="O216" s="3"/>
      <c r="P216" s="3"/>
      <c r="Q216" s="3"/>
      <c r="R216" s="3"/>
      <c r="S216" s="3"/>
      <c r="T216" s="3"/>
      <c r="U216" s="3"/>
      <c r="V216" s="3"/>
      <c r="W216" s="3"/>
      <c r="X216" s="3"/>
      <c r="Y216" s="36"/>
    </row>
    <row r="217" spans="1:25">
      <c r="A217" s="3"/>
      <c r="B217" s="3"/>
      <c r="C217" s="3"/>
      <c r="D217" s="31"/>
      <c r="E217" s="31"/>
      <c r="F217" s="3"/>
      <c r="G217" s="3"/>
      <c r="H217" s="3"/>
      <c r="I217" s="3"/>
      <c r="J217" s="3"/>
      <c r="K217" s="3"/>
      <c r="L217" s="3"/>
      <c r="M217" s="3"/>
      <c r="N217" s="3"/>
      <c r="O217" s="3"/>
      <c r="P217" s="3"/>
      <c r="Q217" s="3"/>
      <c r="R217" s="3"/>
      <c r="S217" s="3"/>
      <c r="T217" s="3"/>
      <c r="U217" s="3"/>
      <c r="V217" s="3"/>
      <c r="W217" s="3"/>
      <c r="X217" s="3"/>
      <c r="Y217" s="36"/>
    </row>
    <row r="218" spans="1:25">
      <c r="A218" s="3"/>
      <c r="B218" s="3"/>
      <c r="C218" s="3"/>
      <c r="D218" s="31"/>
      <c r="E218" s="31"/>
      <c r="F218" s="3"/>
      <c r="G218" s="3"/>
      <c r="H218" s="3"/>
      <c r="I218" s="3"/>
      <c r="J218" s="3"/>
      <c r="K218" s="3"/>
      <c r="L218" s="3"/>
      <c r="M218" s="3"/>
      <c r="N218" s="3"/>
      <c r="O218" s="3"/>
      <c r="P218" s="3"/>
      <c r="Q218" s="3"/>
      <c r="R218" s="3"/>
      <c r="S218" s="3"/>
      <c r="T218" s="3"/>
      <c r="U218" s="3"/>
      <c r="V218" s="3"/>
      <c r="W218" s="3"/>
      <c r="X218" s="3"/>
      <c r="Y218" s="36"/>
    </row>
    <row r="219" spans="1:25">
      <c r="A219" s="3"/>
      <c r="B219" s="3"/>
      <c r="C219" s="3"/>
      <c r="D219" s="31"/>
      <c r="E219" s="31"/>
      <c r="F219" s="3"/>
      <c r="G219" s="3"/>
      <c r="H219" s="3"/>
      <c r="I219" s="3"/>
      <c r="J219" s="3"/>
      <c r="K219" s="3"/>
      <c r="L219" s="3"/>
      <c r="M219" s="3"/>
      <c r="N219" s="3"/>
      <c r="O219" s="3"/>
      <c r="P219" s="3"/>
      <c r="Q219" s="3"/>
      <c r="R219" s="3"/>
      <c r="S219" s="3"/>
      <c r="T219" s="3"/>
      <c r="U219" s="3"/>
      <c r="V219" s="3"/>
      <c r="W219" s="3"/>
      <c r="X219" s="3"/>
      <c r="Y219" s="36"/>
    </row>
    <row r="220" spans="1:25">
      <c r="A220" s="3"/>
      <c r="B220" s="3"/>
      <c r="C220" s="3"/>
      <c r="D220" s="31"/>
      <c r="E220" s="31"/>
      <c r="F220" s="3"/>
      <c r="G220" s="3"/>
      <c r="H220" s="3"/>
      <c r="I220" s="3"/>
      <c r="J220" s="3"/>
      <c r="K220" s="3"/>
      <c r="L220" s="3"/>
      <c r="M220" s="3"/>
      <c r="N220" s="3"/>
      <c r="O220" s="3"/>
      <c r="P220" s="3"/>
      <c r="Q220" s="3"/>
      <c r="R220" s="3"/>
      <c r="S220" s="3"/>
      <c r="T220" s="3"/>
      <c r="U220" s="3"/>
      <c r="V220" s="3"/>
      <c r="W220" s="3"/>
      <c r="X220" s="3"/>
      <c r="Y220" s="36"/>
    </row>
    <row r="221" spans="1:25">
      <c r="A221" s="3"/>
      <c r="B221" s="3"/>
      <c r="C221" s="3"/>
      <c r="D221" s="31"/>
      <c r="E221" s="31"/>
      <c r="F221" s="3"/>
      <c r="G221" s="3"/>
      <c r="H221" s="3"/>
      <c r="I221" s="3"/>
      <c r="J221" s="3"/>
      <c r="K221" s="3"/>
      <c r="L221" s="3"/>
      <c r="M221" s="3"/>
      <c r="N221" s="3"/>
      <c r="O221" s="3"/>
      <c r="P221" s="3"/>
      <c r="Q221" s="3"/>
      <c r="R221" s="3"/>
      <c r="S221" s="3"/>
      <c r="T221" s="3"/>
      <c r="U221" s="3"/>
      <c r="V221" s="3"/>
      <c r="W221" s="3"/>
      <c r="X221" s="3"/>
      <c r="Y221" s="36"/>
    </row>
    <row r="222" spans="1:25">
      <c r="A222" s="3"/>
      <c r="B222" s="3"/>
      <c r="C222" s="3"/>
      <c r="D222" s="31"/>
      <c r="E222" s="31"/>
      <c r="F222" s="3"/>
      <c r="G222" s="3"/>
      <c r="H222" s="3"/>
      <c r="I222" s="3"/>
      <c r="J222" s="3"/>
      <c r="K222" s="3"/>
      <c r="L222" s="3"/>
      <c r="M222" s="3"/>
      <c r="N222" s="3"/>
      <c r="O222" s="3"/>
      <c r="P222" s="3"/>
      <c r="Q222" s="3"/>
      <c r="R222" s="3"/>
      <c r="S222" s="3"/>
      <c r="T222" s="3"/>
      <c r="U222" s="3"/>
      <c r="V222" s="3"/>
      <c r="W222" s="3"/>
      <c r="X222" s="3"/>
      <c r="Y222" s="36"/>
    </row>
    <row r="223" spans="1:25">
      <c r="A223" s="3"/>
      <c r="B223" s="3"/>
      <c r="C223" s="3"/>
      <c r="D223" s="31"/>
      <c r="E223" s="31"/>
      <c r="F223" s="3"/>
      <c r="G223" s="3"/>
      <c r="H223" s="3"/>
      <c r="I223" s="3"/>
      <c r="J223" s="3"/>
      <c r="K223" s="3"/>
      <c r="L223" s="3"/>
      <c r="M223" s="3"/>
      <c r="N223" s="3"/>
      <c r="O223" s="3"/>
      <c r="P223" s="3"/>
      <c r="Q223" s="3"/>
      <c r="R223" s="3"/>
      <c r="S223" s="3"/>
      <c r="T223" s="3"/>
      <c r="U223" s="3"/>
      <c r="V223" s="3"/>
      <c r="W223" s="3"/>
      <c r="X223" s="3"/>
      <c r="Y223" s="36"/>
    </row>
    <row r="224" spans="1:25">
      <c r="A224" s="3"/>
      <c r="B224" s="3"/>
      <c r="C224" s="3"/>
      <c r="D224" s="31"/>
      <c r="E224" s="31"/>
      <c r="F224" s="3"/>
      <c r="G224" s="3"/>
      <c r="H224" s="3"/>
      <c r="I224" s="3"/>
      <c r="J224" s="3"/>
      <c r="K224" s="3"/>
      <c r="L224" s="3"/>
      <c r="M224" s="3"/>
      <c r="N224" s="3"/>
      <c r="O224" s="3"/>
      <c r="P224" s="3"/>
      <c r="Q224" s="3"/>
      <c r="R224" s="3"/>
      <c r="S224" s="3"/>
      <c r="T224" s="3"/>
      <c r="U224" s="3"/>
      <c r="V224" s="3"/>
      <c r="W224" s="3"/>
      <c r="X224" s="3"/>
      <c r="Y224" s="36"/>
    </row>
    <row r="225" spans="1:25">
      <c r="A225" s="3"/>
      <c r="B225" s="3"/>
      <c r="C225" s="3"/>
      <c r="D225" s="31"/>
      <c r="E225" s="31"/>
      <c r="F225" s="3"/>
      <c r="G225" s="3"/>
      <c r="H225" s="3"/>
      <c r="I225" s="3"/>
      <c r="J225" s="3"/>
      <c r="K225" s="3"/>
      <c r="L225" s="3"/>
      <c r="M225" s="3"/>
      <c r="N225" s="3"/>
      <c r="O225" s="3"/>
      <c r="P225" s="3"/>
      <c r="Q225" s="3"/>
      <c r="R225" s="3"/>
      <c r="S225" s="3"/>
      <c r="T225" s="3"/>
      <c r="U225" s="3"/>
      <c r="V225" s="3"/>
      <c r="W225" s="3"/>
      <c r="X225" s="3"/>
      <c r="Y225" s="36"/>
    </row>
    <row r="226" spans="1:25">
      <c r="A226" s="3"/>
      <c r="B226" s="3"/>
      <c r="C226" s="3"/>
      <c r="D226" s="31"/>
      <c r="E226" s="31"/>
      <c r="F226" s="3"/>
      <c r="G226" s="3"/>
      <c r="H226" s="3"/>
      <c r="I226" s="3"/>
      <c r="J226" s="3"/>
      <c r="K226" s="3"/>
      <c r="L226" s="3"/>
      <c r="M226" s="3"/>
      <c r="N226" s="3"/>
      <c r="O226" s="3"/>
      <c r="P226" s="3"/>
      <c r="Q226" s="3"/>
      <c r="R226" s="3"/>
      <c r="S226" s="3"/>
      <c r="T226" s="3"/>
      <c r="U226" s="3"/>
      <c r="V226" s="3"/>
      <c r="W226" s="3"/>
      <c r="X226" s="3"/>
      <c r="Y226" s="36"/>
    </row>
    <row r="227" spans="1:25">
      <c r="A227" s="3"/>
      <c r="B227" s="3"/>
      <c r="C227" s="3"/>
      <c r="D227" s="31"/>
      <c r="E227" s="31"/>
      <c r="F227" s="3"/>
      <c r="G227" s="3"/>
      <c r="H227" s="3"/>
      <c r="I227" s="3"/>
      <c r="J227" s="3"/>
      <c r="K227" s="3"/>
      <c r="L227" s="3"/>
      <c r="M227" s="3"/>
      <c r="N227" s="3"/>
      <c r="O227" s="3"/>
      <c r="P227" s="3"/>
      <c r="Q227" s="3"/>
      <c r="R227" s="3"/>
      <c r="S227" s="3"/>
      <c r="T227" s="3"/>
      <c r="U227" s="3"/>
      <c r="V227" s="3"/>
      <c r="W227" s="3"/>
      <c r="X227" s="3"/>
      <c r="Y227" s="36"/>
    </row>
    <row r="228" spans="1:25">
      <c r="A228" s="3"/>
      <c r="B228" s="3"/>
      <c r="C228" s="3"/>
      <c r="D228" s="31"/>
      <c r="E228" s="31"/>
      <c r="F228" s="3"/>
      <c r="G228" s="3"/>
      <c r="H228" s="3"/>
      <c r="I228" s="3"/>
      <c r="J228" s="3"/>
      <c r="K228" s="3"/>
      <c r="L228" s="3"/>
      <c r="M228" s="3"/>
      <c r="N228" s="3"/>
      <c r="O228" s="3"/>
      <c r="P228" s="3"/>
      <c r="Q228" s="3"/>
      <c r="R228" s="3"/>
      <c r="S228" s="3"/>
      <c r="T228" s="3"/>
      <c r="U228" s="3"/>
      <c r="V228" s="3"/>
      <c r="W228" s="3"/>
      <c r="X228" s="3"/>
      <c r="Y228" s="36"/>
    </row>
    <row r="229" spans="1:25">
      <c r="A229" s="3"/>
      <c r="B229" s="3"/>
      <c r="C229" s="3"/>
      <c r="D229" s="31"/>
      <c r="E229" s="31"/>
      <c r="F229" s="3"/>
      <c r="G229" s="3"/>
      <c r="H229" s="3"/>
      <c r="I229" s="3"/>
      <c r="J229" s="3"/>
      <c r="K229" s="3"/>
      <c r="L229" s="3"/>
      <c r="M229" s="3"/>
      <c r="N229" s="3"/>
      <c r="O229" s="3"/>
      <c r="P229" s="3"/>
      <c r="Q229" s="3"/>
      <c r="R229" s="3"/>
      <c r="S229" s="3"/>
      <c r="T229" s="3"/>
      <c r="U229" s="3"/>
      <c r="V229" s="3"/>
      <c r="W229" s="3"/>
      <c r="X229" s="3"/>
      <c r="Y229" s="36"/>
    </row>
    <row r="230" spans="1:25">
      <c r="A230" s="3"/>
      <c r="B230" s="3"/>
      <c r="C230" s="3"/>
      <c r="D230" s="31"/>
      <c r="E230" s="31"/>
      <c r="F230" s="3"/>
      <c r="G230" s="3"/>
      <c r="H230" s="3"/>
      <c r="I230" s="3"/>
      <c r="J230" s="3"/>
      <c r="K230" s="3"/>
      <c r="L230" s="3"/>
      <c r="M230" s="3"/>
      <c r="N230" s="3"/>
      <c r="O230" s="3"/>
      <c r="P230" s="3"/>
      <c r="Q230" s="3"/>
      <c r="R230" s="3"/>
      <c r="S230" s="3"/>
      <c r="T230" s="3"/>
      <c r="U230" s="3"/>
      <c r="V230" s="3"/>
      <c r="W230" s="3"/>
      <c r="X230" s="3"/>
      <c r="Y230" s="36"/>
    </row>
    <row r="231" spans="1:25">
      <c r="A231" s="3"/>
      <c r="B231" s="3"/>
      <c r="C231" s="3"/>
      <c r="D231" s="31"/>
      <c r="E231" s="31"/>
      <c r="F231" s="3"/>
      <c r="G231" s="3"/>
      <c r="H231" s="3"/>
      <c r="I231" s="3"/>
      <c r="J231" s="3"/>
      <c r="K231" s="3"/>
      <c r="L231" s="3"/>
      <c r="M231" s="3"/>
      <c r="N231" s="3"/>
      <c r="O231" s="3"/>
      <c r="P231" s="3"/>
      <c r="Q231" s="3"/>
      <c r="R231" s="3"/>
      <c r="S231" s="3"/>
      <c r="T231" s="3"/>
      <c r="U231" s="3"/>
      <c r="V231" s="3"/>
      <c r="W231" s="3"/>
      <c r="X231" s="3"/>
      <c r="Y231" s="36"/>
    </row>
    <row r="232" spans="1:25">
      <c r="A232" s="3"/>
      <c r="B232" s="3"/>
      <c r="C232" s="3"/>
      <c r="D232" s="31"/>
      <c r="E232" s="31"/>
      <c r="F232" s="3"/>
      <c r="G232" s="3"/>
      <c r="H232" s="3"/>
      <c r="I232" s="3"/>
      <c r="J232" s="3"/>
      <c r="K232" s="3"/>
      <c r="L232" s="3"/>
      <c r="M232" s="3"/>
      <c r="N232" s="3"/>
      <c r="O232" s="3"/>
      <c r="P232" s="3"/>
      <c r="Q232" s="3"/>
      <c r="R232" s="3"/>
      <c r="S232" s="3"/>
      <c r="T232" s="3"/>
      <c r="U232" s="3"/>
      <c r="V232" s="3"/>
      <c r="W232" s="3"/>
      <c r="X232" s="3"/>
      <c r="Y232" s="36"/>
    </row>
    <row r="233" spans="1:25">
      <c r="A233" s="3"/>
      <c r="B233" s="3"/>
      <c r="C233" s="3"/>
      <c r="D233" s="31"/>
      <c r="E233" s="31"/>
      <c r="F233" s="3"/>
      <c r="G233" s="3"/>
      <c r="H233" s="3"/>
      <c r="I233" s="3"/>
      <c r="J233" s="3"/>
      <c r="K233" s="3"/>
      <c r="L233" s="3"/>
      <c r="M233" s="3"/>
      <c r="N233" s="3"/>
      <c r="O233" s="3"/>
      <c r="P233" s="3"/>
      <c r="Q233" s="3"/>
      <c r="R233" s="3"/>
      <c r="S233" s="3"/>
      <c r="T233" s="3"/>
      <c r="U233" s="3"/>
      <c r="V233" s="3"/>
      <c r="W233" s="3"/>
      <c r="X233" s="3"/>
      <c r="Y233" s="36"/>
    </row>
    <row r="234" spans="1:25">
      <c r="A234" s="3"/>
      <c r="B234" s="3"/>
      <c r="C234" s="3"/>
      <c r="D234" s="31"/>
      <c r="E234" s="31"/>
      <c r="F234" s="3"/>
      <c r="G234" s="3"/>
      <c r="H234" s="3"/>
      <c r="I234" s="3"/>
      <c r="J234" s="3"/>
      <c r="K234" s="3"/>
      <c r="L234" s="3"/>
      <c r="M234" s="3"/>
      <c r="N234" s="3"/>
      <c r="O234" s="3"/>
      <c r="P234" s="3"/>
      <c r="Q234" s="3"/>
      <c r="R234" s="3"/>
      <c r="S234" s="3"/>
      <c r="T234" s="3"/>
      <c r="U234" s="3"/>
      <c r="V234" s="3"/>
      <c r="W234" s="3"/>
      <c r="X234" s="3"/>
      <c r="Y234" s="36"/>
    </row>
    <row r="235" spans="1:25">
      <c r="A235" s="3"/>
      <c r="B235" s="3"/>
      <c r="C235" s="3"/>
      <c r="D235" s="31"/>
      <c r="E235" s="31"/>
      <c r="F235" s="3"/>
      <c r="G235" s="3"/>
      <c r="H235" s="3"/>
      <c r="I235" s="3"/>
      <c r="J235" s="3"/>
      <c r="K235" s="3"/>
      <c r="L235" s="3"/>
      <c r="M235" s="3"/>
      <c r="N235" s="3"/>
      <c r="O235" s="3"/>
      <c r="P235" s="3"/>
      <c r="Q235" s="3"/>
      <c r="R235" s="3"/>
      <c r="S235" s="3"/>
      <c r="T235" s="3"/>
      <c r="U235" s="3"/>
      <c r="V235" s="3"/>
      <c r="W235" s="3"/>
      <c r="X235" s="3"/>
      <c r="Y235" s="36"/>
    </row>
    <row r="236" spans="1:25">
      <c r="A236" s="3"/>
      <c r="B236" s="3"/>
      <c r="C236" s="3"/>
      <c r="D236" s="31"/>
      <c r="E236" s="31"/>
      <c r="F236" s="3"/>
      <c r="G236" s="3"/>
      <c r="H236" s="3"/>
      <c r="I236" s="3"/>
      <c r="J236" s="3"/>
      <c r="K236" s="3"/>
      <c r="L236" s="3"/>
      <c r="M236" s="3"/>
      <c r="N236" s="3"/>
      <c r="O236" s="3"/>
      <c r="P236" s="3"/>
      <c r="Q236" s="3"/>
      <c r="R236" s="3"/>
      <c r="S236" s="3"/>
      <c r="T236" s="3"/>
      <c r="U236" s="3"/>
      <c r="V236" s="3"/>
      <c r="W236" s="3"/>
      <c r="X236" s="3"/>
      <c r="Y236" s="36"/>
    </row>
    <row r="237" spans="1:25">
      <c r="A237" s="3"/>
      <c r="B237" s="3"/>
      <c r="C237" s="3"/>
      <c r="D237" s="31"/>
      <c r="E237" s="31"/>
      <c r="F237" s="3"/>
      <c r="G237" s="3"/>
      <c r="H237" s="3"/>
      <c r="I237" s="3"/>
      <c r="J237" s="3"/>
      <c r="K237" s="3"/>
      <c r="L237" s="3"/>
      <c r="M237" s="3"/>
      <c r="N237" s="3"/>
      <c r="O237" s="3"/>
      <c r="P237" s="3"/>
      <c r="Q237" s="3"/>
      <c r="R237" s="3"/>
      <c r="S237" s="3"/>
      <c r="T237" s="3"/>
      <c r="U237" s="3"/>
      <c r="V237" s="3"/>
      <c r="W237" s="3"/>
      <c r="X237" s="3"/>
      <c r="Y237" s="36"/>
    </row>
    <row r="238" spans="1:25">
      <c r="A238" s="3"/>
      <c r="B238" s="3"/>
      <c r="C238" s="3"/>
      <c r="D238" s="31"/>
      <c r="E238" s="31"/>
      <c r="F238" s="3"/>
      <c r="G238" s="3"/>
      <c r="H238" s="3"/>
      <c r="I238" s="3"/>
      <c r="J238" s="3"/>
      <c r="K238" s="3"/>
      <c r="L238" s="3"/>
      <c r="M238" s="3"/>
      <c r="N238" s="3"/>
      <c r="O238" s="3"/>
      <c r="P238" s="3"/>
      <c r="Q238" s="3"/>
      <c r="R238" s="3"/>
      <c r="S238" s="3"/>
      <c r="T238" s="3"/>
      <c r="U238" s="3"/>
      <c r="V238" s="3"/>
      <c r="W238" s="3"/>
      <c r="X238" s="3"/>
      <c r="Y238" s="36"/>
    </row>
    <row r="239" spans="1:25">
      <c r="A239" s="3"/>
      <c r="B239" s="3"/>
      <c r="C239" s="3"/>
      <c r="D239" s="31"/>
      <c r="E239" s="31"/>
      <c r="F239" s="3"/>
      <c r="G239" s="3"/>
      <c r="H239" s="3"/>
      <c r="I239" s="3"/>
      <c r="J239" s="3"/>
      <c r="K239" s="3"/>
      <c r="L239" s="3"/>
      <c r="M239" s="3"/>
      <c r="N239" s="3"/>
      <c r="O239" s="3"/>
      <c r="P239" s="3"/>
      <c r="Q239" s="3"/>
      <c r="R239" s="3"/>
      <c r="S239" s="3"/>
      <c r="T239" s="3"/>
      <c r="U239" s="3"/>
      <c r="V239" s="3"/>
      <c r="W239" s="3"/>
      <c r="X239" s="3"/>
      <c r="Y239" s="36"/>
    </row>
    <row r="240" spans="1:25">
      <c r="A240" s="3"/>
      <c r="B240" s="3"/>
      <c r="C240" s="3"/>
      <c r="D240" s="31"/>
      <c r="E240" s="31"/>
      <c r="F240" s="3"/>
      <c r="G240" s="3"/>
      <c r="H240" s="3"/>
      <c r="I240" s="3"/>
      <c r="J240" s="3"/>
      <c r="K240" s="3"/>
      <c r="L240" s="3"/>
      <c r="M240" s="3"/>
      <c r="N240" s="3"/>
      <c r="O240" s="3"/>
      <c r="P240" s="3"/>
      <c r="Q240" s="3"/>
      <c r="R240" s="3"/>
      <c r="S240" s="3"/>
      <c r="T240" s="3"/>
      <c r="U240" s="3"/>
      <c r="V240" s="3"/>
      <c r="W240" s="3"/>
      <c r="X240" s="3"/>
      <c r="Y240" s="36"/>
    </row>
    <row r="241" spans="1:25">
      <c r="A241" s="3"/>
      <c r="B241" s="3"/>
      <c r="C241" s="3"/>
      <c r="D241" s="31"/>
      <c r="E241" s="31"/>
      <c r="F241" s="3"/>
      <c r="G241" s="3"/>
      <c r="H241" s="3"/>
      <c r="I241" s="3"/>
      <c r="J241" s="3"/>
      <c r="K241" s="3"/>
      <c r="L241" s="3"/>
      <c r="M241" s="3"/>
      <c r="N241" s="3"/>
      <c r="O241" s="3"/>
      <c r="P241" s="3"/>
      <c r="Q241" s="3"/>
      <c r="R241" s="3"/>
      <c r="S241" s="3"/>
      <c r="T241" s="3"/>
      <c r="U241" s="3"/>
      <c r="V241" s="3"/>
      <c r="W241" s="3"/>
      <c r="X241" s="3"/>
      <c r="Y241" s="36"/>
    </row>
    <row r="242" spans="1:25">
      <c r="A242" s="3"/>
      <c r="B242" s="3"/>
      <c r="C242" s="3"/>
      <c r="D242" s="31"/>
      <c r="E242" s="31"/>
      <c r="F242" s="3"/>
      <c r="G242" s="3"/>
      <c r="H242" s="3"/>
      <c r="I242" s="3"/>
      <c r="J242" s="3"/>
      <c r="K242" s="3"/>
      <c r="L242" s="3"/>
      <c r="M242" s="3"/>
      <c r="N242" s="3"/>
      <c r="O242" s="3"/>
      <c r="P242" s="3"/>
      <c r="Q242" s="3"/>
      <c r="R242" s="3"/>
      <c r="S242" s="3"/>
      <c r="T242" s="3"/>
      <c r="U242" s="3"/>
      <c r="V242" s="3"/>
      <c r="W242" s="3"/>
      <c r="X242" s="3"/>
      <c r="Y242" s="36"/>
    </row>
    <row r="243" spans="1:25">
      <c r="A243" s="3"/>
      <c r="B243" s="3"/>
      <c r="C243" s="3"/>
      <c r="D243" s="31"/>
      <c r="E243" s="31"/>
      <c r="F243" s="3"/>
      <c r="G243" s="3"/>
      <c r="H243" s="3"/>
      <c r="I243" s="3"/>
      <c r="J243" s="3"/>
      <c r="K243" s="3"/>
      <c r="L243" s="3"/>
      <c r="M243" s="3"/>
      <c r="N243" s="3"/>
      <c r="O243" s="3"/>
      <c r="P243" s="3"/>
      <c r="Q243" s="3"/>
      <c r="R243" s="3"/>
      <c r="S243" s="3"/>
      <c r="T243" s="3"/>
      <c r="U243" s="3"/>
      <c r="V243" s="3"/>
      <c r="W243" s="3"/>
      <c r="X243" s="3"/>
      <c r="Y243" s="36"/>
    </row>
    <row r="244" spans="1:25">
      <c r="A244" s="3"/>
      <c r="B244" s="3"/>
      <c r="C244" s="3"/>
      <c r="D244" s="31"/>
      <c r="E244" s="31"/>
      <c r="F244" s="3"/>
      <c r="G244" s="3"/>
      <c r="H244" s="3"/>
      <c r="I244" s="3"/>
      <c r="J244" s="3"/>
      <c r="K244" s="3"/>
      <c r="L244" s="3"/>
      <c r="M244" s="3"/>
      <c r="N244" s="3"/>
      <c r="O244" s="3"/>
      <c r="P244" s="3"/>
      <c r="Q244" s="3"/>
      <c r="R244" s="3"/>
      <c r="S244" s="3"/>
      <c r="T244" s="3"/>
      <c r="U244" s="3"/>
      <c r="V244" s="3"/>
      <c r="W244" s="3"/>
      <c r="X244" s="3"/>
      <c r="Y244" s="36"/>
    </row>
    <row r="245" spans="1:25">
      <c r="A245" s="3"/>
      <c r="B245" s="3"/>
      <c r="C245" s="3"/>
      <c r="D245" s="31"/>
      <c r="E245" s="31"/>
      <c r="F245" s="3"/>
      <c r="G245" s="3"/>
      <c r="H245" s="3"/>
      <c r="I245" s="3"/>
      <c r="J245" s="3"/>
      <c r="K245" s="3"/>
      <c r="L245" s="3"/>
      <c r="M245" s="3"/>
      <c r="N245" s="3"/>
      <c r="O245" s="3"/>
      <c r="P245" s="3"/>
      <c r="Q245" s="3"/>
      <c r="R245" s="3"/>
      <c r="S245" s="3"/>
      <c r="T245" s="3"/>
      <c r="U245" s="3"/>
      <c r="V245" s="3"/>
      <c r="W245" s="3"/>
      <c r="X245" s="3"/>
      <c r="Y245" s="36"/>
    </row>
    <row r="246" spans="1:25">
      <c r="A246" s="3"/>
      <c r="B246" s="3"/>
      <c r="C246" s="3"/>
      <c r="D246" s="31"/>
      <c r="E246" s="31"/>
      <c r="F246" s="3"/>
      <c r="G246" s="3"/>
      <c r="H246" s="3"/>
      <c r="I246" s="3"/>
      <c r="J246" s="3"/>
      <c r="K246" s="3"/>
      <c r="L246" s="3"/>
      <c r="M246" s="3"/>
      <c r="N246" s="3"/>
      <c r="O246" s="3"/>
      <c r="P246" s="3"/>
      <c r="Q246" s="3"/>
      <c r="R246" s="3"/>
      <c r="S246" s="3"/>
      <c r="T246" s="3"/>
      <c r="U246" s="3"/>
      <c r="V246" s="3"/>
      <c r="W246" s="3"/>
      <c r="X246" s="3"/>
      <c r="Y246" s="36"/>
    </row>
    <row r="247" spans="1:25">
      <c r="A247" s="3"/>
      <c r="B247" s="3"/>
      <c r="C247" s="3"/>
      <c r="D247" s="31"/>
      <c r="E247" s="31"/>
      <c r="F247" s="3"/>
      <c r="G247" s="3"/>
      <c r="H247" s="3"/>
      <c r="I247" s="3"/>
      <c r="J247" s="3"/>
      <c r="K247" s="3"/>
      <c r="L247" s="3"/>
      <c r="M247" s="3"/>
      <c r="N247" s="3"/>
      <c r="O247" s="3"/>
      <c r="P247" s="3"/>
      <c r="Q247" s="3"/>
      <c r="R247" s="3"/>
      <c r="S247" s="3"/>
      <c r="T247" s="3"/>
      <c r="U247" s="3"/>
      <c r="V247" s="3"/>
      <c r="W247" s="3"/>
      <c r="X247" s="3"/>
      <c r="Y247" s="36"/>
    </row>
    <row r="248" spans="1:25">
      <c r="A248" s="3"/>
      <c r="B248" s="3"/>
      <c r="C248" s="3"/>
      <c r="D248" s="31"/>
      <c r="E248" s="31"/>
      <c r="F248" s="3"/>
      <c r="G248" s="3"/>
      <c r="H248" s="3"/>
      <c r="I248" s="3"/>
      <c r="J248" s="3"/>
      <c r="K248" s="3"/>
      <c r="L248" s="3"/>
      <c r="M248" s="3"/>
      <c r="N248" s="3"/>
      <c r="O248" s="3"/>
      <c r="P248" s="3"/>
      <c r="Q248" s="3"/>
      <c r="R248" s="3"/>
      <c r="S248" s="3"/>
      <c r="T248" s="3"/>
      <c r="U248" s="3"/>
      <c r="V248" s="3"/>
      <c r="W248" s="3"/>
      <c r="X248" s="3"/>
      <c r="Y248" s="36"/>
    </row>
    <row r="249" spans="1:25">
      <c r="A249" s="3"/>
      <c r="B249" s="3"/>
      <c r="C249" s="3"/>
      <c r="D249" s="31"/>
      <c r="E249" s="31"/>
      <c r="F249" s="3"/>
      <c r="G249" s="3"/>
      <c r="H249" s="3"/>
      <c r="I249" s="3"/>
      <c r="J249" s="3"/>
      <c r="K249" s="3"/>
      <c r="L249" s="3"/>
      <c r="M249" s="3"/>
      <c r="N249" s="3"/>
      <c r="O249" s="3"/>
      <c r="P249" s="3"/>
      <c r="Q249" s="3"/>
      <c r="R249" s="3"/>
      <c r="S249" s="3"/>
      <c r="T249" s="3"/>
      <c r="U249" s="3"/>
      <c r="V249" s="3"/>
      <c r="W249" s="3"/>
      <c r="X249" s="3"/>
      <c r="Y249" s="36"/>
    </row>
    <row r="250" spans="1:25">
      <c r="A250" s="3"/>
      <c r="B250" s="3"/>
      <c r="C250" s="3"/>
      <c r="D250" s="31"/>
      <c r="E250" s="31"/>
      <c r="F250" s="3"/>
      <c r="G250" s="3"/>
      <c r="H250" s="3"/>
      <c r="I250" s="3"/>
      <c r="J250" s="3"/>
      <c r="K250" s="3"/>
      <c r="L250" s="3"/>
      <c r="M250" s="3"/>
      <c r="N250" s="3"/>
      <c r="O250" s="3"/>
      <c r="P250" s="3"/>
      <c r="Q250" s="3"/>
      <c r="R250" s="3"/>
      <c r="S250" s="3"/>
      <c r="T250" s="3"/>
      <c r="U250" s="3"/>
      <c r="V250" s="3"/>
      <c r="W250" s="3"/>
      <c r="X250" s="3"/>
      <c r="Y250" s="36"/>
    </row>
    <row r="251" spans="1:25">
      <c r="A251" s="3"/>
      <c r="B251" s="3"/>
      <c r="C251" s="3"/>
      <c r="D251" s="31"/>
      <c r="E251" s="31"/>
      <c r="F251" s="3"/>
      <c r="G251" s="3"/>
      <c r="H251" s="3"/>
      <c r="I251" s="3"/>
      <c r="J251" s="3"/>
      <c r="K251" s="3"/>
      <c r="L251" s="3"/>
      <c r="M251" s="3"/>
      <c r="N251" s="3"/>
      <c r="O251" s="3"/>
      <c r="P251" s="3"/>
      <c r="Q251" s="3"/>
      <c r="R251" s="3"/>
      <c r="S251" s="3"/>
      <c r="T251" s="3"/>
      <c r="U251" s="3"/>
      <c r="V251" s="3"/>
      <c r="W251" s="3"/>
      <c r="X251" s="3"/>
      <c r="Y251" s="36"/>
    </row>
    <row r="252" spans="1:25">
      <c r="A252" s="3"/>
      <c r="B252" s="3"/>
      <c r="C252" s="3"/>
      <c r="D252" s="31"/>
      <c r="E252" s="31"/>
      <c r="F252" s="3"/>
      <c r="G252" s="3"/>
      <c r="H252" s="3"/>
      <c r="I252" s="3"/>
      <c r="J252" s="3"/>
      <c r="K252" s="3"/>
      <c r="L252" s="3"/>
      <c r="M252" s="3"/>
      <c r="N252" s="3"/>
      <c r="O252" s="3"/>
      <c r="P252" s="3"/>
      <c r="Q252" s="3"/>
      <c r="R252" s="3"/>
      <c r="S252" s="3"/>
      <c r="T252" s="3"/>
      <c r="U252" s="3"/>
      <c r="V252" s="3"/>
      <c r="W252" s="3"/>
      <c r="X252" s="3"/>
      <c r="Y252" s="36"/>
    </row>
    <row r="253" spans="1:25">
      <c r="A253" s="3"/>
      <c r="B253" s="3"/>
      <c r="C253" s="3"/>
      <c r="D253" s="31"/>
      <c r="E253" s="31"/>
      <c r="F253" s="3"/>
      <c r="G253" s="3"/>
      <c r="H253" s="3"/>
      <c r="I253" s="3"/>
      <c r="J253" s="3"/>
      <c r="K253" s="3"/>
      <c r="L253" s="3"/>
      <c r="M253" s="3"/>
      <c r="N253" s="3"/>
      <c r="O253" s="3"/>
      <c r="P253" s="3"/>
      <c r="Q253" s="3"/>
      <c r="R253" s="3"/>
      <c r="S253" s="3"/>
      <c r="T253" s="3"/>
      <c r="U253" s="3"/>
      <c r="V253" s="3"/>
      <c r="W253" s="3"/>
      <c r="X253" s="3"/>
      <c r="Y253" s="36"/>
    </row>
    <row r="254" spans="1:25">
      <c r="A254" s="3"/>
      <c r="B254" s="3"/>
      <c r="C254" s="3"/>
      <c r="D254" s="31"/>
      <c r="E254" s="31"/>
      <c r="F254" s="3"/>
      <c r="G254" s="3"/>
      <c r="H254" s="3"/>
      <c r="I254" s="3"/>
      <c r="J254" s="3"/>
      <c r="K254" s="3"/>
      <c r="L254" s="3"/>
      <c r="M254" s="3"/>
      <c r="N254" s="3"/>
      <c r="O254" s="3"/>
      <c r="P254" s="3"/>
      <c r="Q254" s="3"/>
      <c r="R254" s="3"/>
      <c r="S254" s="3"/>
      <c r="T254" s="3"/>
      <c r="U254" s="3"/>
      <c r="V254" s="3"/>
      <c r="W254" s="3"/>
      <c r="X254" s="3"/>
      <c r="Y254" s="36"/>
    </row>
    <row r="255" spans="1:25">
      <c r="A255" s="3"/>
      <c r="B255" s="3"/>
      <c r="C255" s="3"/>
      <c r="D255" s="31"/>
      <c r="E255" s="31"/>
      <c r="F255" s="3"/>
      <c r="G255" s="3"/>
      <c r="H255" s="3"/>
      <c r="I255" s="3"/>
      <c r="J255" s="3"/>
      <c r="K255" s="3"/>
      <c r="L255" s="3"/>
      <c r="M255" s="3"/>
      <c r="N255" s="3"/>
      <c r="O255" s="3"/>
      <c r="P255" s="3"/>
      <c r="Q255" s="3"/>
      <c r="R255" s="3"/>
      <c r="S255" s="3"/>
      <c r="T255" s="3"/>
      <c r="U255" s="3"/>
      <c r="V255" s="3"/>
      <c r="W255" s="3"/>
      <c r="X255" s="3"/>
      <c r="Y255" s="36"/>
    </row>
    <row r="256" spans="1:25">
      <c r="A256" s="3"/>
      <c r="B256" s="3"/>
      <c r="C256" s="3"/>
      <c r="D256" s="31"/>
      <c r="E256" s="31"/>
      <c r="F256" s="3"/>
      <c r="G256" s="3"/>
      <c r="H256" s="3"/>
      <c r="I256" s="3"/>
      <c r="J256" s="3"/>
      <c r="K256" s="3"/>
      <c r="L256" s="3"/>
      <c r="M256" s="3"/>
      <c r="N256" s="3"/>
      <c r="O256" s="3"/>
      <c r="P256" s="3"/>
      <c r="Q256" s="3"/>
      <c r="R256" s="3"/>
      <c r="S256" s="3"/>
      <c r="T256" s="3"/>
      <c r="U256" s="3"/>
      <c r="V256" s="3"/>
      <c r="W256" s="3"/>
      <c r="X256" s="3"/>
      <c r="Y256" s="36"/>
    </row>
    <row r="257" spans="1:25">
      <c r="A257" s="3"/>
      <c r="B257" s="3"/>
      <c r="C257" s="3"/>
      <c r="D257" s="31"/>
      <c r="E257" s="31"/>
      <c r="F257" s="3"/>
      <c r="G257" s="3"/>
      <c r="H257" s="3"/>
      <c r="I257" s="3"/>
      <c r="J257" s="3"/>
      <c r="K257" s="3"/>
      <c r="L257" s="3"/>
      <c r="M257" s="3"/>
      <c r="N257" s="3"/>
      <c r="O257" s="3"/>
      <c r="P257" s="3"/>
      <c r="Q257" s="3"/>
      <c r="R257" s="3"/>
      <c r="S257" s="3"/>
      <c r="T257" s="3"/>
      <c r="U257" s="3"/>
      <c r="V257" s="3"/>
      <c r="W257" s="3"/>
      <c r="X257" s="3"/>
      <c r="Y257" s="36"/>
    </row>
    <row r="258" spans="1:25">
      <c r="A258" s="3"/>
      <c r="B258" s="3"/>
      <c r="C258" s="3"/>
      <c r="D258" s="31"/>
      <c r="E258" s="31"/>
      <c r="F258" s="3"/>
      <c r="G258" s="3"/>
      <c r="H258" s="3"/>
      <c r="I258" s="3"/>
      <c r="J258" s="3"/>
      <c r="K258" s="3"/>
      <c r="L258" s="3"/>
      <c r="M258" s="3"/>
      <c r="N258" s="3"/>
      <c r="O258" s="3"/>
      <c r="P258" s="3"/>
      <c r="Q258" s="3"/>
      <c r="R258" s="3"/>
      <c r="S258" s="3"/>
      <c r="T258" s="3"/>
      <c r="U258" s="3"/>
      <c r="V258" s="3"/>
      <c r="W258" s="3"/>
      <c r="X258" s="3"/>
      <c r="Y258" s="36"/>
    </row>
    <row r="259" spans="1:25">
      <c r="A259" s="3"/>
      <c r="B259" s="3"/>
      <c r="C259" s="3"/>
      <c r="D259" s="31"/>
      <c r="E259" s="31"/>
      <c r="F259" s="3"/>
      <c r="G259" s="3"/>
      <c r="H259" s="3"/>
      <c r="I259" s="3"/>
      <c r="J259" s="3"/>
      <c r="K259" s="3"/>
      <c r="L259" s="3"/>
      <c r="M259" s="3"/>
      <c r="N259" s="3"/>
      <c r="O259" s="3"/>
      <c r="P259" s="3"/>
      <c r="Q259" s="3"/>
      <c r="R259" s="3"/>
      <c r="S259" s="3"/>
      <c r="T259" s="3"/>
      <c r="U259" s="3"/>
      <c r="V259" s="3"/>
      <c r="W259" s="3"/>
      <c r="X259" s="3"/>
      <c r="Y259" s="36"/>
    </row>
    <row r="260" spans="1:25">
      <c r="A260" s="3"/>
      <c r="B260" s="3"/>
      <c r="C260" s="3"/>
      <c r="D260" s="31"/>
      <c r="E260" s="31"/>
      <c r="F260" s="3"/>
      <c r="G260" s="3"/>
      <c r="H260" s="3"/>
      <c r="I260" s="3"/>
      <c r="J260" s="3"/>
      <c r="K260" s="3"/>
      <c r="L260" s="3"/>
      <c r="M260" s="3"/>
      <c r="N260" s="3"/>
      <c r="O260" s="3"/>
      <c r="P260" s="3"/>
      <c r="Q260" s="3"/>
      <c r="R260" s="3"/>
      <c r="S260" s="3"/>
      <c r="T260" s="3"/>
      <c r="U260" s="3"/>
      <c r="V260" s="3"/>
      <c r="W260" s="3"/>
      <c r="X260" s="3"/>
      <c r="Y260" s="36"/>
    </row>
    <row r="261" spans="1:25">
      <c r="A261" s="3"/>
      <c r="B261" s="3"/>
      <c r="C261" s="3"/>
      <c r="D261" s="31"/>
      <c r="E261" s="31"/>
      <c r="F261" s="3"/>
      <c r="G261" s="3"/>
      <c r="H261" s="3"/>
      <c r="I261" s="3"/>
      <c r="J261" s="3"/>
      <c r="K261" s="3"/>
      <c r="L261" s="3"/>
      <c r="M261" s="3"/>
      <c r="N261" s="3"/>
      <c r="O261" s="3"/>
      <c r="P261" s="3"/>
      <c r="Q261" s="3"/>
      <c r="R261" s="3"/>
      <c r="S261" s="3"/>
      <c r="T261" s="3"/>
      <c r="U261" s="3"/>
      <c r="V261" s="3"/>
      <c r="W261" s="3"/>
      <c r="X261" s="3"/>
      <c r="Y261" s="36"/>
    </row>
    <row r="262" spans="1:25">
      <c r="A262" s="3"/>
      <c r="B262" s="3"/>
      <c r="C262" s="3"/>
      <c r="D262" s="31"/>
      <c r="E262" s="31"/>
      <c r="F262" s="3"/>
      <c r="G262" s="3"/>
      <c r="H262" s="3"/>
      <c r="I262" s="3"/>
      <c r="J262" s="3"/>
      <c r="K262" s="3"/>
      <c r="L262" s="3"/>
      <c r="M262" s="3"/>
      <c r="N262" s="3"/>
      <c r="O262" s="3"/>
      <c r="P262" s="3"/>
      <c r="Q262" s="3"/>
      <c r="R262" s="3"/>
      <c r="S262" s="3"/>
      <c r="T262" s="3"/>
      <c r="U262" s="3"/>
      <c r="V262" s="3"/>
      <c r="W262" s="3"/>
      <c r="X262" s="3"/>
      <c r="Y262" s="36"/>
    </row>
    <row r="263" spans="1:25">
      <c r="A263" s="3"/>
      <c r="B263" s="3"/>
      <c r="C263" s="3"/>
      <c r="D263" s="31"/>
      <c r="E263" s="31"/>
      <c r="F263" s="3"/>
      <c r="G263" s="3"/>
      <c r="H263" s="3"/>
      <c r="I263" s="3"/>
      <c r="J263" s="3"/>
      <c r="K263" s="3"/>
      <c r="L263" s="3"/>
      <c r="M263" s="3"/>
      <c r="N263" s="3"/>
      <c r="O263" s="3"/>
      <c r="P263" s="3"/>
      <c r="Q263" s="3"/>
      <c r="R263" s="3"/>
      <c r="S263" s="3"/>
      <c r="T263" s="3"/>
      <c r="U263" s="3"/>
      <c r="V263" s="3"/>
      <c r="W263" s="3"/>
      <c r="X263" s="3"/>
      <c r="Y263" s="36"/>
    </row>
    <row r="264" spans="1:25">
      <c r="A264" s="3"/>
      <c r="B264" s="3"/>
      <c r="C264" s="3"/>
      <c r="D264" s="31"/>
      <c r="E264" s="31"/>
      <c r="F264" s="3"/>
      <c r="G264" s="3"/>
      <c r="H264" s="3"/>
      <c r="I264" s="3"/>
      <c r="J264" s="3"/>
      <c r="K264" s="3"/>
      <c r="L264" s="3"/>
      <c r="M264" s="3"/>
      <c r="N264" s="3"/>
      <c r="O264" s="3"/>
      <c r="P264" s="3"/>
      <c r="Q264" s="3"/>
      <c r="R264" s="3"/>
      <c r="S264" s="3"/>
      <c r="T264" s="3"/>
      <c r="U264" s="3"/>
      <c r="V264" s="3"/>
      <c r="W264" s="3"/>
      <c r="X264" s="3"/>
      <c r="Y264" s="36"/>
    </row>
    <row r="265" spans="1:25">
      <c r="A265" s="3"/>
      <c r="B265" s="3"/>
      <c r="C265" s="3"/>
      <c r="D265" s="31"/>
      <c r="E265" s="31"/>
      <c r="F265" s="3"/>
      <c r="G265" s="3"/>
      <c r="H265" s="3"/>
      <c r="I265" s="3"/>
      <c r="J265" s="3"/>
      <c r="K265" s="3"/>
      <c r="L265" s="3"/>
      <c r="M265" s="3"/>
      <c r="N265" s="3"/>
      <c r="O265" s="3"/>
      <c r="P265" s="3"/>
      <c r="Q265" s="3"/>
      <c r="R265" s="3"/>
      <c r="S265" s="3"/>
      <c r="T265" s="3"/>
      <c r="U265" s="3"/>
      <c r="V265" s="3"/>
      <c r="W265" s="3"/>
      <c r="X265" s="3"/>
      <c r="Y265" s="36"/>
    </row>
    <row r="266" spans="1:25">
      <c r="A266" s="3"/>
      <c r="B266" s="3"/>
      <c r="C266" s="3"/>
      <c r="D266" s="31"/>
      <c r="E266" s="31"/>
      <c r="F266" s="3"/>
      <c r="G266" s="3"/>
      <c r="H266" s="3"/>
      <c r="I266" s="3"/>
      <c r="J266" s="3"/>
      <c r="K266" s="3"/>
      <c r="L266" s="3"/>
      <c r="M266" s="3"/>
      <c r="N266" s="3"/>
      <c r="O266" s="3"/>
      <c r="P266" s="3"/>
      <c r="Q266" s="3"/>
      <c r="R266" s="3"/>
      <c r="S266" s="3"/>
      <c r="T266" s="3"/>
      <c r="U266" s="3"/>
      <c r="V266" s="3"/>
      <c r="W266" s="3"/>
      <c r="X266" s="3"/>
      <c r="Y266" s="36"/>
    </row>
    <row r="267" spans="1:25">
      <c r="A267" s="3"/>
      <c r="B267" s="3"/>
      <c r="C267" s="3"/>
      <c r="D267" s="31"/>
      <c r="E267" s="31"/>
      <c r="F267" s="3"/>
      <c r="G267" s="3"/>
      <c r="H267" s="3"/>
      <c r="I267" s="3"/>
      <c r="J267" s="3"/>
      <c r="K267" s="3"/>
      <c r="L267" s="3"/>
      <c r="M267" s="3"/>
      <c r="N267" s="3"/>
      <c r="O267" s="3"/>
      <c r="P267" s="3"/>
      <c r="Q267" s="3"/>
      <c r="R267" s="3"/>
      <c r="S267" s="3"/>
      <c r="T267" s="3"/>
      <c r="U267" s="3"/>
      <c r="V267" s="3"/>
      <c r="W267" s="3"/>
      <c r="X267" s="3"/>
      <c r="Y267" s="36"/>
    </row>
    <row r="268" spans="1:25">
      <c r="A268" s="3"/>
      <c r="B268" s="3"/>
      <c r="C268" s="3"/>
      <c r="D268" s="31"/>
      <c r="E268" s="31"/>
      <c r="F268" s="3"/>
      <c r="G268" s="3"/>
      <c r="H268" s="3"/>
      <c r="I268" s="3"/>
      <c r="J268" s="3"/>
      <c r="K268" s="3"/>
      <c r="L268" s="3"/>
      <c r="M268" s="3"/>
      <c r="N268" s="3"/>
      <c r="O268" s="3"/>
      <c r="P268" s="3"/>
      <c r="Q268" s="3"/>
      <c r="R268" s="3"/>
      <c r="S268" s="3"/>
      <c r="T268" s="3"/>
      <c r="U268" s="3"/>
      <c r="V268" s="3"/>
      <c r="W268" s="3"/>
      <c r="X268" s="3"/>
      <c r="Y268" s="36"/>
    </row>
    <row r="269" spans="1:25">
      <c r="A269" s="3"/>
      <c r="B269" s="3"/>
      <c r="C269" s="3"/>
      <c r="D269" s="31"/>
      <c r="E269" s="31"/>
      <c r="F269" s="3"/>
      <c r="G269" s="3"/>
      <c r="H269" s="3"/>
      <c r="I269" s="3"/>
      <c r="J269" s="3"/>
      <c r="K269" s="3"/>
      <c r="L269" s="3"/>
      <c r="M269" s="3"/>
      <c r="N269" s="3"/>
      <c r="O269" s="3"/>
      <c r="P269" s="3"/>
      <c r="Q269" s="3"/>
      <c r="R269" s="3"/>
      <c r="S269" s="3"/>
      <c r="T269" s="3"/>
      <c r="U269" s="3"/>
      <c r="V269" s="3"/>
      <c r="W269" s="3"/>
      <c r="X269" s="3"/>
      <c r="Y269" s="36"/>
    </row>
    <row r="270" spans="1:25">
      <c r="A270" s="3"/>
      <c r="B270" s="3"/>
      <c r="C270" s="3"/>
      <c r="D270" s="31"/>
      <c r="E270" s="31"/>
      <c r="F270" s="3"/>
      <c r="G270" s="3"/>
      <c r="H270" s="3"/>
      <c r="I270" s="3"/>
      <c r="J270" s="3"/>
      <c r="K270" s="3"/>
      <c r="L270" s="3"/>
      <c r="M270" s="3"/>
      <c r="N270" s="3"/>
      <c r="O270" s="3"/>
      <c r="P270" s="3"/>
      <c r="Q270" s="3"/>
      <c r="R270" s="3"/>
      <c r="S270" s="3"/>
      <c r="T270" s="3"/>
      <c r="U270" s="3"/>
      <c r="V270" s="3"/>
      <c r="W270" s="3"/>
      <c r="X270" s="3"/>
      <c r="Y270" s="36"/>
    </row>
    <row r="271" spans="1:25">
      <c r="A271" s="3"/>
      <c r="B271" s="3"/>
      <c r="C271" s="3"/>
      <c r="D271" s="31"/>
      <c r="E271" s="31"/>
      <c r="F271" s="3"/>
      <c r="G271" s="3"/>
      <c r="H271" s="3"/>
      <c r="I271" s="3"/>
      <c r="J271" s="3"/>
      <c r="K271" s="3"/>
      <c r="L271" s="3"/>
      <c r="M271" s="3"/>
      <c r="N271" s="3"/>
      <c r="O271" s="3"/>
      <c r="P271" s="3"/>
      <c r="Q271" s="3"/>
      <c r="R271" s="3"/>
      <c r="S271" s="3"/>
      <c r="T271" s="3"/>
      <c r="U271" s="3"/>
      <c r="V271" s="3"/>
      <c r="W271" s="3"/>
      <c r="X271" s="3"/>
      <c r="Y271" s="36"/>
    </row>
    <row r="272" spans="1:25">
      <c r="A272" s="3"/>
      <c r="B272" s="3"/>
      <c r="C272" s="3"/>
      <c r="D272" s="31"/>
      <c r="E272" s="31"/>
      <c r="F272" s="3"/>
      <c r="G272" s="3"/>
      <c r="H272" s="3"/>
      <c r="I272" s="3"/>
      <c r="J272" s="3"/>
      <c r="K272" s="3"/>
      <c r="L272" s="3"/>
      <c r="M272" s="3"/>
      <c r="N272" s="3"/>
      <c r="O272" s="3"/>
      <c r="P272" s="3"/>
      <c r="Q272" s="3"/>
      <c r="R272" s="3"/>
      <c r="S272" s="3"/>
      <c r="T272" s="3"/>
      <c r="U272" s="3"/>
      <c r="V272" s="3"/>
      <c r="W272" s="3"/>
      <c r="X272" s="3"/>
      <c r="Y272" s="36"/>
    </row>
    <row r="273" spans="1:25">
      <c r="A273" s="3"/>
      <c r="B273" s="3"/>
      <c r="C273" s="3"/>
      <c r="D273" s="31"/>
      <c r="E273" s="31"/>
      <c r="F273" s="3"/>
      <c r="G273" s="3"/>
      <c r="H273" s="3"/>
      <c r="I273" s="3"/>
      <c r="J273" s="3"/>
      <c r="K273" s="3"/>
      <c r="L273" s="3"/>
      <c r="M273" s="3"/>
      <c r="N273" s="3"/>
      <c r="O273" s="3"/>
      <c r="P273" s="3"/>
      <c r="Q273" s="3"/>
      <c r="R273" s="3"/>
      <c r="S273" s="3"/>
      <c r="T273" s="3"/>
      <c r="U273" s="3"/>
      <c r="V273" s="3"/>
      <c r="W273" s="3"/>
      <c r="X273" s="3"/>
      <c r="Y273" s="36"/>
    </row>
    <row r="274" spans="1:25">
      <c r="A274" s="3"/>
      <c r="B274" s="3"/>
      <c r="C274" s="3"/>
      <c r="D274" s="31"/>
      <c r="E274" s="31"/>
      <c r="F274" s="3"/>
      <c r="G274" s="3"/>
      <c r="H274" s="3"/>
      <c r="I274" s="3"/>
      <c r="J274" s="3"/>
      <c r="K274" s="3"/>
      <c r="L274" s="3"/>
      <c r="M274" s="3"/>
      <c r="N274" s="3"/>
      <c r="O274" s="3"/>
      <c r="P274" s="3"/>
      <c r="Q274" s="3"/>
      <c r="R274" s="3"/>
      <c r="S274" s="3"/>
      <c r="T274" s="3"/>
      <c r="U274" s="3"/>
      <c r="V274" s="3"/>
      <c r="W274" s="3"/>
      <c r="X274" s="3"/>
      <c r="Y274" s="36"/>
    </row>
    <row r="275" spans="1:25">
      <c r="A275" s="3"/>
      <c r="B275" s="3"/>
      <c r="C275" s="3"/>
      <c r="D275" s="31"/>
      <c r="E275" s="31"/>
      <c r="F275" s="3"/>
      <c r="G275" s="3"/>
      <c r="H275" s="3"/>
      <c r="I275" s="3"/>
      <c r="J275" s="3"/>
      <c r="K275" s="3"/>
      <c r="L275" s="3"/>
      <c r="M275" s="3"/>
      <c r="N275" s="3"/>
      <c r="O275" s="3"/>
      <c r="P275" s="3"/>
      <c r="Q275" s="3"/>
      <c r="R275" s="3"/>
      <c r="S275" s="3"/>
      <c r="T275" s="3"/>
      <c r="U275" s="3"/>
      <c r="V275" s="3"/>
      <c r="W275" s="3"/>
      <c r="X275" s="3"/>
      <c r="Y275" s="36"/>
    </row>
    <row r="276" spans="1:25">
      <c r="A276" s="3"/>
      <c r="B276" s="3"/>
      <c r="C276" s="3"/>
      <c r="D276" s="31"/>
      <c r="E276" s="31"/>
      <c r="F276" s="3"/>
      <c r="G276" s="3"/>
      <c r="H276" s="3"/>
      <c r="I276" s="3"/>
      <c r="J276" s="3"/>
      <c r="K276" s="3"/>
      <c r="L276" s="3"/>
      <c r="M276" s="3"/>
      <c r="N276" s="3"/>
      <c r="O276" s="3"/>
      <c r="P276" s="3"/>
      <c r="Q276" s="3"/>
      <c r="R276" s="3"/>
      <c r="S276" s="3"/>
      <c r="T276" s="3"/>
      <c r="U276" s="3"/>
      <c r="V276" s="3"/>
      <c r="W276" s="3"/>
      <c r="X276" s="3"/>
      <c r="Y276" s="36"/>
    </row>
    <row r="277" spans="1:25">
      <c r="A277" s="3"/>
      <c r="B277" s="3"/>
      <c r="C277" s="3"/>
      <c r="D277" s="31"/>
      <c r="E277" s="31"/>
      <c r="F277" s="3"/>
      <c r="G277" s="3"/>
      <c r="H277" s="3"/>
      <c r="I277" s="3"/>
      <c r="J277" s="3"/>
      <c r="K277" s="3"/>
      <c r="L277" s="3"/>
      <c r="M277" s="3"/>
      <c r="N277" s="3"/>
      <c r="O277" s="3"/>
      <c r="P277" s="3"/>
      <c r="Q277" s="3"/>
      <c r="R277" s="3"/>
      <c r="S277" s="3"/>
      <c r="T277" s="3"/>
      <c r="U277" s="3"/>
      <c r="V277" s="3"/>
      <c r="W277" s="3"/>
      <c r="X277" s="3"/>
      <c r="Y277" s="36"/>
    </row>
    <row r="278" spans="1:25">
      <c r="A278" s="3"/>
      <c r="B278" s="3"/>
      <c r="C278" s="3"/>
      <c r="D278" s="31"/>
      <c r="E278" s="31"/>
      <c r="F278" s="3"/>
      <c r="G278" s="3"/>
      <c r="H278" s="3"/>
      <c r="I278" s="3"/>
      <c r="J278" s="3"/>
      <c r="K278" s="3"/>
      <c r="L278" s="3"/>
      <c r="M278" s="3"/>
      <c r="N278" s="3"/>
      <c r="O278" s="3"/>
      <c r="P278" s="3"/>
      <c r="Q278" s="3"/>
      <c r="R278" s="3"/>
      <c r="S278" s="3"/>
      <c r="T278" s="3"/>
      <c r="U278" s="3"/>
      <c r="V278" s="3"/>
      <c r="W278" s="3"/>
      <c r="X278" s="3"/>
      <c r="Y278" s="36"/>
    </row>
    <row r="279" spans="1:25">
      <c r="A279" s="3"/>
      <c r="B279" s="3"/>
      <c r="C279" s="3"/>
      <c r="D279" s="31"/>
      <c r="E279" s="31"/>
      <c r="F279" s="3"/>
      <c r="G279" s="3"/>
      <c r="H279" s="3"/>
      <c r="I279" s="3"/>
      <c r="J279" s="3"/>
      <c r="K279" s="3"/>
      <c r="L279" s="3"/>
      <c r="M279" s="3"/>
      <c r="N279" s="3"/>
      <c r="O279" s="3"/>
      <c r="P279" s="3"/>
      <c r="Q279" s="3"/>
      <c r="R279" s="3"/>
      <c r="S279" s="3"/>
      <c r="T279" s="3"/>
      <c r="U279" s="3"/>
      <c r="V279" s="3"/>
      <c r="W279" s="3"/>
      <c r="X279" s="3"/>
      <c r="Y279" s="36"/>
    </row>
    <row r="280" spans="1:25">
      <c r="A280" s="3"/>
      <c r="B280" s="3"/>
      <c r="C280" s="3"/>
      <c r="D280" s="31"/>
      <c r="E280" s="31"/>
      <c r="F280" s="3"/>
      <c r="G280" s="3"/>
      <c r="H280" s="3"/>
      <c r="I280" s="3"/>
      <c r="J280" s="3"/>
      <c r="K280" s="3"/>
      <c r="L280" s="3"/>
      <c r="M280" s="3"/>
      <c r="N280" s="3"/>
      <c r="O280" s="3"/>
      <c r="P280" s="3"/>
      <c r="Q280" s="3"/>
      <c r="R280" s="3"/>
      <c r="S280" s="3"/>
      <c r="T280" s="3"/>
      <c r="U280" s="3"/>
      <c r="V280" s="3"/>
      <c r="W280" s="3"/>
      <c r="X280" s="3"/>
      <c r="Y280" s="36"/>
    </row>
    <row r="281" spans="1:25">
      <c r="A281" s="3"/>
      <c r="B281" s="3"/>
      <c r="C281" s="3"/>
      <c r="D281" s="31"/>
      <c r="E281" s="31"/>
      <c r="F281" s="3"/>
      <c r="G281" s="3"/>
      <c r="H281" s="3"/>
      <c r="I281" s="3"/>
      <c r="J281" s="3"/>
      <c r="K281" s="3"/>
      <c r="L281" s="3"/>
      <c r="M281" s="3"/>
      <c r="N281" s="3"/>
      <c r="O281" s="3"/>
      <c r="P281" s="3"/>
      <c r="Q281" s="3"/>
      <c r="R281" s="3"/>
      <c r="S281" s="3"/>
      <c r="T281" s="3"/>
      <c r="U281" s="3"/>
      <c r="V281" s="3"/>
      <c r="W281" s="3"/>
      <c r="X281" s="3"/>
      <c r="Y281" s="36"/>
    </row>
    <row r="282" spans="1:25">
      <c r="A282" s="3"/>
      <c r="B282" s="3"/>
      <c r="C282" s="3"/>
      <c r="D282" s="31"/>
      <c r="E282" s="31"/>
      <c r="F282" s="3"/>
      <c r="G282" s="3"/>
      <c r="H282" s="3"/>
      <c r="I282" s="3"/>
      <c r="J282" s="3"/>
      <c r="K282" s="3"/>
      <c r="L282" s="3"/>
      <c r="M282" s="3"/>
      <c r="N282" s="3"/>
      <c r="O282" s="3"/>
      <c r="P282" s="3"/>
      <c r="Q282" s="3"/>
      <c r="R282" s="3"/>
      <c r="S282" s="3"/>
      <c r="T282" s="3"/>
      <c r="U282" s="3"/>
      <c r="V282" s="3"/>
      <c r="W282" s="3"/>
      <c r="X282" s="3"/>
      <c r="Y282" s="36"/>
    </row>
    <row r="283" spans="1:25">
      <c r="A283" s="3"/>
      <c r="B283" s="3"/>
      <c r="C283" s="3"/>
      <c r="D283" s="31"/>
      <c r="E283" s="31"/>
      <c r="F283" s="3"/>
      <c r="G283" s="3"/>
      <c r="H283" s="3"/>
      <c r="I283" s="3"/>
      <c r="J283" s="3"/>
      <c r="K283" s="3"/>
      <c r="L283" s="3"/>
      <c r="M283" s="3"/>
      <c r="N283" s="3"/>
      <c r="O283" s="3"/>
      <c r="P283" s="3"/>
      <c r="Q283" s="3"/>
      <c r="R283" s="3"/>
      <c r="S283" s="3"/>
      <c r="T283" s="3"/>
      <c r="U283" s="3"/>
      <c r="V283" s="3"/>
      <c r="W283" s="3"/>
      <c r="X283" s="3"/>
      <c r="Y283" s="36"/>
    </row>
    <row r="284" spans="1:25">
      <c r="A284" s="3"/>
      <c r="B284" s="3"/>
      <c r="C284" s="3"/>
      <c r="D284" s="31"/>
      <c r="E284" s="31"/>
      <c r="F284" s="3"/>
      <c r="G284" s="3"/>
      <c r="H284" s="3"/>
      <c r="I284" s="3"/>
      <c r="J284" s="3"/>
      <c r="K284" s="3"/>
      <c r="L284" s="3"/>
      <c r="M284" s="3"/>
      <c r="N284" s="3"/>
      <c r="O284" s="3"/>
      <c r="P284" s="3"/>
      <c r="Q284" s="3"/>
      <c r="R284" s="3"/>
      <c r="S284" s="3"/>
      <c r="T284" s="3"/>
      <c r="U284" s="3"/>
      <c r="V284" s="3"/>
      <c r="W284" s="3"/>
      <c r="X284" s="3"/>
      <c r="Y284" s="36"/>
    </row>
    <row r="285" spans="1:25">
      <c r="A285" s="3"/>
      <c r="B285" s="3"/>
      <c r="C285" s="3"/>
      <c r="D285" s="31"/>
      <c r="E285" s="31"/>
      <c r="F285" s="3"/>
      <c r="G285" s="3"/>
      <c r="H285" s="3"/>
      <c r="I285" s="3"/>
      <c r="J285" s="3"/>
      <c r="K285" s="3"/>
      <c r="L285" s="3"/>
      <c r="M285" s="3"/>
      <c r="N285" s="3"/>
      <c r="O285" s="3"/>
      <c r="P285" s="3"/>
      <c r="Q285" s="3"/>
      <c r="R285" s="3"/>
      <c r="S285" s="3"/>
      <c r="T285" s="3"/>
      <c r="U285" s="3"/>
      <c r="V285" s="3"/>
      <c r="W285" s="3"/>
      <c r="X285" s="3"/>
      <c r="Y285" s="36"/>
    </row>
    <row r="286" spans="1:25">
      <c r="A286" s="3"/>
      <c r="B286" s="3"/>
      <c r="C286" s="3"/>
      <c r="D286" s="31"/>
      <c r="E286" s="31"/>
      <c r="F286" s="3"/>
      <c r="G286" s="3"/>
      <c r="H286" s="3"/>
      <c r="I286" s="3"/>
      <c r="J286" s="3"/>
      <c r="K286" s="3"/>
      <c r="L286" s="3"/>
      <c r="M286" s="3"/>
      <c r="N286" s="3"/>
      <c r="O286" s="3"/>
      <c r="P286" s="3"/>
      <c r="Q286" s="3"/>
      <c r="R286" s="3"/>
      <c r="S286" s="3"/>
      <c r="T286" s="3"/>
      <c r="U286" s="3"/>
      <c r="V286" s="3"/>
      <c r="W286" s="3"/>
      <c r="X286" s="3"/>
      <c r="Y286" s="36"/>
    </row>
    <row r="287" spans="1:25">
      <c r="A287" s="3"/>
      <c r="B287" s="3"/>
      <c r="C287" s="3"/>
      <c r="D287" s="31"/>
      <c r="E287" s="31"/>
      <c r="F287" s="3"/>
      <c r="G287" s="3"/>
      <c r="H287" s="3"/>
      <c r="I287" s="3"/>
      <c r="J287" s="3"/>
      <c r="K287" s="3"/>
      <c r="L287" s="3"/>
      <c r="M287" s="3"/>
      <c r="N287" s="3"/>
      <c r="O287" s="3"/>
      <c r="P287" s="3"/>
      <c r="Q287" s="3"/>
      <c r="R287" s="3"/>
      <c r="S287" s="3"/>
      <c r="T287" s="3"/>
      <c r="U287" s="3"/>
      <c r="V287" s="3"/>
      <c r="W287" s="3"/>
      <c r="X287" s="3"/>
      <c r="Y287" s="36"/>
    </row>
    <row r="288" spans="1:25">
      <c r="A288" s="3"/>
      <c r="B288" s="3"/>
      <c r="C288" s="3"/>
      <c r="D288" s="31"/>
      <c r="E288" s="31"/>
      <c r="F288" s="3"/>
      <c r="G288" s="3"/>
      <c r="H288" s="3"/>
      <c r="I288" s="3"/>
      <c r="J288" s="3"/>
      <c r="K288" s="3"/>
      <c r="L288" s="3"/>
      <c r="M288" s="3"/>
      <c r="N288" s="3"/>
      <c r="O288" s="3"/>
      <c r="P288" s="3"/>
      <c r="Q288" s="3"/>
      <c r="R288" s="3"/>
      <c r="S288" s="3"/>
      <c r="T288" s="3"/>
      <c r="U288" s="3"/>
      <c r="V288" s="3"/>
      <c r="W288" s="3"/>
      <c r="X288" s="3"/>
      <c r="Y288" s="36"/>
    </row>
    <row r="289" spans="1:25">
      <c r="A289" s="3"/>
      <c r="B289" s="3"/>
      <c r="C289" s="3"/>
      <c r="D289" s="31"/>
      <c r="E289" s="31"/>
      <c r="F289" s="3"/>
      <c r="G289" s="3"/>
      <c r="H289" s="3"/>
      <c r="I289" s="3"/>
      <c r="J289" s="3"/>
      <c r="K289" s="3"/>
      <c r="L289" s="3"/>
      <c r="M289" s="3"/>
      <c r="N289" s="3"/>
      <c r="O289" s="3"/>
      <c r="P289" s="3"/>
      <c r="Q289" s="3"/>
      <c r="R289" s="3"/>
      <c r="S289" s="3"/>
      <c r="T289" s="3"/>
      <c r="U289" s="3"/>
      <c r="V289" s="3"/>
      <c r="W289" s="3"/>
      <c r="X289" s="3"/>
      <c r="Y289" s="36"/>
    </row>
    <row r="290" spans="1:25">
      <c r="A290" s="3"/>
      <c r="B290" s="3"/>
      <c r="C290" s="3"/>
      <c r="D290" s="31"/>
      <c r="E290" s="31"/>
      <c r="F290" s="3"/>
      <c r="G290" s="3"/>
      <c r="H290" s="3"/>
      <c r="I290" s="3"/>
      <c r="J290" s="3"/>
      <c r="K290" s="3"/>
      <c r="L290" s="3"/>
      <c r="M290" s="3"/>
      <c r="N290" s="3"/>
      <c r="O290" s="3"/>
      <c r="P290" s="3"/>
      <c r="Q290" s="3"/>
      <c r="R290" s="3"/>
      <c r="S290" s="3"/>
      <c r="T290" s="3"/>
      <c r="U290" s="3"/>
      <c r="V290" s="3"/>
      <c r="W290" s="3"/>
      <c r="X290" s="3"/>
      <c r="Y290" s="36"/>
    </row>
    <row r="291" spans="1:25">
      <c r="A291" s="3"/>
      <c r="B291" s="3"/>
      <c r="C291" s="3"/>
      <c r="D291" s="31"/>
      <c r="E291" s="31"/>
      <c r="F291" s="3"/>
      <c r="G291" s="3"/>
      <c r="H291" s="3"/>
      <c r="I291" s="3"/>
      <c r="J291" s="3"/>
      <c r="K291" s="3"/>
      <c r="L291" s="3"/>
      <c r="M291" s="3"/>
      <c r="N291" s="3"/>
      <c r="O291" s="3"/>
      <c r="P291" s="3"/>
      <c r="Q291" s="3"/>
      <c r="R291" s="3"/>
      <c r="S291" s="3"/>
      <c r="T291" s="3"/>
      <c r="U291" s="3"/>
      <c r="V291" s="3"/>
      <c r="W291" s="3"/>
      <c r="X291" s="3"/>
      <c r="Y291" s="36"/>
    </row>
    <row r="292" spans="1:25">
      <c r="A292" s="3"/>
      <c r="B292" s="3"/>
      <c r="C292" s="3"/>
      <c r="D292" s="31"/>
      <c r="E292" s="31"/>
      <c r="F292" s="3"/>
      <c r="G292" s="3"/>
      <c r="H292" s="3"/>
      <c r="I292" s="3"/>
      <c r="J292" s="3"/>
      <c r="K292" s="3"/>
      <c r="L292" s="3"/>
      <c r="M292" s="3"/>
      <c r="N292" s="3"/>
      <c r="O292" s="3"/>
      <c r="P292" s="3"/>
      <c r="Q292" s="3"/>
      <c r="R292" s="3"/>
      <c r="S292" s="3"/>
      <c r="T292" s="3"/>
      <c r="U292" s="3"/>
      <c r="V292" s="3"/>
      <c r="W292" s="3"/>
      <c r="X292" s="3"/>
      <c r="Y292" s="36"/>
    </row>
    <row r="293" spans="1:25">
      <c r="A293" s="3"/>
      <c r="B293" s="3"/>
      <c r="C293" s="3"/>
      <c r="D293" s="31"/>
      <c r="E293" s="31"/>
      <c r="F293" s="3"/>
      <c r="G293" s="3"/>
      <c r="H293" s="3"/>
      <c r="I293" s="3"/>
      <c r="J293" s="3"/>
      <c r="K293" s="3"/>
      <c r="L293" s="3"/>
      <c r="M293" s="3"/>
      <c r="N293" s="3"/>
      <c r="O293" s="3"/>
      <c r="P293" s="3"/>
      <c r="Q293" s="3"/>
      <c r="R293" s="3"/>
      <c r="S293" s="3"/>
      <c r="T293" s="3"/>
      <c r="U293" s="3"/>
      <c r="V293" s="3"/>
      <c r="W293" s="3"/>
      <c r="X293" s="3"/>
      <c r="Y293" s="36"/>
    </row>
    <row r="294" spans="1:25">
      <c r="A294" s="3"/>
      <c r="B294" s="3"/>
      <c r="C294" s="3"/>
      <c r="D294" s="31"/>
      <c r="E294" s="31"/>
      <c r="F294" s="3"/>
      <c r="G294" s="3"/>
      <c r="H294" s="3"/>
      <c r="I294" s="3"/>
      <c r="J294" s="3"/>
      <c r="K294" s="3"/>
      <c r="L294" s="3"/>
      <c r="M294" s="3"/>
      <c r="N294" s="3"/>
      <c r="O294" s="3"/>
      <c r="P294" s="3"/>
      <c r="Q294" s="3"/>
      <c r="R294" s="3"/>
      <c r="S294" s="3"/>
      <c r="T294" s="3"/>
      <c r="U294" s="3"/>
      <c r="V294" s="3"/>
      <c r="W294" s="3"/>
      <c r="X294" s="3"/>
      <c r="Y294" s="36"/>
    </row>
    <row r="295" spans="1:25">
      <c r="A295" s="3"/>
      <c r="B295" s="3"/>
      <c r="C295" s="3"/>
      <c r="D295" s="31"/>
      <c r="E295" s="31"/>
      <c r="F295" s="3"/>
      <c r="G295" s="3"/>
      <c r="H295" s="3"/>
      <c r="I295" s="3"/>
      <c r="J295" s="3"/>
      <c r="K295" s="3"/>
      <c r="L295" s="3"/>
      <c r="M295" s="3"/>
      <c r="N295" s="3"/>
      <c r="O295" s="3"/>
      <c r="P295" s="3"/>
      <c r="Q295" s="3"/>
      <c r="R295" s="3"/>
      <c r="S295" s="3"/>
      <c r="T295" s="3"/>
      <c r="U295" s="3"/>
      <c r="V295" s="3"/>
      <c r="W295" s="3"/>
      <c r="X295" s="3"/>
      <c r="Y295" s="36"/>
    </row>
    <row r="296" spans="1:25">
      <c r="A296" s="3"/>
      <c r="B296" s="3"/>
      <c r="C296" s="3"/>
      <c r="D296" s="31"/>
      <c r="E296" s="31"/>
      <c r="F296" s="3"/>
      <c r="G296" s="3"/>
      <c r="H296" s="3"/>
      <c r="I296" s="3"/>
      <c r="J296" s="3"/>
      <c r="K296" s="3"/>
      <c r="L296" s="3"/>
      <c r="M296" s="3"/>
      <c r="N296" s="3"/>
      <c r="O296" s="3"/>
      <c r="P296" s="3"/>
      <c r="Q296" s="3"/>
      <c r="R296" s="3"/>
      <c r="S296" s="3"/>
      <c r="T296" s="3"/>
      <c r="U296" s="3"/>
      <c r="V296" s="3"/>
      <c r="W296" s="3"/>
      <c r="X296" s="3"/>
      <c r="Y296" s="36"/>
    </row>
    <row r="297" spans="1:25">
      <c r="A297" s="3"/>
      <c r="B297" s="3"/>
      <c r="C297" s="3"/>
      <c r="D297" s="31"/>
      <c r="E297" s="31"/>
      <c r="F297" s="3"/>
      <c r="G297" s="3"/>
      <c r="H297" s="3"/>
      <c r="I297" s="3"/>
      <c r="J297" s="3"/>
      <c r="K297" s="3"/>
      <c r="L297" s="3"/>
      <c r="M297" s="3"/>
      <c r="N297" s="3"/>
      <c r="O297" s="3"/>
      <c r="P297" s="3"/>
      <c r="Q297" s="3"/>
      <c r="R297" s="3"/>
      <c r="S297" s="3"/>
      <c r="T297" s="3"/>
      <c r="U297" s="3"/>
      <c r="V297" s="3"/>
      <c r="W297" s="3"/>
      <c r="X297" s="3"/>
      <c r="Y297" s="36"/>
    </row>
    <row r="298" spans="1:25">
      <c r="A298" s="3"/>
      <c r="B298" s="3"/>
      <c r="C298" s="3"/>
      <c r="D298" s="31"/>
      <c r="E298" s="31"/>
      <c r="F298" s="3"/>
      <c r="G298" s="3"/>
      <c r="H298" s="3"/>
      <c r="I298" s="3"/>
      <c r="J298" s="3"/>
      <c r="K298" s="3"/>
      <c r="L298" s="3"/>
      <c r="M298" s="3"/>
      <c r="N298" s="3"/>
      <c r="O298" s="3"/>
      <c r="P298" s="3"/>
      <c r="Q298" s="3"/>
      <c r="R298" s="3"/>
      <c r="S298" s="3"/>
      <c r="T298" s="3"/>
      <c r="U298" s="3"/>
      <c r="V298" s="3"/>
      <c r="W298" s="3"/>
      <c r="X298" s="3"/>
      <c r="Y298" s="36"/>
    </row>
    <row r="299" spans="1:25">
      <c r="A299" s="3"/>
      <c r="B299" s="3"/>
      <c r="C299" s="3"/>
      <c r="D299" s="31"/>
      <c r="E299" s="31"/>
      <c r="F299" s="3"/>
      <c r="G299" s="3"/>
      <c r="H299" s="3"/>
      <c r="I299" s="3"/>
      <c r="J299" s="3"/>
      <c r="K299" s="3"/>
      <c r="L299" s="3"/>
      <c r="M299" s="3"/>
      <c r="N299" s="3"/>
      <c r="O299" s="3"/>
      <c r="P299" s="3"/>
      <c r="Q299" s="3"/>
      <c r="R299" s="3"/>
      <c r="S299" s="3"/>
      <c r="T299" s="3"/>
      <c r="U299" s="3"/>
      <c r="V299" s="3"/>
      <c r="W299" s="3"/>
      <c r="X299" s="3"/>
      <c r="Y299" s="36"/>
    </row>
    <row r="300" spans="1:25">
      <c r="A300" s="3"/>
      <c r="B300" s="3"/>
      <c r="C300" s="3"/>
      <c r="D300" s="31"/>
      <c r="E300" s="31"/>
      <c r="F300" s="3"/>
      <c r="G300" s="3"/>
      <c r="H300" s="3"/>
      <c r="I300" s="3"/>
      <c r="J300" s="3"/>
      <c r="K300" s="3"/>
      <c r="L300" s="3"/>
      <c r="M300" s="3"/>
      <c r="N300" s="3"/>
      <c r="O300" s="3"/>
      <c r="P300" s="3"/>
      <c r="Q300" s="3"/>
      <c r="R300" s="3"/>
      <c r="S300" s="3"/>
      <c r="T300" s="3"/>
      <c r="U300" s="3"/>
      <c r="V300" s="3"/>
      <c r="W300" s="3"/>
      <c r="X300" s="3"/>
      <c r="Y300" s="36"/>
    </row>
    <row r="301" spans="1:25">
      <c r="A301" s="3"/>
      <c r="B301" s="3"/>
      <c r="C301" s="3"/>
      <c r="D301" s="31"/>
      <c r="E301" s="31"/>
      <c r="F301" s="3"/>
      <c r="G301" s="3"/>
      <c r="H301" s="3"/>
      <c r="I301" s="3"/>
      <c r="J301" s="3"/>
      <c r="K301" s="3"/>
      <c r="L301" s="3"/>
      <c r="M301" s="3"/>
      <c r="N301" s="3"/>
      <c r="O301" s="3"/>
      <c r="P301" s="3"/>
      <c r="Q301" s="3"/>
      <c r="R301" s="3"/>
      <c r="S301" s="3"/>
      <c r="T301" s="3"/>
      <c r="U301" s="3"/>
      <c r="V301" s="3"/>
      <c r="W301" s="3"/>
      <c r="X301" s="3"/>
      <c r="Y301" s="36"/>
    </row>
    <row r="302" spans="1:25">
      <c r="A302" s="3"/>
      <c r="B302" s="3"/>
      <c r="C302" s="3"/>
      <c r="D302" s="31"/>
      <c r="E302" s="31"/>
      <c r="F302" s="3"/>
      <c r="G302" s="3"/>
      <c r="H302" s="3"/>
      <c r="I302" s="3"/>
      <c r="J302" s="3"/>
      <c r="K302" s="3"/>
      <c r="L302" s="3"/>
      <c r="M302" s="3"/>
      <c r="N302" s="3"/>
      <c r="O302" s="3"/>
      <c r="P302" s="3"/>
      <c r="Q302" s="3"/>
      <c r="R302" s="3"/>
      <c r="S302" s="3"/>
      <c r="T302" s="3"/>
      <c r="U302" s="3"/>
      <c r="V302" s="3"/>
      <c r="W302" s="3"/>
      <c r="X302" s="3"/>
      <c r="Y302" s="36"/>
    </row>
    <row r="303" spans="1:25">
      <c r="A303" s="3"/>
      <c r="B303" s="3"/>
      <c r="C303" s="3"/>
      <c r="D303" s="31"/>
      <c r="E303" s="31"/>
      <c r="F303" s="3"/>
      <c r="G303" s="3"/>
      <c r="H303" s="3"/>
      <c r="I303" s="3"/>
      <c r="J303" s="3"/>
      <c r="K303" s="3"/>
      <c r="L303" s="3"/>
      <c r="M303" s="3"/>
      <c r="N303" s="3"/>
      <c r="O303" s="3"/>
      <c r="P303" s="3"/>
      <c r="Q303" s="3"/>
      <c r="R303" s="3"/>
      <c r="S303" s="3"/>
      <c r="T303" s="3"/>
      <c r="U303" s="3"/>
      <c r="V303" s="3"/>
      <c r="W303" s="3"/>
      <c r="X303" s="3"/>
      <c r="Y303" s="36"/>
    </row>
    <row r="304" spans="1:25">
      <c r="A304" s="3"/>
      <c r="B304" s="3"/>
      <c r="C304" s="3"/>
      <c r="D304" s="31"/>
      <c r="E304" s="31"/>
      <c r="F304" s="3"/>
      <c r="G304" s="3"/>
      <c r="H304" s="3"/>
      <c r="I304" s="3"/>
      <c r="J304" s="3"/>
      <c r="K304" s="3"/>
      <c r="L304" s="3"/>
      <c r="M304" s="3"/>
      <c r="N304" s="3"/>
      <c r="O304" s="3"/>
      <c r="P304" s="3"/>
      <c r="Q304" s="3"/>
      <c r="R304" s="3"/>
      <c r="S304" s="3"/>
      <c r="T304" s="3"/>
      <c r="U304" s="3"/>
      <c r="V304" s="3"/>
      <c r="W304" s="3"/>
      <c r="X304" s="3"/>
      <c r="Y304" s="36"/>
    </row>
    <row r="305" spans="1:25">
      <c r="A305" s="3"/>
      <c r="B305" s="3"/>
      <c r="C305" s="3"/>
      <c r="D305" s="31"/>
      <c r="E305" s="31"/>
      <c r="F305" s="3"/>
      <c r="G305" s="3"/>
      <c r="H305" s="3"/>
      <c r="I305" s="3"/>
      <c r="J305" s="3"/>
      <c r="K305" s="3"/>
      <c r="L305" s="3"/>
      <c r="M305" s="3"/>
      <c r="N305" s="3"/>
      <c r="O305" s="3"/>
      <c r="P305" s="3"/>
      <c r="Q305" s="3"/>
      <c r="R305" s="3"/>
      <c r="S305" s="3"/>
      <c r="T305" s="3"/>
      <c r="U305" s="3"/>
      <c r="V305" s="3"/>
      <c r="W305" s="3"/>
      <c r="X305" s="3"/>
      <c r="Y305" s="36"/>
    </row>
    <row r="306" spans="1:25">
      <c r="A306" s="3"/>
      <c r="B306" s="3"/>
      <c r="C306" s="3"/>
      <c r="D306" s="31"/>
      <c r="E306" s="31"/>
      <c r="F306" s="3"/>
      <c r="G306" s="3"/>
      <c r="H306" s="3"/>
      <c r="I306" s="3"/>
      <c r="J306" s="3"/>
      <c r="K306" s="3"/>
      <c r="L306" s="3"/>
      <c r="M306" s="3"/>
      <c r="N306" s="3"/>
      <c r="O306" s="3"/>
      <c r="P306" s="3"/>
      <c r="Q306" s="3"/>
      <c r="R306" s="3"/>
      <c r="S306" s="3"/>
      <c r="T306" s="3"/>
      <c r="U306" s="3"/>
      <c r="V306" s="3"/>
      <c r="W306" s="3"/>
      <c r="X306" s="3"/>
      <c r="Y306" s="36"/>
    </row>
    <row r="307" spans="1:25">
      <c r="A307" s="3"/>
      <c r="B307" s="3"/>
      <c r="C307" s="3"/>
      <c r="D307" s="31"/>
      <c r="E307" s="31"/>
      <c r="F307" s="3"/>
      <c r="G307" s="3"/>
      <c r="H307" s="3"/>
      <c r="I307" s="3"/>
      <c r="J307" s="3"/>
      <c r="K307" s="3"/>
      <c r="L307" s="3"/>
      <c r="M307" s="3"/>
      <c r="N307" s="3"/>
      <c r="O307" s="3"/>
      <c r="P307" s="3"/>
      <c r="Q307" s="3"/>
      <c r="R307" s="3"/>
      <c r="S307" s="3"/>
      <c r="T307" s="3"/>
      <c r="U307" s="3"/>
      <c r="V307" s="3"/>
      <c r="W307" s="3"/>
      <c r="X307" s="3"/>
      <c r="Y307" s="36"/>
    </row>
    <row r="308" spans="1:25">
      <c r="A308" s="3"/>
      <c r="B308" s="3"/>
      <c r="C308" s="3"/>
      <c r="D308" s="31"/>
      <c r="E308" s="31"/>
      <c r="F308" s="3"/>
      <c r="G308" s="3"/>
      <c r="H308" s="3"/>
      <c r="I308" s="3"/>
      <c r="J308" s="3"/>
      <c r="K308" s="3"/>
      <c r="L308" s="3"/>
      <c r="M308" s="3"/>
      <c r="N308" s="3"/>
      <c r="O308" s="3"/>
      <c r="P308" s="3"/>
      <c r="Q308" s="3"/>
      <c r="R308" s="3"/>
      <c r="S308" s="3"/>
      <c r="T308" s="3"/>
      <c r="U308" s="3"/>
      <c r="V308" s="3"/>
      <c r="W308" s="3"/>
      <c r="X308" s="3"/>
      <c r="Y308" s="36"/>
    </row>
    <row r="309" spans="1:25">
      <c r="A309" s="3"/>
      <c r="B309" s="3"/>
      <c r="C309" s="3"/>
      <c r="D309" s="31"/>
      <c r="E309" s="31"/>
      <c r="F309" s="3"/>
      <c r="G309" s="3"/>
      <c r="H309" s="3"/>
      <c r="I309" s="3"/>
      <c r="J309" s="3"/>
      <c r="K309" s="3"/>
      <c r="L309" s="3"/>
      <c r="M309" s="3"/>
      <c r="N309" s="3"/>
      <c r="O309" s="3"/>
      <c r="P309" s="3"/>
      <c r="Q309" s="3"/>
      <c r="R309" s="3"/>
      <c r="S309" s="3"/>
      <c r="T309" s="3"/>
      <c r="U309" s="3"/>
      <c r="V309" s="3"/>
      <c r="W309" s="3"/>
      <c r="X309" s="3"/>
      <c r="Y309" s="36"/>
    </row>
    <row r="310" spans="1:25">
      <c r="A310" s="3"/>
      <c r="B310" s="3"/>
      <c r="C310" s="3"/>
      <c r="D310" s="31"/>
      <c r="E310" s="31"/>
      <c r="F310" s="3"/>
      <c r="G310" s="3"/>
      <c r="H310" s="3"/>
      <c r="I310" s="3"/>
      <c r="J310" s="3"/>
      <c r="K310" s="3"/>
      <c r="L310" s="3"/>
      <c r="M310" s="3"/>
      <c r="N310" s="3"/>
      <c r="O310" s="3"/>
      <c r="P310" s="3"/>
      <c r="Q310" s="3"/>
      <c r="R310" s="3"/>
      <c r="S310" s="3"/>
      <c r="T310" s="3"/>
      <c r="U310" s="3"/>
      <c r="V310" s="3"/>
      <c r="W310" s="3"/>
      <c r="X310" s="3"/>
      <c r="Y310" s="36"/>
    </row>
    <row r="311" spans="1:25">
      <c r="A311" s="3"/>
      <c r="B311" s="3"/>
      <c r="C311" s="3"/>
      <c r="D311" s="31"/>
      <c r="E311" s="31"/>
      <c r="F311" s="3"/>
      <c r="G311" s="3"/>
      <c r="H311" s="3"/>
      <c r="I311" s="3"/>
      <c r="J311" s="3"/>
      <c r="K311" s="3"/>
      <c r="L311" s="3"/>
      <c r="M311" s="3"/>
      <c r="N311" s="3"/>
      <c r="O311" s="3"/>
      <c r="P311" s="3"/>
      <c r="Q311" s="3"/>
      <c r="R311" s="3"/>
      <c r="S311" s="3"/>
      <c r="T311" s="3"/>
      <c r="U311" s="3"/>
      <c r="V311" s="3"/>
      <c r="W311" s="3"/>
      <c r="X311" s="3"/>
      <c r="Y311" s="36"/>
    </row>
    <row r="312" spans="1:25">
      <c r="A312" s="3"/>
      <c r="B312" s="3"/>
      <c r="C312" s="3"/>
      <c r="D312" s="31"/>
      <c r="E312" s="31"/>
      <c r="F312" s="3"/>
      <c r="G312" s="3"/>
      <c r="H312" s="3"/>
      <c r="I312" s="3"/>
      <c r="J312" s="3"/>
      <c r="K312" s="3"/>
      <c r="L312" s="3"/>
      <c r="M312" s="3"/>
      <c r="N312" s="3"/>
      <c r="O312" s="3"/>
      <c r="P312" s="3"/>
      <c r="Q312" s="3"/>
      <c r="R312" s="3"/>
      <c r="S312" s="3"/>
      <c r="T312" s="3"/>
      <c r="U312" s="3"/>
      <c r="V312" s="3"/>
      <c r="W312" s="3"/>
      <c r="X312" s="3"/>
      <c r="Y312" s="36"/>
    </row>
    <row r="313" spans="1:25">
      <c r="A313" s="3"/>
      <c r="B313" s="3"/>
      <c r="C313" s="3"/>
      <c r="D313" s="31"/>
      <c r="E313" s="31"/>
      <c r="F313" s="3"/>
      <c r="G313" s="3"/>
      <c r="H313" s="3"/>
      <c r="I313" s="3"/>
      <c r="J313" s="3"/>
      <c r="K313" s="3"/>
      <c r="L313" s="3"/>
      <c r="M313" s="3"/>
      <c r="N313" s="3"/>
      <c r="O313" s="3"/>
      <c r="P313" s="3"/>
      <c r="Q313" s="3"/>
      <c r="R313" s="3"/>
      <c r="S313" s="3"/>
      <c r="T313" s="3"/>
      <c r="U313" s="3"/>
      <c r="V313" s="3"/>
      <c r="W313" s="3"/>
      <c r="X313" s="3"/>
      <c r="Y313" s="36"/>
    </row>
    <row r="314" spans="1:25">
      <c r="A314" s="3"/>
      <c r="B314" s="3"/>
      <c r="C314" s="3"/>
      <c r="D314" s="31"/>
      <c r="E314" s="31"/>
      <c r="F314" s="3"/>
      <c r="G314" s="3"/>
      <c r="H314" s="3"/>
      <c r="I314" s="3"/>
      <c r="J314" s="3"/>
      <c r="K314" s="3"/>
      <c r="L314" s="3"/>
      <c r="M314" s="3"/>
      <c r="N314" s="3"/>
      <c r="O314" s="3"/>
      <c r="P314" s="3"/>
      <c r="Q314" s="3"/>
      <c r="R314" s="3"/>
      <c r="S314" s="3"/>
      <c r="T314" s="3"/>
      <c r="U314" s="3"/>
      <c r="V314" s="3"/>
      <c r="W314" s="3"/>
      <c r="X314" s="3"/>
      <c r="Y314" s="36"/>
    </row>
    <row r="315" spans="1:25">
      <c r="A315" s="3"/>
      <c r="B315" s="3"/>
      <c r="C315" s="3"/>
      <c r="D315" s="31"/>
      <c r="E315" s="31"/>
      <c r="F315" s="3"/>
      <c r="G315" s="3"/>
      <c r="H315" s="3"/>
      <c r="I315" s="3"/>
      <c r="J315" s="3"/>
      <c r="K315" s="3"/>
      <c r="L315" s="3"/>
      <c r="M315" s="3"/>
      <c r="N315" s="3"/>
      <c r="O315" s="3"/>
      <c r="P315" s="3"/>
      <c r="Q315" s="3"/>
      <c r="R315" s="3"/>
      <c r="S315" s="3"/>
      <c r="T315" s="3"/>
      <c r="U315" s="3"/>
      <c r="V315" s="3"/>
      <c r="W315" s="3"/>
      <c r="X315" s="3"/>
      <c r="Y315" s="36"/>
    </row>
    <row r="316" spans="1:25">
      <c r="A316" s="3"/>
      <c r="B316" s="3"/>
      <c r="C316" s="3"/>
      <c r="D316" s="31"/>
      <c r="E316" s="31"/>
      <c r="F316" s="3"/>
      <c r="G316" s="3"/>
      <c r="H316" s="3"/>
      <c r="I316" s="3"/>
      <c r="J316" s="3"/>
      <c r="K316" s="3"/>
      <c r="L316" s="3"/>
      <c r="M316" s="3"/>
      <c r="N316" s="3"/>
      <c r="O316" s="3"/>
      <c r="P316" s="3"/>
      <c r="Q316" s="3"/>
      <c r="R316" s="3"/>
      <c r="S316" s="3"/>
      <c r="T316" s="3"/>
      <c r="U316" s="3"/>
      <c r="V316" s="3"/>
      <c r="W316" s="3"/>
      <c r="X316" s="3"/>
      <c r="Y316" s="36"/>
    </row>
    <row r="317" spans="1:25">
      <c r="A317" s="3"/>
      <c r="B317" s="3"/>
      <c r="C317" s="3"/>
      <c r="D317" s="31"/>
      <c r="E317" s="31"/>
      <c r="F317" s="3"/>
      <c r="G317" s="3"/>
      <c r="H317" s="3"/>
      <c r="I317" s="3"/>
      <c r="J317" s="3"/>
      <c r="K317" s="3"/>
      <c r="L317" s="3"/>
      <c r="M317" s="3"/>
      <c r="N317" s="3"/>
      <c r="O317" s="3"/>
      <c r="P317" s="3"/>
      <c r="Q317" s="3"/>
      <c r="R317" s="3"/>
      <c r="S317" s="3"/>
      <c r="T317" s="3"/>
      <c r="U317" s="3"/>
      <c r="V317" s="3"/>
      <c r="W317" s="3"/>
      <c r="X317" s="3"/>
      <c r="Y317" s="36"/>
    </row>
    <row r="318" spans="1:25">
      <c r="A318" s="3"/>
      <c r="B318" s="3"/>
      <c r="C318" s="3"/>
      <c r="D318" s="31"/>
      <c r="E318" s="31"/>
      <c r="F318" s="3"/>
      <c r="G318" s="3"/>
      <c r="H318" s="3"/>
      <c r="I318" s="3"/>
      <c r="J318" s="3"/>
      <c r="K318" s="3"/>
      <c r="L318" s="3"/>
      <c r="M318" s="3"/>
      <c r="N318" s="3"/>
      <c r="O318" s="3"/>
      <c r="P318" s="3"/>
      <c r="Q318" s="3"/>
      <c r="R318" s="3"/>
      <c r="S318" s="3"/>
      <c r="T318" s="3"/>
      <c r="U318" s="3"/>
      <c r="V318" s="3"/>
      <c r="W318" s="3"/>
      <c r="X318" s="3"/>
      <c r="Y318" s="36"/>
    </row>
    <row r="319" spans="1:25">
      <c r="A319" s="3"/>
      <c r="B319" s="3"/>
      <c r="C319" s="3"/>
      <c r="D319" s="31"/>
      <c r="E319" s="31"/>
      <c r="F319" s="3"/>
      <c r="G319" s="3"/>
      <c r="H319" s="3"/>
      <c r="I319" s="3"/>
      <c r="J319" s="3"/>
      <c r="K319" s="3"/>
      <c r="L319" s="3"/>
      <c r="M319" s="3"/>
      <c r="N319" s="3"/>
      <c r="O319" s="3"/>
      <c r="P319" s="3"/>
      <c r="Q319" s="3"/>
      <c r="R319" s="3"/>
      <c r="S319" s="3"/>
      <c r="T319" s="3"/>
      <c r="U319" s="3"/>
      <c r="V319" s="3"/>
      <c r="W319" s="3"/>
      <c r="X319" s="3"/>
      <c r="Y319" s="36"/>
    </row>
    <row r="320" spans="1:25">
      <c r="A320" s="3"/>
      <c r="B320" s="3"/>
      <c r="C320" s="3"/>
      <c r="D320" s="31"/>
      <c r="E320" s="31"/>
      <c r="F320" s="3"/>
      <c r="G320" s="3"/>
      <c r="H320" s="3"/>
      <c r="I320" s="3"/>
      <c r="J320" s="3"/>
      <c r="K320" s="3"/>
      <c r="L320" s="3"/>
      <c r="M320" s="3"/>
      <c r="N320" s="3"/>
      <c r="O320" s="3"/>
      <c r="P320" s="3"/>
      <c r="Q320" s="3"/>
      <c r="R320" s="3"/>
      <c r="S320" s="3"/>
      <c r="T320" s="3"/>
      <c r="U320" s="3"/>
      <c r="V320" s="3"/>
      <c r="W320" s="3"/>
      <c r="X320" s="3"/>
      <c r="Y320" s="36"/>
    </row>
    <row r="321" spans="1:25">
      <c r="A321" s="3"/>
      <c r="B321" s="3"/>
      <c r="C321" s="3"/>
      <c r="D321" s="31"/>
      <c r="E321" s="31"/>
      <c r="F321" s="3"/>
      <c r="G321" s="3"/>
      <c r="H321" s="3"/>
      <c r="I321" s="3"/>
      <c r="J321" s="3"/>
      <c r="K321" s="3"/>
      <c r="L321" s="3"/>
      <c r="M321" s="3"/>
      <c r="N321" s="3"/>
      <c r="O321" s="3"/>
      <c r="P321" s="3"/>
      <c r="Q321" s="3"/>
      <c r="R321" s="3"/>
      <c r="S321" s="3"/>
      <c r="T321" s="3"/>
      <c r="U321" s="3"/>
      <c r="V321" s="3"/>
      <c r="W321" s="3"/>
      <c r="X321" s="3"/>
      <c r="Y321" s="36"/>
    </row>
    <row r="322" spans="1:25">
      <c r="A322" s="3"/>
      <c r="B322" s="3"/>
      <c r="C322" s="3"/>
      <c r="D322" s="31"/>
      <c r="E322" s="31"/>
      <c r="F322" s="3"/>
      <c r="G322" s="3"/>
      <c r="H322" s="3"/>
      <c r="I322" s="3"/>
      <c r="J322" s="3"/>
      <c r="K322" s="3"/>
      <c r="L322" s="3"/>
      <c r="M322" s="3"/>
      <c r="N322" s="3"/>
      <c r="O322" s="3"/>
      <c r="P322" s="3"/>
      <c r="Q322" s="3"/>
      <c r="R322" s="3"/>
      <c r="S322" s="3"/>
      <c r="T322" s="3"/>
      <c r="U322" s="3"/>
      <c r="V322" s="3"/>
      <c r="W322" s="3"/>
      <c r="X322" s="3"/>
      <c r="Y322" s="36"/>
    </row>
    <row r="323" spans="1:25">
      <c r="A323" s="3"/>
      <c r="B323" s="3"/>
      <c r="C323" s="3"/>
      <c r="D323" s="31"/>
      <c r="E323" s="31"/>
      <c r="F323" s="3"/>
      <c r="G323" s="3"/>
      <c r="H323" s="3"/>
      <c r="I323" s="3"/>
      <c r="J323" s="3"/>
      <c r="K323" s="3"/>
      <c r="L323" s="3"/>
      <c r="M323" s="3"/>
      <c r="N323" s="3"/>
      <c r="O323" s="3"/>
      <c r="P323" s="3"/>
      <c r="Q323" s="3"/>
      <c r="R323" s="3"/>
      <c r="S323" s="3"/>
      <c r="T323" s="3"/>
      <c r="U323" s="3"/>
      <c r="V323" s="3"/>
      <c r="W323" s="3"/>
      <c r="X323" s="3"/>
      <c r="Y323" s="36"/>
    </row>
    <row r="324" spans="1:25">
      <c r="A324" s="3"/>
      <c r="B324" s="3"/>
      <c r="C324" s="3"/>
      <c r="D324" s="31"/>
      <c r="E324" s="31"/>
      <c r="F324" s="3"/>
      <c r="G324" s="3"/>
      <c r="H324" s="3"/>
      <c r="I324" s="3"/>
      <c r="J324" s="3"/>
      <c r="K324" s="3"/>
      <c r="L324" s="3"/>
      <c r="M324" s="3"/>
      <c r="N324" s="3"/>
      <c r="O324" s="3"/>
      <c r="P324" s="3"/>
      <c r="Q324" s="3"/>
      <c r="R324" s="3"/>
      <c r="S324" s="3"/>
      <c r="T324" s="3"/>
      <c r="U324" s="3"/>
      <c r="V324" s="3"/>
      <c r="W324" s="3"/>
      <c r="X324" s="3"/>
      <c r="Y324" s="36"/>
    </row>
    <row r="325" spans="1:25">
      <c r="A325" s="3"/>
      <c r="B325" s="3"/>
      <c r="C325" s="3"/>
      <c r="D325" s="31"/>
      <c r="E325" s="31"/>
      <c r="F325" s="3"/>
      <c r="G325" s="3"/>
      <c r="H325" s="3"/>
      <c r="I325" s="3"/>
      <c r="J325" s="3"/>
      <c r="K325" s="3"/>
      <c r="L325" s="3"/>
      <c r="M325" s="3"/>
      <c r="N325" s="3"/>
      <c r="O325" s="3"/>
      <c r="P325" s="3"/>
      <c r="Q325" s="3"/>
      <c r="R325" s="3"/>
      <c r="S325" s="3"/>
      <c r="T325" s="3"/>
      <c r="U325" s="3"/>
      <c r="V325" s="3"/>
      <c r="W325" s="3"/>
      <c r="X325" s="3"/>
      <c r="Y325" s="36"/>
    </row>
    <row r="326" spans="1:25">
      <c r="A326" s="3"/>
      <c r="B326" s="3"/>
      <c r="C326" s="3"/>
      <c r="D326" s="31"/>
      <c r="E326" s="31"/>
      <c r="F326" s="3"/>
      <c r="G326" s="3"/>
      <c r="H326" s="3"/>
      <c r="I326" s="3"/>
      <c r="J326" s="3"/>
      <c r="K326" s="3"/>
      <c r="L326" s="3"/>
      <c r="M326" s="3"/>
      <c r="N326" s="3"/>
      <c r="O326" s="3"/>
      <c r="P326" s="3"/>
      <c r="Q326" s="3"/>
      <c r="R326" s="3"/>
      <c r="S326" s="3"/>
      <c r="T326" s="3"/>
      <c r="U326" s="3"/>
      <c r="V326" s="3"/>
      <c r="W326" s="3"/>
      <c r="X326" s="3"/>
      <c r="Y326" s="36"/>
    </row>
    <row r="327" spans="1:25">
      <c r="A327" s="3"/>
      <c r="B327" s="3"/>
      <c r="C327" s="3"/>
      <c r="D327" s="31"/>
      <c r="E327" s="31"/>
      <c r="F327" s="3"/>
      <c r="G327" s="3"/>
      <c r="H327" s="3"/>
      <c r="I327" s="3"/>
      <c r="J327" s="3"/>
      <c r="K327" s="3"/>
      <c r="L327" s="3"/>
      <c r="M327" s="3"/>
      <c r="N327" s="3"/>
      <c r="O327" s="3"/>
      <c r="P327" s="3"/>
      <c r="Q327" s="3"/>
      <c r="R327" s="3"/>
      <c r="S327" s="3"/>
      <c r="T327" s="3"/>
      <c r="U327" s="3"/>
      <c r="V327" s="3"/>
      <c r="W327" s="3"/>
      <c r="X327" s="3"/>
      <c r="Y327" s="36"/>
    </row>
    <row r="328" spans="1:25">
      <c r="A328" s="3"/>
      <c r="B328" s="3"/>
      <c r="C328" s="3"/>
      <c r="D328" s="31"/>
      <c r="E328" s="31"/>
      <c r="F328" s="3"/>
      <c r="G328" s="3"/>
      <c r="H328" s="3"/>
      <c r="I328" s="3"/>
      <c r="J328" s="3"/>
      <c r="K328" s="3"/>
      <c r="L328" s="3"/>
      <c r="M328" s="3"/>
      <c r="N328" s="3"/>
      <c r="O328" s="3"/>
      <c r="P328" s="3"/>
      <c r="Q328" s="3"/>
      <c r="R328" s="3"/>
      <c r="S328" s="3"/>
      <c r="T328" s="3"/>
      <c r="U328" s="3"/>
      <c r="V328" s="3"/>
      <c r="W328" s="3"/>
      <c r="X328" s="3"/>
      <c r="Y328" s="36"/>
    </row>
    <row r="329" spans="1:25">
      <c r="A329" s="3"/>
      <c r="B329" s="3"/>
      <c r="C329" s="3"/>
      <c r="D329" s="31"/>
      <c r="E329" s="31"/>
      <c r="F329" s="3"/>
      <c r="G329" s="3"/>
      <c r="H329" s="3"/>
      <c r="I329" s="3"/>
      <c r="J329" s="3"/>
      <c r="K329" s="3"/>
      <c r="L329" s="3"/>
      <c r="M329" s="3"/>
      <c r="N329" s="3"/>
      <c r="O329" s="3"/>
      <c r="P329" s="3"/>
      <c r="Q329" s="3"/>
      <c r="R329" s="3"/>
      <c r="S329" s="3"/>
      <c r="T329" s="3"/>
      <c r="U329" s="3"/>
      <c r="V329" s="3"/>
      <c r="W329" s="3"/>
      <c r="X329" s="3"/>
      <c r="Y329" s="36"/>
    </row>
    <row r="330" spans="1:25">
      <c r="A330" s="3"/>
      <c r="B330" s="3"/>
      <c r="C330" s="3"/>
      <c r="D330" s="31"/>
      <c r="E330" s="31"/>
      <c r="F330" s="3"/>
      <c r="G330" s="3"/>
      <c r="H330" s="3"/>
      <c r="I330" s="3"/>
      <c r="J330" s="3"/>
      <c r="K330" s="3"/>
      <c r="L330" s="3"/>
      <c r="M330" s="3"/>
      <c r="N330" s="3"/>
      <c r="O330" s="3"/>
      <c r="P330" s="3"/>
      <c r="Q330" s="3"/>
      <c r="R330" s="3"/>
      <c r="S330" s="3"/>
      <c r="T330" s="3"/>
      <c r="U330" s="3"/>
      <c r="V330" s="3"/>
      <c r="W330" s="3"/>
      <c r="X330" s="3"/>
      <c r="Y330" s="36"/>
    </row>
    <row r="331" spans="1:25">
      <c r="A331" s="3"/>
      <c r="B331" s="3"/>
      <c r="C331" s="3"/>
      <c r="D331" s="31"/>
      <c r="E331" s="31"/>
      <c r="F331" s="3"/>
      <c r="G331" s="3"/>
      <c r="H331" s="3"/>
      <c r="I331" s="3"/>
      <c r="J331" s="3"/>
      <c r="K331" s="3"/>
      <c r="L331" s="3"/>
      <c r="M331" s="3"/>
      <c r="N331" s="3"/>
      <c r="O331" s="3"/>
      <c r="P331" s="3"/>
      <c r="Q331" s="3"/>
      <c r="R331" s="3"/>
      <c r="S331" s="3"/>
      <c r="T331" s="3"/>
      <c r="U331" s="3"/>
      <c r="V331" s="3"/>
      <c r="W331" s="3"/>
      <c r="X331" s="3"/>
      <c r="Y331" s="36"/>
    </row>
    <row r="332" spans="1:25">
      <c r="A332" s="3"/>
      <c r="B332" s="3"/>
      <c r="C332" s="3"/>
      <c r="D332" s="31"/>
      <c r="E332" s="31"/>
      <c r="F332" s="3"/>
      <c r="G332" s="3"/>
      <c r="H332" s="3"/>
      <c r="I332" s="3"/>
      <c r="J332" s="3"/>
      <c r="K332" s="3"/>
      <c r="L332" s="3"/>
      <c r="M332" s="3"/>
      <c r="N332" s="3"/>
      <c r="O332" s="3"/>
      <c r="P332" s="3"/>
      <c r="Q332" s="3"/>
      <c r="R332" s="3"/>
      <c r="S332" s="3"/>
      <c r="T332" s="3"/>
      <c r="U332" s="3"/>
      <c r="V332" s="3"/>
      <c r="W332" s="3"/>
      <c r="X332" s="3"/>
      <c r="Y332" s="36"/>
    </row>
    <row r="333" spans="1:25">
      <c r="A333" s="3"/>
      <c r="B333" s="3"/>
      <c r="C333" s="3"/>
      <c r="D333" s="31"/>
      <c r="E333" s="31"/>
      <c r="F333" s="3"/>
      <c r="G333" s="3"/>
      <c r="H333" s="3"/>
      <c r="I333" s="3"/>
      <c r="J333" s="3"/>
      <c r="K333" s="3"/>
      <c r="L333" s="3"/>
      <c r="M333" s="3"/>
      <c r="N333" s="3"/>
      <c r="O333" s="3"/>
      <c r="P333" s="3"/>
      <c r="Q333" s="3"/>
      <c r="R333" s="3"/>
      <c r="S333" s="3"/>
      <c r="T333" s="3"/>
      <c r="U333" s="3"/>
      <c r="V333" s="3"/>
      <c r="W333" s="3"/>
      <c r="X333" s="3"/>
      <c r="Y333" s="36"/>
    </row>
    <row r="334" spans="1:25">
      <c r="A334" s="3"/>
      <c r="B334" s="3"/>
      <c r="C334" s="3"/>
      <c r="D334" s="31"/>
      <c r="E334" s="31"/>
      <c r="F334" s="3"/>
      <c r="G334" s="3"/>
      <c r="H334" s="3"/>
      <c r="I334" s="3"/>
      <c r="J334" s="3"/>
      <c r="K334" s="3"/>
      <c r="L334" s="3"/>
      <c r="M334" s="3"/>
      <c r="N334" s="3"/>
      <c r="O334" s="3"/>
      <c r="P334" s="3"/>
      <c r="Q334" s="3"/>
      <c r="R334" s="3"/>
      <c r="S334" s="3"/>
      <c r="T334" s="3"/>
      <c r="U334" s="3"/>
      <c r="V334" s="3"/>
      <c r="W334" s="3"/>
      <c r="X334" s="3"/>
      <c r="Y334" s="36"/>
    </row>
    <row r="335" spans="1:25">
      <c r="A335" s="3"/>
      <c r="B335" s="3"/>
      <c r="C335" s="3"/>
      <c r="D335" s="31"/>
      <c r="E335" s="31"/>
      <c r="F335" s="3"/>
      <c r="G335" s="3"/>
      <c r="H335" s="3"/>
      <c r="I335" s="3"/>
      <c r="J335" s="3"/>
      <c r="K335" s="3"/>
      <c r="L335" s="3"/>
      <c r="M335" s="3"/>
      <c r="N335" s="3"/>
      <c r="O335" s="3"/>
      <c r="P335" s="3"/>
      <c r="Q335" s="3"/>
      <c r="R335" s="3"/>
      <c r="S335" s="3"/>
      <c r="T335" s="3"/>
      <c r="U335" s="3"/>
      <c r="V335" s="3"/>
      <c r="W335" s="3"/>
      <c r="X335" s="3"/>
      <c r="Y335" s="36"/>
    </row>
    <row r="336" spans="1:25">
      <c r="A336" s="3"/>
      <c r="B336" s="3"/>
      <c r="C336" s="3"/>
      <c r="D336" s="31"/>
      <c r="E336" s="31"/>
      <c r="F336" s="3"/>
      <c r="G336" s="3"/>
      <c r="H336" s="3"/>
      <c r="I336" s="3"/>
      <c r="J336" s="3"/>
      <c r="K336" s="3"/>
      <c r="L336" s="3"/>
      <c r="M336" s="3"/>
      <c r="N336" s="3"/>
      <c r="O336" s="3"/>
      <c r="P336" s="3"/>
      <c r="Q336" s="3"/>
      <c r="R336" s="3"/>
      <c r="S336" s="3"/>
      <c r="T336" s="3"/>
      <c r="U336" s="3"/>
      <c r="V336" s="3"/>
      <c r="W336" s="3"/>
      <c r="X336" s="3"/>
      <c r="Y336" s="36"/>
    </row>
    <row r="337" spans="1:25">
      <c r="A337" s="3"/>
      <c r="B337" s="3"/>
      <c r="C337" s="3"/>
      <c r="D337" s="31"/>
      <c r="E337" s="31"/>
      <c r="F337" s="3"/>
      <c r="G337" s="3"/>
      <c r="H337" s="3"/>
      <c r="I337" s="3"/>
      <c r="J337" s="3"/>
      <c r="K337" s="3"/>
      <c r="L337" s="3"/>
      <c r="M337" s="3"/>
      <c r="N337" s="3"/>
      <c r="O337" s="3"/>
      <c r="P337" s="3"/>
      <c r="Q337" s="3"/>
      <c r="R337" s="3"/>
      <c r="S337" s="3"/>
      <c r="T337" s="3"/>
      <c r="U337" s="3"/>
      <c r="V337" s="3"/>
      <c r="W337" s="3"/>
      <c r="X337" s="3"/>
      <c r="Y337" s="36"/>
    </row>
    <row r="338" spans="1:25">
      <c r="A338" s="3"/>
      <c r="B338" s="3"/>
      <c r="C338" s="3"/>
      <c r="D338" s="31"/>
      <c r="E338" s="31"/>
      <c r="F338" s="3"/>
      <c r="G338" s="3"/>
      <c r="H338" s="3"/>
      <c r="I338" s="3"/>
      <c r="J338" s="3"/>
      <c r="K338" s="3"/>
      <c r="L338" s="3"/>
      <c r="M338" s="3"/>
      <c r="N338" s="3"/>
      <c r="O338" s="3"/>
      <c r="P338" s="3"/>
      <c r="Q338" s="3"/>
      <c r="R338" s="3"/>
      <c r="S338" s="3"/>
      <c r="T338" s="3"/>
      <c r="U338" s="3"/>
      <c r="V338" s="3"/>
      <c r="W338" s="3"/>
      <c r="X338" s="3"/>
      <c r="Y338" s="36"/>
    </row>
    <row r="339" spans="1:25">
      <c r="A339" s="3"/>
      <c r="B339" s="3"/>
      <c r="C339" s="3"/>
      <c r="D339" s="31"/>
      <c r="E339" s="31"/>
      <c r="F339" s="3"/>
      <c r="G339" s="3"/>
      <c r="H339" s="3"/>
      <c r="I339" s="3"/>
      <c r="J339" s="3"/>
      <c r="K339" s="3"/>
      <c r="L339" s="3"/>
      <c r="M339" s="3"/>
      <c r="N339" s="3"/>
      <c r="O339" s="3"/>
      <c r="P339" s="3"/>
      <c r="Q339" s="3"/>
      <c r="R339" s="3"/>
      <c r="S339" s="3"/>
      <c r="T339" s="3"/>
      <c r="U339" s="3"/>
      <c r="V339" s="3"/>
      <c r="W339" s="3"/>
      <c r="X339" s="3"/>
      <c r="Y339" s="36"/>
    </row>
    <row r="340" spans="1:25">
      <c r="A340" s="3"/>
      <c r="B340" s="3"/>
      <c r="C340" s="3"/>
      <c r="D340" s="31"/>
      <c r="E340" s="31"/>
      <c r="F340" s="3"/>
      <c r="G340" s="3"/>
      <c r="H340" s="3"/>
      <c r="I340" s="3"/>
      <c r="J340" s="3"/>
      <c r="K340" s="3"/>
      <c r="L340" s="3"/>
      <c r="M340" s="3"/>
      <c r="N340" s="3"/>
      <c r="O340" s="3"/>
      <c r="P340" s="3"/>
      <c r="Q340" s="3"/>
      <c r="R340" s="3"/>
      <c r="S340" s="3"/>
      <c r="T340" s="3"/>
      <c r="U340" s="3"/>
      <c r="V340" s="3"/>
      <c r="W340" s="3"/>
      <c r="X340" s="3"/>
      <c r="Y340" s="36"/>
    </row>
    <row r="341" spans="1:25">
      <c r="A341" s="3"/>
      <c r="B341" s="3"/>
      <c r="C341" s="3"/>
      <c r="D341" s="31"/>
      <c r="E341" s="31"/>
      <c r="F341" s="3"/>
      <c r="G341" s="3"/>
      <c r="H341" s="3"/>
      <c r="I341" s="3"/>
      <c r="J341" s="3"/>
      <c r="K341" s="3"/>
      <c r="L341" s="3"/>
      <c r="M341" s="3"/>
      <c r="N341" s="3"/>
      <c r="O341" s="3"/>
      <c r="P341" s="3"/>
      <c r="Q341" s="3"/>
      <c r="R341" s="3"/>
      <c r="S341" s="3"/>
      <c r="T341" s="3"/>
      <c r="U341" s="3"/>
      <c r="V341" s="3"/>
      <c r="W341" s="3"/>
      <c r="X341" s="3"/>
      <c r="Y341" s="36"/>
    </row>
    <row r="342" spans="1:25">
      <c r="A342" s="3"/>
      <c r="B342" s="3"/>
      <c r="C342" s="3"/>
      <c r="D342" s="31"/>
      <c r="E342" s="31"/>
      <c r="F342" s="3"/>
      <c r="G342" s="3"/>
      <c r="H342" s="3"/>
      <c r="I342" s="3"/>
      <c r="J342" s="3"/>
      <c r="K342" s="3"/>
      <c r="L342" s="3"/>
      <c r="M342" s="3"/>
      <c r="N342" s="3"/>
      <c r="O342" s="3"/>
      <c r="P342" s="3"/>
      <c r="Q342" s="3"/>
      <c r="R342" s="3"/>
      <c r="S342" s="3"/>
      <c r="T342" s="3"/>
      <c r="U342" s="3"/>
      <c r="V342" s="3"/>
      <c r="W342" s="3"/>
      <c r="X342" s="3"/>
      <c r="Y342" s="36"/>
    </row>
    <row r="343" spans="1:25">
      <c r="A343" s="3"/>
      <c r="B343" s="3"/>
      <c r="C343" s="3"/>
      <c r="D343" s="31"/>
      <c r="E343" s="31"/>
      <c r="F343" s="3"/>
      <c r="G343" s="3"/>
      <c r="H343" s="3"/>
      <c r="I343" s="3"/>
      <c r="J343" s="3"/>
      <c r="K343" s="3"/>
      <c r="L343" s="3"/>
      <c r="M343" s="3"/>
      <c r="N343" s="3"/>
      <c r="O343" s="3"/>
      <c r="P343" s="3"/>
      <c r="Q343" s="3"/>
      <c r="R343" s="3"/>
      <c r="S343" s="3"/>
      <c r="T343" s="3"/>
      <c r="U343" s="3"/>
      <c r="V343" s="3"/>
      <c r="W343" s="3"/>
      <c r="X343" s="3"/>
      <c r="Y343" s="36"/>
    </row>
    <row r="344" spans="1:25">
      <c r="A344" s="3"/>
      <c r="B344" s="3"/>
      <c r="C344" s="3"/>
      <c r="D344" s="31"/>
      <c r="E344" s="31"/>
      <c r="F344" s="3"/>
      <c r="G344" s="3"/>
      <c r="H344" s="3"/>
      <c r="I344" s="3"/>
      <c r="J344" s="3"/>
      <c r="K344" s="3"/>
      <c r="L344" s="3"/>
      <c r="M344" s="3"/>
      <c r="N344" s="3"/>
      <c r="O344" s="3"/>
      <c r="P344" s="3"/>
      <c r="Q344" s="3"/>
      <c r="R344" s="3"/>
      <c r="S344" s="3"/>
      <c r="T344" s="3"/>
      <c r="U344" s="3"/>
      <c r="V344" s="3"/>
      <c r="W344" s="3"/>
      <c r="X344" s="3"/>
      <c r="Y344" s="36"/>
    </row>
    <row r="345" spans="1:25">
      <c r="A345" s="3"/>
      <c r="B345" s="3"/>
      <c r="C345" s="3"/>
      <c r="D345" s="31"/>
      <c r="E345" s="31"/>
      <c r="F345" s="3"/>
      <c r="G345" s="3"/>
      <c r="H345" s="3"/>
      <c r="I345" s="3"/>
      <c r="J345" s="3"/>
      <c r="K345" s="3"/>
      <c r="L345" s="3"/>
      <c r="M345" s="3"/>
      <c r="N345" s="3"/>
      <c r="O345" s="3"/>
      <c r="P345" s="3"/>
      <c r="Q345" s="3"/>
      <c r="R345" s="3"/>
      <c r="S345" s="3"/>
      <c r="T345" s="3"/>
      <c r="U345" s="3"/>
      <c r="V345" s="3"/>
      <c r="W345" s="3"/>
      <c r="X345" s="3"/>
      <c r="Y345" s="36"/>
    </row>
    <row r="346" spans="1:25">
      <c r="A346" s="3"/>
      <c r="B346" s="3"/>
      <c r="C346" s="3"/>
      <c r="D346" s="31"/>
      <c r="E346" s="31"/>
      <c r="F346" s="3"/>
      <c r="G346" s="3"/>
      <c r="H346" s="3"/>
      <c r="I346" s="3"/>
      <c r="J346" s="3"/>
      <c r="K346" s="3"/>
      <c r="L346" s="3"/>
      <c r="M346" s="3"/>
      <c r="N346" s="3"/>
      <c r="O346" s="3"/>
      <c r="P346" s="3"/>
      <c r="Q346" s="3"/>
      <c r="R346" s="3"/>
      <c r="S346" s="3"/>
      <c r="T346" s="3"/>
      <c r="U346" s="3"/>
      <c r="V346" s="3"/>
      <c r="W346" s="3"/>
      <c r="X346" s="3"/>
      <c r="Y346" s="36"/>
    </row>
    <row r="347" spans="1:25">
      <c r="A347" s="3"/>
      <c r="B347" s="3"/>
      <c r="C347" s="3"/>
      <c r="D347" s="31"/>
      <c r="E347" s="31"/>
      <c r="F347" s="3"/>
      <c r="G347" s="3"/>
      <c r="H347" s="3"/>
      <c r="I347" s="3"/>
      <c r="J347" s="3"/>
      <c r="K347" s="3"/>
      <c r="L347" s="3"/>
      <c r="M347" s="3"/>
      <c r="N347" s="3"/>
      <c r="O347" s="3"/>
      <c r="P347" s="3"/>
      <c r="Q347" s="3"/>
      <c r="R347" s="3"/>
      <c r="S347" s="3"/>
      <c r="T347" s="3"/>
      <c r="U347" s="3"/>
      <c r="V347" s="3"/>
      <c r="W347" s="3"/>
      <c r="X347" s="3"/>
      <c r="Y347" s="36"/>
    </row>
    <row r="348" spans="1:25">
      <c r="A348" s="3"/>
      <c r="B348" s="3"/>
      <c r="C348" s="3"/>
      <c r="D348" s="31"/>
      <c r="E348" s="31"/>
      <c r="F348" s="3"/>
      <c r="G348" s="3"/>
      <c r="H348" s="3"/>
      <c r="I348" s="3"/>
      <c r="J348" s="3"/>
      <c r="K348" s="3"/>
      <c r="L348" s="3"/>
      <c r="M348" s="3"/>
      <c r="N348" s="3"/>
      <c r="O348" s="3"/>
      <c r="P348" s="3"/>
      <c r="Q348" s="3"/>
      <c r="R348" s="3"/>
      <c r="S348" s="3"/>
      <c r="T348" s="3"/>
      <c r="U348" s="3"/>
      <c r="V348" s="3"/>
      <c r="W348" s="3"/>
      <c r="X348" s="3"/>
      <c r="Y348" s="36"/>
    </row>
    <row r="349" spans="1:25">
      <c r="A349" s="3"/>
      <c r="B349" s="3"/>
      <c r="C349" s="3"/>
      <c r="D349" s="31"/>
      <c r="E349" s="31"/>
      <c r="F349" s="3"/>
      <c r="G349" s="3"/>
      <c r="H349" s="3"/>
      <c r="I349" s="3"/>
      <c r="J349" s="3"/>
      <c r="K349" s="3"/>
      <c r="L349" s="3"/>
      <c r="M349" s="3"/>
      <c r="N349" s="3"/>
      <c r="O349" s="3"/>
      <c r="P349" s="3"/>
      <c r="Q349" s="3"/>
      <c r="R349" s="3"/>
      <c r="S349" s="3"/>
      <c r="T349" s="3"/>
      <c r="U349" s="3"/>
      <c r="V349" s="3"/>
      <c r="W349" s="3"/>
      <c r="X349" s="3"/>
      <c r="Y349" s="36"/>
    </row>
    <row r="350" spans="1:25">
      <c r="A350" s="3"/>
      <c r="B350" s="3"/>
      <c r="C350" s="3"/>
      <c r="D350" s="31"/>
      <c r="E350" s="31"/>
      <c r="F350" s="3"/>
      <c r="G350" s="3"/>
      <c r="H350" s="3"/>
      <c r="I350" s="3"/>
      <c r="J350" s="3"/>
      <c r="K350" s="3"/>
      <c r="L350" s="3"/>
      <c r="M350" s="3"/>
      <c r="N350" s="3"/>
      <c r="O350" s="3"/>
      <c r="P350" s="3"/>
      <c r="Q350" s="3"/>
      <c r="R350" s="3"/>
      <c r="S350" s="3"/>
      <c r="T350" s="3"/>
      <c r="U350" s="3"/>
      <c r="V350" s="3"/>
      <c r="W350" s="3"/>
      <c r="X350" s="3"/>
      <c r="Y350" s="36"/>
    </row>
    <row r="351" spans="1:25">
      <c r="A351" s="3"/>
      <c r="B351" s="3"/>
      <c r="C351" s="3"/>
      <c r="D351" s="31"/>
      <c r="E351" s="31"/>
      <c r="F351" s="3"/>
      <c r="G351" s="3"/>
      <c r="H351" s="3"/>
      <c r="I351" s="3"/>
      <c r="J351" s="3"/>
      <c r="K351" s="3"/>
      <c r="L351" s="3"/>
      <c r="M351" s="3"/>
      <c r="N351" s="3"/>
      <c r="O351" s="3"/>
      <c r="P351" s="3"/>
      <c r="Q351" s="3"/>
      <c r="R351" s="3"/>
      <c r="S351" s="3"/>
      <c r="T351" s="3"/>
      <c r="U351" s="3"/>
      <c r="V351" s="3"/>
      <c r="W351" s="3"/>
      <c r="X351" s="3"/>
      <c r="Y351" s="36"/>
    </row>
    <row r="352" spans="1:25">
      <c r="A352" s="3"/>
      <c r="B352" s="3"/>
      <c r="C352" s="3"/>
      <c r="D352" s="31"/>
      <c r="E352" s="31"/>
      <c r="F352" s="3"/>
      <c r="G352" s="3"/>
      <c r="H352" s="3"/>
      <c r="I352" s="3"/>
      <c r="J352" s="3"/>
      <c r="K352" s="3"/>
      <c r="L352" s="3"/>
      <c r="M352" s="3"/>
      <c r="N352" s="3"/>
      <c r="O352" s="3"/>
      <c r="P352" s="3"/>
      <c r="Q352" s="3"/>
      <c r="R352" s="3"/>
      <c r="S352" s="3"/>
      <c r="T352" s="3"/>
      <c r="U352" s="3"/>
      <c r="V352" s="3"/>
      <c r="W352" s="3"/>
      <c r="X352" s="3"/>
      <c r="Y352" s="36"/>
    </row>
    <row r="353" spans="1:25">
      <c r="A353" s="3"/>
      <c r="B353" s="3"/>
      <c r="C353" s="3"/>
      <c r="D353" s="31"/>
      <c r="E353" s="31"/>
      <c r="F353" s="3"/>
      <c r="G353" s="3"/>
      <c r="H353" s="3"/>
      <c r="I353" s="3"/>
      <c r="J353" s="3"/>
      <c r="K353" s="3"/>
      <c r="L353" s="3"/>
      <c r="M353" s="3"/>
      <c r="N353" s="3"/>
      <c r="O353" s="3"/>
      <c r="P353" s="3"/>
      <c r="Q353" s="3"/>
      <c r="R353" s="3"/>
      <c r="S353" s="3"/>
      <c r="T353" s="3"/>
      <c r="U353" s="3"/>
      <c r="V353" s="3"/>
      <c r="W353" s="3"/>
      <c r="X353" s="3"/>
      <c r="Y353" s="36"/>
    </row>
    <row r="354" spans="1:25">
      <c r="A354" s="3"/>
      <c r="B354" s="3"/>
      <c r="C354" s="3"/>
      <c r="D354" s="31"/>
      <c r="E354" s="31"/>
      <c r="F354" s="3"/>
      <c r="G354" s="3"/>
      <c r="H354" s="3"/>
      <c r="I354" s="3"/>
      <c r="J354" s="3"/>
      <c r="K354" s="3"/>
      <c r="L354" s="3"/>
      <c r="M354" s="3"/>
      <c r="N354" s="3"/>
      <c r="O354" s="3"/>
      <c r="P354" s="3"/>
      <c r="Q354" s="3"/>
      <c r="R354" s="3"/>
      <c r="S354" s="3"/>
      <c r="T354" s="3"/>
      <c r="U354" s="3"/>
      <c r="V354" s="3"/>
      <c r="W354" s="3"/>
      <c r="X354" s="3"/>
      <c r="Y354" s="36"/>
    </row>
    <row r="355" spans="1:25">
      <c r="A355" s="3"/>
      <c r="B355" s="3"/>
      <c r="C355" s="3"/>
      <c r="D355" s="31"/>
      <c r="E355" s="31"/>
      <c r="F355" s="3"/>
      <c r="G355" s="3"/>
      <c r="H355" s="3"/>
      <c r="I355" s="3"/>
      <c r="J355" s="3"/>
      <c r="K355" s="3"/>
      <c r="L355" s="3"/>
      <c r="M355" s="3"/>
      <c r="N355" s="3"/>
      <c r="O355" s="3"/>
      <c r="P355" s="3"/>
      <c r="Q355" s="3"/>
      <c r="R355" s="3"/>
      <c r="S355" s="3"/>
      <c r="T355" s="3"/>
      <c r="U355" s="3"/>
      <c r="V355" s="3"/>
      <c r="W355" s="3"/>
      <c r="X355" s="3"/>
      <c r="Y355" s="36"/>
    </row>
    <row r="356" spans="1:25">
      <c r="A356" s="3"/>
      <c r="B356" s="3"/>
      <c r="C356" s="3"/>
      <c r="D356" s="31"/>
      <c r="E356" s="31"/>
      <c r="F356" s="3"/>
      <c r="G356" s="3"/>
      <c r="H356" s="3"/>
      <c r="I356" s="3"/>
      <c r="J356" s="3"/>
      <c r="K356" s="3"/>
      <c r="L356" s="3"/>
      <c r="M356" s="3"/>
      <c r="N356" s="3"/>
      <c r="O356" s="3"/>
      <c r="P356" s="3"/>
      <c r="Q356" s="3"/>
      <c r="R356" s="3"/>
      <c r="S356" s="3"/>
      <c r="T356" s="3"/>
      <c r="U356" s="3"/>
      <c r="V356" s="3"/>
      <c r="W356" s="3"/>
      <c r="X356" s="3"/>
      <c r="Y356" s="36"/>
    </row>
    <row r="357" spans="1:25">
      <c r="A357" s="3"/>
      <c r="B357" s="3"/>
      <c r="C357" s="3"/>
      <c r="D357" s="31"/>
      <c r="E357" s="31"/>
      <c r="F357" s="3"/>
      <c r="G357" s="3"/>
      <c r="H357" s="3"/>
      <c r="I357" s="3"/>
      <c r="J357" s="3"/>
      <c r="K357" s="3"/>
      <c r="L357" s="3"/>
      <c r="M357" s="3"/>
      <c r="N357" s="3"/>
      <c r="O357" s="3"/>
      <c r="P357" s="3"/>
      <c r="Q357" s="3"/>
      <c r="R357" s="3"/>
      <c r="S357" s="3"/>
      <c r="T357" s="3"/>
      <c r="U357" s="3"/>
      <c r="V357" s="3"/>
      <c r="W357" s="3"/>
      <c r="X357" s="3"/>
      <c r="Y357" s="36"/>
    </row>
    <row r="358" spans="1:25">
      <c r="A358" s="3"/>
      <c r="B358" s="3"/>
      <c r="C358" s="3"/>
      <c r="D358" s="31"/>
      <c r="E358" s="31"/>
      <c r="F358" s="3"/>
      <c r="G358" s="3"/>
      <c r="H358" s="3"/>
      <c r="I358" s="3"/>
      <c r="J358" s="3"/>
      <c r="K358" s="3"/>
      <c r="L358" s="3"/>
      <c r="M358" s="3"/>
      <c r="N358" s="3"/>
      <c r="O358" s="3"/>
      <c r="P358" s="3"/>
      <c r="Q358" s="3"/>
      <c r="R358" s="3"/>
      <c r="S358" s="3"/>
      <c r="T358" s="3"/>
      <c r="U358" s="3"/>
      <c r="V358" s="3"/>
      <c r="W358" s="3"/>
      <c r="X358" s="3"/>
      <c r="Y358" s="36"/>
    </row>
    <row r="359" spans="1:25">
      <c r="A359" s="3"/>
      <c r="B359" s="3"/>
      <c r="C359" s="3"/>
      <c r="D359" s="31"/>
      <c r="E359" s="31"/>
      <c r="F359" s="3"/>
      <c r="G359" s="3"/>
      <c r="H359" s="3"/>
      <c r="I359" s="3"/>
      <c r="J359" s="3"/>
      <c r="K359" s="3"/>
      <c r="L359" s="3"/>
      <c r="M359" s="3"/>
      <c r="N359" s="3"/>
      <c r="O359" s="3"/>
      <c r="P359" s="3"/>
      <c r="Q359" s="3"/>
      <c r="R359" s="3"/>
      <c r="S359" s="3"/>
      <c r="T359" s="3"/>
      <c r="U359" s="3"/>
      <c r="V359" s="3"/>
      <c r="W359" s="3"/>
      <c r="X359" s="3"/>
      <c r="Y359" s="36"/>
    </row>
    <row r="360" spans="1:25">
      <c r="A360" s="3"/>
      <c r="B360" s="3"/>
      <c r="C360" s="3"/>
      <c r="D360" s="31"/>
      <c r="E360" s="31"/>
      <c r="F360" s="3"/>
      <c r="G360" s="3"/>
      <c r="H360" s="3"/>
      <c r="I360" s="3"/>
      <c r="J360" s="3"/>
      <c r="K360" s="3"/>
      <c r="L360" s="3"/>
      <c r="M360" s="3"/>
      <c r="N360" s="3"/>
      <c r="O360" s="3"/>
      <c r="P360" s="3"/>
      <c r="Q360" s="3"/>
      <c r="R360" s="3"/>
      <c r="S360" s="3"/>
      <c r="T360" s="3"/>
      <c r="U360" s="3"/>
      <c r="V360" s="3"/>
      <c r="W360" s="3"/>
      <c r="X360" s="3"/>
      <c r="Y360" s="36"/>
    </row>
    <row r="361" spans="1:25">
      <c r="A361" s="3"/>
      <c r="B361" s="3"/>
      <c r="C361" s="3"/>
      <c r="D361" s="31"/>
      <c r="E361" s="31"/>
      <c r="F361" s="3"/>
      <c r="G361" s="3"/>
      <c r="H361" s="3"/>
      <c r="I361" s="3"/>
      <c r="J361" s="3"/>
      <c r="K361" s="3"/>
      <c r="L361" s="3"/>
      <c r="M361" s="3"/>
      <c r="N361" s="3"/>
      <c r="O361" s="3"/>
      <c r="P361" s="3"/>
      <c r="Q361" s="3"/>
      <c r="R361" s="3"/>
      <c r="S361" s="3"/>
      <c r="T361" s="3"/>
      <c r="U361" s="3"/>
      <c r="V361" s="3"/>
      <c r="W361" s="3"/>
      <c r="X361" s="3"/>
      <c r="Y361" s="36"/>
    </row>
    <row r="362" spans="1:25">
      <c r="A362" s="3"/>
      <c r="B362" s="3"/>
      <c r="C362" s="3"/>
      <c r="D362" s="31"/>
      <c r="E362" s="31"/>
      <c r="F362" s="3"/>
      <c r="G362" s="3"/>
      <c r="H362" s="3"/>
      <c r="I362" s="3"/>
      <c r="J362" s="3"/>
      <c r="K362" s="3"/>
      <c r="L362" s="3"/>
      <c r="M362" s="3"/>
      <c r="N362" s="3"/>
      <c r="O362" s="3"/>
      <c r="P362" s="3"/>
      <c r="Q362" s="3"/>
      <c r="R362" s="3"/>
      <c r="S362" s="3"/>
      <c r="T362" s="3"/>
      <c r="U362" s="3"/>
      <c r="V362" s="3"/>
      <c r="W362" s="3"/>
      <c r="X362" s="3"/>
      <c r="Y362" s="36"/>
    </row>
    <row r="363" spans="1:25">
      <c r="A363" s="3"/>
      <c r="B363" s="3"/>
      <c r="C363" s="3"/>
      <c r="D363" s="31"/>
      <c r="E363" s="31"/>
      <c r="F363" s="3"/>
      <c r="G363" s="3"/>
      <c r="H363" s="3"/>
      <c r="I363" s="3"/>
      <c r="J363" s="3"/>
      <c r="K363" s="3"/>
      <c r="L363" s="3"/>
      <c r="M363" s="3"/>
      <c r="N363" s="3"/>
      <c r="O363" s="3"/>
      <c r="P363" s="3"/>
      <c r="Q363" s="3"/>
      <c r="R363" s="3"/>
      <c r="S363" s="3"/>
      <c r="T363" s="3"/>
      <c r="U363" s="3"/>
      <c r="V363" s="3"/>
      <c r="W363" s="3"/>
      <c r="X363" s="3"/>
      <c r="Y363" s="36"/>
    </row>
    <row r="364" spans="1:25">
      <c r="A364" s="3"/>
      <c r="B364" s="3"/>
      <c r="C364" s="3"/>
      <c r="D364" s="31"/>
      <c r="E364" s="31"/>
      <c r="F364" s="3"/>
      <c r="G364" s="3"/>
      <c r="H364" s="3"/>
      <c r="I364" s="3"/>
      <c r="J364" s="3"/>
      <c r="K364" s="3"/>
      <c r="L364" s="3"/>
      <c r="M364" s="3"/>
      <c r="N364" s="3"/>
      <c r="O364" s="3"/>
      <c r="P364" s="3"/>
      <c r="Q364" s="3"/>
      <c r="R364" s="3"/>
      <c r="S364" s="3"/>
      <c r="T364" s="3"/>
      <c r="U364" s="3"/>
      <c r="V364" s="3"/>
      <c r="W364" s="3"/>
      <c r="X364" s="3"/>
      <c r="Y364" s="36"/>
    </row>
    <row r="365" spans="1:25">
      <c r="A365" s="3"/>
      <c r="B365" s="3"/>
      <c r="C365" s="3"/>
      <c r="D365" s="31"/>
      <c r="E365" s="31"/>
      <c r="F365" s="3"/>
      <c r="G365" s="3"/>
      <c r="H365" s="3"/>
      <c r="I365" s="3"/>
      <c r="J365" s="3"/>
      <c r="K365" s="3"/>
      <c r="L365" s="3"/>
      <c r="M365" s="3"/>
      <c r="N365" s="3"/>
      <c r="O365" s="3"/>
      <c r="P365" s="3"/>
      <c r="Q365" s="3"/>
      <c r="R365" s="3"/>
      <c r="S365" s="3"/>
      <c r="T365" s="3"/>
      <c r="U365" s="3"/>
      <c r="V365" s="3"/>
      <c r="W365" s="3"/>
      <c r="X365" s="3"/>
      <c r="Y365" s="36"/>
    </row>
    <row r="366" spans="1:25">
      <c r="A366" s="3"/>
      <c r="B366" s="3"/>
      <c r="C366" s="3"/>
      <c r="D366" s="31"/>
      <c r="E366" s="31"/>
      <c r="F366" s="3"/>
      <c r="G366" s="3"/>
      <c r="H366" s="3"/>
      <c r="I366" s="3"/>
      <c r="J366" s="3"/>
      <c r="K366" s="3"/>
      <c r="L366" s="3"/>
      <c r="M366" s="3"/>
      <c r="N366" s="3"/>
      <c r="O366" s="3"/>
      <c r="P366" s="3"/>
      <c r="Q366" s="3"/>
      <c r="R366" s="3"/>
      <c r="S366" s="3"/>
      <c r="T366" s="3"/>
      <c r="U366" s="3"/>
      <c r="V366" s="3"/>
      <c r="W366" s="3"/>
      <c r="X366" s="3"/>
      <c r="Y366" s="36"/>
    </row>
    <row r="367" spans="1:25">
      <c r="A367" s="3"/>
      <c r="B367" s="3"/>
      <c r="C367" s="3"/>
      <c r="D367" s="31"/>
      <c r="E367" s="31"/>
      <c r="F367" s="3"/>
      <c r="G367" s="3"/>
      <c r="H367" s="3"/>
      <c r="I367" s="3"/>
      <c r="J367" s="3"/>
      <c r="K367" s="3"/>
      <c r="L367" s="3"/>
      <c r="M367" s="3"/>
      <c r="N367" s="3"/>
      <c r="O367" s="3"/>
      <c r="P367" s="3"/>
      <c r="Q367" s="3"/>
      <c r="R367" s="3"/>
      <c r="S367" s="3"/>
      <c r="T367" s="3"/>
      <c r="U367" s="3"/>
      <c r="V367" s="3"/>
      <c r="W367" s="3"/>
      <c r="X367" s="3"/>
      <c r="Y367" s="36"/>
    </row>
    <row r="368" spans="1:25">
      <c r="A368" s="3"/>
      <c r="B368" s="3"/>
      <c r="C368" s="3"/>
      <c r="D368" s="31"/>
      <c r="E368" s="31"/>
      <c r="F368" s="3"/>
      <c r="G368" s="3"/>
      <c r="H368" s="3"/>
      <c r="I368" s="3"/>
      <c r="J368" s="3"/>
      <c r="K368" s="3"/>
      <c r="L368" s="3"/>
      <c r="M368" s="3"/>
      <c r="N368" s="3"/>
      <c r="O368" s="3"/>
      <c r="P368" s="3"/>
      <c r="Q368" s="3"/>
      <c r="R368" s="3"/>
      <c r="S368" s="3"/>
      <c r="T368" s="3"/>
      <c r="U368" s="3"/>
      <c r="V368" s="3"/>
      <c r="W368" s="3"/>
      <c r="X368" s="3"/>
      <c r="Y368" s="36"/>
    </row>
    <row r="369" spans="1:25">
      <c r="A369" s="3"/>
      <c r="B369" s="3"/>
      <c r="C369" s="3"/>
      <c r="D369" s="31"/>
      <c r="E369" s="31"/>
      <c r="F369" s="3"/>
      <c r="G369" s="3"/>
      <c r="H369" s="3"/>
      <c r="I369" s="3"/>
      <c r="J369" s="3"/>
      <c r="K369" s="3"/>
      <c r="L369" s="3"/>
      <c r="M369" s="3"/>
      <c r="N369" s="3"/>
      <c r="O369" s="3"/>
      <c r="P369" s="3"/>
      <c r="Q369" s="3"/>
      <c r="R369" s="3"/>
      <c r="S369" s="3"/>
      <c r="T369" s="3"/>
      <c r="U369" s="3"/>
      <c r="V369" s="3"/>
      <c r="W369" s="3"/>
      <c r="X369" s="3"/>
      <c r="Y369" s="36"/>
    </row>
    <row r="370" spans="1:25">
      <c r="A370" s="3"/>
      <c r="B370" s="3"/>
      <c r="C370" s="3"/>
      <c r="D370" s="31"/>
      <c r="E370" s="31"/>
      <c r="F370" s="3"/>
      <c r="G370" s="3"/>
      <c r="H370" s="3"/>
      <c r="I370" s="3"/>
      <c r="J370" s="3"/>
      <c r="K370" s="3"/>
      <c r="L370" s="3"/>
      <c r="M370" s="3"/>
      <c r="N370" s="3"/>
      <c r="O370" s="3"/>
      <c r="P370" s="3"/>
      <c r="Q370" s="3"/>
      <c r="R370" s="3"/>
      <c r="S370" s="3"/>
      <c r="T370" s="3"/>
      <c r="U370" s="3"/>
      <c r="V370" s="3"/>
      <c r="W370" s="3"/>
      <c r="X370" s="3"/>
      <c r="Y370" s="36"/>
    </row>
    <row r="371" spans="1:25">
      <c r="A371" s="3"/>
      <c r="B371" s="3"/>
      <c r="C371" s="3"/>
      <c r="D371" s="31"/>
      <c r="E371" s="31"/>
      <c r="F371" s="3"/>
      <c r="G371" s="3"/>
      <c r="H371" s="3"/>
      <c r="I371" s="3"/>
      <c r="J371" s="3"/>
      <c r="K371" s="3"/>
      <c r="L371" s="3"/>
      <c r="M371" s="3"/>
      <c r="N371" s="3"/>
      <c r="O371" s="3"/>
      <c r="P371" s="3"/>
      <c r="Q371" s="3"/>
      <c r="R371" s="3"/>
      <c r="S371" s="3"/>
      <c r="T371" s="3"/>
      <c r="U371" s="3"/>
      <c r="V371" s="3"/>
      <c r="W371" s="3"/>
      <c r="X371" s="3"/>
      <c r="Y371" s="36"/>
    </row>
    <row r="372" spans="1:25">
      <c r="A372" s="3"/>
      <c r="B372" s="3"/>
      <c r="C372" s="3"/>
      <c r="D372" s="31"/>
      <c r="E372" s="31"/>
      <c r="F372" s="3"/>
      <c r="G372" s="3"/>
      <c r="H372" s="3"/>
      <c r="I372" s="3"/>
      <c r="J372" s="3"/>
      <c r="K372" s="3"/>
      <c r="L372" s="3"/>
      <c r="M372" s="3"/>
      <c r="N372" s="3"/>
      <c r="O372" s="3"/>
      <c r="P372" s="3"/>
      <c r="Q372" s="3"/>
      <c r="R372" s="3"/>
      <c r="S372" s="3"/>
      <c r="T372" s="3"/>
      <c r="U372" s="3"/>
      <c r="V372" s="3"/>
      <c r="W372" s="3"/>
      <c r="X372" s="3"/>
      <c r="Y372" s="36"/>
    </row>
    <row r="373" spans="1:25">
      <c r="A373" s="3"/>
      <c r="B373" s="3"/>
      <c r="C373" s="3"/>
      <c r="D373" s="31"/>
      <c r="E373" s="31"/>
      <c r="F373" s="3"/>
      <c r="G373" s="3"/>
      <c r="H373" s="3"/>
      <c r="I373" s="3"/>
      <c r="J373" s="3"/>
      <c r="K373" s="3"/>
      <c r="L373" s="3"/>
      <c r="M373" s="3"/>
      <c r="N373" s="3"/>
      <c r="O373" s="3"/>
      <c r="P373" s="3"/>
      <c r="Q373" s="3"/>
      <c r="R373" s="3"/>
      <c r="S373" s="3"/>
      <c r="T373" s="3"/>
      <c r="U373" s="3"/>
      <c r="V373" s="3"/>
      <c r="W373" s="3"/>
      <c r="X373" s="3"/>
      <c r="Y373" s="36"/>
    </row>
    <row r="374" spans="1:25">
      <c r="A374" s="3"/>
      <c r="B374" s="3"/>
      <c r="C374" s="3"/>
      <c r="D374" s="31"/>
      <c r="E374" s="31"/>
      <c r="F374" s="3"/>
      <c r="G374" s="3"/>
      <c r="H374" s="3"/>
      <c r="I374" s="3"/>
      <c r="J374" s="3"/>
      <c r="K374" s="3"/>
      <c r="L374" s="3"/>
      <c r="M374" s="3"/>
      <c r="N374" s="3"/>
      <c r="O374" s="3"/>
      <c r="P374" s="3"/>
      <c r="Q374" s="3"/>
      <c r="R374" s="3"/>
      <c r="S374" s="3"/>
      <c r="T374" s="3"/>
      <c r="U374" s="3"/>
      <c r="V374" s="3"/>
      <c r="W374" s="3"/>
      <c r="X374" s="3"/>
      <c r="Y374" s="36"/>
    </row>
    <row r="375" spans="1:25">
      <c r="A375" s="3"/>
      <c r="B375" s="3"/>
      <c r="C375" s="3"/>
      <c r="D375" s="31"/>
      <c r="E375" s="31"/>
      <c r="F375" s="3"/>
      <c r="G375" s="3"/>
      <c r="H375" s="3"/>
      <c r="I375" s="3"/>
      <c r="J375" s="3"/>
      <c r="K375" s="3"/>
      <c r="L375" s="3"/>
      <c r="M375" s="3"/>
      <c r="N375" s="3"/>
      <c r="O375" s="3"/>
      <c r="P375" s="3"/>
      <c r="Q375" s="3"/>
      <c r="R375" s="3"/>
      <c r="S375" s="3"/>
      <c r="T375" s="3"/>
      <c r="U375" s="3"/>
      <c r="V375" s="3"/>
      <c r="W375" s="3"/>
      <c r="X375" s="3"/>
      <c r="Y375" s="36"/>
    </row>
    <row r="376" spans="1:25">
      <c r="A376" s="3"/>
      <c r="B376" s="3"/>
      <c r="C376" s="3"/>
      <c r="D376" s="31"/>
      <c r="E376" s="31"/>
      <c r="F376" s="3"/>
      <c r="G376" s="3"/>
      <c r="H376" s="3"/>
      <c r="I376" s="3"/>
      <c r="J376" s="3"/>
      <c r="K376" s="3"/>
      <c r="L376" s="3"/>
      <c r="M376" s="3"/>
      <c r="N376" s="3"/>
      <c r="O376" s="3"/>
      <c r="P376" s="3"/>
      <c r="Q376" s="3"/>
      <c r="R376" s="3"/>
      <c r="S376" s="3"/>
      <c r="T376" s="3"/>
      <c r="U376" s="3"/>
      <c r="V376" s="3"/>
      <c r="W376" s="3"/>
      <c r="X376" s="3"/>
      <c r="Y376" s="36"/>
    </row>
    <row r="377" spans="1:25">
      <c r="A377" s="3"/>
      <c r="B377" s="3"/>
      <c r="C377" s="3"/>
      <c r="D377" s="31"/>
      <c r="E377" s="31"/>
      <c r="F377" s="3"/>
      <c r="G377" s="3"/>
      <c r="H377" s="3"/>
      <c r="I377" s="3"/>
      <c r="J377" s="3"/>
      <c r="K377" s="3"/>
      <c r="L377" s="3"/>
      <c r="M377" s="3"/>
      <c r="N377" s="3"/>
      <c r="O377" s="3"/>
      <c r="P377" s="3"/>
      <c r="Q377" s="3"/>
      <c r="R377" s="3"/>
      <c r="S377" s="3"/>
      <c r="T377" s="3"/>
      <c r="U377" s="3"/>
      <c r="V377" s="3"/>
      <c r="W377" s="3"/>
      <c r="X377" s="3"/>
      <c r="Y377" s="36"/>
    </row>
    <row r="378" spans="1:25">
      <c r="A378" s="3"/>
      <c r="B378" s="3"/>
      <c r="C378" s="3"/>
      <c r="D378" s="31"/>
      <c r="E378" s="31"/>
      <c r="F378" s="3"/>
      <c r="G378" s="3"/>
      <c r="H378" s="3"/>
      <c r="I378" s="3"/>
      <c r="J378" s="3"/>
      <c r="K378" s="3"/>
      <c r="L378" s="3"/>
      <c r="M378" s="3"/>
      <c r="N378" s="3"/>
      <c r="O378" s="3"/>
      <c r="P378" s="3"/>
      <c r="Q378" s="3"/>
      <c r="R378" s="3"/>
      <c r="S378" s="3"/>
      <c r="T378" s="3"/>
      <c r="U378" s="3"/>
      <c r="V378" s="3"/>
      <c r="W378" s="3"/>
      <c r="X378" s="3"/>
      <c r="Y378" s="36"/>
    </row>
    <row r="379" spans="1:25">
      <c r="A379" s="3"/>
      <c r="B379" s="3"/>
      <c r="C379" s="3"/>
      <c r="D379" s="31"/>
      <c r="E379" s="31"/>
      <c r="F379" s="3"/>
      <c r="G379" s="3"/>
      <c r="H379" s="3"/>
      <c r="I379" s="3"/>
      <c r="J379" s="3"/>
      <c r="K379" s="3"/>
      <c r="L379" s="3"/>
      <c r="M379" s="3"/>
      <c r="N379" s="3"/>
      <c r="O379" s="3"/>
      <c r="P379" s="3"/>
      <c r="Q379" s="3"/>
      <c r="R379" s="3"/>
      <c r="S379" s="3"/>
      <c r="T379" s="3"/>
      <c r="U379" s="3"/>
      <c r="V379" s="3"/>
      <c r="W379" s="3"/>
      <c r="X379" s="3"/>
      <c r="Y379" s="36"/>
    </row>
    <row r="380" spans="1:25">
      <c r="A380" s="3"/>
      <c r="B380" s="3"/>
      <c r="C380" s="3"/>
      <c r="D380" s="31"/>
      <c r="E380" s="31"/>
      <c r="F380" s="3"/>
      <c r="G380" s="3"/>
      <c r="H380" s="3"/>
      <c r="I380" s="3"/>
      <c r="J380" s="3"/>
      <c r="K380" s="3"/>
      <c r="L380" s="3"/>
      <c r="M380" s="3"/>
      <c r="N380" s="3"/>
      <c r="O380" s="3"/>
      <c r="P380" s="3"/>
      <c r="Q380" s="3"/>
      <c r="R380" s="3"/>
      <c r="S380" s="3"/>
      <c r="T380" s="3"/>
      <c r="U380" s="3"/>
      <c r="V380" s="3"/>
      <c r="W380" s="3"/>
      <c r="X380" s="3"/>
      <c r="Y380" s="36"/>
    </row>
    <row r="381" spans="1:25">
      <c r="A381" s="3"/>
      <c r="B381" s="3"/>
      <c r="C381" s="3"/>
      <c r="D381" s="31"/>
      <c r="E381" s="31"/>
      <c r="F381" s="3"/>
      <c r="G381" s="3"/>
      <c r="H381" s="3"/>
      <c r="I381" s="3"/>
      <c r="J381" s="3"/>
      <c r="K381" s="3"/>
      <c r="L381" s="3"/>
      <c r="M381" s="3"/>
      <c r="N381" s="3"/>
      <c r="O381" s="3"/>
      <c r="P381" s="3"/>
      <c r="Q381" s="3"/>
      <c r="R381" s="3"/>
      <c r="S381" s="3"/>
      <c r="T381" s="3"/>
      <c r="U381" s="3"/>
      <c r="V381" s="3"/>
      <c r="W381" s="3"/>
      <c r="X381" s="3"/>
      <c r="Y381" s="36"/>
    </row>
    <row r="382" spans="1:25">
      <c r="A382" s="3"/>
      <c r="B382" s="3"/>
      <c r="C382" s="3"/>
      <c r="D382" s="31"/>
      <c r="E382" s="31"/>
      <c r="F382" s="3"/>
      <c r="G382" s="3"/>
      <c r="H382" s="3"/>
      <c r="I382" s="3"/>
      <c r="J382" s="3"/>
      <c r="K382" s="3"/>
      <c r="L382" s="3"/>
      <c r="M382" s="3"/>
      <c r="N382" s="3"/>
      <c r="O382" s="3"/>
      <c r="P382" s="3"/>
      <c r="Q382" s="3"/>
      <c r="R382" s="3"/>
      <c r="S382" s="3"/>
      <c r="T382" s="3"/>
      <c r="U382" s="3"/>
      <c r="V382" s="3"/>
      <c r="W382" s="3"/>
      <c r="X382" s="3"/>
      <c r="Y382" s="36"/>
    </row>
    <row r="383" spans="1:25">
      <c r="A383" s="3"/>
      <c r="B383" s="3"/>
      <c r="C383" s="3"/>
      <c r="D383" s="31"/>
      <c r="E383" s="31"/>
      <c r="F383" s="3"/>
      <c r="G383" s="3"/>
      <c r="H383" s="3"/>
      <c r="I383" s="3"/>
      <c r="J383" s="3"/>
      <c r="K383" s="3"/>
      <c r="L383" s="3"/>
      <c r="M383" s="3"/>
      <c r="N383" s="3"/>
      <c r="O383" s="3"/>
      <c r="P383" s="3"/>
      <c r="Q383" s="3"/>
      <c r="R383" s="3"/>
      <c r="S383" s="3"/>
      <c r="T383" s="3"/>
      <c r="U383" s="3"/>
      <c r="V383" s="3"/>
      <c r="W383" s="3"/>
      <c r="X383" s="3"/>
      <c r="Y383" s="36"/>
    </row>
    <row r="384" spans="1:25">
      <c r="A384" s="3"/>
      <c r="B384" s="3"/>
      <c r="C384" s="3"/>
      <c r="D384" s="31"/>
      <c r="E384" s="31"/>
      <c r="F384" s="3"/>
      <c r="G384" s="3"/>
      <c r="H384" s="3"/>
      <c r="I384" s="3"/>
      <c r="J384" s="3"/>
      <c r="K384" s="3"/>
      <c r="L384" s="3"/>
      <c r="M384" s="3"/>
      <c r="N384" s="3"/>
      <c r="O384" s="3"/>
      <c r="P384" s="3"/>
      <c r="Q384" s="3"/>
      <c r="R384" s="3"/>
      <c r="S384" s="3"/>
      <c r="T384" s="3"/>
      <c r="U384" s="3"/>
      <c r="V384" s="3"/>
      <c r="W384" s="3"/>
      <c r="X384" s="3"/>
      <c r="Y384" s="36"/>
    </row>
    <row r="385" spans="1:25">
      <c r="A385" s="3"/>
      <c r="B385" s="3"/>
      <c r="C385" s="3"/>
      <c r="D385" s="31"/>
      <c r="E385" s="31"/>
      <c r="F385" s="3"/>
      <c r="G385" s="3"/>
      <c r="H385" s="3"/>
      <c r="I385" s="3"/>
      <c r="J385" s="3"/>
      <c r="K385" s="3"/>
      <c r="L385" s="3"/>
      <c r="M385" s="3"/>
      <c r="N385" s="3"/>
      <c r="O385" s="3"/>
      <c r="P385" s="3"/>
      <c r="Q385" s="3"/>
      <c r="R385" s="3"/>
      <c r="S385" s="3"/>
      <c r="T385" s="3"/>
      <c r="U385" s="3"/>
      <c r="V385" s="3"/>
      <c r="W385" s="3"/>
      <c r="X385" s="3"/>
      <c r="Y385" s="36"/>
    </row>
    <row r="386" spans="1:25">
      <c r="A386" s="3"/>
      <c r="B386" s="3"/>
      <c r="C386" s="3"/>
      <c r="D386" s="31"/>
      <c r="E386" s="31"/>
      <c r="F386" s="3"/>
      <c r="G386" s="3"/>
      <c r="H386" s="3"/>
      <c r="I386" s="3"/>
      <c r="J386" s="3"/>
      <c r="K386" s="3"/>
      <c r="L386" s="3"/>
      <c r="M386" s="3"/>
      <c r="N386" s="3"/>
      <c r="O386" s="3"/>
      <c r="P386" s="3"/>
      <c r="Q386" s="3"/>
      <c r="R386" s="3"/>
      <c r="S386" s="3"/>
      <c r="T386" s="3"/>
      <c r="U386" s="3"/>
      <c r="V386" s="3"/>
      <c r="W386" s="3"/>
      <c r="X386" s="3"/>
      <c r="Y386" s="36"/>
    </row>
    <row r="387" spans="1:25">
      <c r="A387" s="3"/>
      <c r="B387" s="3"/>
      <c r="C387" s="3"/>
      <c r="D387" s="31"/>
      <c r="E387" s="31"/>
      <c r="F387" s="3"/>
      <c r="G387" s="3"/>
      <c r="H387" s="3"/>
      <c r="I387" s="3"/>
      <c r="J387" s="3"/>
      <c r="K387" s="3"/>
      <c r="L387" s="3"/>
      <c r="M387" s="3"/>
      <c r="N387" s="3"/>
      <c r="O387" s="3"/>
      <c r="P387" s="3"/>
      <c r="Q387" s="3"/>
      <c r="R387" s="3"/>
      <c r="S387" s="3"/>
      <c r="T387" s="3"/>
      <c r="U387" s="3"/>
      <c r="V387" s="3"/>
      <c r="W387" s="3"/>
      <c r="X387" s="3"/>
      <c r="Y387" s="36"/>
    </row>
    <row r="388" spans="1:25">
      <c r="A388" s="3"/>
      <c r="B388" s="3"/>
      <c r="C388" s="3"/>
      <c r="D388" s="31"/>
      <c r="E388" s="31"/>
      <c r="F388" s="3"/>
      <c r="G388" s="3"/>
      <c r="H388" s="3"/>
      <c r="I388" s="3"/>
      <c r="J388" s="3"/>
      <c r="K388" s="3"/>
      <c r="L388" s="3"/>
      <c r="M388" s="3"/>
      <c r="N388" s="3"/>
      <c r="O388" s="3"/>
      <c r="P388" s="3"/>
      <c r="Q388" s="3"/>
      <c r="R388" s="3"/>
      <c r="S388" s="3"/>
      <c r="T388" s="3"/>
      <c r="U388" s="3"/>
      <c r="V388" s="3"/>
      <c r="W388" s="3"/>
      <c r="X388" s="3"/>
      <c r="Y388" s="36"/>
    </row>
    <row r="389" spans="1:25">
      <c r="A389" s="3"/>
      <c r="B389" s="3"/>
      <c r="C389" s="3"/>
      <c r="D389" s="31"/>
      <c r="E389" s="31"/>
      <c r="F389" s="3"/>
      <c r="G389" s="3"/>
      <c r="H389" s="3"/>
      <c r="I389" s="3"/>
      <c r="J389" s="3"/>
      <c r="K389" s="3"/>
      <c r="L389" s="3"/>
      <c r="M389" s="3"/>
      <c r="N389" s="3"/>
      <c r="O389" s="3"/>
      <c r="P389" s="3"/>
      <c r="Q389" s="3"/>
      <c r="R389" s="3"/>
      <c r="S389" s="3"/>
      <c r="T389" s="3"/>
      <c r="U389" s="3"/>
      <c r="V389" s="3"/>
      <c r="W389" s="3"/>
      <c r="X389" s="3"/>
      <c r="Y389" s="36"/>
    </row>
    <row r="390" spans="1:25">
      <c r="A390" s="3"/>
      <c r="B390" s="3"/>
      <c r="C390" s="3"/>
      <c r="D390" s="31"/>
      <c r="E390" s="31"/>
      <c r="F390" s="3"/>
      <c r="G390" s="3"/>
      <c r="H390" s="3"/>
      <c r="I390" s="3"/>
      <c r="J390" s="3"/>
      <c r="K390" s="3"/>
      <c r="L390" s="3"/>
      <c r="M390" s="3"/>
      <c r="N390" s="3"/>
      <c r="O390" s="3"/>
      <c r="P390" s="3"/>
      <c r="Q390" s="3"/>
      <c r="R390" s="3"/>
      <c r="S390" s="3"/>
      <c r="T390" s="3"/>
      <c r="U390" s="3"/>
      <c r="V390" s="3"/>
      <c r="W390" s="3"/>
      <c r="X390" s="3"/>
      <c r="Y390" s="36"/>
    </row>
    <row r="391" spans="1:25">
      <c r="A391" s="3"/>
      <c r="B391" s="3"/>
      <c r="C391" s="3"/>
      <c r="D391" s="31"/>
      <c r="E391" s="31"/>
      <c r="F391" s="3"/>
      <c r="G391" s="3"/>
      <c r="H391" s="3"/>
      <c r="I391" s="3"/>
      <c r="J391" s="3"/>
      <c r="K391" s="3"/>
      <c r="L391" s="3"/>
      <c r="M391" s="3"/>
      <c r="N391" s="3"/>
      <c r="O391" s="3"/>
      <c r="P391" s="3"/>
      <c r="Q391" s="3"/>
      <c r="R391" s="3"/>
      <c r="S391" s="3"/>
      <c r="T391" s="3"/>
      <c r="U391" s="3"/>
      <c r="V391" s="3"/>
      <c r="W391" s="3"/>
      <c r="X391" s="3"/>
      <c r="Y391" s="36"/>
    </row>
    <row r="392" spans="1:25">
      <c r="A392" s="3"/>
      <c r="B392" s="3"/>
      <c r="C392" s="3"/>
      <c r="D392" s="31"/>
      <c r="E392" s="31"/>
      <c r="F392" s="3"/>
      <c r="G392" s="3"/>
      <c r="H392" s="3"/>
      <c r="I392" s="3"/>
      <c r="J392" s="3"/>
      <c r="K392" s="3"/>
      <c r="L392" s="3"/>
      <c r="M392" s="3"/>
      <c r="N392" s="3"/>
      <c r="O392" s="3"/>
      <c r="P392" s="3"/>
      <c r="Q392" s="3"/>
      <c r="R392" s="3"/>
      <c r="S392" s="3"/>
      <c r="T392" s="3"/>
      <c r="U392" s="3"/>
      <c r="V392" s="3"/>
      <c r="W392" s="3"/>
      <c r="X392" s="3"/>
      <c r="Y392" s="36"/>
    </row>
    <row r="393" spans="1:25">
      <c r="A393" s="3"/>
      <c r="B393" s="3"/>
      <c r="C393" s="3"/>
      <c r="D393" s="31"/>
      <c r="E393" s="31"/>
      <c r="F393" s="3"/>
      <c r="G393" s="3"/>
      <c r="H393" s="3"/>
      <c r="I393" s="3"/>
      <c r="J393" s="3"/>
      <c r="K393" s="3"/>
      <c r="L393" s="3"/>
      <c r="M393" s="3"/>
      <c r="N393" s="3"/>
      <c r="O393" s="3"/>
      <c r="P393" s="3"/>
      <c r="Q393" s="3"/>
      <c r="R393" s="3"/>
      <c r="S393" s="3"/>
      <c r="T393" s="3"/>
      <c r="U393" s="3"/>
      <c r="V393" s="3"/>
      <c r="W393" s="3"/>
      <c r="X393" s="3"/>
      <c r="Y393" s="36"/>
    </row>
    <row r="394" spans="1:25">
      <c r="A394" s="3"/>
      <c r="B394" s="3"/>
      <c r="C394" s="3"/>
      <c r="D394" s="31"/>
      <c r="E394" s="31"/>
      <c r="F394" s="3"/>
      <c r="G394" s="3"/>
      <c r="H394" s="3"/>
      <c r="I394" s="3"/>
      <c r="J394" s="3"/>
      <c r="K394" s="3"/>
      <c r="L394" s="3"/>
      <c r="M394" s="3"/>
      <c r="N394" s="3"/>
      <c r="O394" s="3"/>
      <c r="P394" s="3"/>
      <c r="Q394" s="3"/>
      <c r="R394" s="3"/>
      <c r="S394" s="3"/>
      <c r="T394" s="3"/>
      <c r="U394" s="3"/>
      <c r="V394" s="3"/>
      <c r="W394" s="3"/>
      <c r="X394" s="3"/>
      <c r="Y394" s="36"/>
    </row>
    <row r="395" spans="1:25">
      <c r="A395" s="3"/>
      <c r="B395" s="3"/>
      <c r="C395" s="3"/>
      <c r="D395" s="31"/>
      <c r="E395" s="31"/>
      <c r="F395" s="3"/>
      <c r="G395" s="3"/>
      <c r="H395" s="3"/>
      <c r="I395" s="3"/>
      <c r="J395" s="3"/>
      <c r="K395" s="3"/>
      <c r="L395" s="3"/>
      <c r="M395" s="3"/>
      <c r="N395" s="3"/>
      <c r="O395" s="3"/>
      <c r="P395" s="3"/>
      <c r="Q395" s="3"/>
      <c r="R395" s="3"/>
      <c r="S395" s="3"/>
      <c r="T395" s="3"/>
      <c r="U395" s="3"/>
      <c r="V395" s="3"/>
      <c r="W395" s="3"/>
      <c r="X395" s="3"/>
      <c r="Y395" s="36"/>
    </row>
    <row r="396" spans="1:25">
      <c r="A396" s="3"/>
      <c r="B396" s="3"/>
      <c r="C396" s="3"/>
      <c r="D396" s="31"/>
      <c r="E396" s="31"/>
      <c r="F396" s="3"/>
      <c r="G396" s="3"/>
      <c r="H396" s="3"/>
      <c r="I396" s="3"/>
      <c r="J396" s="3"/>
      <c r="K396" s="3"/>
      <c r="L396" s="3"/>
      <c r="M396" s="3"/>
      <c r="N396" s="3"/>
      <c r="O396" s="3"/>
      <c r="P396" s="3"/>
      <c r="Q396" s="3"/>
      <c r="R396" s="3"/>
      <c r="S396" s="3"/>
      <c r="T396" s="3"/>
      <c r="U396" s="3"/>
      <c r="V396" s="3"/>
      <c r="W396" s="3"/>
      <c r="X396" s="3"/>
      <c r="Y396" s="36"/>
    </row>
    <row r="397" spans="1:25">
      <c r="A397" s="3"/>
      <c r="B397" s="3"/>
      <c r="C397" s="3"/>
      <c r="D397" s="31"/>
      <c r="E397" s="31"/>
      <c r="F397" s="3"/>
      <c r="G397" s="3"/>
      <c r="H397" s="3"/>
      <c r="I397" s="3"/>
      <c r="J397" s="3"/>
      <c r="K397" s="3"/>
      <c r="L397" s="3"/>
      <c r="M397" s="3"/>
      <c r="N397" s="3"/>
      <c r="O397" s="3"/>
      <c r="P397" s="3"/>
      <c r="Q397" s="3"/>
      <c r="R397" s="3"/>
      <c r="S397" s="3"/>
      <c r="T397" s="3"/>
      <c r="U397" s="3"/>
      <c r="V397" s="3"/>
      <c r="W397" s="3"/>
      <c r="X397" s="3"/>
      <c r="Y397" s="36"/>
    </row>
    <row r="398" spans="1:25">
      <c r="A398" s="3"/>
      <c r="B398" s="3"/>
      <c r="C398" s="3"/>
      <c r="D398" s="31"/>
      <c r="E398" s="31"/>
      <c r="F398" s="3"/>
      <c r="G398" s="3"/>
      <c r="H398" s="3"/>
      <c r="I398" s="3"/>
      <c r="J398" s="3"/>
      <c r="K398" s="3"/>
      <c r="L398" s="3"/>
      <c r="M398" s="3"/>
      <c r="N398" s="3"/>
      <c r="O398" s="3"/>
      <c r="P398" s="3"/>
      <c r="Q398" s="3"/>
      <c r="R398" s="3"/>
      <c r="S398" s="3"/>
      <c r="T398" s="3"/>
      <c r="U398" s="3"/>
      <c r="V398" s="3"/>
      <c r="W398" s="3"/>
      <c r="X398" s="3"/>
      <c r="Y398" s="36"/>
    </row>
    <row r="399" spans="1:25">
      <c r="A399" s="3"/>
      <c r="B399" s="3"/>
      <c r="C399" s="3"/>
      <c r="D399" s="31"/>
      <c r="E399" s="31"/>
      <c r="F399" s="3"/>
      <c r="G399" s="3"/>
      <c r="H399" s="3"/>
      <c r="I399" s="3"/>
      <c r="J399" s="3"/>
      <c r="K399" s="3"/>
      <c r="L399" s="3"/>
      <c r="M399" s="3"/>
      <c r="N399" s="3"/>
      <c r="O399" s="3"/>
      <c r="P399" s="3"/>
      <c r="Q399" s="3"/>
      <c r="R399" s="3"/>
      <c r="S399" s="3"/>
      <c r="T399" s="3"/>
      <c r="U399" s="3"/>
      <c r="V399" s="3"/>
      <c r="W399" s="3"/>
      <c r="X399" s="3"/>
      <c r="Y399" s="36"/>
    </row>
    <row r="400" spans="1:25">
      <c r="A400" s="3"/>
      <c r="B400" s="3"/>
      <c r="C400" s="3"/>
      <c r="D400" s="31"/>
      <c r="E400" s="31"/>
      <c r="F400" s="3"/>
      <c r="G400" s="3"/>
      <c r="H400" s="3"/>
      <c r="I400" s="3"/>
      <c r="J400" s="3"/>
      <c r="K400" s="3"/>
      <c r="L400" s="3"/>
      <c r="M400" s="3"/>
      <c r="N400" s="3"/>
      <c r="O400" s="3"/>
      <c r="P400" s="3"/>
      <c r="Q400" s="3"/>
      <c r="R400" s="3"/>
      <c r="S400" s="3"/>
      <c r="T400" s="3"/>
      <c r="U400" s="3"/>
      <c r="V400" s="3"/>
      <c r="W400" s="3"/>
      <c r="X400" s="3"/>
      <c r="Y400" s="36"/>
    </row>
    <row r="401" spans="1:25">
      <c r="A401" s="3"/>
      <c r="B401" s="3"/>
      <c r="C401" s="3"/>
      <c r="D401" s="31"/>
      <c r="E401" s="31"/>
      <c r="F401" s="3"/>
      <c r="G401" s="3"/>
      <c r="H401" s="3"/>
      <c r="I401" s="3"/>
      <c r="J401" s="3"/>
      <c r="K401" s="3"/>
      <c r="L401" s="3"/>
      <c r="M401" s="3"/>
      <c r="N401" s="3"/>
      <c r="O401" s="3"/>
      <c r="P401" s="3"/>
      <c r="Q401" s="3"/>
      <c r="R401" s="3"/>
      <c r="S401" s="3"/>
      <c r="T401" s="3"/>
      <c r="U401" s="3"/>
      <c r="V401" s="3"/>
      <c r="W401" s="3"/>
      <c r="X401" s="3"/>
      <c r="Y401" s="36"/>
    </row>
    <row r="402" spans="1:25">
      <c r="A402" s="3"/>
      <c r="B402" s="3"/>
      <c r="C402" s="3"/>
      <c r="D402" s="31"/>
      <c r="E402" s="31"/>
      <c r="F402" s="3"/>
      <c r="G402" s="3"/>
      <c r="H402" s="3"/>
      <c r="I402" s="3"/>
      <c r="J402" s="3"/>
      <c r="K402" s="3"/>
      <c r="L402" s="3"/>
      <c r="M402" s="3"/>
      <c r="N402" s="3"/>
      <c r="O402" s="3"/>
      <c r="P402" s="3"/>
      <c r="Q402" s="3"/>
      <c r="R402" s="3"/>
      <c r="S402" s="3"/>
      <c r="T402" s="3"/>
      <c r="U402" s="3"/>
      <c r="V402" s="3"/>
      <c r="W402" s="3"/>
      <c r="X402" s="3"/>
      <c r="Y402" s="36"/>
    </row>
    <row r="403" spans="1:25">
      <c r="A403" s="3"/>
      <c r="B403" s="3"/>
      <c r="C403" s="3"/>
      <c r="D403" s="31"/>
      <c r="E403" s="31"/>
      <c r="F403" s="3"/>
      <c r="G403" s="3"/>
      <c r="H403" s="3"/>
      <c r="I403" s="3"/>
      <c r="J403" s="3"/>
      <c r="K403" s="3"/>
      <c r="L403" s="3"/>
      <c r="M403" s="3"/>
      <c r="N403" s="3"/>
      <c r="O403" s="3"/>
      <c r="P403" s="3"/>
      <c r="Q403" s="3"/>
      <c r="R403" s="3"/>
      <c r="S403" s="3"/>
      <c r="T403" s="3"/>
      <c r="U403" s="3"/>
      <c r="V403" s="3"/>
      <c r="W403" s="3"/>
      <c r="X403" s="3"/>
      <c r="Y403" s="36"/>
    </row>
    <row r="404" spans="1:25">
      <c r="A404" s="3"/>
      <c r="B404" s="3"/>
      <c r="C404" s="3"/>
      <c r="D404" s="31"/>
      <c r="E404" s="31"/>
      <c r="F404" s="3"/>
      <c r="G404" s="3"/>
      <c r="H404" s="3"/>
      <c r="I404" s="3"/>
      <c r="J404" s="3"/>
      <c r="K404" s="3"/>
      <c r="L404" s="3"/>
      <c r="M404" s="3"/>
      <c r="N404" s="3"/>
      <c r="O404" s="3"/>
      <c r="P404" s="3"/>
      <c r="Q404" s="3"/>
      <c r="R404" s="3"/>
      <c r="S404" s="3"/>
      <c r="T404" s="3"/>
      <c r="U404" s="3"/>
      <c r="V404" s="3"/>
      <c r="W404" s="3"/>
      <c r="X404" s="3"/>
      <c r="Y404" s="36"/>
    </row>
    <row r="405" spans="1:25">
      <c r="A405" s="3"/>
      <c r="B405" s="3"/>
      <c r="C405" s="3"/>
      <c r="D405" s="31"/>
      <c r="E405" s="31"/>
      <c r="F405" s="3"/>
      <c r="G405" s="3"/>
      <c r="H405" s="3"/>
      <c r="I405" s="3"/>
      <c r="J405" s="3"/>
      <c r="K405" s="3"/>
      <c r="L405" s="3"/>
      <c r="M405" s="3"/>
      <c r="N405" s="3"/>
      <c r="O405" s="3"/>
      <c r="P405" s="3"/>
      <c r="Q405" s="3"/>
      <c r="R405" s="3"/>
      <c r="S405" s="3"/>
      <c r="T405" s="3"/>
      <c r="U405" s="3"/>
      <c r="V405" s="3"/>
      <c r="W405" s="3"/>
      <c r="X405" s="3"/>
      <c r="Y405" s="36"/>
    </row>
    <row r="406" spans="1:25">
      <c r="A406" s="3"/>
      <c r="B406" s="3"/>
      <c r="C406" s="3"/>
      <c r="D406" s="31"/>
      <c r="E406" s="31"/>
      <c r="F406" s="3"/>
      <c r="G406" s="3"/>
      <c r="H406" s="3"/>
      <c r="I406" s="3"/>
      <c r="J406" s="3"/>
      <c r="K406" s="3"/>
      <c r="L406" s="3"/>
      <c r="M406" s="3"/>
      <c r="N406" s="3"/>
      <c r="O406" s="3"/>
      <c r="P406" s="3"/>
      <c r="Q406" s="3"/>
      <c r="R406" s="3"/>
      <c r="S406" s="3"/>
      <c r="T406" s="3"/>
      <c r="U406" s="3"/>
      <c r="V406" s="3"/>
      <c r="W406" s="3"/>
      <c r="X406" s="3"/>
      <c r="Y406" s="36"/>
    </row>
    <row r="407" spans="1:25">
      <c r="A407" s="3"/>
      <c r="B407" s="3"/>
      <c r="C407" s="3"/>
      <c r="D407" s="31"/>
      <c r="E407" s="31"/>
      <c r="F407" s="3"/>
      <c r="G407" s="3"/>
      <c r="H407" s="3"/>
      <c r="I407" s="3"/>
      <c r="J407" s="3"/>
      <c r="K407" s="3"/>
      <c r="L407" s="3"/>
      <c r="M407" s="3"/>
      <c r="N407" s="3"/>
      <c r="O407" s="3"/>
      <c r="P407" s="3"/>
      <c r="Q407" s="3"/>
      <c r="R407" s="3"/>
      <c r="S407" s="3"/>
      <c r="T407" s="3"/>
      <c r="U407" s="3"/>
      <c r="V407" s="3"/>
      <c r="W407" s="3"/>
      <c r="X407" s="3"/>
      <c r="Y407" s="36"/>
    </row>
    <row r="408" spans="1:25">
      <c r="A408" s="3"/>
      <c r="B408" s="3"/>
      <c r="C408" s="3"/>
      <c r="D408" s="31"/>
      <c r="E408" s="31"/>
      <c r="F408" s="3"/>
      <c r="G408" s="3"/>
      <c r="H408" s="3"/>
      <c r="I408" s="3"/>
      <c r="J408" s="3"/>
      <c r="K408" s="3"/>
      <c r="L408" s="3"/>
      <c r="M408" s="3"/>
      <c r="N408" s="3"/>
      <c r="O408" s="3"/>
      <c r="P408" s="3"/>
      <c r="Q408" s="3"/>
      <c r="R408" s="3"/>
      <c r="S408" s="3"/>
      <c r="T408" s="3"/>
      <c r="U408" s="3"/>
      <c r="V408" s="3"/>
      <c r="W408" s="3"/>
      <c r="X408" s="3"/>
      <c r="Y408" s="36"/>
    </row>
    <row r="409" spans="1:25">
      <c r="A409" s="3"/>
      <c r="B409" s="3"/>
      <c r="C409" s="3"/>
      <c r="D409" s="31"/>
      <c r="E409" s="31"/>
      <c r="F409" s="3"/>
      <c r="G409" s="3"/>
      <c r="H409" s="3"/>
      <c r="I409" s="3"/>
      <c r="J409" s="3"/>
      <c r="K409" s="3"/>
      <c r="L409" s="3"/>
      <c r="M409" s="3"/>
      <c r="N409" s="3"/>
      <c r="O409" s="3"/>
      <c r="P409" s="3"/>
      <c r="Q409" s="3"/>
      <c r="R409" s="3"/>
      <c r="S409" s="3"/>
      <c r="T409" s="3"/>
      <c r="U409" s="3"/>
      <c r="V409" s="3"/>
      <c r="W409" s="3"/>
      <c r="X409" s="3"/>
      <c r="Y409" s="36"/>
    </row>
    <row r="410" spans="1:25">
      <c r="A410" s="3"/>
      <c r="B410" s="3"/>
      <c r="C410" s="3"/>
      <c r="D410" s="31"/>
      <c r="E410" s="31"/>
      <c r="F410" s="3"/>
      <c r="G410" s="3"/>
      <c r="H410" s="3"/>
      <c r="I410" s="3"/>
      <c r="J410" s="3"/>
      <c r="K410" s="3"/>
      <c r="L410" s="3"/>
      <c r="M410" s="3"/>
      <c r="N410" s="3"/>
      <c r="O410" s="3"/>
      <c r="P410" s="3"/>
      <c r="Q410" s="3"/>
      <c r="R410" s="3"/>
      <c r="S410" s="3"/>
      <c r="T410" s="3"/>
      <c r="U410" s="3"/>
      <c r="V410" s="3"/>
      <c r="W410" s="3"/>
      <c r="X410" s="3"/>
      <c r="Y410" s="36"/>
    </row>
    <row r="411" spans="1:25">
      <c r="A411" s="3"/>
      <c r="B411" s="3"/>
      <c r="C411" s="3"/>
      <c r="D411" s="31"/>
      <c r="E411" s="31"/>
      <c r="F411" s="3"/>
      <c r="G411" s="3"/>
      <c r="H411" s="3"/>
      <c r="I411" s="3"/>
      <c r="J411" s="3"/>
      <c r="K411" s="3"/>
      <c r="L411" s="3"/>
      <c r="M411" s="3"/>
      <c r="N411" s="3"/>
      <c r="O411" s="3"/>
      <c r="P411" s="3"/>
      <c r="Q411" s="3"/>
      <c r="R411" s="3"/>
      <c r="S411" s="3"/>
      <c r="T411" s="3"/>
      <c r="U411" s="3"/>
      <c r="V411" s="3"/>
      <c r="W411" s="3"/>
      <c r="X411" s="3"/>
      <c r="Y411" s="36"/>
    </row>
    <row r="412" spans="1:25">
      <c r="A412" s="3"/>
      <c r="B412" s="3"/>
      <c r="C412" s="3"/>
      <c r="D412" s="31"/>
      <c r="E412" s="31"/>
      <c r="F412" s="3"/>
      <c r="G412" s="3"/>
      <c r="H412" s="3"/>
      <c r="I412" s="3"/>
      <c r="J412" s="3"/>
      <c r="K412" s="3"/>
      <c r="L412" s="3"/>
      <c r="M412" s="3"/>
      <c r="N412" s="3"/>
      <c r="O412" s="3"/>
      <c r="P412" s="3"/>
      <c r="Q412" s="3"/>
      <c r="R412" s="3"/>
      <c r="S412" s="3"/>
      <c r="T412" s="3"/>
      <c r="U412" s="3"/>
      <c r="V412" s="3"/>
      <c r="W412" s="3"/>
      <c r="X412" s="3"/>
      <c r="Y412" s="36"/>
    </row>
    <row r="413" spans="1:25">
      <c r="A413" s="3"/>
      <c r="B413" s="3"/>
      <c r="C413" s="3"/>
      <c r="D413" s="31"/>
      <c r="E413" s="31"/>
      <c r="F413" s="3"/>
      <c r="G413" s="3"/>
      <c r="H413" s="3"/>
      <c r="I413" s="3"/>
      <c r="J413" s="3"/>
      <c r="K413" s="3"/>
      <c r="L413" s="3"/>
      <c r="M413" s="3"/>
      <c r="N413" s="3"/>
      <c r="O413" s="3"/>
      <c r="P413" s="3"/>
      <c r="Q413" s="3"/>
      <c r="R413" s="3"/>
      <c r="S413" s="3"/>
      <c r="T413" s="3"/>
      <c r="U413" s="3"/>
      <c r="V413" s="3"/>
      <c r="W413" s="3"/>
      <c r="X413" s="3"/>
      <c r="Y413" s="36"/>
    </row>
    <row r="414" spans="1:25">
      <c r="A414" s="3"/>
      <c r="B414" s="3"/>
      <c r="C414" s="3"/>
      <c r="D414" s="31"/>
      <c r="E414" s="31"/>
      <c r="F414" s="3"/>
      <c r="G414" s="3"/>
      <c r="H414" s="3"/>
      <c r="I414" s="3"/>
      <c r="J414" s="3"/>
      <c r="K414" s="3"/>
      <c r="L414" s="3"/>
      <c r="M414" s="3"/>
      <c r="N414" s="3"/>
      <c r="O414" s="3"/>
      <c r="P414" s="3"/>
      <c r="Q414" s="3"/>
      <c r="R414" s="3"/>
      <c r="S414" s="3"/>
      <c r="T414" s="3"/>
      <c r="U414" s="3"/>
      <c r="V414" s="3"/>
      <c r="W414" s="3"/>
      <c r="X414" s="3"/>
      <c r="Y414" s="36"/>
    </row>
    <row r="415" spans="1:25">
      <c r="A415" s="3"/>
      <c r="B415" s="3"/>
      <c r="C415" s="3"/>
      <c r="D415" s="31"/>
      <c r="E415" s="31"/>
      <c r="F415" s="3"/>
      <c r="G415" s="3"/>
      <c r="H415" s="3"/>
      <c r="I415" s="3"/>
      <c r="J415" s="3"/>
      <c r="K415" s="3"/>
      <c r="L415" s="3"/>
      <c r="M415" s="3"/>
      <c r="N415" s="3"/>
      <c r="O415" s="3"/>
      <c r="P415" s="3"/>
      <c r="Q415" s="3"/>
      <c r="R415" s="3"/>
      <c r="S415" s="3"/>
      <c r="T415" s="3"/>
      <c r="U415" s="3"/>
      <c r="V415" s="3"/>
      <c r="W415" s="3"/>
      <c r="X415" s="3"/>
      <c r="Y415" s="36"/>
    </row>
    <row r="416" spans="1:25">
      <c r="A416" s="3"/>
      <c r="B416" s="3"/>
      <c r="C416" s="3"/>
      <c r="D416" s="31"/>
      <c r="E416" s="31"/>
      <c r="F416" s="3"/>
      <c r="G416" s="3"/>
      <c r="H416" s="3"/>
      <c r="I416" s="3"/>
      <c r="J416" s="3"/>
      <c r="K416" s="3"/>
      <c r="L416" s="3"/>
      <c r="M416" s="3"/>
      <c r="N416" s="3"/>
      <c r="O416" s="3"/>
      <c r="P416" s="3"/>
      <c r="Q416" s="3"/>
      <c r="R416" s="3"/>
      <c r="S416" s="3"/>
      <c r="T416" s="3"/>
      <c r="U416" s="3"/>
      <c r="V416" s="3"/>
      <c r="W416" s="3"/>
      <c r="X416" s="3"/>
      <c r="Y416" s="36"/>
    </row>
    <row r="417" spans="1:25">
      <c r="A417" s="3"/>
      <c r="B417" s="3"/>
      <c r="C417" s="3"/>
      <c r="D417" s="31"/>
      <c r="E417" s="31"/>
      <c r="F417" s="3"/>
      <c r="G417" s="3"/>
      <c r="H417" s="3"/>
      <c r="I417" s="3"/>
      <c r="J417" s="3"/>
      <c r="K417" s="3"/>
      <c r="L417" s="3"/>
      <c r="M417" s="3"/>
      <c r="N417" s="3"/>
      <c r="O417" s="3"/>
      <c r="P417" s="3"/>
      <c r="Q417" s="3"/>
      <c r="R417" s="3"/>
      <c r="S417" s="3"/>
      <c r="T417" s="3"/>
      <c r="U417" s="3"/>
      <c r="V417" s="3"/>
      <c r="W417" s="3"/>
      <c r="X417" s="3"/>
      <c r="Y417" s="36"/>
    </row>
    <row r="418" spans="1:25">
      <c r="A418" s="3"/>
      <c r="B418" s="3"/>
      <c r="C418" s="3"/>
      <c r="D418" s="31"/>
      <c r="E418" s="31"/>
      <c r="F418" s="3"/>
      <c r="G418" s="3"/>
      <c r="H418" s="3"/>
      <c r="I418" s="3"/>
      <c r="J418" s="3"/>
      <c r="K418" s="3"/>
      <c r="L418" s="3"/>
      <c r="M418" s="3"/>
      <c r="N418" s="3"/>
      <c r="O418" s="3"/>
      <c r="P418" s="3"/>
      <c r="Q418" s="3"/>
      <c r="R418" s="3"/>
      <c r="S418" s="3"/>
      <c r="T418" s="3"/>
      <c r="U418" s="3"/>
      <c r="V418" s="3"/>
      <c r="W418" s="3"/>
      <c r="X418" s="3"/>
      <c r="Y418" s="36"/>
    </row>
    <row r="419" spans="1:25">
      <c r="A419" s="3"/>
      <c r="B419" s="3"/>
      <c r="C419" s="3"/>
      <c r="D419" s="31"/>
      <c r="E419" s="31"/>
      <c r="F419" s="3"/>
      <c r="G419" s="3"/>
      <c r="H419" s="3"/>
      <c r="I419" s="3"/>
      <c r="J419" s="3"/>
      <c r="K419" s="3"/>
      <c r="L419" s="3"/>
      <c r="M419" s="3"/>
      <c r="N419" s="3"/>
      <c r="O419" s="3"/>
      <c r="P419" s="3"/>
      <c r="Q419" s="3"/>
      <c r="R419" s="3"/>
      <c r="S419" s="3"/>
      <c r="T419" s="3"/>
      <c r="U419" s="3"/>
      <c r="V419" s="3"/>
      <c r="W419" s="3"/>
      <c r="X419" s="3"/>
      <c r="Y419" s="36"/>
    </row>
    <row r="420" spans="1:25">
      <c r="A420" s="3"/>
      <c r="B420" s="3"/>
      <c r="C420" s="3"/>
      <c r="D420" s="31"/>
      <c r="E420" s="31"/>
      <c r="F420" s="3"/>
      <c r="G420" s="3"/>
      <c r="H420" s="3"/>
      <c r="I420" s="3"/>
      <c r="J420" s="3"/>
      <c r="K420" s="3"/>
      <c r="L420" s="3"/>
      <c r="M420" s="3"/>
      <c r="N420" s="3"/>
      <c r="O420" s="3"/>
      <c r="P420" s="3"/>
      <c r="Q420" s="3"/>
      <c r="R420" s="3"/>
      <c r="S420" s="3"/>
      <c r="T420" s="3"/>
      <c r="U420" s="3"/>
      <c r="V420" s="3"/>
      <c r="W420" s="3"/>
      <c r="X420" s="3"/>
      <c r="Y420" s="36"/>
    </row>
    <row r="421" spans="1:25">
      <c r="A421" s="3"/>
      <c r="B421" s="3"/>
      <c r="C421" s="3"/>
      <c r="D421" s="31"/>
      <c r="E421" s="31"/>
      <c r="F421" s="3"/>
      <c r="G421" s="3"/>
      <c r="H421" s="3"/>
      <c r="I421" s="3"/>
      <c r="J421" s="3"/>
      <c r="K421" s="3"/>
      <c r="L421" s="3"/>
      <c r="M421" s="3"/>
      <c r="N421" s="3"/>
      <c r="O421" s="3"/>
      <c r="P421" s="3"/>
      <c r="Q421" s="3"/>
      <c r="R421" s="3"/>
      <c r="S421" s="3"/>
      <c r="T421" s="3"/>
      <c r="U421" s="3"/>
      <c r="V421" s="3"/>
      <c r="W421" s="3"/>
      <c r="X421" s="3"/>
      <c r="Y421" s="36"/>
    </row>
    <row r="422" spans="1:25">
      <c r="A422" s="3"/>
      <c r="B422" s="3"/>
      <c r="C422" s="3"/>
      <c r="D422" s="31"/>
      <c r="E422" s="31"/>
      <c r="F422" s="3"/>
      <c r="G422" s="3"/>
      <c r="H422" s="3"/>
      <c r="I422" s="3"/>
      <c r="J422" s="3"/>
      <c r="K422" s="3"/>
      <c r="L422" s="3"/>
      <c r="M422" s="3"/>
      <c r="N422" s="3"/>
      <c r="O422" s="3"/>
      <c r="P422" s="3"/>
      <c r="Q422" s="3"/>
      <c r="R422" s="3"/>
      <c r="S422" s="3"/>
      <c r="T422" s="3"/>
      <c r="U422" s="3"/>
      <c r="V422" s="3"/>
      <c r="W422" s="3"/>
      <c r="X422" s="3"/>
      <c r="Y422" s="36"/>
    </row>
    <row r="423" spans="1:25">
      <c r="A423" s="3"/>
      <c r="B423" s="3"/>
      <c r="C423" s="3"/>
      <c r="D423" s="31"/>
      <c r="E423" s="31"/>
      <c r="F423" s="3"/>
      <c r="G423" s="3"/>
      <c r="H423" s="3"/>
      <c r="I423" s="3"/>
      <c r="J423" s="3"/>
      <c r="K423" s="3"/>
      <c r="L423" s="3"/>
      <c r="M423" s="3"/>
      <c r="N423" s="3"/>
      <c r="O423" s="3"/>
      <c r="P423" s="3"/>
      <c r="Q423" s="3"/>
      <c r="R423" s="3"/>
      <c r="S423" s="3"/>
      <c r="T423" s="3"/>
      <c r="U423" s="3"/>
      <c r="V423" s="3"/>
      <c r="W423" s="3"/>
      <c r="X423" s="3"/>
      <c r="Y423" s="36"/>
    </row>
    <row r="424" spans="1:25">
      <c r="A424" s="3"/>
      <c r="B424" s="3"/>
      <c r="C424" s="3"/>
      <c r="D424" s="31"/>
      <c r="E424" s="31"/>
      <c r="F424" s="3"/>
      <c r="G424" s="3"/>
      <c r="H424" s="3"/>
      <c r="I424" s="3"/>
      <c r="J424" s="3"/>
      <c r="K424" s="3"/>
      <c r="L424" s="3"/>
      <c r="M424" s="3"/>
      <c r="N424" s="3"/>
      <c r="O424" s="3"/>
      <c r="P424" s="3"/>
      <c r="Q424" s="3"/>
      <c r="R424" s="3"/>
      <c r="S424" s="3"/>
      <c r="T424" s="3"/>
      <c r="U424" s="3"/>
      <c r="V424" s="3"/>
      <c r="W424" s="3"/>
      <c r="X424" s="3"/>
      <c r="Y424" s="36"/>
    </row>
    <row r="425" spans="1:25">
      <c r="A425" s="3"/>
      <c r="B425" s="3"/>
      <c r="C425" s="3"/>
      <c r="D425" s="31"/>
      <c r="E425" s="31"/>
      <c r="F425" s="3"/>
      <c r="G425" s="3"/>
      <c r="H425" s="3"/>
      <c r="I425" s="3"/>
      <c r="J425" s="3"/>
      <c r="K425" s="3"/>
      <c r="L425" s="3"/>
      <c r="M425" s="3"/>
      <c r="N425" s="3"/>
      <c r="O425" s="3"/>
      <c r="P425" s="3"/>
      <c r="Q425" s="3"/>
      <c r="R425" s="3"/>
      <c r="S425" s="3"/>
      <c r="T425" s="3"/>
      <c r="U425" s="3"/>
      <c r="V425" s="3"/>
      <c r="W425" s="3"/>
      <c r="X425" s="3"/>
      <c r="Y425" s="36"/>
    </row>
    <row r="426" spans="1:25">
      <c r="A426" s="3"/>
      <c r="B426" s="3"/>
      <c r="C426" s="3"/>
      <c r="D426" s="31"/>
      <c r="E426" s="31"/>
      <c r="F426" s="3"/>
      <c r="G426" s="3"/>
      <c r="H426" s="3"/>
      <c r="I426" s="3"/>
      <c r="J426" s="3"/>
      <c r="K426" s="3"/>
      <c r="L426" s="3"/>
      <c r="M426" s="3"/>
      <c r="N426" s="3"/>
      <c r="O426" s="3"/>
      <c r="P426" s="3"/>
      <c r="Q426" s="3"/>
      <c r="R426" s="3"/>
      <c r="S426" s="3"/>
      <c r="T426" s="3"/>
      <c r="U426" s="3"/>
      <c r="V426" s="3"/>
      <c r="W426" s="3"/>
      <c r="X426" s="3"/>
      <c r="Y426" s="36"/>
    </row>
    <row r="427" spans="1:25">
      <c r="A427" s="3"/>
      <c r="B427" s="3"/>
      <c r="C427" s="3"/>
      <c r="D427" s="31"/>
      <c r="E427" s="31"/>
      <c r="F427" s="3"/>
      <c r="G427" s="3"/>
      <c r="H427" s="3"/>
      <c r="I427" s="3"/>
      <c r="J427" s="3"/>
      <c r="K427" s="3"/>
      <c r="L427" s="3"/>
      <c r="M427" s="3"/>
      <c r="N427" s="3"/>
      <c r="O427" s="3"/>
      <c r="P427" s="3"/>
      <c r="Q427" s="3"/>
      <c r="R427" s="3"/>
      <c r="S427" s="3"/>
      <c r="T427" s="3"/>
      <c r="U427" s="3"/>
      <c r="V427" s="3"/>
      <c r="W427" s="3"/>
      <c r="X427" s="3"/>
      <c r="Y427" s="36"/>
    </row>
    <row r="428" spans="1:25">
      <c r="A428" s="3"/>
      <c r="B428" s="3"/>
      <c r="C428" s="3"/>
      <c r="D428" s="31"/>
      <c r="E428" s="31"/>
      <c r="F428" s="3"/>
      <c r="G428" s="3"/>
      <c r="H428" s="3"/>
      <c r="I428" s="3"/>
      <c r="J428" s="3"/>
      <c r="K428" s="3"/>
      <c r="L428" s="3"/>
      <c r="M428" s="3"/>
      <c r="N428" s="3"/>
      <c r="O428" s="3"/>
      <c r="P428" s="3"/>
      <c r="Q428" s="3"/>
      <c r="R428" s="3"/>
      <c r="S428" s="3"/>
      <c r="T428" s="3"/>
      <c r="U428" s="3"/>
      <c r="V428" s="3"/>
      <c r="W428" s="3"/>
      <c r="X428" s="3"/>
      <c r="Y428" s="36"/>
    </row>
    <row r="429" spans="1:25">
      <c r="A429" s="3"/>
      <c r="B429" s="3"/>
      <c r="C429" s="3"/>
      <c r="D429" s="31"/>
      <c r="E429" s="31"/>
      <c r="F429" s="3"/>
      <c r="G429" s="3"/>
      <c r="H429" s="3"/>
      <c r="I429" s="3"/>
      <c r="J429" s="3"/>
      <c r="K429" s="3"/>
      <c r="L429" s="3"/>
      <c r="M429" s="3"/>
      <c r="N429" s="3"/>
      <c r="O429" s="3"/>
      <c r="P429" s="3"/>
      <c r="Q429" s="3"/>
      <c r="R429" s="3"/>
      <c r="S429" s="3"/>
      <c r="T429" s="3"/>
      <c r="U429" s="3"/>
      <c r="V429" s="3"/>
      <c r="W429" s="3"/>
      <c r="X429" s="3"/>
      <c r="Y429" s="36"/>
    </row>
    <row r="430" spans="1:25">
      <c r="A430" s="3"/>
      <c r="B430" s="3"/>
      <c r="C430" s="3"/>
      <c r="D430" s="31"/>
      <c r="E430" s="31"/>
      <c r="F430" s="3"/>
      <c r="G430" s="3"/>
      <c r="H430" s="3"/>
      <c r="I430" s="3"/>
      <c r="J430" s="3"/>
      <c r="K430" s="3"/>
      <c r="L430" s="3"/>
      <c r="M430" s="3"/>
      <c r="N430" s="3"/>
      <c r="O430" s="3"/>
      <c r="P430" s="3"/>
      <c r="Q430" s="3"/>
      <c r="R430" s="3"/>
      <c r="S430" s="3"/>
      <c r="T430" s="3"/>
      <c r="U430" s="3"/>
      <c r="V430" s="3"/>
      <c r="W430" s="3"/>
      <c r="X430" s="3"/>
      <c r="Y430" s="36"/>
    </row>
    <row r="431" spans="1:25">
      <c r="A431" s="3"/>
      <c r="B431" s="3"/>
      <c r="C431" s="3"/>
      <c r="D431" s="31"/>
      <c r="E431" s="31"/>
      <c r="F431" s="3"/>
      <c r="G431" s="3"/>
      <c r="H431" s="3"/>
      <c r="I431" s="3"/>
      <c r="J431" s="3"/>
      <c r="K431" s="3"/>
      <c r="L431" s="3"/>
      <c r="M431" s="3"/>
      <c r="N431" s="3"/>
      <c r="O431" s="3"/>
      <c r="P431" s="3"/>
      <c r="Q431" s="3"/>
      <c r="R431" s="3"/>
      <c r="S431" s="3"/>
      <c r="T431" s="3"/>
      <c r="U431" s="3"/>
      <c r="V431" s="3"/>
      <c r="W431" s="3"/>
      <c r="X431" s="3"/>
      <c r="Y431" s="36"/>
    </row>
    <row r="432" spans="1:25">
      <c r="A432" s="3"/>
      <c r="B432" s="3"/>
      <c r="C432" s="3"/>
      <c r="D432" s="31"/>
      <c r="E432" s="31"/>
      <c r="F432" s="3"/>
      <c r="G432" s="3"/>
      <c r="H432" s="3"/>
      <c r="I432" s="3"/>
      <c r="J432" s="3"/>
      <c r="K432" s="3"/>
      <c r="L432" s="3"/>
      <c r="M432" s="3"/>
      <c r="N432" s="3"/>
      <c r="O432" s="3"/>
      <c r="P432" s="3"/>
      <c r="Q432" s="3"/>
      <c r="R432" s="3"/>
      <c r="S432" s="3"/>
      <c r="T432" s="3"/>
      <c r="U432" s="3"/>
      <c r="V432" s="3"/>
      <c r="W432" s="3"/>
      <c r="X432" s="3"/>
      <c r="Y432" s="36"/>
    </row>
    <row r="433" spans="1:25">
      <c r="A433" s="3"/>
      <c r="B433" s="3"/>
      <c r="C433" s="3"/>
      <c r="D433" s="31"/>
      <c r="E433" s="31"/>
      <c r="F433" s="3"/>
      <c r="G433" s="3"/>
      <c r="H433" s="3"/>
      <c r="I433" s="3"/>
      <c r="J433" s="3"/>
      <c r="K433" s="3"/>
      <c r="L433" s="3"/>
      <c r="M433" s="3"/>
      <c r="N433" s="3"/>
      <c r="O433" s="3"/>
      <c r="P433" s="3"/>
      <c r="Q433" s="3"/>
      <c r="R433" s="3"/>
      <c r="S433" s="3"/>
      <c r="T433" s="3"/>
      <c r="U433" s="3"/>
      <c r="V433" s="3"/>
      <c r="W433" s="3"/>
      <c r="X433" s="3"/>
      <c r="Y433" s="36"/>
    </row>
    <row r="434" spans="1:25">
      <c r="A434" s="3"/>
      <c r="B434" s="3"/>
      <c r="C434" s="3"/>
      <c r="D434" s="31"/>
      <c r="E434" s="31"/>
      <c r="F434" s="3"/>
      <c r="G434" s="3"/>
      <c r="H434" s="3"/>
      <c r="I434" s="3"/>
      <c r="J434" s="3"/>
      <c r="K434" s="3"/>
      <c r="L434" s="3"/>
      <c r="M434" s="3"/>
      <c r="N434" s="3"/>
      <c r="O434" s="3"/>
      <c r="P434" s="3"/>
      <c r="Q434" s="3"/>
      <c r="R434" s="3"/>
      <c r="S434" s="3"/>
      <c r="T434" s="3"/>
      <c r="U434" s="3"/>
      <c r="V434" s="3"/>
      <c r="W434" s="3"/>
      <c r="X434" s="3"/>
      <c r="Y434" s="36"/>
    </row>
    <row r="435" spans="1:25">
      <c r="A435" s="3"/>
      <c r="B435" s="3"/>
      <c r="C435" s="3"/>
      <c r="D435" s="31"/>
      <c r="E435" s="31"/>
      <c r="F435" s="3"/>
      <c r="G435" s="3"/>
      <c r="H435" s="3"/>
      <c r="I435" s="3"/>
      <c r="J435" s="3"/>
      <c r="K435" s="3"/>
      <c r="L435" s="3"/>
      <c r="M435" s="3"/>
      <c r="N435" s="3"/>
      <c r="O435" s="3"/>
      <c r="P435" s="3"/>
      <c r="Q435" s="3"/>
      <c r="R435" s="3"/>
      <c r="S435" s="3"/>
      <c r="T435" s="3"/>
      <c r="U435" s="3"/>
      <c r="V435" s="3"/>
      <c r="W435" s="3"/>
      <c r="X435" s="3"/>
      <c r="Y435" s="36"/>
    </row>
    <row r="436" spans="1:25">
      <c r="A436" s="3"/>
      <c r="B436" s="3"/>
      <c r="C436" s="3"/>
      <c r="D436" s="31"/>
      <c r="E436" s="31"/>
      <c r="F436" s="3"/>
      <c r="G436" s="3"/>
      <c r="H436" s="3"/>
      <c r="I436" s="3"/>
      <c r="J436" s="3"/>
      <c r="K436" s="3"/>
      <c r="L436" s="3"/>
      <c r="M436" s="3"/>
      <c r="N436" s="3"/>
      <c r="O436" s="3"/>
      <c r="P436" s="3"/>
      <c r="Q436" s="3"/>
      <c r="R436" s="3"/>
      <c r="S436" s="3"/>
      <c r="T436" s="3"/>
      <c r="U436" s="3"/>
      <c r="V436" s="3"/>
      <c r="W436" s="3"/>
      <c r="X436" s="3"/>
      <c r="Y436" s="36"/>
    </row>
    <row r="437" spans="1:25">
      <c r="A437" s="3"/>
      <c r="B437" s="3"/>
      <c r="C437" s="3"/>
      <c r="D437" s="31"/>
      <c r="E437" s="31"/>
      <c r="F437" s="3"/>
      <c r="G437" s="3"/>
      <c r="H437" s="3"/>
      <c r="I437" s="3"/>
      <c r="J437" s="3"/>
      <c r="K437" s="3"/>
      <c r="L437" s="3"/>
      <c r="M437" s="3"/>
      <c r="N437" s="3"/>
      <c r="O437" s="3"/>
      <c r="P437" s="3"/>
      <c r="Q437" s="3"/>
      <c r="R437" s="3"/>
      <c r="S437" s="3"/>
      <c r="T437" s="3"/>
      <c r="U437" s="3"/>
      <c r="V437" s="3"/>
      <c r="W437" s="3"/>
      <c r="X437" s="3"/>
      <c r="Y437" s="36"/>
    </row>
    <row r="438" spans="1:25">
      <c r="A438" s="3"/>
      <c r="B438" s="3"/>
      <c r="C438" s="3"/>
      <c r="D438" s="31"/>
      <c r="E438" s="31"/>
      <c r="F438" s="3"/>
      <c r="G438" s="3"/>
      <c r="H438" s="3"/>
      <c r="I438" s="3"/>
      <c r="J438" s="3"/>
      <c r="K438" s="3"/>
      <c r="L438" s="3"/>
      <c r="M438" s="3"/>
      <c r="N438" s="3"/>
      <c r="O438" s="3"/>
      <c r="P438" s="3"/>
      <c r="Q438" s="3"/>
      <c r="R438" s="3"/>
      <c r="S438" s="3"/>
      <c r="T438" s="3"/>
      <c r="U438" s="3"/>
      <c r="V438" s="3"/>
      <c r="W438" s="3"/>
      <c r="X438" s="3"/>
      <c r="Y438" s="36"/>
    </row>
    <row r="439" spans="1:25">
      <c r="A439" s="3"/>
      <c r="B439" s="3"/>
      <c r="C439" s="3"/>
      <c r="D439" s="31"/>
      <c r="E439" s="31"/>
      <c r="F439" s="3"/>
      <c r="G439" s="3"/>
      <c r="H439" s="3"/>
      <c r="I439" s="3"/>
      <c r="J439" s="3"/>
      <c r="K439" s="3"/>
      <c r="L439" s="3"/>
      <c r="M439" s="3"/>
      <c r="N439" s="3"/>
      <c r="O439" s="3"/>
      <c r="P439" s="3"/>
      <c r="Q439" s="3"/>
      <c r="R439" s="3"/>
      <c r="S439" s="3"/>
      <c r="T439" s="3"/>
      <c r="U439" s="3"/>
      <c r="V439" s="3"/>
      <c r="W439" s="3"/>
      <c r="X439" s="3"/>
      <c r="Y439" s="36"/>
    </row>
    <row r="440" spans="1:25">
      <c r="A440" s="3"/>
      <c r="B440" s="3"/>
      <c r="C440" s="3"/>
      <c r="D440" s="31"/>
      <c r="E440" s="31"/>
      <c r="F440" s="3"/>
      <c r="G440" s="3"/>
      <c r="H440" s="3"/>
      <c r="I440" s="3"/>
      <c r="J440" s="3"/>
      <c r="K440" s="3"/>
      <c r="L440" s="3"/>
      <c r="M440" s="3"/>
      <c r="N440" s="3"/>
      <c r="O440" s="3"/>
      <c r="P440" s="3"/>
      <c r="Q440" s="3"/>
      <c r="R440" s="3"/>
      <c r="S440" s="3"/>
      <c r="T440" s="3"/>
      <c r="U440" s="3"/>
      <c r="V440" s="3"/>
      <c r="W440" s="3"/>
      <c r="X440" s="3"/>
      <c r="Y440" s="36"/>
    </row>
    <row r="441" spans="1:25">
      <c r="A441" s="3"/>
      <c r="B441" s="3"/>
      <c r="C441" s="3"/>
      <c r="D441" s="31"/>
      <c r="E441" s="31"/>
      <c r="F441" s="3"/>
      <c r="G441" s="3"/>
      <c r="H441" s="3"/>
      <c r="I441" s="3"/>
      <c r="J441" s="3"/>
      <c r="K441" s="3"/>
      <c r="L441" s="3"/>
      <c r="M441" s="3"/>
      <c r="N441" s="3"/>
      <c r="O441" s="3"/>
      <c r="P441" s="3"/>
      <c r="Q441" s="3"/>
      <c r="R441" s="3"/>
      <c r="S441" s="3"/>
      <c r="T441" s="3"/>
      <c r="U441" s="3"/>
      <c r="V441" s="3"/>
      <c r="W441" s="3"/>
      <c r="X441" s="3"/>
      <c r="Y441" s="36"/>
    </row>
    <row r="442" spans="1:25">
      <c r="A442" s="3"/>
      <c r="B442" s="3"/>
      <c r="C442" s="3"/>
      <c r="D442" s="31"/>
      <c r="E442" s="31"/>
      <c r="F442" s="3"/>
      <c r="G442" s="3"/>
      <c r="H442" s="3"/>
      <c r="I442" s="3"/>
      <c r="J442" s="3"/>
      <c r="K442" s="3"/>
      <c r="L442" s="3"/>
      <c r="M442" s="3"/>
      <c r="N442" s="3"/>
      <c r="O442" s="3"/>
      <c r="P442" s="3"/>
      <c r="Q442" s="3"/>
      <c r="R442" s="3"/>
      <c r="S442" s="3"/>
      <c r="T442" s="3"/>
      <c r="U442" s="3"/>
      <c r="V442" s="3"/>
      <c r="W442" s="3"/>
      <c r="X442" s="3"/>
      <c r="Y442" s="36"/>
    </row>
    <row r="443" spans="1:25">
      <c r="A443" s="3"/>
      <c r="B443" s="3"/>
      <c r="C443" s="3"/>
      <c r="D443" s="31"/>
      <c r="E443" s="31"/>
      <c r="F443" s="3"/>
      <c r="G443" s="3"/>
      <c r="H443" s="3"/>
      <c r="I443" s="3"/>
      <c r="J443" s="3"/>
      <c r="K443" s="3"/>
      <c r="L443" s="3"/>
      <c r="M443" s="3"/>
      <c r="N443" s="3"/>
      <c r="O443" s="3"/>
      <c r="P443" s="3"/>
      <c r="Q443" s="3"/>
      <c r="R443" s="3"/>
      <c r="S443" s="3"/>
      <c r="T443" s="3"/>
      <c r="U443" s="3"/>
      <c r="V443" s="3"/>
      <c r="W443" s="3"/>
      <c r="X443" s="3"/>
      <c r="Y443" s="36"/>
    </row>
    <row r="444" spans="1:25">
      <c r="A444" s="3"/>
      <c r="B444" s="3"/>
      <c r="C444" s="3"/>
      <c r="D444" s="31"/>
      <c r="E444" s="31"/>
      <c r="F444" s="3"/>
      <c r="G444" s="3"/>
      <c r="H444" s="3"/>
      <c r="I444" s="3"/>
      <c r="J444" s="3"/>
      <c r="K444" s="3"/>
      <c r="L444" s="3"/>
      <c r="M444" s="3"/>
      <c r="N444" s="3"/>
      <c r="O444" s="3"/>
      <c r="P444" s="3"/>
      <c r="Q444" s="3"/>
      <c r="R444" s="3"/>
      <c r="S444" s="3"/>
      <c r="T444" s="3"/>
      <c r="U444" s="3"/>
      <c r="V444" s="3"/>
      <c r="W444" s="3"/>
      <c r="X444" s="3"/>
      <c r="Y444" s="36"/>
    </row>
    <row r="445" spans="1:25">
      <c r="A445" s="3"/>
      <c r="B445" s="3"/>
      <c r="C445" s="3"/>
      <c r="D445" s="31"/>
      <c r="E445" s="31"/>
      <c r="F445" s="3"/>
      <c r="G445" s="3"/>
      <c r="H445" s="3"/>
      <c r="I445" s="3"/>
      <c r="J445" s="3"/>
      <c r="K445" s="3"/>
      <c r="L445" s="3"/>
      <c r="M445" s="3"/>
      <c r="N445" s="3"/>
      <c r="O445" s="3"/>
      <c r="P445" s="3"/>
      <c r="Q445" s="3"/>
      <c r="R445" s="3"/>
      <c r="S445" s="3"/>
      <c r="T445" s="3"/>
      <c r="U445" s="3"/>
      <c r="V445" s="3"/>
      <c r="W445" s="3"/>
      <c r="X445" s="3"/>
      <c r="Y445" s="36"/>
    </row>
    <row r="446" spans="1:25">
      <c r="A446" s="3"/>
      <c r="B446" s="3"/>
      <c r="C446" s="3"/>
      <c r="D446" s="31"/>
      <c r="E446" s="31"/>
      <c r="F446" s="3"/>
      <c r="G446" s="3"/>
      <c r="H446" s="3"/>
      <c r="I446" s="3"/>
      <c r="J446" s="3"/>
      <c r="K446" s="3"/>
      <c r="L446" s="3"/>
      <c r="M446" s="3"/>
      <c r="N446" s="3"/>
      <c r="O446" s="3"/>
      <c r="P446" s="3"/>
      <c r="Q446" s="3"/>
      <c r="R446" s="3"/>
      <c r="S446" s="3"/>
      <c r="T446" s="3"/>
      <c r="U446" s="3"/>
      <c r="V446" s="3"/>
      <c r="W446" s="3"/>
      <c r="X446" s="3"/>
      <c r="Y446" s="36"/>
    </row>
    <row r="447" spans="1:25">
      <c r="A447" s="3"/>
      <c r="B447" s="3"/>
      <c r="C447" s="3"/>
      <c r="D447" s="31"/>
      <c r="E447" s="31"/>
      <c r="F447" s="3"/>
      <c r="G447" s="3"/>
      <c r="H447" s="3"/>
      <c r="I447" s="3"/>
      <c r="J447" s="3"/>
      <c r="K447" s="3"/>
      <c r="L447" s="3"/>
      <c r="M447" s="3"/>
      <c r="N447" s="3"/>
      <c r="O447" s="3"/>
      <c r="P447" s="3"/>
      <c r="Q447" s="3"/>
      <c r="R447" s="3"/>
      <c r="S447" s="3"/>
      <c r="T447" s="3"/>
      <c r="U447" s="3"/>
      <c r="V447" s="3"/>
      <c r="W447" s="3"/>
      <c r="X447" s="3"/>
      <c r="Y447" s="36"/>
    </row>
    <row r="448" spans="1:25">
      <c r="A448" s="3"/>
      <c r="B448" s="3"/>
      <c r="C448" s="3"/>
      <c r="D448" s="31"/>
      <c r="E448" s="31"/>
      <c r="F448" s="3"/>
      <c r="G448" s="3"/>
      <c r="H448" s="3"/>
      <c r="I448" s="3"/>
      <c r="J448" s="3"/>
      <c r="K448" s="3"/>
      <c r="L448" s="3"/>
      <c r="M448" s="3"/>
      <c r="N448" s="3"/>
      <c r="O448" s="3"/>
      <c r="P448" s="3"/>
      <c r="Q448" s="3"/>
      <c r="R448" s="3"/>
      <c r="S448" s="3"/>
      <c r="T448" s="3"/>
      <c r="U448" s="3"/>
      <c r="V448" s="3"/>
      <c r="W448" s="3"/>
      <c r="X448" s="3"/>
      <c r="Y448" s="36"/>
    </row>
    <row r="449" spans="1:25">
      <c r="A449" s="3"/>
      <c r="B449" s="3"/>
      <c r="C449" s="3"/>
      <c r="D449" s="31"/>
      <c r="E449" s="31"/>
      <c r="F449" s="3"/>
      <c r="G449" s="3"/>
      <c r="H449" s="3"/>
      <c r="I449" s="3"/>
      <c r="J449" s="3"/>
      <c r="K449" s="3"/>
      <c r="L449" s="3"/>
      <c r="M449" s="3"/>
      <c r="N449" s="3"/>
      <c r="O449" s="3"/>
      <c r="P449" s="3"/>
      <c r="Q449" s="3"/>
      <c r="R449" s="3"/>
      <c r="S449" s="3"/>
      <c r="T449" s="3"/>
      <c r="U449" s="3"/>
      <c r="V449" s="3"/>
      <c r="W449" s="3"/>
      <c r="X449" s="3"/>
      <c r="Y449" s="36"/>
    </row>
    <row r="450" spans="1:25">
      <c r="A450" s="3"/>
      <c r="B450" s="3"/>
      <c r="C450" s="3"/>
      <c r="D450" s="31"/>
      <c r="E450" s="31"/>
      <c r="F450" s="3"/>
      <c r="G450" s="3"/>
      <c r="H450" s="3"/>
      <c r="I450" s="3"/>
      <c r="J450" s="3"/>
      <c r="K450" s="3"/>
      <c r="L450" s="3"/>
      <c r="M450" s="3"/>
      <c r="N450" s="3"/>
      <c r="O450" s="3"/>
      <c r="P450" s="3"/>
      <c r="Q450" s="3"/>
      <c r="R450" s="3"/>
      <c r="S450" s="3"/>
      <c r="T450" s="3"/>
      <c r="U450" s="3"/>
      <c r="V450" s="3"/>
      <c r="W450" s="3"/>
      <c r="X450" s="3"/>
      <c r="Y450" s="36"/>
    </row>
    <row r="451" spans="1:25">
      <c r="A451" s="3"/>
      <c r="B451" s="3"/>
      <c r="C451" s="3"/>
      <c r="D451" s="31"/>
      <c r="E451" s="31"/>
      <c r="F451" s="3"/>
      <c r="G451" s="3"/>
      <c r="H451" s="3"/>
      <c r="I451" s="3"/>
      <c r="J451" s="3"/>
      <c r="K451" s="3"/>
      <c r="L451" s="3"/>
      <c r="M451" s="3"/>
      <c r="N451" s="3"/>
      <c r="O451" s="3"/>
      <c r="P451" s="3"/>
      <c r="Q451" s="3"/>
      <c r="R451" s="3"/>
      <c r="S451" s="3"/>
      <c r="T451" s="3"/>
      <c r="U451" s="3"/>
      <c r="V451" s="3"/>
      <c r="W451" s="3"/>
      <c r="X451" s="3"/>
      <c r="Y451" s="36"/>
    </row>
    <row r="452" spans="1:25">
      <c r="A452" s="3"/>
      <c r="B452" s="3"/>
      <c r="C452" s="3"/>
      <c r="D452" s="31"/>
      <c r="E452" s="31"/>
      <c r="F452" s="3"/>
      <c r="G452" s="3"/>
      <c r="H452" s="3"/>
      <c r="I452" s="3"/>
      <c r="J452" s="3"/>
      <c r="K452" s="3"/>
      <c r="L452" s="3"/>
      <c r="M452" s="3"/>
      <c r="N452" s="3"/>
      <c r="O452" s="3"/>
      <c r="P452" s="3"/>
      <c r="Q452" s="3"/>
      <c r="R452" s="3"/>
      <c r="S452" s="3"/>
      <c r="T452" s="3"/>
      <c r="U452" s="3"/>
      <c r="V452" s="3"/>
      <c r="W452" s="3"/>
      <c r="X452" s="3"/>
      <c r="Y452" s="36"/>
    </row>
    <row r="453" spans="1:25">
      <c r="A453" s="3"/>
      <c r="B453" s="3"/>
      <c r="C453" s="3"/>
      <c r="D453" s="31"/>
      <c r="E453" s="31"/>
      <c r="F453" s="3"/>
      <c r="G453" s="3"/>
      <c r="H453" s="3"/>
      <c r="I453" s="3"/>
      <c r="J453" s="3"/>
      <c r="K453" s="3"/>
      <c r="L453" s="3"/>
      <c r="M453" s="3"/>
      <c r="N453" s="3"/>
      <c r="O453" s="3"/>
      <c r="P453" s="3"/>
      <c r="Q453" s="3"/>
      <c r="R453" s="3"/>
      <c r="S453" s="3"/>
      <c r="T453" s="3"/>
      <c r="U453" s="3"/>
      <c r="V453" s="3"/>
      <c r="W453" s="3"/>
      <c r="X453" s="3"/>
      <c r="Y453" s="36"/>
    </row>
    <row r="454" spans="1:25">
      <c r="A454" s="3"/>
      <c r="B454" s="3"/>
      <c r="C454" s="3"/>
      <c r="D454" s="31"/>
      <c r="E454" s="31"/>
      <c r="F454" s="3"/>
      <c r="G454" s="3"/>
      <c r="H454" s="3"/>
      <c r="I454" s="3"/>
      <c r="J454" s="3"/>
      <c r="K454" s="3"/>
      <c r="L454" s="3"/>
      <c r="M454" s="3"/>
      <c r="N454" s="3"/>
      <c r="O454" s="3"/>
      <c r="P454" s="3"/>
      <c r="Q454" s="3"/>
      <c r="R454" s="3"/>
      <c r="S454" s="3"/>
      <c r="T454" s="3"/>
      <c r="U454" s="3"/>
      <c r="V454" s="3"/>
      <c r="W454" s="3"/>
      <c r="X454" s="3"/>
      <c r="Y454" s="36"/>
    </row>
    <row r="455" spans="1:25">
      <c r="A455" s="3"/>
      <c r="B455" s="3"/>
      <c r="C455" s="3"/>
      <c r="D455" s="31"/>
      <c r="E455" s="31"/>
      <c r="F455" s="3"/>
      <c r="G455" s="3"/>
      <c r="H455" s="3"/>
      <c r="I455" s="3"/>
      <c r="J455" s="3"/>
      <c r="K455" s="3"/>
      <c r="L455" s="3"/>
      <c r="M455" s="3"/>
      <c r="N455" s="3"/>
      <c r="O455" s="3"/>
      <c r="P455" s="3"/>
      <c r="Q455" s="3"/>
      <c r="R455" s="3"/>
      <c r="S455" s="3"/>
      <c r="T455" s="3"/>
      <c r="U455" s="3"/>
      <c r="V455" s="3"/>
      <c r="W455" s="3"/>
      <c r="X455" s="3"/>
      <c r="Y455" s="36"/>
    </row>
    <row r="456" spans="1:25">
      <c r="A456" s="3"/>
      <c r="B456" s="3"/>
      <c r="C456" s="3"/>
      <c r="D456" s="31"/>
      <c r="E456" s="31"/>
      <c r="F456" s="3"/>
      <c r="G456" s="3"/>
      <c r="H456" s="3"/>
      <c r="I456" s="3"/>
      <c r="J456" s="3"/>
      <c r="K456" s="3"/>
      <c r="L456" s="3"/>
      <c r="M456" s="3"/>
      <c r="N456" s="3"/>
      <c r="O456" s="3"/>
      <c r="P456" s="3"/>
      <c r="Q456" s="3"/>
      <c r="R456" s="3"/>
      <c r="S456" s="3"/>
      <c r="T456" s="3"/>
      <c r="U456" s="3"/>
      <c r="V456" s="3"/>
      <c r="W456" s="3"/>
      <c r="X456" s="3"/>
      <c r="Y456" s="36"/>
    </row>
    <row r="457" spans="1:25">
      <c r="A457" s="3"/>
      <c r="B457" s="3"/>
      <c r="C457" s="3"/>
      <c r="D457" s="31"/>
      <c r="E457" s="31"/>
      <c r="F457" s="3"/>
      <c r="G457" s="3"/>
      <c r="H457" s="3"/>
      <c r="I457" s="3"/>
      <c r="J457" s="3"/>
      <c r="K457" s="3"/>
      <c r="L457" s="3"/>
      <c r="M457" s="3"/>
      <c r="N457" s="3"/>
      <c r="O457" s="3"/>
      <c r="P457" s="3"/>
      <c r="Q457" s="3"/>
      <c r="R457" s="3"/>
      <c r="S457" s="3"/>
      <c r="T457" s="3"/>
      <c r="U457" s="3"/>
      <c r="V457" s="3"/>
      <c r="W457" s="3"/>
      <c r="X457" s="3"/>
      <c r="Y457" s="36"/>
    </row>
    <row r="458" spans="1:25">
      <c r="A458" s="3"/>
      <c r="B458" s="3"/>
      <c r="C458" s="3"/>
      <c r="D458" s="31"/>
      <c r="E458" s="31"/>
      <c r="F458" s="3"/>
      <c r="G458" s="3"/>
      <c r="H458" s="3"/>
      <c r="I458" s="3"/>
      <c r="J458" s="3"/>
      <c r="K458" s="3"/>
      <c r="L458" s="3"/>
      <c r="M458" s="3"/>
      <c r="N458" s="3"/>
      <c r="O458" s="3"/>
      <c r="P458" s="3"/>
      <c r="Q458" s="3"/>
      <c r="R458" s="3"/>
      <c r="S458" s="3"/>
      <c r="T458" s="3"/>
      <c r="U458" s="3"/>
      <c r="V458" s="3"/>
      <c r="W458" s="3"/>
      <c r="X458" s="3"/>
      <c r="Y458" s="36"/>
    </row>
    <row r="459" spans="1:25">
      <c r="A459" s="3"/>
      <c r="B459" s="3"/>
      <c r="C459" s="3"/>
      <c r="D459" s="31"/>
      <c r="E459" s="31"/>
      <c r="F459" s="3"/>
      <c r="G459" s="3"/>
      <c r="H459" s="3"/>
      <c r="I459" s="3"/>
      <c r="J459" s="3"/>
      <c r="K459" s="3"/>
      <c r="L459" s="3"/>
      <c r="M459" s="3"/>
      <c r="N459" s="3"/>
      <c r="O459" s="3"/>
      <c r="P459" s="3"/>
      <c r="Q459" s="3"/>
      <c r="R459" s="3"/>
      <c r="S459" s="3"/>
      <c r="T459" s="3"/>
      <c r="U459" s="3"/>
      <c r="V459" s="3"/>
      <c r="W459" s="3"/>
      <c r="X459" s="3"/>
      <c r="Y459" s="36"/>
    </row>
    <row r="460" spans="1:25">
      <c r="A460" s="3"/>
      <c r="B460" s="3"/>
      <c r="C460" s="3"/>
      <c r="D460" s="31"/>
      <c r="E460" s="31"/>
      <c r="F460" s="3"/>
      <c r="G460" s="3"/>
      <c r="H460" s="3"/>
      <c r="I460" s="3"/>
      <c r="J460" s="3"/>
      <c r="K460" s="3"/>
      <c r="L460" s="3"/>
      <c r="M460" s="3"/>
      <c r="N460" s="3"/>
      <c r="O460" s="3"/>
      <c r="P460" s="3"/>
      <c r="Q460" s="3"/>
      <c r="R460" s="3"/>
      <c r="S460" s="3"/>
      <c r="T460" s="3"/>
      <c r="U460" s="3"/>
      <c r="V460" s="3"/>
      <c r="W460" s="3"/>
      <c r="X460" s="3"/>
      <c r="Y460" s="36"/>
    </row>
    <row r="461" spans="1:25">
      <c r="A461" s="3"/>
      <c r="B461" s="3"/>
      <c r="C461" s="3"/>
      <c r="D461" s="31"/>
      <c r="E461" s="31"/>
      <c r="F461" s="3"/>
      <c r="G461" s="3"/>
      <c r="H461" s="3"/>
      <c r="I461" s="3"/>
      <c r="J461" s="3"/>
      <c r="K461" s="3"/>
      <c r="L461" s="3"/>
      <c r="M461" s="3"/>
      <c r="N461" s="3"/>
      <c r="O461" s="3"/>
      <c r="P461" s="3"/>
      <c r="Q461" s="3"/>
      <c r="R461" s="3"/>
      <c r="S461" s="3"/>
      <c r="T461" s="3"/>
      <c r="U461" s="3"/>
      <c r="V461" s="3"/>
      <c r="W461" s="3"/>
      <c r="X461" s="3"/>
      <c r="Y461" s="36"/>
    </row>
    <row r="462" spans="1:25">
      <c r="A462" s="3"/>
      <c r="B462" s="3"/>
      <c r="C462" s="3"/>
      <c r="D462" s="31"/>
      <c r="E462" s="31"/>
      <c r="F462" s="3"/>
      <c r="G462" s="3"/>
      <c r="H462" s="3"/>
      <c r="I462" s="3"/>
      <c r="J462" s="3"/>
      <c r="K462" s="3"/>
      <c r="L462" s="3"/>
      <c r="M462" s="3"/>
      <c r="N462" s="3"/>
      <c r="O462" s="3"/>
      <c r="P462" s="3"/>
      <c r="Q462" s="3"/>
      <c r="R462" s="3"/>
      <c r="S462" s="3"/>
      <c r="T462" s="3"/>
      <c r="U462" s="3"/>
      <c r="V462" s="3"/>
      <c r="W462" s="3"/>
      <c r="X462" s="3"/>
      <c r="Y462" s="36"/>
    </row>
    <row r="463" spans="1:25">
      <c r="A463" s="3"/>
      <c r="B463" s="3"/>
      <c r="C463" s="3"/>
      <c r="D463" s="31"/>
      <c r="E463" s="31"/>
      <c r="F463" s="3"/>
      <c r="G463" s="3"/>
      <c r="H463" s="3"/>
      <c r="I463" s="3"/>
      <c r="J463" s="3"/>
      <c r="K463" s="3"/>
      <c r="L463" s="3"/>
      <c r="M463" s="3"/>
      <c r="N463" s="3"/>
      <c r="O463" s="3"/>
      <c r="P463" s="3"/>
      <c r="Q463" s="3"/>
      <c r="R463" s="3"/>
      <c r="S463" s="3"/>
      <c r="T463" s="3"/>
      <c r="U463" s="3"/>
      <c r="V463" s="3"/>
      <c r="W463" s="3"/>
      <c r="X463" s="3"/>
      <c r="Y463" s="36"/>
    </row>
    <row r="464" spans="1:25">
      <c r="A464" s="3"/>
      <c r="B464" s="3"/>
      <c r="C464" s="3"/>
      <c r="D464" s="31"/>
      <c r="E464" s="31"/>
      <c r="F464" s="3"/>
      <c r="G464" s="3"/>
      <c r="H464" s="3"/>
      <c r="I464" s="3"/>
      <c r="J464" s="3"/>
      <c r="K464" s="3"/>
      <c r="L464" s="3"/>
      <c r="M464" s="3"/>
      <c r="N464" s="3"/>
      <c r="O464" s="3"/>
      <c r="P464" s="3"/>
      <c r="Q464" s="3"/>
      <c r="R464" s="3"/>
      <c r="S464" s="3"/>
      <c r="T464" s="3"/>
      <c r="U464" s="3"/>
      <c r="V464" s="3"/>
      <c r="W464" s="3"/>
      <c r="X464" s="3"/>
      <c r="Y464" s="36"/>
    </row>
    <row r="465" spans="1:25">
      <c r="A465" s="3"/>
      <c r="B465" s="3"/>
      <c r="C465" s="3"/>
      <c r="D465" s="31"/>
      <c r="E465" s="31"/>
      <c r="F465" s="3"/>
      <c r="G465" s="3"/>
      <c r="H465" s="3"/>
      <c r="I465" s="3"/>
      <c r="J465" s="3"/>
      <c r="K465" s="3"/>
      <c r="L465" s="3"/>
      <c r="M465" s="3"/>
      <c r="N465" s="3"/>
      <c r="O465" s="3"/>
      <c r="P465" s="3"/>
      <c r="Q465" s="3"/>
      <c r="R465" s="3"/>
      <c r="S465" s="3"/>
      <c r="T465" s="3"/>
      <c r="U465" s="3"/>
      <c r="V465" s="3"/>
      <c r="W465" s="3"/>
      <c r="X465" s="3"/>
      <c r="Y465" s="36"/>
    </row>
    <row r="466" spans="1:25">
      <c r="A466" s="3"/>
      <c r="B466" s="3"/>
      <c r="C466" s="3"/>
      <c r="D466" s="31"/>
      <c r="E466" s="31"/>
      <c r="F466" s="3"/>
      <c r="G466" s="3"/>
      <c r="H466" s="3"/>
      <c r="I466" s="3"/>
      <c r="J466" s="3"/>
      <c r="K466" s="3"/>
      <c r="L466" s="3"/>
      <c r="M466" s="3"/>
      <c r="N466" s="3"/>
      <c r="O466" s="3"/>
      <c r="P466" s="3"/>
      <c r="Q466" s="3"/>
      <c r="R466" s="3"/>
      <c r="S466" s="3"/>
      <c r="T466" s="3"/>
      <c r="U466" s="3"/>
      <c r="V466" s="3"/>
      <c r="W466" s="3"/>
      <c r="X466" s="3"/>
      <c r="Y466" s="36"/>
    </row>
    <row r="467" spans="1:25">
      <c r="A467" s="3"/>
      <c r="B467" s="3"/>
      <c r="C467" s="3"/>
      <c r="D467" s="31"/>
      <c r="E467" s="31"/>
      <c r="F467" s="3"/>
      <c r="G467" s="3"/>
      <c r="H467" s="3"/>
      <c r="I467" s="3"/>
      <c r="J467" s="3"/>
      <c r="K467" s="3"/>
      <c r="L467" s="3"/>
      <c r="M467" s="3"/>
      <c r="N467" s="3"/>
      <c r="O467" s="3"/>
      <c r="P467" s="3"/>
      <c r="Q467" s="3"/>
      <c r="R467" s="3"/>
      <c r="S467" s="3"/>
      <c r="T467" s="3"/>
      <c r="U467" s="3"/>
      <c r="V467" s="3"/>
      <c r="W467" s="3"/>
      <c r="X467" s="3"/>
      <c r="Y467" s="36"/>
    </row>
    <row r="468" spans="1:25">
      <c r="A468" s="3"/>
      <c r="B468" s="3"/>
      <c r="C468" s="3"/>
      <c r="D468" s="31"/>
      <c r="E468" s="31"/>
      <c r="F468" s="3"/>
      <c r="G468" s="3"/>
      <c r="H468" s="3"/>
      <c r="I468" s="3"/>
      <c r="J468" s="3"/>
      <c r="K468" s="3"/>
      <c r="L468" s="3"/>
      <c r="M468" s="3"/>
      <c r="N468" s="3"/>
      <c r="O468" s="3"/>
      <c r="P468" s="3"/>
      <c r="Q468" s="3"/>
      <c r="R468" s="3"/>
      <c r="S468" s="3"/>
      <c r="T468" s="3"/>
      <c r="U468" s="3"/>
      <c r="V468" s="3"/>
      <c r="W468" s="3"/>
      <c r="X468" s="3"/>
      <c r="Y468" s="36"/>
    </row>
    <row r="469" spans="1:25">
      <c r="A469" s="3"/>
      <c r="B469" s="3"/>
      <c r="C469" s="3"/>
      <c r="D469" s="31"/>
      <c r="E469" s="31"/>
      <c r="F469" s="3"/>
      <c r="G469" s="3"/>
      <c r="H469" s="3"/>
      <c r="I469" s="3"/>
      <c r="J469" s="3"/>
      <c r="K469" s="3"/>
      <c r="L469" s="3"/>
      <c r="M469" s="3"/>
      <c r="N469" s="3"/>
      <c r="O469" s="3"/>
      <c r="P469" s="3"/>
      <c r="Q469" s="3"/>
      <c r="R469" s="3"/>
      <c r="S469" s="3"/>
      <c r="T469" s="3"/>
      <c r="U469" s="3"/>
      <c r="V469" s="3"/>
      <c r="W469" s="3"/>
      <c r="X469" s="3"/>
      <c r="Y469" s="36"/>
    </row>
    <row r="470" spans="1:25">
      <c r="A470" s="3"/>
      <c r="B470" s="3"/>
      <c r="C470" s="3"/>
      <c r="D470" s="31"/>
      <c r="E470" s="31"/>
      <c r="F470" s="3"/>
      <c r="G470" s="3"/>
      <c r="H470" s="3"/>
      <c r="I470" s="3"/>
      <c r="J470" s="3"/>
      <c r="K470" s="3"/>
      <c r="L470" s="3"/>
      <c r="M470" s="3"/>
      <c r="N470" s="3"/>
      <c r="O470" s="3"/>
      <c r="P470" s="3"/>
      <c r="Q470" s="3"/>
      <c r="R470" s="3"/>
      <c r="S470" s="3"/>
      <c r="T470" s="3"/>
      <c r="U470" s="3"/>
      <c r="V470" s="3"/>
      <c r="W470" s="3"/>
      <c r="X470" s="3"/>
      <c r="Y470" s="36"/>
    </row>
    <row r="471" spans="1:25">
      <c r="A471" s="3"/>
      <c r="B471" s="3"/>
      <c r="C471" s="3"/>
      <c r="D471" s="31"/>
      <c r="E471" s="31"/>
      <c r="F471" s="3"/>
      <c r="G471" s="3"/>
      <c r="H471" s="3"/>
      <c r="I471" s="3"/>
      <c r="J471" s="3"/>
      <c r="K471" s="3"/>
      <c r="L471" s="3"/>
      <c r="M471" s="3"/>
      <c r="N471" s="3"/>
      <c r="O471" s="3"/>
      <c r="P471" s="3"/>
      <c r="Q471" s="3"/>
      <c r="R471" s="3"/>
      <c r="S471" s="3"/>
      <c r="T471" s="3"/>
      <c r="U471" s="3"/>
      <c r="V471" s="3"/>
      <c r="W471" s="3"/>
      <c r="X471" s="3"/>
      <c r="Y471" s="36"/>
    </row>
    <row r="472" spans="1:25">
      <c r="A472" s="3"/>
      <c r="B472" s="3"/>
      <c r="C472" s="3"/>
      <c r="D472" s="31"/>
      <c r="E472" s="31"/>
      <c r="F472" s="3"/>
      <c r="G472" s="3"/>
      <c r="H472" s="3"/>
      <c r="I472" s="3"/>
      <c r="J472" s="3"/>
      <c r="K472" s="3"/>
      <c r="L472" s="3"/>
      <c r="M472" s="3"/>
      <c r="N472" s="3"/>
      <c r="O472" s="3"/>
      <c r="P472" s="3"/>
      <c r="Q472" s="3"/>
      <c r="R472" s="3"/>
      <c r="S472" s="3"/>
      <c r="T472" s="3"/>
      <c r="U472" s="3"/>
      <c r="V472" s="3"/>
      <c r="W472" s="3"/>
      <c r="X472" s="3"/>
      <c r="Y472" s="36"/>
    </row>
    <row r="473" spans="1:25">
      <c r="A473" s="3"/>
      <c r="B473" s="3"/>
      <c r="C473" s="3"/>
      <c r="D473" s="31"/>
      <c r="E473" s="31"/>
      <c r="F473" s="3"/>
      <c r="G473" s="3"/>
      <c r="H473" s="3"/>
      <c r="I473" s="3"/>
      <c r="J473" s="3"/>
      <c r="K473" s="3"/>
      <c r="L473" s="3"/>
      <c r="M473" s="3"/>
      <c r="N473" s="3"/>
      <c r="O473" s="3"/>
      <c r="P473" s="3"/>
      <c r="Q473" s="3"/>
      <c r="R473" s="3"/>
      <c r="S473" s="3"/>
      <c r="T473" s="3"/>
      <c r="U473" s="3"/>
      <c r="V473" s="3"/>
      <c r="W473" s="3"/>
      <c r="X473" s="3"/>
      <c r="Y473" s="36"/>
    </row>
    <row r="474" spans="1:25">
      <c r="A474" s="3"/>
      <c r="B474" s="3"/>
      <c r="C474" s="3"/>
      <c r="D474" s="31"/>
      <c r="E474" s="31"/>
      <c r="F474" s="3"/>
      <c r="G474" s="3"/>
      <c r="H474" s="3"/>
      <c r="I474" s="3"/>
      <c r="J474" s="3"/>
      <c r="K474" s="3"/>
      <c r="L474" s="3"/>
      <c r="M474" s="3"/>
      <c r="N474" s="3"/>
      <c r="O474" s="3"/>
      <c r="P474" s="3"/>
      <c r="Q474" s="3"/>
      <c r="R474" s="3"/>
      <c r="S474" s="3"/>
      <c r="T474" s="3"/>
      <c r="U474" s="3"/>
      <c r="V474" s="3"/>
      <c r="W474" s="3"/>
      <c r="X474" s="3"/>
      <c r="Y474" s="36"/>
    </row>
    <row r="475" spans="1:25">
      <c r="A475" s="3"/>
      <c r="B475" s="3"/>
      <c r="C475" s="3"/>
      <c r="D475" s="31"/>
      <c r="E475" s="31"/>
      <c r="F475" s="3"/>
      <c r="G475" s="3"/>
      <c r="H475" s="3"/>
      <c r="I475" s="3"/>
      <c r="J475" s="3"/>
      <c r="K475" s="3"/>
      <c r="L475" s="3"/>
      <c r="M475" s="3"/>
      <c r="N475" s="3"/>
      <c r="O475" s="3"/>
      <c r="P475" s="3"/>
      <c r="Q475" s="3"/>
      <c r="R475" s="3"/>
      <c r="S475" s="3"/>
      <c r="T475" s="3"/>
      <c r="U475" s="3"/>
      <c r="V475" s="3"/>
      <c r="W475" s="3"/>
      <c r="X475" s="3"/>
      <c r="Y475" s="36"/>
    </row>
    <row r="476" spans="1:25">
      <c r="A476" s="3"/>
      <c r="B476" s="3"/>
      <c r="C476" s="3"/>
      <c r="D476" s="31"/>
      <c r="E476" s="31"/>
      <c r="F476" s="3"/>
      <c r="G476" s="3"/>
      <c r="H476" s="3"/>
      <c r="I476" s="3"/>
      <c r="J476" s="3"/>
      <c r="K476" s="3"/>
      <c r="L476" s="3"/>
      <c r="M476" s="3"/>
      <c r="N476" s="3"/>
      <c r="O476" s="3"/>
      <c r="P476" s="3"/>
      <c r="Q476" s="3"/>
      <c r="R476" s="3"/>
      <c r="S476" s="3"/>
      <c r="T476" s="3"/>
      <c r="U476" s="3"/>
      <c r="V476" s="3"/>
      <c r="W476" s="3"/>
      <c r="X476" s="3"/>
      <c r="Y476" s="36"/>
    </row>
    <row r="477" spans="1:25">
      <c r="A477" s="3"/>
      <c r="B477" s="3"/>
      <c r="C477" s="3"/>
      <c r="D477" s="31"/>
      <c r="E477" s="31"/>
      <c r="F477" s="3"/>
      <c r="G477" s="3"/>
      <c r="H477" s="3"/>
      <c r="I477" s="3"/>
      <c r="J477" s="3"/>
      <c r="K477" s="3"/>
      <c r="L477" s="3"/>
      <c r="M477" s="3"/>
      <c r="N477" s="3"/>
      <c r="O477" s="3"/>
      <c r="P477" s="3"/>
      <c r="Q477" s="3"/>
      <c r="R477" s="3"/>
      <c r="S477" s="3"/>
      <c r="T477" s="3"/>
      <c r="U477" s="3"/>
      <c r="V477" s="3"/>
      <c r="W477" s="3"/>
      <c r="X477" s="3"/>
      <c r="Y477" s="36"/>
    </row>
    <row r="478" spans="1:25">
      <c r="A478" s="3"/>
      <c r="B478" s="3"/>
      <c r="C478" s="3"/>
      <c r="D478" s="31"/>
      <c r="E478" s="31"/>
      <c r="F478" s="3"/>
      <c r="G478" s="3"/>
      <c r="H478" s="3"/>
      <c r="I478" s="3"/>
      <c r="J478" s="3"/>
      <c r="K478" s="3"/>
      <c r="L478" s="3"/>
      <c r="M478" s="3"/>
      <c r="N478" s="3"/>
      <c r="O478" s="3"/>
      <c r="P478" s="3"/>
      <c r="Q478" s="3"/>
      <c r="R478" s="3"/>
      <c r="S478" s="3"/>
      <c r="T478" s="3"/>
      <c r="U478" s="3"/>
      <c r="V478" s="3"/>
      <c r="W478" s="3"/>
      <c r="X478" s="3"/>
      <c r="Y478" s="36"/>
    </row>
    <row r="479" spans="1:25">
      <c r="A479" s="3"/>
      <c r="B479" s="3"/>
      <c r="C479" s="3"/>
      <c r="D479" s="31"/>
      <c r="E479" s="31"/>
      <c r="F479" s="3"/>
      <c r="G479" s="3"/>
      <c r="H479" s="3"/>
      <c r="I479" s="3"/>
      <c r="J479" s="3"/>
      <c r="K479" s="3"/>
      <c r="L479" s="3"/>
      <c r="M479" s="3"/>
      <c r="N479" s="3"/>
      <c r="O479" s="3"/>
      <c r="P479" s="3"/>
      <c r="Q479" s="3"/>
      <c r="R479" s="3"/>
      <c r="S479" s="3"/>
      <c r="T479" s="3"/>
      <c r="U479" s="3"/>
      <c r="V479" s="3"/>
      <c r="W479" s="3"/>
      <c r="X479" s="3"/>
      <c r="Y479" s="36"/>
    </row>
    <row r="480" spans="1:25">
      <c r="A480" s="3"/>
      <c r="B480" s="3"/>
      <c r="C480" s="3"/>
      <c r="D480" s="31"/>
      <c r="E480" s="31"/>
      <c r="F480" s="3"/>
      <c r="G480" s="3"/>
      <c r="H480" s="3"/>
      <c r="I480" s="3"/>
      <c r="J480" s="3"/>
      <c r="K480" s="3"/>
      <c r="L480" s="3"/>
      <c r="M480" s="3"/>
      <c r="N480" s="3"/>
      <c r="O480" s="3"/>
      <c r="P480" s="3"/>
      <c r="Q480" s="3"/>
      <c r="R480" s="3"/>
      <c r="S480" s="3"/>
      <c r="T480" s="3"/>
      <c r="U480" s="3"/>
      <c r="V480" s="3"/>
      <c r="W480" s="3"/>
      <c r="X480" s="3"/>
      <c r="Y480" s="36"/>
    </row>
    <row r="481" spans="1:25">
      <c r="A481" s="3"/>
      <c r="B481" s="3"/>
      <c r="C481" s="3"/>
      <c r="D481" s="31"/>
      <c r="E481" s="31"/>
      <c r="F481" s="3"/>
      <c r="G481" s="3"/>
      <c r="H481" s="3"/>
      <c r="I481" s="3"/>
      <c r="J481" s="3"/>
      <c r="K481" s="3"/>
      <c r="L481" s="3"/>
      <c r="M481" s="3"/>
      <c r="N481" s="3"/>
      <c r="O481" s="3"/>
      <c r="P481" s="3"/>
      <c r="Q481" s="3"/>
      <c r="R481" s="3"/>
      <c r="S481" s="3"/>
      <c r="T481" s="3"/>
      <c r="U481" s="3"/>
      <c r="V481" s="3"/>
      <c r="W481" s="3"/>
      <c r="X481" s="3"/>
      <c r="Y481" s="36"/>
    </row>
    <row r="482" spans="1:25">
      <c r="A482" s="3"/>
      <c r="B482" s="3"/>
      <c r="C482" s="3"/>
      <c r="D482" s="31"/>
      <c r="E482" s="31"/>
      <c r="F482" s="3"/>
      <c r="G482" s="3"/>
      <c r="H482" s="3"/>
      <c r="I482" s="3"/>
      <c r="J482" s="3"/>
      <c r="K482" s="3"/>
      <c r="L482" s="3"/>
      <c r="M482" s="3"/>
      <c r="N482" s="3"/>
      <c r="O482" s="3"/>
      <c r="P482" s="3"/>
      <c r="Q482" s="3"/>
      <c r="R482" s="3"/>
      <c r="S482" s="3"/>
      <c r="T482" s="3"/>
      <c r="U482" s="3"/>
      <c r="V482" s="3"/>
      <c r="W482" s="3"/>
      <c r="X482" s="3"/>
      <c r="Y482" s="36"/>
    </row>
    <row r="483" spans="1:25">
      <c r="A483" s="3"/>
      <c r="B483" s="3"/>
      <c r="C483" s="3"/>
      <c r="D483" s="31"/>
      <c r="E483" s="31"/>
      <c r="F483" s="3"/>
      <c r="G483" s="3"/>
      <c r="H483" s="3"/>
      <c r="I483" s="3"/>
      <c r="J483" s="3"/>
      <c r="K483" s="3"/>
      <c r="L483" s="3"/>
      <c r="M483" s="3"/>
      <c r="N483" s="3"/>
      <c r="O483" s="3"/>
      <c r="P483" s="3"/>
      <c r="Q483" s="3"/>
      <c r="R483" s="3"/>
      <c r="S483" s="3"/>
      <c r="T483" s="3"/>
      <c r="U483" s="3"/>
      <c r="V483" s="3"/>
      <c r="W483" s="3"/>
      <c r="X483" s="3"/>
      <c r="Y483" s="36"/>
    </row>
    <row r="484" spans="1:25">
      <c r="A484" s="3"/>
      <c r="B484" s="3"/>
      <c r="C484" s="3"/>
      <c r="D484" s="31"/>
      <c r="E484" s="31"/>
      <c r="F484" s="3"/>
      <c r="G484" s="3"/>
      <c r="H484" s="3"/>
      <c r="I484" s="3"/>
      <c r="J484" s="3"/>
      <c r="K484" s="3"/>
      <c r="L484" s="3"/>
      <c r="M484" s="3"/>
      <c r="N484" s="3"/>
      <c r="O484" s="3"/>
      <c r="P484" s="3"/>
      <c r="Q484" s="3"/>
      <c r="R484" s="3"/>
      <c r="S484" s="3"/>
      <c r="T484" s="3"/>
      <c r="U484" s="3"/>
      <c r="V484" s="3"/>
      <c r="W484" s="3"/>
      <c r="X484" s="3"/>
      <c r="Y484" s="36"/>
    </row>
    <row r="485" spans="1:25">
      <c r="A485" s="3"/>
      <c r="B485" s="3"/>
      <c r="C485" s="3"/>
      <c r="D485" s="31"/>
      <c r="E485" s="31"/>
      <c r="F485" s="3"/>
      <c r="G485" s="3"/>
      <c r="H485" s="3"/>
      <c r="I485" s="3"/>
      <c r="J485" s="3"/>
      <c r="K485" s="3"/>
      <c r="L485" s="3"/>
      <c r="M485" s="3"/>
      <c r="N485" s="3"/>
      <c r="O485" s="3"/>
      <c r="P485" s="3"/>
      <c r="Q485" s="3"/>
      <c r="R485" s="3"/>
      <c r="S485" s="3"/>
      <c r="T485" s="3"/>
      <c r="U485" s="3"/>
      <c r="V485" s="3"/>
      <c r="W485" s="3"/>
      <c r="X485" s="3"/>
      <c r="Y485" s="36"/>
    </row>
    <row r="486" spans="1:25">
      <c r="A486" s="3"/>
      <c r="B486" s="3"/>
      <c r="C486" s="3"/>
      <c r="D486" s="31"/>
      <c r="E486" s="31"/>
      <c r="F486" s="3"/>
      <c r="G486" s="3"/>
      <c r="H486" s="3"/>
      <c r="I486" s="3"/>
      <c r="J486" s="3"/>
      <c r="K486" s="3"/>
      <c r="L486" s="3"/>
      <c r="M486" s="3"/>
      <c r="N486" s="3"/>
      <c r="O486" s="3"/>
      <c r="P486" s="3"/>
      <c r="Q486" s="3"/>
      <c r="R486" s="3"/>
      <c r="S486" s="3"/>
      <c r="T486" s="3"/>
      <c r="U486" s="3"/>
      <c r="V486" s="3"/>
      <c r="W486" s="3"/>
      <c r="X486" s="3"/>
      <c r="Y486" s="36"/>
    </row>
    <row r="487" spans="1:25">
      <c r="A487" s="3"/>
      <c r="B487" s="3"/>
      <c r="C487" s="3"/>
      <c r="D487" s="31"/>
      <c r="E487" s="31"/>
      <c r="F487" s="3"/>
      <c r="G487" s="3"/>
      <c r="H487" s="3"/>
      <c r="I487" s="3"/>
      <c r="J487" s="3"/>
      <c r="K487" s="3"/>
      <c r="L487" s="3"/>
      <c r="M487" s="3"/>
      <c r="N487" s="3"/>
      <c r="O487" s="3"/>
      <c r="P487" s="3"/>
      <c r="Q487" s="3"/>
      <c r="R487" s="3"/>
      <c r="S487" s="3"/>
      <c r="T487" s="3"/>
      <c r="U487" s="3"/>
      <c r="V487" s="3"/>
      <c r="W487" s="3"/>
      <c r="X487" s="3"/>
      <c r="Y487" s="36"/>
    </row>
    <row r="488" spans="1:25">
      <c r="A488" s="3"/>
      <c r="B488" s="3"/>
      <c r="C488" s="3"/>
      <c r="D488" s="31"/>
      <c r="E488" s="31"/>
      <c r="F488" s="3"/>
      <c r="G488" s="3"/>
      <c r="H488" s="3"/>
      <c r="I488" s="3"/>
      <c r="J488" s="3"/>
      <c r="K488" s="3"/>
      <c r="L488" s="3"/>
      <c r="M488" s="3"/>
      <c r="N488" s="3"/>
      <c r="O488" s="3"/>
      <c r="P488" s="3"/>
      <c r="Q488" s="3"/>
      <c r="R488" s="3"/>
      <c r="S488" s="3"/>
      <c r="T488" s="3"/>
      <c r="U488" s="3"/>
      <c r="V488" s="3"/>
      <c r="W488" s="3"/>
      <c r="X488" s="3"/>
      <c r="Y488" s="36"/>
    </row>
    <row r="489" spans="1:25">
      <c r="A489" s="3"/>
      <c r="B489" s="3"/>
      <c r="C489" s="3"/>
      <c r="D489" s="31"/>
      <c r="E489" s="31"/>
      <c r="F489" s="3"/>
      <c r="G489" s="3"/>
      <c r="H489" s="3"/>
      <c r="I489" s="3"/>
      <c r="J489" s="3"/>
      <c r="K489" s="3"/>
      <c r="L489" s="3"/>
      <c r="M489" s="3"/>
      <c r="N489" s="3"/>
      <c r="O489" s="3"/>
      <c r="P489" s="3"/>
      <c r="Q489" s="3"/>
      <c r="R489" s="3"/>
      <c r="S489" s="3"/>
      <c r="T489" s="3"/>
      <c r="U489" s="3"/>
      <c r="V489" s="3"/>
      <c r="W489" s="3"/>
      <c r="X489" s="3"/>
      <c r="Y489" s="36"/>
    </row>
    <row r="490" spans="1:25">
      <c r="A490" s="3"/>
      <c r="B490" s="3"/>
      <c r="C490" s="3"/>
      <c r="D490" s="31"/>
      <c r="E490" s="31"/>
      <c r="F490" s="3"/>
      <c r="G490" s="3"/>
      <c r="H490" s="3"/>
      <c r="I490" s="3"/>
      <c r="J490" s="3"/>
      <c r="K490" s="3"/>
      <c r="L490" s="3"/>
      <c r="M490" s="3"/>
      <c r="N490" s="3"/>
      <c r="O490" s="3"/>
      <c r="P490" s="3"/>
      <c r="Q490" s="3"/>
      <c r="R490" s="3"/>
      <c r="S490" s="3"/>
      <c r="T490" s="3"/>
      <c r="U490" s="3"/>
      <c r="V490" s="3"/>
      <c r="W490" s="3"/>
      <c r="X490" s="3"/>
      <c r="Y490" s="36"/>
    </row>
    <row r="491" spans="1:25">
      <c r="A491" s="3"/>
      <c r="B491" s="3"/>
      <c r="C491" s="3"/>
      <c r="D491" s="31"/>
      <c r="E491" s="31"/>
      <c r="F491" s="3"/>
      <c r="G491" s="3"/>
      <c r="H491" s="3"/>
      <c r="I491" s="3"/>
      <c r="J491" s="3"/>
      <c r="K491" s="3"/>
      <c r="L491" s="3"/>
      <c r="M491" s="3"/>
      <c r="N491" s="3"/>
      <c r="O491" s="3"/>
      <c r="P491" s="3"/>
      <c r="Q491" s="3"/>
      <c r="R491" s="3"/>
      <c r="S491" s="3"/>
      <c r="T491" s="3"/>
      <c r="U491" s="3"/>
      <c r="V491" s="3"/>
      <c r="W491" s="3"/>
      <c r="X491" s="3"/>
      <c r="Y491" s="36"/>
    </row>
    <row r="492" spans="1:25">
      <c r="A492" s="3"/>
      <c r="B492" s="3"/>
      <c r="C492" s="3"/>
      <c r="D492" s="31"/>
      <c r="E492" s="31"/>
      <c r="F492" s="3"/>
      <c r="G492" s="3"/>
      <c r="H492" s="3"/>
      <c r="I492" s="3"/>
      <c r="J492" s="3"/>
      <c r="K492" s="3"/>
      <c r="L492" s="3"/>
      <c r="M492" s="3"/>
      <c r="N492" s="3"/>
      <c r="O492" s="3"/>
      <c r="P492" s="3"/>
      <c r="Q492" s="3"/>
      <c r="R492" s="3"/>
      <c r="S492" s="3"/>
      <c r="T492" s="3"/>
      <c r="U492" s="3"/>
      <c r="V492" s="3"/>
      <c r="W492" s="3"/>
      <c r="X492" s="3"/>
      <c r="Y492" s="36"/>
    </row>
    <row r="493" spans="1:25">
      <c r="A493" s="3"/>
      <c r="B493" s="3"/>
      <c r="C493" s="3"/>
      <c r="D493" s="31"/>
      <c r="E493" s="31"/>
      <c r="F493" s="3"/>
      <c r="G493" s="3"/>
      <c r="H493" s="3"/>
      <c r="I493" s="3"/>
      <c r="J493" s="3"/>
      <c r="K493" s="3"/>
      <c r="L493" s="3"/>
      <c r="M493" s="3"/>
      <c r="N493" s="3"/>
      <c r="O493" s="3"/>
      <c r="P493" s="3"/>
      <c r="Q493" s="3"/>
      <c r="R493" s="3"/>
      <c r="S493" s="3"/>
      <c r="T493" s="3"/>
      <c r="U493" s="3"/>
      <c r="V493" s="3"/>
      <c r="W493" s="3"/>
      <c r="X493" s="3"/>
      <c r="Y493" s="36"/>
    </row>
    <row r="494" spans="1:25">
      <c r="A494" s="3"/>
      <c r="B494" s="3"/>
      <c r="C494" s="3"/>
      <c r="D494" s="31"/>
      <c r="E494" s="31"/>
      <c r="F494" s="3"/>
      <c r="G494" s="3"/>
      <c r="H494" s="3"/>
      <c r="I494" s="3"/>
      <c r="J494" s="3"/>
      <c r="K494" s="3"/>
      <c r="L494" s="3"/>
      <c r="M494" s="3"/>
      <c r="N494" s="3"/>
      <c r="O494" s="3"/>
      <c r="P494" s="3"/>
      <c r="Q494" s="3"/>
      <c r="R494" s="3"/>
      <c r="S494" s="3"/>
      <c r="T494" s="3"/>
      <c r="U494" s="3"/>
      <c r="V494" s="3"/>
      <c r="W494" s="3"/>
      <c r="X494" s="3"/>
      <c r="Y494" s="36"/>
    </row>
  </sheetData>
  <pageMargins left="0.75" right="0.75" top="1" bottom="1" header="0.5" footer="0.5"/>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4"/>
  <dimension ref="A1:AT862"/>
  <sheetViews>
    <sheetView zoomScale="90" zoomScaleNormal="90" workbookViewId="0">
      <selection activeCell="A4" sqref="A4"/>
    </sheetView>
  </sheetViews>
  <sheetFormatPr defaultColWidth="9" defaultRowHeight="12.75"/>
  <cols>
    <col min="1" max="1" width="19.7142857142857" style="3" customWidth="1"/>
    <col min="2" max="13" width="10" style="3" customWidth="1"/>
    <col min="15" max="15" width="16.2857142857143" style="4" customWidth="1"/>
    <col min="16" max="16" width="25.7142857142857" style="4" customWidth="1"/>
    <col min="17" max="17" width="30.7142857142857" style="4" customWidth="1"/>
    <col min="18" max="18" width="28" style="4" customWidth="1"/>
    <col min="19" max="19" width="22.8571428571429" style="4" customWidth="1"/>
    <col min="20" max="20" width="15.8571428571429" style="4" customWidth="1"/>
    <col min="21" max="21" width="14" style="4" customWidth="1"/>
    <col min="22" max="22" width="13" style="4" customWidth="1"/>
    <col min="23" max="24" width="9.14285714285714" style="4" customWidth="1"/>
    <col min="25" max="25" width="12.7142857142857" style="4" customWidth="1"/>
    <col min="26" max="26" width="14.4285714285714" style="4" customWidth="1"/>
    <col min="27" max="27" width="14" style="4" customWidth="1"/>
    <col min="28" max="28" width="13.8571428571429" style="4" customWidth="1"/>
    <col min="29" max="29" width="12.8571428571429" style="4" customWidth="1"/>
    <col min="30" max="30" width="13.2857142857143" style="4" customWidth="1"/>
    <col min="31" max="31" width="24.1428571428571" customWidth="1"/>
    <col min="32" max="32" width="43.5714285714286" customWidth="1"/>
    <col min="33" max="33" width="74.4285714285714" customWidth="1"/>
  </cols>
  <sheetData>
    <row r="1" ht="45" customHeight="1" spans="1:33">
      <c r="A1" s="5" t="s">
        <v>11627</v>
      </c>
      <c r="B1" s="5" t="s">
        <v>11469</v>
      </c>
      <c r="C1" s="5" t="s">
        <v>11795</v>
      </c>
      <c r="D1" s="5" t="s">
        <v>11468</v>
      </c>
      <c r="E1" s="5" t="s">
        <v>11796</v>
      </c>
      <c r="F1" s="5" t="s">
        <v>11797</v>
      </c>
      <c r="G1" s="5" t="s">
        <v>11798</v>
      </c>
      <c r="H1" s="5" t="s">
        <v>11799</v>
      </c>
      <c r="I1" s="5" t="s">
        <v>11800</v>
      </c>
      <c r="J1" s="5" t="s">
        <v>11496</v>
      </c>
      <c r="K1" s="5" t="s">
        <v>11801</v>
      </c>
      <c r="L1" s="5" t="s">
        <v>11802</v>
      </c>
      <c r="M1" s="5" t="s">
        <v>11803</v>
      </c>
      <c r="N1" s="9" t="s">
        <v>11504</v>
      </c>
      <c r="Q1" s="15"/>
      <c r="R1" s="70" t="s">
        <v>11505</v>
      </c>
      <c r="S1" s="15">
        <f>+COUNTA(A:A)-3</f>
        <v>0</v>
      </c>
      <c r="T1" s="16"/>
      <c r="U1" s="16"/>
      <c r="V1" s="16"/>
      <c r="W1" s="16"/>
      <c r="X1" s="16"/>
      <c r="Y1" s="16"/>
      <c r="Z1" s="16"/>
      <c r="AA1" s="16"/>
      <c r="AB1" s="16"/>
      <c r="AC1" s="16"/>
      <c r="AD1" s="16"/>
      <c r="AF1" s="59" t="s">
        <v>11804</v>
      </c>
      <c r="AG1" s="59" t="str">
        <f>+IF(SUM(O:O)=0,"OK","Codice opera non presente nel foglio principale")</f>
        <v>Codice opera non presente nel foglio principale</v>
      </c>
    </row>
    <row r="2" ht="45" customHeight="1" spans="1:33">
      <c r="A2" s="6" t="s">
        <v>11631</v>
      </c>
      <c r="B2" s="6" t="s">
        <v>11526</v>
      </c>
      <c r="C2" s="6" t="s">
        <v>11805</v>
      </c>
      <c r="D2" s="6" t="s">
        <v>11525</v>
      </c>
      <c r="E2" s="6" t="s">
        <v>11806</v>
      </c>
      <c r="F2" s="6" t="s">
        <v>11807</v>
      </c>
      <c r="G2" s="6" t="s">
        <v>11808</v>
      </c>
      <c r="H2" s="6" t="s">
        <v>11809</v>
      </c>
      <c r="I2" s="6" t="s">
        <v>11810</v>
      </c>
      <c r="J2" s="6" t="s">
        <v>11553</v>
      </c>
      <c r="K2" s="6" t="s">
        <v>11811</v>
      </c>
      <c r="L2" s="6" t="s">
        <v>11812</v>
      </c>
      <c r="M2" s="6" t="s">
        <v>11813</v>
      </c>
      <c r="N2" s="11"/>
      <c r="Q2" s="15"/>
      <c r="R2" s="70" t="s">
        <v>11561</v>
      </c>
      <c r="S2" s="15">
        <f>+COUNTA([2]Pompaggi_pompe!$A:$A)-3</f>
        <v>1</v>
      </c>
      <c r="T2" s="16"/>
      <c r="U2" s="16"/>
      <c r="V2" s="16"/>
      <c r="W2" s="16"/>
      <c r="X2" s="16"/>
      <c r="Y2" s="16"/>
      <c r="Z2" s="16"/>
      <c r="AA2" s="16"/>
      <c r="AB2" s="16"/>
      <c r="AC2" s="16"/>
      <c r="AD2" s="16"/>
      <c r="AF2" s="59" t="s">
        <v>11814</v>
      </c>
      <c r="AG2" s="59" t="e">
        <f>+IF(SUM(P:P)=0,"OK","Stato opera non congruente")</f>
        <v>#N/A</v>
      </c>
    </row>
    <row r="3" ht="56.25" customHeight="1" spans="1:46">
      <c r="A3" s="7" t="s">
        <v>12229</v>
      </c>
      <c r="B3" s="7" t="s">
        <v>12230</v>
      </c>
      <c r="C3" s="7" t="s">
        <v>12231</v>
      </c>
      <c r="D3" s="7" t="s">
        <v>12232</v>
      </c>
      <c r="E3" s="7" t="s">
        <v>12233</v>
      </c>
      <c r="F3" s="7" t="s">
        <v>12234</v>
      </c>
      <c r="G3" s="7" t="s">
        <v>12235</v>
      </c>
      <c r="H3" s="7" t="s">
        <v>12236</v>
      </c>
      <c r="I3" s="7" t="s">
        <v>12237</v>
      </c>
      <c r="J3" s="7" t="s">
        <v>12238</v>
      </c>
      <c r="K3" s="7" t="s">
        <v>12239</v>
      </c>
      <c r="L3" s="7" t="s">
        <v>12240</v>
      </c>
      <c r="M3" s="7" t="s">
        <v>12241</v>
      </c>
      <c r="N3" s="13"/>
      <c r="O3" s="46" t="s">
        <v>11828</v>
      </c>
      <c r="P3" s="46" t="s">
        <v>11829</v>
      </c>
      <c r="Q3" s="15" t="s">
        <v>11619</v>
      </c>
      <c r="R3" s="15" t="str">
        <f t="shared" ref="R3:AD3" si="0">+A1</f>
        <v>codice opera [idt]
o
codice origine [idt]</v>
      </c>
      <c r="S3" s="15" t="str">
        <f t="shared" si="0"/>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11620</v>
      </c>
      <c r="AF3" s="59" t="s">
        <v>11624</v>
      </c>
      <c r="AG3" s="59" t="e">
        <f>+IF(MIN(R8:AD8)&gt;=0%,"OK","Grado di compilazione inferiore a quello del DBI A-1")</f>
        <v>#DIV/0!</v>
      </c>
      <c r="AH3" s="42"/>
      <c r="AI3" s="42"/>
      <c r="AJ3" s="42"/>
      <c r="AK3" s="42"/>
      <c r="AL3" s="42"/>
      <c r="AM3" s="42"/>
      <c r="AN3" s="42"/>
      <c r="AO3" s="42"/>
      <c r="AP3" s="42"/>
      <c r="AQ3" s="42"/>
      <c r="AR3" s="42"/>
      <c r="AS3" s="42"/>
      <c r="AT3" s="42"/>
    </row>
    <row r="4" spans="15:31">
      <c r="O4" s="4">
        <f>+IF(COUNTIF(Pompaggi!B:B,A4)=1,0,1)</f>
        <v>1</v>
      </c>
      <c r="P4" s="4" t="e">
        <f>+IF(VLOOKUP(A4,Pompaggi!B:Y,24,FALSE)&lt;3,0,1)</f>
        <v>#N/A</v>
      </c>
      <c r="Q4" s="16"/>
      <c r="R4" s="16">
        <f t="shared" ref="R4:AD4" si="1">+COUNTA(A:A)-3</f>
        <v>0</v>
      </c>
      <c r="S4" s="16">
        <f t="shared" si="1"/>
        <v>0</v>
      </c>
      <c r="T4" s="16">
        <f t="shared" si="1"/>
        <v>0</v>
      </c>
      <c r="U4" s="16">
        <f t="shared" si="1"/>
        <v>0</v>
      </c>
      <c r="V4" s="16">
        <f t="shared" si="1"/>
        <v>0</v>
      </c>
      <c r="W4" s="16">
        <f t="shared" si="1"/>
        <v>0</v>
      </c>
      <c r="X4" s="16">
        <f t="shared" si="1"/>
        <v>0</v>
      </c>
      <c r="Y4" s="16">
        <f t="shared" si="1"/>
        <v>0</v>
      </c>
      <c r="Z4" s="16">
        <f t="shared" si="1"/>
        <v>0</v>
      </c>
      <c r="AA4" s="16">
        <f t="shared" si="1"/>
        <v>0</v>
      </c>
      <c r="AB4" s="16">
        <f t="shared" si="1"/>
        <v>0</v>
      </c>
      <c r="AC4" s="16">
        <f t="shared" si="1"/>
        <v>0</v>
      </c>
      <c r="AD4" s="16">
        <f t="shared" si="1"/>
        <v>0</v>
      </c>
      <c r="AE4" s="21">
        <f>SUM(R4:AD4)</f>
        <v>0</v>
      </c>
    </row>
    <row r="5" spans="17:46">
      <c r="Q5" s="17" t="s">
        <v>11623</v>
      </c>
      <c r="R5" s="18" t="e">
        <f t="shared" ref="R5:AD5" si="2">+R4/$S$1</f>
        <v>#DIV/0!</v>
      </c>
      <c r="S5" s="18" t="e">
        <f t="shared" si="2"/>
        <v>#DIV/0!</v>
      </c>
      <c r="T5" s="18" t="e">
        <f t="shared" si="2"/>
        <v>#DIV/0!</v>
      </c>
      <c r="U5" s="18" t="e">
        <f t="shared" si="2"/>
        <v>#DIV/0!</v>
      </c>
      <c r="V5" s="18" t="e">
        <f t="shared" si="2"/>
        <v>#DIV/0!</v>
      </c>
      <c r="W5" s="18" t="e">
        <f t="shared" si="2"/>
        <v>#DIV/0!</v>
      </c>
      <c r="X5" s="18" t="e">
        <f t="shared" si="2"/>
        <v>#DIV/0!</v>
      </c>
      <c r="Y5" s="18" t="e">
        <f t="shared" si="2"/>
        <v>#DIV/0!</v>
      </c>
      <c r="Z5" s="18" t="e">
        <f t="shared" si="2"/>
        <v>#DIV/0!</v>
      </c>
      <c r="AA5" s="18" t="e">
        <f t="shared" si="2"/>
        <v>#DIV/0!</v>
      </c>
      <c r="AB5" s="18" t="e">
        <f t="shared" si="2"/>
        <v>#DIV/0!</v>
      </c>
      <c r="AC5" s="18" t="e">
        <f t="shared" si="2"/>
        <v>#DIV/0!</v>
      </c>
      <c r="AD5" s="18" t="e">
        <f t="shared" si="2"/>
        <v>#DIV/0!</v>
      </c>
      <c r="AE5" s="21"/>
      <c r="AF5" s="40"/>
      <c r="AG5" s="40"/>
      <c r="AH5" s="40"/>
      <c r="AI5" s="40"/>
      <c r="AJ5" s="40"/>
      <c r="AK5" s="40"/>
      <c r="AL5" s="40"/>
      <c r="AM5" s="40"/>
      <c r="AN5" s="40"/>
      <c r="AO5" s="40"/>
      <c r="AP5" s="40"/>
      <c r="AQ5" s="40"/>
      <c r="AR5" s="40"/>
      <c r="AS5" s="40"/>
      <c r="AT5" s="40"/>
    </row>
    <row r="6" spans="17:31">
      <c r="Q6" s="17"/>
      <c r="R6" s="16">
        <f>+COUNTA([2]Pompaggi_pompe!A:A)-3</f>
        <v>1</v>
      </c>
      <c r="S6" s="16">
        <f>+COUNTA([2]Pompaggi_pompe!B:B)-3</f>
        <v>0</v>
      </c>
      <c r="T6" s="16">
        <f>+COUNTA([2]Pompaggi_pompe!C:C)-3</f>
        <v>0</v>
      </c>
      <c r="U6" s="16">
        <f>+COUNTA([2]Pompaggi_pompe!D:D)-3</f>
        <v>0</v>
      </c>
      <c r="V6" s="16">
        <f>+COUNTA([2]Pompaggi_pompe!E:E)-3</f>
        <v>0</v>
      </c>
      <c r="W6" s="16">
        <f>+COUNTA([2]Pompaggi_pompe!F:F)-3</f>
        <v>0</v>
      </c>
      <c r="X6" s="16">
        <f>+COUNTA([2]Pompaggi_pompe!G:G)-3</f>
        <v>0</v>
      </c>
      <c r="Y6" s="16">
        <f>+COUNTA([2]Pompaggi_pompe!H:H)-3</f>
        <v>0</v>
      </c>
      <c r="Z6" s="16">
        <f>+COUNTA([2]Pompaggi_pompe!I:I)-3</f>
        <v>0</v>
      </c>
      <c r="AA6" s="16">
        <f>+COUNTA([2]Pompaggi_pompe!J:J)-3</f>
        <v>0</v>
      </c>
      <c r="AB6" s="16">
        <f>+COUNTA([2]Pompaggi_pompe!K:K)-3</f>
        <v>0</v>
      </c>
      <c r="AC6" s="16">
        <f>+COUNTA([2]Pompaggi_pompe!L:L)-3</f>
        <v>0</v>
      </c>
      <c r="AD6" s="16">
        <f>+COUNTA([2]Pompaggi_pompe!M:M)-3</f>
        <v>0</v>
      </c>
      <c r="AE6" s="21">
        <f>SUM(R6:AD6)</f>
        <v>1</v>
      </c>
    </row>
    <row r="7" spans="17:46">
      <c r="Q7" s="17" t="s">
        <v>11625</v>
      </c>
      <c r="R7" s="18">
        <f t="shared" ref="R7:AD7" si="3">+R6/$S$2</f>
        <v>1</v>
      </c>
      <c r="S7" s="18">
        <f t="shared" si="3"/>
        <v>0</v>
      </c>
      <c r="T7" s="18">
        <f t="shared" si="3"/>
        <v>0</v>
      </c>
      <c r="U7" s="18">
        <f t="shared" si="3"/>
        <v>0</v>
      </c>
      <c r="V7" s="18">
        <f t="shared" si="3"/>
        <v>0</v>
      </c>
      <c r="W7" s="18">
        <f t="shared" si="3"/>
        <v>0</v>
      </c>
      <c r="X7" s="18">
        <f t="shared" si="3"/>
        <v>0</v>
      </c>
      <c r="Y7" s="18">
        <f t="shared" si="3"/>
        <v>0</v>
      </c>
      <c r="Z7" s="18">
        <f t="shared" si="3"/>
        <v>0</v>
      </c>
      <c r="AA7" s="18">
        <f t="shared" si="3"/>
        <v>0</v>
      </c>
      <c r="AB7" s="18">
        <f t="shared" si="3"/>
        <v>0</v>
      </c>
      <c r="AC7" s="18">
        <f t="shared" si="3"/>
        <v>0</v>
      </c>
      <c r="AD7" s="18">
        <f t="shared" si="3"/>
        <v>0</v>
      </c>
      <c r="AE7" s="21"/>
      <c r="AF7" s="40"/>
      <c r="AG7" s="40"/>
      <c r="AH7" s="40"/>
      <c r="AI7" s="40"/>
      <c r="AJ7" s="40"/>
      <c r="AK7" s="40"/>
      <c r="AL7" s="40"/>
      <c r="AM7" s="40"/>
      <c r="AN7" s="40"/>
      <c r="AO7" s="40"/>
      <c r="AP7" s="40"/>
      <c r="AQ7" s="40"/>
      <c r="AR7" s="40"/>
      <c r="AS7" s="40"/>
      <c r="AT7" s="40"/>
    </row>
    <row r="8" spans="17:46">
      <c r="Q8" s="17" t="s">
        <v>11626</v>
      </c>
      <c r="R8" s="19" t="e">
        <f t="shared" ref="R8:AD8" si="4">+R5-R7</f>
        <v>#DIV/0!</v>
      </c>
      <c r="S8" s="19" t="e">
        <f t="shared" si="4"/>
        <v>#DIV/0!</v>
      </c>
      <c r="T8" s="19" t="e">
        <f t="shared" si="4"/>
        <v>#DIV/0!</v>
      </c>
      <c r="U8" s="19" t="e">
        <f t="shared" si="4"/>
        <v>#DIV/0!</v>
      </c>
      <c r="V8" s="19" t="e">
        <f t="shared" si="4"/>
        <v>#DIV/0!</v>
      </c>
      <c r="W8" s="19" t="e">
        <f t="shared" si="4"/>
        <v>#DIV/0!</v>
      </c>
      <c r="X8" s="19" t="e">
        <f t="shared" si="4"/>
        <v>#DIV/0!</v>
      </c>
      <c r="Y8" s="19" t="e">
        <f t="shared" si="4"/>
        <v>#DIV/0!</v>
      </c>
      <c r="Z8" s="19" t="e">
        <f t="shared" si="4"/>
        <v>#DIV/0!</v>
      </c>
      <c r="AA8" s="19" t="e">
        <f t="shared" si="4"/>
        <v>#DIV/0!</v>
      </c>
      <c r="AB8" s="19" t="e">
        <f t="shared" si="4"/>
        <v>#DIV/0!</v>
      </c>
      <c r="AC8" s="19" t="e">
        <f t="shared" si="4"/>
        <v>#DIV/0!</v>
      </c>
      <c r="AD8" s="19" t="e">
        <f t="shared" si="4"/>
        <v>#DIV/0!</v>
      </c>
      <c r="AE8" s="21">
        <f>+AE4-AE6</f>
        <v>-1</v>
      </c>
      <c r="AF8" s="41"/>
      <c r="AG8" s="41"/>
      <c r="AH8" s="41"/>
      <c r="AI8" s="41"/>
      <c r="AJ8" s="41"/>
      <c r="AK8" s="41"/>
      <c r="AL8" s="41"/>
      <c r="AM8" s="41"/>
      <c r="AN8" s="41"/>
      <c r="AO8" s="41"/>
      <c r="AP8" s="41"/>
      <c r="AQ8" s="41"/>
      <c r="AR8" s="41"/>
      <c r="AS8" s="41"/>
      <c r="AT8" s="41"/>
    </row>
    <row r="9" spans="31:31">
      <c r="AE9" s="22">
        <f>+AE8/AE6</f>
        <v>-1</v>
      </c>
    </row>
    <row r="862" spans="1:1">
      <c r="A862" s="75"/>
    </row>
  </sheetData>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5"/>
  <dimension ref="A1:H231"/>
  <sheetViews>
    <sheetView workbookViewId="0">
      <selection activeCell="A4" sqref="A4"/>
    </sheetView>
  </sheetViews>
  <sheetFormatPr defaultColWidth="9" defaultRowHeight="12.75" outlineLevelCol="7"/>
  <cols>
    <col min="1" max="1" width="21.2857142857143" style="3" customWidth="1"/>
    <col min="2" max="3" width="21.7142857142857" style="3" customWidth="1"/>
    <col min="5" max="5" width="19.7142857142857" style="4" customWidth="1"/>
    <col min="7" max="7" width="23.8571428571429" customWidth="1"/>
    <col min="8" max="8" width="12.1428571428571" customWidth="1"/>
  </cols>
  <sheetData>
    <row r="1" ht="33.75" customHeight="1" spans="1:8">
      <c r="A1" s="5" t="s">
        <v>11627</v>
      </c>
      <c r="B1" s="5" t="s">
        <v>11628</v>
      </c>
      <c r="C1" s="5" t="s">
        <v>11710</v>
      </c>
      <c r="D1" s="25" t="s">
        <v>11504</v>
      </c>
      <c r="E1" s="29"/>
      <c r="G1" s="39" t="s">
        <v>11630</v>
      </c>
      <c r="H1" s="58" t="e">
        <f>+IF(SUM(E:E)=0,"OK","Stato opera non congruente")</f>
        <v>#N/A</v>
      </c>
    </row>
    <row r="2" ht="22.5" customHeight="1" spans="1:8">
      <c r="A2" s="6" t="s">
        <v>11631</v>
      </c>
      <c r="B2" s="6" t="s">
        <v>11632</v>
      </c>
      <c r="C2" s="6" t="s">
        <v>11633</v>
      </c>
      <c r="D2" s="26"/>
      <c r="E2" s="29"/>
      <c r="G2" s="20" t="s">
        <v>11634</v>
      </c>
      <c r="H2" s="20">
        <f>+COUNTA(A:A)+COUNTA(B:B)+COUNTA(C:C)-9</f>
        <v>0</v>
      </c>
    </row>
    <row r="3" ht="25.5" customHeight="1" spans="1:5">
      <c r="A3" s="7" t="s">
        <v>12242</v>
      </c>
      <c r="B3" s="7" t="s">
        <v>12243</v>
      </c>
      <c r="C3" s="7" t="s">
        <v>12244</v>
      </c>
      <c r="D3" s="27"/>
      <c r="E3" s="46" t="s">
        <v>11638</v>
      </c>
    </row>
    <row r="4" spans="5:5">
      <c r="E4" s="29" t="e">
        <f>+IF(VLOOKUP(A4,Pompaggi!B:Y,24,FALSE)&lt;3,0,1)</f>
        <v>#N/A</v>
      </c>
    </row>
    <row r="5" spans="5:5">
      <c r="E5" s="29"/>
    </row>
    <row r="6" spans="5:5">
      <c r="E6" s="29"/>
    </row>
    <row r="7" spans="5:5">
      <c r="E7" s="29"/>
    </row>
    <row r="8" spans="5:5">
      <c r="E8" s="29"/>
    </row>
    <row r="9" spans="5:5">
      <c r="E9" s="29"/>
    </row>
    <row r="10" spans="5:5">
      <c r="E10" s="29"/>
    </row>
    <row r="11" spans="5:5">
      <c r="E11" s="29"/>
    </row>
    <row r="12" spans="5:5">
      <c r="E12" s="29"/>
    </row>
    <row r="13" spans="5:5">
      <c r="E13" s="29"/>
    </row>
    <row r="14" spans="5:5">
      <c r="E14" s="29"/>
    </row>
    <row r="15" spans="5:5">
      <c r="E15" s="29"/>
    </row>
    <row r="16" spans="4:5">
      <c r="D16" s="3"/>
      <c r="E16" s="29"/>
    </row>
    <row r="17" spans="4:5">
      <c r="D17" s="3"/>
      <c r="E17" s="29"/>
    </row>
    <row r="18" spans="4:5">
      <c r="D18" s="3"/>
      <c r="E18" s="29"/>
    </row>
    <row r="19" spans="4:5">
      <c r="D19" s="3"/>
      <c r="E19" s="29"/>
    </row>
    <row r="20" spans="4:5">
      <c r="D20" s="3"/>
      <c r="E20" s="29"/>
    </row>
    <row r="21" spans="4:5">
      <c r="D21" s="3"/>
      <c r="E21" s="29"/>
    </row>
    <row r="22" spans="4:5">
      <c r="D22" s="3"/>
      <c r="E22" s="29"/>
    </row>
    <row r="23" spans="5:5">
      <c r="E23" s="29"/>
    </row>
    <row r="24" spans="5:5">
      <c r="E24" s="29"/>
    </row>
    <row r="25" spans="5:5">
      <c r="E25" s="29"/>
    </row>
    <row r="26" spans="5:5">
      <c r="E26" s="29"/>
    </row>
    <row r="27" spans="5:5">
      <c r="E27" s="29"/>
    </row>
    <row r="28" spans="5:5">
      <c r="E28" s="29"/>
    </row>
    <row r="29" spans="5:5">
      <c r="E29" s="29"/>
    </row>
    <row r="30" spans="5:5">
      <c r="E30" s="29"/>
    </row>
    <row r="31" spans="5:5">
      <c r="E31" s="29"/>
    </row>
    <row r="32" spans="5:5">
      <c r="E32" s="29"/>
    </row>
    <row r="33" spans="5:5">
      <c r="E33" s="29"/>
    </row>
    <row r="34" spans="5:5">
      <c r="E34" s="29"/>
    </row>
    <row r="35" spans="5:5">
      <c r="E35" s="29"/>
    </row>
    <row r="36" spans="5:5">
      <c r="E36" s="29"/>
    </row>
    <row r="37" spans="5:5">
      <c r="E37" s="29"/>
    </row>
    <row r="38" spans="5:5">
      <c r="E38" s="29"/>
    </row>
    <row r="39" spans="5:5">
      <c r="E39" s="29"/>
    </row>
    <row r="40" spans="5:5">
      <c r="E40" s="29"/>
    </row>
    <row r="41" spans="5:5">
      <c r="E41" s="29"/>
    </row>
    <row r="42" spans="5:5">
      <c r="E42" s="29"/>
    </row>
    <row r="43" spans="5:5">
      <c r="E43" s="29"/>
    </row>
    <row r="44" spans="5:5">
      <c r="E44" s="29"/>
    </row>
    <row r="45" spans="5:5">
      <c r="E45" s="29"/>
    </row>
    <row r="46" spans="5:5">
      <c r="E46" s="29"/>
    </row>
    <row r="47" spans="5:5">
      <c r="E47" s="29"/>
    </row>
    <row r="48" spans="5:5">
      <c r="E48" s="29"/>
    </row>
    <row r="49" spans="5:5">
      <c r="E49" s="29"/>
    </row>
    <row r="50" spans="5:5">
      <c r="E50" s="29"/>
    </row>
    <row r="51" spans="5:5">
      <c r="E51" s="29"/>
    </row>
    <row r="52" spans="5:5">
      <c r="E52" s="29"/>
    </row>
    <row r="53" spans="5:5">
      <c r="E53" s="29"/>
    </row>
    <row r="54" spans="5:5">
      <c r="E54" s="29"/>
    </row>
    <row r="55" spans="5:5">
      <c r="E55" s="29"/>
    </row>
    <row r="56" spans="5:5">
      <c r="E56" s="29"/>
    </row>
    <row r="57" spans="5:5">
      <c r="E57" s="29"/>
    </row>
    <row r="58" spans="5:5">
      <c r="E58" s="29"/>
    </row>
    <row r="59" spans="5:5">
      <c r="E59" s="29"/>
    </row>
    <row r="60" spans="5:5">
      <c r="E60" s="29"/>
    </row>
    <row r="61" spans="5:5">
      <c r="E61" s="29"/>
    </row>
    <row r="62" spans="5:5">
      <c r="E62" s="29"/>
    </row>
    <row r="63" spans="5:5">
      <c r="E63" s="29"/>
    </row>
    <row r="64" spans="5:5">
      <c r="E64" s="29"/>
    </row>
    <row r="65" spans="5:5">
      <c r="E65" s="29"/>
    </row>
    <row r="66" spans="5:5">
      <c r="E66" s="29"/>
    </row>
    <row r="67" spans="5:5">
      <c r="E67" s="29"/>
    </row>
    <row r="68" spans="5:5">
      <c r="E68" s="29"/>
    </row>
    <row r="69" spans="5:5">
      <c r="E69" s="29"/>
    </row>
    <row r="70" spans="5:5">
      <c r="E70" s="29"/>
    </row>
    <row r="71" spans="5:5">
      <c r="E71" s="29"/>
    </row>
    <row r="72" spans="5:5">
      <c r="E72" s="29"/>
    </row>
    <row r="73" spans="5:5">
      <c r="E73" s="29"/>
    </row>
    <row r="74" spans="5:5">
      <c r="E74" s="29"/>
    </row>
    <row r="75" spans="5:5">
      <c r="E75" s="29"/>
    </row>
    <row r="76" spans="5:5">
      <c r="E76" s="29"/>
    </row>
    <row r="77" spans="5:5">
      <c r="E77" s="29"/>
    </row>
    <row r="78" spans="5:5">
      <c r="E78" s="29"/>
    </row>
    <row r="79" spans="5:5">
      <c r="E79" s="29"/>
    </row>
    <row r="80" spans="5:5">
      <c r="E80" s="29"/>
    </row>
    <row r="81" spans="5:5">
      <c r="E81" s="29"/>
    </row>
    <row r="82" spans="5:5">
      <c r="E82" s="29"/>
    </row>
    <row r="83" spans="5:5">
      <c r="E83" s="29"/>
    </row>
    <row r="84" spans="5:5">
      <c r="E84" s="29"/>
    </row>
    <row r="85" spans="5:5">
      <c r="E85" s="29"/>
    </row>
    <row r="86" spans="5:5">
      <c r="E86" s="29"/>
    </row>
    <row r="87" spans="5:5">
      <c r="E87" s="29"/>
    </row>
    <row r="88" spans="5:5">
      <c r="E88" s="29"/>
    </row>
    <row r="89" spans="5:5">
      <c r="E89" s="29"/>
    </row>
    <row r="90" spans="5:5">
      <c r="E90" s="29"/>
    </row>
    <row r="91" spans="5:5">
      <c r="E91" s="29"/>
    </row>
    <row r="92" spans="5:5">
      <c r="E92" s="29"/>
    </row>
    <row r="93" spans="5:5">
      <c r="E93" s="29"/>
    </row>
    <row r="94" spans="5:5">
      <c r="E94" s="29"/>
    </row>
    <row r="95" spans="5:5">
      <c r="E95" s="29"/>
    </row>
    <row r="96" spans="5:5">
      <c r="E96" s="29"/>
    </row>
    <row r="97" spans="5:5">
      <c r="E97" s="29"/>
    </row>
    <row r="98" spans="5:5">
      <c r="E98" s="29"/>
    </row>
    <row r="99" spans="5:5">
      <c r="E99" s="29"/>
    </row>
    <row r="100" spans="5:5">
      <c r="E100" s="29"/>
    </row>
    <row r="101" spans="5:5">
      <c r="E101" s="29"/>
    </row>
    <row r="102" spans="5:5">
      <c r="E102" s="29"/>
    </row>
    <row r="103" spans="5:5">
      <c r="E103" s="29"/>
    </row>
    <row r="104" spans="5:5">
      <c r="E104" s="29"/>
    </row>
    <row r="105" spans="5:5">
      <c r="E105" s="29"/>
    </row>
    <row r="106" spans="5:5">
      <c r="E106" s="29"/>
    </row>
    <row r="107" spans="5:5">
      <c r="E107" s="29"/>
    </row>
    <row r="108" spans="5:5">
      <c r="E108" s="29"/>
    </row>
    <row r="109" spans="5:5">
      <c r="E109" s="29"/>
    </row>
    <row r="110" spans="5:5">
      <c r="E110" s="29"/>
    </row>
    <row r="111" spans="5:5">
      <c r="E111" s="29"/>
    </row>
    <row r="112" spans="5:5">
      <c r="E112" s="29"/>
    </row>
    <row r="113" spans="5:5">
      <c r="E113" s="29"/>
    </row>
    <row r="114" spans="5:5">
      <c r="E114" s="29"/>
    </row>
    <row r="115" spans="5:5">
      <c r="E115" s="29"/>
    </row>
    <row r="116" spans="5:5">
      <c r="E116" s="29"/>
    </row>
    <row r="117" spans="5:5">
      <c r="E117" s="29"/>
    </row>
    <row r="118" spans="5:5">
      <c r="E118" s="29"/>
    </row>
    <row r="119" spans="5:5">
      <c r="E119" s="29"/>
    </row>
    <row r="120" spans="5:5">
      <c r="E120" s="29"/>
    </row>
    <row r="121" spans="5:5">
      <c r="E121" s="29"/>
    </row>
    <row r="122" spans="5:5">
      <c r="E122" s="29"/>
    </row>
    <row r="123" spans="5:5">
      <c r="E123" s="29"/>
    </row>
    <row r="124" spans="5:5">
      <c r="E124" s="29"/>
    </row>
    <row r="125" spans="5:5">
      <c r="E125" s="29"/>
    </row>
    <row r="126" spans="5:5">
      <c r="E126" s="29"/>
    </row>
    <row r="127" spans="5:5">
      <c r="E127" s="29"/>
    </row>
    <row r="128" spans="5:5">
      <c r="E128" s="29"/>
    </row>
    <row r="129" spans="5:5">
      <c r="E129" s="29"/>
    </row>
    <row r="130" spans="5:5">
      <c r="E130" s="29"/>
    </row>
    <row r="131" spans="5:5">
      <c r="E131" s="29"/>
    </row>
    <row r="132" spans="5:5">
      <c r="E132" s="29"/>
    </row>
    <row r="133" spans="5:5">
      <c r="E133" s="29"/>
    </row>
    <row r="134" spans="5:5">
      <c r="E134" s="29"/>
    </row>
    <row r="135" spans="5:5">
      <c r="E135" s="29"/>
    </row>
    <row r="136" spans="5:5">
      <c r="E136" s="29"/>
    </row>
    <row r="137" spans="5:5">
      <c r="E137" s="29"/>
    </row>
    <row r="138" spans="5:5">
      <c r="E138" s="29"/>
    </row>
    <row r="139" spans="5:5">
      <c r="E139" s="29"/>
    </row>
    <row r="140" spans="5:5">
      <c r="E140" s="29"/>
    </row>
    <row r="141" spans="5:5">
      <c r="E141" s="29"/>
    </row>
    <row r="142" spans="5:5">
      <c r="E142" s="29"/>
    </row>
    <row r="143" spans="5:5">
      <c r="E143" s="29"/>
    </row>
    <row r="144" spans="5:5">
      <c r="E144" s="29"/>
    </row>
    <row r="145" spans="5:5">
      <c r="E145" s="29"/>
    </row>
    <row r="146" spans="5:5">
      <c r="E146" s="29"/>
    </row>
    <row r="147" spans="5:5">
      <c r="E147" s="29"/>
    </row>
    <row r="148" spans="5:5">
      <c r="E148" s="29"/>
    </row>
    <row r="149" spans="5:5">
      <c r="E149" s="29"/>
    </row>
    <row r="150" spans="5:5">
      <c r="E150" s="29"/>
    </row>
    <row r="151" spans="5:5">
      <c r="E151" s="29"/>
    </row>
    <row r="152" spans="5:5">
      <c r="E152" s="29"/>
    </row>
    <row r="153" spans="5:5">
      <c r="E153" s="29"/>
    </row>
    <row r="154" spans="5:5">
      <c r="E154" s="29"/>
    </row>
    <row r="155" spans="5:5">
      <c r="E155" s="29"/>
    </row>
    <row r="156" spans="5:5">
      <c r="E156" s="29"/>
    </row>
    <row r="157" spans="5:5">
      <c r="E157" s="29"/>
    </row>
    <row r="158" spans="5:5">
      <c r="E158" s="29"/>
    </row>
    <row r="159" spans="5:5">
      <c r="E159" s="29"/>
    </row>
    <row r="160" spans="5:5">
      <c r="E160" s="29"/>
    </row>
    <row r="161" spans="5:5">
      <c r="E161" s="29"/>
    </row>
    <row r="162" spans="5:5">
      <c r="E162" s="29"/>
    </row>
    <row r="163" spans="5:5">
      <c r="E163" s="29"/>
    </row>
    <row r="164" spans="5:5">
      <c r="E164" s="29"/>
    </row>
    <row r="165" spans="5:5">
      <c r="E165" s="29"/>
    </row>
    <row r="166" spans="5:5">
      <c r="E166" s="29"/>
    </row>
    <row r="167" spans="5:5">
      <c r="E167" s="29"/>
    </row>
    <row r="168" spans="5:5">
      <c r="E168" s="29"/>
    </row>
    <row r="169" spans="5:5">
      <c r="E169" s="29"/>
    </row>
    <row r="170" spans="5:5">
      <c r="E170" s="29"/>
    </row>
    <row r="171" spans="5:5">
      <c r="E171" s="29"/>
    </row>
    <row r="172" spans="5:5">
      <c r="E172" s="29"/>
    </row>
    <row r="173" spans="5:5">
      <c r="E173" s="29"/>
    </row>
    <row r="174" spans="5:5">
      <c r="E174" s="29"/>
    </row>
    <row r="175" spans="5:5">
      <c r="E175" s="29"/>
    </row>
    <row r="176" spans="5:5">
      <c r="E176" s="29"/>
    </row>
    <row r="177" spans="5:5">
      <c r="E177" s="29"/>
    </row>
    <row r="178" spans="5:5">
      <c r="E178" s="29"/>
    </row>
    <row r="179" spans="5:5">
      <c r="E179" s="29"/>
    </row>
    <row r="180" spans="5:5">
      <c r="E180" s="29"/>
    </row>
    <row r="181" spans="5:5">
      <c r="E181" s="29"/>
    </row>
    <row r="182" spans="5:5">
      <c r="E182" s="29"/>
    </row>
    <row r="183" spans="5:5">
      <c r="E183" s="29"/>
    </row>
    <row r="184" spans="5:5">
      <c r="E184" s="29"/>
    </row>
    <row r="185" spans="5:5">
      <c r="E185" s="29"/>
    </row>
    <row r="186" spans="5:5">
      <c r="E186" s="29"/>
    </row>
    <row r="187" spans="5:5">
      <c r="E187" s="29"/>
    </row>
    <row r="188" spans="5:5">
      <c r="E188" s="29"/>
    </row>
    <row r="189" spans="5:5">
      <c r="E189" s="29"/>
    </row>
    <row r="190" spans="5:5">
      <c r="E190" s="29"/>
    </row>
    <row r="191" spans="5:5">
      <c r="E191" s="29"/>
    </row>
    <row r="192" spans="5:5">
      <c r="E192" s="29"/>
    </row>
    <row r="193" spans="5:5">
      <c r="E193" s="29"/>
    </row>
    <row r="194" spans="5:5">
      <c r="E194" s="29"/>
    </row>
    <row r="195" spans="5:5">
      <c r="E195" s="29"/>
    </row>
    <row r="196" spans="5:5">
      <c r="E196" s="29"/>
    </row>
    <row r="197" spans="5:5">
      <c r="E197" s="29"/>
    </row>
    <row r="198" spans="5:5">
      <c r="E198" s="29"/>
    </row>
    <row r="199" spans="5:5">
      <c r="E199" s="29"/>
    </row>
    <row r="200" spans="5:5">
      <c r="E200" s="29"/>
    </row>
    <row r="201" spans="5:5">
      <c r="E201" s="29"/>
    </row>
    <row r="202" spans="5:5">
      <c r="E202" s="29"/>
    </row>
    <row r="203" spans="5:5">
      <c r="E203" s="29"/>
    </row>
    <row r="204" spans="5:5">
      <c r="E204" s="29"/>
    </row>
    <row r="205" spans="5:5">
      <c r="E205" s="29"/>
    </row>
    <row r="206" spans="5:5">
      <c r="E206" s="29"/>
    </row>
    <row r="207" spans="5:5">
      <c r="E207" s="29"/>
    </row>
    <row r="208" spans="5:5">
      <c r="E208" s="29"/>
    </row>
    <row r="209" spans="5:5">
      <c r="E209" s="29"/>
    </row>
    <row r="210" spans="5:5">
      <c r="E210" s="29"/>
    </row>
    <row r="211" spans="5:5">
      <c r="E211" s="29"/>
    </row>
    <row r="212" spans="5:5">
      <c r="E212" s="29"/>
    </row>
    <row r="213" spans="5:5">
      <c r="E213" s="29"/>
    </row>
    <row r="214" spans="5:5">
      <c r="E214" s="29"/>
    </row>
    <row r="215" spans="5:5">
      <c r="E215" s="29"/>
    </row>
    <row r="216" spans="5:5">
      <c r="E216" s="29"/>
    </row>
    <row r="217" spans="5:5">
      <c r="E217" s="29"/>
    </row>
    <row r="218" spans="5:5">
      <c r="E218" s="29"/>
    </row>
    <row r="219" spans="5:5">
      <c r="E219" s="29"/>
    </row>
    <row r="220" spans="5:5">
      <c r="E220" s="29"/>
    </row>
    <row r="221" spans="5:5">
      <c r="E221" s="29"/>
    </row>
    <row r="222" spans="5:5">
      <c r="E222" s="29"/>
    </row>
    <row r="223" spans="5:5">
      <c r="E223" s="29"/>
    </row>
    <row r="224" spans="5:5">
      <c r="E224" s="29"/>
    </row>
    <row r="225" spans="5:5">
      <c r="E225" s="29"/>
    </row>
    <row r="226" spans="5:5">
      <c r="E226" s="29"/>
    </row>
    <row r="227" spans="5:5">
      <c r="E227" s="29"/>
    </row>
    <row r="228" spans="5:5">
      <c r="E228" s="29"/>
    </row>
    <row r="229" spans="5:5">
      <c r="E229" s="29"/>
    </row>
    <row r="230" spans="5:5">
      <c r="E230" s="29"/>
    </row>
    <row r="231" spans="5:5">
      <c r="E231" s="29"/>
    </row>
  </sheetData>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6"/>
  <dimension ref="A1:H231"/>
  <sheetViews>
    <sheetView workbookViewId="0">
      <selection activeCell="A4" sqref="A4"/>
    </sheetView>
  </sheetViews>
  <sheetFormatPr defaultColWidth="9" defaultRowHeight="12.75" outlineLevelCol="7"/>
  <cols>
    <col min="1" max="1" width="21.2857142857143" style="3" customWidth="1"/>
    <col min="2" max="3" width="21.7142857142857" style="3" customWidth="1"/>
    <col min="5" max="5" width="24.4285714285714" style="4" customWidth="1"/>
    <col min="6" max="6" width="8" customWidth="1"/>
    <col min="7" max="7" width="20.7142857142857" customWidth="1"/>
    <col min="8" max="8" width="16.4285714285714" customWidth="1"/>
  </cols>
  <sheetData>
    <row r="1" ht="33.75" customHeight="1" spans="1:8">
      <c r="A1" s="5" t="s">
        <v>11627</v>
      </c>
      <c r="B1" s="5" t="s">
        <v>12245</v>
      </c>
      <c r="C1" s="5" t="s">
        <v>12246</v>
      </c>
      <c r="D1" s="25" t="s">
        <v>11504</v>
      </c>
      <c r="E1" s="29"/>
      <c r="G1" s="58" t="s">
        <v>11630</v>
      </c>
      <c r="H1" s="58" t="e">
        <f>+IF(SUM(E:E)=0,"OK","Stato opera non congruente")</f>
        <v>#N/A</v>
      </c>
    </row>
    <row r="2" ht="22.5" customHeight="1" spans="1:8">
      <c r="A2" s="6" t="s">
        <v>11631</v>
      </c>
      <c r="B2" s="6" t="s">
        <v>12247</v>
      </c>
      <c r="C2" s="6" t="s">
        <v>12248</v>
      </c>
      <c r="D2" s="26"/>
      <c r="E2" s="29"/>
      <c r="G2" s="20" t="s">
        <v>11634</v>
      </c>
      <c r="H2" s="20">
        <f>+COUNTA(A:A)+COUNTA(B:B)+COUNTA(C:C)-9</f>
        <v>0</v>
      </c>
    </row>
    <row r="3" ht="27.75" customHeight="1" spans="1:5">
      <c r="A3" s="7" t="s">
        <v>12249</v>
      </c>
      <c r="B3" s="7" t="s">
        <v>12250</v>
      </c>
      <c r="C3" s="7" t="s">
        <v>12251</v>
      </c>
      <c r="D3" s="27"/>
      <c r="E3" s="46" t="s">
        <v>11638</v>
      </c>
    </row>
    <row r="4" spans="5:5">
      <c r="E4" s="29" t="e">
        <f>+IF(VLOOKUP(A4,Pompaggi!B:Y,24,FALSE)&lt;3,0,1)</f>
        <v>#N/A</v>
      </c>
    </row>
    <row r="5" spans="5:5">
      <c r="E5" s="29"/>
    </row>
    <row r="6" spans="5:5">
      <c r="E6" s="29"/>
    </row>
    <row r="7" spans="5:5">
      <c r="E7" s="29"/>
    </row>
    <row r="8" spans="5:5">
      <c r="E8" s="29"/>
    </row>
    <row r="9" spans="5:5">
      <c r="E9" s="29"/>
    </row>
    <row r="10" spans="5:5">
      <c r="E10" s="29"/>
    </row>
    <row r="11" spans="5:5">
      <c r="E11" s="29"/>
    </row>
    <row r="12" spans="5:5">
      <c r="E12" s="29"/>
    </row>
    <row r="13" spans="5:5">
      <c r="E13" s="29"/>
    </row>
    <row r="14" spans="5:5">
      <c r="E14" s="29"/>
    </row>
    <row r="15" spans="5:5">
      <c r="E15" s="29"/>
    </row>
    <row r="16" spans="5:5">
      <c r="E16" s="29"/>
    </row>
    <row r="17" spans="5:5">
      <c r="E17" s="29"/>
    </row>
    <row r="18" spans="5:5">
      <c r="E18" s="29"/>
    </row>
    <row r="19" spans="5:5">
      <c r="E19" s="29"/>
    </row>
    <row r="20" spans="5:5">
      <c r="E20" s="29"/>
    </row>
    <row r="21" spans="5:5">
      <c r="E21" s="29"/>
    </row>
    <row r="22" spans="5:5">
      <c r="E22" s="29"/>
    </row>
    <row r="23" spans="5:5">
      <c r="E23" s="29"/>
    </row>
    <row r="24" spans="5:5">
      <c r="E24" s="29"/>
    </row>
    <row r="25" spans="5:5">
      <c r="E25" s="29"/>
    </row>
    <row r="26" spans="5:5">
      <c r="E26" s="29"/>
    </row>
    <row r="27" spans="5:5">
      <c r="E27" s="29"/>
    </row>
    <row r="28" spans="5:5">
      <c r="E28" s="29"/>
    </row>
    <row r="29" spans="5:5">
      <c r="E29" s="29"/>
    </row>
    <row r="30" spans="5:5">
      <c r="E30" s="29"/>
    </row>
    <row r="31" spans="5:5">
      <c r="E31" s="29"/>
    </row>
    <row r="32" spans="5:5">
      <c r="E32" s="29"/>
    </row>
    <row r="33" spans="5:5">
      <c r="E33" s="29"/>
    </row>
    <row r="34" spans="5:5">
      <c r="E34" s="29"/>
    </row>
    <row r="35" spans="5:5">
      <c r="E35" s="29"/>
    </row>
    <row r="36" spans="5:5">
      <c r="E36" s="29"/>
    </row>
    <row r="37" spans="5:5">
      <c r="E37" s="29"/>
    </row>
    <row r="38" spans="5:5">
      <c r="E38" s="29"/>
    </row>
    <row r="39" spans="5:5">
      <c r="E39" s="29"/>
    </row>
    <row r="40" spans="5:5">
      <c r="E40" s="29"/>
    </row>
    <row r="41" spans="5:5">
      <c r="E41" s="29"/>
    </row>
    <row r="42" spans="5:5">
      <c r="E42" s="29"/>
    </row>
    <row r="43" spans="5:5">
      <c r="E43" s="29"/>
    </row>
    <row r="44" spans="5:5">
      <c r="E44" s="29"/>
    </row>
    <row r="45" spans="5:5">
      <c r="E45" s="29"/>
    </row>
    <row r="46" spans="5:5">
      <c r="E46" s="29"/>
    </row>
    <row r="47" spans="5:5">
      <c r="E47" s="29"/>
    </row>
    <row r="48" spans="5:5">
      <c r="E48" s="29"/>
    </row>
    <row r="49" spans="5:5">
      <c r="E49" s="29"/>
    </row>
    <row r="50" spans="5:5">
      <c r="E50" s="29"/>
    </row>
    <row r="51" spans="5:5">
      <c r="E51" s="29"/>
    </row>
    <row r="52" spans="5:5">
      <c r="E52" s="29"/>
    </row>
    <row r="53" spans="5:5">
      <c r="E53" s="29"/>
    </row>
    <row r="54" spans="5:5">
      <c r="E54" s="29"/>
    </row>
    <row r="55" spans="5:5">
      <c r="E55" s="29"/>
    </row>
    <row r="56" spans="5:5">
      <c r="E56" s="29"/>
    </row>
    <row r="57" spans="5:5">
      <c r="E57" s="29"/>
    </row>
    <row r="58" spans="5:5">
      <c r="E58" s="29"/>
    </row>
    <row r="59" spans="5:5">
      <c r="E59" s="29"/>
    </row>
    <row r="60" spans="5:5">
      <c r="E60" s="29"/>
    </row>
    <row r="61" spans="5:5">
      <c r="E61" s="29"/>
    </row>
    <row r="62" spans="5:5">
      <c r="E62" s="29"/>
    </row>
    <row r="63" spans="5:5">
      <c r="E63" s="29"/>
    </row>
    <row r="64" spans="5:5">
      <c r="E64" s="29"/>
    </row>
    <row r="65" spans="5:5">
      <c r="E65" s="29"/>
    </row>
    <row r="66" spans="5:5">
      <c r="E66" s="29"/>
    </row>
    <row r="67" spans="5:5">
      <c r="E67" s="29"/>
    </row>
    <row r="68" spans="5:5">
      <c r="E68" s="29"/>
    </row>
    <row r="69" spans="5:5">
      <c r="E69" s="29"/>
    </row>
    <row r="70" spans="5:5">
      <c r="E70" s="29"/>
    </row>
    <row r="71" spans="5:5">
      <c r="E71" s="29"/>
    </row>
    <row r="72" spans="5:5">
      <c r="E72" s="29"/>
    </row>
    <row r="73" spans="5:5">
      <c r="E73" s="29"/>
    </row>
    <row r="74" spans="5:5">
      <c r="E74" s="29"/>
    </row>
    <row r="75" spans="5:5">
      <c r="E75" s="29"/>
    </row>
    <row r="76" spans="5:5">
      <c r="E76" s="29"/>
    </row>
    <row r="77" spans="5:5">
      <c r="E77" s="29"/>
    </row>
    <row r="78" spans="5:5">
      <c r="E78" s="29"/>
    </row>
    <row r="79" spans="5:5">
      <c r="E79" s="29"/>
    </row>
    <row r="80" spans="5:5">
      <c r="E80" s="29"/>
    </row>
    <row r="81" spans="5:5">
      <c r="E81" s="29"/>
    </row>
    <row r="82" spans="5:5">
      <c r="E82" s="29"/>
    </row>
    <row r="83" spans="5:5">
      <c r="E83" s="29"/>
    </row>
    <row r="84" spans="5:5">
      <c r="E84" s="29"/>
    </row>
    <row r="85" spans="5:5">
      <c r="E85" s="29"/>
    </row>
    <row r="86" spans="5:5">
      <c r="E86" s="29"/>
    </row>
    <row r="87" spans="5:5">
      <c r="E87" s="29"/>
    </row>
    <row r="88" spans="5:5">
      <c r="E88" s="29"/>
    </row>
    <row r="89" spans="5:5">
      <c r="E89" s="29"/>
    </row>
    <row r="90" spans="5:5">
      <c r="E90" s="29"/>
    </row>
    <row r="91" spans="5:5">
      <c r="E91" s="29"/>
    </row>
    <row r="92" spans="5:5">
      <c r="E92" s="29"/>
    </row>
    <row r="93" spans="5:5">
      <c r="E93" s="29"/>
    </row>
    <row r="94" spans="5:5">
      <c r="E94" s="29"/>
    </row>
    <row r="95" spans="5:5">
      <c r="E95" s="29"/>
    </row>
    <row r="96" spans="5:5">
      <c r="E96" s="29"/>
    </row>
    <row r="97" spans="5:5">
      <c r="E97" s="29"/>
    </row>
    <row r="98" spans="5:5">
      <c r="E98" s="29"/>
    </row>
    <row r="99" spans="5:5">
      <c r="E99" s="29"/>
    </row>
    <row r="100" spans="5:5">
      <c r="E100" s="29"/>
    </row>
    <row r="101" spans="5:5">
      <c r="E101" s="29"/>
    </row>
    <row r="102" spans="5:5">
      <c r="E102" s="29"/>
    </row>
    <row r="103" spans="5:5">
      <c r="E103" s="29"/>
    </row>
    <row r="104" spans="5:5">
      <c r="E104" s="29"/>
    </row>
    <row r="105" spans="5:5">
      <c r="E105" s="29"/>
    </row>
    <row r="106" spans="5:5">
      <c r="E106" s="29"/>
    </row>
    <row r="107" spans="5:5">
      <c r="E107" s="29"/>
    </row>
    <row r="108" spans="5:5">
      <c r="E108" s="29"/>
    </row>
    <row r="109" spans="5:5">
      <c r="E109" s="29"/>
    </row>
    <row r="110" spans="5:5">
      <c r="E110" s="29"/>
    </row>
    <row r="111" spans="5:5">
      <c r="E111" s="29"/>
    </row>
    <row r="112" spans="5:5">
      <c r="E112" s="29"/>
    </row>
    <row r="113" spans="5:5">
      <c r="E113" s="29"/>
    </row>
    <row r="114" spans="5:5">
      <c r="E114" s="29"/>
    </row>
    <row r="115" spans="5:5">
      <c r="E115" s="29"/>
    </row>
    <row r="116" spans="5:5">
      <c r="E116" s="29"/>
    </row>
    <row r="117" spans="5:5">
      <c r="E117" s="29"/>
    </row>
    <row r="118" spans="5:5">
      <c r="E118" s="29"/>
    </row>
    <row r="119" spans="5:5">
      <c r="E119" s="29"/>
    </row>
    <row r="120" spans="5:5">
      <c r="E120" s="29"/>
    </row>
    <row r="121" spans="5:5">
      <c r="E121" s="29"/>
    </row>
    <row r="122" spans="5:5">
      <c r="E122" s="29"/>
    </row>
    <row r="123" spans="5:5">
      <c r="E123" s="29"/>
    </row>
    <row r="124" spans="5:5">
      <c r="E124" s="29"/>
    </row>
    <row r="125" spans="5:5">
      <c r="E125" s="29"/>
    </row>
    <row r="126" spans="5:5">
      <c r="E126" s="29"/>
    </row>
    <row r="127" spans="5:5">
      <c r="E127" s="29"/>
    </row>
    <row r="128" spans="5:5">
      <c r="E128" s="29"/>
    </row>
    <row r="129" spans="5:5">
      <c r="E129" s="29"/>
    </row>
    <row r="130" spans="5:5">
      <c r="E130" s="29"/>
    </row>
    <row r="131" spans="5:5">
      <c r="E131" s="29"/>
    </row>
    <row r="132" spans="5:5">
      <c r="E132" s="29"/>
    </row>
    <row r="133" spans="5:5">
      <c r="E133" s="29"/>
    </row>
    <row r="134" spans="5:5">
      <c r="E134" s="29"/>
    </row>
    <row r="135" spans="5:5">
      <c r="E135" s="29"/>
    </row>
    <row r="136" spans="5:5">
      <c r="E136" s="29"/>
    </row>
    <row r="137" spans="5:5">
      <c r="E137" s="29"/>
    </row>
    <row r="138" spans="5:5">
      <c r="E138" s="29"/>
    </row>
    <row r="139" spans="5:5">
      <c r="E139" s="29"/>
    </row>
    <row r="140" spans="5:5">
      <c r="E140" s="29"/>
    </row>
    <row r="141" spans="5:5">
      <c r="E141" s="29"/>
    </row>
    <row r="142" spans="5:5">
      <c r="E142" s="29"/>
    </row>
    <row r="143" spans="5:5">
      <c r="E143" s="29"/>
    </row>
    <row r="144" spans="5:5">
      <c r="E144" s="29"/>
    </row>
    <row r="145" spans="5:5">
      <c r="E145" s="29"/>
    </row>
    <row r="146" spans="5:5">
      <c r="E146" s="29"/>
    </row>
    <row r="147" spans="5:5">
      <c r="E147" s="29"/>
    </row>
    <row r="148" spans="5:5">
      <c r="E148" s="29"/>
    </row>
    <row r="149" spans="5:5">
      <c r="E149" s="29"/>
    </row>
    <row r="150" spans="5:5">
      <c r="E150" s="29"/>
    </row>
    <row r="151" spans="5:5">
      <c r="E151" s="29"/>
    </row>
    <row r="152" spans="5:5">
      <c r="E152" s="29"/>
    </row>
    <row r="153" spans="5:5">
      <c r="E153" s="29"/>
    </row>
    <row r="154" spans="5:5">
      <c r="E154" s="29"/>
    </row>
    <row r="155" spans="5:5">
      <c r="E155" s="29"/>
    </row>
    <row r="156" spans="5:5">
      <c r="E156" s="29"/>
    </row>
    <row r="157" spans="5:5">
      <c r="E157" s="29"/>
    </row>
    <row r="158" spans="5:5">
      <c r="E158" s="29"/>
    </row>
    <row r="159" spans="5:5">
      <c r="E159" s="29"/>
    </row>
    <row r="160" spans="5:5">
      <c r="E160" s="29"/>
    </row>
    <row r="161" spans="5:5">
      <c r="E161" s="29"/>
    </row>
    <row r="162" spans="5:5">
      <c r="E162" s="29"/>
    </row>
    <row r="163" spans="5:5">
      <c r="E163" s="29"/>
    </row>
    <row r="164" spans="5:5">
      <c r="E164" s="29"/>
    </row>
    <row r="165" spans="5:5">
      <c r="E165" s="29"/>
    </row>
    <row r="166" spans="5:5">
      <c r="E166" s="29"/>
    </row>
    <row r="167" spans="5:5">
      <c r="E167" s="29"/>
    </row>
    <row r="168" spans="5:5">
      <c r="E168" s="29"/>
    </row>
    <row r="169" spans="5:5">
      <c r="E169" s="29"/>
    </row>
    <row r="170" spans="5:5">
      <c r="E170" s="29"/>
    </row>
    <row r="171" spans="5:5">
      <c r="E171" s="29"/>
    </row>
    <row r="172" spans="5:5">
      <c r="E172" s="29"/>
    </row>
    <row r="173" spans="5:5">
      <c r="E173" s="29"/>
    </row>
    <row r="174" spans="5:5">
      <c r="E174" s="29"/>
    </row>
    <row r="175" spans="5:5">
      <c r="E175" s="29"/>
    </row>
    <row r="176" spans="5:5">
      <c r="E176" s="29"/>
    </row>
    <row r="177" spans="5:5">
      <c r="E177" s="29"/>
    </row>
    <row r="178" spans="5:5">
      <c r="E178" s="29"/>
    </row>
    <row r="179" spans="5:5">
      <c r="E179" s="29"/>
    </row>
    <row r="180" spans="5:5">
      <c r="E180" s="29"/>
    </row>
    <row r="181" spans="5:5">
      <c r="E181" s="29"/>
    </row>
    <row r="182" spans="5:5">
      <c r="E182" s="29"/>
    </row>
    <row r="183" spans="5:5">
      <c r="E183" s="29"/>
    </row>
    <row r="184" spans="5:5">
      <c r="E184" s="29"/>
    </row>
    <row r="185" spans="5:5">
      <c r="E185" s="29"/>
    </row>
    <row r="186" spans="5:5">
      <c r="E186" s="29"/>
    </row>
    <row r="187" spans="5:5">
      <c r="E187" s="29"/>
    </row>
    <row r="188" spans="5:5">
      <c r="E188" s="29"/>
    </row>
    <row r="189" spans="5:5">
      <c r="E189" s="29"/>
    </row>
    <row r="190" spans="5:5">
      <c r="E190" s="29"/>
    </row>
    <row r="191" spans="5:5">
      <c r="E191" s="29"/>
    </row>
    <row r="192" spans="5:5">
      <c r="E192" s="29"/>
    </row>
    <row r="193" spans="5:5">
      <c r="E193" s="29"/>
    </row>
    <row r="194" spans="5:5">
      <c r="E194" s="29"/>
    </row>
    <row r="195" spans="5:5">
      <c r="E195" s="29"/>
    </row>
    <row r="196" spans="5:5">
      <c r="E196" s="29"/>
    </row>
    <row r="197" spans="5:5">
      <c r="E197" s="29"/>
    </row>
    <row r="198" spans="5:5">
      <c r="E198" s="29"/>
    </row>
    <row r="199" spans="5:5">
      <c r="E199" s="29"/>
    </row>
    <row r="200" spans="5:5">
      <c r="E200" s="29"/>
    </row>
    <row r="201" spans="5:5">
      <c r="E201" s="29"/>
    </row>
    <row r="202" spans="5:5">
      <c r="E202" s="29"/>
    </row>
    <row r="203" spans="5:5">
      <c r="E203" s="29"/>
    </row>
    <row r="204" spans="5:5">
      <c r="E204" s="29"/>
    </row>
    <row r="205" spans="5:5">
      <c r="E205" s="29"/>
    </row>
    <row r="206" spans="5:5">
      <c r="E206" s="29"/>
    </row>
    <row r="207" spans="5:5">
      <c r="E207" s="29"/>
    </row>
    <row r="208" spans="5:5">
      <c r="E208" s="29"/>
    </row>
    <row r="209" spans="5:5">
      <c r="E209" s="29"/>
    </row>
    <row r="210" spans="5:5">
      <c r="E210" s="29"/>
    </row>
    <row r="211" spans="5:5">
      <c r="E211" s="29"/>
    </row>
    <row r="212" spans="5:5">
      <c r="E212" s="29"/>
    </row>
    <row r="213" spans="5:5">
      <c r="E213" s="29"/>
    </row>
    <row r="214" spans="5:5">
      <c r="E214" s="29"/>
    </row>
    <row r="215" spans="5:5">
      <c r="E215" s="29"/>
    </row>
    <row r="216" spans="5:5">
      <c r="E216" s="29"/>
    </row>
    <row r="217" spans="5:5">
      <c r="E217" s="29"/>
    </row>
    <row r="218" spans="5:5">
      <c r="E218" s="29"/>
    </row>
    <row r="219" spans="5:5">
      <c r="E219" s="29"/>
    </row>
    <row r="220" spans="5:5">
      <c r="E220" s="29"/>
    </row>
    <row r="221" spans="5:5">
      <c r="E221" s="29"/>
    </row>
    <row r="222" spans="5:5">
      <c r="E222" s="29"/>
    </row>
    <row r="223" spans="5:5">
      <c r="E223" s="29"/>
    </row>
    <row r="224" spans="5:5">
      <c r="E224" s="29"/>
    </row>
    <row r="225" spans="5:5">
      <c r="E225" s="29"/>
    </row>
    <row r="226" spans="5:5">
      <c r="E226" s="29"/>
    </row>
    <row r="227" spans="5:5">
      <c r="E227" s="29"/>
    </row>
    <row r="228" spans="5:5">
      <c r="E228" s="29"/>
    </row>
    <row r="229" spans="5:5">
      <c r="E229" s="29"/>
    </row>
    <row r="230" spans="5:5">
      <c r="E230" s="29"/>
    </row>
    <row r="231" spans="5:5">
      <c r="E231" s="29"/>
    </row>
  </sheetData>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F293"/>
  <sheetViews>
    <sheetView zoomScale="90" zoomScaleNormal="90" topLeftCell="AM1" workbookViewId="0">
      <selection activeCell="AU4" sqref="A4:AU4"/>
    </sheetView>
  </sheetViews>
  <sheetFormatPr defaultColWidth="10.7142857142857" defaultRowHeight="12.75"/>
  <cols>
    <col min="3" max="3" width="26.7142857142857" customWidth="1"/>
    <col min="5" max="5" width="18.4285714285714" customWidth="1"/>
    <col min="6" max="6" width="15.5714285714286" customWidth="1"/>
    <col min="7" max="7" width="13.1428571428571" customWidth="1"/>
    <col min="8" max="8" width="14.5714285714286" customWidth="1"/>
    <col min="9" max="9" width="15" customWidth="1"/>
    <col min="10" max="10" width="13.1428571428571" customWidth="1"/>
    <col min="11" max="11" width="14.1428571428571" customWidth="1"/>
    <col min="12" max="12" width="14.7142857142857" customWidth="1"/>
    <col min="13" max="13" width="15" customWidth="1"/>
    <col min="14" max="14" width="16.5714285714286" customWidth="1"/>
    <col min="27" max="27" width="11" customWidth="1"/>
    <col min="42" max="42" width="18.4285714285714" customWidth="1"/>
    <col min="43" max="43" width="19" customWidth="1"/>
    <col min="44" max="44" width="25.1428571428571" customWidth="1"/>
    <col min="45" max="45" width="20.5714285714286" customWidth="1"/>
    <col min="46" max="46" width="23.5714285714286" customWidth="1"/>
    <col min="47" max="47" width="18" customWidth="1"/>
    <col min="48" max="48" width="17.7142857142857" style="67" customWidth="1"/>
    <col min="49" max="49" width="16.1428571428571" customWidth="1"/>
    <col min="50" max="50" width="24" style="29" customWidth="1"/>
    <col min="51" max="51" width="19.5714285714286" style="4" customWidth="1"/>
    <col min="52" max="52" width="24.5714285714286" style="4" customWidth="1"/>
    <col min="53" max="53" width="20.4285714285714" style="4" customWidth="1"/>
    <col min="54" max="59" width="15.4285714285714" style="4" customWidth="1"/>
    <col min="60" max="96" width="15.4285714285714" style="29" customWidth="1"/>
    <col min="98" max="98" width="10.4285714285714" style="3" customWidth="1"/>
    <col min="99" max="99" width="65" style="3" customWidth="1"/>
    <col min="100" max="100" width="31.7142857142857" style="3" customWidth="1"/>
    <col min="101" max="16384" width="10.7142857142857" style="3" customWidth="1"/>
  </cols>
  <sheetData>
    <row r="1" s="1" customFormat="1" ht="58.5" customHeight="1" spans="1:100">
      <c r="A1" s="5" t="s">
        <v>11450</v>
      </c>
      <c r="B1" s="5" t="s">
        <v>11451</v>
      </c>
      <c r="C1" s="5" t="s">
        <v>12252</v>
      </c>
      <c r="D1" s="33" t="s">
        <v>11456</v>
      </c>
      <c r="E1" s="33" t="s">
        <v>11457</v>
      </c>
      <c r="F1" s="5" t="s">
        <v>12085</v>
      </c>
      <c r="G1" s="32" t="s">
        <v>12086</v>
      </c>
      <c r="H1" s="33" t="s">
        <v>12253</v>
      </c>
      <c r="I1" s="33" t="s">
        <v>12091</v>
      </c>
      <c r="J1" s="33" t="s">
        <v>12092</v>
      </c>
      <c r="K1" s="33" t="s">
        <v>12093</v>
      </c>
      <c r="L1" s="33" t="s">
        <v>12094</v>
      </c>
      <c r="M1" s="33" t="s">
        <v>12095</v>
      </c>
      <c r="N1" s="33" t="s">
        <v>12096</v>
      </c>
      <c r="O1" s="33" t="s">
        <v>12097</v>
      </c>
      <c r="P1" s="32" t="s">
        <v>12254</v>
      </c>
      <c r="Q1" s="32" t="s">
        <v>12098</v>
      </c>
      <c r="R1" s="5" t="s">
        <v>11474</v>
      </c>
      <c r="S1" s="5" t="s">
        <v>12087</v>
      </c>
      <c r="T1" s="5" t="s">
        <v>12088</v>
      </c>
      <c r="U1" s="5" t="s">
        <v>12089</v>
      </c>
      <c r="V1" s="5" t="s">
        <v>12090</v>
      </c>
      <c r="W1" s="5" t="s">
        <v>11727</v>
      </c>
      <c r="X1" s="5" t="s">
        <v>11486</v>
      </c>
      <c r="Y1" s="33" t="s">
        <v>12100</v>
      </c>
      <c r="Z1" s="32" t="s">
        <v>12255</v>
      </c>
      <c r="AA1" s="32" t="s">
        <v>12256</v>
      </c>
      <c r="AB1" s="32" t="s">
        <v>12257</v>
      </c>
      <c r="AC1" s="5" t="s">
        <v>11485</v>
      </c>
      <c r="AD1" s="5" t="s">
        <v>11493</v>
      </c>
      <c r="AE1" s="32" t="s">
        <v>12258</v>
      </c>
      <c r="AF1" s="32" t="s">
        <v>12259</v>
      </c>
      <c r="AG1" s="32" t="s">
        <v>12260</v>
      </c>
      <c r="AH1" s="5" t="s">
        <v>12102</v>
      </c>
      <c r="AI1" s="5" t="s">
        <v>12261</v>
      </c>
      <c r="AJ1" s="5" t="s">
        <v>12105</v>
      </c>
      <c r="AK1" s="5" t="s">
        <v>12106</v>
      </c>
      <c r="AL1" s="5" t="s">
        <v>12262</v>
      </c>
      <c r="AM1" s="5" t="s">
        <v>12263</v>
      </c>
      <c r="AN1" s="33" t="s">
        <v>12264</v>
      </c>
      <c r="AO1" s="32" t="s">
        <v>12265</v>
      </c>
      <c r="AP1" s="32" t="s">
        <v>12103</v>
      </c>
      <c r="AQ1" s="32" t="s">
        <v>12266</v>
      </c>
      <c r="AR1" s="32" t="s">
        <v>12267</v>
      </c>
      <c r="AS1" s="32" t="s">
        <v>12268</v>
      </c>
      <c r="AT1" s="5" t="s">
        <v>11503</v>
      </c>
      <c r="AU1" s="25" t="s">
        <v>11504</v>
      </c>
      <c r="AV1" s="10"/>
      <c r="AX1" s="10"/>
      <c r="AY1" s="15"/>
      <c r="AZ1" s="70" t="s">
        <v>11505</v>
      </c>
      <c r="BA1" s="15">
        <f>+COUNTA(B:B)-3</f>
        <v>0</v>
      </c>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U1" s="23" t="s">
        <v>11506</v>
      </c>
      <c r="CV1" s="23" t="str">
        <f>IF(SUM(AV:AV)=SUM(AW:AW),"OK","Errore: ripetizione codice origine")</f>
        <v>OK</v>
      </c>
    </row>
    <row r="2" s="2" customFormat="1" ht="42.75" customHeight="1" spans="1:100">
      <c r="A2" s="6" t="s">
        <v>12269</v>
      </c>
      <c r="B2" s="6" t="s">
        <v>11508</v>
      </c>
      <c r="C2" s="6" t="s">
        <v>11509</v>
      </c>
      <c r="D2" s="35" t="s">
        <v>11513</v>
      </c>
      <c r="E2" s="35" t="s">
        <v>11514</v>
      </c>
      <c r="F2" s="6" t="s">
        <v>12111</v>
      </c>
      <c r="G2" s="34" t="s">
        <v>563</v>
      </c>
      <c r="H2" s="35" t="s">
        <v>12270</v>
      </c>
      <c r="I2" s="35" t="s">
        <v>12117</v>
      </c>
      <c r="J2" s="35" t="s">
        <v>12118</v>
      </c>
      <c r="K2" s="35" t="s">
        <v>12119</v>
      </c>
      <c r="L2" s="35" t="s">
        <v>12120</v>
      </c>
      <c r="M2" s="35" t="s">
        <v>12121</v>
      </c>
      <c r="N2" s="35" t="s">
        <v>12122</v>
      </c>
      <c r="O2" s="35" t="s">
        <v>12123</v>
      </c>
      <c r="P2" s="34" t="s">
        <v>83</v>
      </c>
      <c r="Q2" s="34" t="s">
        <v>83</v>
      </c>
      <c r="R2" s="6" t="s">
        <v>12271</v>
      </c>
      <c r="S2" s="6" t="s">
        <v>12272</v>
      </c>
      <c r="T2" s="6" t="s">
        <v>12273</v>
      </c>
      <c r="U2" s="6" t="s">
        <v>12274</v>
      </c>
      <c r="V2" s="6" t="s">
        <v>12275</v>
      </c>
      <c r="W2" s="6" t="s">
        <v>11743</v>
      </c>
      <c r="X2" s="6" t="s">
        <v>11543</v>
      </c>
      <c r="Y2" s="35" t="s">
        <v>12125</v>
      </c>
      <c r="Z2" s="34" t="s">
        <v>127</v>
      </c>
      <c r="AA2" s="34" t="s">
        <v>83</v>
      </c>
      <c r="AB2" s="34" t="s">
        <v>83</v>
      </c>
      <c r="AC2" s="6" t="s">
        <v>11542</v>
      </c>
      <c r="AD2" s="6" t="s">
        <v>11550</v>
      </c>
      <c r="AE2" s="34" t="s">
        <v>347</v>
      </c>
      <c r="AF2" s="34" t="s">
        <v>347</v>
      </c>
      <c r="AG2" s="34" t="s">
        <v>347</v>
      </c>
      <c r="AH2" s="6" t="s">
        <v>12127</v>
      </c>
      <c r="AI2" s="6" t="s">
        <v>12128</v>
      </c>
      <c r="AJ2" s="6" t="s">
        <v>12129</v>
      </c>
      <c r="AK2" s="6" t="s">
        <v>12130</v>
      </c>
      <c r="AL2" s="6" t="s">
        <v>12276</v>
      </c>
      <c r="AM2" s="6" t="s">
        <v>12277</v>
      </c>
      <c r="AN2" s="35" t="s">
        <v>12278</v>
      </c>
      <c r="AO2" s="34" t="s">
        <v>221</v>
      </c>
      <c r="AP2" s="34" t="s">
        <v>221</v>
      </c>
      <c r="AQ2" s="34" t="s">
        <v>221</v>
      </c>
      <c r="AR2" s="34" t="s">
        <v>221</v>
      </c>
      <c r="AS2" s="34" t="s">
        <v>221</v>
      </c>
      <c r="AT2" s="6" t="s">
        <v>11560</v>
      </c>
      <c r="AU2" s="26"/>
      <c r="AV2" s="10"/>
      <c r="AW2" s="12"/>
      <c r="AX2" s="10"/>
      <c r="AY2" s="15"/>
      <c r="AZ2" s="70" t="s">
        <v>11561</v>
      </c>
      <c r="BA2" s="15">
        <f>+COUNTA([4]Distribuzioni!B:B)-3</f>
        <v>1</v>
      </c>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T2" s="1"/>
      <c r="CU2" s="59" t="s">
        <v>12279</v>
      </c>
      <c r="CV2" s="59" t="str">
        <f>+IF(SUM(AX:AX)=0,"OK","Dati non completi nel foglio Distribuzioni comuni serviti")</f>
        <v>Dati non completi nel foglio Distribuzioni comuni serviti</v>
      </c>
    </row>
    <row r="3" s="1" customFormat="1" ht="87.75" customHeight="1" spans="1:110">
      <c r="A3" s="7" t="s">
        <v>12280</v>
      </c>
      <c r="B3" s="7" t="s">
        <v>12281</v>
      </c>
      <c r="C3" s="7" t="s">
        <v>12282</v>
      </c>
      <c r="D3" s="7">
        <v>113500</v>
      </c>
      <c r="E3" s="7">
        <v>113600</v>
      </c>
      <c r="F3" s="7" t="s">
        <v>12283</v>
      </c>
      <c r="G3" s="7" t="s">
        <v>12284</v>
      </c>
      <c r="H3" s="7">
        <v>118900</v>
      </c>
      <c r="I3" s="7">
        <v>113700</v>
      </c>
      <c r="J3" s="7">
        <v>113800</v>
      </c>
      <c r="K3" s="7">
        <v>113900</v>
      </c>
      <c r="L3" s="7">
        <v>114000</v>
      </c>
      <c r="M3" s="7">
        <v>114100</v>
      </c>
      <c r="N3" s="7">
        <v>114200</v>
      </c>
      <c r="O3" s="7">
        <v>114300</v>
      </c>
      <c r="P3" s="7" t="s">
        <v>12285</v>
      </c>
      <c r="Q3" s="7" t="s">
        <v>12286</v>
      </c>
      <c r="R3" s="7" t="s">
        <v>12287</v>
      </c>
      <c r="S3" s="7" t="s">
        <v>12288</v>
      </c>
      <c r="T3" s="7" t="s">
        <v>12289</v>
      </c>
      <c r="U3" s="7" t="s">
        <v>12290</v>
      </c>
      <c r="V3" s="7" t="s">
        <v>12291</v>
      </c>
      <c r="W3" s="7" t="s">
        <v>12292</v>
      </c>
      <c r="X3" s="7" t="s">
        <v>12293</v>
      </c>
      <c r="Y3" s="7">
        <v>114600</v>
      </c>
      <c r="Z3" s="7" t="s">
        <v>12294</v>
      </c>
      <c r="AA3" s="7" t="s">
        <v>12295</v>
      </c>
      <c r="AB3" s="7" t="s">
        <v>12296</v>
      </c>
      <c r="AC3" s="7" t="s">
        <v>12297</v>
      </c>
      <c r="AD3" s="7" t="s">
        <v>12298</v>
      </c>
      <c r="AE3" s="7" t="s">
        <v>12299</v>
      </c>
      <c r="AF3" s="7" t="s">
        <v>12300</v>
      </c>
      <c r="AG3" s="7" t="s">
        <v>12301</v>
      </c>
      <c r="AH3" s="7" t="s">
        <v>12302</v>
      </c>
      <c r="AI3" s="7" t="s">
        <v>12303</v>
      </c>
      <c r="AJ3" s="7" t="s">
        <v>12304</v>
      </c>
      <c r="AK3" s="7" t="s">
        <v>12305</v>
      </c>
      <c r="AL3" s="7" t="s">
        <v>12306</v>
      </c>
      <c r="AM3" s="7" t="s">
        <v>12307</v>
      </c>
      <c r="AN3" s="7">
        <v>119000</v>
      </c>
      <c r="AO3" s="7" t="s">
        <v>12308</v>
      </c>
      <c r="AP3" s="7" t="s">
        <v>12309</v>
      </c>
      <c r="AQ3" s="7" t="s">
        <v>12310</v>
      </c>
      <c r="AR3" s="7" t="s">
        <v>12311</v>
      </c>
      <c r="AS3" s="7" t="s">
        <v>12312</v>
      </c>
      <c r="AT3" s="7" t="s">
        <v>12313</v>
      </c>
      <c r="AU3" s="27"/>
      <c r="AV3" s="10" t="s">
        <v>11614</v>
      </c>
      <c r="AW3" s="14" t="s">
        <v>11615</v>
      </c>
      <c r="AX3" s="10" t="s">
        <v>12314</v>
      </c>
      <c r="AY3" s="15" t="s">
        <v>11619</v>
      </c>
      <c r="AZ3" s="15" t="str">
        <f t="shared" ref="AZ3:CR3" si="0">+A1</f>
        <v>codice opera [idt]</v>
      </c>
      <c r="BA3" s="15" t="str">
        <f t="shared" si="0"/>
        <v>codice origine [testo]</v>
      </c>
      <c r="BB3" s="15" t="str">
        <f t="shared" si="0"/>
        <v>descrizione rete distribuzione [testo]</v>
      </c>
      <c r="BC3" s="38" t="str">
        <f t="shared" si="0"/>
        <v>codice schema acquedottistico [idt]</v>
      </c>
      <c r="BD3" s="38" t="str">
        <f t="shared" si="0"/>
        <v>descrizione schema acquedottistico [testo]</v>
      </c>
      <c r="BE3" s="15" t="str">
        <f t="shared" si="0"/>
        <v>lunghezza totale [km]</v>
      </c>
      <c r="BF3" s="15" t="str">
        <f t="shared" si="0"/>
        <v>lunghezza rete telecontrollata [km]</v>
      </c>
      <c r="BG3" s="38" t="str">
        <f t="shared" si="0"/>
        <v>lunghezza rete distrettualizzata [km]</v>
      </c>
      <c r="BH3" s="38" t="str">
        <f t="shared" si="0"/>
        <v>numero utenti diretti [nr]</v>
      </c>
      <c r="BI3" s="38" t="str">
        <f t="shared" si="0"/>
        <v>numero utenti diretti - domestici [nr]</v>
      </c>
      <c r="BJ3" s="38" t="str">
        <f t="shared" si="0"/>
        <v>numero utenti diretti - domestici - residenti [nr]</v>
      </c>
      <c r="BK3" s="38" t="str">
        <f t="shared" si="0"/>
        <v>numero utenze condominiali [nr]</v>
      </c>
      <c r="BL3" s="38" t="str">
        <f t="shared" si="0"/>
        <v>numero utenti indiretti [nr]</v>
      </c>
      <c r="BM3" s="38" t="str">
        <f t="shared" si="0"/>
        <v>numero utenti indiretti - domestici [nr]</v>
      </c>
      <c r="BN3" s="38" t="str">
        <f t="shared" si="0"/>
        <v>numero utenti indiretti - domestici - residenti [nr]</v>
      </c>
      <c r="BO3" s="15" t="str">
        <f t="shared" si="0"/>
        <v>numero allacci [nr]</v>
      </c>
      <c r="BP3" s="15" t="str">
        <f t="shared" si="0"/>
        <v>utenze dotate di misuratore [nr]</v>
      </c>
      <c r="BQ3" s="15" t="str">
        <f t="shared" si="0"/>
        <v>volume immesso in rete [mc/anno]</v>
      </c>
      <c r="BR3" s="15" t="str">
        <f t="shared" si="0"/>
        <v>volume erogato [mc/anno]</v>
      </c>
      <c r="BS3" s="15" t="str">
        <f t="shared" si="0"/>
        <v>volume fatturato [mc/anno]</v>
      </c>
      <c r="BT3" s="15" t="str">
        <f t="shared" si="0"/>
        <v>volume acquistato da terzi [mc/anno]</v>
      </c>
      <c r="BU3" s="15" t="str">
        <f t="shared" si="0"/>
        <v>volume ceduto a terzi [mc/anno]</v>
      </c>
      <c r="BV3" s="15" t="str">
        <f t="shared" si="0"/>
        <v>misura pressione [sn]</v>
      </c>
      <c r="BW3" s="15" t="str">
        <f t="shared" si="0"/>
        <v>misura portata [sn]</v>
      </c>
      <c r="BX3" s="38" t="str">
        <f t="shared" si="0"/>
        <v>punti di clorazione sulla rete [nr]</v>
      </c>
      <c r="BY3" s="15" t="str">
        <f t="shared" si="0"/>
        <v>calcolo Infrastructure Leakage Index (ILI) [sn]</v>
      </c>
      <c r="BZ3" s="15" t="str">
        <f t="shared" si="0"/>
        <v>numero di riparazioni sugli allacci [nr]</v>
      </c>
      <c r="CA3" s="15" t="str">
        <f t="shared" si="0"/>
        <v>numero di riparazioni sulla rete [nr]</v>
      </c>
      <c r="CB3" s="15" t="str">
        <f t="shared" si="0"/>
        <v>tipo telecontrollo [idn]</v>
      </c>
      <c r="CC3" s="15" t="str">
        <f t="shared" si="0"/>
        <v>opera stato [idn]</v>
      </c>
      <c r="CD3" s="15" t="str">
        <f t="shared" si="0"/>
        <v>pressione massima di esercizio [M.C.A.]</v>
      </c>
      <c r="CE3" s="15" t="str">
        <f t="shared" si="0"/>
        <v>pressione media di esercizio [M.C.A.]</v>
      </c>
      <c r="CF3" s="15" t="str">
        <f t="shared" si="0"/>
        <v>pressione minima di esercizio [M.C.A.]</v>
      </c>
      <c r="CG3" s="15" t="str">
        <f t="shared" si="0"/>
        <v>ind.conf. lunghezza totale [idt]</v>
      </c>
      <c r="CH3" s="15" t="str">
        <f t="shared" si="0"/>
        <v>ind.conf. volume immesso rete [idt]</v>
      </c>
      <c r="CI3" s="15" t="str">
        <f t="shared" si="0"/>
        <v>ind.conf. volume erogato [idt]</v>
      </c>
      <c r="CJ3" s="15" t="str">
        <f t="shared" si="0"/>
        <v>ind.conf. volume fatturato [idt]</v>
      </c>
      <c r="CK3" s="15" t="str">
        <f t="shared" si="0"/>
        <v>ind.conf. volume terzi acquistato [idt]</v>
      </c>
      <c r="CL3" s="15" t="str">
        <f t="shared" si="0"/>
        <v>ind.conf. volume terzi ceduto [idt]</v>
      </c>
      <c r="CM3" s="38" t="str">
        <f t="shared" si="0"/>
        <v>ind.conf. lunghezza rete distrettualizzata [idt]</v>
      </c>
      <c r="CN3" s="15" t="str">
        <f t="shared" si="0"/>
        <v>ind.conf. calcolo Infrastructure Leakage Index (ILI) [idt]</v>
      </c>
      <c r="CO3" s="15" t="str">
        <f t="shared" si="0"/>
        <v>ind.conf. lunghezza rete telecontrollata [idt]</v>
      </c>
      <c r="CP3" s="15" t="str">
        <f t="shared" si="0"/>
        <v>ind.conf. press_esercizio_max [idt]</v>
      </c>
      <c r="CQ3" s="15" t="str">
        <f t="shared" si="0"/>
        <v>ind.conf. pressione media di esercizio [idt]</v>
      </c>
      <c r="CR3" s="15" t="str">
        <f t="shared" si="0"/>
        <v>ind.conf. pressione minima di esercizio [idt]</v>
      </c>
      <c r="CS3" s="20" t="s">
        <v>11620</v>
      </c>
      <c r="CT3" s="2"/>
      <c r="CU3" s="59" t="s">
        <v>11624</v>
      </c>
      <c r="CV3" s="59" t="e">
        <f>+IF(MIN(AZ8:CR8)=0%,"OK","Grado di compilazione inferiore a quello del DBI A-1")</f>
        <v>#DIV/0!</v>
      </c>
      <c r="CW3" s="42"/>
      <c r="CX3" s="42"/>
      <c r="CY3" s="42"/>
      <c r="CZ3" s="42"/>
      <c r="DA3" s="42"/>
      <c r="DB3" s="42"/>
      <c r="DC3" s="42"/>
      <c r="DD3" s="42"/>
      <c r="DE3" s="42"/>
      <c r="DF3" s="42"/>
    </row>
    <row r="4" ht="15" customHeight="1" spans="2:98">
      <c r="B4" s="3"/>
      <c r="C4" s="3"/>
      <c r="D4" s="3"/>
      <c r="E4" s="3"/>
      <c r="F4" s="3"/>
      <c r="G4" s="3"/>
      <c r="H4" s="3"/>
      <c r="I4" s="3"/>
      <c r="J4" s="3"/>
      <c r="K4" s="3"/>
      <c r="L4" s="3"/>
      <c r="M4" s="3"/>
      <c r="N4" s="3"/>
      <c r="O4" s="3"/>
      <c r="P4" s="3"/>
      <c r="Q4" s="3"/>
      <c r="R4" s="3"/>
      <c r="S4" s="3"/>
      <c r="T4" s="3"/>
      <c r="U4" s="3"/>
      <c r="V4" s="3"/>
      <c r="W4" s="3"/>
      <c r="X4" s="3"/>
      <c r="Y4" s="3"/>
      <c r="Z4" s="3"/>
      <c r="AA4" s="36"/>
      <c r="AB4"/>
      <c r="AC4"/>
      <c r="AD4"/>
      <c r="AE4"/>
      <c r="AF4"/>
      <c r="AV4" s="4">
        <f>+IF(B4&gt;0,1,0)</f>
        <v>0</v>
      </c>
      <c r="AW4" s="10">
        <f>COUNTIF(B:B,B4)</f>
        <v>0</v>
      </c>
      <c r="AX4" s="71">
        <f>+IF(AD4&gt;=3,0,IF(COUNTIF(Distrib_com_serv!A:A,B4)&gt;0,0,1))</f>
        <v>1</v>
      </c>
      <c r="AY4" s="16"/>
      <c r="AZ4" s="72">
        <f t="shared" ref="AZ4:CR4" si="1">+COUNTA(A:A)-3</f>
        <v>0</v>
      </c>
      <c r="BA4" s="72">
        <f t="shared" si="1"/>
        <v>0</v>
      </c>
      <c r="BB4" s="72">
        <f t="shared" si="1"/>
        <v>0</v>
      </c>
      <c r="BC4" s="72">
        <f t="shared" si="1"/>
        <v>0</v>
      </c>
      <c r="BD4" s="72">
        <f t="shared" si="1"/>
        <v>0</v>
      </c>
      <c r="BE4" s="72">
        <f t="shared" si="1"/>
        <v>0</v>
      </c>
      <c r="BF4" s="72">
        <f t="shared" si="1"/>
        <v>0</v>
      </c>
      <c r="BG4" s="72">
        <f t="shared" si="1"/>
        <v>0</v>
      </c>
      <c r="BH4" s="72">
        <f t="shared" si="1"/>
        <v>0</v>
      </c>
      <c r="BI4" s="72">
        <f t="shared" si="1"/>
        <v>0</v>
      </c>
      <c r="BJ4" s="72">
        <f t="shared" si="1"/>
        <v>0</v>
      </c>
      <c r="BK4" s="72">
        <f t="shared" si="1"/>
        <v>0</v>
      </c>
      <c r="BL4" s="72">
        <f t="shared" si="1"/>
        <v>0</v>
      </c>
      <c r="BM4" s="72">
        <f t="shared" si="1"/>
        <v>0</v>
      </c>
      <c r="BN4" s="72">
        <f t="shared" si="1"/>
        <v>0</v>
      </c>
      <c r="BO4" s="72">
        <f t="shared" si="1"/>
        <v>0</v>
      </c>
      <c r="BP4" s="72">
        <f t="shared" si="1"/>
        <v>0</v>
      </c>
      <c r="BQ4" s="72">
        <f t="shared" si="1"/>
        <v>0</v>
      </c>
      <c r="BR4" s="72">
        <f t="shared" si="1"/>
        <v>0</v>
      </c>
      <c r="BS4" s="72">
        <f t="shared" si="1"/>
        <v>0</v>
      </c>
      <c r="BT4" s="72">
        <f t="shared" si="1"/>
        <v>0</v>
      </c>
      <c r="BU4" s="72">
        <f t="shared" si="1"/>
        <v>0</v>
      </c>
      <c r="BV4" s="72">
        <f t="shared" si="1"/>
        <v>0</v>
      </c>
      <c r="BW4" s="72">
        <f t="shared" si="1"/>
        <v>0</v>
      </c>
      <c r="BX4" s="72">
        <f t="shared" si="1"/>
        <v>0</v>
      </c>
      <c r="BY4" s="72">
        <f t="shared" si="1"/>
        <v>0</v>
      </c>
      <c r="BZ4" s="72">
        <f t="shared" si="1"/>
        <v>0</v>
      </c>
      <c r="CA4" s="72">
        <f t="shared" si="1"/>
        <v>0</v>
      </c>
      <c r="CB4" s="72">
        <f t="shared" si="1"/>
        <v>0</v>
      </c>
      <c r="CC4" s="72">
        <f t="shared" si="1"/>
        <v>0</v>
      </c>
      <c r="CD4" s="72">
        <f t="shared" si="1"/>
        <v>0</v>
      </c>
      <c r="CE4" s="72">
        <f t="shared" si="1"/>
        <v>0</v>
      </c>
      <c r="CF4" s="72">
        <f t="shared" si="1"/>
        <v>0</v>
      </c>
      <c r="CG4" s="72">
        <f t="shared" si="1"/>
        <v>0</v>
      </c>
      <c r="CH4" s="72">
        <f t="shared" si="1"/>
        <v>0</v>
      </c>
      <c r="CI4" s="72">
        <f t="shared" si="1"/>
        <v>0</v>
      </c>
      <c r="CJ4" s="72">
        <f t="shared" si="1"/>
        <v>0</v>
      </c>
      <c r="CK4" s="72">
        <f t="shared" si="1"/>
        <v>0</v>
      </c>
      <c r="CL4" s="72">
        <f t="shared" si="1"/>
        <v>0</v>
      </c>
      <c r="CM4" s="72">
        <f t="shared" si="1"/>
        <v>0</v>
      </c>
      <c r="CN4" s="72">
        <f t="shared" si="1"/>
        <v>0</v>
      </c>
      <c r="CO4" s="72">
        <f t="shared" si="1"/>
        <v>0</v>
      </c>
      <c r="CP4" s="72">
        <f t="shared" si="1"/>
        <v>0</v>
      </c>
      <c r="CQ4" s="72">
        <f t="shared" si="1"/>
        <v>0</v>
      </c>
      <c r="CR4" s="72">
        <f t="shared" si="1"/>
        <v>0</v>
      </c>
      <c r="CS4" s="21">
        <f>SUM(AZ4:CR4)</f>
        <v>0</v>
      </c>
      <c r="CT4" s="57"/>
    </row>
    <row r="5" ht="15" customHeight="1" spans="27:98">
      <c r="AA5" s="68"/>
      <c r="AU5" s="69"/>
      <c r="AW5" s="4"/>
      <c r="AX5" s="71"/>
      <c r="AY5" s="17" t="s">
        <v>11623</v>
      </c>
      <c r="AZ5" s="73" t="e">
        <f t="shared" ref="AZ5:CR5" si="2">+AZ4/$BA$1</f>
        <v>#DIV/0!</v>
      </c>
      <c r="BA5" s="73" t="e">
        <f t="shared" si="2"/>
        <v>#DIV/0!</v>
      </c>
      <c r="BB5" s="73" t="e">
        <f t="shared" si="2"/>
        <v>#DIV/0!</v>
      </c>
      <c r="BC5" s="73" t="e">
        <f t="shared" si="2"/>
        <v>#DIV/0!</v>
      </c>
      <c r="BD5" s="73" t="e">
        <f t="shared" si="2"/>
        <v>#DIV/0!</v>
      </c>
      <c r="BE5" s="73" t="e">
        <f t="shared" si="2"/>
        <v>#DIV/0!</v>
      </c>
      <c r="BF5" s="73" t="e">
        <f t="shared" si="2"/>
        <v>#DIV/0!</v>
      </c>
      <c r="BG5" s="73" t="e">
        <f t="shared" si="2"/>
        <v>#DIV/0!</v>
      </c>
      <c r="BH5" s="73" t="e">
        <f t="shared" si="2"/>
        <v>#DIV/0!</v>
      </c>
      <c r="BI5" s="73" t="e">
        <f t="shared" si="2"/>
        <v>#DIV/0!</v>
      </c>
      <c r="BJ5" s="73" t="e">
        <f t="shared" si="2"/>
        <v>#DIV/0!</v>
      </c>
      <c r="BK5" s="73" t="e">
        <f t="shared" si="2"/>
        <v>#DIV/0!</v>
      </c>
      <c r="BL5" s="73" t="e">
        <f t="shared" si="2"/>
        <v>#DIV/0!</v>
      </c>
      <c r="BM5" s="73" t="e">
        <f t="shared" si="2"/>
        <v>#DIV/0!</v>
      </c>
      <c r="BN5" s="73" t="e">
        <f t="shared" si="2"/>
        <v>#DIV/0!</v>
      </c>
      <c r="BO5" s="73" t="e">
        <f t="shared" si="2"/>
        <v>#DIV/0!</v>
      </c>
      <c r="BP5" s="73" t="e">
        <f t="shared" si="2"/>
        <v>#DIV/0!</v>
      </c>
      <c r="BQ5" s="73" t="e">
        <f t="shared" si="2"/>
        <v>#DIV/0!</v>
      </c>
      <c r="BR5" s="73" t="e">
        <f t="shared" si="2"/>
        <v>#DIV/0!</v>
      </c>
      <c r="BS5" s="73" t="e">
        <f t="shared" si="2"/>
        <v>#DIV/0!</v>
      </c>
      <c r="BT5" s="73" t="e">
        <f t="shared" si="2"/>
        <v>#DIV/0!</v>
      </c>
      <c r="BU5" s="73" t="e">
        <f t="shared" si="2"/>
        <v>#DIV/0!</v>
      </c>
      <c r="BV5" s="73" t="e">
        <f t="shared" si="2"/>
        <v>#DIV/0!</v>
      </c>
      <c r="BW5" s="73" t="e">
        <f t="shared" si="2"/>
        <v>#DIV/0!</v>
      </c>
      <c r="BX5" s="73" t="e">
        <f t="shared" si="2"/>
        <v>#DIV/0!</v>
      </c>
      <c r="BY5" s="73" t="e">
        <f t="shared" si="2"/>
        <v>#DIV/0!</v>
      </c>
      <c r="BZ5" s="73" t="e">
        <f t="shared" si="2"/>
        <v>#DIV/0!</v>
      </c>
      <c r="CA5" s="73" t="e">
        <f t="shared" si="2"/>
        <v>#DIV/0!</v>
      </c>
      <c r="CB5" s="73" t="e">
        <f t="shared" si="2"/>
        <v>#DIV/0!</v>
      </c>
      <c r="CC5" s="73" t="e">
        <f t="shared" si="2"/>
        <v>#DIV/0!</v>
      </c>
      <c r="CD5" s="73" t="e">
        <f t="shared" si="2"/>
        <v>#DIV/0!</v>
      </c>
      <c r="CE5" s="73" t="e">
        <f t="shared" si="2"/>
        <v>#DIV/0!</v>
      </c>
      <c r="CF5" s="73" t="e">
        <f t="shared" si="2"/>
        <v>#DIV/0!</v>
      </c>
      <c r="CG5" s="73" t="e">
        <f t="shared" si="2"/>
        <v>#DIV/0!</v>
      </c>
      <c r="CH5" s="73" t="e">
        <f t="shared" si="2"/>
        <v>#DIV/0!</v>
      </c>
      <c r="CI5" s="73" t="e">
        <f t="shared" si="2"/>
        <v>#DIV/0!</v>
      </c>
      <c r="CJ5" s="73" t="e">
        <f t="shared" si="2"/>
        <v>#DIV/0!</v>
      </c>
      <c r="CK5" s="73" t="e">
        <f t="shared" si="2"/>
        <v>#DIV/0!</v>
      </c>
      <c r="CL5" s="73" t="e">
        <f t="shared" si="2"/>
        <v>#DIV/0!</v>
      </c>
      <c r="CM5" s="73" t="e">
        <f t="shared" si="2"/>
        <v>#DIV/0!</v>
      </c>
      <c r="CN5" s="73" t="e">
        <f t="shared" si="2"/>
        <v>#DIV/0!</v>
      </c>
      <c r="CO5" s="73" t="e">
        <f t="shared" si="2"/>
        <v>#DIV/0!</v>
      </c>
      <c r="CP5" s="73" t="e">
        <f t="shared" si="2"/>
        <v>#DIV/0!</v>
      </c>
      <c r="CQ5" s="73" t="e">
        <f t="shared" si="2"/>
        <v>#DIV/0!</v>
      </c>
      <c r="CR5" s="73" t="e">
        <f t="shared" si="2"/>
        <v>#DIV/0!</v>
      </c>
      <c r="CS5" s="21"/>
      <c r="CT5" s="57"/>
    </row>
    <row r="6" ht="15" customHeight="1" spans="27:98">
      <c r="AA6" s="68"/>
      <c r="AU6" s="69"/>
      <c r="AW6" s="4"/>
      <c r="AX6" s="71"/>
      <c r="AY6" s="17"/>
      <c r="AZ6" s="72">
        <f>+COUNTA([4]Distribuzioni!A:A)-3</f>
        <v>0</v>
      </c>
      <c r="BA6" s="72">
        <f>+COUNTA([4]Distribuzioni!B:B)-3</f>
        <v>1</v>
      </c>
      <c r="BB6" s="72">
        <f>+COUNTA([4]Distribuzioni!C:C)-3</f>
        <v>1</v>
      </c>
      <c r="BC6" s="72">
        <f>+COUNTA([4]Distribuzioni!D:D)-3</f>
        <v>1</v>
      </c>
      <c r="BD6" s="72">
        <f>+COUNTA([4]Distribuzioni!E:E)-3</f>
        <v>1</v>
      </c>
      <c r="BE6" s="72">
        <f>+COUNTA([4]Distribuzioni!F:F)-3</f>
        <v>1</v>
      </c>
      <c r="BF6" s="72">
        <f>+COUNTA([4]Distribuzioni!G:G)-3</f>
        <v>0</v>
      </c>
      <c r="BG6" s="72">
        <f>+COUNTA([4]Distribuzioni!H:H)-3</f>
        <v>1</v>
      </c>
      <c r="BH6" s="72">
        <f>+COUNTA([4]Distribuzioni!I:I)-3</f>
        <v>0</v>
      </c>
      <c r="BI6" s="72">
        <f>+COUNTA([4]Distribuzioni!J:J)-3</f>
        <v>1</v>
      </c>
      <c r="BJ6" s="72">
        <f>+COUNTA([4]Distribuzioni!K:K)-3</f>
        <v>1</v>
      </c>
      <c r="BK6" s="72">
        <f>+COUNTA([4]Distribuzioni!L:L)-3</f>
        <v>1</v>
      </c>
      <c r="BL6" s="72">
        <f>+COUNTA([4]Distribuzioni!M:M)-3</f>
        <v>1</v>
      </c>
      <c r="BM6" s="72">
        <f>+COUNTA([4]Distribuzioni!N:N)-3</f>
        <v>1</v>
      </c>
      <c r="BN6" s="72">
        <f>+COUNTA([4]Distribuzioni!O:O)-3</f>
        <v>1</v>
      </c>
      <c r="BO6" s="72">
        <f>+COUNTA([4]Distribuzioni!P:P)-3</f>
        <v>1</v>
      </c>
      <c r="BP6" s="72">
        <f>+COUNTA([4]Distribuzioni!Q:Q)-3</f>
        <v>1</v>
      </c>
      <c r="BQ6" s="72">
        <f>+COUNTA([4]Distribuzioni!R:R)-3</f>
        <v>1</v>
      </c>
      <c r="BR6" s="72">
        <f>+COUNTA([4]Distribuzioni!S:S)-3</f>
        <v>1</v>
      </c>
      <c r="BS6" s="72">
        <f>+COUNTA([4]Distribuzioni!T:T)-3</f>
        <v>1</v>
      </c>
      <c r="BT6" s="72">
        <f>+COUNTA([4]Distribuzioni!U:U)-3</f>
        <v>1</v>
      </c>
      <c r="BU6" s="72">
        <f>+COUNTA([4]Distribuzioni!V:V)-3</f>
        <v>1</v>
      </c>
      <c r="BV6" s="72">
        <f>+COUNTA([4]Distribuzioni!W:W)-3</f>
        <v>1</v>
      </c>
      <c r="BW6" s="72">
        <f>+COUNTA([4]Distribuzioni!X:X)-3</f>
        <v>1</v>
      </c>
      <c r="BX6" s="72">
        <f>+COUNTA([4]Distribuzioni!Y:Y)-3</f>
        <v>1</v>
      </c>
      <c r="BY6" s="72">
        <f>+COUNTA([4]Distribuzioni!Z:Z)-3</f>
        <v>1</v>
      </c>
      <c r="BZ6" s="72">
        <f>+COUNTA([4]Distribuzioni!AA:AA)-3</f>
        <v>1</v>
      </c>
      <c r="CA6" s="72">
        <f>+COUNTA([4]Distribuzioni!AB:AB)-3</f>
        <v>1</v>
      </c>
      <c r="CB6" s="72">
        <f>+COUNTA([4]Distribuzioni!AC:AC)-3</f>
        <v>1</v>
      </c>
      <c r="CC6" s="72">
        <f>+COUNTA([4]Distribuzioni!AD:AD)-3</f>
        <v>1</v>
      </c>
      <c r="CD6" s="72">
        <f>+COUNTA([4]Distribuzioni!AE:AE)-3</f>
        <v>1</v>
      </c>
      <c r="CE6" s="72">
        <f>+COUNTA([4]Distribuzioni!AF:AF)-3</f>
        <v>1</v>
      </c>
      <c r="CF6" s="72">
        <f>+COUNTA([4]Distribuzioni!AG:AG)-3</f>
        <v>0</v>
      </c>
      <c r="CG6" s="72">
        <f>+COUNTA([4]Distribuzioni!AH:AH)-3</f>
        <v>0</v>
      </c>
      <c r="CH6" s="72">
        <f>+COUNTA([4]Distribuzioni!AI:AI)-3</f>
        <v>0</v>
      </c>
      <c r="CI6" s="72">
        <f>+COUNTA([4]Distribuzioni!AJ:AJ)-3</f>
        <v>0</v>
      </c>
      <c r="CJ6" s="72">
        <f>+COUNTA([4]Distribuzioni!AK:AK)-3</f>
        <v>0</v>
      </c>
      <c r="CK6" s="72">
        <f>+COUNTA([4]Distribuzioni!AL:AL)-3</f>
        <v>0</v>
      </c>
      <c r="CL6" s="72">
        <f>+COUNTA([4]Distribuzioni!AM:AM)-3</f>
        <v>0</v>
      </c>
      <c r="CM6" s="72">
        <f>+COUNTA([4]Distribuzioni!AN:AN)-3</f>
        <v>0</v>
      </c>
      <c r="CN6" s="72">
        <f>+COUNTA([4]Distribuzioni!AO:AO)-3</f>
        <v>1</v>
      </c>
      <c r="CO6" s="72">
        <f>+COUNTA([4]Distribuzioni!AP:AP)-3</f>
        <v>1</v>
      </c>
      <c r="CP6" s="72">
        <f>+COUNTA([4]Distribuzioni!AQ:AQ)-3</f>
        <v>0</v>
      </c>
      <c r="CQ6" s="72">
        <f>+COUNTA([4]Distribuzioni!AR:AR)-3</f>
        <v>0</v>
      </c>
      <c r="CR6" s="72">
        <f>+COUNTA([4]Distribuzioni!AS:AS)-3</f>
        <v>0</v>
      </c>
      <c r="CS6" s="21">
        <f>SUM(AZ6:CR6)</f>
        <v>31</v>
      </c>
      <c r="CT6" s="57"/>
    </row>
    <row r="7" ht="15" customHeight="1" spans="27:98">
      <c r="AA7" s="68"/>
      <c r="AW7" s="4"/>
      <c r="AX7" s="71"/>
      <c r="AY7" s="17" t="s">
        <v>11625</v>
      </c>
      <c r="AZ7" s="73">
        <f t="shared" ref="AZ7:CR7" si="3">+AZ6/$BA$2</f>
        <v>0</v>
      </c>
      <c r="BA7" s="73">
        <f t="shared" si="3"/>
        <v>1</v>
      </c>
      <c r="BB7" s="73">
        <f t="shared" si="3"/>
        <v>1</v>
      </c>
      <c r="BC7" s="73">
        <f t="shared" si="3"/>
        <v>1</v>
      </c>
      <c r="BD7" s="73">
        <f t="shared" si="3"/>
        <v>1</v>
      </c>
      <c r="BE7" s="73">
        <f t="shared" si="3"/>
        <v>1</v>
      </c>
      <c r="BF7" s="73">
        <f t="shared" si="3"/>
        <v>0</v>
      </c>
      <c r="BG7" s="73">
        <f t="shared" si="3"/>
        <v>1</v>
      </c>
      <c r="BH7" s="73">
        <f t="shared" si="3"/>
        <v>0</v>
      </c>
      <c r="BI7" s="73">
        <f t="shared" si="3"/>
        <v>1</v>
      </c>
      <c r="BJ7" s="73">
        <f t="shared" si="3"/>
        <v>1</v>
      </c>
      <c r="BK7" s="73">
        <f t="shared" si="3"/>
        <v>1</v>
      </c>
      <c r="BL7" s="73">
        <f t="shared" si="3"/>
        <v>1</v>
      </c>
      <c r="BM7" s="73">
        <f t="shared" si="3"/>
        <v>1</v>
      </c>
      <c r="BN7" s="73">
        <f t="shared" si="3"/>
        <v>1</v>
      </c>
      <c r="BO7" s="73">
        <f t="shared" si="3"/>
        <v>1</v>
      </c>
      <c r="BP7" s="73">
        <f t="shared" si="3"/>
        <v>1</v>
      </c>
      <c r="BQ7" s="73">
        <f t="shared" si="3"/>
        <v>1</v>
      </c>
      <c r="BR7" s="73">
        <f t="shared" si="3"/>
        <v>1</v>
      </c>
      <c r="BS7" s="73">
        <f t="shared" si="3"/>
        <v>1</v>
      </c>
      <c r="BT7" s="73">
        <f t="shared" si="3"/>
        <v>1</v>
      </c>
      <c r="BU7" s="73">
        <f t="shared" si="3"/>
        <v>1</v>
      </c>
      <c r="BV7" s="73">
        <f t="shared" si="3"/>
        <v>1</v>
      </c>
      <c r="BW7" s="73">
        <f t="shared" si="3"/>
        <v>1</v>
      </c>
      <c r="BX7" s="73">
        <f t="shared" si="3"/>
        <v>1</v>
      </c>
      <c r="BY7" s="73">
        <f t="shared" si="3"/>
        <v>1</v>
      </c>
      <c r="BZ7" s="73">
        <f t="shared" si="3"/>
        <v>1</v>
      </c>
      <c r="CA7" s="73">
        <f t="shared" si="3"/>
        <v>1</v>
      </c>
      <c r="CB7" s="73">
        <f t="shared" si="3"/>
        <v>1</v>
      </c>
      <c r="CC7" s="73">
        <f t="shared" si="3"/>
        <v>1</v>
      </c>
      <c r="CD7" s="73">
        <f t="shared" si="3"/>
        <v>1</v>
      </c>
      <c r="CE7" s="73">
        <f t="shared" si="3"/>
        <v>1</v>
      </c>
      <c r="CF7" s="73">
        <f t="shared" si="3"/>
        <v>0</v>
      </c>
      <c r="CG7" s="73">
        <f t="shared" si="3"/>
        <v>0</v>
      </c>
      <c r="CH7" s="73">
        <f t="shared" si="3"/>
        <v>0</v>
      </c>
      <c r="CI7" s="73">
        <f t="shared" si="3"/>
        <v>0</v>
      </c>
      <c r="CJ7" s="73">
        <f t="shared" si="3"/>
        <v>0</v>
      </c>
      <c r="CK7" s="73">
        <f t="shared" si="3"/>
        <v>0</v>
      </c>
      <c r="CL7" s="73">
        <f t="shared" si="3"/>
        <v>0</v>
      </c>
      <c r="CM7" s="73">
        <f t="shared" si="3"/>
        <v>0</v>
      </c>
      <c r="CN7" s="73">
        <f t="shared" si="3"/>
        <v>1</v>
      </c>
      <c r="CO7" s="73">
        <f t="shared" si="3"/>
        <v>1</v>
      </c>
      <c r="CP7" s="73">
        <f t="shared" si="3"/>
        <v>0</v>
      </c>
      <c r="CQ7" s="73">
        <f t="shared" si="3"/>
        <v>0</v>
      </c>
      <c r="CR7" s="73">
        <f t="shared" si="3"/>
        <v>0</v>
      </c>
      <c r="CS7" s="21"/>
      <c r="CT7" s="57"/>
    </row>
    <row r="8" ht="15" customHeight="1" spans="27:98">
      <c r="AA8" s="68"/>
      <c r="AW8" s="4"/>
      <c r="AX8" s="71"/>
      <c r="AY8" s="17" t="s">
        <v>11626</v>
      </c>
      <c r="AZ8" s="74" t="e">
        <f t="shared" ref="AZ8:CR8" si="4">+AZ5-AZ7</f>
        <v>#DIV/0!</v>
      </c>
      <c r="BA8" s="74" t="e">
        <f t="shared" si="4"/>
        <v>#DIV/0!</v>
      </c>
      <c r="BB8" s="74" t="e">
        <f t="shared" si="4"/>
        <v>#DIV/0!</v>
      </c>
      <c r="BC8" s="74" t="e">
        <f t="shared" si="4"/>
        <v>#DIV/0!</v>
      </c>
      <c r="BD8" s="74" t="e">
        <f t="shared" si="4"/>
        <v>#DIV/0!</v>
      </c>
      <c r="BE8" s="74" t="e">
        <f t="shared" si="4"/>
        <v>#DIV/0!</v>
      </c>
      <c r="BF8" s="74" t="e">
        <f t="shared" si="4"/>
        <v>#DIV/0!</v>
      </c>
      <c r="BG8" s="74" t="e">
        <f t="shared" si="4"/>
        <v>#DIV/0!</v>
      </c>
      <c r="BH8" s="74" t="e">
        <f t="shared" si="4"/>
        <v>#DIV/0!</v>
      </c>
      <c r="BI8" s="74" t="e">
        <f t="shared" si="4"/>
        <v>#DIV/0!</v>
      </c>
      <c r="BJ8" s="74" t="e">
        <f t="shared" si="4"/>
        <v>#DIV/0!</v>
      </c>
      <c r="BK8" s="74" t="e">
        <f t="shared" si="4"/>
        <v>#DIV/0!</v>
      </c>
      <c r="BL8" s="74" t="e">
        <f t="shared" si="4"/>
        <v>#DIV/0!</v>
      </c>
      <c r="BM8" s="74" t="e">
        <f t="shared" si="4"/>
        <v>#DIV/0!</v>
      </c>
      <c r="BN8" s="74" t="e">
        <f t="shared" si="4"/>
        <v>#DIV/0!</v>
      </c>
      <c r="BO8" s="74" t="e">
        <f t="shared" si="4"/>
        <v>#DIV/0!</v>
      </c>
      <c r="BP8" s="74" t="e">
        <f t="shared" si="4"/>
        <v>#DIV/0!</v>
      </c>
      <c r="BQ8" s="74" t="e">
        <f t="shared" si="4"/>
        <v>#DIV/0!</v>
      </c>
      <c r="BR8" s="74" t="e">
        <f t="shared" si="4"/>
        <v>#DIV/0!</v>
      </c>
      <c r="BS8" s="74" t="e">
        <f t="shared" si="4"/>
        <v>#DIV/0!</v>
      </c>
      <c r="BT8" s="74" t="e">
        <f t="shared" si="4"/>
        <v>#DIV/0!</v>
      </c>
      <c r="BU8" s="74" t="e">
        <f t="shared" si="4"/>
        <v>#DIV/0!</v>
      </c>
      <c r="BV8" s="74" t="e">
        <f t="shared" si="4"/>
        <v>#DIV/0!</v>
      </c>
      <c r="BW8" s="74" t="e">
        <f t="shared" si="4"/>
        <v>#DIV/0!</v>
      </c>
      <c r="BX8" s="74" t="e">
        <f t="shared" si="4"/>
        <v>#DIV/0!</v>
      </c>
      <c r="BY8" s="74" t="e">
        <f t="shared" si="4"/>
        <v>#DIV/0!</v>
      </c>
      <c r="BZ8" s="74" t="e">
        <f t="shared" si="4"/>
        <v>#DIV/0!</v>
      </c>
      <c r="CA8" s="74" t="e">
        <f t="shared" si="4"/>
        <v>#DIV/0!</v>
      </c>
      <c r="CB8" s="74" t="e">
        <f t="shared" si="4"/>
        <v>#DIV/0!</v>
      </c>
      <c r="CC8" s="74" t="e">
        <f t="shared" si="4"/>
        <v>#DIV/0!</v>
      </c>
      <c r="CD8" s="74" t="e">
        <f t="shared" si="4"/>
        <v>#DIV/0!</v>
      </c>
      <c r="CE8" s="74" t="e">
        <f t="shared" si="4"/>
        <v>#DIV/0!</v>
      </c>
      <c r="CF8" s="74" t="e">
        <f t="shared" si="4"/>
        <v>#DIV/0!</v>
      </c>
      <c r="CG8" s="74" t="e">
        <f t="shared" si="4"/>
        <v>#DIV/0!</v>
      </c>
      <c r="CH8" s="74" t="e">
        <f t="shared" si="4"/>
        <v>#DIV/0!</v>
      </c>
      <c r="CI8" s="74" t="e">
        <f t="shared" si="4"/>
        <v>#DIV/0!</v>
      </c>
      <c r="CJ8" s="74" t="e">
        <f t="shared" si="4"/>
        <v>#DIV/0!</v>
      </c>
      <c r="CK8" s="74" t="e">
        <f t="shared" si="4"/>
        <v>#DIV/0!</v>
      </c>
      <c r="CL8" s="74" t="e">
        <f t="shared" si="4"/>
        <v>#DIV/0!</v>
      </c>
      <c r="CM8" s="74" t="e">
        <f t="shared" si="4"/>
        <v>#DIV/0!</v>
      </c>
      <c r="CN8" s="74" t="e">
        <f t="shared" si="4"/>
        <v>#DIV/0!</v>
      </c>
      <c r="CO8" s="74" t="e">
        <f t="shared" si="4"/>
        <v>#DIV/0!</v>
      </c>
      <c r="CP8" s="74" t="e">
        <f t="shared" si="4"/>
        <v>#DIV/0!</v>
      </c>
      <c r="CQ8" s="74" t="e">
        <f t="shared" si="4"/>
        <v>#DIV/0!</v>
      </c>
      <c r="CR8" s="74" t="e">
        <f t="shared" si="4"/>
        <v>#DIV/0!</v>
      </c>
      <c r="CS8" s="21">
        <f>+CS4-CS6</f>
        <v>-31</v>
      </c>
      <c r="CT8" s="57"/>
    </row>
    <row r="9" ht="15" customHeight="1" spans="27:98">
      <c r="AA9" s="68"/>
      <c r="AW9" s="4"/>
      <c r="AX9" s="71"/>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c r="CO9" s="67"/>
      <c r="CP9" s="67"/>
      <c r="CQ9" s="67"/>
      <c r="CR9" s="67"/>
      <c r="CS9" s="22">
        <f>+CS8/CS6</f>
        <v>-1</v>
      </c>
      <c r="CT9" s="57"/>
    </row>
    <row r="10" ht="15" customHeight="1" spans="27:98">
      <c r="AA10" s="68"/>
      <c r="AW10" s="4"/>
      <c r="AX10" s="71"/>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c r="CO10" s="67"/>
      <c r="CP10" s="67"/>
      <c r="CQ10" s="67"/>
      <c r="CR10" s="67"/>
      <c r="CT10" s="57"/>
    </row>
    <row r="11" ht="15" customHeight="1" spans="27:98">
      <c r="AA11" s="68"/>
      <c r="AW11" s="4"/>
      <c r="AX11" s="71"/>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7"/>
      <c r="CE11" s="67"/>
      <c r="CF11" s="67"/>
      <c r="CG11" s="67"/>
      <c r="CH11" s="67"/>
      <c r="CI11" s="67"/>
      <c r="CJ11" s="67"/>
      <c r="CK11" s="67"/>
      <c r="CL11" s="67"/>
      <c r="CM11" s="67"/>
      <c r="CN11" s="67"/>
      <c r="CO11" s="67"/>
      <c r="CP11" s="67"/>
      <c r="CQ11" s="67"/>
      <c r="CR11" s="67"/>
      <c r="CT11" s="57"/>
    </row>
    <row r="12" ht="15" customHeight="1" spans="27:98">
      <c r="AA12" s="68"/>
      <c r="AW12" s="4"/>
      <c r="AX12" s="71"/>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7"/>
      <c r="CE12" s="67"/>
      <c r="CF12" s="67"/>
      <c r="CG12" s="67"/>
      <c r="CH12" s="67"/>
      <c r="CI12" s="67"/>
      <c r="CJ12" s="67"/>
      <c r="CK12" s="67"/>
      <c r="CL12" s="67"/>
      <c r="CM12" s="67"/>
      <c r="CN12" s="67"/>
      <c r="CO12" s="67"/>
      <c r="CP12" s="67"/>
      <c r="CQ12" s="67"/>
      <c r="CR12" s="67"/>
      <c r="CT12" s="57"/>
    </row>
    <row r="13" ht="15" customHeight="1" spans="27:98">
      <c r="AA13" s="68"/>
      <c r="AW13" s="4"/>
      <c r="AX13" s="71"/>
      <c r="AZ13" s="67"/>
      <c r="BA13" s="67"/>
      <c r="BB13" s="67"/>
      <c r="BC13" s="67"/>
      <c r="BD13" s="67"/>
      <c r="BE13" s="67"/>
      <c r="BF13" s="67"/>
      <c r="BG13" s="67"/>
      <c r="BH13" s="67"/>
      <c r="BI13" s="67"/>
      <c r="BJ13" s="67"/>
      <c r="BK13" s="67"/>
      <c r="BL13" s="67"/>
      <c r="BM13" s="67"/>
      <c r="BN13" s="67"/>
      <c r="BO13" s="67"/>
      <c r="BP13" s="67"/>
      <c r="BQ13" s="67"/>
      <c r="BR13" s="67"/>
      <c r="BS13" s="67"/>
      <c r="BT13" s="67"/>
      <c r="BU13" s="67"/>
      <c r="BV13" s="67"/>
      <c r="BW13" s="67"/>
      <c r="BX13" s="67"/>
      <c r="BY13" s="67"/>
      <c r="BZ13" s="67"/>
      <c r="CA13" s="67"/>
      <c r="CB13" s="67"/>
      <c r="CC13" s="67"/>
      <c r="CD13" s="67"/>
      <c r="CE13" s="67"/>
      <c r="CF13" s="67"/>
      <c r="CG13" s="67"/>
      <c r="CH13" s="67"/>
      <c r="CI13" s="67"/>
      <c r="CJ13" s="67"/>
      <c r="CK13" s="67"/>
      <c r="CL13" s="67"/>
      <c r="CM13" s="67"/>
      <c r="CN13" s="67"/>
      <c r="CO13" s="67"/>
      <c r="CP13" s="67"/>
      <c r="CQ13" s="67"/>
      <c r="CR13" s="67"/>
      <c r="CT13" s="57"/>
    </row>
    <row r="14" ht="15" customHeight="1" spans="27:98">
      <c r="AA14" s="68"/>
      <c r="AW14" s="4"/>
      <c r="AX14" s="71"/>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c r="BZ14" s="67"/>
      <c r="CA14" s="67"/>
      <c r="CB14" s="67"/>
      <c r="CC14" s="67"/>
      <c r="CD14" s="67"/>
      <c r="CE14" s="67"/>
      <c r="CF14" s="67"/>
      <c r="CG14" s="67"/>
      <c r="CH14" s="67"/>
      <c r="CI14" s="67"/>
      <c r="CJ14" s="67"/>
      <c r="CK14" s="67"/>
      <c r="CL14" s="67"/>
      <c r="CM14" s="67"/>
      <c r="CN14" s="67"/>
      <c r="CO14" s="67"/>
      <c r="CP14" s="67"/>
      <c r="CQ14" s="67"/>
      <c r="CR14" s="67"/>
      <c r="CT14" s="57"/>
    </row>
    <row r="15" ht="15" customHeight="1" spans="27:98">
      <c r="AA15" s="68"/>
      <c r="AW15" s="4"/>
      <c r="AX15" s="71"/>
      <c r="AZ15" s="67"/>
      <c r="BA15" s="67"/>
      <c r="BB15" s="67"/>
      <c r="BC15" s="67"/>
      <c r="BD15" s="67"/>
      <c r="BE15" s="67"/>
      <c r="BF15" s="67"/>
      <c r="BG15" s="67"/>
      <c r="BH15" s="67"/>
      <c r="BI15" s="67"/>
      <c r="BJ15" s="67"/>
      <c r="BK15" s="67"/>
      <c r="BL15" s="67"/>
      <c r="BM15" s="67"/>
      <c r="BN15" s="67"/>
      <c r="BO15" s="67"/>
      <c r="BP15" s="67"/>
      <c r="BQ15" s="67"/>
      <c r="BR15" s="67"/>
      <c r="BS15" s="67"/>
      <c r="BT15" s="67"/>
      <c r="BU15" s="67"/>
      <c r="BV15" s="67"/>
      <c r="BW15" s="67"/>
      <c r="BX15" s="67"/>
      <c r="BY15" s="67"/>
      <c r="BZ15" s="67"/>
      <c r="CA15" s="67"/>
      <c r="CB15" s="67"/>
      <c r="CC15" s="67"/>
      <c r="CD15" s="67"/>
      <c r="CE15" s="67"/>
      <c r="CF15" s="67"/>
      <c r="CG15" s="67"/>
      <c r="CH15" s="67"/>
      <c r="CI15" s="67"/>
      <c r="CJ15" s="67"/>
      <c r="CK15" s="67"/>
      <c r="CL15" s="67"/>
      <c r="CM15" s="67"/>
      <c r="CN15" s="67"/>
      <c r="CO15" s="67"/>
      <c r="CP15" s="67"/>
      <c r="CQ15" s="67"/>
      <c r="CR15" s="67"/>
      <c r="CT15" s="57"/>
    </row>
    <row r="16" ht="15" customHeight="1" spans="27:98">
      <c r="AA16" s="68"/>
      <c r="AW16" s="4"/>
      <c r="AX16" s="71"/>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7"/>
      <c r="CC16" s="67"/>
      <c r="CD16" s="67"/>
      <c r="CE16" s="67"/>
      <c r="CF16" s="67"/>
      <c r="CG16" s="67"/>
      <c r="CH16" s="67"/>
      <c r="CI16" s="67"/>
      <c r="CJ16" s="67"/>
      <c r="CK16" s="67"/>
      <c r="CL16" s="67"/>
      <c r="CM16" s="67"/>
      <c r="CN16" s="67"/>
      <c r="CO16" s="67"/>
      <c r="CP16" s="67"/>
      <c r="CQ16" s="67"/>
      <c r="CR16" s="67"/>
      <c r="CT16" s="57"/>
    </row>
    <row r="17" ht="15" customHeight="1" spans="27:98">
      <c r="AA17" s="68"/>
      <c r="AW17" s="4"/>
      <c r="AX17" s="71"/>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7"/>
      <c r="CC17" s="67"/>
      <c r="CD17" s="67"/>
      <c r="CE17" s="67"/>
      <c r="CF17" s="67"/>
      <c r="CG17" s="67"/>
      <c r="CH17" s="67"/>
      <c r="CI17" s="67"/>
      <c r="CJ17" s="67"/>
      <c r="CK17" s="67"/>
      <c r="CL17" s="67"/>
      <c r="CM17" s="67"/>
      <c r="CN17" s="67"/>
      <c r="CO17" s="67"/>
      <c r="CP17" s="67"/>
      <c r="CQ17" s="67"/>
      <c r="CR17" s="67"/>
      <c r="CT17" s="57"/>
    </row>
    <row r="18" ht="15" customHeight="1" spans="27:98">
      <c r="AA18" s="68"/>
      <c r="AW18" s="4"/>
      <c r="AX18" s="71"/>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c r="CO18" s="67"/>
      <c r="CP18" s="67"/>
      <c r="CQ18" s="67"/>
      <c r="CR18" s="67"/>
      <c r="CT18" s="57"/>
    </row>
    <row r="19" ht="15" customHeight="1" spans="27:98">
      <c r="AA19" s="68"/>
      <c r="AW19" s="4"/>
      <c r="AX19" s="71"/>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c r="CT19" s="57"/>
    </row>
    <row r="20" ht="15" customHeight="1" spans="27:98">
      <c r="AA20" s="68"/>
      <c r="AW20" s="4"/>
      <c r="AX20" s="71"/>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c r="CT20" s="57"/>
    </row>
    <row r="21" ht="15" customHeight="1" spans="27:50">
      <c r="AA21" s="68"/>
      <c r="AW21" s="4"/>
      <c r="AX21" s="71"/>
    </row>
    <row r="22" ht="15" customHeight="1" spans="27:50">
      <c r="AA22" s="68"/>
      <c r="AW22" s="4"/>
      <c r="AX22" s="71"/>
    </row>
    <row r="23" ht="15" customHeight="1" spans="27:50">
      <c r="AA23" s="68"/>
      <c r="AW23" s="4"/>
      <c r="AX23" s="71"/>
    </row>
    <row r="24" ht="15" customHeight="1" spans="27:50">
      <c r="AA24" s="68"/>
      <c r="AW24" s="4"/>
      <c r="AX24" s="71"/>
    </row>
    <row r="25" ht="15" customHeight="1" spans="27:50">
      <c r="AA25" s="68"/>
      <c r="AW25" s="4"/>
      <c r="AX25" s="71"/>
    </row>
    <row r="26" ht="15" customHeight="1" spans="27:50">
      <c r="AA26" s="68"/>
      <c r="AW26" s="4"/>
      <c r="AX26" s="71"/>
    </row>
    <row r="27" ht="15" customHeight="1" spans="27:50">
      <c r="AA27" s="68"/>
      <c r="AW27" s="4"/>
      <c r="AX27" s="71"/>
    </row>
    <row r="28" ht="15" customHeight="1" spans="27:50">
      <c r="AA28" s="68"/>
      <c r="AW28" s="4"/>
      <c r="AX28" s="71"/>
    </row>
    <row r="29" ht="15" customHeight="1" spans="27:50">
      <c r="AA29" s="68"/>
      <c r="AW29" s="4"/>
      <c r="AX29" s="71"/>
    </row>
    <row r="30" ht="15" customHeight="1" spans="27:50">
      <c r="AA30" s="68"/>
      <c r="AW30" s="4"/>
      <c r="AX30" s="71"/>
    </row>
    <row r="31" ht="15" customHeight="1" spans="27:50">
      <c r="AA31" s="68"/>
      <c r="AW31" s="4"/>
      <c r="AX31" s="71"/>
    </row>
    <row r="32" ht="15" customHeight="1" spans="27:50">
      <c r="AA32" s="68"/>
      <c r="AW32" s="4"/>
      <c r="AX32" s="71"/>
    </row>
    <row r="33" ht="15" customHeight="1" spans="27:50">
      <c r="AA33" s="68"/>
      <c r="AW33" s="4"/>
      <c r="AX33" s="71"/>
    </row>
    <row r="34" ht="15" customHeight="1" spans="27:50">
      <c r="AA34" s="68"/>
      <c r="AW34" s="4"/>
      <c r="AX34" s="71"/>
    </row>
    <row r="35" ht="15" customHeight="1" spans="27:50">
      <c r="AA35" s="68"/>
      <c r="AW35" s="4"/>
      <c r="AX35" s="71"/>
    </row>
    <row r="36" ht="15" customHeight="1" spans="27:50">
      <c r="AA36" s="68"/>
      <c r="AW36" s="4"/>
      <c r="AX36" s="71"/>
    </row>
    <row r="37" ht="15" customHeight="1" spans="27:50">
      <c r="AA37" s="68"/>
      <c r="AW37" s="4"/>
      <c r="AX37" s="71"/>
    </row>
    <row r="38" ht="15" customHeight="1" spans="27:50">
      <c r="AA38" s="68"/>
      <c r="AW38" s="4"/>
      <c r="AX38" s="71"/>
    </row>
    <row r="39" ht="15" customHeight="1" spans="27:50">
      <c r="AA39" s="68"/>
      <c r="AW39" s="4"/>
      <c r="AX39" s="71"/>
    </row>
    <row r="40" ht="15" customHeight="1" spans="27:50">
      <c r="AA40" s="68"/>
      <c r="AW40" s="4"/>
      <c r="AX40" s="71"/>
    </row>
    <row r="41" ht="15" customHeight="1" spans="27:50">
      <c r="AA41" s="68"/>
      <c r="AW41" s="4"/>
      <c r="AX41" s="71"/>
    </row>
    <row r="42" ht="15" customHeight="1" spans="27:50">
      <c r="AA42" s="68"/>
      <c r="AW42" s="4"/>
      <c r="AX42" s="71"/>
    </row>
    <row r="43" ht="15" customHeight="1" spans="27:50">
      <c r="AA43" s="68"/>
      <c r="AW43" s="4"/>
      <c r="AX43" s="71"/>
    </row>
    <row r="44" ht="15" customHeight="1" spans="27:50">
      <c r="AA44" s="68"/>
      <c r="AW44" s="4"/>
      <c r="AX44" s="71"/>
    </row>
    <row r="45" ht="15" customHeight="1" spans="27:50">
      <c r="AA45" s="68"/>
      <c r="AW45" s="4"/>
      <c r="AX45" s="71"/>
    </row>
    <row r="46" ht="15" customHeight="1" spans="27:50">
      <c r="AA46" s="68"/>
      <c r="AW46" s="4"/>
      <c r="AX46" s="71"/>
    </row>
    <row r="47" ht="15" customHeight="1" spans="27:50">
      <c r="AA47" s="68"/>
      <c r="AW47" s="4"/>
      <c r="AX47" s="71"/>
    </row>
    <row r="48" ht="15" customHeight="1" spans="27:50">
      <c r="AA48" s="68"/>
      <c r="AW48" s="4"/>
      <c r="AX48" s="71"/>
    </row>
    <row r="49" ht="15" customHeight="1" spans="27:50">
      <c r="AA49" s="68"/>
      <c r="AW49" s="4"/>
      <c r="AX49" s="71"/>
    </row>
    <row r="50" ht="15" customHeight="1" spans="27:50">
      <c r="AA50" s="68"/>
      <c r="AW50" s="4"/>
      <c r="AX50" s="71"/>
    </row>
    <row r="51" ht="15" customHeight="1" spans="27:50">
      <c r="AA51" s="68"/>
      <c r="AW51" s="4"/>
      <c r="AX51" s="71"/>
    </row>
    <row r="52" ht="15" customHeight="1" spans="27:50">
      <c r="AA52" s="68"/>
      <c r="AW52" s="4"/>
      <c r="AX52" s="71"/>
    </row>
    <row r="53" ht="15" customHeight="1" spans="27:50">
      <c r="AA53" s="68"/>
      <c r="AW53" s="4"/>
      <c r="AX53" s="71"/>
    </row>
    <row r="54" ht="15" customHeight="1" spans="27:50">
      <c r="AA54" s="68"/>
      <c r="AW54" s="4"/>
      <c r="AX54" s="71"/>
    </row>
    <row r="55" ht="15" customHeight="1" spans="27:50">
      <c r="AA55" s="68"/>
      <c r="AW55" s="4"/>
      <c r="AX55" s="71"/>
    </row>
    <row r="56" ht="15" customHeight="1" spans="27:50">
      <c r="AA56" s="68"/>
      <c r="AW56" s="4"/>
      <c r="AX56" s="71"/>
    </row>
    <row r="57" ht="15" customHeight="1" spans="27:50">
      <c r="AA57" s="68"/>
      <c r="AW57" s="4"/>
      <c r="AX57" s="71"/>
    </row>
    <row r="58" ht="15" customHeight="1" spans="27:50">
      <c r="AA58" s="68"/>
      <c r="AW58" s="4"/>
      <c r="AX58" s="71"/>
    </row>
    <row r="59" ht="15" customHeight="1" spans="27:50">
      <c r="AA59" s="68"/>
      <c r="AW59" s="4"/>
      <c r="AX59" s="71"/>
    </row>
    <row r="60" ht="15" customHeight="1" spans="27:50">
      <c r="AA60" s="68"/>
      <c r="AW60" s="4"/>
      <c r="AX60" s="71"/>
    </row>
    <row r="61" ht="15" customHeight="1" spans="27:50">
      <c r="AA61" s="68"/>
      <c r="AW61" s="4"/>
      <c r="AX61" s="71"/>
    </row>
    <row r="62" ht="15" customHeight="1" spans="27:50">
      <c r="AA62" s="68"/>
      <c r="AW62" s="4"/>
      <c r="AX62" s="71"/>
    </row>
    <row r="63" ht="15" customHeight="1" spans="27:50">
      <c r="AA63" s="68"/>
      <c r="AW63" s="4"/>
      <c r="AX63" s="71"/>
    </row>
    <row r="64" ht="15" customHeight="1" spans="27:50">
      <c r="AA64" s="68"/>
      <c r="AW64" s="4"/>
      <c r="AX64" s="71"/>
    </row>
    <row r="65" ht="15" customHeight="1" spans="27:50">
      <c r="AA65" s="68"/>
      <c r="AW65" s="4"/>
      <c r="AX65" s="71"/>
    </row>
    <row r="66" ht="15" customHeight="1" spans="27:50">
      <c r="AA66" s="68"/>
      <c r="AW66" s="4"/>
      <c r="AX66" s="71"/>
    </row>
    <row r="67" ht="15" customHeight="1" spans="27:50">
      <c r="AA67" s="68"/>
      <c r="AW67" s="4"/>
      <c r="AX67" s="71"/>
    </row>
    <row r="68" ht="15" customHeight="1" spans="27:50">
      <c r="AA68" s="68"/>
      <c r="AW68" s="4"/>
      <c r="AX68" s="71"/>
    </row>
    <row r="69" ht="15" customHeight="1" spans="27:50">
      <c r="AA69" s="68"/>
      <c r="AW69" s="4"/>
      <c r="AX69" s="71"/>
    </row>
    <row r="70" ht="15" customHeight="1" spans="27:50">
      <c r="AA70" s="68"/>
      <c r="AW70" s="4"/>
      <c r="AX70" s="71"/>
    </row>
    <row r="71" ht="15" customHeight="1" spans="27:50">
      <c r="AA71" s="68"/>
      <c r="AW71" s="4"/>
      <c r="AX71" s="71"/>
    </row>
    <row r="72" ht="15" customHeight="1" spans="27:50">
      <c r="AA72" s="68"/>
      <c r="AW72" s="4"/>
      <c r="AX72" s="71"/>
    </row>
    <row r="73" ht="15" customHeight="1" spans="27:50">
      <c r="AA73" s="68"/>
      <c r="AW73" s="4"/>
      <c r="AX73" s="71"/>
    </row>
    <row r="74" ht="15" customHeight="1" spans="27:50">
      <c r="AA74" s="68"/>
      <c r="AW74" s="4"/>
      <c r="AX74" s="71"/>
    </row>
    <row r="75" ht="15" customHeight="1" spans="27:50">
      <c r="AA75" s="68"/>
      <c r="AW75" s="4"/>
      <c r="AX75" s="71"/>
    </row>
    <row r="76" ht="15" customHeight="1" spans="27:50">
      <c r="AA76" s="68"/>
      <c r="AW76" s="4"/>
      <c r="AX76" s="71"/>
    </row>
    <row r="77" ht="15" customHeight="1" spans="27:50">
      <c r="AA77" s="68"/>
      <c r="AW77" s="4"/>
      <c r="AX77" s="71"/>
    </row>
    <row r="78" ht="15" customHeight="1" spans="27:50">
      <c r="AA78" s="68"/>
      <c r="AX78" s="71"/>
    </row>
    <row r="79" ht="15" customHeight="1" spans="27:50">
      <c r="AA79" s="68"/>
      <c r="AX79" s="71"/>
    </row>
    <row r="80" ht="15" customHeight="1" spans="27:50">
      <c r="AA80" s="68"/>
      <c r="AX80" s="71"/>
    </row>
    <row r="81" ht="15" customHeight="1" spans="27:50">
      <c r="AA81" s="68"/>
      <c r="AX81" s="71"/>
    </row>
    <row r="82" ht="15" customHeight="1" spans="27:50">
      <c r="AA82" s="68"/>
      <c r="AX82" s="71"/>
    </row>
    <row r="83" ht="15" customHeight="1" spans="27:50">
      <c r="AA83" s="68"/>
      <c r="AX83" s="71"/>
    </row>
    <row r="84" ht="15" customHeight="1" spans="27:50">
      <c r="AA84" s="68"/>
      <c r="AX84" s="71"/>
    </row>
    <row r="85" ht="15" customHeight="1" spans="27:50">
      <c r="AA85" s="68"/>
      <c r="AX85" s="71"/>
    </row>
    <row r="86" ht="15" customHeight="1" spans="27:50">
      <c r="AA86" s="68"/>
      <c r="AX86" s="71"/>
    </row>
    <row r="87" ht="15" customHeight="1" spans="27:50">
      <c r="AA87" s="68"/>
      <c r="AX87" s="71"/>
    </row>
    <row r="88" ht="15" customHeight="1" spans="27:50">
      <c r="AA88" s="68"/>
      <c r="AX88" s="71"/>
    </row>
    <row r="89" ht="15" customHeight="1" spans="27:50">
      <c r="AA89" s="68"/>
      <c r="AX89" s="71"/>
    </row>
    <row r="90" ht="15" customHeight="1" spans="27:50">
      <c r="AA90" s="68"/>
      <c r="AX90" s="71"/>
    </row>
    <row r="91" ht="15" customHeight="1" spans="27:50">
      <c r="AA91" s="68"/>
      <c r="AX91" s="71"/>
    </row>
    <row r="92" ht="15" customHeight="1" spans="27:50">
      <c r="AA92" s="68"/>
      <c r="AX92" s="71"/>
    </row>
    <row r="93" ht="15" customHeight="1" spans="27:50">
      <c r="AA93" s="68"/>
      <c r="AX93" s="71"/>
    </row>
    <row r="94" ht="15" customHeight="1" spans="27:50">
      <c r="AA94" s="68"/>
      <c r="AX94" s="71"/>
    </row>
    <row r="95" ht="15" customHeight="1" spans="27:50">
      <c r="AA95" s="68"/>
      <c r="AX95" s="71"/>
    </row>
    <row r="96" ht="15" customHeight="1" spans="27:50">
      <c r="AA96" s="68"/>
      <c r="AX96" s="71"/>
    </row>
    <row r="97" ht="15" customHeight="1" spans="27:50">
      <c r="AA97" s="68"/>
      <c r="AX97" s="71"/>
    </row>
    <row r="98" ht="15" customHeight="1" spans="27:50">
      <c r="AA98" s="68"/>
      <c r="AX98" s="71"/>
    </row>
    <row r="99" ht="15" customHeight="1" spans="27:50">
      <c r="AA99" s="68"/>
      <c r="AX99" s="71"/>
    </row>
    <row r="100" ht="15" customHeight="1" spans="27:50">
      <c r="AA100" s="68"/>
      <c r="AX100" s="71"/>
    </row>
    <row r="101" ht="15" customHeight="1" spans="27:50">
      <c r="AA101" s="68"/>
      <c r="AX101" s="71"/>
    </row>
    <row r="102" ht="15" customHeight="1" spans="27:50">
      <c r="AA102" s="68"/>
      <c r="AX102" s="71"/>
    </row>
    <row r="103" ht="15" customHeight="1" spans="27:50">
      <c r="AA103" s="68"/>
      <c r="AX103" s="71"/>
    </row>
    <row r="104" ht="15" customHeight="1" spans="27:50">
      <c r="AA104" s="68"/>
      <c r="AX104" s="71"/>
    </row>
    <row r="105" ht="15" customHeight="1" spans="27:50">
      <c r="AA105" s="68"/>
      <c r="AX105" s="71"/>
    </row>
    <row r="106" ht="15" customHeight="1" spans="27:50">
      <c r="AA106" s="68"/>
      <c r="AX106" s="71"/>
    </row>
    <row r="107" ht="15" customHeight="1" spans="27:50">
      <c r="AA107" s="68"/>
      <c r="AX107" s="71"/>
    </row>
    <row r="108" ht="15" customHeight="1" spans="27:50">
      <c r="AA108" s="68"/>
      <c r="AX108" s="71"/>
    </row>
    <row r="109" ht="15" customHeight="1" spans="27:50">
      <c r="AA109" s="68"/>
      <c r="AX109" s="71"/>
    </row>
    <row r="110" ht="15" customHeight="1" spans="27:50">
      <c r="AA110" s="68"/>
      <c r="AX110" s="71"/>
    </row>
    <row r="111" ht="15" customHeight="1" spans="27:50">
      <c r="AA111" s="68"/>
      <c r="AX111" s="71"/>
    </row>
    <row r="112" ht="15" customHeight="1" spans="27:50">
      <c r="AA112" s="68"/>
      <c r="AX112" s="71"/>
    </row>
    <row r="113" ht="15" customHeight="1" spans="27:50">
      <c r="AA113" s="68"/>
      <c r="AX113" s="71"/>
    </row>
    <row r="114" ht="15" customHeight="1" spans="27:50">
      <c r="AA114" s="68"/>
      <c r="AX114" s="71"/>
    </row>
    <row r="115" ht="15" customHeight="1" spans="27:50">
      <c r="AA115" s="68"/>
      <c r="AX115" s="71"/>
    </row>
    <row r="116" ht="15" customHeight="1" spans="27:50">
      <c r="AA116" s="68"/>
      <c r="AX116" s="71"/>
    </row>
    <row r="117" ht="15" customHeight="1" spans="27:50">
      <c r="AA117" s="68"/>
      <c r="AX117" s="71"/>
    </row>
    <row r="118" ht="15" customHeight="1" spans="27:50">
      <c r="AA118" s="68"/>
      <c r="AX118" s="71"/>
    </row>
    <row r="119" ht="15" customHeight="1" spans="27:50">
      <c r="AA119" s="68"/>
      <c r="AX119" s="71"/>
    </row>
    <row r="120" ht="15" customHeight="1" spans="27:50">
      <c r="AA120" s="68"/>
      <c r="AX120" s="71"/>
    </row>
    <row r="121" ht="15" customHeight="1" spans="27:50">
      <c r="AA121" s="68"/>
      <c r="AX121" s="71"/>
    </row>
    <row r="122" ht="15" customHeight="1" spans="27:50">
      <c r="AA122" s="68"/>
      <c r="AX122" s="71"/>
    </row>
    <row r="123" ht="15" customHeight="1" spans="27:50">
      <c r="AA123" s="68"/>
      <c r="AX123" s="71"/>
    </row>
    <row r="124" ht="15" customHeight="1" spans="27:50">
      <c r="AA124" s="68"/>
      <c r="AX124" s="71"/>
    </row>
    <row r="125" ht="15" customHeight="1" spans="27:50">
      <c r="AA125" s="68"/>
      <c r="AX125" s="71"/>
    </row>
    <row r="126" ht="15" customHeight="1" spans="27:50">
      <c r="AA126" s="68"/>
      <c r="AX126" s="71"/>
    </row>
    <row r="127" ht="15" customHeight="1" spans="27:50">
      <c r="AA127" s="68"/>
      <c r="AX127" s="71"/>
    </row>
    <row r="128" ht="15" customHeight="1" spans="27:50">
      <c r="AA128" s="68"/>
      <c r="AX128" s="71"/>
    </row>
    <row r="129" ht="15" customHeight="1" spans="27:50">
      <c r="AA129" s="68"/>
      <c r="AX129" s="71"/>
    </row>
    <row r="130" ht="15" customHeight="1" spans="27:50">
      <c r="AA130" s="68"/>
      <c r="AX130" s="71"/>
    </row>
    <row r="131" ht="15" customHeight="1" spans="27:50">
      <c r="AA131" s="68"/>
      <c r="AX131" s="71"/>
    </row>
    <row r="132" ht="15" customHeight="1" spans="27:50">
      <c r="AA132" s="68"/>
      <c r="AX132" s="71"/>
    </row>
    <row r="133" ht="15" customHeight="1" spans="27:50">
      <c r="AA133" s="68"/>
      <c r="AX133" s="71"/>
    </row>
    <row r="134" ht="15" customHeight="1" spans="27:50">
      <c r="AA134" s="68"/>
      <c r="AX134" s="71"/>
    </row>
    <row r="135" ht="15" customHeight="1" spans="27:50">
      <c r="AA135" s="68"/>
      <c r="AX135" s="71"/>
    </row>
    <row r="136" ht="15" customHeight="1" spans="27:50">
      <c r="AA136" s="68"/>
      <c r="AX136" s="71"/>
    </row>
    <row r="137" ht="15" customHeight="1" spans="27:50">
      <c r="AA137" s="68"/>
      <c r="AX137" s="71"/>
    </row>
    <row r="138" ht="15" customHeight="1" spans="27:50">
      <c r="AA138" s="68"/>
      <c r="AX138" s="71"/>
    </row>
    <row r="139" ht="15" customHeight="1" spans="27:50">
      <c r="AA139" s="68"/>
      <c r="AX139" s="71"/>
    </row>
    <row r="140" ht="15" customHeight="1" spans="27:50">
      <c r="AA140" s="68"/>
      <c r="AX140" s="71"/>
    </row>
    <row r="141" ht="15" customHeight="1" spans="27:50">
      <c r="AA141" s="68"/>
      <c r="AX141" s="71"/>
    </row>
    <row r="142" ht="15" customHeight="1" spans="27:50">
      <c r="AA142" s="68"/>
      <c r="AX142" s="71"/>
    </row>
    <row r="143" ht="15" customHeight="1" spans="27:50">
      <c r="AA143" s="68"/>
      <c r="AX143" s="71"/>
    </row>
    <row r="144" ht="15" customHeight="1" spans="27:50">
      <c r="AA144" s="68"/>
      <c r="AX144" s="71"/>
    </row>
    <row r="145" ht="15" customHeight="1" spans="27:50">
      <c r="AA145" s="68"/>
      <c r="AX145" s="71"/>
    </row>
    <row r="146" ht="15" customHeight="1" spans="27:50">
      <c r="AA146" s="68"/>
      <c r="AX146" s="71"/>
    </row>
    <row r="147" ht="15" customHeight="1" spans="27:50">
      <c r="AA147" s="68"/>
      <c r="AX147" s="71"/>
    </row>
    <row r="148" ht="15" customHeight="1" spans="27:50">
      <c r="AA148" s="68"/>
      <c r="AX148" s="71"/>
    </row>
    <row r="149" ht="15" customHeight="1" spans="27:50">
      <c r="AA149" s="68"/>
      <c r="AX149" s="71"/>
    </row>
    <row r="150" ht="15" customHeight="1" spans="27:50">
      <c r="AA150" s="68"/>
      <c r="AX150" s="71"/>
    </row>
    <row r="151" ht="15" customHeight="1" spans="27:50">
      <c r="AA151" s="68"/>
      <c r="AX151" s="71"/>
    </row>
    <row r="152" ht="15" customHeight="1" spans="27:50">
      <c r="AA152" s="68"/>
      <c r="AX152" s="71"/>
    </row>
    <row r="153" ht="15" customHeight="1" spans="27:50">
      <c r="AA153" s="68"/>
      <c r="AX153" s="71"/>
    </row>
    <row r="154" ht="15" customHeight="1" spans="27:50">
      <c r="AA154" s="68"/>
      <c r="AX154" s="71"/>
    </row>
    <row r="155" ht="15" customHeight="1" spans="27:50">
      <c r="AA155" s="68"/>
      <c r="AX155" s="71"/>
    </row>
    <row r="156" ht="15" customHeight="1" spans="27:50">
      <c r="AA156" s="68"/>
      <c r="AX156" s="71"/>
    </row>
    <row r="157" ht="15" customHeight="1" spans="27:50">
      <c r="AA157" s="68"/>
      <c r="AX157" s="71"/>
    </row>
    <row r="158" ht="15" customHeight="1" spans="27:50">
      <c r="AA158" s="68"/>
      <c r="AX158" s="71"/>
    </row>
    <row r="159" ht="15" customHeight="1" spans="27:50">
      <c r="AA159" s="68"/>
      <c r="AX159" s="71"/>
    </row>
    <row r="160" ht="15" customHeight="1" spans="27:50">
      <c r="AA160" s="68"/>
      <c r="AX160" s="71"/>
    </row>
    <row r="161" ht="15" customHeight="1" spans="27:50">
      <c r="AA161" s="68"/>
      <c r="AX161" s="71"/>
    </row>
    <row r="162" ht="15" customHeight="1" spans="27:50">
      <c r="AA162" s="68"/>
      <c r="AX162" s="71"/>
    </row>
    <row r="163" ht="15" customHeight="1" spans="27:50">
      <c r="AA163" s="68"/>
      <c r="AX163" s="71"/>
    </row>
    <row r="164" ht="15" customHeight="1" spans="27:50">
      <c r="AA164" s="68"/>
      <c r="AX164" s="71"/>
    </row>
    <row r="165" ht="15" customHeight="1" spans="27:50">
      <c r="AA165" s="68"/>
      <c r="AX165" s="71"/>
    </row>
    <row r="166" ht="15" customHeight="1" spans="27:50">
      <c r="AA166" s="68"/>
      <c r="AX166" s="71"/>
    </row>
    <row r="167" ht="15" customHeight="1" spans="27:50">
      <c r="AA167" s="68"/>
      <c r="AX167" s="71"/>
    </row>
    <row r="168" ht="15" customHeight="1" spans="27:50">
      <c r="AA168" s="68"/>
      <c r="AX168" s="71"/>
    </row>
    <row r="169" ht="15" customHeight="1" spans="27:50">
      <c r="AA169" s="68"/>
      <c r="AX169" s="71"/>
    </row>
    <row r="170" ht="15" customHeight="1" spans="27:50">
      <c r="AA170" s="68"/>
      <c r="AX170" s="71"/>
    </row>
    <row r="171" ht="15" customHeight="1" spans="27:50">
      <c r="AA171" s="68"/>
      <c r="AX171" s="71"/>
    </row>
    <row r="172" ht="15" customHeight="1" spans="27:50">
      <c r="AA172" s="68"/>
      <c r="AX172" s="71"/>
    </row>
    <row r="173" ht="15" customHeight="1" spans="27:50">
      <c r="AA173" s="68"/>
      <c r="AX173" s="71"/>
    </row>
    <row r="174" ht="15" customHeight="1" spans="27:50">
      <c r="AA174" s="68"/>
      <c r="AX174" s="71"/>
    </row>
    <row r="175" ht="15" customHeight="1" spans="27:50">
      <c r="AA175" s="68"/>
      <c r="AX175" s="71"/>
    </row>
    <row r="176" ht="15" customHeight="1" spans="27:50">
      <c r="AA176" s="68"/>
      <c r="AX176" s="71"/>
    </row>
    <row r="177" ht="15" customHeight="1" spans="27:50">
      <c r="AA177" s="68"/>
      <c r="AX177" s="71"/>
    </row>
    <row r="178" ht="15" customHeight="1" spans="27:50">
      <c r="AA178" s="68"/>
      <c r="AX178" s="71"/>
    </row>
    <row r="179" ht="15" customHeight="1" spans="27:50">
      <c r="AA179" s="68"/>
      <c r="AX179" s="71"/>
    </row>
    <row r="180" ht="15" customHeight="1" spans="27:50">
      <c r="AA180" s="68"/>
      <c r="AX180" s="71"/>
    </row>
    <row r="181" ht="15" customHeight="1" spans="27:50">
      <c r="AA181" s="68"/>
      <c r="AX181" s="71"/>
    </row>
    <row r="182" ht="15" customHeight="1" spans="27:50">
      <c r="AA182" s="68"/>
      <c r="AX182" s="71"/>
    </row>
    <row r="183" ht="15" customHeight="1" spans="27:50">
      <c r="AA183" s="68"/>
      <c r="AX183" s="71"/>
    </row>
    <row r="184" ht="15" customHeight="1" spans="27:50">
      <c r="AA184" s="68"/>
      <c r="AX184" s="71"/>
    </row>
    <row r="185" ht="15" customHeight="1" spans="27:50">
      <c r="AA185" s="68"/>
      <c r="AX185" s="71"/>
    </row>
    <row r="186" ht="15" customHeight="1" spans="27:50">
      <c r="AA186" s="68"/>
      <c r="AX186" s="71"/>
    </row>
    <row r="187" ht="15" customHeight="1" spans="27:50">
      <c r="AA187" s="68"/>
      <c r="AX187" s="71"/>
    </row>
    <row r="188" ht="15" customHeight="1" spans="27:50">
      <c r="AA188" s="68"/>
      <c r="AX188" s="71"/>
    </row>
    <row r="189" ht="15" customHeight="1" spans="27:50">
      <c r="AA189" s="68"/>
      <c r="AX189" s="71"/>
    </row>
    <row r="190" ht="15" customHeight="1" spans="27:50">
      <c r="AA190" s="68"/>
      <c r="AX190" s="71"/>
    </row>
    <row r="191" ht="15" customHeight="1" spans="27:50">
      <c r="AA191" s="68"/>
      <c r="AX191" s="71"/>
    </row>
    <row r="192" ht="15" customHeight="1" spans="27:50">
      <c r="AA192" s="68"/>
      <c r="AX192" s="71"/>
    </row>
    <row r="193" ht="15" customHeight="1" spans="27:50">
      <c r="AA193" s="68"/>
      <c r="AX193" s="71"/>
    </row>
    <row r="194" ht="15" customHeight="1" spans="27:50">
      <c r="AA194" s="68"/>
      <c r="AX194" s="71"/>
    </row>
    <row r="195" ht="15" customHeight="1" spans="27:50">
      <c r="AA195" s="68"/>
      <c r="AX195" s="71"/>
    </row>
    <row r="196" ht="15" customHeight="1" spans="27:50">
      <c r="AA196" s="68"/>
      <c r="AX196" s="71"/>
    </row>
    <row r="197" ht="15" customHeight="1" spans="27:50">
      <c r="AA197" s="68"/>
      <c r="AX197" s="71"/>
    </row>
    <row r="198" ht="15" customHeight="1" spans="27:50">
      <c r="AA198" s="68"/>
      <c r="AX198" s="71"/>
    </row>
    <row r="199" ht="15" customHeight="1" spans="27:50">
      <c r="AA199" s="68"/>
      <c r="AX199" s="71"/>
    </row>
    <row r="200" ht="15" customHeight="1" spans="27:50">
      <c r="AA200" s="68"/>
      <c r="AX200" s="71"/>
    </row>
    <row r="201" ht="15" customHeight="1" spans="27:50">
      <c r="AA201" s="68"/>
      <c r="AX201" s="71"/>
    </row>
    <row r="202" ht="15" customHeight="1" spans="27:50">
      <c r="AA202" s="68"/>
      <c r="AX202" s="71"/>
    </row>
    <row r="203" ht="15" customHeight="1" spans="27:50">
      <c r="AA203" s="68"/>
      <c r="AX203" s="71"/>
    </row>
    <row r="204" ht="15" customHeight="1" spans="27:50">
      <c r="AA204" s="68"/>
      <c r="AX204" s="71"/>
    </row>
    <row r="205" ht="15" customHeight="1" spans="27:50">
      <c r="AA205" s="68"/>
      <c r="AX205" s="71"/>
    </row>
    <row r="206" ht="15" customHeight="1" spans="27:50">
      <c r="AA206" s="68"/>
      <c r="AX206" s="71"/>
    </row>
    <row r="207" ht="15" customHeight="1" spans="27:50">
      <c r="AA207" s="68"/>
      <c r="AX207" s="71"/>
    </row>
    <row r="208" ht="15" customHeight="1" spans="27:50">
      <c r="AA208" s="68"/>
      <c r="AX208" s="71"/>
    </row>
    <row r="209" ht="15" customHeight="1" spans="27:50">
      <c r="AA209" s="68"/>
      <c r="AX209" s="71"/>
    </row>
    <row r="210" ht="15" customHeight="1" spans="27:50">
      <c r="AA210" s="68"/>
      <c r="AX210" s="71"/>
    </row>
    <row r="211" ht="15" customHeight="1" spans="27:50">
      <c r="AA211" s="68"/>
      <c r="AX211" s="71"/>
    </row>
    <row r="212" ht="15" customHeight="1" spans="27:50">
      <c r="AA212" s="68"/>
      <c r="AX212" s="71"/>
    </row>
    <row r="213" ht="15" customHeight="1" spans="27:50">
      <c r="AA213" s="68"/>
      <c r="AX213" s="71"/>
    </row>
    <row r="214" ht="15" customHeight="1" spans="27:50">
      <c r="AA214" s="68"/>
      <c r="AX214" s="71"/>
    </row>
    <row r="215" ht="15" customHeight="1" spans="27:50">
      <c r="AA215" s="68"/>
      <c r="AX215" s="71"/>
    </row>
    <row r="216" ht="15" customHeight="1" spans="27:50">
      <c r="AA216" s="68"/>
      <c r="AX216" s="71"/>
    </row>
    <row r="217" ht="15" customHeight="1" spans="27:50">
      <c r="AA217" s="68"/>
      <c r="AX217" s="71"/>
    </row>
    <row r="218" ht="15" customHeight="1" spans="27:50">
      <c r="AA218" s="68"/>
      <c r="AX218" s="71"/>
    </row>
    <row r="219" ht="15" customHeight="1" spans="27:50">
      <c r="AA219" s="68"/>
      <c r="AX219" s="71"/>
    </row>
    <row r="220" ht="15" customHeight="1" spans="27:50">
      <c r="AA220" s="68"/>
      <c r="AX220" s="71"/>
    </row>
    <row r="221" ht="15" customHeight="1" spans="27:50">
      <c r="AA221" s="68"/>
      <c r="AX221" s="71"/>
    </row>
    <row r="222" ht="15" customHeight="1" spans="27:50">
      <c r="AA222" s="68"/>
      <c r="AX222" s="71"/>
    </row>
    <row r="223" ht="15" customHeight="1" spans="27:50">
      <c r="AA223" s="68"/>
      <c r="AX223" s="71"/>
    </row>
    <row r="224" ht="15" customHeight="1" spans="27:50">
      <c r="AA224" s="68"/>
      <c r="AX224" s="71"/>
    </row>
    <row r="225" ht="15" customHeight="1" spans="27:50">
      <c r="AA225" s="68"/>
      <c r="AX225" s="71"/>
    </row>
    <row r="226" ht="15" customHeight="1" spans="27:50">
      <c r="AA226" s="68"/>
      <c r="AX226" s="71"/>
    </row>
    <row r="227" ht="15" customHeight="1" spans="27:50">
      <c r="AA227" s="68"/>
      <c r="AX227" s="71"/>
    </row>
    <row r="228" ht="15" customHeight="1" spans="27:50">
      <c r="AA228" s="68"/>
      <c r="AX228" s="71"/>
    </row>
    <row r="229" ht="15" customHeight="1" spans="27:50">
      <c r="AA229" s="68"/>
      <c r="AX229" s="71"/>
    </row>
    <row r="230" ht="15" customHeight="1" spans="27:50">
      <c r="AA230" s="68"/>
      <c r="AX230" s="71"/>
    </row>
    <row r="231" ht="15" customHeight="1" spans="27:50">
      <c r="AA231" s="68"/>
      <c r="AX231" s="71"/>
    </row>
    <row r="232" ht="15" customHeight="1" spans="27:50">
      <c r="AA232" s="68"/>
      <c r="AX232" s="71"/>
    </row>
    <row r="233" ht="15" customHeight="1" spans="27:50">
      <c r="AA233" s="68"/>
      <c r="AX233" s="71"/>
    </row>
    <row r="234" ht="15" customHeight="1" spans="27:50">
      <c r="AA234" s="68"/>
      <c r="AX234" s="71"/>
    </row>
    <row r="235" ht="15" customHeight="1" spans="27:50">
      <c r="AA235" s="68"/>
      <c r="AX235" s="71"/>
    </row>
    <row r="236" ht="15" customHeight="1" spans="27:50">
      <c r="AA236" s="68"/>
      <c r="AX236" s="71"/>
    </row>
    <row r="237" ht="15" customHeight="1" spans="27:50">
      <c r="AA237" s="68"/>
      <c r="AX237" s="71"/>
    </row>
    <row r="238" ht="15" customHeight="1" spans="27:50">
      <c r="AA238" s="68"/>
      <c r="AX238" s="71"/>
    </row>
    <row r="239" ht="15" customHeight="1" spans="27:50">
      <c r="AA239" s="68"/>
      <c r="AX239" s="71"/>
    </row>
    <row r="240" ht="15" customHeight="1" spans="27:50">
      <c r="AA240" s="68"/>
      <c r="AX240" s="71"/>
    </row>
    <row r="241" ht="15" customHeight="1" spans="27:50">
      <c r="AA241" s="68"/>
      <c r="AX241" s="71"/>
    </row>
    <row r="242" ht="15" customHeight="1" spans="27:50">
      <c r="AA242" s="68"/>
      <c r="AX242" s="71"/>
    </row>
    <row r="243" ht="15" customHeight="1" spans="27:50">
      <c r="AA243" s="68"/>
      <c r="AX243" s="71"/>
    </row>
    <row r="244" ht="15" customHeight="1" spans="27:50">
      <c r="AA244" s="68"/>
      <c r="AX244" s="71"/>
    </row>
    <row r="245" ht="15" customHeight="1" spans="27:50">
      <c r="AA245" s="68"/>
      <c r="AX245" s="71"/>
    </row>
    <row r="246" ht="15" customHeight="1" spans="27:50">
      <c r="AA246" s="68"/>
      <c r="AX246" s="71"/>
    </row>
    <row r="247" ht="15" customHeight="1" spans="27:50">
      <c r="AA247" s="68"/>
      <c r="AX247" s="71"/>
    </row>
    <row r="248" ht="15" customHeight="1" spans="50:50">
      <c r="AX248" s="71"/>
    </row>
    <row r="249" ht="15" customHeight="1" spans="50:50">
      <c r="AX249" s="71"/>
    </row>
    <row r="250" ht="15" customHeight="1" spans="50:50">
      <c r="AX250" s="71"/>
    </row>
    <row r="251" ht="15" customHeight="1" spans="50:50">
      <c r="AX251" s="71"/>
    </row>
    <row r="252" ht="15" customHeight="1" spans="50:50">
      <c r="AX252" s="71"/>
    </row>
    <row r="253" ht="15" customHeight="1" spans="50:50">
      <c r="AX253" s="71"/>
    </row>
    <row r="254" ht="15" customHeight="1" spans="50:50">
      <c r="AX254" s="71"/>
    </row>
    <row r="255" ht="15" customHeight="1" spans="50:50">
      <c r="AX255" s="71"/>
    </row>
    <row r="256" ht="15" customHeight="1" spans="50:50">
      <c r="AX256" s="71"/>
    </row>
    <row r="257" ht="15" customHeight="1" spans="50:50">
      <c r="AX257" s="71"/>
    </row>
    <row r="258" ht="15" customHeight="1" spans="50:50">
      <c r="AX258" s="71"/>
    </row>
    <row r="259" ht="15" customHeight="1" spans="50:50">
      <c r="AX259" s="71"/>
    </row>
    <row r="260" ht="15" customHeight="1" spans="50:50">
      <c r="AX260" s="71"/>
    </row>
    <row r="261" ht="15" customHeight="1" spans="50:50">
      <c r="AX261" s="71"/>
    </row>
    <row r="262" ht="15" customHeight="1" spans="50:50">
      <c r="AX262" s="71"/>
    </row>
    <row r="263" ht="15" customHeight="1" spans="50:50">
      <c r="AX263" s="71"/>
    </row>
    <row r="264" ht="15" customHeight="1" spans="50:50">
      <c r="AX264" s="71"/>
    </row>
    <row r="265" ht="15" customHeight="1" spans="50:50">
      <c r="AX265" s="71"/>
    </row>
    <row r="266" ht="15" customHeight="1" spans="50:50">
      <c r="AX266" s="71"/>
    </row>
    <row r="267" ht="15" customHeight="1" spans="50:50">
      <c r="AX267" s="71"/>
    </row>
    <row r="268" ht="15" customHeight="1" spans="50:50">
      <c r="AX268" s="71"/>
    </row>
    <row r="269" ht="15" customHeight="1" spans="50:50">
      <c r="AX269" s="71"/>
    </row>
    <row r="270" ht="15" customHeight="1" spans="50:50">
      <c r="AX270" s="71"/>
    </row>
    <row r="271" ht="15" customHeight="1" spans="50:50">
      <c r="AX271" s="71"/>
    </row>
    <row r="272" ht="15" customHeight="1" spans="50:50">
      <c r="AX272" s="71"/>
    </row>
    <row r="273" ht="15" customHeight="1" spans="50:50">
      <c r="AX273" s="71"/>
    </row>
    <row r="274" ht="15" customHeight="1" spans="50:50">
      <c r="AX274" s="71"/>
    </row>
    <row r="275" ht="15" customHeight="1" spans="50:50">
      <c r="AX275" s="71"/>
    </row>
    <row r="276" ht="15" customHeight="1" spans="50:50">
      <c r="AX276" s="71"/>
    </row>
    <row r="277" ht="15" customHeight="1" spans="50:50">
      <c r="AX277" s="71"/>
    </row>
    <row r="278" ht="15" customHeight="1" spans="50:50">
      <c r="AX278" s="71"/>
    </row>
    <row r="279" ht="15" customHeight="1" spans="50:50">
      <c r="AX279" s="71"/>
    </row>
    <row r="280" ht="15" customHeight="1" spans="50:50">
      <c r="AX280" s="71"/>
    </row>
    <row r="281" ht="15" customHeight="1" spans="50:50">
      <c r="AX281" s="71"/>
    </row>
    <row r="282" ht="15" customHeight="1" spans="50:50">
      <c r="AX282" s="71"/>
    </row>
    <row r="283" ht="15" customHeight="1" spans="50:50">
      <c r="AX283" s="71"/>
    </row>
    <row r="284" ht="15" customHeight="1" spans="50:50">
      <c r="AX284" s="71"/>
    </row>
    <row r="285" ht="15" customHeight="1" spans="50:50">
      <c r="AX285" s="71"/>
    </row>
    <row r="286" ht="15" customHeight="1" spans="50:50">
      <c r="AX286" s="71"/>
    </row>
    <row r="287" ht="15" customHeight="1" spans="50:50">
      <c r="AX287" s="71"/>
    </row>
    <row r="288" ht="15" customHeight="1" spans="50:50">
      <c r="AX288" s="71"/>
    </row>
    <row r="289" ht="15" customHeight="1" spans="50:50">
      <c r="AX289" s="71"/>
    </row>
    <row r="290" ht="15" customHeight="1" spans="50:50">
      <c r="AX290" s="71"/>
    </row>
    <row r="291" ht="15" customHeight="1" spans="50:50">
      <c r="AX291" s="71"/>
    </row>
    <row r="292" ht="15" customHeight="1" spans="50:50">
      <c r="AX292" s="71"/>
    </row>
    <row r="293" ht="15" customHeight="1" spans="50:50">
      <c r="AX293" s="71"/>
    </row>
  </sheetData>
  <pageMargins left="0.75" right="0.75" top="1" bottom="1" header="0.5" footer="0.5"/>
  <pageSetup paperSize="9" orientation="portrait" verticalDpi="300"/>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
  <sheetViews>
    <sheetView zoomScale="80" zoomScaleNormal="80" workbookViewId="0">
      <selection activeCell="A4" sqref="A4"/>
    </sheetView>
  </sheetViews>
  <sheetFormatPr defaultColWidth="9" defaultRowHeight="12.75" outlineLevelRow="2" outlineLevelCol="7"/>
  <cols>
    <col min="1" max="1" width="22" style="3" customWidth="1"/>
    <col min="2" max="3" width="24.1428571428571" style="3" customWidth="1"/>
    <col min="7" max="7" width="18.4285714285714" customWidth="1"/>
    <col min="8" max="8" width="22.2857142857143" customWidth="1"/>
    <col min="9" max="9" width="26.2857142857143" customWidth="1"/>
    <col min="10" max="10" width="44.5714285714286" customWidth="1"/>
  </cols>
  <sheetData>
    <row r="1" ht="33.75" customHeight="1" spans="1:4">
      <c r="A1" s="5" t="s">
        <v>11627</v>
      </c>
      <c r="B1" s="5" t="s">
        <v>11460</v>
      </c>
      <c r="C1" s="5" t="s">
        <v>12315</v>
      </c>
      <c r="D1" s="25" t="s">
        <v>11504</v>
      </c>
    </row>
    <row r="2" ht="25.5" customHeight="1" spans="1:8">
      <c r="A2" s="6" t="s">
        <v>11631</v>
      </c>
      <c r="B2" s="6" t="s">
        <v>11517</v>
      </c>
      <c r="C2" s="6" t="s">
        <v>12316</v>
      </c>
      <c r="D2" s="26"/>
      <c r="G2" s="20" t="s">
        <v>11634</v>
      </c>
      <c r="H2" s="20">
        <f>+COUNTA(A:A)+COUNTA(B:B)+COUNTA(C:C)-9</f>
        <v>0</v>
      </c>
    </row>
    <row r="3" spans="1:4">
      <c r="A3" s="7" t="s">
        <v>12317</v>
      </c>
      <c r="B3" s="7" t="s">
        <v>12318</v>
      </c>
      <c r="C3" s="7" t="s">
        <v>12319</v>
      </c>
      <c r="D3" s="27"/>
    </row>
  </sheetData>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0"/>
  <dimension ref="A1:H4"/>
  <sheetViews>
    <sheetView workbookViewId="0">
      <selection activeCell="A4" sqref="A4"/>
    </sheetView>
  </sheetViews>
  <sheetFormatPr defaultColWidth="9" defaultRowHeight="12.75" outlineLevelRow="3" outlineLevelCol="7"/>
  <cols>
    <col min="1" max="1" width="17.1428571428571" customWidth="1"/>
    <col min="2" max="2" width="14.4285714285714" customWidth="1"/>
    <col min="3" max="3" width="18.8571428571429" customWidth="1"/>
    <col min="4" max="4" width="11" customWidth="1"/>
    <col min="5" max="5" width="7" customWidth="1"/>
    <col min="6" max="6" width="6.28571428571429" customWidth="1"/>
    <col min="8" max="8" width="11" customWidth="1"/>
  </cols>
  <sheetData>
    <row r="1" ht="58.5" customHeight="1" spans="1:4">
      <c r="A1" s="5" t="s">
        <v>11627</v>
      </c>
      <c r="B1" s="5" t="s">
        <v>12320</v>
      </c>
      <c r="C1" s="5" t="s">
        <v>12315</v>
      </c>
      <c r="D1" s="25" t="s">
        <v>11504</v>
      </c>
    </row>
    <row r="2" ht="60" customHeight="1" spans="1:8">
      <c r="A2" s="6" t="s">
        <v>11631</v>
      </c>
      <c r="B2" s="6" t="s">
        <v>12321</v>
      </c>
      <c r="C2" s="6" t="s">
        <v>12322</v>
      </c>
      <c r="D2" s="26"/>
      <c r="G2" s="20" t="s">
        <v>11634</v>
      </c>
      <c r="H2" s="20">
        <f>+COUNTA(A:A)+COUNTA(B:B)+COUNTA(C:C)-9</f>
        <v>0</v>
      </c>
    </row>
    <row r="3" spans="1:4">
      <c r="A3" s="7">
        <v>102700</v>
      </c>
      <c r="B3" s="7">
        <v>102900</v>
      </c>
      <c r="C3" s="7">
        <v>103000</v>
      </c>
      <c r="D3" s="27"/>
    </row>
    <row r="4" spans="1:1">
      <c r="A4" s="3"/>
    </row>
  </sheetData>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2"/>
  <dimension ref="A1:BW95"/>
  <sheetViews>
    <sheetView topLeftCell="P1" workbookViewId="0">
      <selection activeCell="AA4" sqref="A4:AA4"/>
    </sheetView>
  </sheetViews>
  <sheetFormatPr defaultColWidth="10.7142857142857" defaultRowHeight="12.75"/>
  <cols>
    <col min="1" max="1" width="8" customWidth="1"/>
    <col min="2" max="2" width="15" customWidth="1"/>
    <col min="3" max="3" width="31.4285714285714" customWidth="1"/>
    <col min="4" max="4" width="12" customWidth="1"/>
    <col min="5" max="8" width="9" customWidth="1"/>
    <col min="9" max="9" width="12" customWidth="1"/>
    <col min="10" max="10" width="9.14285714285714" customWidth="1"/>
    <col min="11" max="15" width="9" customWidth="1"/>
    <col min="16" max="16" width="10.1428571428571" customWidth="1"/>
    <col min="17" max="17" width="12" customWidth="1"/>
    <col min="18" max="18" width="20.1428571428571" customWidth="1"/>
    <col min="19" max="25" width="9" customWidth="1"/>
    <col min="26" max="27" width="18.4285714285714" customWidth="1"/>
    <col min="28" max="28" width="15" customWidth="1"/>
    <col min="29" max="29" width="16.1428571428571" customWidth="1"/>
    <col min="30" max="30" width="20.8571428571429" style="29" customWidth="1"/>
    <col min="31" max="31" width="15.5714285714286" customWidth="1"/>
    <col min="32" max="32" width="18.1428571428571" customWidth="1"/>
    <col min="33" max="33" width="26.1428571428571" customWidth="1"/>
    <col min="34" max="37" width="9.14285714285714" customWidth="1"/>
    <col min="38" max="38" width="15.8571428571429" customWidth="1"/>
    <col min="39" max="39" width="12.8571428571429" customWidth="1"/>
    <col min="40" max="41" width="9.14285714285714" customWidth="1"/>
    <col min="42" max="42" width="13.7142857142857" customWidth="1"/>
    <col min="43" max="43" width="15.7142857142857" customWidth="1"/>
    <col min="44" max="44" width="9.14285714285714" customWidth="1"/>
    <col min="45" max="52" width="10.7142857142857" style="3" customWidth="1"/>
    <col min="53" max="56" width="18.5714285714286" style="3" customWidth="1"/>
    <col min="58" max="58" width="12.1428571428571" style="3" customWidth="1"/>
    <col min="59" max="59" width="59.5714285714286" style="3" customWidth="1"/>
    <col min="60" max="60" width="28.2857142857143" style="3" customWidth="1"/>
    <col min="61" max="16384" width="10.7142857142857" style="3" customWidth="1"/>
  </cols>
  <sheetData>
    <row r="1" s="1" customFormat="1" ht="67.5" customHeight="1" spans="1:60">
      <c r="A1" s="5" t="s">
        <v>11450</v>
      </c>
      <c r="B1" s="5" t="s">
        <v>11451</v>
      </c>
      <c r="C1" s="5" t="s">
        <v>12323</v>
      </c>
      <c r="D1" s="5" t="s">
        <v>12085</v>
      </c>
      <c r="E1" s="32" t="s">
        <v>12324</v>
      </c>
      <c r="F1" s="32" t="s">
        <v>12256</v>
      </c>
      <c r="G1" s="33" t="s">
        <v>12325</v>
      </c>
      <c r="H1" s="33" t="s">
        <v>12326</v>
      </c>
      <c r="I1" s="32" t="s">
        <v>12088</v>
      </c>
      <c r="J1" s="33" t="s">
        <v>12327</v>
      </c>
      <c r="K1" s="5" t="s">
        <v>12328</v>
      </c>
      <c r="L1" s="5" t="s">
        <v>12329</v>
      </c>
      <c r="M1" s="5" t="s">
        <v>12330</v>
      </c>
      <c r="N1" s="5" t="s">
        <v>12331</v>
      </c>
      <c r="O1" s="5" t="s">
        <v>12332</v>
      </c>
      <c r="P1" s="5" t="s">
        <v>11486</v>
      </c>
      <c r="Q1" s="32" t="s">
        <v>12333</v>
      </c>
      <c r="R1" s="32" t="s">
        <v>12099</v>
      </c>
      <c r="S1" s="5" t="s">
        <v>11485</v>
      </c>
      <c r="T1" s="5" t="s">
        <v>11493</v>
      </c>
      <c r="U1" s="5" t="s">
        <v>12102</v>
      </c>
      <c r="V1" s="33" t="s">
        <v>12334</v>
      </c>
      <c r="W1" s="32" t="s">
        <v>12335</v>
      </c>
      <c r="X1" s="33" t="s">
        <v>12336</v>
      </c>
      <c r="Y1" s="33" t="s">
        <v>12337</v>
      </c>
      <c r="Z1" s="5" t="s">
        <v>11503</v>
      </c>
      <c r="AA1" s="25" t="s">
        <v>11504</v>
      </c>
      <c r="AB1" s="10"/>
      <c r="AD1" s="10"/>
      <c r="AE1" s="15"/>
      <c r="AF1" s="15" t="s">
        <v>11505</v>
      </c>
      <c r="AG1" s="15">
        <f>+COUNTA(B:B)-3</f>
        <v>0</v>
      </c>
      <c r="AH1" s="15"/>
      <c r="AI1" s="15"/>
      <c r="AJ1" s="15"/>
      <c r="AK1" s="15"/>
      <c r="AL1" s="15"/>
      <c r="AM1" s="15"/>
      <c r="AN1" s="15"/>
      <c r="AO1" s="15"/>
      <c r="AP1" s="15"/>
      <c r="AQ1" s="15"/>
      <c r="AR1" s="15"/>
      <c r="AS1" s="15"/>
      <c r="AT1" s="15"/>
      <c r="AU1" s="15"/>
      <c r="AV1" s="15"/>
      <c r="AW1" s="15"/>
      <c r="AX1" s="15"/>
      <c r="AY1" s="15"/>
      <c r="AZ1" s="15"/>
      <c r="BA1" s="15"/>
      <c r="BB1" s="15"/>
      <c r="BC1" s="15"/>
      <c r="BD1" s="15"/>
      <c r="BG1" s="23" t="s">
        <v>11506</v>
      </c>
      <c r="BH1" s="23" t="str">
        <f>IF(SUM(AB:AB)=SUM(AC:AC),"OK","Errore: ripetizione codice origine")</f>
        <v>OK</v>
      </c>
    </row>
    <row r="2" s="2" customFormat="1" ht="87.75" customHeight="1" spans="1:60">
      <c r="A2" s="6" t="s">
        <v>12338</v>
      </c>
      <c r="B2" s="6" t="s">
        <v>11508</v>
      </c>
      <c r="C2" s="6" t="s">
        <v>11509</v>
      </c>
      <c r="D2" s="6" t="s">
        <v>12111</v>
      </c>
      <c r="E2" s="34" t="s">
        <v>563</v>
      </c>
      <c r="F2" s="34" t="s">
        <v>83</v>
      </c>
      <c r="G2" s="35" t="s">
        <v>12339</v>
      </c>
      <c r="H2" s="35" t="s">
        <v>12340</v>
      </c>
      <c r="I2" s="34" t="s">
        <v>157</v>
      </c>
      <c r="J2" s="35" t="s">
        <v>12341</v>
      </c>
      <c r="K2" s="6" t="s">
        <v>12342</v>
      </c>
      <c r="L2" s="6" t="s">
        <v>12343</v>
      </c>
      <c r="M2" s="6" t="s">
        <v>12344</v>
      </c>
      <c r="N2" s="6" t="s">
        <v>12345</v>
      </c>
      <c r="O2" s="6" t="s">
        <v>12346</v>
      </c>
      <c r="P2" s="6" t="s">
        <v>11543</v>
      </c>
      <c r="Q2" s="34" t="s">
        <v>127</v>
      </c>
      <c r="R2" s="34" t="s">
        <v>83</v>
      </c>
      <c r="S2" s="6" t="s">
        <v>11542</v>
      </c>
      <c r="T2" s="6" t="s">
        <v>11550</v>
      </c>
      <c r="U2" s="6" t="s">
        <v>12127</v>
      </c>
      <c r="V2" s="35" t="s">
        <v>12347</v>
      </c>
      <c r="W2" s="34" t="s">
        <v>221</v>
      </c>
      <c r="X2" s="35" t="s">
        <v>12348</v>
      </c>
      <c r="Y2" s="35" t="s">
        <v>12349</v>
      </c>
      <c r="Z2" s="6" t="s">
        <v>11560</v>
      </c>
      <c r="AA2" s="26"/>
      <c r="AB2" s="10"/>
      <c r="AC2" s="12"/>
      <c r="AD2" s="10"/>
      <c r="AE2" s="15"/>
      <c r="AF2" s="15" t="s">
        <v>11561</v>
      </c>
      <c r="AG2" s="15">
        <f>+COUNTA([2]Fognature!B:B)-3</f>
        <v>1</v>
      </c>
      <c r="AH2" s="15"/>
      <c r="AI2" s="15"/>
      <c r="AJ2" s="15"/>
      <c r="AK2" s="15"/>
      <c r="AL2" s="15"/>
      <c r="AM2" s="15"/>
      <c r="AN2" s="15"/>
      <c r="AO2" s="15"/>
      <c r="AP2" s="15"/>
      <c r="AQ2" s="15"/>
      <c r="AR2" s="15"/>
      <c r="AS2" s="15"/>
      <c r="AT2" s="15"/>
      <c r="AU2" s="15"/>
      <c r="AV2" s="15"/>
      <c r="AW2" s="15"/>
      <c r="AX2" s="15"/>
      <c r="AY2" s="15"/>
      <c r="AZ2" s="15"/>
      <c r="BA2" s="15"/>
      <c r="BB2" s="15"/>
      <c r="BC2" s="15"/>
      <c r="BD2" s="15"/>
      <c r="BF2" s="1"/>
      <c r="BG2" s="59" t="s">
        <v>12350</v>
      </c>
      <c r="BH2" s="59" t="str">
        <f>+IF(SUM(AD:AD)=0,"OK","Dati non completi nel foglio Fognature comuni serviti")</f>
        <v>Dati non completi nel foglio Fognature comuni serviti</v>
      </c>
    </row>
    <row r="3" s="1" customFormat="1" ht="51.75" customHeight="1" spans="1:75">
      <c r="A3" s="7" t="s">
        <v>12351</v>
      </c>
      <c r="B3" s="7" t="s">
        <v>12352</v>
      </c>
      <c r="C3" s="7" t="s">
        <v>12353</v>
      </c>
      <c r="D3" s="7" t="s">
        <v>12354</v>
      </c>
      <c r="E3" s="7" t="s">
        <v>12355</v>
      </c>
      <c r="F3" s="7" t="s">
        <v>12356</v>
      </c>
      <c r="G3" s="7">
        <v>117000</v>
      </c>
      <c r="H3" s="7">
        <v>117100</v>
      </c>
      <c r="I3" s="7" t="s">
        <v>12357</v>
      </c>
      <c r="J3" s="7">
        <v>117200</v>
      </c>
      <c r="K3" s="7" t="s">
        <v>12358</v>
      </c>
      <c r="L3" s="7" t="s">
        <v>12359</v>
      </c>
      <c r="M3" s="7" t="s">
        <v>12360</v>
      </c>
      <c r="N3" s="7" t="s">
        <v>12361</v>
      </c>
      <c r="O3" s="7" t="s">
        <v>12362</v>
      </c>
      <c r="P3" s="7" t="s">
        <v>12363</v>
      </c>
      <c r="Q3" s="7" t="s">
        <v>12364</v>
      </c>
      <c r="R3" s="7" t="s">
        <v>12365</v>
      </c>
      <c r="S3" s="7" t="s">
        <v>12366</v>
      </c>
      <c r="T3" s="7" t="s">
        <v>12367</v>
      </c>
      <c r="U3" s="7" t="s">
        <v>12368</v>
      </c>
      <c r="V3" s="7" t="s">
        <v>12369</v>
      </c>
      <c r="W3" s="7" t="s">
        <v>12370</v>
      </c>
      <c r="X3" s="7">
        <v>119100</v>
      </c>
      <c r="Y3" s="7">
        <v>119200</v>
      </c>
      <c r="Z3" s="7" t="s">
        <v>12371</v>
      </c>
      <c r="AA3" s="27"/>
      <c r="AB3" s="10" t="s">
        <v>11614</v>
      </c>
      <c r="AC3" s="14" t="s">
        <v>11615</v>
      </c>
      <c r="AD3" s="10" t="s">
        <v>12372</v>
      </c>
      <c r="AE3" s="15" t="s">
        <v>11619</v>
      </c>
      <c r="AF3" s="15" t="str">
        <f t="shared" ref="AF3:BD3" si="0">+A1</f>
        <v>codice opera [idt]</v>
      </c>
      <c r="AG3" s="15" t="str">
        <f t="shared" si="0"/>
        <v>codice origine [testo]</v>
      </c>
      <c r="AH3" s="15" t="str">
        <f t="shared" si="0"/>
        <v>descrizione rete fognatura [testo]</v>
      </c>
      <c r="AI3" s="15" t="str">
        <f t="shared" si="0"/>
        <v>lunghezza totale [km]</v>
      </c>
      <c r="AJ3" s="15" t="str">
        <f t="shared" si="0"/>
        <v>lunghezza totale allacci [km]</v>
      </c>
      <c r="AK3" s="15" t="str">
        <f t="shared" si="0"/>
        <v>numero di riparazioni sugli allacci [nr]</v>
      </c>
      <c r="AL3" s="38" t="str">
        <f t="shared" si="0"/>
        <v>lunghezza rete mista soggetta a ispezione [km]</v>
      </c>
      <c r="AM3" s="38" t="str">
        <f t="shared" si="0"/>
        <v>lunghezza rete nera soggetta a ispezione [km]</v>
      </c>
      <c r="AN3" s="15" t="str">
        <f t="shared" si="0"/>
        <v>volume fatturato [mc/anno]</v>
      </c>
      <c r="AO3" s="38" t="str">
        <f t="shared" si="0"/>
        <v>utenze totali [nr]</v>
      </c>
      <c r="AP3" s="66" t="str">
        <f t="shared" si="0"/>
        <v>utenze industriali [nr]</v>
      </c>
      <c r="AQ3" s="66" t="str">
        <f t="shared" si="0"/>
        <v>volume utenze industriali [mc/anno]</v>
      </c>
      <c r="AR3" s="15" t="str">
        <f t="shared" si="0"/>
        <v>numero scaricatori piena [nr]</v>
      </c>
      <c r="AS3" s="15" t="str">
        <f t="shared" si="0"/>
        <v>episodi allagamento [nr]</v>
      </c>
      <c r="AT3" s="15" t="str">
        <f t="shared" si="0"/>
        <v>lunghezza conn.depuratore [km]</v>
      </c>
      <c r="AU3" s="15" t="str">
        <f t="shared" si="0"/>
        <v>misura portata [sn]</v>
      </c>
      <c r="AV3" s="15" t="str">
        <f t="shared" si="0"/>
        <v>scarico superficiale [sn]</v>
      </c>
      <c r="AW3" s="15" t="str">
        <f t="shared" si="0"/>
        <v>numero di riparazioni sulle condotte [nr]</v>
      </c>
      <c r="AX3" s="15" t="str">
        <f t="shared" si="0"/>
        <v>tipo telecontrollo [idn]</v>
      </c>
      <c r="AY3" s="15" t="str">
        <f t="shared" si="0"/>
        <v>opera stato [idn]</v>
      </c>
      <c r="AZ3" s="15" t="str">
        <f t="shared" si="0"/>
        <v>ind.conf. lunghezza totale [idt]</v>
      </c>
      <c r="BA3" s="66" t="str">
        <f t="shared" si="0"/>
        <v>ind.conf. volume utenze industriali [idt]</v>
      </c>
      <c r="BB3" s="15" t="str">
        <f t="shared" si="0"/>
        <v>ind.conf. lunghezza totale allacci [idt]</v>
      </c>
      <c r="BC3" s="38" t="str">
        <f t="shared" si="0"/>
        <v>ind.conf. lunghezza rete mista soggetta a ispezione [idt]</v>
      </c>
      <c r="BD3" s="38" t="str">
        <f t="shared" si="0"/>
        <v>ind.conf. lunghezza rete nera soggetta a ispezione [idt]</v>
      </c>
      <c r="BE3" s="20" t="s">
        <v>11620</v>
      </c>
      <c r="BF3" s="2"/>
      <c r="BG3" s="59" t="s">
        <v>11624</v>
      </c>
      <c r="BH3" s="59" t="e">
        <f>+IF(MIN(AF8:BD8)=0%,"OK","Grado di compilazione inferiore a quello del DBI A-1")</f>
        <v>#DIV/0!</v>
      </c>
      <c r="BJ3" s="42"/>
      <c r="BK3" s="42"/>
      <c r="BL3" s="42"/>
      <c r="BM3" s="42"/>
      <c r="BN3" s="42"/>
      <c r="BO3" s="42"/>
      <c r="BP3" s="42"/>
      <c r="BQ3" s="42"/>
      <c r="BR3" s="42"/>
      <c r="BS3" s="42"/>
      <c r="BT3" s="42"/>
      <c r="BU3" s="42"/>
      <c r="BV3" s="42"/>
      <c r="BW3" s="42"/>
    </row>
    <row r="4" ht="15" customHeight="1" spans="1:57">
      <c r="A4" s="3"/>
      <c r="B4" s="3"/>
      <c r="C4" s="3"/>
      <c r="D4" s="3"/>
      <c r="E4" s="3"/>
      <c r="F4" s="3"/>
      <c r="G4" s="3"/>
      <c r="H4" s="3"/>
      <c r="I4" s="3"/>
      <c r="J4" s="3"/>
      <c r="K4" s="3"/>
      <c r="L4" s="3"/>
      <c r="M4" s="3"/>
      <c r="N4" s="3"/>
      <c r="O4" s="3"/>
      <c r="P4" s="36"/>
      <c r="AB4" s="4">
        <f>+IF(B4&gt;0,1,0)</f>
        <v>0</v>
      </c>
      <c r="AC4" s="10">
        <f>COUNTIF(B:B,B4)</f>
        <v>0</v>
      </c>
      <c r="AD4" s="37">
        <f>+IF(T4&gt;=3,0,IF(COUNTIF(Fognat_com_serv!A:A,B4)&gt;0,0,1))</f>
        <v>1</v>
      </c>
      <c r="AE4" s="16"/>
      <c r="AF4" s="16">
        <f t="shared" ref="AF4:BD4" si="1">+COUNTA(A:A)-3</f>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21">
        <f>SUM(AF4:BD4)</f>
        <v>0</v>
      </c>
    </row>
    <row r="5" ht="15" customHeight="1" spans="1:75">
      <c r="A5" s="3"/>
      <c r="B5" s="3"/>
      <c r="C5" s="3"/>
      <c r="D5" s="3"/>
      <c r="E5" s="3"/>
      <c r="F5" s="3"/>
      <c r="G5" s="3"/>
      <c r="H5" s="3"/>
      <c r="I5" s="3"/>
      <c r="J5" s="3"/>
      <c r="K5" s="3"/>
      <c r="L5" s="3"/>
      <c r="M5" s="3"/>
      <c r="N5" s="3"/>
      <c r="O5" s="3"/>
      <c r="P5" s="3"/>
      <c r="Q5" s="3"/>
      <c r="AB5" s="4"/>
      <c r="AC5" s="4"/>
      <c r="AD5" s="37"/>
      <c r="AE5" s="17" t="s">
        <v>11623</v>
      </c>
      <c r="AF5" s="18" t="e">
        <f t="shared" ref="AF5:BD5" si="2">+AF4/$AG$1</f>
        <v>#DIV/0!</v>
      </c>
      <c r="AG5" s="18" t="e">
        <f t="shared" si="2"/>
        <v>#DIV/0!</v>
      </c>
      <c r="AH5" s="18" t="e">
        <f t="shared" si="2"/>
        <v>#DIV/0!</v>
      </c>
      <c r="AI5" s="18" t="e">
        <f t="shared" si="2"/>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21"/>
      <c r="BF5" s="40"/>
      <c r="BG5" s="40"/>
      <c r="BH5" s="40"/>
      <c r="BI5" s="40"/>
      <c r="BJ5" s="40"/>
      <c r="BK5" s="40"/>
      <c r="BL5" s="40"/>
      <c r="BM5" s="40"/>
      <c r="BN5" s="40"/>
      <c r="BO5" s="40"/>
      <c r="BP5" s="40"/>
      <c r="BQ5" s="40"/>
      <c r="BR5" s="40"/>
      <c r="BS5" s="40"/>
      <c r="BT5" s="40"/>
      <c r="BU5" s="40"/>
      <c r="BV5" s="40"/>
      <c r="BW5" s="40"/>
    </row>
    <row r="6" ht="15" customHeight="1" spans="1:57">
      <c r="A6" s="3"/>
      <c r="B6" s="3"/>
      <c r="C6" s="3"/>
      <c r="D6" s="3"/>
      <c r="E6" s="3"/>
      <c r="F6" s="3"/>
      <c r="G6" s="3"/>
      <c r="H6" s="3"/>
      <c r="I6" s="3"/>
      <c r="J6" s="3"/>
      <c r="K6" s="3"/>
      <c r="L6" s="3"/>
      <c r="M6" s="3"/>
      <c r="N6" s="3"/>
      <c r="O6" s="3"/>
      <c r="P6" s="3"/>
      <c r="Q6" s="3"/>
      <c r="AB6" s="4"/>
      <c r="AC6" s="4"/>
      <c r="AD6" s="37"/>
      <c r="AE6" s="17"/>
      <c r="AF6" s="16">
        <f>+COUNTA([2]Fognature!A:A)-3</f>
        <v>0</v>
      </c>
      <c r="AG6" s="16">
        <f>+COUNTA([2]Fognature!B:B)-3</f>
        <v>1</v>
      </c>
      <c r="AH6" s="16">
        <f>+COUNTA([2]Fognature!C:C)-3</f>
        <v>1</v>
      </c>
      <c r="AI6" s="16">
        <f>+COUNTA([2]Fognature!D:D)-3</f>
        <v>0</v>
      </c>
      <c r="AJ6" s="16">
        <f>+COUNTA([2]Fognature!E:E)-3</f>
        <v>0</v>
      </c>
      <c r="AK6" s="16">
        <f>+COUNTA([2]Fognature!F:F)-3</f>
        <v>0</v>
      </c>
      <c r="AL6" s="16">
        <f>+COUNTA([2]Fognature!G:G)-3</f>
        <v>0</v>
      </c>
      <c r="AM6" s="16">
        <f>+COUNTA([2]Fognature!H:H)-3</f>
        <v>0</v>
      </c>
      <c r="AN6" s="16">
        <f>+COUNTA([2]Fognature!I:I)-3</f>
        <v>0</v>
      </c>
      <c r="AO6" s="16">
        <f>+COUNTA([2]Fognature!J:J)-3</f>
        <v>0</v>
      </c>
      <c r="AP6" s="16">
        <f>+COUNTA([2]Fognature!K:K)-3</f>
        <v>0</v>
      </c>
      <c r="AQ6" s="16">
        <f>+COUNTA([2]Fognature!L:L)-3</f>
        <v>0</v>
      </c>
      <c r="AR6" s="16">
        <f>+COUNTA([2]Fognature!M:M)-3</f>
        <v>0</v>
      </c>
      <c r="AS6" s="16">
        <f>+COUNTA([2]Fognature!N:N)-3</f>
        <v>0</v>
      </c>
      <c r="AT6" s="16">
        <f>+COUNTA([2]Fognature!O:O)-3</f>
        <v>0</v>
      </c>
      <c r="AU6" s="16">
        <f>+COUNTA([2]Fognature!P:P)-3</f>
        <v>0</v>
      </c>
      <c r="AV6" s="16">
        <f>+COUNTA([2]Fognature!Q:Q)-3</f>
        <v>0</v>
      </c>
      <c r="AW6" s="16">
        <f>+COUNTA([2]Fognature!R:R)-3</f>
        <v>0</v>
      </c>
      <c r="AX6" s="16">
        <f>+COUNTA([2]Fognature!S:S)-3</f>
        <v>0</v>
      </c>
      <c r="AY6" s="16">
        <f>+COUNTA([2]Fognature!T:T)-3</f>
        <v>1</v>
      </c>
      <c r="AZ6" s="16">
        <f>+COUNTA([2]Fognature!U:U)-3</f>
        <v>0</v>
      </c>
      <c r="BA6" s="16">
        <f>+COUNTA([2]Fognature!V:V)-3</f>
        <v>0</v>
      </c>
      <c r="BB6" s="16">
        <f>+COUNTA([2]Fognature!W:W)-3</f>
        <v>0</v>
      </c>
      <c r="BC6" s="16">
        <f>+COUNTA([2]Fognature!X:X)-3</f>
        <v>0</v>
      </c>
      <c r="BD6" s="16">
        <f>+COUNTA([2]Fognature!Y:Y)-3</f>
        <v>0</v>
      </c>
      <c r="BE6" s="21">
        <f>SUM(AF6:BD6)</f>
        <v>3</v>
      </c>
    </row>
    <row r="7" ht="15" customHeight="1" spans="1:75">
      <c r="A7" s="3"/>
      <c r="B7" s="3"/>
      <c r="C7" s="3"/>
      <c r="D7" s="3"/>
      <c r="E7" s="3"/>
      <c r="F7" s="3"/>
      <c r="G7" s="3"/>
      <c r="H7" s="3"/>
      <c r="I7" s="3"/>
      <c r="J7" s="3"/>
      <c r="K7" s="3"/>
      <c r="L7" s="3"/>
      <c r="M7" s="3"/>
      <c r="N7" s="3"/>
      <c r="O7" s="3"/>
      <c r="P7" s="3"/>
      <c r="Q7" s="3"/>
      <c r="AB7" s="4"/>
      <c r="AC7" s="4"/>
      <c r="AD7" s="37"/>
      <c r="AE7" s="17" t="s">
        <v>11625</v>
      </c>
      <c r="AF7" s="18">
        <f t="shared" ref="AF7:BD7" si="3">+AF6/$AG$2</f>
        <v>0</v>
      </c>
      <c r="AG7" s="18">
        <f t="shared" si="3"/>
        <v>1</v>
      </c>
      <c r="AH7" s="18">
        <f t="shared" si="3"/>
        <v>1</v>
      </c>
      <c r="AI7" s="18">
        <f t="shared" si="3"/>
        <v>0</v>
      </c>
      <c r="AJ7" s="18">
        <f t="shared" si="3"/>
        <v>0</v>
      </c>
      <c r="AK7" s="18">
        <f t="shared" si="3"/>
        <v>0</v>
      </c>
      <c r="AL7" s="18">
        <f t="shared" si="3"/>
        <v>0</v>
      </c>
      <c r="AM7" s="18">
        <f t="shared" si="3"/>
        <v>0</v>
      </c>
      <c r="AN7" s="18">
        <f t="shared" si="3"/>
        <v>0</v>
      </c>
      <c r="AO7" s="18">
        <f t="shared" si="3"/>
        <v>0</v>
      </c>
      <c r="AP7" s="18">
        <f t="shared" si="3"/>
        <v>0</v>
      </c>
      <c r="AQ7" s="18">
        <f t="shared" si="3"/>
        <v>0</v>
      </c>
      <c r="AR7" s="18">
        <f t="shared" si="3"/>
        <v>0</v>
      </c>
      <c r="AS7" s="18">
        <f t="shared" si="3"/>
        <v>0</v>
      </c>
      <c r="AT7" s="18">
        <f t="shared" si="3"/>
        <v>0</v>
      </c>
      <c r="AU7" s="18">
        <f t="shared" si="3"/>
        <v>0</v>
      </c>
      <c r="AV7" s="18">
        <f t="shared" si="3"/>
        <v>0</v>
      </c>
      <c r="AW7" s="18">
        <f t="shared" si="3"/>
        <v>0</v>
      </c>
      <c r="AX7" s="18">
        <f t="shared" si="3"/>
        <v>0</v>
      </c>
      <c r="AY7" s="18">
        <f t="shared" si="3"/>
        <v>1</v>
      </c>
      <c r="AZ7" s="18">
        <f t="shared" si="3"/>
        <v>0</v>
      </c>
      <c r="BA7" s="18">
        <f t="shared" si="3"/>
        <v>0</v>
      </c>
      <c r="BB7" s="18">
        <f t="shared" si="3"/>
        <v>0</v>
      </c>
      <c r="BC7" s="18">
        <f t="shared" si="3"/>
        <v>0</v>
      </c>
      <c r="BD7" s="18">
        <f t="shared" si="3"/>
        <v>0</v>
      </c>
      <c r="BE7" s="21"/>
      <c r="BF7" s="40"/>
      <c r="BG7" s="40"/>
      <c r="BH7" s="40"/>
      <c r="BI7" s="40"/>
      <c r="BJ7" s="40"/>
      <c r="BK7" s="40"/>
      <c r="BL7" s="40"/>
      <c r="BM7" s="40"/>
      <c r="BN7" s="40"/>
      <c r="BO7" s="40"/>
      <c r="BP7" s="40"/>
      <c r="BQ7" s="40"/>
      <c r="BR7" s="40"/>
      <c r="BS7" s="40"/>
      <c r="BT7" s="40"/>
      <c r="BU7" s="40"/>
      <c r="BV7" s="40"/>
      <c r="BW7" s="40"/>
    </row>
    <row r="8" ht="15" customHeight="1" spans="1:75">
      <c r="A8" s="3"/>
      <c r="B8" s="3"/>
      <c r="C8" s="3"/>
      <c r="D8" s="3"/>
      <c r="E8" s="3"/>
      <c r="F8" s="3"/>
      <c r="G8" s="3"/>
      <c r="H8" s="3"/>
      <c r="I8" s="3"/>
      <c r="J8" s="3"/>
      <c r="K8" s="3"/>
      <c r="L8" s="3"/>
      <c r="M8" s="3"/>
      <c r="N8" s="3"/>
      <c r="O8" s="3"/>
      <c r="P8" s="3"/>
      <c r="Q8" s="3"/>
      <c r="AB8" s="4"/>
      <c r="AC8" s="4"/>
      <c r="AD8" s="37"/>
      <c r="AE8" s="17" t="s">
        <v>11626</v>
      </c>
      <c r="AF8" s="19" t="e">
        <f t="shared" ref="AF8:BD8" si="4">+AF5-AF7</f>
        <v>#DIV/0!</v>
      </c>
      <c r="AG8" s="19" t="e">
        <f t="shared" si="4"/>
        <v>#DIV/0!</v>
      </c>
      <c r="AH8" s="19" t="e">
        <f t="shared" si="4"/>
        <v>#DIV/0!</v>
      </c>
      <c r="AI8" s="19" t="e">
        <f t="shared" si="4"/>
        <v>#DIV/0!</v>
      </c>
      <c r="AJ8" s="19" t="e">
        <f t="shared" si="4"/>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21">
        <f>+BE4-BE6</f>
        <v>-3</v>
      </c>
      <c r="BF8" s="41"/>
      <c r="BG8" s="41"/>
      <c r="BH8" s="41"/>
      <c r="BI8" s="41"/>
      <c r="BJ8" s="41"/>
      <c r="BK8" s="41"/>
      <c r="BL8" s="41"/>
      <c r="BM8" s="41"/>
      <c r="BN8" s="41"/>
      <c r="BO8" s="41"/>
      <c r="BP8" s="41"/>
      <c r="BQ8" s="41"/>
      <c r="BR8" s="41"/>
      <c r="BS8" s="41"/>
      <c r="BT8" s="41"/>
      <c r="BU8" s="41"/>
      <c r="BV8" s="41"/>
      <c r="BW8" s="41"/>
    </row>
    <row r="9" ht="15" customHeight="1" spans="1:57">
      <c r="A9" s="3"/>
      <c r="B9" s="3"/>
      <c r="C9" s="3"/>
      <c r="D9" s="3"/>
      <c r="E9" s="3"/>
      <c r="F9" s="3"/>
      <c r="G9" s="3"/>
      <c r="H9" s="3"/>
      <c r="I9" s="3"/>
      <c r="J9" s="3"/>
      <c r="K9" s="3"/>
      <c r="L9" s="3"/>
      <c r="M9" s="3"/>
      <c r="N9" s="3"/>
      <c r="O9" s="3"/>
      <c r="P9" s="3"/>
      <c r="Q9" s="3"/>
      <c r="AB9" s="4"/>
      <c r="AC9" s="4"/>
      <c r="AD9" s="37"/>
      <c r="BE9" s="22">
        <f>+BE8/BE6</f>
        <v>-1</v>
      </c>
    </row>
    <row r="10" ht="15" customHeight="1" spans="1:30">
      <c r="A10" s="3"/>
      <c r="B10" s="3"/>
      <c r="C10" s="3"/>
      <c r="D10" s="3"/>
      <c r="E10" s="3"/>
      <c r="F10" s="3"/>
      <c r="G10" s="3"/>
      <c r="H10" s="3"/>
      <c r="I10" s="3"/>
      <c r="J10" s="3"/>
      <c r="K10" s="3"/>
      <c r="L10" s="3"/>
      <c r="M10" s="3"/>
      <c r="N10" s="3"/>
      <c r="O10" s="3"/>
      <c r="P10" s="3"/>
      <c r="Q10" s="3"/>
      <c r="AB10" s="4"/>
      <c r="AC10" s="4"/>
      <c r="AD10" s="37"/>
    </row>
    <row r="11" ht="15" customHeight="1" spans="1:30">
      <c r="A11" s="3"/>
      <c r="B11" s="3"/>
      <c r="C11" s="3"/>
      <c r="D11" s="3"/>
      <c r="E11" s="3"/>
      <c r="F11" s="3"/>
      <c r="G11" s="3"/>
      <c r="H11" s="3"/>
      <c r="I11" s="3"/>
      <c r="J11" s="3"/>
      <c r="K11" s="3"/>
      <c r="L11" s="3"/>
      <c r="M11" s="3"/>
      <c r="N11" s="3"/>
      <c r="O11" s="3"/>
      <c r="P11" s="3"/>
      <c r="Q11" s="3"/>
      <c r="AB11" s="4"/>
      <c r="AC11" s="4"/>
      <c r="AD11" s="37"/>
    </row>
    <row r="12" ht="15" customHeight="1" spans="1:30">
      <c r="A12" s="3"/>
      <c r="B12" s="3"/>
      <c r="C12" s="3"/>
      <c r="D12" s="3"/>
      <c r="E12" s="3"/>
      <c r="F12" s="3"/>
      <c r="G12" s="3"/>
      <c r="H12" s="3"/>
      <c r="I12" s="3"/>
      <c r="J12" s="3"/>
      <c r="K12" s="3"/>
      <c r="L12" s="3"/>
      <c r="M12" s="3"/>
      <c r="N12" s="3"/>
      <c r="O12" s="3"/>
      <c r="P12" s="3"/>
      <c r="Q12" s="3"/>
      <c r="AB12" s="4"/>
      <c r="AC12" s="4"/>
      <c r="AD12" s="37"/>
    </row>
    <row r="13" ht="15" customHeight="1" spans="1:30">
      <c r="A13" s="3"/>
      <c r="B13" s="3"/>
      <c r="C13" s="3"/>
      <c r="D13" s="3"/>
      <c r="E13" s="3"/>
      <c r="F13" s="3"/>
      <c r="G13" s="3"/>
      <c r="H13" s="3"/>
      <c r="I13" s="3"/>
      <c r="J13" s="3"/>
      <c r="K13" s="3"/>
      <c r="L13" s="3"/>
      <c r="M13" s="3"/>
      <c r="N13" s="3"/>
      <c r="O13" s="3"/>
      <c r="P13" s="3"/>
      <c r="Q13" s="3"/>
      <c r="AB13" s="4"/>
      <c r="AC13" s="4"/>
      <c r="AD13" s="37"/>
    </row>
    <row r="14" ht="15" customHeight="1" spans="1:30">
      <c r="A14" s="3"/>
      <c r="B14" s="3"/>
      <c r="C14" s="3"/>
      <c r="D14" s="3"/>
      <c r="E14" s="3"/>
      <c r="F14" s="3"/>
      <c r="G14" s="3"/>
      <c r="H14" s="3"/>
      <c r="I14" s="3"/>
      <c r="J14" s="3"/>
      <c r="K14" s="3"/>
      <c r="L14" s="3"/>
      <c r="M14" s="3"/>
      <c r="N14" s="3"/>
      <c r="O14" s="3"/>
      <c r="P14" s="3"/>
      <c r="Q14" s="3"/>
      <c r="AB14" s="4"/>
      <c r="AC14" s="4"/>
      <c r="AD14" s="37"/>
    </row>
    <row r="15" ht="15" customHeight="1" spans="1:30">
      <c r="A15" s="3"/>
      <c r="B15" s="3"/>
      <c r="C15" s="3"/>
      <c r="D15" s="3"/>
      <c r="E15" s="3"/>
      <c r="F15" s="3"/>
      <c r="G15" s="3"/>
      <c r="H15" s="3"/>
      <c r="I15" s="3"/>
      <c r="J15" s="3"/>
      <c r="K15" s="3"/>
      <c r="L15" s="3"/>
      <c r="M15" s="3"/>
      <c r="N15" s="3"/>
      <c r="O15" s="3"/>
      <c r="P15" s="3"/>
      <c r="Q15" s="3"/>
      <c r="AB15" s="4"/>
      <c r="AC15" s="4"/>
      <c r="AD15" s="37"/>
    </row>
    <row r="16" ht="15" customHeight="1" spans="1:30">
      <c r="A16" s="3"/>
      <c r="B16" s="3"/>
      <c r="C16" s="3"/>
      <c r="D16" s="3"/>
      <c r="E16" s="3"/>
      <c r="F16" s="3"/>
      <c r="G16" s="3"/>
      <c r="H16" s="3"/>
      <c r="I16" s="3"/>
      <c r="J16" s="3"/>
      <c r="K16" s="3"/>
      <c r="L16" s="3"/>
      <c r="M16" s="3"/>
      <c r="N16" s="3"/>
      <c r="O16" s="3"/>
      <c r="P16" s="3"/>
      <c r="Q16" s="3"/>
      <c r="AB16" s="4"/>
      <c r="AC16" s="4"/>
      <c r="AD16" s="37"/>
    </row>
    <row r="17" ht="15" customHeight="1" spans="1:30">
      <c r="A17" s="3"/>
      <c r="B17" s="3"/>
      <c r="C17" s="3"/>
      <c r="D17" s="3"/>
      <c r="E17" s="3"/>
      <c r="F17" s="3"/>
      <c r="G17" s="3"/>
      <c r="H17" s="3"/>
      <c r="I17" s="3"/>
      <c r="J17" s="3"/>
      <c r="K17" s="3"/>
      <c r="L17" s="3"/>
      <c r="M17" s="3"/>
      <c r="N17" s="3"/>
      <c r="O17" s="3"/>
      <c r="P17" s="3"/>
      <c r="Q17" s="3"/>
      <c r="AB17" s="4"/>
      <c r="AC17" s="4"/>
      <c r="AD17" s="37"/>
    </row>
    <row r="18" ht="15" customHeight="1" spans="1:30">
      <c r="A18" s="3"/>
      <c r="B18" s="3"/>
      <c r="C18" s="3"/>
      <c r="D18" s="3"/>
      <c r="E18" s="3"/>
      <c r="F18" s="3"/>
      <c r="G18" s="3"/>
      <c r="H18" s="3"/>
      <c r="I18" s="3"/>
      <c r="J18" s="3"/>
      <c r="K18" s="3"/>
      <c r="L18" s="3"/>
      <c r="M18" s="3"/>
      <c r="N18" s="3"/>
      <c r="O18" s="3"/>
      <c r="P18" s="3"/>
      <c r="Q18" s="3"/>
      <c r="AB18" s="4"/>
      <c r="AC18" s="4"/>
      <c r="AD18" s="37"/>
    </row>
    <row r="19" ht="15" customHeight="1" spans="1:30">
      <c r="A19" s="3"/>
      <c r="B19" s="3"/>
      <c r="C19" s="3"/>
      <c r="D19" s="3"/>
      <c r="E19" s="3"/>
      <c r="F19" s="3"/>
      <c r="G19" s="3"/>
      <c r="H19" s="3"/>
      <c r="I19" s="3"/>
      <c r="J19" s="3"/>
      <c r="K19" s="3"/>
      <c r="L19" s="3"/>
      <c r="M19" s="3"/>
      <c r="N19" s="3"/>
      <c r="O19" s="3"/>
      <c r="P19" s="3"/>
      <c r="Q19" s="3"/>
      <c r="AB19" s="4"/>
      <c r="AC19" s="4"/>
      <c r="AD19" s="37"/>
    </row>
    <row r="20" ht="15" customHeight="1" spans="1:30">
      <c r="A20" s="3"/>
      <c r="B20" s="3"/>
      <c r="C20" s="3"/>
      <c r="D20" s="3"/>
      <c r="E20" s="3"/>
      <c r="F20" s="3"/>
      <c r="G20" s="3"/>
      <c r="H20" s="3"/>
      <c r="I20" s="3"/>
      <c r="J20" s="3"/>
      <c r="K20" s="3"/>
      <c r="L20" s="3"/>
      <c r="M20" s="3"/>
      <c r="N20" s="3"/>
      <c r="O20" s="3"/>
      <c r="P20" s="3"/>
      <c r="Q20" s="3"/>
      <c r="AB20" s="4"/>
      <c r="AC20" s="4"/>
      <c r="AD20" s="37"/>
    </row>
    <row r="21" ht="15" customHeight="1" spans="1:30">
      <c r="A21" s="3"/>
      <c r="B21" s="3"/>
      <c r="C21" s="3"/>
      <c r="D21" s="3"/>
      <c r="E21" s="3"/>
      <c r="F21" s="3"/>
      <c r="G21" s="3"/>
      <c r="H21" s="3"/>
      <c r="I21" s="3"/>
      <c r="J21" s="3"/>
      <c r="K21" s="3"/>
      <c r="L21" s="3"/>
      <c r="M21" s="3"/>
      <c r="N21" s="3"/>
      <c r="O21" s="3"/>
      <c r="P21" s="3"/>
      <c r="Q21" s="3"/>
      <c r="AB21" s="4"/>
      <c r="AC21" s="4"/>
      <c r="AD21" s="37"/>
    </row>
    <row r="22" ht="15" customHeight="1" spans="1:30">
      <c r="A22" s="3"/>
      <c r="B22" s="3"/>
      <c r="C22" s="3"/>
      <c r="D22" s="3"/>
      <c r="E22" s="3"/>
      <c r="F22" s="3"/>
      <c r="G22" s="3"/>
      <c r="H22" s="3"/>
      <c r="I22" s="3"/>
      <c r="J22" s="3"/>
      <c r="K22" s="3"/>
      <c r="L22" s="3"/>
      <c r="M22" s="3"/>
      <c r="N22" s="3"/>
      <c r="O22" s="3"/>
      <c r="P22" s="3"/>
      <c r="Q22" s="3"/>
      <c r="AB22" s="4"/>
      <c r="AC22" s="4"/>
      <c r="AD22" s="37"/>
    </row>
    <row r="23" ht="15" customHeight="1" spans="1:30">
      <c r="A23" s="3"/>
      <c r="B23" s="3"/>
      <c r="C23" s="3"/>
      <c r="D23" s="3"/>
      <c r="E23" s="3"/>
      <c r="F23" s="3"/>
      <c r="G23" s="3"/>
      <c r="H23" s="3"/>
      <c r="I23" s="3"/>
      <c r="J23" s="3"/>
      <c r="K23" s="3"/>
      <c r="L23" s="3"/>
      <c r="M23" s="3"/>
      <c r="N23" s="3"/>
      <c r="O23" s="3"/>
      <c r="P23" s="3"/>
      <c r="Q23" s="3"/>
      <c r="AB23" s="4"/>
      <c r="AC23" s="4"/>
      <c r="AD23" s="37"/>
    </row>
    <row r="24" ht="15" customHeight="1" spans="1:30">
      <c r="A24" s="3"/>
      <c r="B24" s="3"/>
      <c r="C24" s="3"/>
      <c r="D24" s="3"/>
      <c r="E24" s="3"/>
      <c r="F24" s="3"/>
      <c r="G24" s="3"/>
      <c r="H24" s="3"/>
      <c r="I24" s="3"/>
      <c r="J24" s="3"/>
      <c r="K24" s="3"/>
      <c r="L24" s="3"/>
      <c r="M24" s="3"/>
      <c r="N24" s="3"/>
      <c r="O24" s="3"/>
      <c r="P24" s="3"/>
      <c r="Q24" s="3"/>
      <c r="AB24" s="4"/>
      <c r="AC24" s="4"/>
      <c r="AD24" s="37"/>
    </row>
    <row r="25" ht="15" customHeight="1" spans="1:30">
      <c r="A25" s="3"/>
      <c r="B25" s="3"/>
      <c r="C25" s="3"/>
      <c r="D25" s="3"/>
      <c r="E25" s="3"/>
      <c r="F25" s="3"/>
      <c r="G25" s="3"/>
      <c r="H25" s="3"/>
      <c r="I25" s="3"/>
      <c r="J25" s="3"/>
      <c r="K25" s="3"/>
      <c r="L25" s="3"/>
      <c r="M25" s="3"/>
      <c r="N25" s="3"/>
      <c r="O25" s="3"/>
      <c r="P25" s="3"/>
      <c r="Q25" s="3"/>
      <c r="AB25" s="4"/>
      <c r="AC25" s="4"/>
      <c r="AD25" s="37"/>
    </row>
    <row r="26" ht="15" customHeight="1" spans="1:30">
      <c r="A26" s="3"/>
      <c r="B26" s="3"/>
      <c r="C26" s="3"/>
      <c r="D26" s="3"/>
      <c r="E26" s="3"/>
      <c r="F26" s="3"/>
      <c r="G26" s="3"/>
      <c r="H26" s="3"/>
      <c r="I26" s="3"/>
      <c r="J26" s="3"/>
      <c r="K26" s="3"/>
      <c r="L26" s="3"/>
      <c r="M26" s="3"/>
      <c r="N26" s="3"/>
      <c r="O26" s="3"/>
      <c r="P26" s="3"/>
      <c r="Q26" s="3"/>
      <c r="AB26" s="4"/>
      <c r="AC26" s="4"/>
      <c r="AD26" s="37"/>
    </row>
    <row r="27" ht="15" customHeight="1" spans="1:30">
      <c r="A27" s="3"/>
      <c r="B27" s="3"/>
      <c r="C27" s="3"/>
      <c r="D27" s="3"/>
      <c r="E27" s="3"/>
      <c r="F27" s="3"/>
      <c r="G27" s="3"/>
      <c r="H27" s="3"/>
      <c r="I27" s="3"/>
      <c r="J27" s="3"/>
      <c r="K27" s="3"/>
      <c r="L27" s="3"/>
      <c r="M27" s="3"/>
      <c r="N27" s="3"/>
      <c r="O27" s="3"/>
      <c r="P27" s="3"/>
      <c r="Q27" s="3"/>
      <c r="AB27" s="4"/>
      <c r="AC27" s="4"/>
      <c r="AD27" s="37"/>
    </row>
    <row r="28" ht="15" customHeight="1" spans="1:30">
      <c r="A28" s="3"/>
      <c r="B28" s="3"/>
      <c r="C28" s="3"/>
      <c r="D28" s="3"/>
      <c r="E28" s="3"/>
      <c r="F28" s="3"/>
      <c r="G28" s="3"/>
      <c r="H28" s="3"/>
      <c r="I28" s="3"/>
      <c r="J28" s="3"/>
      <c r="K28" s="3"/>
      <c r="L28" s="3"/>
      <c r="M28" s="3"/>
      <c r="N28" s="3"/>
      <c r="O28" s="3"/>
      <c r="P28" s="3"/>
      <c r="Q28" s="3"/>
      <c r="AB28" s="4"/>
      <c r="AC28" s="4"/>
      <c r="AD28" s="37"/>
    </row>
    <row r="29" ht="15" customHeight="1" spans="1:30">
      <c r="A29" s="3"/>
      <c r="B29" s="3"/>
      <c r="C29" s="3"/>
      <c r="D29" s="3"/>
      <c r="E29" s="3"/>
      <c r="F29" s="3"/>
      <c r="G29" s="3"/>
      <c r="H29" s="3"/>
      <c r="I29" s="3"/>
      <c r="J29" s="3"/>
      <c r="K29" s="3"/>
      <c r="L29" s="3"/>
      <c r="M29" s="3"/>
      <c r="N29" s="3"/>
      <c r="O29" s="3"/>
      <c r="P29" s="3"/>
      <c r="Q29" s="3"/>
      <c r="AB29" s="4"/>
      <c r="AC29" s="4"/>
      <c r="AD29" s="37"/>
    </row>
    <row r="30" ht="15" customHeight="1" spans="1:30">
      <c r="A30" s="3"/>
      <c r="B30" s="3"/>
      <c r="C30" s="3"/>
      <c r="D30" s="3"/>
      <c r="E30" s="3"/>
      <c r="F30" s="3"/>
      <c r="G30" s="3"/>
      <c r="H30" s="3"/>
      <c r="I30" s="3"/>
      <c r="J30" s="3"/>
      <c r="K30" s="3"/>
      <c r="L30" s="3"/>
      <c r="M30" s="3"/>
      <c r="N30" s="3"/>
      <c r="O30" s="3"/>
      <c r="P30" s="3"/>
      <c r="Q30" s="3"/>
      <c r="AB30" s="4"/>
      <c r="AC30" s="4"/>
      <c r="AD30" s="37"/>
    </row>
    <row r="31" ht="15" customHeight="1" spans="1:30">
      <c r="A31" s="3"/>
      <c r="B31" s="3"/>
      <c r="C31" s="3"/>
      <c r="D31" s="3"/>
      <c r="E31" s="3"/>
      <c r="F31" s="3"/>
      <c r="G31" s="3"/>
      <c r="H31" s="3"/>
      <c r="I31" s="3"/>
      <c r="J31" s="3"/>
      <c r="K31" s="3"/>
      <c r="L31" s="3"/>
      <c r="M31" s="3"/>
      <c r="N31" s="3"/>
      <c r="O31" s="3"/>
      <c r="P31" s="3"/>
      <c r="Q31" s="3"/>
      <c r="AB31" s="4"/>
      <c r="AC31" s="4"/>
      <c r="AD31" s="37"/>
    </row>
    <row r="32" ht="15" customHeight="1" spans="1:30">
      <c r="A32" s="3"/>
      <c r="B32" s="3"/>
      <c r="C32" s="3"/>
      <c r="D32" s="3"/>
      <c r="E32" s="3"/>
      <c r="F32" s="3"/>
      <c r="G32" s="3"/>
      <c r="H32" s="3"/>
      <c r="I32" s="3"/>
      <c r="J32" s="3"/>
      <c r="K32" s="3"/>
      <c r="L32" s="3"/>
      <c r="M32" s="3"/>
      <c r="N32" s="3"/>
      <c r="O32" s="3"/>
      <c r="P32" s="3"/>
      <c r="Q32" s="3"/>
      <c r="AB32" s="4"/>
      <c r="AC32" s="4"/>
      <c r="AD32" s="37"/>
    </row>
    <row r="33" ht="15" customHeight="1" spans="1:30">
      <c r="A33" s="3"/>
      <c r="B33" s="3"/>
      <c r="C33" s="3"/>
      <c r="D33" s="3"/>
      <c r="E33" s="3"/>
      <c r="F33" s="3"/>
      <c r="G33" s="3"/>
      <c r="H33" s="3"/>
      <c r="I33" s="3"/>
      <c r="J33" s="3"/>
      <c r="K33" s="3"/>
      <c r="L33" s="3"/>
      <c r="M33" s="3"/>
      <c r="N33" s="3"/>
      <c r="O33" s="3"/>
      <c r="P33" s="3"/>
      <c r="Q33" s="3"/>
      <c r="AB33" s="4"/>
      <c r="AC33" s="4"/>
      <c r="AD33" s="37"/>
    </row>
    <row r="34" ht="15" customHeight="1" spans="1:30">
      <c r="A34" s="3"/>
      <c r="B34" s="3"/>
      <c r="C34" s="3"/>
      <c r="D34" s="3"/>
      <c r="E34" s="3"/>
      <c r="F34" s="3"/>
      <c r="G34" s="3"/>
      <c r="H34" s="3"/>
      <c r="I34" s="3"/>
      <c r="J34" s="3"/>
      <c r="K34" s="3"/>
      <c r="L34" s="3"/>
      <c r="M34" s="3"/>
      <c r="N34" s="3"/>
      <c r="O34" s="3"/>
      <c r="P34" s="3"/>
      <c r="Q34" s="3"/>
      <c r="AB34" s="4"/>
      <c r="AC34" s="4"/>
      <c r="AD34" s="37"/>
    </row>
    <row r="35" ht="15" customHeight="1" spans="1:30">
      <c r="A35" s="3"/>
      <c r="B35" s="3"/>
      <c r="C35" s="3"/>
      <c r="D35" s="3"/>
      <c r="E35" s="3"/>
      <c r="F35" s="3"/>
      <c r="G35" s="3"/>
      <c r="H35" s="3"/>
      <c r="I35" s="3"/>
      <c r="J35" s="3"/>
      <c r="K35" s="3"/>
      <c r="L35" s="3"/>
      <c r="M35" s="3"/>
      <c r="N35" s="3"/>
      <c r="O35" s="3"/>
      <c r="P35" s="3"/>
      <c r="Q35" s="3"/>
      <c r="AB35" s="4"/>
      <c r="AC35" s="4"/>
      <c r="AD35" s="37"/>
    </row>
    <row r="36" ht="15" customHeight="1" spans="1:30">
      <c r="A36" s="3"/>
      <c r="B36" s="3"/>
      <c r="C36" s="3"/>
      <c r="D36" s="3"/>
      <c r="E36" s="3"/>
      <c r="F36" s="3"/>
      <c r="G36" s="3"/>
      <c r="H36" s="3"/>
      <c r="I36" s="3"/>
      <c r="J36" s="3"/>
      <c r="K36" s="3"/>
      <c r="L36" s="3"/>
      <c r="M36" s="3"/>
      <c r="N36" s="3"/>
      <c r="O36" s="3"/>
      <c r="P36" s="3"/>
      <c r="Q36" s="3"/>
      <c r="AB36" s="4"/>
      <c r="AC36" s="4"/>
      <c r="AD36" s="37"/>
    </row>
    <row r="37" ht="15" customHeight="1" spans="1:30">
      <c r="A37" s="3"/>
      <c r="B37" s="3"/>
      <c r="C37" s="3"/>
      <c r="D37" s="3"/>
      <c r="E37" s="3"/>
      <c r="F37" s="3"/>
      <c r="G37" s="3"/>
      <c r="H37" s="3"/>
      <c r="I37" s="3"/>
      <c r="J37" s="3"/>
      <c r="K37" s="3"/>
      <c r="L37" s="3"/>
      <c r="M37" s="3"/>
      <c r="N37" s="3"/>
      <c r="O37" s="3"/>
      <c r="P37" s="3"/>
      <c r="Q37" s="3"/>
      <c r="AB37" s="4"/>
      <c r="AC37" s="4"/>
      <c r="AD37" s="37"/>
    </row>
    <row r="38" ht="15" customHeight="1" spans="1:30">
      <c r="A38" s="3"/>
      <c r="B38" s="3"/>
      <c r="C38" s="3"/>
      <c r="D38" s="3"/>
      <c r="E38" s="3"/>
      <c r="F38" s="3"/>
      <c r="G38" s="3"/>
      <c r="H38" s="3"/>
      <c r="I38" s="3"/>
      <c r="J38" s="3"/>
      <c r="K38" s="3"/>
      <c r="L38" s="3"/>
      <c r="M38" s="3"/>
      <c r="N38" s="3"/>
      <c r="O38" s="3"/>
      <c r="P38" s="3"/>
      <c r="Q38" s="3"/>
      <c r="AB38" s="4"/>
      <c r="AC38" s="4"/>
      <c r="AD38" s="37"/>
    </row>
    <row r="39" ht="15" customHeight="1" spans="1:30">
      <c r="A39" s="3"/>
      <c r="B39" s="3"/>
      <c r="C39" s="3"/>
      <c r="D39" s="3"/>
      <c r="E39" s="3"/>
      <c r="F39" s="3"/>
      <c r="G39" s="3"/>
      <c r="H39" s="3"/>
      <c r="I39" s="3"/>
      <c r="J39" s="3"/>
      <c r="K39" s="3"/>
      <c r="L39" s="3"/>
      <c r="M39" s="3"/>
      <c r="N39" s="3"/>
      <c r="O39" s="3"/>
      <c r="P39" s="3"/>
      <c r="Q39" s="3"/>
      <c r="AB39" s="4"/>
      <c r="AC39" s="4"/>
      <c r="AD39" s="37"/>
    </row>
    <row r="40" ht="15" customHeight="1" spans="1:30">
      <c r="A40" s="3"/>
      <c r="B40" s="3"/>
      <c r="C40" s="3"/>
      <c r="D40" s="3"/>
      <c r="E40" s="3"/>
      <c r="F40" s="3"/>
      <c r="G40" s="3"/>
      <c r="H40" s="3"/>
      <c r="I40" s="3"/>
      <c r="J40" s="3"/>
      <c r="K40" s="3"/>
      <c r="L40" s="3"/>
      <c r="M40" s="3"/>
      <c r="N40" s="3"/>
      <c r="O40" s="3"/>
      <c r="P40" s="3"/>
      <c r="Q40" s="3"/>
      <c r="AB40" s="4"/>
      <c r="AC40" s="4"/>
      <c r="AD40" s="37"/>
    </row>
    <row r="41" ht="15" customHeight="1" spans="1:30">
      <c r="A41" s="3"/>
      <c r="B41" s="3"/>
      <c r="C41" s="3"/>
      <c r="D41" s="3"/>
      <c r="E41" s="3"/>
      <c r="F41" s="3"/>
      <c r="G41" s="3"/>
      <c r="H41" s="3"/>
      <c r="I41" s="3"/>
      <c r="J41" s="3"/>
      <c r="K41" s="3"/>
      <c r="L41" s="3"/>
      <c r="M41" s="3"/>
      <c r="N41" s="3"/>
      <c r="O41" s="3"/>
      <c r="P41" s="3"/>
      <c r="Q41" s="3"/>
      <c r="AB41" s="4"/>
      <c r="AC41" s="4"/>
      <c r="AD41" s="37"/>
    </row>
    <row r="42" ht="15" customHeight="1" spans="1:30">
      <c r="A42" s="3"/>
      <c r="B42" s="3"/>
      <c r="C42" s="3"/>
      <c r="D42" s="3"/>
      <c r="E42" s="3"/>
      <c r="F42" s="3"/>
      <c r="G42" s="3"/>
      <c r="H42" s="3"/>
      <c r="I42" s="3"/>
      <c r="J42" s="3"/>
      <c r="K42" s="3"/>
      <c r="L42" s="3"/>
      <c r="M42" s="3"/>
      <c r="N42" s="3"/>
      <c r="O42" s="3"/>
      <c r="P42" s="3"/>
      <c r="Q42" s="3"/>
      <c r="AB42" s="4"/>
      <c r="AC42" s="4"/>
      <c r="AD42" s="37"/>
    </row>
    <row r="43" ht="15" customHeight="1" spans="1:30">
      <c r="A43" s="3"/>
      <c r="B43" s="3"/>
      <c r="C43" s="3"/>
      <c r="D43" s="3"/>
      <c r="E43" s="3"/>
      <c r="F43" s="3"/>
      <c r="G43" s="3"/>
      <c r="H43" s="3"/>
      <c r="I43" s="3"/>
      <c r="J43" s="3"/>
      <c r="K43" s="3"/>
      <c r="L43" s="3"/>
      <c r="M43" s="3"/>
      <c r="N43" s="3"/>
      <c r="O43" s="3"/>
      <c r="P43" s="3"/>
      <c r="Q43" s="3"/>
      <c r="AB43" s="4"/>
      <c r="AC43" s="4"/>
      <c r="AD43" s="37"/>
    </row>
    <row r="44" ht="15" customHeight="1" spans="1:30">
      <c r="A44" s="3"/>
      <c r="B44" s="3"/>
      <c r="C44" s="3"/>
      <c r="D44" s="3"/>
      <c r="E44" s="3"/>
      <c r="F44" s="3"/>
      <c r="G44" s="3"/>
      <c r="H44" s="3"/>
      <c r="I44" s="3"/>
      <c r="J44" s="3"/>
      <c r="K44" s="3"/>
      <c r="L44" s="3"/>
      <c r="M44" s="3"/>
      <c r="N44" s="3"/>
      <c r="O44" s="3"/>
      <c r="P44" s="3"/>
      <c r="Q44" s="3"/>
      <c r="AB44" s="4"/>
      <c r="AC44" s="4"/>
      <c r="AD44" s="37"/>
    </row>
    <row r="45" ht="15" customHeight="1" spans="1:30">
      <c r="A45" s="3"/>
      <c r="B45" s="3"/>
      <c r="C45" s="3"/>
      <c r="D45" s="3"/>
      <c r="E45" s="3"/>
      <c r="F45" s="3"/>
      <c r="G45" s="3"/>
      <c r="H45" s="3"/>
      <c r="I45" s="3"/>
      <c r="J45" s="3"/>
      <c r="K45" s="3"/>
      <c r="L45" s="3"/>
      <c r="M45" s="3"/>
      <c r="N45" s="3"/>
      <c r="O45" s="3"/>
      <c r="P45" s="3"/>
      <c r="Q45" s="3"/>
      <c r="AB45" s="4"/>
      <c r="AC45" s="4"/>
      <c r="AD45" s="37"/>
    </row>
    <row r="46" ht="15" customHeight="1" spans="1:30">
      <c r="A46" s="3"/>
      <c r="B46" s="3"/>
      <c r="C46" s="3"/>
      <c r="D46" s="3"/>
      <c r="E46" s="3"/>
      <c r="F46" s="3"/>
      <c r="G46" s="3"/>
      <c r="H46" s="3"/>
      <c r="I46" s="3"/>
      <c r="J46" s="3"/>
      <c r="K46" s="3"/>
      <c r="L46" s="3"/>
      <c r="M46" s="3"/>
      <c r="N46" s="3"/>
      <c r="O46" s="3"/>
      <c r="P46" s="3"/>
      <c r="Q46" s="3"/>
      <c r="AB46" s="4"/>
      <c r="AC46" s="4"/>
      <c r="AD46" s="37"/>
    </row>
    <row r="47" ht="15" customHeight="1" spans="1:30">
      <c r="A47" s="3"/>
      <c r="B47" s="3"/>
      <c r="C47" s="3"/>
      <c r="D47" s="3"/>
      <c r="E47" s="3"/>
      <c r="F47" s="3"/>
      <c r="G47" s="3"/>
      <c r="H47" s="3"/>
      <c r="I47" s="3"/>
      <c r="J47" s="3"/>
      <c r="K47" s="3"/>
      <c r="L47" s="3"/>
      <c r="M47" s="3"/>
      <c r="N47" s="3"/>
      <c r="O47" s="3"/>
      <c r="P47" s="3"/>
      <c r="Q47" s="3"/>
      <c r="AB47" s="4"/>
      <c r="AC47" s="4"/>
      <c r="AD47" s="37"/>
    </row>
    <row r="48" ht="15" customHeight="1" spans="1:30">
      <c r="A48" s="3"/>
      <c r="B48" s="3"/>
      <c r="C48" s="3"/>
      <c r="D48" s="3"/>
      <c r="E48" s="3"/>
      <c r="F48" s="3"/>
      <c r="G48" s="3"/>
      <c r="H48" s="3"/>
      <c r="I48" s="3"/>
      <c r="J48" s="3"/>
      <c r="K48" s="3"/>
      <c r="L48" s="3"/>
      <c r="M48" s="3"/>
      <c r="N48" s="3"/>
      <c r="O48" s="3"/>
      <c r="P48" s="3"/>
      <c r="Q48" s="3"/>
      <c r="AB48" s="4"/>
      <c r="AC48" s="4"/>
      <c r="AD48" s="37"/>
    </row>
    <row r="49" ht="15" customHeight="1" spans="1:30">
      <c r="A49" s="3"/>
      <c r="B49" s="3"/>
      <c r="C49" s="3"/>
      <c r="D49" s="3"/>
      <c r="E49" s="3"/>
      <c r="F49" s="3"/>
      <c r="G49" s="3"/>
      <c r="H49" s="3"/>
      <c r="I49" s="3"/>
      <c r="J49" s="3"/>
      <c r="K49" s="3"/>
      <c r="L49" s="3"/>
      <c r="M49" s="3"/>
      <c r="N49" s="3"/>
      <c r="O49" s="3"/>
      <c r="P49" s="3"/>
      <c r="Q49" s="3"/>
      <c r="AB49" s="4"/>
      <c r="AC49" s="4"/>
      <c r="AD49" s="37"/>
    </row>
    <row r="50" ht="15" customHeight="1" spans="1:30">
      <c r="A50" s="3"/>
      <c r="B50" s="3"/>
      <c r="C50" s="3"/>
      <c r="D50" s="3"/>
      <c r="E50" s="3"/>
      <c r="F50" s="3"/>
      <c r="G50" s="3"/>
      <c r="H50" s="3"/>
      <c r="I50" s="3"/>
      <c r="J50" s="3"/>
      <c r="K50" s="3"/>
      <c r="L50" s="3"/>
      <c r="M50" s="3"/>
      <c r="N50" s="3"/>
      <c r="O50" s="3"/>
      <c r="P50" s="3"/>
      <c r="Q50" s="3"/>
      <c r="AB50" s="4"/>
      <c r="AC50" s="4"/>
      <c r="AD50" s="37"/>
    </row>
    <row r="51" ht="15" customHeight="1" spans="1:30">
      <c r="A51" s="3"/>
      <c r="B51" s="3"/>
      <c r="C51" s="3"/>
      <c r="D51" s="3"/>
      <c r="E51" s="3"/>
      <c r="F51" s="3"/>
      <c r="G51" s="3"/>
      <c r="H51" s="3"/>
      <c r="I51" s="3"/>
      <c r="J51" s="3"/>
      <c r="K51" s="3"/>
      <c r="L51" s="3"/>
      <c r="M51" s="3"/>
      <c r="N51" s="3"/>
      <c r="O51" s="3"/>
      <c r="P51" s="3"/>
      <c r="Q51" s="3"/>
      <c r="AB51" s="4"/>
      <c r="AC51" s="4"/>
      <c r="AD51" s="37"/>
    </row>
    <row r="52" ht="15" customHeight="1" spans="1:30">
      <c r="A52" s="3"/>
      <c r="B52" s="3"/>
      <c r="C52" s="3"/>
      <c r="D52" s="3"/>
      <c r="E52" s="3"/>
      <c r="F52" s="3"/>
      <c r="G52" s="3"/>
      <c r="H52" s="3"/>
      <c r="I52" s="3"/>
      <c r="J52" s="3"/>
      <c r="K52" s="3"/>
      <c r="L52" s="3"/>
      <c r="M52" s="3"/>
      <c r="N52" s="3"/>
      <c r="O52" s="3"/>
      <c r="P52" s="3"/>
      <c r="Q52" s="3"/>
      <c r="AB52" s="4"/>
      <c r="AC52" s="4"/>
      <c r="AD52" s="37"/>
    </row>
    <row r="53" ht="15" customHeight="1" spans="1:30">
      <c r="A53" s="3"/>
      <c r="B53" s="3"/>
      <c r="C53" s="3"/>
      <c r="D53" s="3"/>
      <c r="E53" s="3"/>
      <c r="F53" s="3"/>
      <c r="G53" s="3"/>
      <c r="H53" s="3"/>
      <c r="I53" s="3"/>
      <c r="J53" s="3"/>
      <c r="K53" s="3"/>
      <c r="L53" s="3"/>
      <c r="M53" s="3"/>
      <c r="N53" s="3"/>
      <c r="O53" s="3"/>
      <c r="P53" s="3"/>
      <c r="Q53" s="3"/>
      <c r="AB53" s="4"/>
      <c r="AC53" s="4"/>
      <c r="AD53" s="37"/>
    </row>
    <row r="54" ht="15" customHeight="1" spans="1:30">
      <c r="A54" s="3"/>
      <c r="B54" s="3"/>
      <c r="C54" s="3"/>
      <c r="D54" s="3"/>
      <c r="E54" s="3"/>
      <c r="F54" s="3"/>
      <c r="G54" s="3"/>
      <c r="H54" s="3"/>
      <c r="I54" s="3"/>
      <c r="J54" s="3"/>
      <c r="K54" s="3"/>
      <c r="L54" s="3"/>
      <c r="M54" s="3"/>
      <c r="N54" s="3"/>
      <c r="O54" s="3"/>
      <c r="P54" s="3"/>
      <c r="Q54" s="3"/>
      <c r="AB54" s="4"/>
      <c r="AC54" s="4"/>
      <c r="AD54" s="37"/>
    </row>
    <row r="55" ht="15" customHeight="1" spans="1:30">
      <c r="A55" s="3"/>
      <c r="B55" s="3"/>
      <c r="C55" s="3"/>
      <c r="D55" s="3"/>
      <c r="E55" s="3"/>
      <c r="F55" s="3"/>
      <c r="G55" s="3"/>
      <c r="H55" s="3"/>
      <c r="I55" s="3"/>
      <c r="J55" s="3"/>
      <c r="K55" s="3"/>
      <c r="L55" s="3"/>
      <c r="M55" s="3"/>
      <c r="N55" s="3"/>
      <c r="O55" s="3"/>
      <c r="P55" s="3"/>
      <c r="Q55" s="3"/>
      <c r="AB55" s="4"/>
      <c r="AC55" s="4"/>
      <c r="AD55" s="37"/>
    </row>
    <row r="56" ht="15" customHeight="1" spans="1:30">
      <c r="A56" s="3"/>
      <c r="B56" s="3"/>
      <c r="C56" s="3"/>
      <c r="D56" s="3"/>
      <c r="E56" s="3"/>
      <c r="F56" s="3"/>
      <c r="G56" s="3"/>
      <c r="H56" s="3"/>
      <c r="I56" s="3"/>
      <c r="J56" s="3"/>
      <c r="K56" s="3"/>
      <c r="L56" s="3"/>
      <c r="M56" s="3"/>
      <c r="N56" s="3"/>
      <c r="O56" s="3"/>
      <c r="P56" s="3"/>
      <c r="Q56" s="3"/>
      <c r="AB56" s="4"/>
      <c r="AC56" s="4"/>
      <c r="AD56" s="37"/>
    </row>
    <row r="57" ht="15" customHeight="1" spans="1:30">
      <c r="A57" s="3"/>
      <c r="B57" s="3"/>
      <c r="C57" s="3"/>
      <c r="D57" s="3"/>
      <c r="E57" s="3"/>
      <c r="F57" s="3"/>
      <c r="G57" s="3"/>
      <c r="H57" s="3"/>
      <c r="I57" s="3"/>
      <c r="J57" s="3"/>
      <c r="K57" s="3"/>
      <c r="L57" s="3"/>
      <c r="M57" s="3"/>
      <c r="N57" s="3"/>
      <c r="O57" s="3"/>
      <c r="P57" s="3"/>
      <c r="Q57" s="3"/>
      <c r="AB57" s="4"/>
      <c r="AC57" s="4"/>
      <c r="AD57" s="37"/>
    </row>
    <row r="58" ht="15" customHeight="1" spans="1:30">
      <c r="A58" s="3"/>
      <c r="B58" s="3"/>
      <c r="C58" s="3"/>
      <c r="D58" s="3"/>
      <c r="E58" s="3"/>
      <c r="F58" s="3"/>
      <c r="G58" s="3"/>
      <c r="H58" s="3"/>
      <c r="I58" s="3"/>
      <c r="J58" s="3"/>
      <c r="K58" s="3"/>
      <c r="L58" s="3"/>
      <c r="M58" s="3"/>
      <c r="N58" s="3"/>
      <c r="O58" s="3"/>
      <c r="P58" s="3"/>
      <c r="Q58" s="3"/>
      <c r="AB58" s="4"/>
      <c r="AC58" s="4"/>
      <c r="AD58" s="37"/>
    </row>
    <row r="59" ht="15" customHeight="1" spans="1:30">
      <c r="A59" s="3"/>
      <c r="B59" s="3"/>
      <c r="C59" s="3"/>
      <c r="D59" s="3"/>
      <c r="E59" s="3"/>
      <c r="F59" s="3"/>
      <c r="G59" s="3"/>
      <c r="H59" s="3"/>
      <c r="I59" s="3"/>
      <c r="J59" s="3"/>
      <c r="K59" s="3"/>
      <c r="L59" s="3"/>
      <c r="M59" s="3"/>
      <c r="N59" s="3"/>
      <c r="O59" s="3"/>
      <c r="P59" s="3"/>
      <c r="Q59" s="3"/>
      <c r="AB59" s="4"/>
      <c r="AC59" s="4"/>
      <c r="AD59" s="37"/>
    </row>
    <row r="60" ht="15" customHeight="1" spans="1:30">
      <c r="A60" s="3"/>
      <c r="B60" s="3"/>
      <c r="C60" s="3"/>
      <c r="D60" s="3"/>
      <c r="E60" s="3"/>
      <c r="F60" s="3"/>
      <c r="G60" s="3"/>
      <c r="H60" s="3"/>
      <c r="I60" s="3"/>
      <c r="J60" s="3"/>
      <c r="K60" s="3"/>
      <c r="L60" s="3"/>
      <c r="M60" s="3"/>
      <c r="N60" s="3"/>
      <c r="O60" s="3"/>
      <c r="P60" s="3"/>
      <c r="Q60" s="3"/>
      <c r="AB60" s="4"/>
      <c r="AC60" s="4"/>
      <c r="AD60" s="37"/>
    </row>
    <row r="61" ht="15" customHeight="1" spans="1:30">
      <c r="A61" s="3"/>
      <c r="B61" s="3"/>
      <c r="C61" s="3"/>
      <c r="D61" s="3"/>
      <c r="E61" s="3"/>
      <c r="F61" s="3"/>
      <c r="G61" s="3"/>
      <c r="H61" s="3"/>
      <c r="I61" s="3"/>
      <c r="J61" s="3"/>
      <c r="K61" s="3"/>
      <c r="L61" s="3"/>
      <c r="M61" s="3"/>
      <c r="N61" s="3"/>
      <c r="O61" s="3"/>
      <c r="P61" s="3"/>
      <c r="Q61" s="3"/>
      <c r="AB61" s="4"/>
      <c r="AC61" s="4"/>
      <c r="AD61" s="37"/>
    </row>
    <row r="62" ht="15" customHeight="1" spans="1:30">
      <c r="A62" s="3"/>
      <c r="B62" s="3"/>
      <c r="C62" s="3"/>
      <c r="D62" s="3"/>
      <c r="E62" s="3"/>
      <c r="F62" s="3"/>
      <c r="G62" s="3"/>
      <c r="H62" s="3"/>
      <c r="I62" s="3"/>
      <c r="J62" s="3"/>
      <c r="K62" s="3"/>
      <c r="L62" s="3"/>
      <c r="M62" s="3"/>
      <c r="N62" s="3"/>
      <c r="O62" s="3"/>
      <c r="P62" s="3"/>
      <c r="Q62" s="3"/>
      <c r="AB62" s="4"/>
      <c r="AC62" s="4"/>
      <c r="AD62" s="37"/>
    </row>
    <row r="63" ht="15" customHeight="1" spans="1:30">
      <c r="A63" s="3"/>
      <c r="B63" s="3"/>
      <c r="C63" s="3"/>
      <c r="D63" s="3"/>
      <c r="E63" s="3"/>
      <c r="F63" s="3"/>
      <c r="G63" s="3"/>
      <c r="H63" s="3"/>
      <c r="I63" s="3"/>
      <c r="J63" s="3"/>
      <c r="K63" s="3"/>
      <c r="L63" s="3"/>
      <c r="M63" s="3"/>
      <c r="N63" s="3"/>
      <c r="O63" s="3"/>
      <c r="P63" s="3"/>
      <c r="Q63" s="3"/>
      <c r="AB63" s="4"/>
      <c r="AC63" s="4"/>
      <c r="AD63" s="37"/>
    </row>
    <row r="64" ht="15" customHeight="1" spans="1:30">
      <c r="A64" s="3"/>
      <c r="B64" s="3"/>
      <c r="C64" s="3"/>
      <c r="D64" s="3"/>
      <c r="E64" s="3"/>
      <c r="F64" s="3"/>
      <c r="G64" s="3"/>
      <c r="H64" s="3"/>
      <c r="I64" s="3"/>
      <c r="J64" s="3"/>
      <c r="K64" s="3"/>
      <c r="L64" s="3"/>
      <c r="M64" s="3"/>
      <c r="N64" s="3"/>
      <c r="O64" s="3"/>
      <c r="P64" s="3"/>
      <c r="Q64" s="3"/>
      <c r="AB64" s="4"/>
      <c r="AC64" s="4"/>
      <c r="AD64" s="37"/>
    </row>
    <row r="65" ht="15" customHeight="1" spans="1:30">
      <c r="A65" s="3"/>
      <c r="B65" s="3"/>
      <c r="C65" s="3"/>
      <c r="D65" s="3"/>
      <c r="E65" s="3"/>
      <c r="F65" s="3"/>
      <c r="G65" s="3"/>
      <c r="H65" s="3"/>
      <c r="I65" s="3"/>
      <c r="J65" s="3"/>
      <c r="K65" s="3"/>
      <c r="L65" s="3"/>
      <c r="M65" s="3"/>
      <c r="N65" s="3"/>
      <c r="O65" s="3"/>
      <c r="P65" s="3"/>
      <c r="Q65" s="3"/>
      <c r="AB65" s="4"/>
      <c r="AC65" s="4"/>
      <c r="AD65" s="37"/>
    </row>
    <row r="66" ht="15" customHeight="1" spans="1:30">
      <c r="A66" s="3"/>
      <c r="B66" s="3"/>
      <c r="C66" s="3"/>
      <c r="D66" s="3"/>
      <c r="E66" s="3"/>
      <c r="F66" s="3"/>
      <c r="G66" s="3"/>
      <c r="H66" s="3"/>
      <c r="I66" s="3"/>
      <c r="J66" s="3"/>
      <c r="K66" s="3"/>
      <c r="L66" s="3"/>
      <c r="M66" s="3"/>
      <c r="N66" s="3"/>
      <c r="O66" s="3"/>
      <c r="P66" s="3"/>
      <c r="Q66" s="3"/>
      <c r="AB66" s="4"/>
      <c r="AC66" s="4"/>
      <c r="AD66" s="37"/>
    </row>
    <row r="67" ht="15" customHeight="1" spans="1:30">
      <c r="A67" s="3"/>
      <c r="B67" s="3"/>
      <c r="C67" s="3"/>
      <c r="D67" s="3"/>
      <c r="E67" s="3"/>
      <c r="F67" s="3"/>
      <c r="G67" s="3"/>
      <c r="H67" s="3"/>
      <c r="I67" s="3"/>
      <c r="J67" s="3"/>
      <c r="K67" s="3"/>
      <c r="L67" s="3"/>
      <c r="M67" s="3"/>
      <c r="N67" s="3"/>
      <c r="O67" s="3"/>
      <c r="P67" s="3"/>
      <c r="Q67" s="3"/>
      <c r="AB67" s="4"/>
      <c r="AC67" s="4"/>
      <c r="AD67" s="37"/>
    </row>
    <row r="68" ht="15" customHeight="1" spans="1:30">
      <c r="A68" s="3"/>
      <c r="B68" s="3"/>
      <c r="C68" s="3"/>
      <c r="D68" s="3"/>
      <c r="E68" s="3"/>
      <c r="F68" s="3"/>
      <c r="G68" s="3"/>
      <c r="H68" s="3"/>
      <c r="I68" s="3"/>
      <c r="J68" s="3"/>
      <c r="K68" s="3"/>
      <c r="L68" s="3"/>
      <c r="M68" s="3"/>
      <c r="N68" s="3"/>
      <c r="O68" s="3"/>
      <c r="P68" s="3"/>
      <c r="Q68" s="3"/>
      <c r="AB68" s="4"/>
      <c r="AC68" s="4"/>
      <c r="AD68" s="37"/>
    </row>
    <row r="69" ht="15" customHeight="1" spans="1:30">
      <c r="A69" s="3"/>
      <c r="B69" s="3"/>
      <c r="C69" s="3"/>
      <c r="D69" s="3"/>
      <c r="E69" s="3"/>
      <c r="F69" s="3"/>
      <c r="G69" s="3"/>
      <c r="H69" s="3"/>
      <c r="I69" s="3"/>
      <c r="J69" s="3"/>
      <c r="K69" s="3"/>
      <c r="L69" s="3"/>
      <c r="M69" s="3"/>
      <c r="N69" s="3"/>
      <c r="O69" s="3"/>
      <c r="P69" s="3"/>
      <c r="Q69" s="3"/>
      <c r="AB69" s="4"/>
      <c r="AC69" s="4"/>
      <c r="AD69" s="37"/>
    </row>
    <row r="70" ht="15" customHeight="1" spans="1:30">
      <c r="A70" s="3"/>
      <c r="B70" s="3"/>
      <c r="C70" s="3"/>
      <c r="D70" s="3"/>
      <c r="E70" s="3"/>
      <c r="F70" s="3"/>
      <c r="G70" s="3"/>
      <c r="H70" s="3"/>
      <c r="I70" s="3"/>
      <c r="J70" s="3"/>
      <c r="K70" s="3"/>
      <c r="L70" s="3"/>
      <c r="M70" s="3"/>
      <c r="N70" s="3"/>
      <c r="O70" s="3"/>
      <c r="P70" s="3"/>
      <c r="Q70" s="3"/>
      <c r="AB70" s="4"/>
      <c r="AC70" s="4"/>
      <c r="AD70" s="37"/>
    </row>
    <row r="71" ht="15" customHeight="1" spans="1:30">
      <c r="A71" s="3"/>
      <c r="B71" s="3"/>
      <c r="C71" s="3"/>
      <c r="D71" s="3"/>
      <c r="E71" s="3"/>
      <c r="F71" s="3"/>
      <c r="G71" s="3"/>
      <c r="H71" s="3"/>
      <c r="I71" s="3"/>
      <c r="J71" s="3"/>
      <c r="K71" s="3"/>
      <c r="L71" s="3"/>
      <c r="M71" s="3"/>
      <c r="N71" s="3"/>
      <c r="O71" s="3"/>
      <c r="P71" s="3"/>
      <c r="Q71" s="3"/>
      <c r="AB71" s="4"/>
      <c r="AC71" s="4"/>
      <c r="AD71" s="37"/>
    </row>
    <row r="72" ht="15" customHeight="1" spans="1:30">
      <c r="A72" s="3"/>
      <c r="B72" s="3"/>
      <c r="C72" s="3"/>
      <c r="D72" s="3"/>
      <c r="E72" s="3"/>
      <c r="F72" s="3"/>
      <c r="G72" s="3"/>
      <c r="H72" s="3"/>
      <c r="I72" s="3"/>
      <c r="J72" s="3"/>
      <c r="K72" s="3"/>
      <c r="L72" s="3"/>
      <c r="M72" s="3"/>
      <c r="N72" s="3"/>
      <c r="O72" s="3"/>
      <c r="P72" s="3"/>
      <c r="Q72" s="3"/>
      <c r="AB72" s="4"/>
      <c r="AC72" s="4"/>
      <c r="AD72" s="37"/>
    </row>
    <row r="73" ht="15" customHeight="1" spans="1:30">
      <c r="A73" s="3"/>
      <c r="B73" s="3"/>
      <c r="C73" s="3"/>
      <c r="D73" s="3"/>
      <c r="E73" s="3"/>
      <c r="F73" s="3"/>
      <c r="G73" s="3"/>
      <c r="H73" s="3"/>
      <c r="I73" s="3"/>
      <c r="J73" s="3"/>
      <c r="K73" s="3"/>
      <c r="L73" s="3"/>
      <c r="M73" s="3"/>
      <c r="N73" s="3"/>
      <c r="O73" s="3"/>
      <c r="P73" s="3"/>
      <c r="Q73" s="3"/>
      <c r="AB73" s="4"/>
      <c r="AC73" s="4"/>
      <c r="AD73" s="37"/>
    </row>
    <row r="74" ht="15" customHeight="1" spans="1:30">
      <c r="A74" s="3"/>
      <c r="B74" s="3"/>
      <c r="C74" s="3"/>
      <c r="D74" s="3"/>
      <c r="E74" s="3"/>
      <c r="F74" s="3"/>
      <c r="G74" s="3"/>
      <c r="H74" s="3"/>
      <c r="I74" s="3"/>
      <c r="J74" s="3"/>
      <c r="K74" s="3"/>
      <c r="L74" s="3"/>
      <c r="M74" s="3"/>
      <c r="N74" s="3"/>
      <c r="O74" s="3"/>
      <c r="P74" s="3"/>
      <c r="Q74" s="3"/>
      <c r="AB74" s="4"/>
      <c r="AC74" s="4"/>
      <c r="AD74" s="37"/>
    </row>
    <row r="75" ht="15" customHeight="1" spans="1:30">
      <c r="A75" s="3"/>
      <c r="B75" s="3"/>
      <c r="C75" s="3"/>
      <c r="D75" s="3"/>
      <c r="E75" s="3"/>
      <c r="F75" s="3"/>
      <c r="G75" s="3"/>
      <c r="H75" s="3"/>
      <c r="I75" s="3"/>
      <c r="J75" s="3"/>
      <c r="K75" s="3"/>
      <c r="L75" s="3"/>
      <c r="M75" s="3"/>
      <c r="N75" s="3"/>
      <c r="O75" s="3"/>
      <c r="P75" s="3"/>
      <c r="Q75" s="3"/>
      <c r="AB75" s="4"/>
      <c r="AC75" s="4"/>
      <c r="AD75" s="37"/>
    </row>
    <row r="76" ht="15" customHeight="1" spans="1:30">
      <c r="A76" s="3"/>
      <c r="B76" s="3"/>
      <c r="C76" s="3"/>
      <c r="D76" s="3"/>
      <c r="E76" s="3"/>
      <c r="F76" s="3"/>
      <c r="G76" s="3"/>
      <c r="H76" s="3"/>
      <c r="I76" s="3"/>
      <c r="J76" s="3"/>
      <c r="K76" s="3"/>
      <c r="L76" s="3"/>
      <c r="M76" s="3"/>
      <c r="N76" s="3"/>
      <c r="O76" s="3"/>
      <c r="P76" s="3"/>
      <c r="Q76" s="3"/>
      <c r="AB76" s="4"/>
      <c r="AC76" s="4"/>
      <c r="AD76" s="37"/>
    </row>
    <row r="77" ht="15" customHeight="1" spans="1:30">
      <c r="A77" s="3"/>
      <c r="B77" s="3"/>
      <c r="C77" s="3"/>
      <c r="D77" s="3"/>
      <c r="E77" s="3"/>
      <c r="F77" s="3"/>
      <c r="G77" s="3"/>
      <c r="H77" s="3"/>
      <c r="I77" s="3"/>
      <c r="J77" s="3"/>
      <c r="K77" s="3"/>
      <c r="L77" s="3"/>
      <c r="M77" s="3"/>
      <c r="N77" s="3"/>
      <c r="O77" s="3"/>
      <c r="P77" s="3"/>
      <c r="Q77" s="3"/>
      <c r="AB77" s="4"/>
      <c r="AC77" s="4"/>
      <c r="AD77" s="37"/>
    </row>
    <row r="78" ht="15" customHeight="1" spans="1:30">
      <c r="A78" s="3"/>
      <c r="B78" s="3"/>
      <c r="C78" s="3"/>
      <c r="D78" s="3"/>
      <c r="E78" s="3"/>
      <c r="F78" s="3"/>
      <c r="G78" s="3"/>
      <c r="H78" s="3"/>
      <c r="I78" s="3"/>
      <c r="J78" s="3"/>
      <c r="K78" s="3"/>
      <c r="L78" s="3"/>
      <c r="M78" s="3"/>
      <c r="N78" s="3"/>
      <c r="O78" s="3"/>
      <c r="P78" s="3"/>
      <c r="Q78" s="3"/>
      <c r="AB78" s="4"/>
      <c r="AD78" s="37"/>
    </row>
    <row r="79" ht="15" customHeight="1" spans="1:30">
      <c r="A79" s="3"/>
      <c r="B79" s="3"/>
      <c r="C79" s="3"/>
      <c r="D79" s="3"/>
      <c r="E79" s="3"/>
      <c r="F79" s="3"/>
      <c r="G79" s="3"/>
      <c r="H79" s="3"/>
      <c r="I79" s="3"/>
      <c r="J79" s="3"/>
      <c r="K79" s="3"/>
      <c r="L79" s="3"/>
      <c r="M79" s="3"/>
      <c r="N79" s="3"/>
      <c r="O79" s="3"/>
      <c r="P79" s="3"/>
      <c r="Q79" s="3"/>
      <c r="AB79" s="4"/>
      <c r="AD79" s="37"/>
    </row>
    <row r="80" ht="15" customHeight="1" spans="1:30">
      <c r="A80" s="3"/>
      <c r="B80" s="3"/>
      <c r="C80" s="3"/>
      <c r="D80" s="3"/>
      <c r="E80" s="3"/>
      <c r="F80" s="3"/>
      <c r="G80" s="3"/>
      <c r="H80" s="3"/>
      <c r="I80" s="3"/>
      <c r="J80" s="3"/>
      <c r="K80" s="3"/>
      <c r="L80" s="3"/>
      <c r="M80" s="3"/>
      <c r="N80" s="3"/>
      <c r="O80" s="3"/>
      <c r="P80" s="3"/>
      <c r="Q80" s="3"/>
      <c r="AB80" s="4"/>
      <c r="AD80" s="37"/>
    </row>
    <row r="81" ht="15" customHeight="1" spans="1:30">
      <c r="A81" s="3"/>
      <c r="B81" s="3"/>
      <c r="C81" s="3"/>
      <c r="D81" s="3"/>
      <c r="E81" s="3"/>
      <c r="F81" s="3"/>
      <c r="G81" s="3"/>
      <c r="H81" s="3"/>
      <c r="I81" s="3"/>
      <c r="J81" s="3"/>
      <c r="K81" s="3"/>
      <c r="L81" s="3"/>
      <c r="M81" s="3"/>
      <c r="N81" s="3"/>
      <c r="O81" s="3"/>
      <c r="P81" s="3"/>
      <c r="Q81" s="3"/>
      <c r="AB81" s="4"/>
      <c r="AD81" s="37"/>
    </row>
    <row r="82" ht="15" customHeight="1" spans="1:30">
      <c r="A82" s="3"/>
      <c r="B82" s="3"/>
      <c r="C82" s="3"/>
      <c r="D82" s="3"/>
      <c r="E82" s="3"/>
      <c r="F82" s="3"/>
      <c r="G82" s="3"/>
      <c r="H82" s="3"/>
      <c r="I82" s="3"/>
      <c r="J82" s="3"/>
      <c r="K82" s="3"/>
      <c r="L82" s="3"/>
      <c r="M82" s="3"/>
      <c r="N82" s="3"/>
      <c r="O82" s="3"/>
      <c r="P82" s="3"/>
      <c r="Q82" s="3"/>
      <c r="AB82" s="4"/>
      <c r="AD82" s="37"/>
    </row>
    <row r="83" ht="15" customHeight="1" spans="1:30">
      <c r="A83" s="3"/>
      <c r="B83" s="3"/>
      <c r="C83" s="3"/>
      <c r="D83" s="3"/>
      <c r="E83" s="3"/>
      <c r="F83" s="3"/>
      <c r="G83" s="3"/>
      <c r="H83" s="3"/>
      <c r="I83" s="3"/>
      <c r="J83" s="3"/>
      <c r="K83" s="3"/>
      <c r="L83" s="3"/>
      <c r="M83" s="3"/>
      <c r="N83" s="3"/>
      <c r="O83" s="3"/>
      <c r="P83" s="3"/>
      <c r="Q83" s="3"/>
      <c r="AB83" s="4"/>
      <c r="AD83" s="37"/>
    </row>
    <row r="84" ht="15" customHeight="1" spans="1:30">
      <c r="A84" s="3"/>
      <c r="B84" s="3"/>
      <c r="C84" s="3"/>
      <c r="D84" s="3"/>
      <c r="E84" s="3"/>
      <c r="F84" s="3"/>
      <c r="G84" s="3"/>
      <c r="H84" s="3"/>
      <c r="I84" s="3"/>
      <c r="J84" s="3"/>
      <c r="K84" s="3"/>
      <c r="L84" s="3"/>
      <c r="M84" s="3"/>
      <c r="N84" s="3"/>
      <c r="O84" s="3"/>
      <c r="P84" s="3"/>
      <c r="Q84" s="3"/>
      <c r="AB84" s="4"/>
      <c r="AD84" s="37"/>
    </row>
    <row r="85" ht="15" customHeight="1" spans="1:30">
      <c r="A85" s="3"/>
      <c r="B85" s="3"/>
      <c r="C85" s="3"/>
      <c r="D85" s="3"/>
      <c r="E85" s="3"/>
      <c r="F85" s="3"/>
      <c r="G85" s="3"/>
      <c r="H85" s="3"/>
      <c r="I85" s="3"/>
      <c r="J85" s="3"/>
      <c r="K85" s="3"/>
      <c r="L85" s="3"/>
      <c r="M85" s="3"/>
      <c r="N85" s="3"/>
      <c r="O85" s="3"/>
      <c r="P85" s="3"/>
      <c r="Q85" s="3"/>
      <c r="AB85" s="4"/>
      <c r="AD85" s="37"/>
    </row>
    <row r="86" ht="15" customHeight="1" spans="1:30">
      <c r="A86" s="3"/>
      <c r="B86" s="3"/>
      <c r="C86" s="3"/>
      <c r="D86" s="3"/>
      <c r="E86" s="3"/>
      <c r="F86" s="3"/>
      <c r="G86" s="3"/>
      <c r="H86" s="3"/>
      <c r="I86" s="3"/>
      <c r="J86" s="3"/>
      <c r="K86" s="3"/>
      <c r="L86" s="3"/>
      <c r="M86" s="3"/>
      <c r="N86" s="3"/>
      <c r="O86" s="3"/>
      <c r="P86" s="3"/>
      <c r="Q86" s="3"/>
      <c r="AB86" s="4"/>
      <c r="AD86" s="37"/>
    </row>
    <row r="87" ht="15" customHeight="1" spans="1:30">
      <c r="A87" s="3"/>
      <c r="B87" s="3"/>
      <c r="C87" s="3"/>
      <c r="D87" s="3"/>
      <c r="E87" s="3"/>
      <c r="F87" s="3"/>
      <c r="G87" s="3"/>
      <c r="H87" s="3"/>
      <c r="I87" s="3"/>
      <c r="J87" s="3"/>
      <c r="K87" s="3"/>
      <c r="L87" s="3"/>
      <c r="M87" s="3"/>
      <c r="N87" s="3"/>
      <c r="O87" s="3"/>
      <c r="P87" s="3"/>
      <c r="Q87" s="3"/>
      <c r="AB87" s="4"/>
      <c r="AD87" s="37"/>
    </row>
    <row r="88" ht="15" customHeight="1" spans="1:30">
      <c r="A88" s="3"/>
      <c r="B88" s="3"/>
      <c r="C88" s="3"/>
      <c r="D88" s="3"/>
      <c r="E88" s="3"/>
      <c r="F88" s="3"/>
      <c r="G88" s="3"/>
      <c r="H88" s="3"/>
      <c r="I88" s="3"/>
      <c r="J88" s="3"/>
      <c r="K88" s="3"/>
      <c r="L88" s="3"/>
      <c r="M88" s="3"/>
      <c r="N88" s="3"/>
      <c r="O88" s="3"/>
      <c r="P88" s="3"/>
      <c r="Q88" s="3"/>
      <c r="AB88" s="4"/>
      <c r="AD88" s="37"/>
    </row>
    <row r="89" ht="15" customHeight="1" spans="1:30">
      <c r="A89" s="3"/>
      <c r="B89" s="3"/>
      <c r="C89" s="3"/>
      <c r="D89" s="3"/>
      <c r="E89" s="3"/>
      <c r="F89" s="3"/>
      <c r="G89" s="3"/>
      <c r="H89" s="3"/>
      <c r="I89" s="3"/>
      <c r="J89" s="3"/>
      <c r="K89" s="3"/>
      <c r="L89" s="3"/>
      <c r="M89" s="3"/>
      <c r="N89" s="3"/>
      <c r="O89" s="3"/>
      <c r="P89" s="3"/>
      <c r="Q89" s="3"/>
      <c r="AB89" s="4"/>
      <c r="AD89" s="37"/>
    </row>
    <row r="90" ht="15" customHeight="1" spans="1:30">
      <c r="A90" s="3"/>
      <c r="B90" s="3"/>
      <c r="C90" s="3"/>
      <c r="D90" s="3"/>
      <c r="E90" s="3"/>
      <c r="F90" s="3"/>
      <c r="G90" s="3"/>
      <c r="H90" s="3"/>
      <c r="I90" s="3"/>
      <c r="J90" s="3"/>
      <c r="K90" s="3"/>
      <c r="L90" s="3"/>
      <c r="M90" s="3"/>
      <c r="N90" s="3"/>
      <c r="O90" s="3"/>
      <c r="P90" s="3"/>
      <c r="Q90" s="3"/>
      <c r="AB90" s="4"/>
      <c r="AD90" s="37"/>
    </row>
    <row r="91" ht="15" customHeight="1" spans="1:30">
      <c r="A91" s="3"/>
      <c r="B91" s="3"/>
      <c r="C91" s="3"/>
      <c r="D91" s="3"/>
      <c r="E91" s="3"/>
      <c r="F91" s="3"/>
      <c r="G91" s="3"/>
      <c r="H91" s="3"/>
      <c r="I91" s="3"/>
      <c r="J91" s="3"/>
      <c r="K91" s="3"/>
      <c r="L91" s="3"/>
      <c r="M91" s="3"/>
      <c r="N91" s="3"/>
      <c r="O91" s="3"/>
      <c r="P91" s="3"/>
      <c r="Q91" s="3"/>
      <c r="AB91" s="4"/>
      <c r="AD91" s="37"/>
    </row>
    <row r="92" ht="15" customHeight="1" spans="1:30">
      <c r="A92" s="3"/>
      <c r="B92" s="3"/>
      <c r="C92" s="3"/>
      <c r="D92" s="3"/>
      <c r="E92" s="3"/>
      <c r="F92" s="3"/>
      <c r="G92" s="3"/>
      <c r="H92" s="3"/>
      <c r="I92" s="3"/>
      <c r="J92" s="3"/>
      <c r="K92" s="3"/>
      <c r="L92" s="3"/>
      <c r="M92" s="3"/>
      <c r="N92" s="3"/>
      <c r="O92" s="3"/>
      <c r="P92" s="3"/>
      <c r="Q92" s="3"/>
      <c r="AB92" s="4"/>
      <c r="AD92" s="37"/>
    </row>
    <row r="93" ht="15" customHeight="1" spans="1:30">
      <c r="A93" s="3"/>
      <c r="B93" s="3"/>
      <c r="C93" s="3"/>
      <c r="D93" s="3"/>
      <c r="E93" s="3"/>
      <c r="F93" s="3"/>
      <c r="G93" s="3"/>
      <c r="H93" s="3"/>
      <c r="I93" s="3"/>
      <c r="J93" s="3"/>
      <c r="K93" s="3"/>
      <c r="L93" s="3"/>
      <c r="M93" s="3"/>
      <c r="N93" s="3"/>
      <c r="O93" s="3"/>
      <c r="P93" s="3"/>
      <c r="Q93" s="3"/>
      <c r="AB93" s="4"/>
      <c r="AD93" s="37"/>
    </row>
    <row r="94" ht="15" customHeight="1" spans="1:30">
      <c r="A94" s="3"/>
      <c r="B94" s="3"/>
      <c r="C94" s="3"/>
      <c r="D94" s="3"/>
      <c r="E94" s="3"/>
      <c r="F94" s="3"/>
      <c r="G94" s="3"/>
      <c r="H94" s="3"/>
      <c r="I94" s="3"/>
      <c r="J94" s="3"/>
      <c r="K94" s="3"/>
      <c r="L94" s="3"/>
      <c r="M94" s="3"/>
      <c r="N94" s="3"/>
      <c r="O94" s="3"/>
      <c r="P94" s="3"/>
      <c r="Q94" s="3"/>
      <c r="AB94" s="4"/>
      <c r="AD94" s="37"/>
    </row>
    <row r="95" ht="15" customHeight="1" spans="1:30">
      <c r="A95" s="3"/>
      <c r="B95" s="3"/>
      <c r="C95" s="3"/>
      <c r="D95" s="3"/>
      <c r="E95" s="3"/>
      <c r="F95" s="3"/>
      <c r="G95" s="3"/>
      <c r="H95" s="3"/>
      <c r="I95" s="3"/>
      <c r="J95" s="3"/>
      <c r="K95" s="3"/>
      <c r="L95" s="3"/>
      <c r="M95" s="3"/>
      <c r="N95" s="3"/>
      <c r="O95" s="3"/>
      <c r="P95" s="3"/>
      <c r="Q95" s="3"/>
      <c r="AB95" s="4"/>
      <c r="AD95" s="37"/>
    </row>
  </sheetData>
  <pageMargins left="0.75" right="0.75" top="1" bottom="1" header="0.5" footer="0.5"/>
  <pageSetup paperSize="9" orientation="portrait"/>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4"/>
  <dimension ref="A1:H1063"/>
  <sheetViews>
    <sheetView workbookViewId="0">
      <selection activeCell="A1" sqref="A1:E3"/>
    </sheetView>
  </sheetViews>
  <sheetFormatPr defaultColWidth="9" defaultRowHeight="12.75" outlineLevelCol="7"/>
  <cols>
    <col min="1" max="1" width="21.5714285714286" style="3" customWidth="1"/>
    <col min="2" max="4" width="20.1428571428571" style="3" customWidth="1"/>
    <col min="7" max="7" width="16.4285714285714" customWidth="1"/>
    <col min="8" max="8" width="23.5714285714286" customWidth="1"/>
  </cols>
  <sheetData>
    <row r="1" ht="33.75" customHeight="1" spans="1:5">
      <c r="A1" s="5" t="s">
        <v>11627</v>
      </c>
      <c r="B1" s="5" t="s">
        <v>11460</v>
      </c>
      <c r="C1" s="5" t="s">
        <v>12315</v>
      </c>
      <c r="D1" s="5" t="s">
        <v>12373</v>
      </c>
      <c r="E1" s="9" t="s">
        <v>11504</v>
      </c>
    </row>
    <row r="2" ht="25.5" customHeight="1" spans="1:8">
      <c r="A2" s="6" t="s">
        <v>11631</v>
      </c>
      <c r="B2" s="6" t="s">
        <v>11517</v>
      </c>
      <c r="C2" s="6" t="s">
        <v>12316</v>
      </c>
      <c r="D2" s="6" t="s">
        <v>12374</v>
      </c>
      <c r="E2" s="11"/>
      <c r="G2" s="20" t="s">
        <v>11634</v>
      </c>
      <c r="H2" s="20">
        <f>+COUNTA(A:A)+COUNTA(B:B)+COUNTA(C:C)+COUNTA(C:C)-12</f>
        <v>0</v>
      </c>
    </row>
    <row r="3" spans="1:5">
      <c r="A3" s="7" t="s">
        <v>12375</v>
      </c>
      <c r="B3" s="7" t="s">
        <v>12376</v>
      </c>
      <c r="C3" s="7" t="s">
        <v>12377</v>
      </c>
      <c r="D3" s="7" t="s">
        <v>12378</v>
      </c>
      <c r="E3" s="13"/>
    </row>
    <row r="4" spans="3:4">
      <c r="C4" s="65"/>
      <c r="D4" s="65"/>
    </row>
    <row r="5" spans="3:4">
      <c r="C5" s="65"/>
      <c r="D5" s="65"/>
    </row>
    <row r="6" spans="3:4">
      <c r="C6" s="65"/>
      <c r="D6" s="65"/>
    </row>
    <row r="7" spans="3:4">
      <c r="C7" s="65"/>
      <c r="D7" s="65"/>
    </row>
    <row r="8" spans="3:4">
      <c r="C8" s="65"/>
      <c r="D8" s="65"/>
    </row>
    <row r="9" spans="3:4">
      <c r="C9" s="65"/>
      <c r="D9" s="65"/>
    </row>
    <row r="10" spans="3:4">
      <c r="C10" s="65"/>
      <c r="D10" s="65"/>
    </row>
    <row r="11" spans="3:4">
      <c r="C11" s="65"/>
      <c r="D11" s="65"/>
    </row>
    <row r="12" spans="3:4">
      <c r="C12" s="65"/>
      <c r="D12" s="65"/>
    </row>
    <row r="13" spans="3:4">
      <c r="C13" s="65"/>
      <c r="D13" s="65"/>
    </row>
    <row r="14" spans="3:4">
      <c r="C14" s="65"/>
      <c r="D14" s="65"/>
    </row>
    <row r="15" spans="3:4">
      <c r="C15" s="65"/>
      <c r="D15" s="65"/>
    </row>
    <row r="16" spans="3:4">
      <c r="C16" s="65"/>
      <c r="D16" s="65"/>
    </row>
    <row r="17" spans="3:4">
      <c r="C17" s="65"/>
      <c r="D17" s="65"/>
    </row>
    <row r="18" spans="3:4">
      <c r="C18" s="65"/>
      <c r="D18" s="65"/>
    </row>
    <row r="19" spans="3:4">
      <c r="C19" s="65"/>
      <c r="D19" s="65"/>
    </row>
    <row r="20" spans="3:4">
      <c r="C20" s="65"/>
      <c r="D20" s="65"/>
    </row>
    <row r="21" spans="3:4">
      <c r="C21" s="65"/>
      <c r="D21" s="65"/>
    </row>
    <row r="22" spans="3:4">
      <c r="C22" s="65"/>
      <c r="D22" s="65"/>
    </row>
    <row r="23" spans="3:4">
      <c r="C23" s="65"/>
      <c r="D23" s="65"/>
    </row>
    <row r="24" spans="3:4">
      <c r="C24" s="65"/>
      <c r="D24" s="65"/>
    </row>
    <row r="25" spans="3:4">
      <c r="C25" s="65"/>
      <c r="D25" s="65"/>
    </row>
    <row r="26" spans="3:4">
      <c r="C26" s="65"/>
      <c r="D26" s="65"/>
    </row>
    <row r="27" spans="3:4">
      <c r="C27" s="65"/>
      <c r="D27" s="65"/>
    </row>
    <row r="28" spans="3:4">
      <c r="C28" s="65"/>
      <c r="D28" s="65"/>
    </row>
    <row r="29" spans="3:4">
      <c r="C29" s="65"/>
      <c r="D29" s="65"/>
    </row>
    <row r="30" spans="3:4">
      <c r="C30" s="65"/>
      <c r="D30" s="65"/>
    </row>
    <row r="31" spans="3:4">
      <c r="C31" s="65"/>
      <c r="D31" s="65"/>
    </row>
    <row r="32" spans="3:4">
      <c r="C32" s="65"/>
      <c r="D32" s="65"/>
    </row>
    <row r="33" spans="3:4">
      <c r="C33" s="65"/>
      <c r="D33" s="65"/>
    </row>
    <row r="34" spans="3:4">
      <c r="C34" s="65"/>
      <c r="D34" s="65"/>
    </row>
    <row r="35" spans="3:4">
      <c r="C35" s="65"/>
      <c r="D35" s="65"/>
    </row>
    <row r="36" spans="3:4">
      <c r="C36" s="65"/>
      <c r="D36" s="65"/>
    </row>
    <row r="37" spans="3:4">
      <c r="C37" s="65"/>
      <c r="D37" s="65"/>
    </row>
    <row r="38" spans="3:4">
      <c r="C38" s="65"/>
      <c r="D38" s="65"/>
    </row>
    <row r="39" spans="3:4">
      <c r="C39" s="65"/>
      <c r="D39" s="65"/>
    </row>
    <row r="40" spans="3:4">
      <c r="C40" s="65"/>
      <c r="D40" s="65"/>
    </row>
    <row r="41" spans="3:4">
      <c r="C41" s="65"/>
      <c r="D41" s="65"/>
    </row>
    <row r="42" spans="3:4">
      <c r="C42" s="65"/>
      <c r="D42" s="65"/>
    </row>
    <row r="43" spans="3:4">
      <c r="C43" s="65"/>
      <c r="D43" s="65"/>
    </row>
    <row r="44" spans="3:4">
      <c r="C44" s="65"/>
      <c r="D44" s="65"/>
    </row>
    <row r="45" spans="3:4">
      <c r="C45" s="65"/>
      <c r="D45" s="65"/>
    </row>
    <row r="46" spans="3:4">
      <c r="C46" s="65"/>
      <c r="D46" s="65"/>
    </row>
    <row r="47" spans="3:4">
      <c r="C47" s="65"/>
      <c r="D47" s="65"/>
    </row>
    <row r="48" spans="3:4">
      <c r="C48" s="65"/>
      <c r="D48" s="65"/>
    </row>
    <row r="49" spans="3:4">
      <c r="C49" s="65"/>
      <c r="D49" s="65"/>
    </row>
    <row r="50" spans="3:4">
      <c r="C50" s="65"/>
      <c r="D50" s="65"/>
    </row>
    <row r="51" spans="3:4">
      <c r="C51" s="65"/>
      <c r="D51" s="65"/>
    </row>
    <row r="52" spans="3:4">
      <c r="C52" s="65"/>
      <c r="D52" s="65"/>
    </row>
    <row r="53" spans="3:4">
      <c r="C53" s="65"/>
      <c r="D53" s="65"/>
    </row>
    <row r="54" spans="3:4">
      <c r="C54" s="65"/>
      <c r="D54" s="65"/>
    </row>
    <row r="55" spans="3:4">
      <c r="C55" s="65"/>
      <c r="D55" s="65"/>
    </row>
    <row r="56" spans="3:4">
      <c r="C56" s="65"/>
      <c r="D56" s="65"/>
    </row>
    <row r="57" spans="3:4">
      <c r="C57" s="65"/>
      <c r="D57" s="65"/>
    </row>
    <row r="58" spans="3:4">
      <c r="C58" s="65"/>
      <c r="D58" s="65"/>
    </row>
    <row r="59" spans="3:4">
      <c r="C59" s="65"/>
      <c r="D59" s="65"/>
    </row>
    <row r="60" spans="3:4">
      <c r="C60" s="65"/>
      <c r="D60" s="65"/>
    </row>
    <row r="61" spans="3:4">
      <c r="C61" s="65"/>
      <c r="D61" s="65"/>
    </row>
    <row r="62" spans="3:4">
      <c r="C62" s="65"/>
      <c r="D62" s="65"/>
    </row>
    <row r="63" spans="3:4">
      <c r="C63" s="65"/>
      <c r="D63" s="65"/>
    </row>
    <row r="64" spans="3:4">
      <c r="C64" s="65"/>
      <c r="D64" s="65"/>
    </row>
    <row r="65" spans="3:4">
      <c r="C65" s="65"/>
      <c r="D65" s="65"/>
    </row>
    <row r="66" spans="3:4">
      <c r="C66" s="65"/>
      <c r="D66" s="65"/>
    </row>
    <row r="67" spans="3:4">
      <c r="C67" s="65"/>
      <c r="D67" s="65"/>
    </row>
    <row r="68" spans="3:4">
      <c r="C68" s="65"/>
      <c r="D68" s="65"/>
    </row>
    <row r="69" spans="3:4">
      <c r="C69" s="65"/>
      <c r="D69" s="65"/>
    </row>
    <row r="70" spans="3:4">
      <c r="C70" s="65"/>
      <c r="D70" s="65"/>
    </row>
    <row r="71" spans="3:4">
      <c r="C71" s="65"/>
      <c r="D71" s="65"/>
    </row>
    <row r="72" spans="3:4">
      <c r="C72" s="65"/>
      <c r="D72" s="65"/>
    </row>
    <row r="73" spans="3:4">
      <c r="C73" s="65"/>
      <c r="D73" s="65"/>
    </row>
    <row r="74" spans="3:4">
      <c r="C74" s="65"/>
      <c r="D74" s="65"/>
    </row>
    <row r="75" spans="3:4">
      <c r="C75" s="65"/>
      <c r="D75" s="65"/>
    </row>
    <row r="76" spans="3:4">
      <c r="C76" s="65"/>
      <c r="D76" s="65"/>
    </row>
    <row r="77" spans="3:4">
      <c r="C77" s="65"/>
      <c r="D77" s="65"/>
    </row>
    <row r="78" spans="3:4">
      <c r="C78" s="65"/>
      <c r="D78" s="65"/>
    </row>
    <row r="79" spans="3:4">
      <c r="C79" s="65"/>
      <c r="D79" s="65"/>
    </row>
    <row r="80" spans="3:4">
      <c r="C80" s="65"/>
      <c r="D80" s="65"/>
    </row>
    <row r="81" spans="3:4">
      <c r="C81" s="65"/>
      <c r="D81" s="65"/>
    </row>
    <row r="82" spans="3:4">
      <c r="C82" s="65"/>
      <c r="D82" s="65"/>
    </row>
    <row r="83" spans="3:4">
      <c r="C83" s="65"/>
      <c r="D83" s="65"/>
    </row>
    <row r="84" spans="3:4">
      <c r="C84" s="65"/>
      <c r="D84" s="65"/>
    </row>
    <row r="85" spans="3:4">
      <c r="C85" s="65"/>
      <c r="D85" s="65"/>
    </row>
    <row r="86" spans="3:4">
      <c r="C86" s="65"/>
      <c r="D86" s="65"/>
    </row>
    <row r="87" spans="3:4">
      <c r="C87" s="65"/>
      <c r="D87" s="65"/>
    </row>
    <row r="88" spans="3:4">
      <c r="C88" s="65"/>
      <c r="D88" s="65"/>
    </row>
    <row r="89" spans="3:4">
      <c r="C89" s="65"/>
      <c r="D89" s="65"/>
    </row>
    <row r="90" spans="3:4">
      <c r="C90" s="65"/>
      <c r="D90" s="65"/>
    </row>
    <row r="91" spans="3:4">
      <c r="C91" s="65"/>
      <c r="D91" s="65"/>
    </row>
    <row r="92" spans="3:4">
      <c r="C92" s="65"/>
      <c r="D92" s="65"/>
    </row>
    <row r="93" spans="3:4">
      <c r="C93" s="65"/>
      <c r="D93" s="65"/>
    </row>
    <row r="94" spans="3:4">
      <c r="C94" s="65"/>
      <c r="D94" s="65"/>
    </row>
    <row r="95" spans="3:4">
      <c r="C95" s="65"/>
      <c r="D95" s="65"/>
    </row>
    <row r="96" spans="3:4">
      <c r="C96" s="65"/>
      <c r="D96" s="65"/>
    </row>
    <row r="97" spans="3:4">
      <c r="C97" s="65"/>
      <c r="D97" s="65"/>
    </row>
    <row r="98" spans="3:4">
      <c r="C98" s="65"/>
      <c r="D98" s="65"/>
    </row>
    <row r="99" spans="3:4">
      <c r="C99" s="65"/>
      <c r="D99" s="65"/>
    </row>
    <row r="100" spans="3:4">
      <c r="C100" s="65"/>
      <c r="D100" s="65"/>
    </row>
    <row r="101" spans="3:4">
      <c r="C101" s="65"/>
      <c r="D101" s="65"/>
    </row>
    <row r="102" spans="3:4">
      <c r="C102" s="65"/>
      <c r="D102" s="65"/>
    </row>
    <row r="103" spans="3:4">
      <c r="C103" s="65"/>
      <c r="D103" s="65"/>
    </row>
    <row r="104" spans="3:4">
      <c r="C104" s="65"/>
      <c r="D104" s="65"/>
    </row>
    <row r="105" spans="3:4">
      <c r="C105" s="65"/>
      <c r="D105" s="65"/>
    </row>
    <row r="106" spans="3:4">
      <c r="C106" s="65"/>
      <c r="D106" s="65"/>
    </row>
    <row r="107" spans="3:4">
      <c r="C107" s="65"/>
      <c r="D107" s="65"/>
    </row>
    <row r="108" spans="3:4">
      <c r="C108" s="65"/>
      <c r="D108" s="65"/>
    </row>
    <row r="109" spans="3:4">
      <c r="C109" s="65"/>
      <c r="D109" s="65"/>
    </row>
    <row r="110" spans="3:4">
      <c r="C110" s="65"/>
      <c r="D110" s="65"/>
    </row>
    <row r="111" spans="3:4">
      <c r="C111" s="65"/>
      <c r="D111" s="65"/>
    </row>
    <row r="112" spans="3:4">
      <c r="C112" s="65"/>
      <c r="D112" s="65"/>
    </row>
    <row r="113" spans="3:4">
      <c r="C113" s="65"/>
      <c r="D113" s="65"/>
    </row>
    <row r="114" spans="3:4">
      <c r="C114" s="65"/>
      <c r="D114" s="65"/>
    </row>
    <row r="115" spans="3:4">
      <c r="C115" s="65"/>
      <c r="D115" s="65"/>
    </row>
    <row r="116" spans="3:4">
      <c r="C116" s="65"/>
      <c r="D116" s="65"/>
    </row>
    <row r="117" spans="3:4">
      <c r="C117" s="65"/>
      <c r="D117" s="65"/>
    </row>
    <row r="118" spans="3:4">
      <c r="C118" s="65"/>
      <c r="D118" s="65"/>
    </row>
    <row r="119" spans="3:4">
      <c r="C119" s="65"/>
      <c r="D119" s="65"/>
    </row>
    <row r="120" spans="3:4">
      <c r="C120" s="65"/>
      <c r="D120" s="65"/>
    </row>
    <row r="121" spans="3:4">
      <c r="C121" s="65"/>
      <c r="D121" s="65"/>
    </row>
    <row r="122" spans="3:4">
      <c r="C122" s="65"/>
      <c r="D122" s="65"/>
    </row>
    <row r="123" spans="3:4">
      <c r="C123" s="65"/>
      <c r="D123" s="65"/>
    </row>
    <row r="124" spans="3:4">
      <c r="C124" s="65"/>
      <c r="D124" s="65"/>
    </row>
    <row r="125" spans="3:4">
      <c r="C125" s="65"/>
      <c r="D125" s="65"/>
    </row>
    <row r="126" spans="3:4">
      <c r="C126" s="65"/>
      <c r="D126" s="65"/>
    </row>
    <row r="127" spans="3:4">
      <c r="C127" s="65"/>
      <c r="D127" s="65"/>
    </row>
    <row r="128" spans="3:4">
      <c r="C128" s="65"/>
      <c r="D128" s="65"/>
    </row>
    <row r="129" spans="3:4">
      <c r="C129" s="65"/>
      <c r="D129" s="65"/>
    </row>
    <row r="130" spans="3:4">
      <c r="C130" s="65"/>
      <c r="D130" s="65"/>
    </row>
    <row r="131" spans="3:4">
      <c r="C131" s="65"/>
      <c r="D131" s="65"/>
    </row>
    <row r="132" spans="3:4">
      <c r="C132" s="65"/>
      <c r="D132" s="65"/>
    </row>
    <row r="133" spans="3:4">
      <c r="C133" s="65"/>
      <c r="D133" s="65"/>
    </row>
    <row r="134" spans="3:4">
      <c r="C134" s="65"/>
      <c r="D134" s="65"/>
    </row>
    <row r="135" spans="3:4">
      <c r="C135" s="65"/>
      <c r="D135" s="65"/>
    </row>
    <row r="136" spans="3:4">
      <c r="C136" s="65"/>
      <c r="D136" s="65"/>
    </row>
    <row r="137" spans="3:4">
      <c r="C137" s="65"/>
      <c r="D137" s="65"/>
    </row>
    <row r="138" spans="3:4">
      <c r="C138" s="65"/>
      <c r="D138" s="65"/>
    </row>
    <row r="139" spans="3:4">
      <c r="C139" s="65"/>
      <c r="D139" s="65"/>
    </row>
    <row r="140" spans="3:4">
      <c r="C140" s="65"/>
      <c r="D140" s="65"/>
    </row>
    <row r="141" spans="3:4">
      <c r="C141" s="65"/>
      <c r="D141" s="65"/>
    </row>
    <row r="142" spans="3:4">
      <c r="C142" s="65"/>
      <c r="D142" s="65"/>
    </row>
    <row r="143" spans="3:4">
      <c r="C143" s="65"/>
      <c r="D143" s="65"/>
    </row>
    <row r="144" spans="3:4">
      <c r="C144" s="65"/>
      <c r="D144" s="65"/>
    </row>
    <row r="145" spans="3:4">
      <c r="C145" s="65"/>
      <c r="D145" s="65"/>
    </row>
    <row r="146" spans="3:4">
      <c r="C146" s="65"/>
      <c r="D146" s="65"/>
    </row>
    <row r="147" spans="3:4">
      <c r="C147" s="65"/>
      <c r="D147" s="65"/>
    </row>
    <row r="148" spans="3:4">
      <c r="C148" s="65"/>
      <c r="D148" s="65"/>
    </row>
    <row r="149" spans="3:4">
      <c r="C149" s="65"/>
      <c r="D149" s="65"/>
    </row>
    <row r="150" spans="3:4">
      <c r="C150" s="65"/>
      <c r="D150" s="65"/>
    </row>
    <row r="151" spans="3:4">
      <c r="C151" s="65"/>
      <c r="D151" s="65"/>
    </row>
    <row r="152" spans="3:4">
      <c r="C152" s="65"/>
      <c r="D152" s="65"/>
    </row>
    <row r="153" spans="3:4">
      <c r="C153" s="65"/>
      <c r="D153" s="65"/>
    </row>
    <row r="154" spans="3:4">
      <c r="C154" s="65"/>
      <c r="D154" s="65"/>
    </row>
    <row r="155" spans="3:4">
      <c r="C155" s="65"/>
      <c r="D155" s="65"/>
    </row>
    <row r="156" spans="3:4">
      <c r="C156" s="65"/>
      <c r="D156" s="65"/>
    </row>
    <row r="157" spans="3:4">
      <c r="C157" s="65"/>
      <c r="D157" s="65"/>
    </row>
    <row r="158" spans="3:4">
      <c r="C158" s="65"/>
      <c r="D158" s="65"/>
    </row>
    <row r="159" spans="3:4">
      <c r="C159" s="65"/>
      <c r="D159" s="65"/>
    </row>
    <row r="160" spans="3:4">
      <c r="C160" s="65"/>
      <c r="D160" s="65"/>
    </row>
    <row r="161" spans="3:4">
      <c r="C161" s="65"/>
      <c r="D161" s="65"/>
    </row>
    <row r="162" spans="3:4">
      <c r="C162" s="65"/>
      <c r="D162" s="65"/>
    </row>
    <row r="163" spans="3:4">
      <c r="C163" s="65"/>
      <c r="D163" s="65"/>
    </row>
    <row r="164" spans="3:4">
      <c r="C164" s="65"/>
      <c r="D164" s="65"/>
    </row>
    <row r="165" spans="3:4">
      <c r="C165" s="65"/>
      <c r="D165" s="65"/>
    </row>
    <row r="166" spans="3:4">
      <c r="C166" s="65"/>
      <c r="D166" s="65"/>
    </row>
    <row r="167" spans="3:4">
      <c r="C167" s="65"/>
      <c r="D167" s="65"/>
    </row>
    <row r="168" spans="3:4">
      <c r="C168" s="65"/>
      <c r="D168" s="65"/>
    </row>
    <row r="169" spans="3:4">
      <c r="C169" s="65"/>
      <c r="D169" s="65"/>
    </row>
    <row r="170" spans="3:4">
      <c r="C170" s="65"/>
      <c r="D170" s="65"/>
    </row>
    <row r="171" spans="3:4">
      <c r="C171" s="65"/>
      <c r="D171" s="65"/>
    </row>
    <row r="172" spans="3:4">
      <c r="C172" s="65"/>
      <c r="D172" s="65"/>
    </row>
    <row r="173" spans="3:4">
      <c r="C173" s="65"/>
      <c r="D173" s="65"/>
    </row>
    <row r="174" spans="3:4">
      <c r="C174" s="65"/>
      <c r="D174" s="65"/>
    </row>
    <row r="175" spans="3:4">
      <c r="C175" s="65"/>
      <c r="D175" s="65"/>
    </row>
    <row r="176" spans="3:4">
      <c r="C176" s="65"/>
      <c r="D176" s="65"/>
    </row>
    <row r="177" spans="3:4">
      <c r="C177" s="65"/>
      <c r="D177" s="65"/>
    </row>
    <row r="178" spans="3:4">
      <c r="C178" s="65"/>
      <c r="D178" s="65"/>
    </row>
    <row r="179" spans="3:4">
      <c r="C179" s="65"/>
      <c r="D179" s="65"/>
    </row>
    <row r="180" spans="3:4">
      <c r="C180" s="65"/>
      <c r="D180" s="65"/>
    </row>
    <row r="181" spans="3:4">
      <c r="C181" s="65"/>
      <c r="D181" s="65"/>
    </row>
    <row r="182" spans="3:4">
      <c r="C182" s="65"/>
      <c r="D182" s="65"/>
    </row>
    <row r="183" spans="3:4">
      <c r="C183" s="65"/>
      <c r="D183" s="65"/>
    </row>
    <row r="184" spans="3:4">
      <c r="C184" s="65"/>
      <c r="D184" s="65"/>
    </row>
    <row r="185" spans="3:4">
      <c r="C185" s="65"/>
      <c r="D185" s="65"/>
    </row>
    <row r="186" spans="3:4">
      <c r="C186" s="65"/>
      <c r="D186" s="65"/>
    </row>
    <row r="187" spans="3:4">
      <c r="C187" s="65"/>
      <c r="D187" s="65"/>
    </row>
    <row r="188" spans="3:4">
      <c r="C188" s="65"/>
      <c r="D188" s="65"/>
    </row>
    <row r="189" spans="3:4">
      <c r="C189" s="65"/>
      <c r="D189" s="65"/>
    </row>
    <row r="190" spans="3:4">
      <c r="C190" s="65"/>
      <c r="D190" s="65"/>
    </row>
    <row r="191" spans="3:4">
      <c r="C191" s="65"/>
      <c r="D191" s="65"/>
    </row>
    <row r="192" spans="3:4">
      <c r="C192" s="65"/>
      <c r="D192" s="65"/>
    </row>
    <row r="193" spans="3:4">
      <c r="C193" s="65"/>
      <c r="D193" s="65"/>
    </row>
    <row r="194" spans="3:4">
      <c r="C194" s="65"/>
      <c r="D194" s="65"/>
    </row>
    <row r="195" spans="3:4">
      <c r="C195" s="65"/>
      <c r="D195" s="65"/>
    </row>
    <row r="196" spans="3:4">
      <c r="C196" s="65"/>
      <c r="D196" s="65"/>
    </row>
    <row r="197" spans="3:4">
      <c r="C197" s="65"/>
      <c r="D197" s="65"/>
    </row>
    <row r="198" spans="3:4">
      <c r="C198" s="65"/>
      <c r="D198" s="65"/>
    </row>
    <row r="199" spans="3:4">
      <c r="C199" s="65"/>
      <c r="D199" s="65"/>
    </row>
    <row r="200" spans="3:4">
      <c r="C200" s="65"/>
      <c r="D200" s="65"/>
    </row>
    <row r="201" spans="3:4">
      <c r="C201" s="65"/>
      <c r="D201" s="65"/>
    </row>
    <row r="202" spans="3:4">
      <c r="C202" s="65"/>
      <c r="D202" s="65"/>
    </row>
    <row r="203" spans="3:4">
      <c r="C203" s="65"/>
      <c r="D203" s="65"/>
    </row>
    <row r="204" spans="3:4">
      <c r="C204" s="65"/>
      <c r="D204" s="65"/>
    </row>
    <row r="205" spans="3:4">
      <c r="C205" s="65"/>
      <c r="D205" s="65"/>
    </row>
    <row r="206" spans="3:4">
      <c r="C206" s="65"/>
      <c r="D206" s="65"/>
    </row>
    <row r="207" spans="3:4">
      <c r="C207" s="65"/>
      <c r="D207" s="65"/>
    </row>
    <row r="208" spans="3:4">
      <c r="C208" s="65"/>
      <c r="D208" s="65"/>
    </row>
    <row r="209" spans="3:4">
      <c r="C209" s="65"/>
      <c r="D209" s="65"/>
    </row>
    <row r="210" spans="3:4">
      <c r="C210" s="65"/>
      <c r="D210" s="65"/>
    </row>
    <row r="211" spans="3:4">
      <c r="C211" s="65"/>
      <c r="D211" s="65"/>
    </row>
    <row r="212" spans="3:4">
      <c r="C212" s="65"/>
      <c r="D212" s="65"/>
    </row>
    <row r="213" spans="3:4">
      <c r="C213" s="65"/>
      <c r="D213" s="65"/>
    </row>
    <row r="214" spans="3:4">
      <c r="C214" s="65"/>
      <c r="D214" s="65"/>
    </row>
    <row r="215" spans="3:4">
      <c r="C215" s="65"/>
      <c r="D215" s="65"/>
    </row>
    <row r="216" spans="3:4">
      <c r="C216" s="65"/>
      <c r="D216" s="65"/>
    </row>
    <row r="217" spans="3:4">
      <c r="C217" s="65"/>
      <c r="D217" s="65"/>
    </row>
    <row r="218" spans="3:4">
      <c r="C218" s="65"/>
      <c r="D218" s="65"/>
    </row>
    <row r="219" spans="3:4">
      <c r="C219" s="65"/>
      <c r="D219" s="65"/>
    </row>
    <row r="220" spans="3:4">
      <c r="C220" s="65"/>
      <c r="D220" s="65"/>
    </row>
    <row r="221" spans="3:4">
      <c r="C221" s="65"/>
      <c r="D221" s="65"/>
    </row>
    <row r="222" spans="3:4">
      <c r="C222" s="65"/>
      <c r="D222" s="65"/>
    </row>
    <row r="223" spans="3:4">
      <c r="C223" s="65"/>
      <c r="D223" s="65"/>
    </row>
    <row r="224" spans="3:4">
      <c r="C224" s="65"/>
      <c r="D224" s="65"/>
    </row>
    <row r="225" spans="3:4">
      <c r="C225" s="65"/>
      <c r="D225" s="65"/>
    </row>
    <row r="226" spans="3:4">
      <c r="C226" s="65"/>
      <c r="D226" s="65"/>
    </row>
    <row r="227" spans="3:4">
      <c r="C227" s="65"/>
      <c r="D227" s="65"/>
    </row>
    <row r="228" spans="3:4">
      <c r="C228" s="65"/>
      <c r="D228" s="65"/>
    </row>
    <row r="229" spans="3:4">
      <c r="C229" s="65"/>
      <c r="D229" s="65"/>
    </row>
    <row r="230" spans="3:4">
      <c r="C230" s="65"/>
      <c r="D230" s="65"/>
    </row>
    <row r="231" spans="3:4">
      <c r="C231" s="65"/>
      <c r="D231" s="65"/>
    </row>
    <row r="232" spans="3:4">
      <c r="C232" s="65"/>
      <c r="D232" s="65"/>
    </row>
    <row r="233" spans="3:4">
      <c r="C233" s="65"/>
      <c r="D233" s="65"/>
    </row>
    <row r="234" spans="3:4">
      <c r="C234" s="65"/>
      <c r="D234" s="65"/>
    </row>
    <row r="235" spans="3:4">
      <c r="C235" s="65"/>
      <c r="D235" s="65"/>
    </row>
    <row r="236" spans="3:4">
      <c r="C236" s="65"/>
      <c r="D236" s="65"/>
    </row>
    <row r="237" spans="3:4">
      <c r="C237" s="65"/>
      <c r="D237" s="65"/>
    </row>
    <row r="238" spans="3:4">
      <c r="C238" s="65"/>
      <c r="D238" s="65"/>
    </row>
    <row r="239" spans="3:4">
      <c r="C239" s="65"/>
      <c r="D239" s="65"/>
    </row>
    <row r="240" spans="3:4">
      <c r="C240" s="65"/>
      <c r="D240" s="65"/>
    </row>
    <row r="241" spans="3:4">
      <c r="C241" s="65"/>
      <c r="D241" s="65"/>
    </row>
    <row r="242" spans="3:4">
      <c r="C242" s="65"/>
      <c r="D242" s="65"/>
    </row>
    <row r="243" spans="3:4">
      <c r="C243" s="65"/>
      <c r="D243" s="65"/>
    </row>
    <row r="244" spans="3:4">
      <c r="C244" s="65"/>
      <c r="D244" s="65"/>
    </row>
    <row r="245" spans="3:4">
      <c r="C245" s="65"/>
      <c r="D245" s="65"/>
    </row>
    <row r="246" spans="3:4">
      <c r="C246" s="65"/>
      <c r="D246" s="65"/>
    </row>
    <row r="247" spans="3:4">
      <c r="C247" s="65"/>
      <c r="D247" s="65"/>
    </row>
    <row r="248" spans="3:4">
      <c r="C248" s="65"/>
      <c r="D248" s="65"/>
    </row>
    <row r="249" spans="3:4">
      <c r="C249" s="65"/>
      <c r="D249" s="65"/>
    </row>
    <row r="250" spans="3:4">
      <c r="C250" s="65"/>
      <c r="D250" s="65"/>
    </row>
    <row r="251" spans="3:4">
      <c r="C251" s="65"/>
      <c r="D251" s="65"/>
    </row>
    <row r="252" spans="3:4">
      <c r="C252" s="65"/>
      <c r="D252" s="65"/>
    </row>
    <row r="253" spans="3:4">
      <c r="C253" s="65"/>
      <c r="D253" s="65"/>
    </row>
    <row r="254" spans="3:4">
      <c r="C254" s="65"/>
      <c r="D254" s="65"/>
    </row>
    <row r="255" spans="3:4">
      <c r="C255" s="65"/>
      <c r="D255" s="65"/>
    </row>
    <row r="256" spans="3:4">
      <c r="C256" s="65"/>
      <c r="D256" s="65"/>
    </row>
    <row r="257" spans="3:4">
      <c r="C257" s="65"/>
      <c r="D257" s="65"/>
    </row>
    <row r="258" spans="3:4">
      <c r="C258" s="65"/>
      <c r="D258" s="65"/>
    </row>
    <row r="259" spans="3:4">
      <c r="C259" s="65"/>
      <c r="D259" s="65"/>
    </row>
    <row r="260" spans="3:4">
      <c r="C260" s="65"/>
      <c r="D260" s="65"/>
    </row>
    <row r="261" spans="3:4">
      <c r="C261" s="65"/>
      <c r="D261" s="65"/>
    </row>
    <row r="262" spans="3:4">
      <c r="C262" s="65"/>
      <c r="D262" s="65"/>
    </row>
    <row r="263" spans="3:4">
      <c r="C263" s="65"/>
      <c r="D263" s="65"/>
    </row>
    <row r="264" spans="3:4">
      <c r="C264" s="65"/>
      <c r="D264" s="65"/>
    </row>
    <row r="265" spans="3:4">
      <c r="C265" s="65"/>
      <c r="D265" s="65"/>
    </row>
    <row r="266" spans="3:4">
      <c r="C266" s="65"/>
      <c r="D266" s="65"/>
    </row>
    <row r="267" spans="3:4">
      <c r="C267" s="65"/>
      <c r="D267" s="65"/>
    </row>
    <row r="268" spans="3:4">
      <c r="C268" s="65"/>
      <c r="D268" s="65"/>
    </row>
    <row r="269" spans="3:4">
      <c r="C269" s="65"/>
      <c r="D269" s="65"/>
    </row>
    <row r="270" spans="3:4">
      <c r="C270" s="65"/>
      <c r="D270" s="65"/>
    </row>
    <row r="271" spans="3:4">
      <c r="C271" s="65"/>
      <c r="D271" s="65"/>
    </row>
    <row r="272" spans="3:4">
      <c r="C272" s="65"/>
      <c r="D272" s="65"/>
    </row>
    <row r="273" spans="3:4">
      <c r="C273" s="65"/>
      <c r="D273" s="65"/>
    </row>
    <row r="274" spans="3:4">
      <c r="C274" s="65"/>
      <c r="D274" s="65"/>
    </row>
    <row r="275" spans="3:4">
      <c r="C275" s="65"/>
      <c r="D275" s="65"/>
    </row>
    <row r="276" spans="3:4">
      <c r="C276" s="65"/>
      <c r="D276" s="65"/>
    </row>
    <row r="277" spans="3:4">
      <c r="C277" s="65"/>
      <c r="D277" s="65"/>
    </row>
    <row r="278" spans="3:4">
      <c r="C278" s="65"/>
      <c r="D278" s="65"/>
    </row>
    <row r="279" spans="3:4">
      <c r="C279" s="65"/>
      <c r="D279" s="65"/>
    </row>
    <row r="280" spans="3:4">
      <c r="C280" s="65"/>
      <c r="D280" s="65"/>
    </row>
    <row r="281" spans="3:4">
      <c r="C281" s="65"/>
      <c r="D281" s="65"/>
    </row>
    <row r="282" spans="3:4">
      <c r="C282" s="65"/>
      <c r="D282" s="65"/>
    </row>
    <row r="283" spans="3:4">
      <c r="C283" s="65"/>
      <c r="D283" s="65"/>
    </row>
    <row r="284" spans="3:4">
      <c r="C284" s="65"/>
      <c r="D284" s="65"/>
    </row>
    <row r="285" spans="3:4">
      <c r="C285" s="65"/>
      <c r="D285" s="65"/>
    </row>
    <row r="286" spans="3:4">
      <c r="C286" s="65"/>
      <c r="D286" s="65"/>
    </row>
    <row r="287" spans="3:4">
      <c r="C287" s="65"/>
      <c r="D287" s="65"/>
    </row>
    <row r="288" spans="3:4">
      <c r="C288" s="65"/>
      <c r="D288" s="65"/>
    </row>
    <row r="289" spans="3:4">
      <c r="C289" s="65"/>
      <c r="D289" s="65"/>
    </row>
    <row r="290" spans="3:4">
      <c r="C290" s="65"/>
      <c r="D290" s="65"/>
    </row>
    <row r="291" spans="3:4">
      <c r="C291" s="65"/>
      <c r="D291" s="65"/>
    </row>
    <row r="292" spans="3:4">
      <c r="C292" s="65"/>
      <c r="D292" s="65"/>
    </row>
    <row r="293" spans="3:4">
      <c r="C293" s="65"/>
      <c r="D293" s="65"/>
    </row>
    <row r="294" spans="3:4">
      <c r="C294" s="65"/>
      <c r="D294" s="65"/>
    </row>
    <row r="295" spans="3:4">
      <c r="C295" s="65"/>
      <c r="D295" s="65"/>
    </row>
    <row r="296" spans="3:4">
      <c r="C296" s="65"/>
      <c r="D296" s="65"/>
    </row>
    <row r="297" spans="3:4">
      <c r="C297" s="65"/>
      <c r="D297" s="65"/>
    </row>
    <row r="298" spans="3:4">
      <c r="C298" s="65"/>
      <c r="D298" s="65"/>
    </row>
    <row r="299" spans="3:4">
      <c r="C299" s="65"/>
      <c r="D299" s="65"/>
    </row>
    <row r="300" spans="3:4">
      <c r="C300" s="65"/>
      <c r="D300" s="65"/>
    </row>
    <row r="301" spans="3:4">
      <c r="C301" s="65"/>
      <c r="D301" s="65"/>
    </row>
    <row r="302" spans="3:4">
      <c r="C302" s="65"/>
      <c r="D302" s="65"/>
    </row>
    <row r="303" spans="3:4">
      <c r="C303" s="65"/>
      <c r="D303" s="65"/>
    </row>
    <row r="304" spans="3:4">
      <c r="C304" s="65"/>
      <c r="D304" s="65"/>
    </row>
    <row r="305" spans="3:4">
      <c r="C305" s="65"/>
      <c r="D305" s="65"/>
    </row>
    <row r="306" spans="3:4">
      <c r="C306" s="65"/>
      <c r="D306" s="65"/>
    </row>
    <row r="307" spans="3:4">
      <c r="C307" s="65"/>
      <c r="D307" s="65"/>
    </row>
    <row r="308" spans="3:4">
      <c r="C308" s="65"/>
      <c r="D308" s="65"/>
    </row>
    <row r="309" spans="3:4">
      <c r="C309" s="65"/>
      <c r="D309" s="65"/>
    </row>
    <row r="310" spans="3:4">
      <c r="C310" s="65"/>
      <c r="D310" s="65"/>
    </row>
    <row r="311" spans="3:4">
      <c r="C311" s="65"/>
      <c r="D311" s="65"/>
    </row>
    <row r="312" spans="3:4">
      <c r="C312" s="65"/>
      <c r="D312" s="65"/>
    </row>
    <row r="313" spans="3:4">
      <c r="C313" s="65"/>
      <c r="D313" s="65"/>
    </row>
    <row r="314" spans="3:4">
      <c r="C314" s="65"/>
      <c r="D314" s="65"/>
    </row>
    <row r="315" spans="3:4">
      <c r="C315" s="65"/>
      <c r="D315" s="65"/>
    </row>
    <row r="316" spans="3:4">
      <c r="C316" s="65"/>
      <c r="D316" s="65"/>
    </row>
    <row r="317" spans="3:4">
      <c r="C317" s="65"/>
      <c r="D317" s="65"/>
    </row>
    <row r="318" spans="3:4">
      <c r="C318" s="65"/>
      <c r="D318" s="65"/>
    </row>
    <row r="319" spans="3:4">
      <c r="C319" s="65"/>
      <c r="D319" s="65"/>
    </row>
    <row r="320" spans="3:4">
      <c r="C320" s="65"/>
      <c r="D320" s="65"/>
    </row>
    <row r="321" spans="3:4">
      <c r="C321" s="65"/>
      <c r="D321" s="65"/>
    </row>
    <row r="322" spans="3:4">
      <c r="C322" s="65"/>
      <c r="D322" s="65"/>
    </row>
    <row r="323" spans="3:4">
      <c r="C323" s="65"/>
      <c r="D323" s="65"/>
    </row>
    <row r="324" spans="3:4">
      <c r="C324" s="65"/>
      <c r="D324" s="65"/>
    </row>
    <row r="325" spans="3:4">
      <c r="C325" s="65"/>
      <c r="D325" s="65"/>
    </row>
    <row r="326" spans="3:4">
      <c r="C326" s="65"/>
      <c r="D326" s="65"/>
    </row>
    <row r="327" spans="3:4">
      <c r="C327" s="65"/>
      <c r="D327" s="65"/>
    </row>
    <row r="328" spans="3:4">
      <c r="C328" s="65"/>
      <c r="D328" s="65"/>
    </row>
    <row r="329" spans="3:4">
      <c r="C329" s="65"/>
      <c r="D329" s="65"/>
    </row>
    <row r="330" spans="3:4">
      <c r="C330" s="65"/>
      <c r="D330" s="65"/>
    </row>
    <row r="331" spans="3:4">
      <c r="C331" s="65"/>
      <c r="D331" s="65"/>
    </row>
    <row r="332" spans="3:4">
      <c r="C332" s="65"/>
      <c r="D332" s="65"/>
    </row>
    <row r="333" spans="3:4">
      <c r="C333" s="65"/>
      <c r="D333" s="65"/>
    </row>
    <row r="334" spans="3:4">
      <c r="C334" s="65"/>
      <c r="D334" s="65"/>
    </row>
    <row r="335" spans="3:4">
      <c r="C335" s="65"/>
      <c r="D335" s="65"/>
    </row>
    <row r="336" spans="3:4">
      <c r="C336" s="65"/>
      <c r="D336" s="65"/>
    </row>
    <row r="337" spans="3:4">
      <c r="C337" s="65"/>
      <c r="D337" s="65"/>
    </row>
    <row r="338" spans="3:4">
      <c r="C338" s="65"/>
      <c r="D338" s="65"/>
    </row>
    <row r="339" spans="3:4">
      <c r="C339" s="65"/>
      <c r="D339" s="65"/>
    </row>
    <row r="340" spans="3:4">
      <c r="C340" s="65"/>
      <c r="D340" s="65"/>
    </row>
    <row r="341" spans="3:4">
      <c r="C341" s="65"/>
      <c r="D341" s="65"/>
    </row>
    <row r="342" spans="3:4">
      <c r="C342" s="65"/>
      <c r="D342" s="65"/>
    </row>
    <row r="343" spans="3:4">
      <c r="C343" s="65"/>
      <c r="D343" s="65"/>
    </row>
    <row r="344" spans="3:4">
      <c r="C344" s="65"/>
      <c r="D344" s="65"/>
    </row>
    <row r="345" spans="3:4">
      <c r="C345" s="65"/>
      <c r="D345" s="65"/>
    </row>
    <row r="346" spans="3:4">
      <c r="C346" s="65"/>
      <c r="D346" s="65"/>
    </row>
    <row r="347" spans="3:4">
      <c r="C347" s="65"/>
      <c r="D347" s="65"/>
    </row>
    <row r="348" spans="3:4">
      <c r="C348" s="65"/>
      <c r="D348" s="65"/>
    </row>
    <row r="349" spans="3:4">
      <c r="C349" s="65"/>
      <c r="D349" s="65"/>
    </row>
    <row r="350" spans="3:4">
      <c r="C350" s="65"/>
      <c r="D350" s="65"/>
    </row>
    <row r="351" spans="3:4">
      <c r="C351" s="65"/>
      <c r="D351" s="65"/>
    </row>
    <row r="352" spans="3:4">
      <c r="C352" s="65"/>
      <c r="D352" s="65"/>
    </row>
    <row r="353" spans="3:4">
      <c r="C353" s="65"/>
      <c r="D353" s="65"/>
    </row>
    <row r="354" spans="3:4">
      <c r="C354" s="65"/>
      <c r="D354" s="65"/>
    </row>
    <row r="355" spans="3:4">
      <c r="C355" s="65"/>
      <c r="D355" s="65"/>
    </row>
    <row r="356" spans="3:4">
      <c r="C356" s="65"/>
      <c r="D356" s="65"/>
    </row>
    <row r="357" spans="3:4">
      <c r="C357" s="65"/>
      <c r="D357" s="65"/>
    </row>
    <row r="358" spans="3:4">
      <c r="C358" s="65"/>
      <c r="D358" s="65"/>
    </row>
    <row r="359" spans="3:4">
      <c r="C359" s="65"/>
      <c r="D359" s="65"/>
    </row>
    <row r="360" spans="3:4">
      <c r="C360" s="65"/>
      <c r="D360" s="65"/>
    </row>
    <row r="361" spans="3:4">
      <c r="C361" s="65"/>
      <c r="D361" s="65"/>
    </row>
    <row r="362" spans="3:4">
      <c r="C362" s="65"/>
      <c r="D362" s="65"/>
    </row>
    <row r="363" spans="3:4">
      <c r="C363" s="65"/>
      <c r="D363" s="65"/>
    </row>
    <row r="364" spans="3:4">
      <c r="C364" s="65"/>
      <c r="D364" s="65"/>
    </row>
    <row r="365" spans="3:4">
      <c r="C365" s="65"/>
      <c r="D365" s="65"/>
    </row>
    <row r="366" spans="3:4">
      <c r="C366" s="65"/>
      <c r="D366" s="65"/>
    </row>
    <row r="367" spans="3:4">
      <c r="C367" s="65"/>
      <c r="D367" s="65"/>
    </row>
    <row r="368" spans="3:4">
      <c r="C368" s="65"/>
      <c r="D368" s="65"/>
    </row>
    <row r="369" spans="3:4">
      <c r="C369" s="65"/>
      <c r="D369" s="65"/>
    </row>
    <row r="370" spans="3:4">
      <c r="C370" s="65"/>
      <c r="D370" s="65"/>
    </row>
    <row r="371" spans="3:4">
      <c r="C371" s="65"/>
      <c r="D371" s="65"/>
    </row>
    <row r="372" spans="3:4">
      <c r="C372" s="65"/>
      <c r="D372" s="65"/>
    </row>
    <row r="373" spans="3:4">
      <c r="C373" s="65"/>
      <c r="D373" s="65"/>
    </row>
    <row r="374" spans="3:4">
      <c r="C374" s="65"/>
      <c r="D374" s="65"/>
    </row>
    <row r="375" spans="3:4">
      <c r="C375" s="65"/>
      <c r="D375" s="65"/>
    </row>
    <row r="376" spans="3:4">
      <c r="C376" s="65"/>
      <c r="D376" s="65"/>
    </row>
    <row r="377" spans="3:4">
      <c r="C377" s="65"/>
      <c r="D377" s="65"/>
    </row>
    <row r="378" spans="3:4">
      <c r="C378" s="65"/>
      <c r="D378" s="65"/>
    </row>
    <row r="379" spans="3:4">
      <c r="C379" s="65"/>
      <c r="D379" s="65"/>
    </row>
    <row r="380" spans="3:4">
      <c r="C380" s="65"/>
      <c r="D380" s="65"/>
    </row>
    <row r="381" spans="3:4">
      <c r="C381" s="65"/>
      <c r="D381" s="65"/>
    </row>
    <row r="382" spans="3:4">
      <c r="C382" s="65"/>
      <c r="D382" s="65"/>
    </row>
    <row r="383" spans="3:4">
      <c r="C383" s="65"/>
      <c r="D383" s="65"/>
    </row>
    <row r="384" spans="3:4">
      <c r="C384" s="65"/>
      <c r="D384" s="65"/>
    </row>
    <row r="385" spans="3:4">
      <c r="C385" s="65"/>
      <c r="D385" s="65"/>
    </row>
    <row r="386" spans="3:4">
      <c r="C386" s="65"/>
      <c r="D386" s="65"/>
    </row>
    <row r="387" spans="3:4">
      <c r="C387" s="65"/>
      <c r="D387" s="65"/>
    </row>
    <row r="388" spans="3:4">
      <c r="C388" s="65"/>
      <c r="D388" s="65"/>
    </row>
    <row r="389" spans="3:4">
      <c r="C389" s="65"/>
      <c r="D389" s="65"/>
    </row>
    <row r="390" spans="3:4">
      <c r="C390" s="65"/>
      <c r="D390" s="65"/>
    </row>
    <row r="391" spans="3:4">
      <c r="C391" s="65"/>
      <c r="D391" s="65"/>
    </row>
    <row r="392" spans="3:4">
      <c r="C392" s="65"/>
      <c r="D392" s="65"/>
    </row>
    <row r="393" spans="3:4">
      <c r="C393" s="65"/>
      <c r="D393" s="65"/>
    </row>
    <row r="394" spans="3:4">
      <c r="C394" s="65"/>
      <c r="D394" s="65"/>
    </row>
    <row r="395" spans="3:4">
      <c r="C395" s="65"/>
      <c r="D395" s="65"/>
    </row>
    <row r="396" spans="3:4">
      <c r="C396" s="65"/>
      <c r="D396" s="65"/>
    </row>
    <row r="397" spans="3:4">
      <c r="C397" s="65"/>
      <c r="D397" s="65"/>
    </row>
    <row r="398" spans="3:4">
      <c r="C398" s="65"/>
      <c r="D398" s="65"/>
    </row>
    <row r="399" spans="3:4">
      <c r="C399" s="65"/>
      <c r="D399" s="65"/>
    </row>
    <row r="400" spans="3:4">
      <c r="C400" s="65"/>
      <c r="D400" s="65"/>
    </row>
    <row r="401" spans="3:4">
      <c r="C401" s="65"/>
      <c r="D401" s="65"/>
    </row>
    <row r="402" spans="3:4">
      <c r="C402" s="65"/>
      <c r="D402" s="65"/>
    </row>
    <row r="403" spans="3:4">
      <c r="C403" s="65"/>
      <c r="D403" s="65"/>
    </row>
    <row r="404" spans="3:4">
      <c r="C404" s="65"/>
      <c r="D404" s="65"/>
    </row>
    <row r="405" spans="3:4">
      <c r="C405" s="65"/>
      <c r="D405" s="65"/>
    </row>
    <row r="406" spans="3:4">
      <c r="C406" s="65"/>
      <c r="D406" s="65"/>
    </row>
    <row r="407" spans="3:4">
      <c r="C407" s="65"/>
      <c r="D407" s="65"/>
    </row>
    <row r="408" spans="3:4">
      <c r="C408" s="65"/>
      <c r="D408" s="65"/>
    </row>
    <row r="409" spans="3:4">
      <c r="C409" s="65"/>
      <c r="D409" s="65"/>
    </row>
    <row r="410" spans="3:4">
      <c r="C410" s="65"/>
      <c r="D410" s="65"/>
    </row>
    <row r="411" spans="3:4">
      <c r="C411" s="65"/>
      <c r="D411" s="65"/>
    </row>
    <row r="412" spans="3:4">
      <c r="C412" s="65"/>
      <c r="D412" s="65"/>
    </row>
    <row r="413" spans="3:4">
      <c r="C413" s="65"/>
      <c r="D413" s="65"/>
    </row>
    <row r="414" spans="3:4">
      <c r="C414" s="65"/>
      <c r="D414" s="65"/>
    </row>
    <row r="415" spans="3:4">
      <c r="C415" s="65"/>
      <c r="D415" s="65"/>
    </row>
    <row r="416" spans="3:4">
      <c r="C416" s="65"/>
      <c r="D416" s="65"/>
    </row>
    <row r="417" spans="3:4">
      <c r="C417" s="65"/>
      <c r="D417" s="65"/>
    </row>
    <row r="418" spans="3:4">
      <c r="C418" s="65"/>
      <c r="D418" s="65"/>
    </row>
    <row r="419" spans="3:4">
      <c r="C419" s="65"/>
      <c r="D419" s="65"/>
    </row>
    <row r="420" spans="3:4">
      <c r="C420" s="65"/>
      <c r="D420" s="65"/>
    </row>
    <row r="421" spans="3:4">
      <c r="C421" s="65"/>
      <c r="D421" s="65"/>
    </row>
    <row r="422" spans="3:4">
      <c r="C422" s="65"/>
      <c r="D422" s="65"/>
    </row>
    <row r="423" spans="3:4">
      <c r="C423" s="65"/>
      <c r="D423" s="65"/>
    </row>
    <row r="424" spans="3:4">
      <c r="C424" s="65"/>
      <c r="D424" s="65"/>
    </row>
    <row r="425" spans="3:4">
      <c r="C425" s="65"/>
      <c r="D425" s="65"/>
    </row>
    <row r="426" spans="3:4">
      <c r="C426" s="65"/>
      <c r="D426" s="65"/>
    </row>
    <row r="427" spans="3:4">
      <c r="C427" s="65"/>
      <c r="D427" s="65"/>
    </row>
    <row r="428" spans="3:4">
      <c r="C428" s="65"/>
      <c r="D428" s="65"/>
    </row>
    <row r="429" spans="3:4">
      <c r="C429" s="65"/>
      <c r="D429" s="65"/>
    </row>
    <row r="430" spans="3:4">
      <c r="C430" s="65"/>
      <c r="D430" s="65"/>
    </row>
    <row r="431" spans="3:4">
      <c r="C431" s="65"/>
      <c r="D431" s="65"/>
    </row>
    <row r="432" spans="3:4">
      <c r="C432" s="65"/>
      <c r="D432" s="65"/>
    </row>
    <row r="433" spans="3:4">
      <c r="C433" s="65"/>
      <c r="D433" s="65"/>
    </row>
    <row r="434" spans="3:4">
      <c r="C434" s="65"/>
      <c r="D434" s="65"/>
    </row>
    <row r="435" spans="3:4">
      <c r="C435" s="65"/>
      <c r="D435" s="65"/>
    </row>
    <row r="436" spans="3:4">
      <c r="C436" s="65"/>
      <c r="D436" s="65"/>
    </row>
    <row r="437" spans="3:4">
      <c r="C437" s="65"/>
      <c r="D437" s="65"/>
    </row>
    <row r="438" spans="3:4">
      <c r="C438" s="65"/>
      <c r="D438" s="65"/>
    </row>
    <row r="439" spans="3:4">
      <c r="C439" s="65"/>
      <c r="D439" s="65"/>
    </row>
    <row r="440" spans="3:4">
      <c r="C440" s="65"/>
      <c r="D440" s="65"/>
    </row>
    <row r="441" spans="3:4">
      <c r="C441" s="65"/>
      <c r="D441" s="65"/>
    </row>
    <row r="442" spans="3:4">
      <c r="C442" s="65"/>
      <c r="D442" s="65"/>
    </row>
    <row r="443" spans="3:4">
      <c r="C443" s="65"/>
      <c r="D443" s="65"/>
    </row>
    <row r="444" spans="3:4">
      <c r="C444" s="65"/>
      <c r="D444" s="65"/>
    </row>
    <row r="445" spans="3:4">
      <c r="C445" s="65"/>
      <c r="D445" s="65"/>
    </row>
    <row r="446" spans="3:4">
      <c r="C446" s="65"/>
      <c r="D446" s="65"/>
    </row>
    <row r="447" spans="3:4">
      <c r="C447" s="65"/>
      <c r="D447" s="65"/>
    </row>
    <row r="448" spans="3:4">
      <c r="C448" s="65"/>
      <c r="D448" s="65"/>
    </row>
    <row r="449" spans="3:4">
      <c r="C449" s="65"/>
      <c r="D449" s="65"/>
    </row>
    <row r="450" spans="3:4">
      <c r="C450" s="65"/>
      <c r="D450" s="65"/>
    </row>
    <row r="451" spans="3:4">
      <c r="C451" s="65"/>
      <c r="D451" s="65"/>
    </row>
    <row r="452" spans="3:4">
      <c r="C452" s="65"/>
      <c r="D452" s="65"/>
    </row>
    <row r="453" spans="3:4">
      <c r="C453" s="65"/>
      <c r="D453" s="65"/>
    </row>
    <row r="454" spans="3:4">
      <c r="C454" s="65"/>
      <c r="D454" s="65"/>
    </row>
    <row r="455" spans="3:4">
      <c r="C455" s="65"/>
      <c r="D455" s="65"/>
    </row>
    <row r="456" spans="3:4">
      <c r="C456" s="65"/>
      <c r="D456" s="65"/>
    </row>
    <row r="457" spans="3:4">
      <c r="C457" s="65"/>
      <c r="D457" s="65"/>
    </row>
    <row r="458" spans="3:4">
      <c r="C458" s="65"/>
      <c r="D458" s="65"/>
    </row>
    <row r="459" spans="3:4">
      <c r="C459" s="65"/>
      <c r="D459" s="65"/>
    </row>
    <row r="460" spans="3:4">
      <c r="C460" s="65"/>
      <c r="D460" s="65"/>
    </row>
    <row r="461" spans="3:4">
      <c r="C461" s="65"/>
      <c r="D461" s="65"/>
    </row>
    <row r="462" spans="3:4">
      <c r="C462" s="65"/>
      <c r="D462" s="65"/>
    </row>
    <row r="463" spans="3:4">
      <c r="C463" s="65"/>
      <c r="D463" s="65"/>
    </row>
    <row r="464" spans="3:4">
      <c r="C464" s="65"/>
      <c r="D464" s="65"/>
    </row>
    <row r="465" spans="3:4">
      <c r="C465" s="65"/>
      <c r="D465" s="65"/>
    </row>
    <row r="466" spans="3:4">
      <c r="C466" s="65"/>
      <c r="D466" s="65"/>
    </row>
    <row r="467" spans="3:4">
      <c r="C467" s="65"/>
      <c r="D467" s="65"/>
    </row>
    <row r="468" spans="3:4">
      <c r="C468" s="65"/>
      <c r="D468" s="65"/>
    </row>
    <row r="469" spans="3:4">
      <c r="C469" s="65"/>
      <c r="D469" s="65"/>
    </row>
    <row r="470" spans="3:4">
      <c r="C470" s="65"/>
      <c r="D470" s="65"/>
    </row>
    <row r="471" spans="3:4">
      <c r="C471" s="65"/>
      <c r="D471" s="65"/>
    </row>
    <row r="472" spans="3:4">
      <c r="C472" s="65"/>
      <c r="D472" s="65"/>
    </row>
    <row r="473" spans="3:4">
      <c r="C473" s="65"/>
      <c r="D473" s="65"/>
    </row>
    <row r="474" spans="3:4">
      <c r="C474" s="65"/>
      <c r="D474" s="65"/>
    </row>
    <row r="475" spans="3:4">
      <c r="C475" s="65"/>
      <c r="D475" s="65"/>
    </row>
    <row r="476" spans="3:4">
      <c r="C476" s="65"/>
      <c r="D476" s="65"/>
    </row>
    <row r="477" spans="3:4">
      <c r="C477" s="65"/>
      <c r="D477" s="65"/>
    </row>
    <row r="478" spans="3:4">
      <c r="C478" s="65"/>
      <c r="D478" s="65"/>
    </row>
    <row r="479" spans="3:4">
      <c r="C479" s="65"/>
      <c r="D479" s="65"/>
    </row>
    <row r="480" spans="3:4">
      <c r="C480" s="65"/>
      <c r="D480" s="65"/>
    </row>
    <row r="481" spans="3:4">
      <c r="C481" s="65"/>
      <c r="D481" s="65"/>
    </row>
    <row r="482" spans="3:4">
      <c r="C482" s="65"/>
      <c r="D482" s="65"/>
    </row>
    <row r="483" spans="3:4">
      <c r="C483" s="65"/>
      <c r="D483" s="65"/>
    </row>
    <row r="484" spans="3:4">
      <c r="C484" s="65"/>
      <c r="D484" s="65"/>
    </row>
    <row r="485" spans="3:4">
      <c r="C485" s="65"/>
      <c r="D485" s="65"/>
    </row>
    <row r="486" spans="3:4">
      <c r="C486" s="65"/>
      <c r="D486" s="65"/>
    </row>
    <row r="487" spans="3:4">
      <c r="C487" s="65"/>
      <c r="D487" s="65"/>
    </row>
    <row r="488" spans="3:4">
      <c r="C488" s="65"/>
      <c r="D488" s="65"/>
    </row>
    <row r="489" spans="3:4">
      <c r="C489" s="65"/>
      <c r="D489" s="65"/>
    </row>
    <row r="490" spans="3:4">
      <c r="C490" s="65"/>
      <c r="D490" s="65"/>
    </row>
    <row r="491" spans="3:4">
      <c r="C491" s="65"/>
      <c r="D491" s="65"/>
    </row>
    <row r="492" spans="3:4">
      <c r="C492" s="65"/>
      <c r="D492" s="65"/>
    </row>
    <row r="493" spans="3:4">
      <c r="C493" s="65"/>
      <c r="D493" s="65"/>
    </row>
    <row r="494" spans="3:4">
      <c r="C494" s="65"/>
      <c r="D494" s="65"/>
    </row>
    <row r="495" spans="3:4">
      <c r="C495" s="65"/>
      <c r="D495" s="65"/>
    </row>
    <row r="496" spans="3:4">
      <c r="C496" s="65"/>
      <c r="D496" s="65"/>
    </row>
    <row r="497" spans="3:4">
      <c r="C497" s="65"/>
      <c r="D497" s="65"/>
    </row>
    <row r="498" spans="3:4">
      <c r="C498" s="65"/>
      <c r="D498" s="65"/>
    </row>
    <row r="499" spans="3:4">
      <c r="C499" s="65"/>
      <c r="D499" s="65"/>
    </row>
    <row r="500" spans="3:4">
      <c r="C500" s="65"/>
      <c r="D500" s="65"/>
    </row>
    <row r="501" spans="3:4">
      <c r="C501" s="65"/>
      <c r="D501" s="65"/>
    </row>
    <row r="502" spans="3:4">
      <c r="C502" s="65"/>
      <c r="D502" s="65"/>
    </row>
    <row r="503" spans="3:4">
      <c r="C503" s="65"/>
      <c r="D503" s="65"/>
    </row>
    <row r="504" spans="3:4">
      <c r="C504" s="65"/>
      <c r="D504" s="65"/>
    </row>
    <row r="505" spans="3:4">
      <c r="C505" s="65"/>
      <c r="D505" s="65"/>
    </row>
    <row r="506" spans="3:4">
      <c r="C506" s="65"/>
      <c r="D506" s="65"/>
    </row>
    <row r="507" spans="3:4">
      <c r="C507" s="65"/>
      <c r="D507" s="65"/>
    </row>
    <row r="508" spans="3:4">
      <c r="C508" s="65"/>
      <c r="D508" s="65"/>
    </row>
    <row r="509" spans="3:4">
      <c r="C509" s="65"/>
      <c r="D509" s="65"/>
    </row>
    <row r="510" spans="3:4">
      <c r="C510" s="65"/>
      <c r="D510" s="65"/>
    </row>
    <row r="511" spans="3:4">
      <c r="C511" s="65"/>
      <c r="D511" s="65"/>
    </row>
    <row r="512" spans="3:4">
      <c r="C512" s="65"/>
      <c r="D512" s="65"/>
    </row>
    <row r="513" spans="3:4">
      <c r="C513" s="65"/>
      <c r="D513" s="65"/>
    </row>
    <row r="514" spans="3:4">
      <c r="C514" s="65"/>
      <c r="D514" s="65"/>
    </row>
    <row r="515" spans="3:4">
      <c r="C515" s="65"/>
      <c r="D515" s="65"/>
    </row>
    <row r="516" spans="3:4">
      <c r="C516" s="65"/>
      <c r="D516" s="65"/>
    </row>
    <row r="517" spans="3:4">
      <c r="C517" s="65"/>
      <c r="D517" s="65"/>
    </row>
    <row r="518" spans="3:4">
      <c r="C518" s="65"/>
      <c r="D518" s="65"/>
    </row>
    <row r="519" spans="3:4">
      <c r="C519" s="65"/>
      <c r="D519" s="65"/>
    </row>
    <row r="520" spans="3:4">
      <c r="C520" s="65"/>
      <c r="D520" s="65"/>
    </row>
    <row r="521" spans="3:4">
      <c r="C521" s="65"/>
      <c r="D521" s="65"/>
    </row>
    <row r="522" spans="3:4">
      <c r="C522" s="65"/>
      <c r="D522" s="65"/>
    </row>
    <row r="523" spans="3:4">
      <c r="C523" s="65"/>
      <c r="D523" s="65"/>
    </row>
    <row r="524" spans="3:4">
      <c r="C524" s="65"/>
      <c r="D524" s="65"/>
    </row>
    <row r="525" spans="3:4">
      <c r="C525" s="65"/>
      <c r="D525" s="65"/>
    </row>
    <row r="526" spans="3:4">
      <c r="C526" s="65"/>
      <c r="D526" s="65"/>
    </row>
    <row r="527" spans="3:4">
      <c r="C527" s="65"/>
      <c r="D527" s="65"/>
    </row>
    <row r="528" spans="3:4">
      <c r="C528" s="65"/>
      <c r="D528" s="65"/>
    </row>
    <row r="529" spans="3:4">
      <c r="C529" s="65"/>
      <c r="D529" s="65"/>
    </row>
    <row r="530" spans="3:4">
      <c r="C530" s="65"/>
      <c r="D530" s="65"/>
    </row>
    <row r="531" spans="3:4">
      <c r="C531" s="65"/>
      <c r="D531" s="65"/>
    </row>
    <row r="532" spans="3:4">
      <c r="C532" s="65"/>
      <c r="D532" s="65"/>
    </row>
    <row r="533" spans="3:4">
      <c r="C533" s="65"/>
      <c r="D533" s="65"/>
    </row>
    <row r="534" spans="3:4">
      <c r="C534" s="65"/>
      <c r="D534" s="65"/>
    </row>
    <row r="535" spans="3:4">
      <c r="C535" s="65"/>
      <c r="D535" s="65"/>
    </row>
    <row r="536" spans="3:4">
      <c r="C536" s="65"/>
      <c r="D536" s="65"/>
    </row>
    <row r="537" spans="3:4">
      <c r="C537" s="65"/>
      <c r="D537" s="65"/>
    </row>
    <row r="538" spans="3:4">
      <c r="C538" s="65"/>
      <c r="D538" s="65"/>
    </row>
    <row r="539" spans="3:4">
      <c r="C539" s="65"/>
      <c r="D539" s="65"/>
    </row>
    <row r="540" spans="3:4">
      <c r="C540" s="65"/>
      <c r="D540" s="65"/>
    </row>
    <row r="541" spans="3:4">
      <c r="C541" s="65"/>
      <c r="D541" s="65"/>
    </row>
    <row r="542" spans="3:4">
      <c r="C542" s="65"/>
      <c r="D542" s="65"/>
    </row>
    <row r="543" spans="3:4">
      <c r="C543" s="65"/>
      <c r="D543" s="65"/>
    </row>
    <row r="544" spans="3:4">
      <c r="C544" s="65"/>
      <c r="D544" s="65"/>
    </row>
    <row r="545" spans="3:4">
      <c r="C545" s="65"/>
      <c r="D545" s="65"/>
    </row>
    <row r="546" spans="3:4">
      <c r="C546" s="65"/>
      <c r="D546" s="65"/>
    </row>
    <row r="547" spans="3:4">
      <c r="C547" s="65"/>
      <c r="D547" s="65"/>
    </row>
    <row r="548" spans="3:4">
      <c r="C548" s="65"/>
      <c r="D548" s="65"/>
    </row>
    <row r="549" spans="3:4">
      <c r="C549" s="65"/>
      <c r="D549" s="65"/>
    </row>
    <row r="550" spans="3:4">
      <c r="C550" s="65"/>
      <c r="D550" s="65"/>
    </row>
    <row r="551" spans="3:4">
      <c r="C551" s="65"/>
      <c r="D551" s="65"/>
    </row>
    <row r="552" spans="3:4">
      <c r="C552" s="65"/>
      <c r="D552" s="65"/>
    </row>
    <row r="553" spans="3:4">
      <c r="C553" s="65"/>
      <c r="D553" s="65"/>
    </row>
    <row r="554" spans="3:4">
      <c r="C554" s="65"/>
      <c r="D554" s="65"/>
    </row>
    <row r="555" spans="3:4">
      <c r="C555" s="65"/>
      <c r="D555" s="65"/>
    </row>
    <row r="556" spans="3:4">
      <c r="C556" s="65"/>
      <c r="D556" s="65"/>
    </row>
    <row r="557" spans="3:4">
      <c r="C557" s="65"/>
      <c r="D557" s="65"/>
    </row>
    <row r="558" spans="3:4">
      <c r="C558" s="65"/>
      <c r="D558" s="65"/>
    </row>
    <row r="559" spans="3:4">
      <c r="C559" s="65"/>
      <c r="D559" s="65"/>
    </row>
    <row r="560" spans="3:4">
      <c r="C560" s="65"/>
      <c r="D560" s="65"/>
    </row>
    <row r="561" spans="3:4">
      <c r="C561" s="65"/>
      <c r="D561" s="65"/>
    </row>
    <row r="562" spans="3:4">
      <c r="C562" s="65"/>
      <c r="D562" s="65"/>
    </row>
    <row r="563" spans="3:4">
      <c r="C563" s="65"/>
      <c r="D563" s="65"/>
    </row>
    <row r="564" spans="3:4">
      <c r="C564" s="65"/>
      <c r="D564" s="65"/>
    </row>
    <row r="565" spans="3:4">
      <c r="C565" s="65"/>
      <c r="D565" s="65"/>
    </row>
    <row r="566" spans="3:4">
      <c r="C566" s="65"/>
      <c r="D566" s="65"/>
    </row>
    <row r="567" spans="3:4">
      <c r="C567" s="65"/>
      <c r="D567" s="65"/>
    </row>
    <row r="568" spans="3:4">
      <c r="C568" s="65"/>
      <c r="D568" s="65"/>
    </row>
    <row r="569" spans="3:4">
      <c r="C569" s="65"/>
      <c r="D569" s="65"/>
    </row>
    <row r="570" spans="3:4">
      <c r="C570" s="65"/>
      <c r="D570" s="65"/>
    </row>
    <row r="571" spans="3:4">
      <c r="C571" s="65"/>
      <c r="D571" s="65"/>
    </row>
    <row r="572" spans="3:4">
      <c r="C572" s="65"/>
      <c r="D572" s="65"/>
    </row>
    <row r="573" spans="3:4">
      <c r="C573" s="65"/>
      <c r="D573" s="65"/>
    </row>
    <row r="574" spans="3:4">
      <c r="C574" s="65"/>
      <c r="D574" s="65"/>
    </row>
    <row r="575" spans="3:4">
      <c r="C575" s="65"/>
      <c r="D575" s="65"/>
    </row>
    <row r="576" spans="3:4">
      <c r="C576" s="65"/>
      <c r="D576" s="65"/>
    </row>
    <row r="577" spans="3:4">
      <c r="C577" s="65"/>
      <c r="D577" s="65"/>
    </row>
    <row r="578" spans="3:4">
      <c r="C578" s="65"/>
      <c r="D578" s="65"/>
    </row>
    <row r="579" spans="3:4">
      <c r="C579" s="65"/>
      <c r="D579" s="65"/>
    </row>
    <row r="580" spans="3:4">
      <c r="C580" s="65"/>
      <c r="D580" s="65"/>
    </row>
    <row r="581" spans="3:4">
      <c r="C581" s="65"/>
      <c r="D581" s="65"/>
    </row>
    <row r="582" spans="3:4">
      <c r="C582" s="65"/>
      <c r="D582" s="65"/>
    </row>
    <row r="583" spans="3:4">
      <c r="C583" s="65"/>
      <c r="D583" s="65"/>
    </row>
    <row r="584" spans="3:4">
      <c r="C584" s="65"/>
      <c r="D584" s="65"/>
    </row>
    <row r="585" spans="3:4">
      <c r="C585" s="65"/>
      <c r="D585" s="65"/>
    </row>
    <row r="586" spans="3:4">
      <c r="C586" s="65"/>
      <c r="D586" s="65"/>
    </row>
    <row r="587" spans="3:4">
      <c r="C587" s="65"/>
      <c r="D587" s="65"/>
    </row>
    <row r="588" spans="3:4">
      <c r="C588" s="65"/>
      <c r="D588" s="65"/>
    </row>
    <row r="589" spans="3:4">
      <c r="C589" s="65"/>
      <c r="D589" s="65"/>
    </row>
    <row r="590" spans="3:4">
      <c r="C590" s="65"/>
      <c r="D590" s="65"/>
    </row>
    <row r="591" spans="3:4">
      <c r="C591" s="65"/>
      <c r="D591" s="65"/>
    </row>
    <row r="592" spans="3:4">
      <c r="C592" s="65"/>
      <c r="D592" s="65"/>
    </row>
    <row r="593" spans="3:4">
      <c r="C593" s="65"/>
      <c r="D593" s="65"/>
    </row>
    <row r="594" spans="3:4">
      <c r="C594" s="65"/>
      <c r="D594" s="65"/>
    </row>
    <row r="595" spans="3:4">
      <c r="C595" s="65"/>
      <c r="D595" s="65"/>
    </row>
    <row r="596" spans="3:4">
      <c r="C596" s="65"/>
      <c r="D596" s="65"/>
    </row>
    <row r="597" spans="3:4">
      <c r="C597" s="65"/>
      <c r="D597" s="65"/>
    </row>
    <row r="598" spans="3:4">
      <c r="C598" s="65"/>
      <c r="D598" s="65"/>
    </row>
    <row r="599" spans="3:4">
      <c r="C599" s="65"/>
      <c r="D599" s="65"/>
    </row>
    <row r="600" spans="3:4">
      <c r="C600" s="65"/>
      <c r="D600" s="65"/>
    </row>
    <row r="601" spans="3:4">
      <c r="C601" s="65"/>
      <c r="D601" s="65"/>
    </row>
    <row r="602" spans="3:4">
      <c r="C602" s="65"/>
      <c r="D602" s="65"/>
    </row>
    <row r="603" spans="3:4">
      <c r="C603" s="65"/>
      <c r="D603" s="65"/>
    </row>
    <row r="604" spans="3:4">
      <c r="C604" s="65"/>
      <c r="D604" s="65"/>
    </row>
    <row r="605" spans="3:4">
      <c r="C605" s="65"/>
      <c r="D605" s="65"/>
    </row>
    <row r="606" spans="3:4">
      <c r="C606" s="65"/>
      <c r="D606" s="65"/>
    </row>
    <row r="607" spans="3:4">
      <c r="C607" s="65"/>
      <c r="D607" s="65"/>
    </row>
    <row r="608" spans="3:4">
      <c r="C608" s="65"/>
      <c r="D608" s="65"/>
    </row>
    <row r="609" spans="3:4">
      <c r="C609" s="65"/>
      <c r="D609" s="65"/>
    </row>
    <row r="610" spans="3:4">
      <c r="C610" s="65"/>
      <c r="D610" s="65"/>
    </row>
    <row r="611" spans="3:4">
      <c r="C611" s="65"/>
      <c r="D611" s="65"/>
    </row>
    <row r="612" spans="3:4">
      <c r="C612" s="65"/>
      <c r="D612" s="65"/>
    </row>
    <row r="613" spans="3:4">
      <c r="C613" s="65"/>
      <c r="D613" s="65"/>
    </row>
    <row r="614" spans="3:4">
      <c r="C614" s="65"/>
      <c r="D614" s="65"/>
    </row>
    <row r="615" spans="3:4">
      <c r="C615" s="65"/>
      <c r="D615" s="65"/>
    </row>
    <row r="616" spans="3:4">
      <c r="C616" s="65"/>
      <c r="D616" s="65"/>
    </row>
    <row r="617" spans="3:4">
      <c r="C617" s="65"/>
      <c r="D617" s="65"/>
    </row>
    <row r="618" spans="3:4">
      <c r="C618" s="65"/>
      <c r="D618" s="65"/>
    </row>
    <row r="619" spans="3:4">
      <c r="C619" s="65"/>
      <c r="D619" s="65"/>
    </row>
    <row r="620" spans="3:4">
      <c r="C620" s="65"/>
      <c r="D620" s="65"/>
    </row>
    <row r="621" spans="3:4">
      <c r="C621" s="65"/>
      <c r="D621" s="65"/>
    </row>
    <row r="622" spans="3:4">
      <c r="C622" s="65"/>
      <c r="D622" s="65"/>
    </row>
    <row r="623" spans="3:4">
      <c r="C623" s="65"/>
      <c r="D623" s="65"/>
    </row>
    <row r="624" spans="3:4">
      <c r="C624" s="65"/>
      <c r="D624" s="65"/>
    </row>
    <row r="625" spans="3:4">
      <c r="C625" s="65"/>
      <c r="D625" s="65"/>
    </row>
    <row r="626" spans="3:4">
      <c r="C626" s="65"/>
      <c r="D626" s="65"/>
    </row>
    <row r="627" spans="3:4">
      <c r="C627" s="65"/>
      <c r="D627" s="65"/>
    </row>
    <row r="628" spans="3:4">
      <c r="C628" s="65"/>
      <c r="D628" s="65"/>
    </row>
    <row r="629" spans="3:4">
      <c r="C629" s="65"/>
      <c r="D629" s="65"/>
    </row>
    <row r="630" spans="3:4">
      <c r="C630" s="65"/>
      <c r="D630" s="65"/>
    </row>
    <row r="631" spans="3:4">
      <c r="C631" s="65"/>
      <c r="D631" s="65"/>
    </row>
    <row r="632" spans="3:4">
      <c r="C632" s="65"/>
      <c r="D632" s="65"/>
    </row>
    <row r="633" spans="3:4">
      <c r="C633" s="65"/>
      <c r="D633" s="65"/>
    </row>
    <row r="634" spans="3:4">
      <c r="C634" s="65"/>
      <c r="D634" s="65"/>
    </row>
    <row r="635" spans="3:4">
      <c r="C635" s="65"/>
      <c r="D635" s="65"/>
    </row>
    <row r="636" spans="3:4">
      <c r="C636" s="65"/>
      <c r="D636" s="65"/>
    </row>
    <row r="637" spans="3:4">
      <c r="C637" s="65"/>
      <c r="D637" s="65"/>
    </row>
    <row r="638" spans="3:4">
      <c r="C638" s="65"/>
      <c r="D638" s="65"/>
    </row>
    <row r="639" spans="3:4">
      <c r="C639" s="65"/>
      <c r="D639" s="65"/>
    </row>
    <row r="640" spans="3:4">
      <c r="C640" s="65"/>
      <c r="D640" s="65"/>
    </row>
    <row r="641" spans="3:4">
      <c r="C641" s="65"/>
      <c r="D641" s="65"/>
    </row>
    <row r="642" spans="3:4">
      <c r="C642" s="65"/>
      <c r="D642" s="65"/>
    </row>
    <row r="643" spans="3:4">
      <c r="C643" s="65"/>
      <c r="D643" s="65"/>
    </row>
    <row r="644" spans="3:4">
      <c r="C644" s="65"/>
      <c r="D644" s="65"/>
    </row>
    <row r="645" spans="3:4">
      <c r="C645" s="65"/>
      <c r="D645" s="65"/>
    </row>
    <row r="646" spans="3:4">
      <c r="C646" s="65"/>
      <c r="D646" s="65"/>
    </row>
    <row r="647" spans="3:4">
      <c r="C647" s="65"/>
      <c r="D647" s="65"/>
    </row>
    <row r="648" spans="3:4">
      <c r="C648" s="65"/>
      <c r="D648" s="65"/>
    </row>
    <row r="649" spans="3:4">
      <c r="C649" s="65"/>
      <c r="D649" s="65"/>
    </row>
    <row r="650" spans="3:4">
      <c r="C650" s="65"/>
      <c r="D650" s="65"/>
    </row>
    <row r="651" spans="3:4">
      <c r="C651" s="65"/>
      <c r="D651" s="65"/>
    </row>
    <row r="652" spans="3:4">
      <c r="C652" s="65"/>
      <c r="D652" s="65"/>
    </row>
    <row r="653" spans="3:4">
      <c r="C653" s="65"/>
      <c r="D653" s="65"/>
    </row>
    <row r="654" spans="3:4">
      <c r="C654" s="65"/>
      <c r="D654" s="65"/>
    </row>
    <row r="655" spans="3:4">
      <c r="C655" s="65"/>
      <c r="D655" s="65"/>
    </row>
    <row r="656" spans="3:4">
      <c r="C656" s="65"/>
      <c r="D656" s="65"/>
    </row>
    <row r="657" spans="3:4">
      <c r="C657" s="65"/>
      <c r="D657" s="65"/>
    </row>
    <row r="658" spans="3:4">
      <c r="C658" s="65"/>
      <c r="D658" s="65"/>
    </row>
    <row r="659" spans="3:4">
      <c r="C659" s="65"/>
      <c r="D659" s="65"/>
    </row>
    <row r="660" spans="3:4">
      <c r="C660" s="65"/>
      <c r="D660" s="65"/>
    </row>
    <row r="661" spans="3:4">
      <c r="C661" s="65"/>
      <c r="D661" s="65"/>
    </row>
    <row r="662" spans="3:4">
      <c r="C662" s="65"/>
      <c r="D662" s="65"/>
    </row>
    <row r="663" spans="3:4">
      <c r="C663" s="65"/>
      <c r="D663" s="65"/>
    </row>
    <row r="664" spans="3:4">
      <c r="C664" s="65"/>
      <c r="D664" s="65"/>
    </row>
    <row r="665" spans="3:4">
      <c r="C665" s="65"/>
      <c r="D665" s="65"/>
    </row>
    <row r="666" spans="3:4">
      <c r="C666" s="65"/>
      <c r="D666" s="65"/>
    </row>
    <row r="667" spans="3:4">
      <c r="C667" s="65"/>
      <c r="D667" s="65"/>
    </row>
    <row r="668" spans="3:4">
      <c r="C668" s="65"/>
      <c r="D668" s="65"/>
    </row>
    <row r="669" spans="3:4">
      <c r="C669" s="65"/>
      <c r="D669" s="65"/>
    </row>
    <row r="670" spans="3:4">
      <c r="C670" s="65"/>
      <c r="D670" s="65"/>
    </row>
    <row r="671" spans="3:4">
      <c r="C671" s="65"/>
      <c r="D671" s="65"/>
    </row>
    <row r="672" spans="3:4">
      <c r="C672" s="65"/>
      <c r="D672" s="65"/>
    </row>
    <row r="673" spans="3:4">
      <c r="C673" s="65"/>
      <c r="D673" s="65"/>
    </row>
    <row r="674" spans="3:4">
      <c r="C674" s="65"/>
      <c r="D674" s="65"/>
    </row>
    <row r="675" spans="3:4">
      <c r="C675" s="65"/>
      <c r="D675" s="65"/>
    </row>
    <row r="676" spans="3:4">
      <c r="C676" s="65"/>
      <c r="D676" s="65"/>
    </row>
    <row r="677" spans="3:4">
      <c r="C677" s="65"/>
      <c r="D677" s="65"/>
    </row>
    <row r="678" spans="3:4">
      <c r="C678" s="65"/>
      <c r="D678" s="65"/>
    </row>
    <row r="679" spans="3:4">
      <c r="C679" s="65"/>
      <c r="D679" s="65"/>
    </row>
    <row r="680" spans="3:4">
      <c r="C680" s="65"/>
      <c r="D680" s="65"/>
    </row>
    <row r="681" spans="3:4">
      <c r="C681" s="65"/>
      <c r="D681" s="65"/>
    </row>
    <row r="682" spans="3:4">
      <c r="C682" s="65"/>
      <c r="D682" s="65"/>
    </row>
    <row r="683" spans="3:4">
      <c r="C683" s="65"/>
      <c r="D683" s="65"/>
    </row>
    <row r="684" spans="3:4">
      <c r="C684" s="65"/>
      <c r="D684" s="65"/>
    </row>
    <row r="685" spans="3:4">
      <c r="C685" s="65"/>
      <c r="D685" s="65"/>
    </row>
    <row r="686" spans="3:4">
      <c r="C686" s="65"/>
      <c r="D686" s="65"/>
    </row>
    <row r="687" spans="3:4">
      <c r="C687" s="65"/>
      <c r="D687" s="65"/>
    </row>
    <row r="688" spans="3:4">
      <c r="C688" s="65"/>
      <c r="D688" s="65"/>
    </row>
    <row r="689" spans="3:4">
      <c r="C689" s="65"/>
      <c r="D689" s="65"/>
    </row>
    <row r="690" spans="3:4">
      <c r="C690" s="65"/>
      <c r="D690" s="65"/>
    </row>
    <row r="691" spans="3:4">
      <c r="C691" s="65"/>
      <c r="D691" s="65"/>
    </row>
    <row r="692" spans="3:4">
      <c r="C692" s="65"/>
      <c r="D692" s="65"/>
    </row>
    <row r="693" spans="3:4">
      <c r="C693" s="65"/>
      <c r="D693" s="65"/>
    </row>
    <row r="694" spans="3:4">
      <c r="C694" s="65"/>
      <c r="D694" s="65"/>
    </row>
    <row r="695" spans="3:4">
      <c r="C695" s="65"/>
      <c r="D695" s="65"/>
    </row>
    <row r="696" spans="3:4">
      <c r="C696" s="65"/>
      <c r="D696" s="65"/>
    </row>
    <row r="697" spans="3:4">
      <c r="C697" s="65"/>
      <c r="D697" s="65"/>
    </row>
    <row r="698" spans="3:4">
      <c r="C698" s="65"/>
      <c r="D698" s="65"/>
    </row>
    <row r="699" spans="3:4">
      <c r="C699" s="65"/>
      <c r="D699" s="65"/>
    </row>
    <row r="700" spans="3:4">
      <c r="C700" s="65"/>
      <c r="D700" s="65"/>
    </row>
    <row r="701" spans="3:4">
      <c r="C701" s="65"/>
      <c r="D701" s="65"/>
    </row>
    <row r="702" spans="3:4">
      <c r="C702" s="65"/>
      <c r="D702" s="65"/>
    </row>
    <row r="703" spans="3:4">
      <c r="C703" s="65"/>
      <c r="D703" s="65"/>
    </row>
    <row r="704" spans="3:4">
      <c r="C704" s="65"/>
      <c r="D704" s="65"/>
    </row>
    <row r="705" spans="3:4">
      <c r="C705" s="65"/>
      <c r="D705" s="65"/>
    </row>
    <row r="706" spans="3:4">
      <c r="C706" s="65"/>
      <c r="D706" s="65"/>
    </row>
    <row r="707" spans="3:4">
      <c r="C707" s="65"/>
      <c r="D707" s="65"/>
    </row>
    <row r="708" spans="3:4">
      <c r="C708" s="65"/>
      <c r="D708" s="65"/>
    </row>
    <row r="709" spans="3:4">
      <c r="C709" s="65"/>
      <c r="D709" s="65"/>
    </row>
    <row r="710" spans="3:4">
      <c r="C710" s="65"/>
      <c r="D710" s="65"/>
    </row>
    <row r="711" spans="3:4">
      <c r="C711" s="65"/>
      <c r="D711" s="65"/>
    </row>
    <row r="712" spans="3:4">
      <c r="C712" s="65"/>
      <c r="D712" s="65"/>
    </row>
    <row r="713" spans="3:4">
      <c r="C713" s="65"/>
      <c r="D713" s="65"/>
    </row>
    <row r="714" spans="3:4">
      <c r="C714" s="65"/>
      <c r="D714" s="65"/>
    </row>
    <row r="715" spans="3:4">
      <c r="C715" s="65"/>
      <c r="D715" s="65"/>
    </row>
    <row r="716" spans="3:4">
      <c r="C716" s="65"/>
      <c r="D716" s="65"/>
    </row>
    <row r="717" spans="3:4">
      <c r="C717" s="65"/>
      <c r="D717" s="65"/>
    </row>
    <row r="718" spans="3:4">
      <c r="C718" s="65"/>
      <c r="D718" s="65"/>
    </row>
    <row r="719" spans="3:4">
      <c r="C719" s="65"/>
      <c r="D719" s="65"/>
    </row>
    <row r="720" spans="3:4">
      <c r="C720" s="65"/>
      <c r="D720" s="65"/>
    </row>
    <row r="721" spans="3:4">
      <c r="C721" s="65"/>
      <c r="D721" s="65"/>
    </row>
    <row r="722" spans="3:4">
      <c r="C722" s="65"/>
      <c r="D722" s="65"/>
    </row>
    <row r="723" spans="3:4">
      <c r="C723" s="65"/>
      <c r="D723" s="65"/>
    </row>
    <row r="724" spans="3:4">
      <c r="C724" s="65"/>
      <c r="D724" s="65"/>
    </row>
    <row r="725" spans="3:4">
      <c r="C725" s="65"/>
      <c r="D725" s="65"/>
    </row>
    <row r="726" spans="3:4">
      <c r="C726" s="65"/>
      <c r="D726" s="65"/>
    </row>
    <row r="727" spans="3:4">
      <c r="C727" s="65"/>
      <c r="D727" s="65"/>
    </row>
    <row r="728" spans="3:4">
      <c r="C728" s="65"/>
      <c r="D728" s="65"/>
    </row>
    <row r="729" spans="3:4">
      <c r="C729" s="65"/>
      <c r="D729" s="65"/>
    </row>
    <row r="730" spans="3:4">
      <c r="C730" s="65"/>
      <c r="D730" s="65"/>
    </row>
    <row r="731" spans="3:4">
      <c r="C731" s="65"/>
      <c r="D731" s="65"/>
    </row>
    <row r="732" spans="3:4">
      <c r="C732" s="65"/>
      <c r="D732" s="65"/>
    </row>
    <row r="733" spans="3:4">
      <c r="C733" s="65"/>
      <c r="D733" s="65"/>
    </row>
    <row r="734" spans="3:4">
      <c r="C734" s="65"/>
      <c r="D734" s="65"/>
    </row>
    <row r="735" spans="3:4">
      <c r="C735" s="65"/>
      <c r="D735" s="65"/>
    </row>
    <row r="736" spans="3:4">
      <c r="C736" s="65"/>
      <c r="D736" s="65"/>
    </row>
    <row r="737" spans="3:4">
      <c r="C737" s="65"/>
      <c r="D737" s="65"/>
    </row>
    <row r="738" spans="3:4">
      <c r="C738" s="65"/>
      <c r="D738" s="65"/>
    </row>
    <row r="739" spans="3:4">
      <c r="C739" s="65"/>
      <c r="D739" s="65"/>
    </row>
    <row r="740" spans="3:4">
      <c r="C740" s="65"/>
      <c r="D740" s="65"/>
    </row>
    <row r="741" spans="3:4">
      <c r="C741" s="65"/>
      <c r="D741" s="65"/>
    </row>
    <row r="742" spans="3:4">
      <c r="C742" s="65"/>
      <c r="D742" s="65"/>
    </row>
    <row r="743" spans="3:4">
      <c r="C743" s="65"/>
      <c r="D743" s="65"/>
    </row>
    <row r="744" spans="3:4">
      <c r="C744" s="65"/>
      <c r="D744" s="65"/>
    </row>
    <row r="745" spans="3:4">
      <c r="C745" s="65"/>
      <c r="D745" s="65"/>
    </row>
    <row r="746" spans="3:4">
      <c r="C746" s="65"/>
      <c r="D746" s="65"/>
    </row>
    <row r="747" spans="3:4">
      <c r="C747" s="65"/>
      <c r="D747" s="65"/>
    </row>
    <row r="748" spans="3:4">
      <c r="C748" s="65"/>
      <c r="D748" s="65"/>
    </row>
    <row r="749" spans="3:4">
      <c r="C749" s="65"/>
      <c r="D749" s="65"/>
    </row>
    <row r="750" spans="3:4">
      <c r="C750" s="65"/>
      <c r="D750" s="65"/>
    </row>
    <row r="751" spans="3:4">
      <c r="C751" s="65"/>
      <c r="D751" s="65"/>
    </row>
    <row r="752" spans="3:4">
      <c r="C752" s="65"/>
      <c r="D752" s="65"/>
    </row>
    <row r="753" spans="3:4">
      <c r="C753" s="65"/>
      <c r="D753" s="65"/>
    </row>
    <row r="754" spans="3:4">
      <c r="C754" s="65"/>
      <c r="D754" s="65"/>
    </row>
    <row r="755" spans="3:4">
      <c r="C755" s="65"/>
      <c r="D755" s="65"/>
    </row>
    <row r="756" spans="3:4">
      <c r="C756" s="65"/>
      <c r="D756" s="65"/>
    </row>
    <row r="757" spans="3:4">
      <c r="C757" s="65"/>
      <c r="D757" s="65"/>
    </row>
    <row r="758" spans="3:4">
      <c r="C758" s="65"/>
      <c r="D758" s="65"/>
    </row>
    <row r="759" spans="3:4">
      <c r="C759" s="65"/>
      <c r="D759" s="65"/>
    </row>
    <row r="760" spans="3:4">
      <c r="C760" s="65"/>
      <c r="D760" s="65"/>
    </row>
    <row r="761" spans="3:4">
      <c r="C761" s="65"/>
      <c r="D761" s="65"/>
    </row>
    <row r="762" spans="3:4">
      <c r="C762" s="65"/>
      <c r="D762" s="65"/>
    </row>
    <row r="763" spans="3:4">
      <c r="C763" s="65"/>
      <c r="D763" s="65"/>
    </row>
    <row r="764" spans="3:4">
      <c r="C764" s="65"/>
      <c r="D764" s="65"/>
    </row>
    <row r="765" spans="3:4">
      <c r="C765" s="65"/>
      <c r="D765" s="65"/>
    </row>
    <row r="766" spans="3:4">
      <c r="C766" s="65"/>
      <c r="D766" s="65"/>
    </row>
    <row r="767" spans="3:4">
      <c r="C767" s="65"/>
      <c r="D767" s="65"/>
    </row>
    <row r="768" spans="3:4">
      <c r="C768" s="65"/>
      <c r="D768" s="65"/>
    </row>
    <row r="769" spans="3:4">
      <c r="C769" s="65"/>
      <c r="D769" s="65"/>
    </row>
    <row r="770" spans="3:4">
      <c r="C770" s="65"/>
      <c r="D770" s="65"/>
    </row>
    <row r="771" spans="3:4">
      <c r="C771" s="65"/>
      <c r="D771" s="65"/>
    </row>
    <row r="772" spans="3:4">
      <c r="C772" s="65"/>
      <c r="D772" s="65"/>
    </row>
    <row r="773" spans="3:4">
      <c r="C773" s="65"/>
      <c r="D773" s="65"/>
    </row>
    <row r="774" spans="3:4">
      <c r="C774" s="65"/>
      <c r="D774" s="65"/>
    </row>
    <row r="775" spans="3:4">
      <c r="C775" s="65"/>
      <c r="D775" s="65"/>
    </row>
    <row r="776" spans="3:4">
      <c r="C776" s="65"/>
      <c r="D776" s="65"/>
    </row>
    <row r="777" spans="3:4">
      <c r="C777" s="65"/>
      <c r="D777" s="65"/>
    </row>
    <row r="778" spans="3:4">
      <c r="C778" s="65"/>
      <c r="D778" s="65"/>
    </row>
    <row r="779" spans="3:4">
      <c r="C779" s="65"/>
      <c r="D779" s="65"/>
    </row>
    <row r="780" spans="3:4">
      <c r="C780" s="65"/>
      <c r="D780" s="65"/>
    </row>
    <row r="781" spans="3:4">
      <c r="C781" s="65"/>
      <c r="D781" s="65"/>
    </row>
    <row r="782" spans="3:4">
      <c r="C782" s="65"/>
      <c r="D782" s="65"/>
    </row>
    <row r="783" spans="3:4">
      <c r="C783" s="65"/>
      <c r="D783" s="65"/>
    </row>
    <row r="784" spans="3:4">
      <c r="C784" s="65"/>
      <c r="D784" s="65"/>
    </row>
    <row r="785" spans="3:4">
      <c r="C785" s="65"/>
      <c r="D785" s="65"/>
    </row>
    <row r="786" spans="3:4">
      <c r="C786" s="65"/>
      <c r="D786" s="65"/>
    </row>
    <row r="787" spans="3:4">
      <c r="C787" s="65"/>
      <c r="D787" s="65"/>
    </row>
    <row r="788" spans="3:4">
      <c r="C788" s="65"/>
      <c r="D788" s="65"/>
    </row>
    <row r="789" spans="3:4">
      <c r="C789" s="65"/>
      <c r="D789" s="65"/>
    </row>
    <row r="790" spans="3:4">
      <c r="C790" s="65"/>
      <c r="D790" s="65"/>
    </row>
    <row r="791" spans="3:4">
      <c r="C791" s="65"/>
      <c r="D791" s="65"/>
    </row>
    <row r="792" spans="3:4">
      <c r="C792" s="65"/>
      <c r="D792" s="65"/>
    </row>
    <row r="793" spans="3:4">
      <c r="C793" s="65"/>
      <c r="D793" s="65"/>
    </row>
    <row r="794" spans="3:4">
      <c r="C794" s="65"/>
      <c r="D794" s="65"/>
    </row>
    <row r="795" spans="3:4">
      <c r="C795" s="65"/>
      <c r="D795" s="65"/>
    </row>
    <row r="796" spans="3:4">
      <c r="C796" s="65"/>
      <c r="D796" s="65"/>
    </row>
    <row r="797" spans="3:4">
      <c r="C797" s="65"/>
      <c r="D797" s="65"/>
    </row>
    <row r="798" spans="3:4">
      <c r="C798" s="65"/>
      <c r="D798" s="65"/>
    </row>
    <row r="799" spans="3:4">
      <c r="C799" s="65"/>
      <c r="D799" s="65"/>
    </row>
    <row r="800" spans="3:4">
      <c r="C800" s="65"/>
      <c r="D800" s="65"/>
    </row>
    <row r="801" spans="3:4">
      <c r="C801" s="65"/>
      <c r="D801" s="65"/>
    </row>
    <row r="802" spans="3:4">
      <c r="C802" s="65"/>
      <c r="D802" s="65"/>
    </row>
    <row r="803" spans="3:4">
      <c r="C803" s="65"/>
      <c r="D803" s="65"/>
    </row>
    <row r="804" spans="3:4">
      <c r="C804" s="65"/>
      <c r="D804" s="65"/>
    </row>
    <row r="805" spans="3:4">
      <c r="C805" s="65"/>
      <c r="D805" s="65"/>
    </row>
    <row r="806" spans="3:4">
      <c r="C806" s="65"/>
      <c r="D806" s="65"/>
    </row>
    <row r="807" spans="3:4">
      <c r="C807" s="65"/>
      <c r="D807" s="65"/>
    </row>
    <row r="808" spans="3:4">
      <c r="C808" s="65"/>
      <c r="D808" s="65"/>
    </row>
    <row r="809" spans="3:4">
      <c r="C809" s="65"/>
      <c r="D809" s="65"/>
    </row>
    <row r="810" spans="3:4">
      <c r="C810" s="65"/>
      <c r="D810" s="65"/>
    </row>
    <row r="811" spans="3:4">
      <c r="C811" s="65"/>
      <c r="D811" s="65"/>
    </row>
    <row r="812" spans="3:4">
      <c r="C812" s="65"/>
      <c r="D812" s="65"/>
    </row>
    <row r="813" spans="3:4">
      <c r="C813" s="65"/>
      <c r="D813" s="65"/>
    </row>
    <row r="814" spans="3:4">
      <c r="C814" s="65"/>
      <c r="D814" s="65"/>
    </row>
    <row r="815" spans="3:4">
      <c r="C815" s="65"/>
      <c r="D815" s="65"/>
    </row>
    <row r="816" spans="3:4">
      <c r="C816" s="65"/>
      <c r="D816" s="65"/>
    </row>
    <row r="817" spans="3:4">
      <c r="C817" s="65"/>
      <c r="D817" s="65"/>
    </row>
    <row r="818" spans="3:4">
      <c r="C818" s="65"/>
      <c r="D818" s="65"/>
    </row>
    <row r="819" spans="3:4">
      <c r="C819" s="65"/>
      <c r="D819" s="65"/>
    </row>
    <row r="820" spans="3:4">
      <c r="C820" s="65"/>
      <c r="D820" s="65"/>
    </row>
    <row r="821" spans="3:4">
      <c r="C821" s="65"/>
      <c r="D821" s="65"/>
    </row>
    <row r="822" spans="3:4">
      <c r="C822" s="65"/>
      <c r="D822" s="65"/>
    </row>
    <row r="823" spans="3:4">
      <c r="C823" s="65"/>
      <c r="D823" s="65"/>
    </row>
    <row r="824" spans="3:4">
      <c r="C824" s="65"/>
      <c r="D824" s="65"/>
    </row>
    <row r="825" spans="3:4">
      <c r="C825" s="65"/>
      <c r="D825" s="65"/>
    </row>
    <row r="826" spans="3:4">
      <c r="C826" s="65"/>
      <c r="D826" s="65"/>
    </row>
    <row r="827" spans="3:4">
      <c r="C827" s="65"/>
      <c r="D827" s="65"/>
    </row>
    <row r="828" spans="3:4">
      <c r="C828" s="65"/>
      <c r="D828" s="65"/>
    </row>
    <row r="829" spans="3:4">
      <c r="C829" s="65"/>
      <c r="D829" s="65"/>
    </row>
    <row r="830" spans="3:4">
      <c r="C830" s="65"/>
      <c r="D830" s="65"/>
    </row>
    <row r="831" spans="3:4">
      <c r="C831" s="65"/>
      <c r="D831" s="65"/>
    </row>
    <row r="832" spans="3:4">
      <c r="C832" s="65"/>
      <c r="D832" s="65"/>
    </row>
    <row r="833" spans="3:4">
      <c r="C833" s="65"/>
      <c r="D833" s="65"/>
    </row>
    <row r="834" spans="3:4">
      <c r="C834" s="65"/>
      <c r="D834" s="65"/>
    </row>
    <row r="835" spans="3:4">
      <c r="C835" s="65"/>
      <c r="D835" s="65"/>
    </row>
    <row r="836" spans="3:4">
      <c r="C836" s="65"/>
      <c r="D836" s="65"/>
    </row>
    <row r="837" spans="3:4">
      <c r="C837" s="65"/>
      <c r="D837" s="65"/>
    </row>
    <row r="838" spans="3:4">
      <c r="C838" s="65"/>
      <c r="D838" s="65"/>
    </row>
    <row r="839" spans="3:4">
      <c r="C839" s="65"/>
      <c r="D839" s="65"/>
    </row>
    <row r="840" spans="3:4">
      <c r="C840" s="65"/>
      <c r="D840" s="65"/>
    </row>
    <row r="841" spans="3:4">
      <c r="C841" s="65"/>
      <c r="D841" s="65"/>
    </row>
    <row r="842" spans="3:4">
      <c r="C842" s="65"/>
      <c r="D842" s="65"/>
    </row>
    <row r="843" spans="3:4">
      <c r="C843" s="65"/>
      <c r="D843" s="65"/>
    </row>
    <row r="844" spans="3:4">
      <c r="C844" s="65"/>
      <c r="D844" s="65"/>
    </row>
    <row r="845" spans="3:4">
      <c r="C845" s="65"/>
      <c r="D845" s="65"/>
    </row>
    <row r="846" spans="3:4">
      <c r="C846" s="65"/>
      <c r="D846" s="65"/>
    </row>
    <row r="847" spans="3:4">
      <c r="C847" s="65"/>
      <c r="D847" s="65"/>
    </row>
    <row r="848" spans="3:4">
      <c r="C848" s="65"/>
      <c r="D848" s="65"/>
    </row>
    <row r="849" spans="3:4">
      <c r="C849" s="65"/>
      <c r="D849" s="65"/>
    </row>
    <row r="850" spans="3:4">
      <c r="C850" s="65"/>
      <c r="D850" s="65"/>
    </row>
    <row r="851" spans="3:4">
      <c r="C851" s="65"/>
      <c r="D851" s="65"/>
    </row>
    <row r="852" spans="3:4">
      <c r="C852" s="65"/>
      <c r="D852" s="65"/>
    </row>
    <row r="853" spans="3:4">
      <c r="C853" s="65"/>
      <c r="D853" s="65"/>
    </row>
    <row r="854" spans="3:4">
      <c r="C854" s="65"/>
      <c r="D854" s="65"/>
    </row>
    <row r="855" spans="3:4">
      <c r="C855" s="65"/>
      <c r="D855" s="65"/>
    </row>
    <row r="856" spans="3:4">
      <c r="C856" s="65"/>
      <c r="D856" s="65"/>
    </row>
    <row r="857" spans="3:4">
      <c r="C857" s="65"/>
      <c r="D857" s="65"/>
    </row>
    <row r="858" spans="3:4">
      <c r="C858" s="65"/>
      <c r="D858" s="65"/>
    </row>
    <row r="859" spans="3:4">
      <c r="C859" s="65"/>
      <c r="D859" s="65"/>
    </row>
    <row r="860" spans="3:4">
      <c r="C860" s="65"/>
      <c r="D860" s="65"/>
    </row>
    <row r="861" spans="3:4">
      <c r="C861" s="65"/>
      <c r="D861" s="65"/>
    </row>
    <row r="862" spans="3:4">
      <c r="C862" s="65"/>
      <c r="D862" s="65"/>
    </row>
    <row r="863" spans="3:4">
      <c r="C863" s="65"/>
      <c r="D863" s="65"/>
    </row>
    <row r="864" spans="3:4">
      <c r="C864" s="65"/>
      <c r="D864" s="65"/>
    </row>
    <row r="865" spans="3:4">
      <c r="C865" s="65"/>
      <c r="D865" s="65"/>
    </row>
    <row r="866" spans="3:4">
      <c r="C866" s="65"/>
      <c r="D866" s="65"/>
    </row>
    <row r="867" spans="3:4">
      <c r="C867" s="65"/>
      <c r="D867" s="65"/>
    </row>
    <row r="868" spans="3:4">
      <c r="C868" s="65"/>
      <c r="D868" s="65"/>
    </row>
    <row r="869" spans="3:4">
      <c r="C869" s="65"/>
      <c r="D869" s="65"/>
    </row>
    <row r="870" spans="3:4">
      <c r="C870" s="65"/>
      <c r="D870" s="65"/>
    </row>
    <row r="871" spans="3:4">
      <c r="C871" s="65"/>
      <c r="D871" s="65"/>
    </row>
    <row r="872" spans="3:4">
      <c r="C872" s="65"/>
      <c r="D872" s="65"/>
    </row>
    <row r="873" spans="3:4">
      <c r="C873" s="65"/>
      <c r="D873" s="65"/>
    </row>
    <row r="874" spans="3:4">
      <c r="C874" s="65"/>
      <c r="D874" s="65"/>
    </row>
    <row r="875" spans="3:4">
      <c r="C875" s="65"/>
      <c r="D875" s="65"/>
    </row>
    <row r="876" spans="3:4">
      <c r="C876" s="65"/>
      <c r="D876" s="65"/>
    </row>
    <row r="877" spans="3:4">
      <c r="C877" s="65"/>
      <c r="D877" s="65"/>
    </row>
    <row r="878" spans="3:4">
      <c r="C878" s="65"/>
      <c r="D878" s="65"/>
    </row>
    <row r="879" spans="3:4">
      <c r="C879" s="65"/>
      <c r="D879" s="65"/>
    </row>
    <row r="880" spans="3:4">
      <c r="C880" s="65"/>
      <c r="D880" s="65"/>
    </row>
    <row r="881" spans="3:4">
      <c r="C881" s="65"/>
      <c r="D881" s="65"/>
    </row>
    <row r="882" spans="3:4">
      <c r="C882" s="65"/>
      <c r="D882" s="65"/>
    </row>
    <row r="883" spans="3:4">
      <c r="C883" s="65"/>
      <c r="D883" s="65"/>
    </row>
    <row r="884" spans="3:4">
      <c r="C884" s="65"/>
      <c r="D884" s="65"/>
    </row>
    <row r="885" spans="3:4">
      <c r="C885" s="65"/>
      <c r="D885" s="65"/>
    </row>
    <row r="886" spans="3:4">
      <c r="C886" s="65"/>
      <c r="D886" s="65"/>
    </row>
    <row r="887" spans="3:4">
      <c r="C887" s="65"/>
      <c r="D887" s="65"/>
    </row>
    <row r="888" spans="3:4">
      <c r="C888" s="65"/>
      <c r="D888" s="65"/>
    </row>
    <row r="889" spans="3:4">
      <c r="C889" s="65"/>
      <c r="D889" s="65"/>
    </row>
    <row r="890" spans="3:4">
      <c r="C890" s="65"/>
      <c r="D890" s="65"/>
    </row>
    <row r="891" spans="3:4">
      <c r="C891" s="65"/>
      <c r="D891" s="65"/>
    </row>
    <row r="892" spans="3:4">
      <c r="C892" s="65"/>
      <c r="D892" s="65"/>
    </row>
    <row r="893" spans="3:4">
      <c r="C893" s="65"/>
      <c r="D893" s="65"/>
    </row>
    <row r="894" spans="3:4">
      <c r="C894" s="65"/>
      <c r="D894" s="65"/>
    </row>
    <row r="895" spans="3:4">
      <c r="C895" s="65"/>
      <c r="D895" s="65"/>
    </row>
    <row r="896" spans="3:4">
      <c r="C896" s="65"/>
      <c r="D896" s="65"/>
    </row>
    <row r="897" spans="3:4">
      <c r="C897" s="65"/>
      <c r="D897" s="65"/>
    </row>
    <row r="898" spans="3:4">
      <c r="C898" s="65"/>
      <c r="D898" s="65"/>
    </row>
    <row r="899" spans="3:4">
      <c r="C899" s="65"/>
      <c r="D899" s="65"/>
    </row>
    <row r="900" spans="3:4">
      <c r="C900" s="65"/>
      <c r="D900" s="65"/>
    </row>
    <row r="901" spans="3:4">
      <c r="C901" s="65"/>
      <c r="D901" s="65"/>
    </row>
    <row r="902" spans="3:4">
      <c r="C902" s="65"/>
      <c r="D902" s="65"/>
    </row>
    <row r="903" spans="3:4">
      <c r="C903" s="65"/>
      <c r="D903" s="65"/>
    </row>
    <row r="904" spans="3:4">
      <c r="C904" s="65"/>
      <c r="D904" s="65"/>
    </row>
    <row r="905" spans="3:4">
      <c r="C905" s="65"/>
      <c r="D905" s="65"/>
    </row>
    <row r="906" spans="3:4">
      <c r="C906" s="65"/>
      <c r="D906" s="65"/>
    </row>
    <row r="907" spans="3:4">
      <c r="C907" s="65"/>
      <c r="D907" s="65"/>
    </row>
    <row r="908" spans="3:4">
      <c r="C908" s="65"/>
      <c r="D908" s="65"/>
    </row>
    <row r="909" spans="3:4">
      <c r="C909" s="65"/>
      <c r="D909" s="65"/>
    </row>
    <row r="910" spans="3:4">
      <c r="C910" s="65"/>
      <c r="D910" s="65"/>
    </row>
    <row r="911" spans="3:4">
      <c r="C911" s="65"/>
      <c r="D911" s="65"/>
    </row>
    <row r="912" spans="3:4">
      <c r="C912" s="65"/>
      <c r="D912" s="65"/>
    </row>
    <row r="913" spans="3:4">
      <c r="C913" s="65"/>
      <c r="D913" s="65"/>
    </row>
    <row r="914" spans="3:4">
      <c r="C914" s="65"/>
      <c r="D914" s="65"/>
    </row>
    <row r="915" spans="3:4">
      <c r="C915" s="65"/>
      <c r="D915" s="65"/>
    </row>
    <row r="916" spans="3:4">
      <c r="C916" s="65"/>
      <c r="D916" s="65"/>
    </row>
    <row r="917" spans="3:4">
      <c r="C917" s="65"/>
      <c r="D917" s="65"/>
    </row>
    <row r="918" spans="3:4">
      <c r="C918" s="65"/>
      <c r="D918" s="65"/>
    </row>
    <row r="919" spans="3:4">
      <c r="C919" s="65"/>
      <c r="D919" s="65"/>
    </row>
    <row r="920" spans="3:4">
      <c r="C920" s="65"/>
      <c r="D920" s="65"/>
    </row>
    <row r="921" spans="3:4">
      <c r="C921" s="65"/>
      <c r="D921" s="65"/>
    </row>
    <row r="922" spans="3:4">
      <c r="C922" s="65"/>
      <c r="D922" s="65"/>
    </row>
    <row r="923" spans="3:4">
      <c r="C923" s="65"/>
      <c r="D923" s="65"/>
    </row>
    <row r="924" spans="3:4">
      <c r="C924" s="65"/>
      <c r="D924" s="65"/>
    </row>
    <row r="925" spans="3:4">
      <c r="C925" s="65"/>
      <c r="D925" s="65"/>
    </row>
    <row r="926" spans="3:4">
      <c r="C926" s="65"/>
      <c r="D926" s="65"/>
    </row>
    <row r="927" spans="3:4">
      <c r="C927" s="65"/>
      <c r="D927" s="65"/>
    </row>
    <row r="928" spans="3:4">
      <c r="C928" s="65"/>
      <c r="D928" s="65"/>
    </row>
    <row r="929" spans="3:4">
      <c r="C929" s="65"/>
      <c r="D929" s="65"/>
    </row>
    <row r="930" spans="3:4">
      <c r="C930" s="65"/>
      <c r="D930" s="65"/>
    </row>
    <row r="931" spans="3:4">
      <c r="C931" s="65"/>
      <c r="D931" s="65"/>
    </row>
    <row r="932" spans="3:4">
      <c r="C932" s="65"/>
      <c r="D932" s="65"/>
    </row>
    <row r="933" spans="3:4">
      <c r="C933" s="65"/>
      <c r="D933" s="65"/>
    </row>
    <row r="934" spans="3:4">
      <c r="C934" s="65"/>
      <c r="D934" s="65"/>
    </row>
    <row r="935" spans="3:4">
      <c r="C935" s="65"/>
      <c r="D935" s="65"/>
    </row>
    <row r="936" spans="3:4">
      <c r="C936" s="65"/>
      <c r="D936" s="65"/>
    </row>
    <row r="937" spans="3:4">
      <c r="C937" s="65"/>
      <c r="D937" s="65"/>
    </row>
    <row r="938" spans="3:4">
      <c r="C938" s="65"/>
      <c r="D938" s="65"/>
    </row>
    <row r="939" spans="3:4">
      <c r="C939" s="65"/>
      <c r="D939" s="65"/>
    </row>
    <row r="940" spans="3:4">
      <c r="C940" s="65"/>
      <c r="D940" s="65"/>
    </row>
    <row r="941" spans="3:4">
      <c r="C941" s="65"/>
      <c r="D941" s="65"/>
    </row>
    <row r="942" spans="3:4">
      <c r="C942" s="65"/>
      <c r="D942" s="65"/>
    </row>
    <row r="943" spans="3:4">
      <c r="C943" s="65"/>
      <c r="D943" s="65"/>
    </row>
    <row r="944" spans="3:4">
      <c r="C944" s="65"/>
      <c r="D944" s="65"/>
    </row>
    <row r="945" spans="3:4">
      <c r="C945" s="65"/>
      <c r="D945" s="65"/>
    </row>
    <row r="946" spans="3:4">
      <c r="C946" s="65"/>
      <c r="D946" s="65"/>
    </row>
    <row r="947" spans="3:4">
      <c r="C947" s="65"/>
      <c r="D947" s="65"/>
    </row>
    <row r="948" spans="3:4">
      <c r="C948" s="65"/>
      <c r="D948" s="65"/>
    </row>
    <row r="949" spans="3:4">
      <c r="C949" s="65"/>
      <c r="D949" s="65"/>
    </row>
    <row r="950" spans="3:4">
      <c r="C950" s="65"/>
      <c r="D950" s="65"/>
    </row>
    <row r="951" spans="3:4">
      <c r="C951" s="65"/>
      <c r="D951" s="65"/>
    </row>
    <row r="952" spans="3:4">
      <c r="C952" s="65"/>
      <c r="D952" s="65"/>
    </row>
    <row r="953" spans="3:4">
      <c r="C953" s="65"/>
      <c r="D953" s="65"/>
    </row>
    <row r="954" spans="3:4">
      <c r="C954" s="65"/>
      <c r="D954" s="65"/>
    </row>
    <row r="955" spans="3:4">
      <c r="C955" s="65"/>
      <c r="D955" s="65"/>
    </row>
    <row r="956" spans="3:4">
      <c r="C956" s="65"/>
      <c r="D956" s="65"/>
    </row>
    <row r="957" spans="3:4">
      <c r="C957" s="65"/>
      <c r="D957" s="65"/>
    </row>
    <row r="958" spans="3:4">
      <c r="C958" s="65"/>
      <c r="D958" s="65"/>
    </row>
    <row r="959" spans="3:4">
      <c r="C959" s="65"/>
      <c r="D959" s="65"/>
    </row>
    <row r="960" spans="3:4">
      <c r="C960" s="65"/>
      <c r="D960" s="65"/>
    </row>
    <row r="961" spans="3:4">
      <c r="C961" s="65"/>
      <c r="D961" s="65"/>
    </row>
    <row r="962" spans="3:4">
      <c r="C962" s="65"/>
      <c r="D962" s="65"/>
    </row>
    <row r="963" spans="3:4">
      <c r="C963" s="65"/>
      <c r="D963" s="65"/>
    </row>
    <row r="964" spans="3:4">
      <c r="C964" s="65"/>
      <c r="D964" s="65"/>
    </row>
    <row r="965" spans="3:4">
      <c r="C965" s="65"/>
      <c r="D965" s="65"/>
    </row>
    <row r="966" spans="3:4">
      <c r="C966" s="65"/>
      <c r="D966" s="65"/>
    </row>
    <row r="967" spans="3:4">
      <c r="C967" s="65"/>
      <c r="D967" s="65"/>
    </row>
    <row r="968" spans="3:4">
      <c r="C968" s="65"/>
      <c r="D968" s="65"/>
    </row>
    <row r="969" spans="3:4">
      <c r="C969" s="65"/>
      <c r="D969" s="65"/>
    </row>
    <row r="970" spans="3:4">
      <c r="C970" s="65"/>
      <c r="D970" s="65"/>
    </row>
    <row r="971" spans="3:4">
      <c r="C971" s="65"/>
      <c r="D971" s="65"/>
    </row>
    <row r="972" spans="3:4">
      <c r="C972" s="65"/>
      <c r="D972" s="65"/>
    </row>
    <row r="973" spans="3:4">
      <c r="C973" s="65"/>
      <c r="D973" s="65"/>
    </row>
    <row r="974" spans="3:4">
      <c r="C974" s="65"/>
      <c r="D974" s="65"/>
    </row>
    <row r="975" spans="3:4">
      <c r="C975" s="65"/>
      <c r="D975" s="65"/>
    </row>
    <row r="976" spans="3:4">
      <c r="C976" s="65"/>
      <c r="D976" s="65"/>
    </row>
    <row r="977" spans="3:4">
      <c r="C977" s="65"/>
      <c r="D977" s="65"/>
    </row>
    <row r="978" spans="3:4">
      <c r="C978" s="65"/>
      <c r="D978" s="65"/>
    </row>
    <row r="979" spans="3:4">
      <c r="C979" s="65"/>
      <c r="D979" s="65"/>
    </row>
    <row r="980" spans="3:4">
      <c r="C980" s="65"/>
      <c r="D980" s="65"/>
    </row>
    <row r="981" spans="3:4">
      <c r="C981" s="65"/>
      <c r="D981" s="65"/>
    </row>
    <row r="982" spans="3:4">
      <c r="C982" s="65"/>
      <c r="D982" s="65"/>
    </row>
    <row r="983" spans="3:4">
      <c r="C983" s="65"/>
      <c r="D983" s="65"/>
    </row>
    <row r="984" spans="3:4">
      <c r="C984" s="65"/>
      <c r="D984" s="65"/>
    </row>
    <row r="985" spans="3:4">
      <c r="C985" s="65"/>
      <c r="D985" s="65"/>
    </row>
    <row r="986" spans="3:4">
      <c r="C986" s="65"/>
      <c r="D986" s="65"/>
    </row>
    <row r="987" spans="3:4">
      <c r="C987" s="65"/>
      <c r="D987" s="65"/>
    </row>
    <row r="988" spans="3:4">
      <c r="C988" s="65"/>
      <c r="D988" s="65"/>
    </row>
    <row r="989" spans="3:4">
      <c r="C989" s="65"/>
      <c r="D989" s="65"/>
    </row>
    <row r="990" spans="3:4">
      <c r="C990" s="65"/>
      <c r="D990" s="65"/>
    </row>
    <row r="991" spans="3:4">
      <c r="C991" s="65"/>
      <c r="D991" s="65"/>
    </row>
    <row r="992" spans="3:4">
      <c r="C992" s="65"/>
      <c r="D992" s="65"/>
    </row>
    <row r="993" spans="3:4">
      <c r="C993" s="65"/>
      <c r="D993" s="65"/>
    </row>
    <row r="994" spans="3:4">
      <c r="C994" s="65"/>
      <c r="D994" s="65"/>
    </row>
    <row r="995" spans="3:4">
      <c r="C995" s="65"/>
      <c r="D995" s="65"/>
    </row>
    <row r="996" spans="3:4">
      <c r="C996" s="65"/>
      <c r="D996" s="65"/>
    </row>
    <row r="997" spans="3:4">
      <c r="C997" s="65"/>
      <c r="D997" s="65"/>
    </row>
    <row r="998" spans="3:4">
      <c r="C998" s="65"/>
      <c r="D998" s="65"/>
    </row>
    <row r="999" spans="3:4">
      <c r="C999" s="65"/>
      <c r="D999" s="65"/>
    </row>
    <row r="1000" spans="3:4">
      <c r="C1000" s="65"/>
      <c r="D1000" s="65"/>
    </row>
    <row r="1001" spans="3:4">
      <c r="C1001" s="65"/>
      <c r="D1001" s="65"/>
    </row>
    <row r="1002" spans="3:4">
      <c r="C1002" s="65"/>
      <c r="D1002" s="65"/>
    </row>
    <row r="1003" spans="3:4">
      <c r="C1003" s="65"/>
      <c r="D1003" s="65"/>
    </row>
    <row r="1004" spans="3:4">
      <c r="C1004" s="65"/>
      <c r="D1004" s="65"/>
    </row>
    <row r="1005" spans="3:4">
      <c r="C1005" s="65"/>
      <c r="D1005" s="65"/>
    </row>
    <row r="1006" spans="3:4">
      <c r="C1006" s="65"/>
      <c r="D1006" s="65"/>
    </row>
    <row r="1007" spans="3:4">
      <c r="C1007" s="65"/>
      <c r="D1007" s="65"/>
    </row>
    <row r="1008" spans="3:4">
      <c r="C1008" s="65"/>
      <c r="D1008" s="65"/>
    </row>
    <row r="1009" spans="3:4">
      <c r="C1009" s="65"/>
      <c r="D1009" s="65"/>
    </row>
    <row r="1010" spans="3:4">
      <c r="C1010" s="65"/>
      <c r="D1010" s="65"/>
    </row>
    <row r="1011" spans="3:4">
      <c r="C1011" s="65"/>
      <c r="D1011" s="65"/>
    </row>
    <row r="1012" spans="3:4">
      <c r="C1012" s="65"/>
      <c r="D1012" s="65"/>
    </row>
    <row r="1013" spans="3:4">
      <c r="C1013" s="65"/>
      <c r="D1013" s="65"/>
    </row>
    <row r="1014" spans="3:4">
      <c r="C1014" s="65"/>
      <c r="D1014" s="65"/>
    </row>
    <row r="1015" spans="3:4">
      <c r="C1015" s="65"/>
      <c r="D1015" s="65"/>
    </row>
    <row r="1016" spans="3:4">
      <c r="C1016" s="65"/>
      <c r="D1016" s="65"/>
    </row>
    <row r="1017" spans="3:4">
      <c r="C1017" s="65"/>
      <c r="D1017" s="65"/>
    </row>
    <row r="1018" spans="3:4">
      <c r="C1018" s="65"/>
      <c r="D1018" s="65"/>
    </row>
    <row r="1019" spans="3:4">
      <c r="C1019" s="65"/>
      <c r="D1019" s="65"/>
    </row>
    <row r="1020" spans="3:4">
      <c r="C1020" s="65"/>
      <c r="D1020" s="65"/>
    </row>
    <row r="1021" spans="3:4">
      <c r="C1021" s="65"/>
      <c r="D1021" s="65"/>
    </row>
    <row r="1022" spans="3:4">
      <c r="C1022" s="65"/>
      <c r="D1022" s="65"/>
    </row>
    <row r="1023" spans="3:4">
      <c r="C1023" s="65"/>
      <c r="D1023" s="65"/>
    </row>
    <row r="1024" spans="3:4">
      <c r="C1024" s="65"/>
      <c r="D1024" s="65"/>
    </row>
    <row r="1025" spans="3:4">
      <c r="C1025" s="65"/>
      <c r="D1025" s="65"/>
    </row>
    <row r="1026" spans="3:4">
      <c r="C1026" s="65"/>
      <c r="D1026" s="65"/>
    </row>
    <row r="1027" spans="3:4">
      <c r="C1027" s="65"/>
      <c r="D1027" s="65"/>
    </row>
    <row r="1028" spans="3:4">
      <c r="C1028" s="65"/>
      <c r="D1028" s="65"/>
    </row>
    <row r="1029" spans="3:4">
      <c r="C1029" s="65"/>
      <c r="D1029" s="65"/>
    </row>
    <row r="1030" spans="3:4">
      <c r="C1030" s="65"/>
      <c r="D1030" s="65"/>
    </row>
    <row r="1031" spans="3:4">
      <c r="C1031" s="65"/>
      <c r="D1031" s="65"/>
    </row>
    <row r="1032" spans="3:4">
      <c r="C1032" s="65"/>
      <c r="D1032" s="65"/>
    </row>
    <row r="1033" spans="3:4">
      <c r="C1033" s="65"/>
      <c r="D1033" s="65"/>
    </row>
    <row r="1034" spans="3:4">
      <c r="C1034" s="65"/>
      <c r="D1034" s="65"/>
    </row>
    <row r="1035" spans="3:4">
      <c r="C1035" s="65"/>
      <c r="D1035" s="65"/>
    </row>
    <row r="1036" spans="3:4">
      <c r="C1036" s="65"/>
      <c r="D1036" s="65"/>
    </row>
    <row r="1037" spans="3:4">
      <c r="C1037" s="65"/>
      <c r="D1037" s="65"/>
    </row>
    <row r="1038" spans="3:4">
      <c r="C1038" s="65"/>
      <c r="D1038" s="65"/>
    </row>
    <row r="1039" spans="3:4">
      <c r="C1039" s="65"/>
      <c r="D1039" s="65"/>
    </row>
    <row r="1040" spans="3:4">
      <c r="C1040" s="65"/>
      <c r="D1040" s="65"/>
    </row>
    <row r="1041" spans="3:4">
      <c r="C1041" s="65"/>
      <c r="D1041" s="65"/>
    </row>
    <row r="1042" spans="3:4">
      <c r="C1042" s="65"/>
      <c r="D1042" s="65"/>
    </row>
    <row r="1043" spans="3:4">
      <c r="C1043" s="65"/>
      <c r="D1043" s="65"/>
    </row>
    <row r="1044" spans="3:4">
      <c r="C1044" s="65"/>
      <c r="D1044" s="65"/>
    </row>
    <row r="1045" spans="3:4">
      <c r="C1045" s="65"/>
      <c r="D1045" s="65"/>
    </row>
    <row r="1046" spans="3:4">
      <c r="C1046" s="65"/>
      <c r="D1046" s="65"/>
    </row>
    <row r="1047" spans="3:4">
      <c r="C1047" s="65"/>
      <c r="D1047" s="65"/>
    </row>
    <row r="1048" spans="3:4">
      <c r="C1048" s="65"/>
      <c r="D1048" s="65"/>
    </row>
    <row r="1049" spans="3:4">
      <c r="C1049" s="65"/>
      <c r="D1049" s="65"/>
    </row>
    <row r="1050" spans="3:4">
      <c r="C1050" s="65"/>
      <c r="D1050" s="65"/>
    </row>
    <row r="1051" spans="3:4">
      <c r="C1051" s="65"/>
      <c r="D1051" s="65"/>
    </row>
    <row r="1052" spans="3:4">
      <c r="C1052" s="65"/>
      <c r="D1052" s="65"/>
    </row>
    <row r="1053" spans="3:4">
      <c r="C1053" s="65"/>
      <c r="D1053" s="65"/>
    </row>
    <row r="1054" spans="3:4">
      <c r="C1054" s="65"/>
      <c r="D1054" s="65"/>
    </row>
    <row r="1055" spans="3:4">
      <c r="C1055" s="65"/>
      <c r="D1055" s="65"/>
    </row>
    <row r="1056" spans="3:4">
      <c r="C1056" s="65"/>
      <c r="D1056" s="65"/>
    </row>
    <row r="1057" spans="3:4">
      <c r="C1057" s="65"/>
      <c r="D1057" s="65"/>
    </row>
    <row r="1058" spans="3:4">
      <c r="C1058" s="65"/>
      <c r="D1058" s="65"/>
    </row>
    <row r="1059" spans="3:4">
      <c r="C1059" s="65"/>
      <c r="D1059" s="65"/>
    </row>
    <row r="1060" spans="3:4">
      <c r="C1060" s="65"/>
      <c r="D1060" s="65"/>
    </row>
    <row r="1061" spans="3:4">
      <c r="C1061" s="65"/>
      <c r="D1061" s="65"/>
    </row>
    <row r="1062" spans="3:4">
      <c r="C1062" s="65"/>
      <c r="D1062" s="65"/>
    </row>
    <row r="1063" spans="3:4">
      <c r="C1063" s="65"/>
      <c r="D1063" s="65"/>
    </row>
  </sheetData>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5"/>
  <dimension ref="A1:H1660"/>
  <sheetViews>
    <sheetView workbookViewId="0">
      <selection activeCell="D4" sqref="A4:D5"/>
    </sheetView>
  </sheetViews>
  <sheetFormatPr defaultColWidth="9" defaultRowHeight="12.75" outlineLevelCol="7"/>
  <cols>
    <col min="1" max="1" width="21.5714285714286" style="3" customWidth="1"/>
    <col min="2" max="2" width="20.1428571428571" style="3" customWidth="1"/>
    <col min="3" max="3" width="19" style="3" customWidth="1"/>
    <col min="4" max="4" width="20.1428571428571" style="3" customWidth="1"/>
    <col min="5" max="5" width="11" customWidth="1"/>
  </cols>
  <sheetData>
    <row r="1" ht="33.75" customHeight="1" spans="1:5">
      <c r="A1" s="5" t="s">
        <v>11627</v>
      </c>
      <c r="B1" s="5" t="s">
        <v>12320</v>
      </c>
      <c r="C1" s="5" t="s">
        <v>12315</v>
      </c>
      <c r="D1" s="5" t="s">
        <v>12373</v>
      </c>
      <c r="E1" s="9" t="s">
        <v>11504</v>
      </c>
    </row>
    <row r="2" ht="51" customHeight="1" spans="1:8">
      <c r="A2" s="6" t="s">
        <v>11631</v>
      </c>
      <c r="B2" s="6" t="s">
        <v>12321</v>
      </c>
      <c r="C2" s="6" t="s">
        <v>12379</v>
      </c>
      <c r="D2" s="6" t="s">
        <v>12380</v>
      </c>
      <c r="E2" s="11"/>
      <c r="G2" s="20" t="s">
        <v>11634</v>
      </c>
      <c r="H2" s="20">
        <f>+COUNTA(A:A)+COUNTA(B:B)+COUNTA(C:C)+COUNTA(C:C)-12</f>
        <v>0</v>
      </c>
    </row>
    <row r="3" spans="1:5">
      <c r="A3" s="7">
        <v>103300</v>
      </c>
      <c r="B3" s="7">
        <v>103500</v>
      </c>
      <c r="C3" s="7">
        <v>103600</v>
      </c>
      <c r="D3" s="7">
        <v>103700</v>
      </c>
      <c r="E3" s="13"/>
    </row>
    <row r="4" spans="3:4">
      <c r="C4" s="65"/>
      <c r="D4" s="65"/>
    </row>
    <row r="5" spans="3:4">
      <c r="C5" s="65"/>
      <c r="D5" s="65"/>
    </row>
    <row r="6" spans="3:4">
      <c r="C6" s="65"/>
      <c r="D6" s="65"/>
    </row>
    <row r="7" spans="3:4">
      <c r="C7" s="65"/>
      <c r="D7" s="65"/>
    </row>
    <row r="8" spans="3:4">
      <c r="C8" s="65"/>
      <c r="D8" s="65"/>
    </row>
    <row r="9" spans="3:4">
      <c r="C9" s="65"/>
      <c r="D9" s="65"/>
    </row>
    <row r="10" spans="3:4">
      <c r="C10" s="65"/>
      <c r="D10" s="65"/>
    </row>
    <row r="11" spans="3:4">
      <c r="C11" s="65"/>
      <c r="D11" s="65"/>
    </row>
    <row r="12" spans="3:4">
      <c r="C12" s="65"/>
      <c r="D12" s="65"/>
    </row>
    <row r="13" spans="3:4">
      <c r="C13" s="65"/>
      <c r="D13" s="65"/>
    </row>
    <row r="14" spans="3:4">
      <c r="C14" s="65"/>
      <c r="D14" s="65"/>
    </row>
    <row r="15" spans="3:4">
      <c r="C15" s="65"/>
      <c r="D15" s="65"/>
    </row>
    <row r="16" spans="3:4">
      <c r="C16" s="65"/>
      <c r="D16" s="65"/>
    </row>
    <row r="17" spans="3:4">
      <c r="C17" s="65"/>
      <c r="D17" s="65"/>
    </row>
    <row r="18" spans="3:4">
      <c r="C18" s="65"/>
      <c r="D18" s="65"/>
    </row>
    <row r="19" spans="3:4">
      <c r="C19" s="65"/>
      <c r="D19" s="65"/>
    </row>
    <row r="20" spans="3:4">
      <c r="C20" s="65"/>
      <c r="D20" s="65"/>
    </row>
    <row r="21" spans="3:4">
      <c r="C21" s="65"/>
      <c r="D21" s="65"/>
    </row>
    <row r="22" spans="3:4">
      <c r="C22" s="65"/>
      <c r="D22" s="65"/>
    </row>
    <row r="23" spans="3:4">
      <c r="C23" s="65"/>
      <c r="D23" s="65"/>
    </row>
    <row r="24" spans="3:4">
      <c r="C24" s="65"/>
      <c r="D24" s="65"/>
    </row>
    <row r="25" spans="3:4">
      <c r="C25" s="65"/>
      <c r="D25" s="65"/>
    </row>
    <row r="26" spans="3:4">
      <c r="C26" s="65"/>
      <c r="D26" s="65"/>
    </row>
    <row r="27" spans="3:4">
      <c r="C27" s="65"/>
      <c r="D27" s="65"/>
    </row>
    <row r="28" spans="3:4">
      <c r="C28" s="65"/>
      <c r="D28" s="65"/>
    </row>
    <row r="29" spans="3:4">
      <c r="C29" s="65"/>
      <c r="D29" s="65"/>
    </row>
    <row r="30" spans="3:4">
      <c r="C30" s="65"/>
      <c r="D30" s="65"/>
    </row>
    <row r="31" spans="3:4">
      <c r="C31" s="65"/>
      <c r="D31" s="65"/>
    </row>
    <row r="32" spans="3:4">
      <c r="C32" s="65"/>
      <c r="D32" s="65"/>
    </row>
    <row r="33" spans="3:4">
      <c r="C33" s="65"/>
      <c r="D33" s="65"/>
    </row>
    <row r="34" spans="3:4">
      <c r="C34" s="65"/>
      <c r="D34" s="65"/>
    </row>
    <row r="35" spans="3:4">
      <c r="C35" s="65"/>
      <c r="D35" s="65"/>
    </row>
    <row r="36" spans="3:4">
      <c r="C36" s="65"/>
      <c r="D36" s="65"/>
    </row>
    <row r="37" spans="3:4">
      <c r="C37" s="65"/>
      <c r="D37" s="65"/>
    </row>
    <row r="38" spans="3:4">
      <c r="C38" s="65"/>
      <c r="D38" s="65"/>
    </row>
    <row r="39" spans="3:4">
      <c r="C39" s="65"/>
      <c r="D39" s="65"/>
    </row>
    <row r="40" spans="3:4">
      <c r="C40" s="65"/>
      <c r="D40" s="65"/>
    </row>
    <row r="41" spans="3:4">
      <c r="C41" s="65"/>
      <c r="D41" s="65"/>
    </row>
    <row r="42" spans="3:4">
      <c r="C42" s="65"/>
      <c r="D42" s="65"/>
    </row>
    <row r="43" spans="3:4">
      <c r="C43" s="65"/>
      <c r="D43" s="65"/>
    </row>
    <row r="44" spans="3:4">
      <c r="C44" s="65"/>
      <c r="D44" s="65"/>
    </row>
    <row r="45" spans="3:4">
      <c r="C45" s="65"/>
      <c r="D45" s="65"/>
    </row>
    <row r="46" spans="3:4">
      <c r="C46" s="65"/>
      <c r="D46" s="65"/>
    </row>
    <row r="47" spans="3:4">
      <c r="C47" s="65"/>
      <c r="D47" s="65"/>
    </row>
    <row r="48" spans="3:4">
      <c r="C48" s="65"/>
      <c r="D48" s="65"/>
    </row>
    <row r="49" spans="3:4">
      <c r="C49" s="65"/>
      <c r="D49" s="65"/>
    </row>
    <row r="50" spans="3:4">
      <c r="C50" s="65"/>
      <c r="D50" s="65"/>
    </row>
    <row r="51" spans="3:4">
      <c r="C51" s="65"/>
      <c r="D51" s="65"/>
    </row>
    <row r="52" spans="3:4">
      <c r="C52" s="65"/>
      <c r="D52" s="65"/>
    </row>
    <row r="53" spans="3:4">
      <c r="C53" s="65"/>
      <c r="D53" s="65"/>
    </row>
    <row r="54" spans="3:4">
      <c r="C54" s="65"/>
      <c r="D54" s="65"/>
    </row>
    <row r="55" spans="3:4">
      <c r="C55" s="65"/>
      <c r="D55" s="65"/>
    </row>
    <row r="56" spans="3:4">
      <c r="C56" s="65"/>
      <c r="D56" s="65"/>
    </row>
    <row r="57" spans="3:4">
      <c r="C57" s="65"/>
      <c r="D57" s="65"/>
    </row>
    <row r="58" spans="3:4">
      <c r="C58" s="65"/>
      <c r="D58" s="65"/>
    </row>
    <row r="59" spans="3:4">
      <c r="C59" s="65"/>
      <c r="D59" s="65"/>
    </row>
    <row r="60" spans="3:4">
      <c r="C60" s="65"/>
      <c r="D60" s="65"/>
    </row>
    <row r="61" spans="3:4">
      <c r="C61" s="65"/>
      <c r="D61" s="65"/>
    </row>
    <row r="62" spans="3:4">
      <c r="C62" s="65"/>
      <c r="D62" s="65"/>
    </row>
    <row r="63" spans="3:4">
      <c r="C63" s="65"/>
      <c r="D63" s="65"/>
    </row>
    <row r="64" spans="3:4">
      <c r="C64" s="65"/>
      <c r="D64" s="65"/>
    </row>
    <row r="65" spans="3:4">
      <c r="C65" s="65"/>
      <c r="D65" s="65"/>
    </row>
    <row r="66" spans="3:4">
      <c r="C66" s="65"/>
      <c r="D66" s="65"/>
    </row>
    <row r="67" spans="3:4">
      <c r="C67" s="65"/>
      <c r="D67" s="65"/>
    </row>
    <row r="68" spans="3:4">
      <c r="C68" s="65"/>
      <c r="D68" s="65"/>
    </row>
    <row r="69" spans="3:4">
      <c r="C69" s="65"/>
      <c r="D69" s="65"/>
    </row>
    <row r="70" spans="3:4">
      <c r="C70" s="65"/>
      <c r="D70" s="65"/>
    </row>
    <row r="71" spans="3:4">
      <c r="C71" s="65"/>
      <c r="D71" s="65"/>
    </row>
    <row r="72" spans="3:4">
      <c r="C72" s="65"/>
      <c r="D72" s="65"/>
    </row>
    <row r="73" spans="3:4">
      <c r="C73" s="65"/>
      <c r="D73" s="65"/>
    </row>
    <row r="74" spans="3:4">
      <c r="C74" s="65"/>
      <c r="D74" s="65"/>
    </row>
    <row r="75" spans="3:4">
      <c r="C75" s="65"/>
      <c r="D75" s="65"/>
    </row>
    <row r="76" spans="3:4">
      <c r="C76" s="65"/>
      <c r="D76" s="65"/>
    </row>
    <row r="77" spans="3:4">
      <c r="C77" s="65"/>
      <c r="D77" s="65"/>
    </row>
    <row r="78" spans="3:4">
      <c r="C78" s="65"/>
      <c r="D78" s="65"/>
    </row>
    <row r="79" spans="3:4">
      <c r="C79" s="65"/>
      <c r="D79" s="65"/>
    </row>
    <row r="80" spans="3:4">
      <c r="C80" s="65"/>
      <c r="D80" s="65"/>
    </row>
    <row r="81" spans="3:4">
      <c r="C81" s="65"/>
      <c r="D81" s="65"/>
    </row>
    <row r="82" spans="3:4">
      <c r="C82" s="65"/>
      <c r="D82" s="65"/>
    </row>
    <row r="83" spans="3:4">
      <c r="C83" s="65"/>
      <c r="D83" s="65"/>
    </row>
    <row r="84" spans="3:4">
      <c r="C84" s="65"/>
      <c r="D84" s="65"/>
    </row>
    <row r="85" spans="3:4">
      <c r="C85" s="65"/>
      <c r="D85" s="65"/>
    </row>
    <row r="86" spans="3:4">
      <c r="C86" s="65"/>
      <c r="D86" s="65"/>
    </row>
    <row r="87" spans="3:4">
      <c r="C87" s="65"/>
      <c r="D87" s="65"/>
    </row>
    <row r="88" spans="3:4">
      <c r="C88" s="65"/>
      <c r="D88" s="65"/>
    </row>
    <row r="89" spans="3:4">
      <c r="C89" s="65"/>
      <c r="D89" s="65"/>
    </row>
    <row r="90" spans="3:4">
      <c r="C90" s="65"/>
      <c r="D90" s="65"/>
    </row>
    <row r="91" spans="3:4">
      <c r="C91" s="65"/>
      <c r="D91" s="65"/>
    </row>
    <row r="92" spans="3:4">
      <c r="C92" s="65"/>
      <c r="D92" s="65"/>
    </row>
    <row r="93" spans="3:4">
      <c r="C93" s="65"/>
      <c r="D93" s="65"/>
    </row>
    <row r="94" spans="3:4">
      <c r="C94" s="65"/>
      <c r="D94" s="65"/>
    </row>
    <row r="95" spans="3:4">
      <c r="C95" s="65"/>
      <c r="D95" s="65"/>
    </row>
    <row r="96" spans="3:4">
      <c r="C96" s="65"/>
      <c r="D96" s="65"/>
    </row>
    <row r="97" spans="3:4">
      <c r="C97" s="65"/>
      <c r="D97" s="65"/>
    </row>
    <row r="98" spans="3:4">
      <c r="C98" s="65"/>
      <c r="D98" s="65"/>
    </row>
    <row r="99" spans="3:4">
      <c r="C99" s="65"/>
      <c r="D99" s="65"/>
    </row>
    <row r="100" spans="3:4">
      <c r="C100" s="65"/>
      <c r="D100" s="65"/>
    </row>
    <row r="101" spans="3:4">
      <c r="C101" s="65"/>
      <c r="D101" s="65"/>
    </row>
    <row r="102" spans="3:4">
      <c r="C102" s="65"/>
      <c r="D102" s="65"/>
    </row>
    <row r="103" spans="3:4">
      <c r="C103" s="65"/>
      <c r="D103" s="65"/>
    </row>
    <row r="104" spans="3:4">
      <c r="C104" s="65"/>
      <c r="D104" s="65"/>
    </row>
    <row r="105" spans="3:4">
      <c r="C105" s="65"/>
      <c r="D105" s="65"/>
    </row>
    <row r="106" spans="3:4">
      <c r="C106" s="65"/>
      <c r="D106" s="65"/>
    </row>
    <row r="107" spans="3:4">
      <c r="C107" s="65"/>
      <c r="D107" s="65"/>
    </row>
    <row r="108" spans="3:4">
      <c r="C108" s="65"/>
      <c r="D108" s="65"/>
    </row>
    <row r="109" spans="3:4">
      <c r="C109" s="65"/>
      <c r="D109" s="65"/>
    </row>
    <row r="110" spans="3:4">
      <c r="C110" s="65"/>
      <c r="D110" s="65"/>
    </row>
    <row r="111" spans="3:4">
      <c r="C111" s="65"/>
      <c r="D111" s="65"/>
    </row>
    <row r="112" spans="3:4">
      <c r="C112" s="65"/>
      <c r="D112" s="65"/>
    </row>
    <row r="113" spans="3:4">
      <c r="C113" s="65"/>
      <c r="D113" s="65"/>
    </row>
    <row r="114" spans="3:4">
      <c r="C114" s="65"/>
      <c r="D114" s="65"/>
    </row>
    <row r="115" spans="3:4">
      <c r="C115" s="65"/>
      <c r="D115" s="65"/>
    </row>
    <row r="116" spans="3:4">
      <c r="C116" s="65"/>
      <c r="D116" s="65"/>
    </row>
    <row r="117" spans="3:4">
      <c r="C117" s="65"/>
      <c r="D117" s="65"/>
    </row>
    <row r="118" spans="3:4">
      <c r="C118" s="65"/>
      <c r="D118" s="65"/>
    </row>
    <row r="119" spans="3:4">
      <c r="C119" s="65"/>
      <c r="D119" s="65"/>
    </row>
    <row r="120" spans="3:4">
      <c r="C120" s="65"/>
      <c r="D120" s="65"/>
    </row>
    <row r="121" spans="3:4">
      <c r="C121" s="65"/>
      <c r="D121" s="65"/>
    </row>
    <row r="122" spans="3:4">
      <c r="C122" s="65"/>
      <c r="D122" s="65"/>
    </row>
    <row r="123" spans="3:4">
      <c r="C123" s="65"/>
      <c r="D123" s="65"/>
    </row>
    <row r="124" spans="3:4">
      <c r="C124" s="65"/>
      <c r="D124" s="65"/>
    </row>
    <row r="125" spans="3:4">
      <c r="C125" s="65"/>
      <c r="D125" s="65"/>
    </row>
    <row r="126" spans="3:4">
      <c r="C126" s="65"/>
      <c r="D126" s="65"/>
    </row>
    <row r="127" spans="3:4">
      <c r="C127" s="65"/>
      <c r="D127" s="65"/>
    </row>
    <row r="128" spans="3:4">
      <c r="C128" s="65"/>
      <c r="D128" s="65"/>
    </row>
    <row r="129" spans="3:4">
      <c r="C129" s="65"/>
      <c r="D129" s="65"/>
    </row>
    <row r="130" spans="3:4">
      <c r="C130" s="65"/>
      <c r="D130" s="65"/>
    </row>
    <row r="131" spans="3:4">
      <c r="C131" s="65"/>
      <c r="D131" s="65"/>
    </row>
    <row r="132" spans="3:4">
      <c r="C132" s="65"/>
      <c r="D132" s="65"/>
    </row>
    <row r="133" spans="3:4">
      <c r="C133" s="65"/>
      <c r="D133" s="65"/>
    </row>
    <row r="134" spans="3:4">
      <c r="C134" s="65"/>
      <c r="D134" s="65"/>
    </row>
    <row r="135" spans="3:4">
      <c r="C135" s="65"/>
      <c r="D135" s="65"/>
    </row>
    <row r="136" spans="3:4">
      <c r="C136" s="65"/>
      <c r="D136" s="65"/>
    </row>
    <row r="137" spans="3:4">
      <c r="C137" s="65"/>
      <c r="D137" s="65"/>
    </row>
    <row r="138" spans="3:4">
      <c r="C138" s="65"/>
      <c r="D138" s="65"/>
    </row>
    <row r="139" spans="3:4">
      <c r="C139" s="65"/>
      <c r="D139" s="65"/>
    </row>
    <row r="140" spans="3:4">
      <c r="C140" s="65"/>
      <c r="D140" s="65"/>
    </row>
    <row r="141" spans="3:4">
      <c r="C141" s="65"/>
      <c r="D141" s="65"/>
    </row>
    <row r="142" spans="3:4">
      <c r="C142" s="65"/>
      <c r="D142" s="65"/>
    </row>
    <row r="143" spans="3:4">
      <c r="C143" s="65"/>
      <c r="D143" s="65"/>
    </row>
    <row r="144" spans="3:4">
      <c r="C144" s="65"/>
      <c r="D144" s="65"/>
    </row>
    <row r="145" spans="3:4">
      <c r="C145" s="65"/>
      <c r="D145" s="65"/>
    </row>
    <row r="146" spans="3:4">
      <c r="C146" s="65"/>
      <c r="D146" s="65"/>
    </row>
    <row r="147" spans="3:4">
      <c r="C147" s="65"/>
      <c r="D147" s="65"/>
    </row>
    <row r="148" spans="3:4">
      <c r="C148" s="65"/>
      <c r="D148" s="65"/>
    </row>
    <row r="149" spans="3:4">
      <c r="C149" s="65"/>
      <c r="D149" s="65"/>
    </row>
    <row r="150" spans="3:4">
      <c r="C150" s="65"/>
      <c r="D150" s="65"/>
    </row>
    <row r="151" spans="3:4">
      <c r="C151" s="65"/>
      <c r="D151" s="65"/>
    </row>
    <row r="152" spans="3:4">
      <c r="C152" s="65"/>
      <c r="D152" s="65"/>
    </row>
    <row r="153" spans="3:4">
      <c r="C153" s="65"/>
      <c r="D153" s="65"/>
    </row>
    <row r="154" spans="3:4">
      <c r="C154" s="65"/>
      <c r="D154" s="65"/>
    </row>
    <row r="155" spans="3:4">
      <c r="C155" s="65"/>
      <c r="D155" s="65"/>
    </row>
    <row r="156" spans="3:4">
      <c r="C156" s="65"/>
      <c r="D156" s="65"/>
    </row>
    <row r="157" spans="3:4">
      <c r="C157" s="65"/>
      <c r="D157" s="65"/>
    </row>
    <row r="158" spans="3:4">
      <c r="C158" s="65"/>
      <c r="D158" s="65"/>
    </row>
    <row r="159" spans="3:4">
      <c r="C159" s="65"/>
      <c r="D159" s="65"/>
    </row>
    <row r="160" spans="3:4">
      <c r="C160" s="65"/>
      <c r="D160" s="65"/>
    </row>
    <row r="161" spans="3:4">
      <c r="C161" s="65"/>
      <c r="D161" s="65"/>
    </row>
    <row r="162" spans="3:4">
      <c r="C162" s="65"/>
      <c r="D162" s="65"/>
    </row>
    <row r="163" spans="3:4">
      <c r="C163" s="65"/>
      <c r="D163" s="65"/>
    </row>
    <row r="164" spans="3:4">
      <c r="C164" s="65"/>
      <c r="D164" s="65"/>
    </row>
    <row r="165" spans="3:4">
      <c r="C165" s="65"/>
      <c r="D165" s="65"/>
    </row>
    <row r="166" spans="3:4">
      <c r="C166" s="65"/>
      <c r="D166" s="65"/>
    </row>
    <row r="167" spans="3:4">
      <c r="C167" s="65"/>
      <c r="D167" s="65"/>
    </row>
    <row r="168" spans="3:4">
      <c r="C168" s="65"/>
      <c r="D168" s="65"/>
    </row>
    <row r="169" spans="3:4">
      <c r="C169" s="65"/>
      <c r="D169" s="65"/>
    </row>
    <row r="170" spans="3:4">
      <c r="C170" s="65"/>
      <c r="D170" s="65"/>
    </row>
    <row r="171" spans="3:4">
      <c r="C171" s="65"/>
      <c r="D171" s="65"/>
    </row>
    <row r="172" spans="3:4">
      <c r="C172" s="65"/>
      <c r="D172" s="65"/>
    </row>
    <row r="173" spans="3:4">
      <c r="C173" s="65"/>
      <c r="D173" s="65"/>
    </row>
    <row r="174" spans="3:4">
      <c r="C174" s="65"/>
      <c r="D174" s="65"/>
    </row>
    <row r="175" spans="3:4">
      <c r="C175" s="65"/>
      <c r="D175" s="65"/>
    </row>
    <row r="176" spans="3:4">
      <c r="C176" s="65"/>
      <c r="D176" s="65"/>
    </row>
    <row r="177" spans="3:4">
      <c r="C177" s="65"/>
      <c r="D177" s="65"/>
    </row>
    <row r="178" spans="3:4">
      <c r="C178" s="65"/>
      <c r="D178" s="65"/>
    </row>
    <row r="179" spans="3:4">
      <c r="C179" s="65"/>
      <c r="D179" s="65"/>
    </row>
    <row r="180" spans="3:4">
      <c r="C180" s="65"/>
      <c r="D180" s="65"/>
    </row>
    <row r="181" spans="3:4">
      <c r="C181" s="65"/>
      <c r="D181" s="65"/>
    </row>
    <row r="182" spans="3:4">
      <c r="C182" s="65"/>
      <c r="D182" s="65"/>
    </row>
    <row r="183" spans="3:4">
      <c r="C183" s="65"/>
      <c r="D183" s="65"/>
    </row>
    <row r="184" spans="3:4">
      <c r="C184" s="65"/>
      <c r="D184" s="65"/>
    </row>
    <row r="185" spans="3:4">
      <c r="C185" s="65"/>
      <c r="D185" s="65"/>
    </row>
    <row r="186" spans="3:4">
      <c r="C186" s="65"/>
      <c r="D186" s="65"/>
    </row>
    <row r="187" spans="3:4">
      <c r="C187" s="65"/>
      <c r="D187" s="65"/>
    </row>
    <row r="188" spans="3:4">
      <c r="C188" s="65"/>
      <c r="D188" s="65"/>
    </row>
    <row r="189" spans="3:4">
      <c r="C189" s="65"/>
      <c r="D189" s="65"/>
    </row>
    <row r="190" spans="3:4">
      <c r="C190" s="65"/>
      <c r="D190" s="65"/>
    </row>
    <row r="191" spans="3:4">
      <c r="C191" s="65"/>
      <c r="D191" s="65"/>
    </row>
    <row r="192" spans="3:4">
      <c r="C192" s="65"/>
      <c r="D192" s="65"/>
    </row>
    <row r="193" spans="3:4">
      <c r="C193" s="65"/>
      <c r="D193" s="65"/>
    </row>
    <row r="194" spans="3:4">
      <c r="C194" s="65"/>
      <c r="D194" s="65"/>
    </row>
    <row r="195" spans="3:4">
      <c r="C195" s="65"/>
      <c r="D195" s="65"/>
    </row>
    <row r="196" spans="3:4">
      <c r="C196" s="65"/>
      <c r="D196" s="65"/>
    </row>
    <row r="197" spans="3:4">
      <c r="C197" s="65"/>
      <c r="D197" s="65"/>
    </row>
    <row r="198" spans="3:4">
      <c r="C198" s="65"/>
      <c r="D198" s="65"/>
    </row>
    <row r="199" spans="3:4">
      <c r="C199" s="65"/>
      <c r="D199" s="65"/>
    </row>
    <row r="200" spans="3:4">
      <c r="C200" s="65"/>
      <c r="D200" s="65"/>
    </row>
    <row r="201" spans="3:4">
      <c r="C201" s="65"/>
      <c r="D201" s="65"/>
    </row>
    <row r="202" spans="3:4">
      <c r="C202" s="65"/>
      <c r="D202" s="65"/>
    </row>
    <row r="203" spans="3:4">
      <c r="C203" s="65"/>
      <c r="D203" s="65"/>
    </row>
    <row r="204" spans="3:4">
      <c r="C204" s="65"/>
      <c r="D204" s="65"/>
    </row>
    <row r="205" spans="3:4">
      <c r="C205" s="65"/>
      <c r="D205" s="65"/>
    </row>
    <row r="206" spans="3:4">
      <c r="C206" s="65"/>
      <c r="D206" s="65"/>
    </row>
    <row r="207" spans="3:4">
      <c r="C207" s="65"/>
      <c r="D207" s="65"/>
    </row>
    <row r="208" spans="3:4">
      <c r="C208" s="65"/>
      <c r="D208" s="65"/>
    </row>
    <row r="209" spans="3:4">
      <c r="C209" s="65"/>
      <c r="D209" s="65"/>
    </row>
    <row r="210" spans="3:4">
      <c r="C210" s="65"/>
      <c r="D210" s="65"/>
    </row>
    <row r="211" spans="3:4">
      <c r="C211" s="65"/>
      <c r="D211" s="65"/>
    </row>
    <row r="212" spans="3:4">
      <c r="C212" s="65"/>
      <c r="D212" s="65"/>
    </row>
    <row r="213" spans="3:4">
      <c r="C213" s="65"/>
      <c r="D213" s="65"/>
    </row>
    <row r="214" spans="3:4">
      <c r="C214" s="65"/>
      <c r="D214" s="65"/>
    </row>
    <row r="215" spans="3:4">
      <c r="C215" s="65"/>
      <c r="D215" s="65"/>
    </row>
    <row r="216" spans="3:4">
      <c r="C216" s="65"/>
      <c r="D216" s="65"/>
    </row>
    <row r="217" spans="3:4">
      <c r="C217" s="65"/>
      <c r="D217" s="65"/>
    </row>
    <row r="218" spans="3:4">
      <c r="C218" s="65"/>
      <c r="D218" s="65"/>
    </row>
    <row r="219" spans="3:4">
      <c r="C219" s="65"/>
      <c r="D219" s="65"/>
    </row>
    <row r="220" spans="3:4">
      <c r="C220" s="65"/>
      <c r="D220" s="65"/>
    </row>
    <row r="221" spans="3:4">
      <c r="C221" s="65"/>
      <c r="D221" s="65"/>
    </row>
    <row r="222" spans="3:4">
      <c r="C222" s="65"/>
      <c r="D222" s="65"/>
    </row>
    <row r="223" spans="3:4">
      <c r="C223" s="65"/>
      <c r="D223" s="65"/>
    </row>
    <row r="224" spans="3:4">
      <c r="C224" s="65"/>
      <c r="D224" s="65"/>
    </row>
    <row r="225" spans="3:4">
      <c r="C225" s="65"/>
      <c r="D225" s="65"/>
    </row>
    <row r="226" spans="3:4">
      <c r="C226" s="65"/>
      <c r="D226" s="65"/>
    </row>
    <row r="227" spans="3:4">
      <c r="C227" s="65"/>
      <c r="D227" s="65"/>
    </row>
    <row r="228" spans="3:4">
      <c r="C228" s="65"/>
      <c r="D228" s="65"/>
    </row>
    <row r="229" spans="3:4">
      <c r="C229" s="65"/>
      <c r="D229" s="65"/>
    </row>
    <row r="230" spans="3:4">
      <c r="C230" s="65"/>
      <c r="D230" s="65"/>
    </row>
    <row r="231" spans="3:4">
      <c r="C231" s="65"/>
      <c r="D231" s="65"/>
    </row>
    <row r="232" spans="3:4">
      <c r="C232" s="65"/>
      <c r="D232" s="65"/>
    </row>
    <row r="233" spans="3:4">
      <c r="C233" s="65"/>
      <c r="D233" s="65"/>
    </row>
    <row r="234" spans="3:4">
      <c r="C234" s="65"/>
      <c r="D234" s="65"/>
    </row>
    <row r="235" spans="3:4">
      <c r="C235" s="65"/>
      <c r="D235" s="65"/>
    </row>
    <row r="236" spans="3:4">
      <c r="C236" s="65"/>
      <c r="D236" s="65"/>
    </row>
    <row r="237" spans="3:4">
      <c r="C237" s="65"/>
      <c r="D237" s="65"/>
    </row>
    <row r="238" spans="3:4">
      <c r="C238" s="65"/>
      <c r="D238" s="65"/>
    </row>
    <row r="239" spans="3:4">
      <c r="C239" s="65"/>
      <c r="D239" s="65"/>
    </row>
    <row r="240" spans="3:4">
      <c r="C240" s="65"/>
      <c r="D240" s="65"/>
    </row>
    <row r="241" spans="3:4">
      <c r="C241" s="65"/>
      <c r="D241" s="65"/>
    </row>
    <row r="242" spans="3:4">
      <c r="C242" s="65"/>
      <c r="D242" s="65"/>
    </row>
    <row r="243" spans="3:4">
      <c r="C243" s="65"/>
      <c r="D243" s="65"/>
    </row>
    <row r="244" spans="3:4">
      <c r="C244" s="65"/>
      <c r="D244" s="65"/>
    </row>
    <row r="245" spans="3:4">
      <c r="C245" s="65"/>
      <c r="D245" s="65"/>
    </row>
    <row r="246" spans="3:4">
      <c r="C246" s="65"/>
      <c r="D246" s="65"/>
    </row>
    <row r="247" spans="3:4">
      <c r="C247" s="65"/>
      <c r="D247" s="65"/>
    </row>
    <row r="248" spans="3:4">
      <c r="C248" s="65"/>
      <c r="D248" s="65"/>
    </row>
    <row r="249" spans="3:4">
      <c r="C249" s="65"/>
      <c r="D249" s="65"/>
    </row>
    <row r="250" spans="3:4">
      <c r="C250" s="65"/>
      <c r="D250" s="65"/>
    </row>
    <row r="251" spans="3:4">
      <c r="C251" s="65"/>
      <c r="D251" s="65"/>
    </row>
    <row r="252" spans="3:4">
      <c r="C252" s="65"/>
      <c r="D252" s="65"/>
    </row>
    <row r="253" spans="3:4">
      <c r="C253" s="65"/>
      <c r="D253" s="65"/>
    </row>
    <row r="254" spans="3:4">
      <c r="C254" s="65"/>
      <c r="D254" s="65"/>
    </row>
    <row r="255" spans="3:4">
      <c r="C255" s="65"/>
      <c r="D255" s="65"/>
    </row>
    <row r="256" spans="3:4">
      <c r="C256" s="65"/>
      <c r="D256" s="65"/>
    </row>
    <row r="257" spans="3:4">
      <c r="C257" s="65"/>
      <c r="D257" s="65"/>
    </row>
    <row r="258" spans="3:4">
      <c r="C258" s="65"/>
      <c r="D258" s="65"/>
    </row>
    <row r="259" spans="3:4">
      <c r="C259" s="65"/>
      <c r="D259" s="65"/>
    </row>
    <row r="260" spans="3:4">
      <c r="C260" s="65"/>
      <c r="D260" s="65"/>
    </row>
    <row r="261" spans="3:4">
      <c r="C261" s="65"/>
      <c r="D261" s="65"/>
    </row>
    <row r="262" spans="3:4">
      <c r="C262" s="65"/>
      <c r="D262" s="65"/>
    </row>
    <row r="263" spans="3:4">
      <c r="C263" s="65"/>
      <c r="D263" s="65"/>
    </row>
    <row r="264" spans="3:4">
      <c r="C264" s="65"/>
      <c r="D264" s="65"/>
    </row>
    <row r="265" spans="3:4">
      <c r="C265" s="65"/>
      <c r="D265" s="65"/>
    </row>
    <row r="266" spans="3:4">
      <c r="C266" s="65"/>
      <c r="D266" s="65"/>
    </row>
    <row r="267" spans="3:4">
      <c r="C267" s="65"/>
      <c r="D267" s="65"/>
    </row>
    <row r="268" spans="3:4">
      <c r="C268" s="65"/>
      <c r="D268" s="65"/>
    </row>
    <row r="269" spans="3:4">
      <c r="C269" s="65"/>
      <c r="D269" s="65"/>
    </row>
    <row r="270" spans="3:4">
      <c r="C270" s="65"/>
      <c r="D270" s="65"/>
    </row>
    <row r="271" spans="3:4">
      <c r="C271" s="65"/>
      <c r="D271" s="65"/>
    </row>
    <row r="272" spans="3:4">
      <c r="C272" s="65"/>
      <c r="D272" s="65"/>
    </row>
    <row r="273" spans="3:4">
      <c r="C273" s="65"/>
      <c r="D273" s="65"/>
    </row>
    <row r="274" spans="3:4">
      <c r="C274" s="65"/>
      <c r="D274" s="65"/>
    </row>
    <row r="275" spans="3:4">
      <c r="C275" s="65"/>
      <c r="D275" s="65"/>
    </row>
    <row r="276" spans="3:4">
      <c r="C276" s="65"/>
      <c r="D276" s="65"/>
    </row>
    <row r="277" spans="3:4">
      <c r="C277" s="65"/>
      <c r="D277" s="65"/>
    </row>
    <row r="278" spans="3:4">
      <c r="C278" s="65"/>
      <c r="D278" s="65"/>
    </row>
    <row r="279" spans="3:4">
      <c r="C279" s="65"/>
      <c r="D279" s="65"/>
    </row>
    <row r="280" spans="3:4">
      <c r="C280" s="65"/>
      <c r="D280" s="65"/>
    </row>
    <row r="281" spans="3:4">
      <c r="C281" s="65"/>
      <c r="D281" s="65"/>
    </row>
    <row r="282" spans="3:4">
      <c r="C282" s="65"/>
      <c r="D282" s="65"/>
    </row>
    <row r="283" spans="3:4">
      <c r="C283" s="65"/>
      <c r="D283" s="65"/>
    </row>
    <row r="284" spans="3:4">
      <c r="C284" s="65"/>
      <c r="D284" s="65"/>
    </row>
    <row r="285" spans="3:4">
      <c r="C285" s="65"/>
      <c r="D285" s="65"/>
    </row>
    <row r="286" spans="3:4">
      <c r="C286" s="65"/>
      <c r="D286" s="65"/>
    </row>
    <row r="287" spans="3:4">
      <c r="C287" s="65"/>
      <c r="D287" s="65"/>
    </row>
    <row r="288" spans="3:4">
      <c r="C288" s="65"/>
      <c r="D288" s="65"/>
    </row>
    <row r="289" spans="3:4">
      <c r="C289" s="65"/>
      <c r="D289" s="65"/>
    </row>
    <row r="290" spans="3:4">
      <c r="C290" s="65"/>
      <c r="D290" s="65"/>
    </row>
    <row r="291" spans="3:4">
      <c r="C291" s="65"/>
      <c r="D291" s="65"/>
    </row>
    <row r="292" spans="3:4">
      <c r="C292" s="65"/>
      <c r="D292" s="65"/>
    </row>
    <row r="293" spans="3:4">
      <c r="C293" s="65"/>
      <c r="D293" s="65"/>
    </row>
    <row r="294" spans="3:4">
      <c r="C294" s="65"/>
      <c r="D294" s="65"/>
    </row>
    <row r="295" spans="3:4">
      <c r="C295" s="65"/>
      <c r="D295" s="65"/>
    </row>
    <row r="296" spans="3:4">
      <c r="C296" s="65"/>
      <c r="D296" s="65"/>
    </row>
    <row r="297" spans="3:4">
      <c r="C297" s="65"/>
      <c r="D297" s="65"/>
    </row>
    <row r="298" spans="3:4">
      <c r="C298" s="65"/>
      <c r="D298" s="65"/>
    </row>
    <row r="299" spans="3:4">
      <c r="C299" s="65"/>
      <c r="D299" s="65"/>
    </row>
    <row r="300" spans="3:4">
      <c r="C300" s="65"/>
      <c r="D300" s="65"/>
    </row>
    <row r="301" spans="3:4">
      <c r="C301" s="65"/>
      <c r="D301" s="65"/>
    </row>
    <row r="302" spans="3:4">
      <c r="C302" s="65"/>
      <c r="D302" s="65"/>
    </row>
    <row r="303" spans="3:4">
      <c r="C303" s="65"/>
      <c r="D303" s="65"/>
    </row>
    <row r="304" spans="3:4">
      <c r="C304" s="65"/>
      <c r="D304" s="65"/>
    </row>
    <row r="305" spans="3:4">
      <c r="C305" s="65"/>
      <c r="D305" s="65"/>
    </row>
    <row r="306" spans="3:4">
      <c r="C306" s="65"/>
      <c r="D306" s="65"/>
    </row>
    <row r="307" spans="3:4">
      <c r="C307" s="65"/>
      <c r="D307" s="65"/>
    </row>
    <row r="308" spans="3:4">
      <c r="C308" s="65"/>
      <c r="D308" s="65"/>
    </row>
    <row r="309" spans="3:4">
      <c r="C309" s="65"/>
      <c r="D309" s="65"/>
    </row>
    <row r="310" spans="3:4">
      <c r="C310" s="65"/>
      <c r="D310" s="65"/>
    </row>
    <row r="311" spans="3:4">
      <c r="C311" s="65"/>
      <c r="D311" s="65"/>
    </row>
    <row r="312" spans="3:4">
      <c r="C312" s="65"/>
      <c r="D312" s="65"/>
    </row>
    <row r="313" spans="3:4">
      <c r="C313" s="65"/>
      <c r="D313" s="65"/>
    </row>
    <row r="314" spans="3:4">
      <c r="C314" s="65"/>
      <c r="D314" s="65"/>
    </row>
    <row r="315" spans="3:4">
      <c r="C315" s="65"/>
      <c r="D315" s="65"/>
    </row>
    <row r="316" spans="3:4">
      <c r="C316" s="65"/>
      <c r="D316" s="65"/>
    </row>
    <row r="317" spans="3:4">
      <c r="C317" s="65"/>
      <c r="D317" s="65"/>
    </row>
    <row r="318" spans="3:4">
      <c r="C318" s="65"/>
      <c r="D318" s="65"/>
    </row>
    <row r="319" spans="3:4">
      <c r="C319" s="65"/>
      <c r="D319" s="65"/>
    </row>
    <row r="320" spans="3:4">
      <c r="C320" s="65"/>
      <c r="D320" s="65"/>
    </row>
    <row r="321" spans="3:4">
      <c r="C321" s="65"/>
      <c r="D321" s="65"/>
    </row>
    <row r="322" spans="3:4">
      <c r="C322" s="65"/>
      <c r="D322" s="65"/>
    </row>
    <row r="323" spans="3:4">
      <c r="C323" s="65"/>
      <c r="D323" s="65"/>
    </row>
    <row r="324" spans="3:4">
      <c r="C324" s="65"/>
      <c r="D324" s="65"/>
    </row>
    <row r="325" spans="3:4">
      <c r="C325" s="65"/>
      <c r="D325" s="65"/>
    </row>
    <row r="326" spans="3:4">
      <c r="C326" s="65"/>
      <c r="D326" s="65"/>
    </row>
    <row r="327" spans="3:4">
      <c r="C327" s="65"/>
      <c r="D327" s="65"/>
    </row>
    <row r="328" spans="3:4">
      <c r="C328" s="65"/>
      <c r="D328" s="65"/>
    </row>
    <row r="329" spans="3:4">
      <c r="C329" s="65"/>
      <c r="D329" s="65"/>
    </row>
    <row r="330" spans="3:4">
      <c r="C330" s="65"/>
      <c r="D330" s="65"/>
    </row>
    <row r="331" spans="3:4">
      <c r="C331" s="65"/>
      <c r="D331" s="65"/>
    </row>
    <row r="332" spans="3:4">
      <c r="C332" s="65"/>
      <c r="D332" s="65"/>
    </row>
    <row r="333" spans="3:4">
      <c r="C333" s="65"/>
      <c r="D333" s="65"/>
    </row>
    <row r="334" spans="3:4">
      <c r="C334" s="65"/>
      <c r="D334" s="65"/>
    </row>
    <row r="335" spans="3:4">
      <c r="C335" s="65"/>
      <c r="D335" s="65"/>
    </row>
    <row r="336" spans="3:4">
      <c r="C336" s="65"/>
      <c r="D336" s="65"/>
    </row>
    <row r="337" spans="3:4">
      <c r="C337" s="65"/>
      <c r="D337" s="65"/>
    </row>
    <row r="338" spans="3:4">
      <c r="C338" s="65"/>
      <c r="D338" s="65"/>
    </row>
    <row r="339" spans="3:4">
      <c r="C339" s="65"/>
      <c r="D339" s="65"/>
    </row>
    <row r="340" spans="3:4">
      <c r="C340" s="65"/>
      <c r="D340" s="65"/>
    </row>
    <row r="341" spans="3:4">
      <c r="C341" s="65"/>
      <c r="D341" s="65"/>
    </row>
    <row r="342" spans="3:4">
      <c r="C342" s="65"/>
      <c r="D342" s="65"/>
    </row>
    <row r="343" spans="3:4">
      <c r="C343" s="65"/>
      <c r="D343" s="65"/>
    </row>
    <row r="344" spans="3:4">
      <c r="C344" s="65"/>
      <c r="D344" s="65"/>
    </row>
    <row r="345" spans="3:4">
      <c r="C345" s="65"/>
      <c r="D345" s="65"/>
    </row>
    <row r="346" spans="3:4">
      <c r="C346" s="65"/>
      <c r="D346" s="65"/>
    </row>
    <row r="347" spans="3:4">
      <c r="C347" s="65"/>
      <c r="D347" s="65"/>
    </row>
    <row r="348" spans="3:4">
      <c r="C348" s="65"/>
      <c r="D348" s="65"/>
    </row>
    <row r="349" spans="3:4">
      <c r="C349" s="65"/>
      <c r="D349" s="65"/>
    </row>
    <row r="350" spans="3:4">
      <c r="C350" s="65"/>
      <c r="D350" s="65"/>
    </row>
    <row r="351" spans="3:4">
      <c r="C351" s="65"/>
      <c r="D351" s="65"/>
    </row>
    <row r="352" spans="3:4">
      <c r="C352" s="65"/>
      <c r="D352" s="65"/>
    </row>
    <row r="353" spans="3:4">
      <c r="C353" s="65"/>
      <c r="D353" s="65"/>
    </row>
    <row r="354" spans="3:4">
      <c r="C354" s="65"/>
      <c r="D354" s="65"/>
    </row>
    <row r="355" spans="3:4">
      <c r="C355" s="65"/>
      <c r="D355" s="65"/>
    </row>
    <row r="356" spans="3:4">
      <c r="C356" s="65"/>
      <c r="D356" s="65"/>
    </row>
    <row r="357" spans="3:4">
      <c r="C357" s="65"/>
      <c r="D357" s="65"/>
    </row>
    <row r="358" spans="3:4">
      <c r="C358" s="65"/>
      <c r="D358" s="65"/>
    </row>
    <row r="359" spans="3:4">
      <c r="C359" s="65"/>
      <c r="D359" s="65"/>
    </row>
    <row r="360" spans="3:4">
      <c r="C360" s="65"/>
      <c r="D360" s="65"/>
    </row>
    <row r="361" spans="3:4">
      <c r="C361" s="65"/>
      <c r="D361" s="65"/>
    </row>
    <row r="362" spans="3:4">
      <c r="C362" s="65"/>
      <c r="D362" s="65"/>
    </row>
    <row r="363" spans="3:4">
      <c r="C363" s="65"/>
      <c r="D363" s="65"/>
    </row>
    <row r="364" spans="3:4">
      <c r="C364" s="65"/>
      <c r="D364" s="65"/>
    </row>
    <row r="365" spans="3:4">
      <c r="C365" s="65"/>
      <c r="D365" s="65"/>
    </row>
    <row r="366" spans="3:4">
      <c r="C366" s="65"/>
      <c r="D366" s="65"/>
    </row>
    <row r="367" spans="3:4">
      <c r="C367" s="65"/>
      <c r="D367" s="65"/>
    </row>
    <row r="368" spans="3:4">
      <c r="C368" s="65"/>
      <c r="D368" s="65"/>
    </row>
    <row r="369" spans="3:4">
      <c r="C369" s="65"/>
      <c r="D369" s="65"/>
    </row>
    <row r="370" spans="3:4">
      <c r="C370" s="65"/>
      <c r="D370" s="65"/>
    </row>
    <row r="371" spans="3:4">
      <c r="C371" s="65"/>
      <c r="D371" s="65"/>
    </row>
    <row r="372" spans="3:4">
      <c r="C372" s="65"/>
      <c r="D372" s="65"/>
    </row>
    <row r="373" spans="3:4">
      <c r="C373" s="65"/>
      <c r="D373" s="65"/>
    </row>
    <row r="374" spans="3:4">
      <c r="C374" s="65"/>
      <c r="D374" s="65"/>
    </row>
    <row r="375" spans="3:4">
      <c r="C375" s="65"/>
      <c r="D375" s="65"/>
    </row>
    <row r="376" spans="3:4">
      <c r="C376" s="65"/>
      <c r="D376" s="65"/>
    </row>
    <row r="377" spans="3:4">
      <c r="C377" s="65"/>
      <c r="D377" s="65"/>
    </row>
    <row r="378" spans="3:4">
      <c r="C378" s="65"/>
      <c r="D378" s="65"/>
    </row>
    <row r="379" spans="3:4">
      <c r="C379" s="65"/>
      <c r="D379" s="65"/>
    </row>
    <row r="380" spans="3:4">
      <c r="C380" s="65"/>
      <c r="D380" s="65"/>
    </row>
    <row r="381" spans="3:4">
      <c r="C381" s="65"/>
      <c r="D381" s="65"/>
    </row>
    <row r="382" spans="3:4">
      <c r="C382" s="65"/>
      <c r="D382" s="65"/>
    </row>
    <row r="383" spans="3:4">
      <c r="C383" s="65"/>
      <c r="D383" s="65"/>
    </row>
    <row r="384" spans="3:4">
      <c r="C384" s="65"/>
      <c r="D384" s="65"/>
    </row>
    <row r="385" spans="3:4">
      <c r="C385" s="65"/>
      <c r="D385" s="65"/>
    </row>
    <row r="386" spans="3:4">
      <c r="C386" s="65"/>
      <c r="D386" s="65"/>
    </row>
    <row r="387" spans="3:4">
      <c r="C387" s="65"/>
      <c r="D387" s="65"/>
    </row>
    <row r="388" spans="3:4">
      <c r="C388" s="65"/>
      <c r="D388" s="65"/>
    </row>
    <row r="389" spans="3:4">
      <c r="C389" s="65"/>
      <c r="D389" s="65"/>
    </row>
    <row r="390" spans="3:4">
      <c r="C390" s="65"/>
      <c r="D390" s="65"/>
    </row>
    <row r="391" spans="3:4">
      <c r="C391" s="65"/>
      <c r="D391" s="65"/>
    </row>
    <row r="392" spans="3:4">
      <c r="C392" s="65"/>
      <c r="D392" s="65"/>
    </row>
    <row r="393" spans="3:4">
      <c r="C393" s="65"/>
      <c r="D393" s="65"/>
    </row>
    <row r="394" spans="3:4">
      <c r="C394" s="65"/>
      <c r="D394" s="65"/>
    </row>
    <row r="395" spans="3:4">
      <c r="C395" s="65"/>
      <c r="D395" s="65"/>
    </row>
    <row r="396" spans="3:4">
      <c r="C396" s="65"/>
      <c r="D396" s="65"/>
    </row>
    <row r="397" spans="3:4">
      <c r="C397" s="65"/>
      <c r="D397" s="65"/>
    </row>
    <row r="398" spans="3:4">
      <c r="C398" s="65"/>
      <c r="D398" s="65"/>
    </row>
    <row r="399" spans="3:4">
      <c r="C399" s="65"/>
      <c r="D399" s="65"/>
    </row>
    <row r="400" spans="3:4">
      <c r="C400" s="65"/>
      <c r="D400" s="65"/>
    </row>
    <row r="401" spans="3:4">
      <c r="C401" s="65"/>
      <c r="D401" s="65"/>
    </row>
    <row r="402" spans="3:4">
      <c r="C402" s="65"/>
      <c r="D402" s="65"/>
    </row>
    <row r="403" spans="3:4">
      <c r="C403" s="65"/>
      <c r="D403" s="65"/>
    </row>
    <row r="404" spans="3:4">
      <c r="C404" s="65"/>
      <c r="D404" s="65"/>
    </row>
    <row r="405" spans="3:4">
      <c r="C405" s="65"/>
      <c r="D405" s="65"/>
    </row>
    <row r="406" spans="3:4">
      <c r="C406" s="65"/>
      <c r="D406" s="65"/>
    </row>
    <row r="407" spans="3:4">
      <c r="C407" s="65"/>
      <c r="D407" s="65"/>
    </row>
    <row r="408" spans="3:4">
      <c r="C408" s="65"/>
      <c r="D408" s="65"/>
    </row>
    <row r="409" spans="3:4">
      <c r="C409" s="65"/>
      <c r="D409" s="65"/>
    </row>
    <row r="410" spans="3:4">
      <c r="C410" s="65"/>
      <c r="D410" s="65"/>
    </row>
    <row r="411" spans="3:4">
      <c r="C411" s="65"/>
      <c r="D411" s="65"/>
    </row>
    <row r="412" spans="3:4">
      <c r="C412" s="65"/>
      <c r="D412" s="65"/>
    </row>
    <row r="413" spans="3:4">
      <c r="C413" s="65"/>
      <c r="D413" s="65"/>
    </row>
    <row r="414" spans="3:4">
      <c r="C414" s="65"/>
      <c r="D414" s="65"/>
    </row>
    <row r="415" spans="3:4">
      <c r="C415" s="65"/>
      <c r="D415" s="65"/>
    </row>
    <row r="416" spans="3:4">
      <c r="C416" s="65"/>
      <c r="D416" s="65"/>
    </row>
    <row r="417" spans="3:4">
      <c r="C417" s="65"/>
      <c r="D417" s="65"/>
    </row>
    <row r="418" spans="3:4">
      <c r="C418" s="65"/>
      <c r="D418" s="65"/>
    </row>
    <row r="419" spans="3:4">
      <c r="C419" s="65"/>
      <c r="D419" s="65"/>
    </row>
    <row r="420" spans="3:4">
      <c r="C420" s="65"/>
      <c r="D420" s="65"/>
    </row>
    <row r="421" spans="3:4">
      <c r="C421" s="65"/>
      <c r="D421" s="65"/>
    </row>
    <row r="422" spans="3:4">
      <c r="C422" s="65"/>
      <c r="D422" s="65"/>
    </row>
    <row r="423" spans="3:4">
      <c r="C423" s="65"/>
      <c r="D423" s="65"/>
    </row>
    <row r="424" spans="3:4">
      <c r="C424" s="65"/>
      <c r="D424" s="65"/>
    </row>
    <row r="425" spans="3:4">
      <c r="C425" s="65"/>
      <c r="D425" s="65"/>
    </row>
    <row r="426" spans="3:4">
      <c r="C426" s="65"/>
      <c r="D426" s="65"/>
    </row>
    <row r="427" spans="3:4">
      <c r="C427" s="65"/>
      <c r="D427" s="65"/>
    </row>
    <row r="428" spans="3:4">
      <c r="C428" s="65"/>
      <c r="D428" s="65"/>
    </row>
    <row r="429" spans="3:4">
      <c r="C429" s="65"/>
      <c r="D429" s="65"/>
    </row>
    <row r="430" spans="3:4">
      <c r="C430" s="65"/>
      <c r="D430" s="65"/>
    </row>
    <row r="431" spans="3:4">
      <c r="C431" s="65"/>
      <c r="D431" s="65"/>
    </row>
    <row r="432" spans="3:4">
      <c r="C432" s="65"/>
      <c r="D432" s="65"/>
    </row>
    <row r="433" spans="3:4">
      <c r="C433" s="65"/>
      <c r="D433" s="65"/>
    </row>
    <row r="434" spans="3:4">
      <c r="C434" s="65"/>
      <c r="D434" s="65"/>
    </row>
    <row r="435" spans="3:4">
      <c r="C435" s="65"/>
      <c r="D435" s="65"/>
    </row>
    <row r="436" spans="3:4">
      <c r="C436" s="65"/>
      <c r="D436" s="65"/>
    </row>
    <row r="437" spans="3:4">
      <c r="C437" s="65"/>
      <c r="D437" s="65"/>
    </row>
    <row r="438" spans="3:4">
      <c r="C438" s="65"/>
      <c r="D438" s="65"/>
    </row>
    <row r="439" spans="3:4">
      <c r="C439" s="65"/>
      <c r="D439" s="65"/>
    </row>
    <row r="440" spans="3:4">
      <c r="C440" s="65"/>
      <c r="D440" s="65"/>
    </row>
    <row r="441" spans="3:4">
      <c r="C441" s="65"/>
      <c r="D441" s="65"/>
    </row>
    <row r="442" spans="3:4">
      <c r="C442" s="65"/>
      <c r="D442" s="65"/>
    </row>
    <row r="443" spans="3:4">
      <c r="C443" s="65"/>
      <c r="D443" s="65"/>
    </row>
    <row r="444" spans="3:4">
      <c r="C444" s="65"/>
      <c r="D444" s="65"/>
    </row>
    <row r="445" spans="3:4">
      <c r="C445" s="65"/>
      <c r="D445" s="65"/>
    </row>
    <row r="446" spans="3:4">
      <c r="C446" s="65"/>
      <c r="D446" s="65"/>
    </row>
    <row r="447" spans="3:4">
      <c r="C447" s="65"/>
      <c r="D447" s="65"/>
    </row>
    <row r="448" spans="3:4">
      <c r="C448" s="65"/>
      <c r="D448" s="65"/>
    </row>
    <row r="449" spans="3:4">
      <c r="C449" s="65"/>
      <c r="D449" s="65"/>
    </row>
    <row r="450" spans="3:4">
      <c r="C450" s="65"/>
      <c r="D450" s="65"/>
    </row>
    <row r="451" spans="3:4">
      <c r="C451" s="65"/>
      <c r="D451" s="65"/>
    </row>
    <row r="452" spans="3:4">
      <c r="C452" s="65"/>
      <c r="D452" s="65"/>
    </row>
    <row r="453" spans="3:4">
      <c r="C453" s="65"/>
      <c r="D453" s="65"/>
    </row>
    <row r="454" spans="3:4">
      <c r="C454" s="65"/>
      <c r="D454" s="65"/>
    </row>
    <row r="455" spans="3:4">
      <c r="C455" s="65"/>
      <c r="D455" s="65"/>
    </row>
    <row r="456" spans="3:4">
      <c r="C456" s="65"/>
      <c r="D456" s="65"/>
    </row>
    <row r="457" spans="3:4">
      <c r="C457" s="65"/>
      <c r="D457" s="65"/>
    </row>
    <row r="458" spans="3:4">
      <c r="C458" s="65"/>
      <c r="D458" s="65"/>
    </row>
    <row r="459" spans="3:4">
      <c r="C459" s="65"/>
      <c r="D459" s="65"/>
    </row>
    <row r="460" spans="3:4">
      <c r="C460" s="65"/>
      <c r="D460" s="65"/>
    </row>
    <row r="461" spans="3:4">
      <c r="C461" s="65"/>
      <c r="D461" s="65"/>
    </row>
    <row r="462" spans="3:4">
      <c r="C462" s="65"/>
      <c r="D462" s="65"/>
    </row>
    <row r="463" spans="3:4">
      <c r="C463" s="65"/>
      <c r="D463" s="65"/>
    </row>
    <row r="464" spans="3:4">
      <c r="C464" s="65"/>
      <c r="D464" s="65"/>
    </row>
    <row r="465" spans="3:4">
      <c r="C465" s="65"/>
      <c r="D465" s="65"/>
    </row>
    <row r="466" spans="3:4">
      <c r="C466" s="65"/>
      <c r="D466" s="65"/>
    </row>
    <row r="467" spans="3:4">
      <c r="C467" s="65"/>
      <c r="D467" s="65"/>
    </row>
    <row r="468" spans="3:4">
      <c r="C468" s="65"/>
      <c r="D468" s="65"/>
    </row>
    <row r="469" spans="3:4">
      <c r="C469" s="65"/>
      <c r="D469" s="65"/>
    </row>
    <row r="470" spans="3:4">
      <c r="C470" s="65"/>
      <c r="D470" s="65"/>
    </row>
    <row r="471" spans="3:4">
      <c r="C471" s="65"/>
      <c r="D471" s="65"/>
    </row>
    <row r="472" spans="3:4">
      <c r="C472" s="65"/>
      <c r="D472" s="65"/>
    </row>
    <row r="473" spans="3:4">
      <c r="C473" s="65"/>
      <c r="D473" s="65"/>
    </row>
    <row r="474" spans="3:4">
      <c r="C474" s="65"/>
      <c r="D474" s="65"/>
    </row>
    <row r="475" spans="3:4">
      <c r="C475" s="65"/>
      <c r="D475" s="65"/>
    </row>
    <row r="476" spans="3:4">
      <c r="C476" s="65"/>
      <c r="D476" s="65"/>
    </row>
    <row r="477" spans="3:4">
      <c r="C477" s="65"/>
      <c r="D477" s="65"/>
    </row>
    <row r="478" spans="3:4">
      <c r="C478" s="65"/>
      <c r="D478" s="65"/>
    </row>
    <row r="479" spans="3:4">
      <c r="C479" s="65"/>
      <c r="D479" s="65"/>
    </row>
    <row r="480" spans="3:4">
      <c r="C480" s="65"/>
      <c r="D480" s="65"/>
    </row>
    <row r="481" spans="3:4">
      <c r="C481" s="65"/>
      <c r="D481" s="65"/>
    </row>
    <row r="482" spans="3:4">
      <c r="C482" s="65"/>
      <c r="D482" s="65"/>
    </row>
    <row r="483" spans="3:4">
      <c r="C483" s="65"/>
      <c r="D483" s="65"/>
    </row>
    <row r="484" spans="3:4">
      <c r="C484" s="65"/>
      <c r="D484" s="65"/>
    </row>
    <row r="485" spans="3:4">
      <c r="C485" s="65"/>
      <c r="D485" s="65"/>
    </row>
    <row r="486" spans="3:4">
      <c r="C486" s="65"/>
      <c r="D486" s="65"/>
    </row>
    <row r="487" spans="3:4">
      <c r="C487" s="65"/>
      <c r="D487" s="65"/>
    </row>
    <row r="488" spans="3:4">
      <c r="C488" s="65"/>
      <c r="D488" s="65"/>
    </row>
    <row r="489" spans="3:4">
      <c r="C489" s="65"/>
      <c r="D489" s="65"/>
    </row>
    <row r="490" spans="3:4">
      <c r="C490" s="65"/>
      <c r="D490" s="65"/>
    </row>
    <row r="491" spans="3:4">
      <c r="C491" s="65"/>
      <c r="D491" s="65"/>
    </row>
    <row r="492" spans="3:4">
      <c r="C492" s="65"/>
      <c r="D492" s="65"/>
    </row>
    <row r="493" spans="3:4">
      <c r="C493" s="65"/>
      <c r="D493" s="65"/>
    </row>
    <row r="494" spans="3:4">
      <c r="C494" s="65"/>
      <c r="D494" s="65"/>
    </row>
    <row r="495" spans="3:4">
      <c r="C495" s="65"/>
      <c r="D495" s="65"/>
    </row>
    <row r="496" spans="3:4">
      <c r="C496" s="65"/>
      <c r="D496" s="65"/>
    </row>
    <row r="497" spans="3:4">
      <c r="C497" s="65"/>
      <c r="D497" s="65"/>
    </row>
    <row r="498" spans="3:4">
      <c r="C498" s="65"/>
      <c r="D498" s="65"/>
    </row>
    <row r="499" spans="3:4">
      <c r="C499" s="65"/>
      <c r="D499" s="65"/>
    </row>
    <row r="500" spans="3:4">
      <c r="C500" s="65"/>
      <c r="D500" s="65"/>
    </row>
    <row r="501" spans="3:4">
      <c r="C501" s="65"/>
      <c r="D501" s="65"/>
    </row>
    <row r="502" spans="3:4">
      <c r="C502" s="65"/>
      <c r="D502" s="65"/>
    </row>
    <row r="503" spans="3:4">
      <c r="C503" s="65"/>
      <c r="D503" s="65"/>
    </row>
    <row r="504" spans="3:4">
      <c r="C504" s="65"/>
      <c r="D504" s="65"/>
    </row>
    <row r="505" spans="3:4">
      <c r="C505" s="65"/>
      <c r="D505" s="65"/>
    </row>
    <row r="506" spans="3:4">
      <c r="C506" s="65"/>
      <c r="D506" s="65"/>
    </row>
    <row r="507" spans="3:4">
      <c r="C507" s="65"/>
      <c r="D507" s="65"/>
    </row>
    <row r="508" spans="3:4">
      <c r="C508" s="65"/>
      <c r="D508" s="65"/>
    </row>
    <row r="509" spans="3:4">
      <c r="C509" s="65"/>
      <c r="D509" s="65"/>
    </row>
    <row r="510" spans="3:4">
      <c r="C510" s="65"/>
      <c r="D510" s="65"/>
    </row>
    <row r="511" spans="3:4">
      <c r="C511" s="65"/>
      <c r="D511" s="65"/>
    </row>
    <row r="512" spans="3:4">
      <c r="C512" s="65"/>
      <c r="D512" s="65"/>
    </row>
    <row r="513" spans="3:4">
      <c r="C513" s="65"/>
      <c r="D513" s="65"/>
    </row>
    <row r="514" spans="3:4">
      <c r="C514" s="65"/>
      <c r="D514" s="65"/>
    </row>
    <row r="515" spans="3:4">
      <c r="C515" s="65"/>
      <c r="D515" s="65"/>
    </row>
    <row r="516" spans="3:4">
      <c r="C516" s="65"/>
      <c r="D516" s="65"/>
    </row>
    <row r="517" spans="3:4">
      <c r="C517" s="65"/>
      <c r="D517" s="65"/>
    </row>
    <row r="518" spans="3:4">
      <c r="C518" s="65"/>
      <c r="D518" s="65"/>
    </row>
    <row r="519" spans="3:4">
      <c r="C519" s="65"/>
      <c r="D519" s="65"/>
    </row>
    <row r="520" spans="3:4">
      <c r="C520" s="65"/>
      <c r="D520" s="65"/>
    </row>
    <row r="521" spans="3:4">
      <c r="C521" s="65"/>
      <c r="D521" s="65"/>
    </row>
    <row r="522" spans="3:4">
      <c r="C522" s="65"/>
      <c r="D522" s="65"/>
    </row>
    <row r="523" spans="3:4">
      <c r="C523" s="65"/>
      <c r="D523" s="65"/>
    </row>
    <row r="524" spans="3:4">
      <c r="C524" s="65"/>
      <c r="D524" s="65"/>
    </row>
    <row r="525" spans="3:4">
      <c r="C525" s="65"/>
      <c r="D525" s="65"/>
    </row>
    <row r="526" spans="3:4">
      <c r="C526" s="65"/>
      <c r="D526" s="65"/>
    </row>
    <row r="527" spans="3:4">
      <c r="C527" s="65"/>
      <c r="D527" s="65"/>
    </row>
    <row r="528" spans="3:4">
      <c r="C528" s="65"/>
      <c r="D528" s="65"/>
    </row>
    <row r="529" spans="3:4">
      <c r="C529" s="65"/>
      <c r="D529" s="65"/>
    </row>
    <row r="530" spans="3:4">
      <c r="C530" s="65"/>
      <c r="D530" s="65"/>
    </row>
    <row r="531" spans="3:4">
      <c r="C531" s="65"/>
      <c r="D531" s="65"/>
    </row>
    <row r="532" spans="3:4">
      <c r="C532" s="65"/>
      <c r="D532" s="65"/>
    </row>
    <row r="533" spans="3:4">
      <c r="C533" s="65"/>
      <c r="D533" s="65"/>
    </row>
    <row r="534" spans="3:4">
      <c r="C534" s="65"/>
      <c r="D534" s="65"/>
    </row>
    <row r="535" spans="3:4">
      <c r="C535" s="65"/>
      <c r="D535" s="65"/>
    </row>
    <row r="536" spans="3:4">
      <c r="C536" s="65"/>
      <c r="D536" s="65"/>
    </row>
    <row r="537" spans="3:4">
      <c r="C537" s="65"/>
      <c r="D537" s="65"/>
    </row>
    <row r="538" spans="3:4">
      <c r="C538" s="65"/>
      <c r="D538" s="65"/>
    </row>
    <row r="539" spans="3:4">
      <c r="C539" s="65"/>
      <c r="D539" s="65"/>
    </row>
    <row r="540" spans="3:4">
      <c r="C540" s="65"/>
      <c r="D540" s="65"/>
    </row>
    <row r="541" spans="3:4">
      <c r="C541" s="65"/>
      <c r="D541" s="65"/>
    </row>
    <row r="542" spans="3:4">
      <c r="C542" s="65"/>
      <c r="D542" s="65"/>
    </row>
    <row r="543" spans="3:4">
      <c r="C543" s="65"/>
      <c r="D543" s="65"/>
    </row>
    <row r="544" spans="3:4">
      <c r="C544" s="65"/>
      <c r="D544" s="65"/>
    </row>
    <row r="545" spans="3:4">
      <c r="C545" s="65"/>
      <c r="D545" s="65"/>
    </row>
    <row r="546" spans="3:4">
      <c r="C546" s="65"/>
      <c r="D546" s="65"/>
    </row>
    <row r="547" spans="3:4">
      <c r="C547" s="65"/>
      <c r="D547" s="65"/>
    </row>
    <row r="548" spans="3:4">
      <c r="C548" s="65"/>
      <c r="D548" s="65"/>
    </row>
    <row r="549" spans="3:4">
      <c r="C549" s="65"/>
      <c r="D549" s="65"/>
    </row>
    <row r="550" spans="3:4">
      <c r="C550" s="65"/>
      <c r="D550" s="65"/>
    </row>
    <row r="551" spans="3:4">
      <c r="C551" s="65"/>
      <c r="D551" s="65"/>
    </row>
    <row r="552" spans="3:4">
      <c r="C552" s="65"/>
      <c r="D552" s="65"/>
    </row>
    <row r="553" spans="3:4">
      <c r="C553" s="65"/>
      <c r="D553" s="65"/>
    </row>
    <row r="554" spans="3:4">
      <c r="C554" s="65"/>
      <c r="D554" s="65"/>
    </row>
    <row r="555" spans="3:4">
      <c r="C555" s="65"/>
      <c r="D555" s="65"/>
    </row>
    <row r="556" spans="3:4">
      <c r="C556" s="65"/>
      <c r="D556" s="65"/>
    </row>
    <row r="557" spans="3:4">
      <c r="C557" s="65"/>
      <c r="D557" s="65"/>
    </row>
    <row r="558" spans="3:4">
      <c r="C558" s="65"/>
      <c r="D558" s="65"/>
    </row>
    <row r="559" spans="3:4">
      <c r="C559" s="65"/>
      <c r="D559" s="65"/>
    </row>
    <row r="560" spans="3:4">
      <c r="C560" s="65"/>
      <c r="D560" s="65"/>
    </row>
    <row r="561" spans="3:4">
      <c r="C561" s="65"/>
      <c r="D561" s="65"/>
    </row>
    <row r="562" spans="3:4">
      <c r="C562" s="65"/>
      <c r="D562" s="65"/>
    </row>
    <row r="563" spans="3:4">
      <c r="C563" s="65"/>
      <c r="D563" s="65"/>
    </row>
    <row r="564" spans="3:4">
      <c r="C564" s="65"/>
      <c r="D564" s="65"/>
    </row>
    <row r="565" spans="3:4">
      <c r="C565" s="65"/>
      <c r="D565" s="65"/>
    </row>
    <row r="566" spans="3:4">
      <c r="C566" s="65"/>
      <c r="D566" s="65"/>
    </row>
    <row r="567" spans="3:4">
      <c r="C567" s="65"/>
      <c r="D567" s="65"/>
    </row>
    <row r="568" spans="3:4">
      <c r="C568" s="65"/>
      <c r="D568" s="65"/>
    </row>
    <row r="569" spans="3:4">
      <c r="C569" s="65"/>
      <c r="D569" s="65"/>
    </row>
    <row r="570" spans="3:4">
      <c r="C570" s="65"/>
      <c r="D570" s="65"/>
    </row>
    <row r="571" spans="3:4">
      <c r="C571" s="65"/>
      <c r="D571" s="65"/>
    </row>
    <row r="572" spans="3:4">
      <c r="C572" s="65"/>
      <c r="D572" s="65"/>
    </row>
    <row r="573" spans="3:4">
      <c r="C573" s="65"/>
      <c r="D573" s="65"/>
    </row>
    <row r="574" spans="3:4">
      <c r="C574" s="65"/>
      <c r="D574" s="65"/>
    </row>
    <row r="575" spans="3:4">
      <c r="C575" s="65"/>
      <c r="D575" s="65"/>
    </row>
    <row r="576" spans="3:4">
      <c r="C576" s="65"/>
      <c r="D576" s="65"/>
    </row>
    <row r="577" spans="3:4">
      <c r="C577" s="65"/>
      <c r="D577" s="65"/>
    </row>
    <row r="578" spans="3:4">
      <c r="C578" s="65"/>
      <c r="D578" s="65"/>
    </row>
    <row r="579" spans="3:4">
      <c r="C579" s="65"/>
      <c r="D579" s="65"/>
    </row>
    <row r="580" spans="3:4">
      <c r="C580" s="65"/>
      <c r="D580" s="65"/>
    </row>
    <row r="581" spans="3:4">
      <c r="C581" s="65"/>
      <c r="D581" s="65"/>
    </row>
    <row r="582" spans="3:4">
      <c r="C582" s="65"/>
      <c r="D582" s="65"/>
    </row>
    <row r="583" spans="3:4">
      <c r="C583" s="65"/>
      <c r="D583" s="65"/>
    </row>
    <row r="584" spans="3:4">
      <c r="C584" s="65"/>
      <c r="D584" s="65"/>
    </row>
    <row r="585" spans="3:4">
      <c r="C585" s="65"/>
      <c r="D585" s="65"/>
    </row>
    <row r="586" spans="3:4">
      <c r="C586" s="65"/>
      <c r="D586" s="65"/>
    </row>
    <row r="587" spans="3:4">
      <c r="C587" s="65"/>
      <c r="D587" s="65"/>
    </row>
    <row r="588" spans="3:4">
      <c r="C588" s="65"/>
      <c r="D588" s="65"/>
    </row>
    <row r="589" spans="3:4">
      <c r="C589" s="65"/>
      <c r="D589" s="65"/>
    </row>
    <row r="590" spans="3:4">
      <c r="C590" s="65"/>
      <c r="D590" s="65"/>
    </row>
    <row r="591" spans="3:4">
      <c r="C591" s="65"/>
      <c r="D591" s="65"/>
    </row>
    <row r="592" spans="3:4">
      <c r="C592" s="65"/>
      <c r="D592" s="65"/>
    </row>
    <row r="593" spans="3:4">
      <c r="C593" s="65"/>
      <c r="D593" s="65"/>
    </row>
    <row r="594" spans="3:4">
      <c r="C594" s="65"/>
      <c r="D594" s="65"/>
    </row>
    <row r="595" spans="3:4">
      <c r="C595" s="65"/>
      <c r="D595" s="65"/>
    </row>
    <row r="596" spans="3:4">
      <c r="C596" s="65"/>
      <c r="D596" s="65"/>
    </row>
    <row r="597" spans="3:4">
      <c r="C597" s="65"/>
      <c r="D597" s="65"/>
    </row>
    <row r="598" spans="3:4">
      <c r="C598" s="65"/>
      <c r="D598" s="65"/>
    </row>
    <row r="599" spans="3:4">
      <c r="C599" s="65"/>
      <c r="D599" s="65"/>
    </row>
    <row r="600" spans="3:4">
      <c r="C600" s="65"/>
      <c r="D600" s="65"/>
    </row>
    <row r="601" spans="3:4">
      <c r="C601" s="65"/>
      <c r="D601" s="65"/>
    </row>
    <row r="602" spans="3:4">
      <c r="C602" s="65"/>
      <c r="D602" s="65"/>
    </row>
    <row r="603" spans="3:4">
      <c r="C603" s="65"/>
      <c r="D603" s="65"/>
    </row>
    <row r="604" spans="3:4">
      <c r="C604" s="65"/>
      <c r="D604" s="65"/>
    </row>
    <row r="605" spans="3:4">
      <c r="C605" s="65"/>
      <c r="D605" s="65"/>
    </row>
    <row r="606" spans="3:4">
      <c r="C606" s="65"/>
      <c r="D606" s="65"/>
    </row>
    <row r="607" spans="3:4">
      <c r="C607" s="65"/>
      <c r="D607" s="65"/>
    </row>
    <row r="608" spans="3:4">
      <c r="C608" s="65"/>
      <c r="D608" s="65"/>
    </row>
    <row r="609" spans="3:4">
      <c r="C609" s="65"/>
      <c r="D609" s="65"/>
    </row>
    <row r="610" spans="3:4">
      <c r="C610" s="65"/>
      <c r="D610" s="65"/>
    </row>
    <row r="611" spans="3:4">
      <c r="C611" s="65"/>
      <c r="D611" s="65"/>
    </row>
    <row r="612" spans="3:4">
      <c r="C612" s="65"/>
      <c r="D612" s="65"/>
    </row>
    <row r="613" spans="3:4">
      <c r="C613" s="65"/>
      <c r="D613" s="65"/>
    </row>
    <row r="614" spans="3:4">
      <c r="C614" s="65"/>
      <c r="D614" s="65"/>
    </row>
    <row r="615" spans="3:4">
      <c r="C615" s="65"/>
      <c r="D615" s="65"/>
    </row>
    <row r="616" spans="3:4">
      <c r="C616" s="65"/>
      <c r="D616" s="65"/>
    </row>
    <row r="617" spans="3:4">
      <c r="C617" s="65"/>
      <c r="D617" s="65"/>
    </row>
    <row r="618" spans="3:4">
      <c r="C618" s="65"/>
      <c r="D618" s="65"/>
    </row>
    <row r="619" spans="3:4">
      <c r="C619" s="65"/>
      <c r="D619" s="65"/>
    </row>
    <row r="620" spans="3:4">
      <c r="C620" s="65"/>
      <c r="D620" s="65"/>
    </row>
    <row r="621" spans="3:4">
      <c r="C621" s="65"/>
      <c r="D621" s="65"/>
    </row>
    <row r="622" spans="3:4">
      <c r="C622" s="65"/>
      <c r="D622" s="65"/>
    </row>
    <row r="623" spans="3:4">
      <c r="C623" s="65"/>
      <c r="D623" s="65"/>
    </row>
    <row r="624" spans="3:4">
      <c r="C624" s="65"/>
      <c r="D624" s="65"/>
    </row>
    <row r="625" spans="3:4">
      <c r="C625" s="65"/>
      <c r="D625" s="65"/>
    </row>
    <row r="626" spans="3:4">
      <c r="C626" s="65"/>
      <c r="D626" s="65"/>
    </row>
    <row r="627" spans="3:4">
      <c r="C627" s="65"/>
      <c r="D627" s="65"/>
    </row>
    <row r="628" spans="3:4">
      <c r="C628" s="65"/>
      <c r="D628" s="65"/>
    </row>
    <row r="629" spans="3:4">
      <c r="C629" s="65"/>
      <c r="D629" s="65"/>
    </row>
    <row r="630" spans="3:4">
      <c r="C630" s="65"/>
      <c r="D630" s="65"/>
    </row>
    <row r="631" spans="3:4">
      <c r="C631" s="65"/>
      <c r="D631" s="65"/>
    </row>
    <row r="632" spans="3:4">
      <c r="C632" s="65"/>
      <c r="D632" s="65"/>
    </row>
    <row r="633" spans="3:4">
      <c r="C633" s="65"/>
      <c r="D633" s="65"/>
    </row>
    <row r="634" spans="3:4">
      <c r="C634" s="65"/>
      <c r="D634" s="65"/>
    </row>
    <row r="635" spans="3:4">
      <c r="C635" s="65"/>
      <c r="D635" s="65"/>
    </row>
    <row r="636" spans="3:4">
      <c r="C636" s="65"/>
      <c r="D636" s="65"/>
    </row>
    <row r="637" spans="3:4">
      <c r="C637" s="65"/>
      <c r="D637" s="65"/>
    </row>
    <row r="638" spans="3:4">
      <c r="C638" s="65"/>
      <c r="D638" s="65"/>
    </row>
    <row r="639" spans="3:4">
      <c r="C639" s="65"/>
      <c r="D639" s="65"/>
    </row>
    <row r="640" spans="3:4">
      <c r="C640" s="65"/>
      <c r="D640" s="65"/>
    </row>
    <row r="641" spans="3:4">
      <c r="C641" s="65"/>
      <c r="D641" s="65"/>
    </row>
    <row r="642" spans="3:4">
      <c r="C642" s="65"/>
      <c r="D642" s="65"/>
    </row>
    <row r="643" spans="3:4">
      <c r="C643" s="65"/>
      <c r="D643" s="65"/>
    </row>
    <row r="644" spans="3:4">
      <c r="C644" s="65"/>
      <c r="D644" s="65"/>
    </row>
    <row r="645" spans="3:4">
      <c r="C645" s="65"/>
      <c r="D645" s="65"/>
    </row>
    <row r="646" spans="3:4">
      <c r="C646" s="65"/>
      <c r="D646" s="65"/>
    </row>
    <row r="647" spans="3:4">
      <c r="C647" s="65"/>
      <c r="D647" s="65"/>
    </row>
    <row r="648" spans="3:4">
      <c r="C648" s="65"/>
      <c r="D648" s="65"/>
    </row>
    <row r="649" spans="3:4">
      <c r="C649" s="65"/>
      <c r="D649" s="65"/>
    </row>
    <row r="650" spans="3:4">
      <c r="C650" s="65"/>
      <c r="D650" s="65"/>
    </row>
    <row r="651" spans="3:4">
      <c r="C651" s="65"/>
      <c r="D651" s="65"/>
    </row>
    <row r="652" spans="3:4">
      <c r="C652" s="65"/>
      <c r="D652" s="65"/>
    </row>
    <row r="653" spans="3:4">
      <c r="C653" s="65"/>
      <c r="D653" s="65"/>
    </row>
    <row r="654" spans="3:4">
      <c r="C654" s="65"/>
      <c r="D654" s="65"/>
    </row>
    <row r="655" spans="3:4">
      <c r="C655" s="65"/>
      <c r="D655" s="65"/>
    </row>
    <row r="656" spans="3:4">
      <c r="C656" s="65"/>
      <c r="D656" s="65"/>
    </row>
    <row r="657" spans="3:4">
      <c r="C657" s="65"/>
      <c r="D657" s="65"/>
    </row>
    <row r="658" spans="3:4">
      <c r="C658" s="65"/>
      <c r="D658" s="65"/>
    </row>
    <row r="659" spans="3:4">
      <c r="C659" s="65"/>
      <c r="D659" s="65"/>
    </row>
    <row r="660" spans="3:4">
      <c r="C660" s="65"/>
      <c r="D660" s="65"/>
    </row>
    <row r="661" spans="3:4">
      <c r="C661" s="65"/>
      <c r="D661" s="65"/>
    </row>
    <row r="662" spans="3:4">
      <c r="C662" s="65"/>
      <c r="D662" s="65"/>
    </row>
    <row r="663" spans="3:4">
      <c r="C663" s="65"/>
      <c r="D663" s="65"/>
    </row>
    <row r="664" spans="3:4">
      <c r="C664" s="65"/>
      <c r="D664" s="65"/>
    </row>
    <row r="665" spans="3:4">
      <c r="C665" s="65"/>
      <c r="D665" s="65"/>
    </row>
    <row r="666" spans="3:4">
      <c r="C666" s="65"/>
      <c r="D666" s="65"/>
    </row>
    <row r="667" spans="3:4">
      <c r="C667" s="65"/>
      <c r="D667" s="65"/>
    </row>
    <row r="668" spans="3:4">
      <c r="C668" s="65"/>
      <c r="D668" s="65"/>
    </row>
    <row r="669" spans="3:4">
      <c r="C669" s="65"/>
      <c r="D669" s="65"/>
    </row>
    <row r="670" spans="3:4">
      <c r="C670" s="65"/>
      <c r="D670" s="65"/>
    </row>
    <row r="671" spans="3:4">
      <c r="C671" s="65"/>
      <c r="D671" s="65"/>
    </row>
    <row r="672" spans="3:4">
      <c r="C672" s="65"/>
      <c r="D672" s="65"/>
    </row>
    <row r="673" spans="3:4">
      <c r="C673" s="65"/>
      <c r="D673" s="65"/>
    </row>
    <row r="674" spans="3:4">
      <c r="C674" s="65"/>
      <c r="D674" s="65"/>
    </row>
    <row r="675" spans="3:4">
      <c r="C675" s="65"/>
      <c r="D675" s="65"/>
    </row>
    <row r="676" spans="3:4">
      <c r="C676" s="65"/>
      <c r="D676" s="65"/>
    </row>
    <row r="677" spans="3:4">
      <c r="C677" s="65"/>
      <c r="D677" s="65"/>
    </row>
    <row r="678" spans="3:4">
      <c r="C678" s="65"/>
      <c r="D678" s="65"/>
    </row>
    <row r="679" spans="3:4">
      <c r="C679" s="65"/>
      <c r="D679" s="65"/>
    </row>
    <row r="680" spans="3:4">
      <c r="C680" s="65"/>
      <c r="D680" s="65"/>
    </row>
    <row r="681" spans="3:4">
      <c r="C681" s="65"/>
      <c r="D681" s="65"/>
    </row>
    <row r="682" spans="3:4">
      <c r="C682" s="65"/>
      <c r="D682" s="65"/>
    </row>
    <row r="683" spans="3:4">
      <c r="C683" s="65"/>
      <c r="D683" s="65"/>
    </row>
    <row r="684" spans="3:4">
      <c r="C684" s="65"/>
      <c r="D684" s="65"/>
    </row>
    <row r="685" spans="3:4">
      <c r="C685" s="65"/>
      <c r="D685" s="65"/>
    </row>
    <row r="686" spans="3:4">
      <c r="C686" s="65"/>
      <c r="D686" s="65"/>
    </row>
    <row r="687" spans="3:4">
      <c r="C687" s="65"/>
      <c r="D687" s="65"/>
    </row>
    <row r="688" spans="3:4">
      <c r="C688" s="65"/>
      <c r="D688" s="65"/>
    </row>
    <row r="689" spans="3:4">
      <c r="C689" s="65"/>
      <c r="D689" s="65"/>
    </row>
    <row r="690" spans="3:4">
      <c r="C690" s="65"/>
      <c r="D690" s="65"/>
    </row>
    <row r="691" spans="3:4">
      <c r="C691" s="65"/>
      <c r="D691" s="65"/>
    </row>
    <row r="692" spans="3:4">
      <c r="C692" s="65"/>
      <c r="D692" s="65"/>
    </row>
    <row r="693" spans="3:4">
      <c r="C693" s="65"/>
      <c r="D693" s="65"/>
    </row>
    <row r="694" spans="3:4">
      <c r="C694" s="65"/>
      <c r="D694" s="65"/>
    </row>
    <row r="695" spans="3:4">
      <c r="C695" s="65"/>
      <c r="D695" s="65"/>
    </row>
    <row r="696" spans="3:4">
      <c r="C696" s="65"/>
      <c r="D696" s="65"/>
    </row>
    <row r="697" spans="3:4">
      <c r="C697" s="65"/>
      <c r="D697" s="65"/>
    </row>
    <row r="698" spans="3:4">
      <c r="C698" s="65"/>
      <c r="D698" s="65"/>
    </row>
    <row r="699" spans="3:4">
      <c r="C699" s="65"/>
      <c r="D699" s="65"/>
    </row>
    <row r="700" spans="3:4">
      <c r="C700" s="65"/>
      <c r="D700" s="65"/>
    </row>
    <row r="701" spans="3:4">
      <c r="C701" s="65"/>
      <c r="D701" s="65"/>
    </row>
    <row r="702" spans="3:4">
      <c r="C702" s="65"/>
      <c r="D702" s="65"/>
    </row>
    <row r="703" spans="3:4">
      <c r="C703" s="65"/>
      <c r="D703" s="65"/>
    </row>
    <row r="704" spans="3:4">
      <c r="C704" s="65"/>
      <c r="D704" s="65"/>
    </row>
    <row r="705" spans="3:4">
      <c r="C705" s="65"/>
      <c r="D705" s="65"/>
    </row>
    <row r="706" spans="3:4">
      <c r="C706" s="65"/>
      <c r="D706" s="65"/>
    </row>
    <row r="707" spans="3:4">
      <c r="C707" s="65"/>
      <c r="D707" s="65"/>
    </row>
    <row r="708" spans="3:4">
      <c r="C708" s="65"/>
      <c r="D708" s="65"/>
    </row>
    <row r="709" spans="3:4">
      <c r="C709" s="65"/>
      <c r="D709" s="65"/>
    </row>
    <row r="710" spans="3:4">
      <c r="C710" s="65"/>
      <c r="D710" s="65"/>
    </row>
    <row r="711" spans="3:4">
      <c r="C711" s="65"/>
      <c r="D711" s="65"/>
    </row>
    <row r="712" spans="3:4">
      <c r="C712" s="65"/>
      <c r="D712" s="65"/>
    </row>
    <row r="713" spans="3:4">
      <c r="C713" s="65"/>
      <c r="D713" s="65"/>
    </row>
    <row r="714" spans="3:4">
      <c r="C714" s="65"/>
      <c r="D714" s="65"/>
    </row>
    <row r="715" spans="3:4">
      <c r="C715" s="65"/>
      <c r="D715" s="65"/>
    </row>
    <row r="716" spans="3:4">
      <c r="C716" s="65"/>
      <c r="D716" s="65"/>
    </row>
    <row r="717" spans="3:4">
      <c r="C717" s="65"/>
      <c r="D717" s="65"/>
    </row>
    <row r="718" spans="3:4">
      <c r="C718" s="65"/>
      <c r="D718" s="65"/>
    </row>
    <row r="719" spans="3:4">
      <c r="C719" s="65"/>
      <c r="D719" s="65"/>
    </row>
    <row r="720" spans="3:4">
      <c r="C720" s="65"/>
      <c r="D720" s="65"/>
    </row>
    <row r="721" spans="3:4">
      <c r="C721" s="65"/>
      <c r="D721" s="65"/>
    </row>
    <row r="722" spans="3:4">
      <c r="C722" s="65"/>
      <c r="D722" s="65"/>
    </row>
    <row r="723" spans="3:4">
      <c r="C723" s="65"/>
      <c r="D723" s="65"/>
    </row>
    <row r="724" spans="3:4">
      <c r="C724" s="65"/>
      <c r="D724" s="65"/>
    </row>
    <row r="725" spans="3:4">
      <c r="C725" s="65"/>
      <c r="D725" s="65"/>
    </row>
    <row r="726" spans="3:4">
      <c r="C726" s="65"/>
      <c r="D726" s="65"/>
    </row>
    <row r="727" spans="3:4">
      <c r="C727" s="65"/>
      <c r="D727" s="65"/>
    </row>
    <row r="728" spans="3:4">
      <c r="C728" s="65"/>
      <c r="D728" s="65"/>
    </row>
    <row r="729" spans="3:4">
      <c r="C729" s="65"/>
      <c r="D729" s="65"/>
    </row>
    <row r="730" spans="3:4">
      <c r="C730" s="65"/>
      <c r="D730" s="65"/>
    </row>
    <row r="731" spans="3:4">
      <c r="C731" s="65"/>
      <c r="D731" s="65"/>
    </row>
    <row r="732" spans="3:4">
      <c r="C732" s="65"/>
      <c r="D732" s="65"/>
    </row>
    <row r="733" spans="3:4">
      <c r="C733" s="65"/>
      <c r="D733" s="65"/>
    </row>
    <row r="734" spans="3:4">
      <c r="C734" s="65"/>
      <c r="D734" s="65"/>
    </row>
    <row r="735" spans="3:4">
      <c r="C735" s="65"/>
      <c r="D735" s="65"/>
    </row>
    <row r="736" spans="3:4">
      <c r="C736" s="65"/>
      <c r="D736" s="65"/>
    </row>
    <row r="737" spans="3:4">
      <c r="C737" s="65"/>
      <c r="D737" s="65"/>
    </row>
    <row r="738" spans="3:4">
      <c r="C738" s="65"/>
      <c r="D738" s="65"/>
    </row>
    <row r="739" spans="3:4">
      <c r="C739" s="65"/>
      <c r="D739" s="65"/>
    </row>
    <row r="740" spans="3:4">
      <c r="C740" s="65"/>
      <c r="D740" s="65"/>
    </row>
    <row r="741" spans="3:4">
      <c r="C741" s="65"/>
      <c r="D741" s="65"/>
    </row>
    <row r="742" spans="3:4">
      <c r="C742" s="65"/>
      <c r="D742" s="65"/>
    </row>
    <row r="743" spans="3:4">
      <c r="C743" s="65"/>
      <c r="D743" s="65"/>
    </row>
    <row r="744" spans="3:4">
      <c r="C744" s="65"/>
      <c r="D744" s="65"/>
    </row>
    <row r="745" spans="3:4">
      <c r="C745" s="65"/>
      <c r="D745" s="65"/>
    </row>
    <row r="746" spans="3:4">
      <c r="C746" s="65"/>
      <c r="D746" s="65"/>
    </row>
    <row r="747" spans="3:4">
      <c r="C747" s="65"/>
      <c r="D747" s="65"/>
    </row>
    <row r="748" spans="3:4">
      <c r="C748" s="65"/>
      <c r="D748" s="65"/>
    </row>
    <row r="749" spans="3:4">
      <c r="C749" s="65"/>
      <c r="D749" s="65"/>
    </row>
    <row r="750" spans="3:4">
      <c r="C750" s="65"/>
      <c r="D750" s="65"/>
    </row>
    <row r="751" spans="3:4">
      <c r="C751" s="65"/>
      <c r="D751" s="65"/>
    </row>
    <row r="752" spans="3:4">
      <c r="C752" s="65"/>
      <c r="D752" s="65"/>
    </row>
    <row r="753" spans="3:4">
      <c r="C753" s="65"/>
      <c r="D753" s="65"/>
    </row>
    <row r="754" spans="3:4">
      <c r="C754" s="65"/>
      <c r="D754" s="65"/>
    </row>
    <row r="755" spans="3:4">
      <c r="C755" s="65"/>
      <c r="D755" s="65"/>
    </row>
    <row r="756" spans="3:4">
      <c r="C756" s="65"/>
      <c r="D756" s="65"/>
    </row>
    <row r="757" spans="3:4">
      <c r="C757" s="65"/>
      <c r="D757" s="65"/>
    </row>
    <row r="758" spans="3:4">
      <c r="C758" s="65"/>
      <c r="D758" s="65"/>
    </row>
    <row r="759" spans="3:4">
      <c r="C759" s="65"/>
      <c r="D759" s="65"/>
    </row>
    <row r="760" spans="3:4">
      <c r="C760" s="65"/>
      <c r="D760" s="65"/>
    </row>
    <row r="761" spans="3:4">
      <c r="C761" s="65"/>
      <c r="D761" s="65"/>
    </row>
    <row r="762" spans="3:4">
      <c r="C762" s="65"/>
      <c r="D762" s="65"/>
    </row>
    <row r="763" spans="3:4">
      <c r="C763" s="65"/>
      <c r="D763" s="65"/>
    </row>
    <row r="764" spans="3:4">
      <c r="C764" s="65"/>
      <c r="D764" s="65"/>
    </row>
    <row r="765" spans="3:4">
      <c r="C765" s="65"/>
      <c r="D765" s="65"/>
    </row>
    <row r="766" spans="3:4">
      <c r="C766" s="65"/>
      <c r="D766" s="65"/>
    </row>
    <row r="767" spans="3:4">
      <c r="C767" s="65"/>
      <c r="D767" s="65"/>
    </row>
    <row r="768" spans="3:4">
      <c r="C768" s="65"/>
      <c r="D768" s="65"/>
    </row>
    <row r="769" spans="3:4">
      <c r="C769" s="65"/>
      <c r="D769" s="65"/>
    </row>
    <row r="770" spans="3:4">
      <c r="C770" s="65"/>
      <c r="D770" s="65"/>
    </row>
    <row r="771" spans="3:4">
      <c r="C771" s="65"/>
      <c r="D771" s="65"/>
    </row>
    <row r="772" spans="3:4">
      <c r="C772" s="65"/>
      <c r="D772" s="65"/>
    </row>
    <row r="773" spans="3:4">
      <c r="C773" s="65"/>
      <c r="D773" s="65"/>
    </row>
    <row r="774" spans="3:4">
      <c r="C774" s="65"/>
      <c r="D774" s="65"/>
    </row>
    <row r="775" spans="3:4">
      <c r="C775" s="65"/>
      <c r="D775" s="65"/>
    </row>
    <row r="776" spans="3:4">
      <c r="C776" s="65"/>
      <c r="D776" s="65"/>
    </row>
    <row r="777" spans="3:4">
      <c r="C777" s="65"/>
      <c r="D777" s="65"/>
    </row>
    <row r="778" spans="3:4">
      <c r="C778" s="65"/>
      <c r="D778" s="65"/>
    </row>
    <row r="779" spans="3:4">
      <c r="C779" s="65"/>
      <c r="D779" s="65"/>
    </row>
    <row r="780" spans="3:4">
      <c r="C780" s="65"/>
      <c r="D780" s="65"/>
    </row>
    <row r="781" spans="3:4">
      <c r="C781" s="65"/>
      <c r="D781" s="65"/>
    </row>
    <row r="782" spans="3:4">
      <c r="C782" s="65"/>
      <c r="D782" s="65"/>
    </row>
    <row r="783" spans="3:4">
      <c r="C783" s="65"/>
      <c r="D783" s="65"/>
    </row>
    <row r="784" spans="3:4">
      <c r="C784" s="65"/>
      <c r="D784" s="65"/>
    </row>
    <row r="785" spans="3:4">
      <c r="C785" s="65"/>
      <c r="D785" s="65"/>
    </row>
    <row r="786" spans="3:4">
      <c r="C786" s="65"/>
      <c r="D786" s="65"/>
    </row>
    <row r="787" spans="3:4">
      <c r="C787" s="65"/>
      <c r="D787" s="65"/>
    </row>
    <row r="788" spans="3:4">
      <c r="C788" s="65"/>
      <c r="D788" s="65"/>
    </row>
    <row r="789" spans="3:4">
      <c r="C789" s="65"/>
      <c r="D789" s="65"/>
    </row>
    <row r="790" spans="3:4">
      <c r="C790" s="65"/>
      <c r="D790" s="65"/>
    </row>
    <row r="791" spans="3:4">
      <c r="C791" s="65"/>
      <c r="D791" s="65"/>
    </row>
    <row r="792" spans="3:4">
      <c r="C792" s="65"/>
      <c r="D792" s="65"/>
    </row>
    <row r="793" spans="3:4">
      <c r="C793" s="65"/>
      <c r="D793" s="65"/>
    </row>
    <row r="794" spans="3:4">
      <c r="C794" s="65"/>
      <c r="D794" s="65"/>
    </row>
    <row r="795" spans="3:4">
      <c r="C795" s="65"/>
      <c r="D795" s="65"/>
    </row>
    <row r="796" spans="3:4">
      <c r="C796" s="65"/>
      <c r="D796" s="65"/>
    </row>
    <row r="797" spans="3:4">
      <c r="C797" s="65"/>
      <c r="D797" s="65"/>
    </row>
    <row r="798" spans="3:4">
      <c r="C798" s="65"/>
      <c r="D798" s="65"/>
    </row>
    <row r="799" spans="3:4">
      <c r="C799" s="65"/>
      <c r="D799" s="65"/>
    </row>
    <row r="800" spans="3:4">
      <c r="C800" s="65"/>
      <c r="D800" s="65"/>
    </row>
    <row r="801" spans="3:4">
      <c r="C801" s="65"/>
      <c r="D801" s="65"/>
    </row>
    <row r="802" spans="3:4">
      <c r="C802" s="65"/>
      <c r="D802" s="65"/>
    </row>
    <row r="803" spans="3:4">
      <c r="C803" s="65"/>
      <c r="D803" s="65"/>
    </row>
    <row r="804" spans="3:4">
      <c r="C804" s="65"/>
      <c r="D804" s="65"/>
    </row>
    <row r="805" spans="3:4">
      <c r="C805" s="65"/>
      <c r="D805" s="65"/>
    </row>
    <row r="806" spans="3:4">
      <c r="C806" s="65"/>
      <c r="D806" s="65"/>
    </row>
    <row r="807" spans="3:4">
      <c r="C807" s="65"/>
      <c r="D807" s="65"/>
    </row>
    <row r="808" spans="3:4">
      <c r="C808" s="65"/>
      <c r="D808" s="65"/>
    </row>
    <row r="809" spans="3:4">
      <c r="C809" s="65"/>
      <c r="D809" s="65"/>
    </row>
    <row r="810" spans="3:4">
      <c r="C810" s="65"/>
      <c r="D810" s="65"/>
    </row>
    <row r="811" spans="3:4">
      <c r="C811" s="65"/>
      <c r="D811" s="65"/>
    </row>
    <row r="812" spans="3:4">
      <c r="C812" s="65"/>
      <c r="D812" s="65"/>
    </row>
    <row r="813" spans="3:4">
      <c r="C813" s="65"/>
      <c r="D813" s="65"/>
    </row>
    <row r="814" spans="3:4">
      <c r="C814" s="65"/>
      <c r="D814" s="65"/>
    </row>
    <row r="815" spans="3:4">
      <c r="C815" s="65"/>
      <c r="D815" s="65"/>
    </row>
    <row r="816" spans="3:4">
      <c r="C816" s="65"/>
      <c r="D816" s="65"/>
    </row>
    <row r="817" spans="3:4">
      <c r="C817" s="65"/>
      <c r="D817" s="65"/>
    </row>
    <row r="818" spans="3:4">
      <c r="C818" s="65"/>
      <c r="D818" s="65"/>
    </row>
    <row r="819" spans="3:4">
      <c r="C819" s="65"/>
      <c r="D819" s="65"/>
    </row>
    <row r="820" spans="3:4">
      <c r="C820" s="65"/>
      <c r="D820" s="65"/>
    </row>
    <row r="821" spans="3:4">
      <c r="C821" s="65"/>
      <c r="D821" s="65"/>
    </row>
    <row r="822" spans="3:4">
      <c r="C822" s="65"/>
      <c r="D822" s="65"/>
    </row>
    <row r="823" spans="3:4">
      <c r="C823" s="65"/>
      <c r="D823" s="65"/>
    </row>
    <row r="824" spans="3:4">
      <c r="C824" s="65"/>
      <c r="D824" s="65"/>
    </row>
    <row r="825" spans="3:4">
      <c r="C825" s="65"/>
      <c r="D825" s="65"/>
    </row>
    <row r="826" spans="3:4">
      <c r="C826" s="65"/>
      <c r="D826" s="65"/>
    </row>
    <row r="827" spans="3:4">
      <c r="C827" s="65"/>
      <c r="D827" s="65"/>
    </row>
    <row r="828" spans="3:4">
      <c r="C828" s="65"/>
      <c r="D828" s="65"/>
    </row>
    <row r="829" spans="3:4">
      <c r="C829" s="65"/>
      <c r="D829" s="65"/>
    </row>
    <row r="830" spans="3:4">
      <c r="C830" s="65"/>
      <c r="D830" s="65"/>
    </row>
    <row r="831" spans="3:4">
      <c r="C831" s="65"/>
      <c r="D831" s="65"/>
    </row>
    <row r="832" spans="3:4">
      <c r="C832" s="65"/>
      <c r="D832" s="65"/>
    </row>
    <row r="833" spans="3:4">
      <c r="C833" s="65"/>
      <c r="D833" s="65"/>
    </row>
    <row r="834" spans="3:4">
      <c r="C834" s="65"/>
      <c r="D834" s="65"/>
    </row>
    <row r="835" spans="3:4">
      <c r="C835" s="65"/>
      <c r="D835" s="65"/>
    </row>
    <row r="836" spans="3:4">
      <c r="C836" s="65"/>
      <c r="D836" s="65"/>
    </row>
    <row r="837" spans="3:4">
      <c r="C837" s="65"/>
      <c r="D837" s="65"/>
    </row>
    <row r="838" spans="3:4">
      <c r="C838" s="65"/>
      <c r="D838" s="65"/>
    </row>
    <row r="839" spans="3:4">
      <c r="C839" s="65"/>
      <c r="D839" s="65"/>
    </row>
    <row r="840" spans="3:4">
      <c r="C840" s="65"/>
      <c r="D840" s="65"/>
    </row>
    <row r="841" spans="3:4">
      <c r="C841" s="65"/>
      <c r="D841" s="65"/>
    </row>
    <row r="842" spans="3:4">
      <c r="C842" s="65"/>
      <c r="D842" s="65"/>
    </row>
    <row r="843" spans="3:4">
      <c r="C843" s="65"/>
      <c r="D843" s="65"/>
    </row>
    <row r="844" spans="3:4">
      <c r="C844" s="65"/>
      <c r="D844" s="65"/>
    </row>
    <row r="845" spans="3:4">
      <c r="C845" s="65"/>
      <c r="D845" s="65"/>
    </row>
    <row r="846" spans="3:4">
      <c r="C846" s="65"/>
      <c r="D846" s="65"/>
    </row>
    <row r="847" spans="3:4">
      <c r="C847" s="65"/>
      <c r="D847" s="65"/>
    </row>
    <row r="848" spans="3:4">
      <c r="C848" s="65"/>
      <c r="D848" s="65"/>
    </row>
    <row r="849" spans="3:4">
      <c r="C849" s="65"/>
      <c r="D849" s="65"/>
    </row>
    <row r="850" spans="3:4">
      <c r="C850" s="65"/>
      <c r="D850" s="65"/>
    </row>
    <row r="851" spans="3:4">
      <c r="C851" s="65"/>
      <c r="D851" s="65"/>
    </row>
    <row r="852" spans="3:4">
      <c r="C852" s="65"/>
      <c r="D852" s="65"/>
    </row>
    <row r="853" spans="3:4">
      <c r="C853" s="65"/>
      <c r="D853" s="65"/>
    </row>
    <row r="854" spans="3:4">
      <c r="C854" s="65"/>
      <c r="D854" s="65"/>
    </row>
    <row r="855" spans="3:4">
      <c r="C855" s="65"/>
      <c r="D855" s="65"/>
    </row>
    <row r="856" spans="3:4">
      <c r="C856" s="65"/>
      <c r="D856" s="65"/>
    </row>
    <row r="857" spans="3:4">
      <c r="C857" s="65"/>
      <c r="D857" s="65"/>
    </row>
    <row r="858" spans="3:4">
      <c r="C858" s="65"/>
      <c r="D858" s="65"/>
    </row>
    <row r="859" spans="3:4">
      <c r="C859" s="65"/>
      <c r="D859" s="65"/>
    </row>
    <row r="860" spans="3:4">
      <c r="C860" s="65"/>
      <c r="D860" s="65"/>
    </row>
    <row r="861" spans="3:4">
      <c r="C861" s="65"/>
      <c r="D861" s="65"/>
    </row>
    <row r="862" spans="3:4">
      <c r="C862" s="65"/>
      <c r="D862" s="65"/>
    </row>
    <row r="863" spans="3:4">
      <c r="C863" s="65"/>
      <c r="D863" s="65"/>
    </row>
    <row r="864" spans="3:4">
      <c r="C864" s="65"/>
      <c r="D864" s="65"/>
    </row>
    <row r="865" spans="3:4">
      <c r="C865" s="65"/>
      <c r="D865" s="65"/>
    </row>
    <row r="866" spans="3:4">
      <c r="C866" s="65"/>
      <c r="D866" s="65"/>
    </row>
    <row r="867" spans="3:4">
      <c r="C867" s="65"/>
      <c r="D867" s="65"/>
    </row>
    <row r="868" spans="3:4">
      <c r="C868" s="65"/>
      <c r="D868" s="65"/>
    </row>
    <row r="869" spans="3:4">
      <c r="C869" s="65"/>
      <c r="D869" s="65"/>
    </row>
    <row r="870" spans="3:4">
      <c r="C870" s="65"/>
      <c r="D870" s="65"/>
    </row>
    <row r="871" spans="3:4">
      <c r="C871" s="65"/>
      <c r="D871" s="65"/>
    </row>
    <row r="872" spans="3:4">
      <c r="C872" s="65"/>
      <c r="D872" s="65"/>
    </row>
    <row r="873" spans="3:4">
      <c r="C873" s="65"/>
      <c r="D873" s="65"/>
    </row>
    <row r="874" spans="3:4">
      <c r="C874" s="65"/>
      <c r="D874" s="65"/>
    </row>
    <row r="875" spans="3:4">
      <c r="C875" s="65"/>
      <c r="D875" s="65"/>
    </row>
    <row r="876" spans="3:4">
      <c r="C876" s="65"/>
      <c r="D876" s="65"/>
    </row>
    <row r="877" spans="3:4">
      <c r="C877" s="65"/>
      <c r="D877" s="65"/>
    </row>
    <row r="878" spans="3:4">
      <c r="C878" s="65"/>
      <c r="D878" s="65"/>
    </row>
    <row r="879" spans="3:4">
      <c r="C879" s="65"/>
      <c r="D879" s="65"/>
    </row>
    <row r="880" spans="3:4">
      <c r="C880" s="65"/>
      <c r="D880" s="65"/>
    </row>
    <row r="881" spans="3:4">
      <c r="C881" s="65"/>
      <c r="D881" s="65"/>
    </row>
    <row r="882" spans="3:4">
      <c r="C882" s="65"/>
      <c r="D882" s="65"/>
    </row>
    <row r="883" spans="3:4">
      <c r="C883" s="65"/>
      <c r="D883" s="65"/>
    </row>
    <row r="884" spans="3:4">
      <c r="C884" s="65"/>
      <c r="D884" s="65"/>
    </row>
    <row r="885" spans="3:4">
      <c r="C885" s="65"/>
      <c r="D885" s="65"/>
    </row>
    <row r="886" spans="3:4">
      <c r="C886" s="65"/>
      <c r="D886" s="65"/>
    </row>
    <row r="887" spans="3:4">
      <c r="C887" s="65"/>
      <c r="D887" s="65"/>
    </row>
    <row r="888" spans="3:4">
      <c r="C888" s="65"/>
      <c r="D888" s="65"/>
    </row>
    <row r="889" spans="3:4">
      <c r="C889" s="65"/>
      <c r="D889" s="65"/>
    </row>
    <row r="890" spans="3:4">
      <c r="C890" s="65"/>
      <c r="D890" s="65"/>
    </row>
    <row r="891" spans="3:4">
      <c r="C891" s="65"/>
      <c r="D891" s="65"/>
    </row>
    <row r="892" spans="3:4">
      <c r="C892" s="65"/>
      <c r="D892" s="65"/>
    </row>
    <row r="893" spans="3:4">
      <c r="C893" s="65"/>
      <c r="D893" s="65"/>
    </row>
    <row r="894" spans="3:4">
      <c r="C894" s="65"/>
      <c r="D894" s="65"/>
    </row>
    <row r="895" spans="3:4">
      <c r="C895" s="65"/>
      <c r="D895" s="65"/>
    </row>
    <row r="896" spans="3:4">
      <c r="C896" s="65"/>
      <c r="D896" s="65"/>
    </row>
    <row r="897" spans="3:4">
      <c r="C897" s="65"/>
      <c r="D897" s="65"/>
    </row>
    <row r="898" spans="3:4">
      <c r="C898" s="65"/>
      <c r="D898" s="65"/>
    </row>
    <row r="899" spans="3:4">
      <c r="C899" s="65"/>
      <c r="D899" s="65"/>
    </row>
    <row r="900" spans="3:4">
      <c r="C900" s="65"/>
      <c r="D900" s="65"/>
    </row>
    <row r="901" spans="3:4">
      <c r="C901" s="65"/>
      <c r="D901" s="65"/>
    </row>
    <row r="902" spans="3:4">
      <c r="C902" s="65"/>
      <c r="D902" s="65"/>
    </row>
    <row r="903" spans="3:4">
      <c r="C903" s="65"/>
      <c r="D903" s="65"/>
    </row>
    <row r="904" spans="3:4">
      <c r="C904" s="65"/>
      <c r="D904" s="65"/>
    </row>
    <row r="905" spans="3:4">
      <c r="C905" s="65"/>
      <c r="D905" s="65"/>
    </row>
    <row r="906" spans="3:4">
      <c r="C906" s="65"/>
      <c r="D906" s="65"/>
    </row>
    <row r="907" spans="3:4">
      <c r="C907" s="65"/>
      <c r="D907" s="65"/>
    </row>
    <row r="908" spans="3:4">
      <c r="C908" s="65"/>
      <c r="D908" s="65"/>
    </row>
    <row r="909" spans="3:4">
      <c r="C909" s="65"/>
      <c r="D909" s="65"/>
    </row>
    <row r="910" spans="3:4">
      <c r="C910" s="65"/>
      <c r="D910" s="65"/>
    </row>
    <row r="911" spans="3:4">
      <c r="C911" s="65"/>
      <c r="D911" s="65"/>
    </row>
    <row r="912" spans="3:4">
      <c r="C912" s="65"/>
      <c r="D912" s="65"/>
    </row>
    <row r="913" spans="3:4">
      <c r="C913" s="65"/>
      <c r="D913" s="65"/>
    </row>
    <row r="914" spans="3:4">
      <c r="C914" s="65"/>
      <c r="D914" s="65"/>
    </row>
    <row r="915" spans="3:4">
      <c r="C915" s="65"/>
      <c r="D915" s="65"/>
    </row>
    <row r="916" spans="3:4">
      <c r="C916" s="65"/>
      <c r="D916" s="65"/>
    </row>
    <row r="917" spans="3:4">
      <c r="C917" s="65"/>
      <c r="D917" s="65"/>
    </row>
    <row r="918" spans="3:4">
      <c r="C918" s="65"/>
      <c r="D918" s="65"/>
    </row>
    <row r="919" spans="3:4">
      <c r="C919" s="65"/>
      <c r="D919" s="65"/>
    </row>
    <row r="920" spans="3:4">
      <c r="C920" s="65"/>
      <c r="D920" s="65"/>
    </row>
    <row r="921" spans="3:4">
      <c r="C921" s="65"/>
      <c r="D921" s="65"/>
    </row>
    <row r="922" spans="3:4">
      <c r="C922" s="65"/>
      <c r="D922" s="65"/>
    </row>
    <row r="923" spans="3:4">
      <c r="C923" s="65"/>
      <c r="D923" s="65"/>
    </row>
    <row r="924" spans="3:4">
      <c r="C924" s="65"/>
      <c r="D924" s="65"/>
    </row>
    <row r="925" spans="3:4">
      <c r="C925" s="65"/>
      <c r="D925" s="65"/>
    </row>
    <row r="926" spans="3:4">
      <c r="C926" s="65"/>
      <c r="D926" s="65"/>
    </row>
    <row r="927" spans="3:4">
      <c r="C927" s="65"/>
      <c r="D927" s="65"/>
    </row>
    <row r="928" spans="3:4">
      <c r="C928" s="65"/>
      <c r="D928" s="65"/>
    </row>
    <row r="929" spans="3:4">
      <c r="C929" s="65"/>
      <c r="D929" s="65"/>
    </row>
    <row r="930" spans="3:4">
      <c r="C930" s="65"/>
      <c r="D930" s="65"/>
    </row>
    <row r="931" spans="3:4">
      <c r="C931" s="65"/>
      <c r="D931" s="65"/>
    </row>
    <row r="932" spans="3:4">
      <c r="C932" s="65"/>
      <c r="D932" s="65"/>
    </row>
    <row r="933" spans="3:4">
      <c r="C933" s="65"/>
      <c r="D933" s="65"/>
    </row>
    <row r="934" spans="3:4">
      <c r="C934" s="65"/>
      <c r="D934" s="65"/>
    </row>
    <row r="935" spans="3:4">
      <c r="C935" s="65"/>
      <c r="D935" s="65"/>
    </row>
    <row r="936" spans="3:4">
      <c r="C936" s="65"/>
      <c r="D936" s="65"/>
    </row>
    <row r="937" spans="3:4">
      <c r="C937" s="65"/>
      <c r="D937" s="65"/>
    </row>
    <row r="938" spans="3:4">
      <c r="C938" s="65"/>
      <c r="D938" s="65"/>
    </row>
    <row r="939" spans="3:4">
      <c r="C939" s="65"/>
      <c r="D939" s="65"/>
    </row>
    <row r="940" spans="3:4">
      <c r="C940" s="65"/>
      <c r="D940" s="65"/>
    </row>
    <row r="941" spans="3:4">
      <c r="C941" s="65"/>
      <c r="D941" s="65"/>
    </row>
    <row r="942" spans="3:4">
      <c r="C942" s="65"/>
      <c r="D942" s="65"/>
    </row>
    <row r="943" spans="3:4">
      <c r="C943" s="65"/>
      <c r="D943" s="65"/>
    </row>
    <row r="944" spans="3:4">
      <c r="C944" s="65"/>
      <c r="D944" s="65"/>
    </row>
    <row r="945" spans="3:4">
      <c r="C945" s="65"/>
      <c r="D945" s="65"/>
    </row>
    <row r="946" spans="3:4">
      <c r="C946" s="65"/>
      <c r="D946" s="65"/>
    </row>
    <row r="947" spans="3:4">
      <c r="C947" s="65"/>
      <c r="D947" s="65"/>
    </row>
    <row r="948" spans="3:4">
      <c r="C948" s="65"/>
      <c r="D948" s="65"/>
    </row>
    <row r="949" spans="3:4">
      <c r="C949" s="65"/>
      <c r="D949" s="65"/>
    </row>
    <row r="950" spans="3:4">
      <c r="C950" s="65"/>
      <c r="D950" s="65"/>
    </row>
    <row r="951" spans="3:4">
      <c r="C951" s="65"/>
      <c r="D951" s="65"/>
    </row>
    <row r="952" spans="3:4">
      <c r="C952" s="65"/>
      <c r="D952" s="65"/>
    </row>
    <row r="953" spans="3:4">
      <c r="C953" s="65"/>
      <c r="D953" s="65"/>
    </row>
    <row r="954" spans="3:4">
      <c r="C954" s="65"/>
      <c r="D954" s="65"/>
    </row>
    <row r="955" spans="3:4">
      <c r="C955" s="65"/>
      <c r="D955" s="65"/>
    </row>
    <row r="956" spans="3:4">
      <c r="C956" s="65"/>
      <c r="D956" s="65"/>
    </row>
    <row r="957" spans="3:4">
      <c r="C957" s="65"/>
      <c r="D957" s="65"/>
    </row>
    <row r="958" spans="3:4">
      <c r="C958" s="65"/>
      <c r="D958" s="65"/>
    </row>
    <row r="959" spans="3:4">
      <c r="C959" s="65"/>
      <c r="D959" s="65"/>
    </row>
    <row r="960" spans="3:4">
      <c r="C960" s="65"/>
      <c r="D960" s="65"/>
    </row>
    <row r="961" spans="3:4">
      <c r="C961" s="65"/>
      <c r="D961" s="65"/>
    </row>
    <row r="962" spans="3:4">
      <c r="C962" s="65"/>
      <c r="D962" s="65"/>
    </row>
    <row r="963" spans="3:4">
      <c r="C963" s="65"/>
      <c r="D963" s="65"/>
    </row>
    <row r="964" spans="3:4">
      <c r="C964" s="65"/>
      <c r="D964" s="65"/>
    </row>
    <row r="965" spans="3:4">
      <c r="C965" s="65"/>
      <c r="D965" s="65"/>
    </row>
    <row r="966" spans="3:4">
      <c r="C966" s="65"/>
      <c r="D966" s="65"/>
    </row>
    <row r="967" spans="3:4">
      <c r="C967" s="65"/>
      <c r="D967" s="65"/>
    </row>
    <row r="968" spans="3:4">
      <c r="C968" s="65"/>
      <c r="D968" s="65"/>
    </row>
    <row r="969" spans="3:4">
      <c r="C969" s="65"/>
      <c r="D969" s="65"/>
    </row>
    <row r="970" spans="3:4">
      <c r="C970" s="65"/>
      <c r="D970" s="65"/>
    </row>
    <row r="971" spans="3:4">
      <c r="C971" s="65"/>
      <c r="D971" s="65"/>
    </row>
    <row r="972" spans="3:4">
      <c r="C972" s="65"/>
      <c r="D972" s="65"/>
    </row>
    <row r="973" spans="3:4">
      <c r="C973" s="65"/>
      <c r="D973" s="65"/>
    </row>
    <row r="974" spans="3:4">
      <c r="C974" s="65"/>
      <c r="D974" s="65"/>
    </row>
    <row r="975" spans="3:4">
      <c r="C975" s="65"/>
      <c r="D975" s="65"/>
    </row>
    <row r="976" spans="3:4">
      <c r="C976" s="65"/>
      <c r="D976" s="65"/>
    </row>
    <row r="977" spans="3:4">
      <c r="C977" s="65"/>
      <c r="D977" s="65"/>
    </row>
    <row r="978" spans="3:4">
      <c r="C978" s="65"/>
      <c r="D978" s="65"/>
    </row>
    <row r="979" spans="3:4">
      <c r="C979" s="65"/>
      <c r="D979" s="65"/>
    </row>
    <row r="980" spans="3:4">
      <c r="C980" s="65"/>
      <c r="D980" s="65"/>
    </row>
    <row r="981" spans="3:4">
      <c r="C981" s="65"/>
      <c r="D981" s="65"/>
    </row>
    <row r="982" spans="3:4">
      <c r="C982" s="65"/>
      <c r="D982" s="65"/>
    </row>
    <row r="983" spans="3:4">
      <c r="C983" s="65"/>
      <c r="D983" s="65"/>
    </row>
    <row r="984" spans="3:4">
      <c r="C984" s="65"/>
      <c r="D984" s="65"/>
    </row>
    <row r="985" spans="3:4">
      <c r="C985" s="65"/>
      <c r="D985" s="65"/>
    </row>
    <row r="986" spans="3:4">
      <c r="C986" s="65"/>
      <c r="D986" s="65"/>
    </row>
    <row r="987" spans="3:4">
      <c r="C987" s="65"/>
      <c r="D987" s="65"/>
    </row>
    <row r="988" spans="3:4">
      <c r="C988" s="65"/>
      <c r="D988" s="65"/>
    </row>
    <row r="989" spans="3:4">
      <c r="C989" s="65"/>
      <c r="D989" s="65"/>
    </row>
    <row r="990" spans="3:4">
      <c r="C990" s="65"/>
      <c r="D990" s="65"/>
    </row>
    <row r="991" spans="3:4">
      <c r="C991" s="65"/>
      <c r="D991" s="65"/>
    </row>
    <row r="992" spans="3:4">
      <c r="C992" s="65"/>
      <c r="D992" s="65"/>
    </row>
    <row r="993" spans="3:4">
      <c r="C993" s="65"/>
      <c r="D993" s="65"/>
    </row>
    <row r="994" spans="3:4">
      <c r="C994" s="65"/>
      <c r="D994" s="65"/>
    </row>
    <row r="995" spans="3:4">
      <c r="C995" s="65"/>
      <c r="D995" s="65"/>
    </row>
    <row r="996" spans="3:4">
      <c r="C996" s="65"/>
      <c r="D996" s="65"/>
    </row>
    <row r="997" spans="3:4">
      <c r="C997" s="65"/>
      <c r="D997" s="65"/>
    </row>
    <row r="998" spans="3:4">
      <c r="C998" s="65"/>
      <c r="D998" s="65"/>
    </row>
    <row r="999" spans="3:4">
      <c r="C999" s="65"/>
      <c r="D999" s="65"/>
    </row>
    <row r="1000" spans="3:4">
      <c r="C1000" s="65"/>
      <c r="D1000" s="65"/>
    </row>
    <row r="1001" spans="3:4">
      <c r="C1001" s="65"/>
      <c r="D1001" s="65"/>
    </row>
    <row r="1002" spans="3:4">
      <c r="C1002" s="65"/>
      <c r="D1002" s="65"/>
    </row>
    <row r="1003" spans="3:4">
      <c r="C1003" s="65"/>
      <c r="D1003" s="65"/>
    </row>
    <row r="1004" spans="3:4">
      <c r="C1004" s="65"/>
      <c r="D1004" s="65"/>
    </row>
    <row r="1005" spans="3:4">
      <c r="C1005" s="65"/>
      <c r="D1005" s="65"/>
    </row>
    <row r="1006" spans="3:4">
      <c r="C1006" s="65"/>
      <c r="D1006" s="65"/>
    </row>
    <row r="1007" spans="3:4">
      <c r="C1007" s="65"/>
      <c r="D1007" s="65"/>
    </row>
    <row r="1008" spans="3:4">
      <c r="C1008" s="65"/>
      <c r="D1008" s="65"/>
    </row>
    <row r="1009" spans="3:4">
      <c r="C1009" s="65"/>
      <c r="D1009" s="65"/>
    </row>
    <row r="1010" spans="3:4">
      <c r="C1010" s="65"/>
      <c r="D1010" s="65"/>
    </row>
    <row r="1011" spans="3:4">
      <c r="C1011" s="65"/>
      <c r="D1011" s="65"/>
    </row>
    <row r="1012" spans="3:4">
      <c r="C1012" s="65"/>
      <c r="D1012" s="65"/>
    </row>
    <row r="1013" spans="3:4">
      <c r="C1013" s="65"/>
      <c r="D1013" s="65"/>
    </row>
    <row r="1014" spans="3:4">
      <c r="C1014" s="65"/>
      <c r="D1014" s="65"/>
    </row>
    <row r="1015" spans="3:4">
      <c r="C1015" s="65"/>
      <c r="D1015" s="65"/>
    </row>
    <row r="1016" spans="3:4">
      <c r="C1016" s="65"/>
      <c r="D1016" s="65"/>
    </row>
    <row r="1017" spans="3:4">
      <c r="C1017" s="65"/>
      <c r="D1017" s="65"/>
    </row>
    <row r="1018" spans="3:4">
      <c r="C1018" s="65"/>
      <c r="D1018" s="65"/>
    </row>
    <row r="1019" spans="3:4">
      <c r="C1019" s="65"/>
      <c r="D1019" s="65"/>
    </row>
    <row r="1020" spans="3:4">
      <c r="C1020" s="65"/>
      <c r="D1020" s="65"/>
    </row>
    <row r="1021" spans="3:4">
      <c r="C1021" s="65"/>
      <c r="D1021" s="65"/>
    </row>
    <row r="1022" spans="3:4">
      <c r="C1022" s="65"/>
      <c r="D1022" s="65"/>
    </row>
    <row r="1023" spans="3:4">
      <c r="C1023" s="65"/>
      <c r="D1023" s="65"/>
    </row>
    <row r="1024" spans="3:4">
      <c r="C1024" s="65"/>
      <c r="D1024" s="65"/>
    </row>
    <row r="1025" spans="3:4">
      <c r="C1025" s="65"/>
      <c r="D1025" s="65"/>
    </row>
    <row r="1026" spans="3:4">
      <c r="C1026" s="65"/>
      <c r="D1026" s="65"/>
    </row>
    <row r="1027" spans="3:4">
      <c r="C1027" s="65"/>
      <c r="D1027" s="65"/>
    </row>
    <row r="1028" spans="3:4">
      <c r="C1028" s="65"/>
      <c r="D1028" s="65"/>
    </row>
    <row r="1029" spans="3:4">
      <c r="C1029" s="65"/>
      <c r="D1029" s="65"/>
    </row>
    <row r="1030" spans="3:4">
      <c r="C1030" s="65"/>
      <c r="D1030" s="65"/>
    </row>
    <row r="1031" spans="3:4">
      <c r="C1031" s="65"/>
      <c r="D1031" s="65"/>
    </row>
    <row r="1032" spans="3:4">
      <c r="C1032" s="65"/>
      <c r="D1032" s="65"/>
    </row>
    <row r="1033" spans="3:4">
      <c r="C1033" s="65"/>
      <c r="D1033" s="65"/>
    </row>
    <row r="1034" spans="3:4">
      <c r="C1034" s="65"/>
      <c r="D1034" s="65"/>
    </row>
    <row r="1035" spans="3:4">
      <c r="C1035" s="65"/>
      <c r="D1035" s="65"/>
    </row>
    <row r="1036" spans="3:4">
      <c r="C1036" s="65"/>
      <c r="D1036" s="65"/>
    </row>
    <row r="1037" spans="3:4">
      <c r="C1037" s="65"/>
      <c r="D1037" s="65"/>
    </row>
    <row r="1038" spans="3:4">
      <c r="C1038" s="65"/>
      <c r="D1038" s="65"/>
    </row>
    <row r="1039" spans="3:4">
      <c r="C1039" s="65"/>
      <c r="D1039" s="65"/>
    </row>
    <row r="1040" spans="3:4">
      <c r="C1040" s="65"/>
      <c r="D1040" s="65"/>
    </row>
    <row r="1041" spans="3:4">
      <c r="C1041" s="65"/>
      <c r="D1041" s="65"/>
    </row>
    <row r="1042" spans="3:4">
      <c r="C1042" s="65"/>
      <c r="D1042" s="65"/>
    </row>
    <row r="1043" spans="3:4">
      <c r="C1043" s="65"/>
      <c r="D1043" s="65"/>
    </row>
    <row r="1044" spans="3:4">
      <c r="C1044" s="65"/>
      <c r="D1044" s="65"/>
    </row>
    <row r="1045" spans="3:4">
      <c r="C1045" s="65"/>
      <c r="D1045" s="65"/>
    </row>
    <row r="1046" spans="3:4">
      <c r="C1046" s="65"/>
      <c r="D1046" s="65"/>
    </row>
    <row r="1047" spans="3:4">
      <c r="C1047" s="65"/>
      <c r="D1047" s="65"/>
    </row>
    <row r="1048" spans="3:4">
      <c r="C1048" s="65"/>
      <c r="D1048" s="65"/>
    </row>
    <row r="1049" spans="3:4">
      <c r="C1049" s="65"/>
      <c r="D1049" s="65"/>
    </row>
    <row r="1050" spans="3:4">
      <c r="C1050" s="65"/>
      <c r="D1050" s="65"/>
    </row>
    <row r="1051" spans="3:4">
      <c r="C1051" s="65"/>
      <c r="D1051" s="65"/>
    </row>
    <row r="1052" spans="3:4">
      <c r="C1052" s="65"/>
      <c r="D1052" s="65"/>
    </row>
    <row r="1053" spans="3:4">
      <c r="C1053" s="65"/>
      <c r="D1053" s="65"/>
    </row>
    <row r="1054" spans="3:4">
      <c r="C1054" s="65"/>
      <c r="D1054" s="65"/>
    </row>
    <row r="1055" spans="3:4">
      <c r="C1055" s="65"/>
      <c r="D1055" s="65"/>
    </row>
    <row r="1056" spans="3:4">
      <c r="C1056" s="65"/>
      <c r="D1056" s="65"/>
    </row>
    <row r="1057" spans="3:4">
      <c r="C1057" s="65"/>
      <c r="D1057" s="65"/>
    </row>
    <row r="1058" spans="3:4">
      <c r="C1058" s="65"/>
      <c r="D1058" s="65"/>
    </row>
    <row r="1059" spans="3:4">
      <c r="C1059" s="65"/>
      <c r="D1059" s="65"/>
    </row>
    <row r="1060" spans="3:4">
      <c r="C1060" s="65"/>
      <c r="D1060" s="65"/>
    </row>
    <row r="1061" spans="3:4">
      <c r="C1061" s="65"/>
      <c r="D1061" s="65"/>
    </row>
    <row r="1062" spans="3:4">
      <c r="C1062" s="65"/>
      <c r="D1062" s="65"/>
    </row>
    <row r="1063" spans="3:4">
      <c r="C1063" s="65"/>
      <c r="D1063" s="65"/>
    </row>
    <row r="1064" spans="3:4">
      <c r="C1064" s="65"/>
      <c r="D1064" s="65"/>
    </row>
    <row r="1065" spans="3:4">
      <c r="C1065" s="65"/>
      <c r="D1065" s="65"/>
    </row>
    <row r="1066" spans="3:4">
      <c r="C1066" s="65"/>
      <c r="D1066" s="65"/>
    </row>
    <row r="1067" spans="3:4">
      <c r="C1067" s="65"/>
      <c r="D1067" s="65"/>
    </row>
    <row r="1068" spans="3:4">
      <c r="C1068" s="65"/>
      <c r="D1068" s="65"/>
    </row>
    <row r="1069" spans="3:4">
      <c r="C1069" s="65"/>
      <c r="D1069" s="65"/>
    </row>
    <row r="1070" spans="3:4">
      <c r="C1070" s="65"/>
      <c r="D1070" s="65"/>
    </row>
    <row r="1071" spans="3:4">
      <c r="C1071" s="65"/>
      <c r="D1071" s="65"/>
    </row>
    <row r="1072" spans="3:4">
      <c r="C1072" s="65"/>
      <c r="D1072" s="65"/>
    </row>
    <row r="1073" spans="3:4">
      <c r="C1073" s="65"/>
      <c r="D1073" s="65"/>
    </row>
    <row r="1074" spans="3:4">
      <c r="C1074" s="65"/>
      <c r="D1074" s="65"/>
    </row>
    <row r="1075" spans="3:4">
      <c r="C1075" s="65"/>
      <c r="D1075" s="65"/>
    </row>
    <row r="1076" spans="3:4">
      <c r="C1076" s="65"/>
      <c r="D1076" s="65"/>
    </row>
    <row r="1077" spans="3:4">
      <c r="C1077" s="65"/>
      <c r="D1077" s="65"/>
    </row>
    <row r="1078" spans="3:4">
      <c r="C1078" s="65"/>
      <c r="D1078" s="65"/>
    </row>
    <row r="1079" spans="3:4">
      <c r="C1079" s="65"/>
      <c r="D1079" s="65"/>
    </row>
    <row r="1080" spans="3:4">
      <c r="C1080" s="65"/>
      <c r="D1080" s="65"/>
    </row>
    <row r="1081" spans="3:4">
      <c r="C1081" s="65"/>
      <c r="D1081" s="65"/>
    </row>
    <row r="1082" spans="3:4">
      <c r="C1082" s="65"/>
      <c r="D1082" s="65"/>
    </row>
    <row r="1083" spans="3:4">
      <c r="C1083" s="65"/>
      <c r="D1083" s="65"/>
    </row>
    <row r="1084" spans="3:4">
      <c r="C1084" s="65"/>
      <c r="D1084" s="65"/>
    </row>
    <row r="1085" spans="3:4">
      <c r="C1085" s="65"/>
      <c r="D1085" s="65"/>
    </row>
    <row r="1086" spans="3:4">
      <c r="C1086" s="65"/>
      <c r="D1086" s="65"/>
    </row>
    <row r="1087" spans="3:4">
      <c r="C1087" s="65"/>
      <c r="D1087" s="65"/>
    </row>
    <row r="1088" spans="3:4">
      <c r="C1088" s="65"/>
      <c r="D1088" s="65"/>
    </row>
    <row r="1089" spans="3:4">
      <c r="C1089" s="65"/>
      <c r="D1089" s="65"/>
    </row>
    <row r="1090" spans="3:4">
      <c r="C1090" s="65"/>
      <c r="D1090" s="65"/>
    </row>
    <row r="1091" spans="3:4">
      <c r="C1091" s="65"/>
      <c r="D1091" s="65"/>
    </row>
    <row r="1092" spans="3:4">
      <c r="C1092" s="65"/>
      <c r="D1092" s="65"/>
    </row>
    <row r="1093" spans="3:4">
      <c r="C1093" s="65"/>
      <c r="D1093" s="65"/>
    </row>
    <row r="1094" spans="3:4">
      <c r="C1094" s="65"/>
      <c r="D1094" s="65"/>
    </row>
    <row r="1095" spans="3:4">
      <c r="C1095" s="65"/>
      <c r="D1095" s="65"/>
    </row>
    <row r="1096" spans="3:4">
      <c r="C1096" s="65"/>
      <c r="D1096" s="65"/>
    </row>
    <row r="1097" spans="3:4">
      <c r="C1097" s="65"/>
      <c r="D1097" s="65"/>
    </row>
    <row r="1098" spans="3:4">
      <c r="C1098" s="65"/>
      <c r="D1098" s="65"/>
    </row>
    <row r="1099" spans="3:4">
      <c r="C1099" s="65"/>
      <c r="D1099" s="65"/>
    </row>
    <row r="1100" spans="3:4">
      <c r="C1100" s="65"/>
      <c r="D1100" s="65"/>
    </row>
    <row r="1101" spans="3:4">
      <c r="C1101" s="65"/>
      <c r="D1101" s="65"/>
    </row>
    <row r="1102" spans="3:4">
      <c r="C1102" s="65"/>
      <c r="D1102" s="65"/>
    </row>
    <row r="1103" spans="3:4">
      <c r="C1103" s="65"/>
      <c r="D1103" s="65"/>
    </row>
    <row r="1104" spans="3:4">
      <c r="C1104" s="65"/>
      <c r="D1104" s="65"/>
    </row>
    <row r="1105" spans="3:4">
      <c r="C1105" s="65"/>
      <c r="D1105" s="65"/>
    </row>
    <row r="1106" spans="3:4">
      <c r="C1106" s="65"/>
      <c r="D1106" s="65"/>
    </row>
    <row r="1107" spans="3:4">
      <c r="C1107" s="65"/>
      <c r="D1107" s="65"/>
    </row>
    <row r="1108" spans="3:4">
      <c r="C1108" s="65"/>
      <c r="D1108" s="65"/>
    </row>
    <row r="1109" spans="3:4">
      <c r="C1109" s="65"/>
      <c r="D1109" s="65"/>
    </row>
    <row r="1110" spans="3:4">
      <c r="C1110" s="65"/>
      <c r="D1110" s="65"/>
    </row>
    <row r="1111" spans="3:4">
      <c r="C1111" s="65"/>
      <c r="D1111" s="65"/>
    </row>
    <row r="1112" spans="3:4">
      <c r="C1112" s="65"/>
      <c r="D1112" s="65"/>
    </row>
    <row r="1113" spans="3:4">
      <c r="C1113" s="65"/>
      <c r="D1113" s="65"/>
    </row>
    <row r="1114" spans="3:4">
      <c r="C1114" s="65"/>
      <c r="D1114" s="65"/>
    </row>
    <row r="1115" spans="3:4">
      <c r="C1115" s="65"/>
      <c r="D1115" s="65"/>
    </row>
    <row r="1116" spans="3:4">
      <c r="C1116" s="65"/>
      <c r="D1116" s="65"/>
    </row>
    <row r="1117" spans="3:4">
      <c r="C1117" s="65"/>
      <c r="D1117" s="65"/>
    </row>
    <row r="1118" spans="3:4">
      <c r="C1118" s="65"/>
      <c r="D1118" s="65"/>
    </row>
    <row r="1119" spans="3:4">
      <c r="C1119" s="65"/>
      <c r="D1119" s="65"/>
    </row>
    <row r="1120" spans="3:4">
      <c r="C1120" s="65"/>
      <c r="D1120" s="65"/>
    </row>
    <row r="1121" spans="3:4">
      <c r="C1121" s="65"/>
      <c r="D1121" s="65"/>
    </row>
    <row r="1122" spans="3:4">
      <c r="C1122" s="65"/>
      <c r="D1122" s="65"/>
    </row>
    <row r="1123" spans="3:4">
      <c r="C1123" s="65"/>
      <c r="D1123" s="65"/>
    </row>
    <row r="1124" spans="3:4">
      <c r="C1124" s="65"/>
      <c r="D1124" s="65"/>
    </row>
    <row r="1125" spans="3:4">
      <c r="C1125" s="65"/>
      <c r="D1125" s="65"/>
    </row>
    <row r="1126" spans="3:4">
      <c r="C1126" s="65"/>
      <c r="D1126" s="65"/>
    </row>
    <row r="1127" spans="3:4">
      <c r="C1127" s="65"/>
      <c r="D1127" s="65"/>
    </row>
    <row r="1128" spans="3:4">
      <c r="C1128" s="65"/>
      <c r="D1128" s="65"/>
    </row>
    <row r="1129" spans="3:4">
      <c r="C1129" s="65"/>
      <c r="D1129" s="65"/>
    </row>
    <row r="1130" spans="3:4">
      <c r="C1130" s="65"/>
      <c r="D1130" s="65"/>
    </row>
    <row r="1131" spans="3:4">
      <c r="C1131" s="65"/>
      <c r="D1131" s="65"/>
    </row>
    <row r="1132" spans="3:4">
      <c r="C1132" s="65"/>
      <c r="D1132" s="65"/>
    </row>
    <row r="1133" spans="3:4">
      <c r="C1133" s="65"/>
      <c r="D1133" s="65"/>
    </row>
    <row r="1134" spans="3:4">
      <c r="C1134" s="65"/>
      <c r="D1134" s="65"/>
    </row>
    <row r="1135" spans="3:4">
      <c r="C1135" s="65"/>
      <c r="D1135" s="65"/>
    </row>
    <row r="1136" spans="3:4">
      <c r="C1136" s="65"/>
      <c r="D1136" s="65"/>
    </row>
    <row r="1137" spans="3:4">
      <c r="C1137" s="65"/>
      <c r="D1137" s="65"/>
    </row>
    <row r="1138" spans="3:4">
      <c r="C1138" s="65"/>
      <c r="D1138" s="65"/>
    </row>
    <row r="1139" spans="3:4">
      <c r="C1139" s="65"/>
      <c r="D1139" s="65"/>
    </row>
    <row r="1140" spans="3:4">
      <c r="C1140" s="65"/>
      <c r="D1140" s="65"/>
    </row>
    <row r="1141" spans="3:4">
      <c r="C1141" s="65"/>
      <c r="D1141" s="65"/>
    </row>
    <row r="1142" spans="3:4">
      <c r="C1142" s="65"/>
      <c r="D1142" s="65"/>
    </row>
    <row r="1143" spans="3:4">
      <c r="C1143" s="65"/>
      <c r="D1143" s="65"/>
    </row>
    <row r="1144" spans="3:4">
      <c r="C1144" s="65"/>
      <c r="D1144" s="65"/>
    </row>
    <row r="1145" spans="3:4">
      <c r="C1145" s="65"/>
      <c r="D1145" s="65"/>
    </row>
    <row r="1146" spans="3:4">
      <c r="C1146" s="65"/>
      <c r="D1146" s="65"/>
    </row>
    <row r="1147" spans="3:4">
      <c r="C1147" s="65"/>
      <c r="D1147" s="65"/>
    </row>
    <row r="1148" spans="3:4">
      <c r="C1148" s="65"/>
      <c r="D1148" s="65"/>
    </row>
    <row r="1149" spans="3:4">
      <c r="C1149" s="65"/>
      <c r="D1149" s="65"/>
    </row>
    <row r="1150" spans="3:4">
      <c r="C1150" s="65"/>
      <c r="D1150" s="65"/>
    </row>
    <row r="1151" spans="3:4">
      <c r="C1151" s="65"/>
      <c r="D1151" s="65"/>
    </row>
    <row r="1152" spans="3:4">
      <c r="C1152" s="65"/>
      <c r="D1152" s="65"/>
    </row>
    <row r="1153" spans="3:4">
      <c r="C1153" s="65"/>
      <c r="D1153" s="65"/>
    </row>
    <row r="1154" spans="3:4">
      <c r="C1154" s="65"/>
      <c r="D1154" s="65"/>
    </row>
    <row r="1155" spans="3:4">
      <c r="C1155" s="65"/>
      <c r="D1155" s="65"/>
    </row>
    <row r="1156" spans="3:4">
      <c r="C1156" s="65"/>
      <c r="D1156" s="65"/>
    </row>
    <row r="1157" spans="3:4">
      <c r="C1157" s="65"/>
      <c r="D1157" s="65"/>
    </row>
    <row r="1158" spans="3:4">
      <c r="C1158" s="65"/>
      <c r="D1158" s="65"/>
    </row>
    <row r="1159" spans="3:4">
      <c r="C1159" s="65"/>
      <c r="D1159" s="65"/>
    </row>
    <row r="1160" spans="3:4">
      <c r="C1160" s="65"/>
      <c r="D1160" s="65"/>
    </row>
    <row r="1161" spans="3:4">
      <c r="C1161" s="65"/>
      <c r="D1161" s="65"/>
    </row>
    <row r="1162" spans="3:4">
      <c r="C1162" s="65"/>
      <c r="D1162" s="65"/>
    </row>
    <row r="1163" spans="3:4">
      <c r="C1163" s="65"/>
      <c r="D1163" s="65"/>
    </row>
    <row r="1164" spans="3:4">
      <c r="C1164" s="65"/>
      <c r="D1164" s="65"/>
    </row>
    <row r="1165" spans="3:4">
      <c r="C1165" s="65"/>
      <c r="D1165" s="65"/>
    </row>
    <row r="1166" spans="3:4">
      <c r="C1166" s="65"/>
      <c r="D1166" s="65"/>
    </row>
    <row r="1167" spans="3:4">
      <c r="C1167" s="65"/>
      <c r="D1167" s="65"/>
    </row>
    <row r="1168" spans="3:4">
      <c r="C1168" s="65"/>
      <c r="D1168" s="65"/>
    </row>
    <row r="1169" spans="3:4">
      <c r="C1169" s="65"/>
      <c r="D1169" s="65"/>
    </row>
    <row r="1170" spans="3:4">
      <c r="C1170" s="65"/>
      <c r="D1170" s="65"/>
    </row>
    <row r="1171" spans="3:4">
      <c r="C1171" s="65"/>
      <c r="D1171" s="65"/>
    </row>
    <row r="1172" spans="3:4">
      <c r="C1172" s="65"/>
      <c r="D1172" s="65"/>
    </row>
    <row r="1173" spans="3:4">
      <c r="C1173" s="65"/>
      <c r="D1173" s="65"/>
    </row>
    <row r="1174" spans="3:4">
      <c r="C1174" s="65"/>
      <c r="D1174" s="65"/>
    </row>
    <row r="1175" spans="3:4">
      <c r="C1175" s="65"/>
      <c r="D1175" s="65"/>
    </row>
    <row r="1176" spans="3:4">
      <c r="C1176" s="65"/>
      <c r="D1176" s="65"/>
    </row>
    <row r="1177" spans="3:4">
      <c r="C1177" s="65"/>
      <c r="D1177" s="65"/>
    </row>
    <row r="1178" spans="3:4">
      <c r="C1178" s="65"/>
      <c r="D1178" s="65"/>
    </row>
    <row r="1179" spans="3:4">
      <c r="C1179" s="65"/>
      <c r="D1179" s="65"/>
    </row>
    <row r="1180" spans="3:4">
      <c r="C1180" s="65"/>
      <c r="D1180" s="65"/>
    </row>
    <row r="1181" spans="3:4">
      <c r="C1181" s="65"/>
      <c r="D1181" s="65"/>
    </row>
    <row r="1182" spans="3:4">
      <c r="C1182" s="65"/>
      <c r="D1182" s="65"/>
    </row>
    <row r="1183" spans="3:4">
      <c r="C1183" s="65"/>
      <c r="D1183" s="65"/>
    </row>
    <row r="1184" spans="3:4">
      <c r="C1184" s="65"/>
      <c r="D1184" s="65"/>
    </row>
    <row r="1185" spans="3:4">
      <c r="C1185" s="65"/>
      <c r="D1185" s="65"/>
    </row>
    <row r="1186" spans="3:4">
      <c r="C1186" s="65"/>
      <c r="D1186" s="65"/>
    </row>
    <row r="1187" spans="3:4">
      <c r="C1187" s="65"/>
      <c r="D1187" s="65"/>
    </row>
    <row r="1188" spans="3:4">
      <c r="C1188" s="65"/>
      <c r="D1188" s="65"/>
    </row>
    <row r="1189" spans="3:4">
      <c r="C1189" s="65"/>
      <c r="D1189" s="65"/>
    </row>
    <row r="1190" spans="3:4">
      <c r="C1190" s="65"/>
      <c r="D1190" s="65"/>
    </row>
    <row r="1191" spans="3:4">
      <c r="C1191" s="65"/>
      <c r="D1191" s="65"/>
    </row>
    <row r="1192" spans="3:4">
      <c r="C1192" s="65"/>
      <c r="D1192" s="65"/>
    </row>
    <row r="1193" spans="3:4">
      <c r="C1193" s="65"/>
      <c r="D1193" s="65"/>
    </row>
    <row r="1194" spans="3:4">
      <c r="C1194" s="65"/>
      <c r="D1194" s="65"/>
    </row>
    <row r="1195" spans="3:4">
      <c r="C1195" s="65"/>
      <c r="D1195" s="65"/>
    </row>
    <row r="1196" spans="3:4">
      <c r="C1196" s="65"/>
      <c r="D1196" s="65"/>
    </row>
    <row r="1197" spans="3:4">
      <c r="C1197" s="65"/>
      <c r="D1197" s="65"/>
    </row>
    <row r="1198" spans="3:4">
      <c r="C1198" s="65"/>
      <c r="D1198" s="65"/>
    </row>
    <row r="1199" spans="3:4">
      <c r="C1199" s="65"/>
      <c r="D1199" s="65"/>
    </row>
    <row r="1200" spans="3:4">
      <c r="C1200" s="65"/>
      <c r="D1200" s="65"/>
    </row>
    <row r="1201" spans="3:4">
      <c r="C1201" s="65"/>
      <c r="D1201" s="65"/>
    </row>
    <row r="1202" spans="3:4">
      <c r="C1202" s="65"/>
      <c r="D1202" s="65"/>
    </row>
    <row r="1203" spans="3:4">
      <c r="C1203" s="65"/>
      <c r="D1203" s="65"/>
    </row>
    <row r="1204" spans="3:4">
      <c r="C1204" s="65"/>
      <c r="D1204" s="65"/>
    </row>
    <row r="1205" spans="3:4">
      <c r="C1205" s="65"/>
      <c r="D1205" s="65"/>
    </row>
    <row r="1206" spans="3:4">
      <c r="C1206" s="65"/>
      <c r="D1206" s="65"/>
    </row>
    <row r="1207" spans="3:4">
      <c r="C1207" s="65"/>
      <c r="D1207" s="65"/>
    </row>
    <row r="1208" spans="3:4">
      <c r="C1208" s="65"/>
      <c r="D1208" s="65"/>
    </row>
    <row r="1209" spans="3:4">
      <c r="C1209" s="65"/>
      <c r="D1209" s="65"/>
    </row>
    <row r="1210" spans="3:4">
      <c r="C1210" s="65"/>
      <c r="D1210" s="65"/>
    </row>
    <row r="1211" spans="3:4">
      <c r="C1211" s="65"/>
      <c r="D1211" s="65"/>
    </row>
    <row r="1212" spans="3:4">
      <c r="C1212" s="65"/>
      <c r="D1212" s="65"/>
    </row>
    <row r="1213" spans="3:4">
      <c r="C1213" s="65"/>
      <c r="D1213" s="65"/>
    </row>
    <row r="1214" spans="3:4">
      <c r="C1214" s="65"/>
      <c r="D1214" s="65"/>
    </row>
    <row r="1215" spans="3:4">
      <c r="C1215" s="65"/>
      <c r="D1215" s="65"/>
    </row>
    <row r="1216" spans="3:4">
      <c r="C1216" s="65"/>
      <c r="D1216" s="65"/>
    </row>
    <row r="1217" spans="3:4">
      <c r="C1217" s="65"/>
      <c r="D1217" s="65"/>
    </row>
    <row r="1218" spans="3:4">
      <c r="C1218" s="65"/>
      <c r="D1218" s="65"/>
    </row>
    <row r="1219" spans="3:4">
      <c r="C1219" s="65"/>
      <c r="D1219" s="65"/>
    </row>
    <row r="1220" spans="3:4">
      <c r="C1220" s="65"/>
      <c r="D1220" s="65"/>
    </row>
    <row r="1221" spans="3:4">
      <c r="C1221" s="65"/>
      <c r="D1221" s="65"/>
    </row>
    <row r="1222" spans="3:4">
      <c r="C1222" s="65"/>
      <c r="D1222" s="65"/>
    </row>
    <row r="1223" spans="3:4">
      <c r="C1223" s="65"/>
      <c r="D1223" s="65"/>
    </row>
    <row r="1224" spans="3:4">
      <c r="C1224" s="65"/>
      <c r="D1224" s="65"/>
    </row>
    <row r="1225" spans="3:4">
      <c r="C1225" s="65"/>
      <c r="D1225" s="65"/>
    </row>
    <row r="1226" spans="3:4">
      <c r="C1226" s="65"/>
      <c r="D1226" s="65"/>
    </row>
    <row r="1227" spans="3:4">
      <c r="C1227" s="65"/>
      <c r="D1227" s="65"/>
    </row>
    <row r="1228" spans="3:4">
      <c r="C1228" s="65"/>
      <c r="D1228" s="65"/>
    </row>
    <row r="1229" spans="3:4">
      <c r="C1229" s="65"/>
      <c r="D1229" s="65"/>
    </row>
    <row r="1230" spans="3:4">
      <c r="C1230" s="65"/>
      <c r="D1230" s="65"/>
    </row>
    <row r="1231" spans="3:4">
      <c r="C1231" s="65"/>
      <c r="D1231" s="65"/>
    </row>
    <row r="1232" spans="3:4">
      <c r="C1232" s="65"/>
      <c r="D1232" s="65"/>
    </row>
    <row r="1233" spans="3:4">
      <c r="C1233" s="65"/>
      <c r="D1233" s="65"/>
    </row>
    <row r="1234" spans="3:4">
      <c r="C1234" s="65"/>
      <c r="D1234" s="65"/>
    </row>
    <row r="1235" spans="3:4">
      <c r="C1235" s="65"/>
      <c r="D1235" s="65"/>
    </row>
    <row r="1236" spans="3:4">
      <c r="C1236" s="65"/>
      <c r="D1236" s="65"/>
    </row>
    <row r="1237" spans="3:4">
      <c r="C1237" s="65"/>
      <c r="D1237" s="65"/>
    </row>
    <row r="1238" spans="3:4">
      <c r="C1238" s="65"/>
      <c r="D1238" s="65"/>
    </row>
    <row r="1239" spans="3:4">
      <c r="C1239" s="65"/>
      <c r="D1239" s="65"/>
    </row>
    <row r="1240" spans="3:4">
      <c r="C1240" s="65"/>
      <c r="D1240" s="65"/>
    </row>
    <row r="1241" spans="3:4">
      <c r="C1241" s="65"/>
      <c r="D1241" s="65"/>
    </row>
    <row r="1242" spans="3:4">
      <c r="C1242" s="65"/>
      <c r="D1242" s="65"/>
    </row>
    <row r="1243" spans="3:4">
      <c r="C1243" s="65"/>
      <c r="D1243" s="65"/>
    </row>
    <row r="1244" spans="3:4">
      <c r="C1244" s="65"/>
      <c r="D1244" s="65"/>
    </row>
    <row r="1245" spans="3:4">
      <c r="C1245" s="65"/>
      <c r="D1245" s="65"/>
    </row>
    <row r="1246" spans="3:4">
      <c r="C1246" s="65"/>
      <c r="D1246" s="65"/>
    </row>
    <row r="1247" spans="3:4">
      <c r="C1247" s="65"/>
      <c r="D1247" s="65"/>
    </row>
    <row r="1248" spans="3:4">
      <c r="C1248" s="65"/>
      <c r="D1248" s="65"/>
    </row>
    <row r="1249" spans="3:4">
      <c r="C1249" s="65"/>
      <c r="D1249" s="65"/>
    </row>
    <row r="1250" spans="3:4">
      <c r="C1250" s="65"/>
      <c r="D1250" s="65"/>
    </row>
    <row r="1251" spans="3:4">
      <c r="C1251" s="65"/>
      <c r="D1251" s="65"/>
    </row>
    <row r="1252" spans="3:4">
      <c r="C1252" s="65"/>
      <c r="D1252" s="65"/>
    </row>
    <row r="1253" spans="3:4">
      <c r="C1253" s="65"/>
      <c r="D1253" s="65"/>
    </row>
    <row r="1254" spans="3:4">
      <c r="C1254" s="65"/>
      <c r="D1254" s="65"/>
    </row>
    <row r="1255" spans="3:4">
      <c r="C1255" s="65"/>
      <c r="D1255" s="65"/>
    </row>
    <row r="1256" spans="3:4">
      <c r="C1256" s="65"/>
      <c r="D1256" s="65"/>
    </row>
    <row r="1257" spans="3:4">
      <c r="C1257" s="65"/>
      <c r="D1257" s="65"/>
    </row>
    <row r="1258" spans="3:4">
      <c r="C1258" s="65"/>
      <c r="D1258" s="65"/>
    </row>
    <row r="1259" spans="3:4">
      <c r="C1259" s="65"/>
      <c r="D1259" s="65"/>
    </row>
    <row r="1260" spans="3:4">
      <c r="C1260" s="65"/>
      <c r="D1260" s="65"/>
    </row>
    <row r="1261" spans="3:4">
      <c r="C1261" s="65"/>
      <c r="D1261" s="65"/>
    </row>
    <row r="1262" spans="3:4">
      <c r="C1262" s="65"/>
      <c r="D1262" s="65"/>
    </row>
    <row r="1263" spans="3:4">
      <c r="C1263" s="65"/>
      <c r="D1263" s="65"/>
    </row>
    <row r="1264" spans="3:4">
      <c r="C1264" s="65"/>
      <c r="D1264" s="65"/>
    </row>
    <row r="1265" spans="3:4">
      <c r="C1265" s="65"/>
      <c r="D1265" s="65"/>
    </row>
    <row r="1266" spans="3:4">
      <c r="C1266" s="65"/>
      <c r="D1266" s="65"/>
    </row>
    <row r="1267" spans="3:4">
      <c r="C1267" s="65"/>
      <c r="D1267" s="65"/>
    </row>
    <row r="1268" spans="3:4">
      <c r="C1268" s="65"/>
      <c r="D1268" s="65"/>
    </row>
    <row r="1269" spans="3:4">
      <c r="C1269" s="65"/>
      <c r="D1269" s="65"/>
    </row>
    <row r="1270" spans="3:4">
      <c r="C1270" s="65"/>
      <c r="D1270" s="65"/>
    </row>
    <row r="1271" spans="3:4">
      <c r="C1271" s="65"/>
      <c r="D1271" s="65"/>
    </row>
    <row r="1272" spans="3:4">
      <c r="C1272" s="65"/>
      <c r="D1272" s="65"/>
    </row>
    <row r="1273" spans="3:4">
      <c r="C1273" s="65"/>
      <c r="D1273" s="65"/>
    </row>
    <row r="1274" spans="3:4">
      <c r="C1274" s="65"/>
      <c r="D1274" s="65"/>
    </row>
    <row r="1275" spans="3:4">
      <c r="C1275" s="65"/>
      <c r="D1275" s="65"/>
    </row>
    <row r="1276" spans="3:4">
      <c r="C1276" s="65"/>
      <c r="D1276" s="65"/>
    </row>
    <row r="1277" spans="3:4">
      <c r="C1277" s="65"/>
      <c r="D1277" s="65"/>
    </row>
    <row r="1278" spans="3:4">
      <c r="C1278" s="65"/>
      <c r="D1278" s="65"/>
    </row>
    <row r="1279" spans="3:4">
      <c r="C1279" s="65"/>
      <c r="D1279" s="65"/>
    </row>
    <row r="1280" spans="3:4">
      <c r="C1280" s="65"/>
      <c r="D1280" s="65"/>
    </row>
    <row r="1281" spans="3:4">
      <c r="C1281" s="65"/>
      <c r="D1281" s="65"/>
    </row>
    <row r="1282" spans="3:4">
      <c r="C1282" s="65"/>
      <c r="D1282" s="65"/>
    </row>
    <row r="1283" spans="3:4">
      <c r="C1283" s="65"/>
      <c r="D1283" s="65"/>
    </row>
    <row r="1284" spans="3:4">
      <c r="C1284" s="65"/>
      <c r="D1284" s="65"/>
    </row>
    <row r="1285" spans="3:4">
      <c r="C1285" s="65"/>
      <c r="D1285" s="65"/>
    </row>
    <row r="1286" spans="3:4">
      <c r="C1286" s="65"/>
      <c r="D1286" s="65"/>
    </row>
    <row r="1287" spans="3:4">
      <c r="C1287" s="65"/>
      <c r="D1287" s="65"/>
    </row>
    <row r="1288" spans="3:4">
      <c r="C1288" s="65"/>
      <c r="D1288" s="65"/>
    </row>
    <row r="1289" spans="3:4">
      <c r="C1289" s="65"/>
      <c r="D1289" s="65"/>
    </row>
    <row r="1290" spans="3:4">
      <c r="C1290" s="65"/>
      <c r="D1290" s="65"/>
    </row>
    <row r="1291" spans="3:4">
      <c r="C1291" s="65"/>
      <c r="D1291" s="65"/>
    </row>
    <row r="1292" spans="3:4">
      <c r="C1292" s="65"/>
      <c r="D1292" s="65"/>
    </row>
    <row r="1293" spans="3:4">
      <c r="C1293" s="65"/>
      <c r="D1293" s="65"/>
    </row>
    <row r="1294" spans="3:4">
      <c r="C1294" s="65"/>
      <c r="D1294" s="65"/>
    </row>
    <row r="1295" spans="3:4">
      <c r="C1295" s="65"/>
      <c r="D1295" s="65"/>
    </row>
    <row r="1296" spans="3:4">
      <c r="C1296" s="65"/>
      <c r="D1296" s="65"/>
    </row>
    <row r="1297" spans="3:4">
      <c r="C1297" s="65"/>
      <c r="D1297" s="65"/>
    </row>
    <row r="1298" spans="3:4">
      <c r="C1298" s="65"/>
      <c r="D1298" s="65"/>
    </row>
    <row r="1299" spans="3:4">
      <c r="C1299" s="65"/>
      <c r="D1299" s="65"/>
    </row>
    <row r="1300" spans="3:4">
      <c r="C1300" s="65"/>
      <c r="D1300" s="65"/>
    </row>
    <row r="1301" spans="3:4">
      <c r="C1301" s="65"/>
      <c r="D1301" s="65"/>
    </row>
    <row r="1302" spans="3:4">
      <c r="C1302" s="65"/>
      <c r="D1302" s="65"/>
    </row>
    <row r="1303" spans="3:4">
      <c r="C1303" s="65"/>
      <c r="D1303" s="65"/>
    </row>
    <row r="1304" spans="3:4">
      <c r="C1304" s="65"/>
      <c r="D1304" s="65"/>
    </row>
    <row r="1305" spans="3:4">
      <c r="C1305" s="65"/>
      <c r="D1305" s="65"/>
    </row>
    <row r="1306" spans="3:4">
      <c r="C1306" s="65"/>
      <c r="D1306" s="65"/>
    </row>
    <row r="1307" spans="3:4">
      <c r="C1307" s="65"/>
      <c r="D1307" s="65"/>
    </row>
    <row r="1308" spans="3:4">
      <c r="C1308" s="65"/>
      <c r="D1308" s="65"/>
    </row>
    <row r="1309" spans="3:4">
      <c r="C1309" s="65"/>
      <c r="D1309" s="65"/>
    </row>
    <row r="1310" spans="3:4">
      <c r="C1310" s="65"/>
      <c r="D1310" s="65"/>
    </row>
    <row r="1311" spans="3:4">
      <c r="C1311" s="65"/>
      <c r="D1311" s="65"/>
    </row>
    <row r="1312" spans="3:4">
      <c r="C1312" s="65"/>
      <c r="D1312" s="65"/>
    </row>
    <row r="1313" spans="3:4">
      <c r="C1313" s="65"/>
      <c r="D1313" s="65"/>
    </row>
    <row r="1314" spans="3:4">
      <c r="C1314" s="65"/>
      <c r="D1314" s="65"/>
    </row>
    <row r="1315" spans="3:4">
      <c r="C1315" s="65"/>
      <c r="D1315" s="65"/>
    </row>
    <row r="1316" spans="3:4">
      <c r="C1316" s="65"/>
      <c r="D1316" s="65"/>
    </row>
    <row r="1317" spans="3:4">
      <c r="C1317" s="65"/>
      <c r="D1317" s="65"/>
    </row>
    <row r="1318" spans="3:4">
      <c r="C1318" s="65"/>
      <c r="D1318" s="65"/>
    </row>
    <row r="1319" spans="3:4">
      <c r="C1319" s="65"/>
      <c r="D1319" s="65"/>
    </row>
    <row r="1320" spans="3:4">
      <c r="C1320" s="65"/>
      <c r="D1320" s="65"/>
    </row>
    <row r="1321" spans="3:4">
      <c r="C1321" s="65"/>
      <c r="D1321" s="65"/>
    </row>
    <row r="1322" spans="3:4">
      <c r="C1322" s="65"/>
      <c r="D1322" s="65"/>
    </row>
    <row r="1323" spans="3:4">
      <c r="C1323" s="65"/>
      <c r="D1323" s="65"/>
    </row>
    <row r="1324" spans="3:4">
      <c r="C1324" s="65"/>
      <c r="D1324" s="65"/>
    </row>
    <row r="1325" spans="3:4">
      <c r="C1325" s="65"/>
      <c r="D1325" s="65"/>
    </row>
    <row r="1326" spans="3:4">
      <c r="C1326" s="65"/>
      <c r="D1326" s="65"/>
    </row>
    <row r="1327" spans="3:4">
      <c r="C1327" s="65"/>
      <c r="D1327" s="65"/>
    </row>
    <row r="1328" spans="3:4">
      <c r="C1328" s="65"/>
      <c r="D1328" s="65"/>
    </row>
    <row r="1329" spans="3:4">
      <c r="C1329" s="65"/>
      <c r="D1329" s="65"/>
    </row>
    <row r="1330" spans="3:4">
      <c r="C1330" s="65"/>
      <c r="D1330" s="65"/>
    </row>
    <row r="1331" spans="3:4">
      <c r="C1331" s="65"/>
      <c r="D1331" s="65"/>
    </row>
    <row r="1332" spans="3:4">
      <c r="C1332" s="65"/>
      <c r="D1332" s="65"/>
    </row>
    <row r="1333" spans="3:4">
      <c r="C1333" s="65"/>
      <c r="D1333" s="65"/>
    </row>
    <row r="1334" spans="3:4">
      <c r="C1334" s="65"/>
      <c r="D1334" s="65"/>
    </row>
    <row r="1335" spans="3:4">
      <c r="C1335" s="65"/>
      <c r="D1335" s="65"/>
    </row>
    <row r="1336" spans="3:4">
      <c r="C1336" s="65"/>
      <c r="D1336" s="65"/>
    </row>
    <row r="1337" spans="3:4">
      <c r="C1337" s="65"/>
      <c r="D1337" s="65"/>
    </row>
    <row r="1338" spans="3:4">
      <c r="C1338" s="65"/>
      <c r="D1338" s="65"/>
    </row>
    <row r="1339" spans="3:4">
      <c r="C1339" s="65"/>
      <c r="D1339" s="65"/>
    </row>
    <row r="1340" spans="3:4">
      <c r="C1340" s="65"/>
      <c r="D1340" s="65"/>
    </row>
    <row r="1341" spans="3:4">
      <c r="C1341" s="65"/>
      <c r="D1341" s="65"/>
    </row>
    <row r="1342" spans="3:4">
      <c r="C1342" s="65"/>
      <c r="D1342" s="65"/>
    </row>
    <row r="1343" spans="3:4">
      <c r="C1343" s="65"/>
      <c r="D1343" s="65"/>
    </row>
    <row r="1344" spans="3:4">
      <c r="C1344" s="65"/>
      <c r="D1344" s="65"/>
    </row>
    <row r="1345" spans="3:4">
      <c r="C1345" s="65"/>
      <c r="D1345" s="65"/>
    </row>
    <row r="1346" spans="3:4">
      <c r="C1346" s="65"/>
      <c r="D1346" s="65"/>
    </row>
    <row r="1347" spans="3:4">
      <c r="C1347" s="65"/>
      <c r="D1347" s="65"/>
    </row>
    <row r="1348" spans="3:4">
      <c r="C1348" s="65"/>
      <c r="D1348" s="65"/>
    </row>
    <row r="1349" spans="3:4">
      <c r="C1349" s="65"/>
      <c r="D1349" s="65"/>
    </row>
    <row r="1350" spans="3:4">
      <c r="C1350" s="65"/>
      <c r="D1350" s="65"/>
    </row>
    <row r="1351" spans="3:4">
      <c r="C1351" s="65"/>
      <c r="D1351" s="65"/>
    </row>
    <row r="1352" spans="3:4">
      <c r="C1352" s="65"/>
      <c r="D1352" s="65"/>
    </row>
    <row r="1353" spans="3:4">
      <c r="C1353" s="65"/>
      <c r="D1353" s="65"/>
    </row>
    <row r="1354" spans="3:4">
      <c r="C1354" s="65"/>
      <c r="D1354" s="65"/>
    </row>
    <row r="1355" spans="3:4">
      <c r="C1355" s="65"/>
      <c r="D1355" s="65"/>
    </row>
    <row r="1356" spans="3:4">
      <c r="C1356" s="65"/>
      <c r="D1356" s="65"/>
    </row>
    <row r="1357" spans="3:4">
      <c r="C1357" s="65"/>
      <c r="D1357" s="65"/>
    </row>
    <row r="1358" spans="3:4">
      <c r="C1358" s="65"/>
      <c r="D1358" s="65"/>
    </row>
    <row r="1359" spans="3:4">
      <c r="C1359" s="65"/>
      <c r="D1359" s="65"/>
    </row>
    <row r="1360" spans="3:4">
      <c r="C1360" s="65"/>
      <c r="D1360" s="65"/>
    </row>
    <row r="1361" spans="3:4">
      <c r="C1361" s="65"/>
      <c r="D1361" s="65"/>
    </row>
    <row r="1362" spans="3:4">
      <c r="C1362" s="65"/>
      <c r="D1362" s="65"/>
    </row>
    <row r="1363" spans="3:4">
      <c r="C1363" s="65"/>
      <c r="D1363" s="65"/>
    </row>
    <row r="1364" spans="3:4">
      <c r="C1364" s="65"/>
      <c r="D1364" s="65"/>
    </row>
    <row r="1365" spans="3:4">
      <c r="C1365" s="65"/>
      <c r="D1365" s="65"/>
    </row>
    <row r="1366" spans="3:4">
      <c r="C1366" s="65"/>
      <c r="D1366" s="65"/>
    </row>
    <row r="1367" spans="3:4">
      <c r="C1367" s="65"/>
      <c r="D1367" s="65"/>
    </row>
    <row r="1368" spans="3:4">
      <c r="C1368" s="65"/>
      <c r="D1368" s="65"/>
    </row>
    <row r="1369" spans="3:4">
      <c r="C1369" s="65"/>
      <c r="D1369" s="65"/>
    </row>
    <row r="1370" spans="3:4">
      <c r="C1370" s="65"/>
      <c r="D1370" s="65"/>
    </row>
    <row r="1371" spans="3:4">
      <c r="C1371" s="65"/>
      <c r="D1371" s="65"/>
    </row>
    <row r="1372" spans="3:4">
      <c r="C1372" s="65"/>
      <c r="D1372" s="65"/>
    </row>
    <row r="1373" spans="3:4">
      <c r="C1373" s="65"/>
      <c r="D1373" s="65"/>
    </row>
    <row r="1374" spans="3:4">
      <c r="C1374" s="65"/>
      <c r="D1374" s="65"/>
    </row>
    <row r="1375" spans="3:4">
      <c r="C1375" s="65"/>
      <c r="D1375" s="65"/>
    </row>
    <row r="1376" spans="3:4">
      <c r="C1376" s="65"/>
      <c r="D1376" s="65"/>
    </row>
    <row r="1377" spans="3:4">
      <c r="C1377" s="65"/>
      <c r="D1377" s="65"/>
    </row>
    <row r="1378" spans="3:4">
      <c r="C1378" s="65"/>
      <c r="D1378" s="65"/>
    </row>
    <row r="1379" spans="3:4">
      <c r="C1379" s="65"/>
      <c r="D1379" s="65"/>
    </row>
    <row r="1380" spans="3:4">
      <c r="C1380" s="65"/>
      <c r="D1380" s="65"/>
    </row>
    <row r="1381" spans="3:4">
      <c r="C1381" s="65"/>
      <c r="D1381" s="65"/>
    </row>
    <row r="1382" spans="3:4">
      <c r="C1382" s="65"/>
      <c r="D1382" s="65"/>
    </row>
    <row r="1383" spans="3:4">
      <c r="C1383" s="65"/>
      <c r="D1383" s="65"/>
    </row>
    <row r="1384" spans="3:4">
      <c r="C1384" s="65"/>
      <c r="D1384" s="65"/>
    </row>
    <row r="1385" spans="3:4">
      <c r="C1385" s="65"/>
      <c r="D1385" s="65"/>
    </row>
    <row r="1386" spans="3:4">
      <c r="C1386" s="65"/>
      <c r="D1386" s="65"/>
    </row>
    <row r="1387" spans="3:4">
      <c r="C1387" s="65"/>
      <c r="D1387" s="65"/>
    </row>
    <row r="1388" spans="3:4">
      <c r="C1388" s="65"/>
      <c r="D1388" s="65"/>
    </row>
    <row r="1389" spans="3:4">
      <c r="C1389" s="65"/>
      <c r="D1389" s="65"/>
    </row>
    <row r="1390" spans="3:4">
      <c r="C1390" s="65"/>
      <c r="D1390" s="65"/>
    </row>
    <row r="1391" spans="3:4">
      <c r="C1391" s="65"/>
      <c r="D1391" s="65"/>
    </row>
    <row r="1392" spans="3:4">
      <c r="C1392" s="65"/>
      <c r="D1392" s="65"/>
    </row>
    <row r="1393" spans="3:4">
      <c r="C1393" s="65"/>
      <c r="D1393" s="65"/>
    </row>
    <row r="1394" spans="3:4">
      <c r="C1394" s="65"/>
      <c r="D1394" s="65"/>
    </row>
    <row r="1395" spans="3:4">
      <c r="C1395" s="65"/>
      <c r="D1395" s="65"/>
    </row>
    <row r="1396" spans="3:4">
      <c r="C1396" s="65"/>
      <c r="D1396" s="65"/>
    </row>
    <row r="1397" spans="3:4">
      <c r="C1397" s="65"/>
      <c r="D1397" s="65"/>
    </row>
    <row r="1398" spans="3:4">
      <c r="C1398" s="65"/>
      <c r="D1398" s="65"/>
    </row>
    <row r="1399" spans="3:4">
      <c r="C1399" s="65"/>
      <c r="D1399" s="65"/>
    </row>
    <row r="1400" spans="3:4">
      <c r="C1400" s="65"/>
      <c r="D1400" s="65"/>
    </row>
    <row r="1401" spans="3:4">
      <c r="C1401" s="65"/>
      <c r="D1401" s="65"/>
    </row>
    <row r="1402" spans="3:4">
      <c r="C1402" s="65"/>
      <c r="D1402" s="65"/>
    </row>
    <row r="1403" spans="3:4">
      <c r="C1403" s="65"/>
      <c r="D1403" s="65"/>
    </row>
    <row r="1404" spans="3:4">
      <c r="C1404" s="65"/>
      <c r="D1404" s="65"/>
    </row>
    <row r="1405" spans="3:4">
      <c r="C1405" s="65"/>
      <c r="D1405" s="65"/>
    </row>
    <row r="1406" spans="3:4">
      <c r="C1406" s="65"/>
      <c r="D1406" s="65"/>
    </row>
    <row r="1407" spans="3:4">
      <c r="C1407" s="65"/>
      <c r="D1407" s="65"/>
    </row>
    <row r="1408" spans="3:4">
      <c r="C1408" s="65"/>
      <c r="D1408" s="65"/>
    </row>
    <row r="1409" spans="3:4">
      <c r="C1409" s="65"/>
      <c r="D1409" s="65"/>
    </row>
    <row r="1410" spans="3:4">
      <c r="C1410" s="65"/>
      <c r="D1410" s="65"/>
    </row>
    <row r="1411" spans="3:4">
      <c r="C1411" s="65"/>
      <c r="D1411" s="65"/>
    </row>
    <row r="1412" spans="3:4">
      <c r="C1412" s="65"/>
      <c r="D1412" s="65"/>
    </row>
    <row r="1413" spans="3:4">
      <c r="C1413" s="65"/>
      <c r="D1413" s="65"/>
    </row>
    <row r="1414" spans="3:4">
      <c r="C1414" s="65"/>
      <c r="D1414" s="65"/>
    </row>
    <row r="1415" spans="3:4">
      <c r="C1415" s="65"/>
      <c r="D1415" s="65"/>
    </row>
    <row r="1416" spans="3:4">
      <c r="C1416" s="65"/>
      <c r="D1416" s="65"/>
    </row>
    <row r="1417" spans="3:4">
      <c r="C1417" s="65"/>
      <c r="D1417" s="65"/>
    </row>
    <row r="1418" spans="3:4">
      <c r="C1418" s="65"/>
      <c r="D1418" s="65"/>
    </row>
    <row r="1419" spans="3:4">
      <c r="C1419" s="65"/>
      <c r="D1419" s="65"/>
    </row>
    <row r="1420" spans="3:4">
      <c r="C1420" s="65"/>
      <c r="D1420" s="65"/>
    </row>
    <row r="1421" spans="3:4">
      <c r="C1421" s="65"/>
      <c r="D1421" s="65"/>
    </row>
    <row r="1422" spans="3:4">
      <c r="C1422" s="65"/>
      <c r="D1422" s="65"/>
    </row>
    <row r="1423" spans="3:4">
      <c r="C1423" s="65"/>
      <c r="D1423" s="65"/>
    </row>
    <row r="1424" spans="3:4">
      <c r="C1424" s="65"/>
      <c r="D1424" s="65"/>
    </row>
    <row r="1425" spans="3:4">
      <c r="C1425" s="65"/>
      <c r="D1425" s="65"/>
    </row>
    <row r="1426" spans="3:4">
      <c r="C1426" s="65"/>
      <c r="D1426" s="65"/>
    </row>
    <row r="1427" spans="3:4">
      <c r="C1427" s="65"/>
      <c r="D1427" s="65"/>
    </row>
    <row r="1428" spans="3:4">
      <c r="C1428" s="65"/>
      <c r="D1428" s="65"/>
    </row>
    <row r="1429" spans="3:4">
      <c r="C1429" s="65"/>
      <c r="D1429" s="65"/>
    </row>
    <row r="1430" spans="3:4">
      <c r="C1430" s="65"/>
      <c r="D1430" s="65"/>
    </row>
    <row r="1431" spans="3:4">
      <c r="C1431" s="65"/>
      <c r="D1431" s="65"/>
    </row>
    <row r="1432" spans="3:4">
      <c r="C1432" s="65"/>
      <c r="D1432" s="65"/>
    </row>
    <row r="1433" spans="3:4">
      <c r="C1433" s="65"/>
      <c r="D1433" s="65"/>
    </row>
    <row r="1434" spans="3:4">
      <c r="C1434" s="65"/>
      <c r="D1434" s="65"/>
    </row>
    <row r="1435" spans="3:4">
      <c r="C1435" s="65"/>
      <c r="D1435" s="65"/>
    </row>
    <row r="1436" spans="3:4">
      <c r="C1436" s="65"/>
      <c r="D1436" s="65"/>
    </row>
    <row r="1437" spans="3:4">
      <c r="C1437" s="65"/>
      <c r="D1437" s="65"/>
    </row>
    <row r="1438" spans="3:4">
      <c r="C1438" s="65"/>
      <c r="D1438" s="65"/>
    </row>
    <row r="1439" spans="3:4">
      <c r="C1439" s="65"/>
      <c r="D1439" s="65"/>
    </row>
    <row r="1440" spans="3:4">
      <c r="C1440" s="65"/>
      <c r="D1440" s="65"/>
    </row>
    <row r="1441" spans="3:4">
      <c r="C1441" s="65"/>
      <c r="D1441" s="65"/>
    </row>
    <row r="1442" spans="3:4">
      <c r="C1442" s="65"/>
      <c r="D1442" s="65"/>
    </row>
    <row r="1443" spans="3:4">
      <c r="C1443" s="65"/>
      <c r="D1443" s="65"/>
    </row>
    <row r="1444" spans="3:4">
      <c r="C1444" s="65"/>
      <c r="D1444" s="65"/>
    </row>
    <row r="1445" spans="3:4">
      <c r="C1445" s="65"/>
      <c r="D1445" s="65"/>
    </row>
    <row r="1446" spans="3:4">
      <c r="C1446" s="65"/>
      <c r="D1446" s="65"/>
    </row>
    <row r="1447" spans="3:4">
      <c r="C1447" s="65"/>
      <c r="D1447" s="65"/>
    </row>
    <row r="1448" spans="3:4">
      <c r="C1448" s="65"/>
      <c r="D1448" s="65"/>
    </row>
    <row r="1449" spans="3:4">
      <c r="C1449" s="65"/>
      <c r="D1449" s="65"/>
    </row>
    <row r="1450" spans="3:4">
      <c r="C1450" s="65"/>
      <c r="D1450" s="65"/>
    </row>
    <row r="1451" spans="3:4">
      <c r="C1451" s="65"/>
      <c r="D1451" s="65"/>
    </row>
    <row r="1452" spans="3:4">
      <c r="C1452" s="65"/>
      <c r="D1452" s="65"/>
    </row>
    <row r="1453" spans="3:4">
      <c r="C1453" s="65"/>
      <c r="D1453" s="65"/>
    </row>
    <row r="1454" spans="3:4">
      <c r="C1454" s="65"/>
      <c r="D1454" s="65"/>
    </row>
    <row r="1455" spans="3:4">
      <c r="C1455" s="65"/>
      <c r="D1455" s="65"/>
    </row>
    <row r="1456" spans="3:4">
      <c r="C1456" s="65"/>
      <c r="D1456" s="65"/>
    </row>
    <row r="1457" spans="3:4">
      <c r="C1457" s="65"/>
      <c r="D1457" s="65"/>
    </row>
    <row r="1458" spans="3:4">
      <c r="C1458" s="65"/>
      <c r="D1458" s="65"/>
    </row>
    <row r="1459" spans="3:4">
      <c r="C1459" s="65"/>
      <c r="D1459" s="65"/>
    </row>
    <row r="1460" spans="3:4">
      <c r="C1460" s="65"/>
      <c r="D1460" s="65"/>
    </row>
    <row r="1461" spans="3:4">
      <c r="C1461" s="65"/>
      <c r="D1461" s="65"/>
    </row>
    <row r="1462" spans="3:4">
      <c r="C1462" s="65"/>
      <c r="D1462" s="65"/>
    </row>
    <row r="1463" spans="3:4">
      <c r="C1463" s="65"/>
      <c r="D1463" s="65"/>
    </row>
    <row r="1464" spans="3:4">
      <c r="C1464" s="65"/>
      <c r="D1464" s="65"/>
    </row>
    <row r="1465" spans="3:4">
      <c r="C1465" s="65"/>
      <c r="D1465" s="65"/>
    </row>
    <row r="1466" spans="3:4">
      <c r="C1466" s="65"/>
      <c r="D1466" s="65"/>
    </row>
    <row r="1467" spans="3:4">
      <c r="C1467" s="65"/>
      <c r="D1467" s="65"/>
    </row>
    <row r="1468" spans="3:4">
      <c r="C1468" s="65"/>
      <c r="D1468" s="65"/>
    </row>
    <row r="1469" spans="3:4">
      <c r="C1469" s="65"/>
      <c r="D1469" s="65"/>
    </row>
    <row r="1470" spans="3:4">
      <c r="C1470" s="65"/>
      <c r="D1470" s="65"/>
    </row>
    <row r="1471" spans="3:4">
      <c r="C1471" s="65"/>
      <c r="D1471" s="65"/>
    </row>
    <row r="1472" spans="3:4">
      <c r="C1472" s="65"/>
      <c r="D1472" s="65"/>
    </row>
    <row r="1473" spans="3:4">
      <c r="C1473" s="65"/>
      <c r="D1473" s="65"/>
    </row>
    <row r="1474" spans="3:4">
      <c r="C1474" s="65"/>
      <c r="D1474" s="65"/>
    </row>
    <row r="1475" spans="3:4">
      <c r="C1475" s="65"/>
      <c r="D1475" s="65"/>
    </row>
    <row r="1476" spans="3:4">
      <c r="C1476" s="65"/>
      <c r="D1476" s="65"/>
    </row>
    <row r="1477" spans="3:4">
      <c r="C1477" s="65"/>
      <c r="D1477" s="65"/>
    </row>
    <row r="1478" spans="3:4">
      <c r="C1478" s="65"/>
      <c r="D1478" s="65"/>
    </row>
    <row r="1479" spans="3:4">
      <c r="C1479" s="65"/>
      <c r="D1479" s="65"/>
    </row>
    <row r="1480" spans="3:4">
      <c r="C1480" s="65"/>
      <c r="D1480" s="65"/>
    </row>
    <row r="1481" spans="3:4">
      <c r="C1481" s="65"/>
      <c r="D1481" s="65"/>
    </row>
    <row r="1482" spans="3:4">
      <c r="C1482" s="65"/>
      <c r="D1482" s="65"/>
    </row>
    <row r="1483" spans="3:4">
      <c r="C1483" s="65"/>
      <c r="D1483" s="65"/>
    </row>
    <row r="1484" spans="3:4">
      <c r="C1484" s="65"/>
      <c r="D1484" s="65"/>
    </row>
    <row r="1485" spans="3:4">
      <c r="C1485" s="65"/>
      <c r="D1485" s="65"/>
    </row>
    <row r="1486" spans="3:4">
      <c r="C1486" s="65"/>
      <c r="D1486" s="65"/>
    </row>
    <row r="1487" spans="3:4">
      <c r="C1487" s="65"/>
      <c r="D1487" s="65"/>
    </row>
    <row r="1488" spans="3:4">
      <c r="C1488" s="65"/>
      <c r="D1488" s="65"/>
    </row>
    <row r="1489" spans="3:4">
      <c r="C1489" s="65"/>
      <c r="D1489" s="65"/>
    </row>
    <row r="1490" spans="3:4">
      <c r="C1490" s="65"/>
      <c r="D1490" s="65"/>
    </row>
    <row r="1491" spans="3:4">
      <c r="C1491" s="65"/>
      <c r="D1491" s="65"/>
    </row>
    <row r="1492" spans="3:4">
      <c r="C1492" s="65"/>
      <c r="D1492" s="65"/>
    </row>
    <row r="1493" spans="3:4">
      <c r="C1493" s="65"/>
      <c r="D1493" s="65"/>
    </row>
    <row r="1494" spans="3:4">
      <c r="C1494" s="65"/>
      <c r="D1494" s="65"/>
    </row>
    <row r="1495" spans="3:4">
      <c r="C1495" s="65"/>
      <c r="D1495" s="65"/>
    </row>
    <row r="1496" spans="3:4">
      <c r="C1496" s="65"/>
      <c r="D1496" s="65"/>
    </row>
    <row r="1497" spans="3:4">
      <c r="C1497" s="65"/>
      <c r="D1497" s="65"/>
    </row>
    <row r="1498" spans="3:4">
      <c r="C1498" s="65"/>
      <c r="D1498" s="65"/>
    </row>
    <row r="1499" spans="3:4">
      <c r="C1499" s="65"/>
      <c r="D1499" s="65"/>
    </row>
    <row r="1500" spans="3:4">
      <c r="C1500" s="65"/>
      <c r="D1500" s="65"/>
    </row>
    <row r="1501" spans="3:4">
      <c r="C1501" s="65"/>
      <c r="D1501" s="65"/>
    </row>
    <row r="1502" spans="3:4">
      <c r="C1502" s="65"/>
      <c r="D1502" s="65"/>
    </row>
    <row r="1503" spans="3:4">
      <c r="C1503" s="65"/>
      <c r="D1503" s="65"/>
    </row>
    <row r="1504" spans="3:4">
      <c r="C1504" s="65"/>
      <c r="D1504" s="65"/>
    </row>
    <row r="1505" spans="3:4">
      <c r="C1505" s="65"/>
      <c r="D1505" s="65"/>
    </row>
    <row r="1506" spans="3:4">
      <c r="C1506" s="65"/>
      <c r="D1506" s="65"/>
    </row>
    <row r="1507" spans="3:4">
      <c r="C1507" s="65"/>
      <c r="D1507" s="65"/>
    </row>
    <row r="1508" spans="3:4">
      <c r="C1508" s="65"/>
      <c r="D1508" s="65"/>
    </row>
    <row r="1509" spans="3:4">
      <c r="C1509" s="65"/>
      <c r="D1509" s="65"/>
    </row>
    <row r="1510" spans="3:4">
      <c r="C1510" s="65"/>
      <c r="D1510" s="65"/>
    </row>
    <row r="1511" spans="3:4">
      <c r="C1511" s="65"/>
      <c r="D1511" s="65"/>
    </row>
    <row r="1512" spans="3:4">
      <c r="C1512" s="65"/>
      <c r="D1512" s="65"/>
    </row>
    <row r="1513" spans="3:4">
      <c r="C1513" s="65"/>
      <c r="D1513" s="65"/>
    </row>
    <row r="1514" spans="3:4">
      <c r="C1514" s="65"/>
      <c r="D1514" s="65"/>
    </row>
    <row r="1515" spans="3:4">
      <c r="C1515" s="65"/>
      <c r="D1515" s="65"/>
    </row>
    <row r="1516" spans="3:4">
      <c r="C1516" s="65"/>
      <c r="D1516" s="65"/>
    </row>
    <row r="1517" spans="3:4">
      <c r="C1517" s="65"/>
      <c r="D1517" s="65"/>
    </row>
    <row r="1518" spans="3:4">
      <c r="C1518" s="65"/>
      <c r="D1518" s="65"/>
    </row>
    <row r="1519" spans="3:4">
      <c r="C1519" s="65"/>
      <c r="D1519" s="65"/>
    </row>
    <row r="1520" spans="3:4">
      <c r="C1520" s="65"/>
      <c r="D1520" s="65"/>
    </row>
    <row r="1521" spans="3:4">
      <c r="C1521" s="65"/>
      <c r="D1521" s="65"/>
    </row>
    <row r="1522" spans="3:4">
      <c r="C1522" s="65"/>
      <c r="D1522" s="65"/>
    </row>
    <row r="1523" spans="3:4">
      <c r="C1523" s="65"/>
      <c r="D1523" s="65"/>
    </row>
    <row r="1524" spans="3:4">
      <c r="C1524" s="65"/>
      <c r="D1524" s="65"/>
    </row>
    <row r="1525" spans="3:4">
      <c r="C1525" s="65"/>
      <c r="D1525" s="65"/>
    </row>
    <row r="1526" spans="3:4">
      <c r="C1526" s="65"/>
      <c r="D1526" s="65"/>
    </row>
    <row r="1527" spans="3:4">
      <c r="C1527" s="65"/>
      <c r="D1527" s="65"/>
    </row>
    <row r="1528" spans="3:4">
      <c r="C1528" s="65"/>
      <c r="D1528" s="65"/>
    </row>
    <row r="1529" spans="3:4">
      <c r="C1529" s="65"/>
      <c r="D1529" s="65"/>
    </row>
    <row r="1530" spans="3:4">
      <c r="C1530" s="65"/>
      <c r="D1530" s="65"/>
    </row>
    <row r="1531" spans="3:4">
      <c r="C1531" s="65"/>
      <c r="D1531" s="65"/>
    </row>
    <row r="1532" spans="3:4">
      <c r="C1532" s="65"/>
      <c r="D1532" s="65"/>
    </row>
    <row r="1533" spans="3:4">
      <c r="C1533" s="65"/>
      <c r="D1533" s="65"/>
    </row>
    <row r="1534" spans="3:4">
      <c r="C1534" s="65"/>
      <c r="D1534" s="65"/>
    </row>
    <row r="1535" spans="3:4">
      <c r="C1535" s="65"/>
      <c r="D1535" s="65"/>
    </row>
    <row r="1536" spans="3:4">
      <c r="C1536" s="65"/>
      <c r="D1536" s="65"/>
    </row>
    <row r="1537" spans="3:4">
      <c r="C1537" s="65"/>
      <c r="D1537" s="65"/>
    </row>
    <row r="1538" spans="3:4">
      <c r="C1538" s="65"/>
      <c r="D1538" s="65"/>
    </row>
    <row r="1539" spans="3:4">
      <c r="C1539" s="65"/>
      <c r="D1539" s="65"/>
    </row>
    <row r="1540" spans="3:4">
      <c r="C1540" s="65"/>
      <c r="D1540" s="65"/>
    </row>
    <row r="1541" spans="3:4">
      <c r="C1541" s="65"/>
      <c r="D1541" s="65"/>
    </row>
    <row r="1542" spans="3:4">
      <c r="C1542" s="65"/>
      <c r="D1542" s="65"/>
    </row>
    <row r="1543" spans="3:4">
      <c r="C1543" s="65"/>
      <c r="D1543" s="65"/>
    </row>
    <row r="1544" spans="3:4">
      <c r="C1544" s="65"/>
      <c r="D1544" s="65"/>
    </row>
    <row r="1545" spans="3:4">
      <c r="C1545" s="65"/>
      <c r="D1545" s="65"/>
    </row>
    <row r="1546" spans="3:4">
      <c r="C1546" s="65"/>
      <c r="D1546" s="65"/>
    </row>
    <row r="1547" spans="3:4">
      <c r="C1547" s="65"/>
      <c r="D1547" s="65"/>
    </row>
    <row r="1548" spans="3:4">
      <c r="C1548" s="65"/>
      <c r="D1548" s="65"/>
    </row>
    <row r="1549" spans="3:4">
      <c r="C1549" s="65"/>
      <c r="D1549" s="65"/>
    </row>
    <row r="1550" spans="3:4">
      <c r="C1550" s="65"/>
      <c r="D1550" s="65"/>
    </row>
    <row r="1551" spans="3:4">
      <c r="C1551" s="65"/>
      <c r="D1551" s="65"/>
    </row>
    <row r="1552" spans="3:4">
      <c r="C1552" s="65"/>
      <c r="D1552" s="65"/>
    </row>
    <row r="1553" spans="3:4">
      <c r="C1553" s="65"/>
      <c r="D1553" s="65"/>
    </row>
    <row r="1554" spans="3:4">
      <c r="C1554" s="65"/>
      <c r="D1554" s="65"/>
    </row>
    <row r="1555" spans="3:4">
      <c r="C1555" s="65"/>
      <c r="D1555" s="65"/>
    </row>
    <row r="1556" spans="3:4">
      <c r="C1556" s="65"/>
      <c r="D1556" s="65"/>
    </row>
    <row r="1557" spans="3:4">
      <c r="C1557" s="65"/>
      <c r="D1557" s="65"/>
    </row>
    <row r="1558" spans="3:4">
      <c r="C1558" s="65"/>
      <c r="D1558" s="65"/>
    </row>
    <row r="1559" spans="3:4">
      <c r="C1559" s="65"/>
      <c r="D1559" s="65"/>
    </row>
    <row r="1560" spans="3:4">
      <c r="C1560" s="65"/>
      <c r="D1560" s="65"/>
    </row>
    <row r="1561" spans="3:4">
      <c r="C1561" s="65"/>
      <c r="D1561" s="65"/>
    </row>
    <row r="1562" spans="3:4">
      <c r="C1562" s="65"/>
      <c r="D1562" s="65"/>
    </row>
    <row r="1563" spans="3:4">
      <c r="C1563" s="65"/>
      <c r="D1563" s="65"/>
    </row>
    <row r="1564" spans="3:4">
      <c r="C1564" s="65"/>
      <c r="D1564" s="65"/>
    </row>
    <row r="1565" spans="3:4">
      <c r="C1565" s="65"/>
      <c r="D1565" s="65"/>
    </row>
    <row r="1566" spans="3:4">
      <c r="C1566" s="65"/>
      <c r="D1566" s="65"/>
    </row>
    <row r="1567" spans="3:4">
      <c r="C1567" s="65"/>
      <c r="D1567" s="65"/>
    </row>
    <row r="1568" spans="3:4">
      <c r="C1568" s="65"/>
      <c r="D1568" s="65"/>
    </row>
    <row r="1569" spans="3:4">
      <c r="C1569" s="65"/>
      <c r="D1569" s="65"/>
    </row>
    <row r="1570" spans="3:4">
      <c r="C1570" s="65"/>
      <c r="D1570" s="65"/>
    </row>
    <row r="1571" spans="3:4">
      <c r="C1571" s="65"/>
      <c r="D1571" s="65"/>
    </row>
    <row r="1572" spans="3:4">
      <c r="C1572" s="65"/>
      <c r="D1572" s="65"/>
    </row>
    <row r="1573" spans="3:4">
      <c r="C1573" s="65"/>
      <c r="D1573" s="65"/>
    </row>
    <row r="1574" spans="3:4">
      <c r="C1574" s="65"/>
      <c r="D1574" s="65"/>
    </row>
    <row r="1575" spans="3:4">
      <c r="C1575" s="65"/>
      <c r="D1575" s="65"/>
    </row>
    <row r="1576" spans="3:4">
      <c r="C1576" s="65"/>
      <c r="D1576" s="65"/>
    </row>
    <row r="1577" spans="3:4">
      <c r="C1577" s="65"/>
      <c r="D1577" s="65"/>
    </row>
    <row r="1578" spans="3:4">
      <c r="C1578" s="65"/>
      <c r="D1578" s="65"/>
    </row>
    <row r="1579" spans="3:4">
      <c r="C1579" s="65"/>
      <c r="D1579" s="65"/>
    </row>
    <row r="1580" spans="3:4">
      <c r="C1580" s="65"/>
      <c r="D1580" s="65"/>
    </row>
    <row r="1581" spans="3:4">
      <c r="C1581" s="65"/>
      <c r="D1581" s="65"/>
    </row>
    <row r="1582" spans="3:4">
      <c r="C1582" s="65"/>
      <c r="D1582" s="65"/>
    </row>
    <row r="1583" spans="3:4">
      <c r="C1583" s="65"/>
      <c r="D1583" s="65"/>
    </row>
    <row r="1584" spans="3:4">
      <c r="C1584" s="65"/>
      <c r="D1584" s="65"/>
    </row>
    <row r="1585" spans="3:4">
      <c r="C1585" s="65"/>
      <c r="D1585" s="65"/>
    </row>
    <row r="1586" spans="3:4">
      <c r="C1586" s="65"/>
      <c r="D1586" s="65"/>
    </row>
    <row r="1587" spans="3:4">
      <c r="C1587" s="65"/>
      <c r="D1587" s="65"/>
    </row>
    <row r="1588" spans="3:4">
      <c r="C1588" s="65"/>
      <c r="D1588" s="65"/>
    </row>
    <row r="1589" spans="3:4">
      <c r="C1589" s="65"/>
      <c r="D1589" s="65"/>
    </row>
    <row r="1590" spans="3:4">
      <c r="C1590" s="65"/>
      <c r="D1590" s="65"/>
    </row>
    <row r="1591" spans="3:4">
      <c r="C1591" s="65"/>
      <c r="D1591" s="65"/>
    </row>
    <row r="1592" spans="3:4">
      <c r="C1592" s="65"/>
      <c r="D1592" s="65"/>
    </row>
    <row r="1593" spans="3:4">
      <c r="C1593" s="65"/>
      <c r="D1593" s="65"/>
    </row>
    <row r="1594" spans="3:4">
      <c r="C1594" s="65"/>
      <c r="D1594" s="65"/>
    </row>
    <row r="1595" spans="3:4">
      <c r="C1595" s="65"/>
      <c r="D1595" s="65"/>
    </row>
    <row r="1596" spans="3:4">
      <c r="C1596" s="65"/>
      <c r="D1596" s="65"/>
    </row>
    <row r="1597" spans="3:4">
      <c r="C1597" s="65"/>
      <c r="D1597" s="65"/>
    </row>
    <row r="1598" spans="3:4">
      <c r="C1598" s="65"/>
      <c r="D1598" s="65"/>
    </row>
    <row r="1599" spans="3:4">
      <c r="C1599" s="65"/>
      <c r="D1599" s="65"/>
    </row>
    <row r="1600" spans="3:4">
      <c r="C1600" s="65"/>
      <c r="D1600" s="65"/>
    </row>
    <row r="1601" spans="3:4">
      <c r="C1601" s="65"/>
      <c r="D1601" s="65"/>
    </row>
    <row r="1602" spans="3:4">
      <c r="C1602" s="65"/>
      <c r="D1602" s="65"/>
    </row>
    <row r="1603" spans="3:4">
      <c r="C1603" s="65"/>
      <c r="D1603" s="65"/>
    </row>
    <row r="1604" spans="3:4">
      <c r="C1604" s="65"/>
      <c r="D1604" s="65"/>
    </row>
    <row r="1605" spans="3:4">
      <c r="C1605" s="65"/>
      <c r="D1605" s="65"/>
    </row>
    <row r="1606" spans="3:4">
      <c r="C1606" s="65"/>
      <c r="D1606" s="65"/>
    </row>
    <row r="1607" spans="3:4">
      <c r="C1607" s="65"/>
      <c r="D1607" s="65"/>
    </row>
    <row r="1608" spans="3:4">
      <c r="C1608" s="65"/>
      <c r="D1608" s="65"/>
    </row>
    <row r="1609" spans="3:4">
      <c r="C1609" s="65"/>
      <c r="D1609" s="65"/>
    </row>
    <row r="1610" spans="3:4">
      <c r="C1610" s="65"/>
      <c r="D1610" s="65"/>
    </row>
    <row r="1611" spans="3:4">
      <c r="C1611" s="65"/>
      <c r="D1611" s="65"/>
    </row>
    <row r="1612" spans="3:4">
      <c r="C1612" s="65"/>
      <c r="D1612" s="65"/>
    </row>
    <row r="1613" spans="3:4">
      <c r="C1613" s="65"/>
      <c r="D1613" s="65"/>
    </row>
    <row r="1614" spans="3:4">
      <c r="C1614" s="65"/>
      <c r="D1614" s="65"/>
    </row>
    <row r="1615" spans="3:4">
      <c r="C1615" s="65"/>
      <c r="D1615" s="65"/>
    </row>
    <row r="1616" spans="3:4">
      <c r="C1616" s="65"/>
      <c r="D1616" s="65"/>
    </row>
    <row r="1617" spans="3:4">
      <c r="C1617" s="65"/>
      <c r="D1617" s="65"/>
    </row>
    <row r="1618" spans="3:4">
      <c r="C1618" s="65"/>
      <c r="D1618" s="65"/>
    </row>
    <row r="1619" spans="3:4">
      <c r="C1619" s="65"/>
      <c r="D1619" s="65"/>
    </row>
    <row r="1620" spans="3:4">
      <c r="C1620" s="65"/>
      <c r="D1620" s="65"/>
    </row>
    <row r="1621" spans="3:4">
      <c r="C1621" s="65"/>
      <c r="D1621" s="65"/>
    </row>
    <row r="1622" spans="3:4">
      <c r="C1622" s="65"/>
      <c r="D1622" s="65"/>
    </row>
    <row r="1623" spans="3:4">
      <c r="C1623" s="65"/>
      <c r="D1623" s="65"/>
    </row>
    <row r="1624" spans="3:4">
      <c r="C1624" s="65"/>
      <c r="D1624" s="65"/>
    </row>
    <row r="1625" spans="3:4">
      <c r="C1625" s="65"/>
      <c r="D1625" s="65"/>
    </row>
    <row r="1626" spans="3:4">
      <c r="C1626" s="65"/>
      <c r="D1626" s="65"/>
    </row>
    <row r="1627" spans="3:4">
      <c r="C1627" s="65"/>
      <c r="D1627" s="65"/>
    </row>
    <row r="1628" spans="3:4">
      <c r="C1628" s="65"/>
      <c r="D1628" s="65"/>
    </row>
    <row r="1629" spans="3:4">
      <c r="C1629" s="65"/>
      <c r="D1629" s="65"/>
    </row>
    <row r="1630" spans="3:4">
      <c r="C1630" s="65"/>
      <c r="D1630" s="65"/>
    </row>
    <row r="1631" spans="3:4">
      <c r="C1631" s="65"/>
      <c r="D1631" s="65"/>
    </row>
    <row r="1632" spans="3:4">
      <c r="C1632" s="65"/>
      <c r="D1632" s="65"/>
    </row>
    <row r="1633" spans="3:4">
      <c r="C1633" s="65"/>
      <c r="D1633" s="65"/>
    </row>
    <row r="1634" spans="3:4">
      <c r="C1634" s="65"/>
      <c r="D1634" s="65"/>
    </row>
    <row r="1635" spans="3:4">
      <c r="C1635" s="65"/>
      <c r="D1635" s="65"/>
    </row>
    <row r="1636" spans="3:4">
      <c r="C1636" s="65"/>
      <c r="D1636" s="65"/>
    </row>
    <row r="1637" spans="3:4">
      <c r="C1637" s="65"/>
      <c r="D1637" s="65"/>
    </row>
    <row r="1638" spans="3:4">
      <c r="C1638" s="65"/>
      <c r="D1638" s="65"/>
    </row>
    <row r="1639" spans="3:4">
      <c r="C1639" s="65"/>
      <c r="D1639" s="65"/>
    </row>
    <row r="1640" spans="3:4">
      <c r="C1640" s="65"/>
      <c r="D1640" s="65"/>
    </row>
    <row r="1641" spans="3:4">
      <c r="C1641" s="65"/>
      <c r="D1641" s="65"/>
    </row>
    <row r="1642" spans="3:4">
      <c r="C1642" s="65"/>
      <c r="D1642" s="65"/>
    </row>
    <row r="1643" spans="3:4">
      <c r="C1643" s="65"/>
      <c r="D1643" s="65"/>
    </row>
    <row r="1644" spans="3:4">
      <c r="C1644" s="65"/>
      <c r="D1644" s="65"/>
    </row>
    <row r="1645" spans="3:4">
      <c r="C1645" s="65"/>
      <c r="D1645" s="65"/>
    </row>
    <row r="1646" spans="3:4">
      <c r="C1646" s="65"/>
      <c r="D1646" s="65"/>
    </row>
    <row r="1647" spans="3:4">
      <c r="C1647" s="65"/>
      <c r="D1647" s="65"/>
    </row>
    <row r="1648" spans="3:4">
      <c r="C1648" s="65"/>
      <c r="D1648" s="65"/>
    </row>
    <row r="1649" spans="3:4">
      <c r="C1649" s="65"/>
      <c r="D1649" s="65"/>
    </row>
    <row r="1650" spans="3:4">
      <c r="C1650" s="65"/>
      <c r="D1650" s="65"/>
    </row>
    <row r="1651" spans="3:4">
      <c r="C1651" s="65"/>
      <c r="D1651" s="65"/>
    </row>
    <row r="1652" spans="3:4">
      <c r="C1652" s="65"/>
      <c r="D1652" s="65"/>
    </row>
    <row r="1653" spans="3:4">
      <c r="C1653" s="65"/>
      <c r="D1653" s="65"/>
    </row>
    <row r="1654" spans="3:4">
      <c r="C1654" s="65"/>
      <c r="D1654" s="65"/>
    </row>
    <row r="1655" spans="3:4">
      <c r="C1655" s="65"/>
      <c r="D1655" s="65"/>
    </row>
    <row r="1656" spans="3:4">
      <c r="C1656" s="65"/>
      <c r="D1656" s="65"/>
    </row>
    <row r="1657" spans="3:4">
      <c r="C1657" s="65"/>
      <c r="D1657" s="65"/>
    </row>
    <row r="1658" spans="3:4">
      <c r="C1658" s="65"/>
      <c r="D1658" s="65"/>
    </row>
    <row r="1659" spans="3:4">
      <c r="C1659" s="65"/>
      <c r="D1659" s="65"/>
    </row>
    <row r="1660" spans="3:4">
      <c r="C1660" s="65"/>
      <c r="D1660" s="65"/>
    </row>
  </sheetData>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6"/>
  <dimension ref="A1:BQ238"/>
  <sheetViews>
    <sheetView topLeftCell="N1" workbookViewId="0">
      <selection activeCell="AA4" sqref="A4:AA4"/>
    </sheetView>
  </sheetViews>
  <sheetFormatPr defaultColWidth="10.7142857142857" defaultRowHeight="12.75"/>
  <cols>
    <col min="1" max="1" width="9" customWidth="1"/>
    <col min="2" max="2" width="13.5714285714286" customWidth="1"/>
    <col min="3" max="3" width="36.4285714285714" customWidth="1"/>
    <col min="4" max="5" width="15.5714285714286" customWidth="1"/>
    <col min="6" max="7" width="9" customWidth="1"/>
    <col min="8" max="8" width="20" customWidth="1"/>
    <col min="9" max="14" width="9" customWidth="1"/>
    <col min="15" max="16" width="12" customWidth="1"/>
    <col min="17" max="25" width="9" customWidth="1"/>
    <col min="26" max="26" width="12.4285714285714" customWidth="1"/>
    <col min="27" max="27" width="5" customWidth="1"/>
    <col min="28" max="28" width="20.2857142857143" style="4" customWidth="1"/>
    <col min="29" max="29" width="16.1428571428571" customWidth="1"/>
    <col min="30" max="30" width="23.7142857142857" style="4" customWidth="1"/>
    <col min="31" max="31" width="17.7142857142857" style="4" customWidth="1"/>
    <col min="32" max="32" width="18.8571428571429" style="4" customWidth="1"/>
    <col min="33" max="33" width="25.4285714285714" style="4" customWidth="1"/>
    <col min="34" max="34" width="10.8571428571429" style="4" customWidth="1"/>
    <col min="35" max="35" width="11.4285714285714" style="4" customWidth="1"/>
    <col min="36" max="36" width="10.1428571428571" style="4" customWidth="1"/>
    <col min="37" max="37" width="10.7142857142857" style="4" customWidth="1"/>
    <col min="38" max="38" width="10.1428571428571" style="4" customWidth="1"/>
    <col min="39" max="39" width="9" style="4" customWidth="1"/>
    <col min="40" max="40" width="9.85714285714286" style="4" customWidth="1"/>
    <col min="41" max="41" width="11.4285714285714" style="4" customWidth="1"/>
    <col min="42" max="42" width="12.4285714285714" style="4" customWidth="1"/>
    <col min="43" max="43" width="11.1428571428571" style="4" customWidth="1"/>
    <col min="44" max="44" width="14.5714285714286" style="29" customWidth="1"/>
    <col min="45" max="45" width="14" style="29" customWidth="1"/>
    <col min="46" max="46" width="11.1428571428571" style="29" customWidth="1"/>
    <col min="47" max="47" width="13.2857142857143" style="29" customWidth="1"/>
    <col min="48" max="48" width="13.1428571428571" style="29" customWidth="1"/>
    <col min="49" max="49" width="13.2857142857143" style="29" customWidth="1"/>
    <col min="50" max="50" width="11.7142857142857" style="29" customWidth="1"/>
    <col min="51" max="51" width="13.5714285714286" style="29" customWidth="1"/>
    <col min="52" max="52" width="13.2857142857143" style="29" customWidth="1"/>
    <col min="53" max="53" width="13.7142857142857" style="29" customWidth="1"/>
    <col min="54" max="54" width="14.2857142857143" style="29" customWidth="1"/>
    <col min="55" max="55" width="16.8571428571429" style="29" customWidth="1"/>
    <col min="56" max="56" width="11.1428571428571" style="29" customWidth="1"/>
    <col min="57" max="57" width="14.5714285714286" style="3" customWidth="1"/>
    <col min="58" max="58" width="17.4285714285714" style="3" customWidth="1"/>
    <col min="59" max="59" width="45.4285714285714" style="3" customWidth="1"/>
    <col min="60" max="16384" width="10.7142857142857" style="3" customWidth="1"/>
  </cols>
  <sheetData>
    <row r="1" s="1" customFormat="1" ht="56.25" customHeight="1" spans="1:60">
      <c r="A1" s="5" t="s">
        <v>11450</v>
      </c>
      <c r="B1" s="5" t="s">
        <v>11451</v>
      </c>
      <c r="C1" s="5" t="s">
        <v>11452</v>
      </c>
      <c r="D1" s="5" t="s">
        <v>11453</v>
      </c>
      <c r="E1" s="5" t="s">
        <v>11454</v>
      </c>
      <c r="F1" s="5" t="s">
        <v>11455</v>
      </c>
      <c r="G1" s="5" t="s">
        <v>11458</v>
      </c>
      <c r="H1" s="5" t="s">
        <v>11459</v>
      </c>
      <c r="I1" s="5" t="s">
        <v>11460</v>
      </c>
      <c r="J1" s="5" t="s">
        <v>11467</v>
      </c>
      <c r="K1" s="5" t="s">
        <v>11915</v>
      </c>
      <c r="L1" s="5" t="s">
        <v>11916</v>
      </c>
      <c r="M1" s="5" t="s">
        <v>12381</v>
      </c>
      <c r="N1" s="5" t="s">
        <v>12382</v>
      </c>
      <c r="O1" s="5" t="s">
        <v>11723</v>
      </c>
      <c r="P1" s="5" t="s">
        <v>11724</v>
      </c>
      <c r="Q1" s="5" t="s">
        <v>12383</v>
      </c>
      <c r="R1" s="5" t="s">
        <v>11485</v>
      </c>
      <c r="S1" s="5" t="s">
        <v>11727</v>
      </c>
      <c r="T1" s="5" t="s">
        <v>11486</v>
      </c>
      <c r="U1" s="5" t="s">
        <v>11493</v>
      </c>
      <c r="V1" s="5" t="s">
        <v>11495</v>
      </c>
      <c r="W1" s="5" t="s">
        <v>11952</v>
      </c>
      <c r="X1" s="5" t="s">
        <v>11953</v>
      </c>
      <c r="Y1" s="5" t="s">
        <v>11730</v>
      </c>
      <c r="Z1" s="5" t="s">
        <v>11503</v>
      </c>
      <c r="AA1" s="9" t="s">
        <v>11504</v>
      </c>
      <c r="AB1" s="10"/>
      <c r="AD1" s="15"/>
      <c r="AE1" s="15"/>
      <c r="AF1" s="15" t="s">
        <v>11505</v>
      </c>
      <c r="AG1" s="15">
        <f>+COUNTA(B:B)-3</f>
        <v>0</v>
      </c>
      <c r="AH1" s="15"/>
      <c r="AI1" s="15"/>
      <c r="AJ1" s="15"/>
      <c r="AK1" s="15"/>
      <c r="AL1" s="15"/>
      <c r="AM1" s="15"/>
      <c r="AN1" s="15"/>
      <c r="AO1" s="15"/>
      <c r="AP1" s="15"/>
      <c r="AQ1" s="15"/>
      <c r="AR1" s="15"/>
      <c r="AS1" s="15"/>
      <c r="AT1" s="15"/>
      <c r="AU1" s="15"/>
      <c r="AV1" s="15"/>
      <c r="AW1" s="15"/>
      <c r="AX1" s="15"/>
      <c r="AY1" s="15"/>
      <c r="AZ1" s="15"/>
      <c r="BA1" s="15"/>
      <c r="BB1" s="15"/>
      <c r="BC1" s="15"/>
      <c r="BD1" s="15"/>
      <c r="BG1" s="23" t="s">
        <v>11506</v>
      </c>
      <c r="BH1" s="23" t="str">
        <f>IF(SUM(AB:AB)=SUM(AC:AC),"OK","Errore: ripetizione codice origine")</f>
        <v>OK</v>
      </c>
    </row>
    <row r="2" s="2" customFormat="1" ht="56.25" customHeight="1" spans="1:60">
      <c r="A2" s="6" t="s">
        <v>12384</v>
      </c>
      <c r="B2" s="6" t="s">
        <v>11508</v>
      </c>
      <c r="C2" s="6" t="s">
        <v>11509</v>
      </c>
      <c r="D2" s="6" t="s">
        <v>11510</v>
      </c>
      <c r="E2" s="6" t="s">
        <v>11511</v>
      </c>
      <c r="F2" s="6" t="s">
        <v>11512</v>
      </c>
      <c r="G2" s="6" t="s">
        <v>11515</v>
      </c>
      <c r="H2" s="6" t="s">
        <v>11516</v>
      </c>
      <c r="I2" s="6" t="s">
        <v>11517</v>
      </c>
      <c r="J2" s="6" t="s">
        <v>11524</v>
      </c>
      <c r="K2" s="6" t="s">
        <v>11959</v>
      </c>
      <c r="L2" s="6" t="s">
        <v>11960</v>
      </c>
      <c r="M2" s="6" t="s">
        <v>11961</v>
      </c>
      <c r="N2" s="6" t="s">
        <v>11962</v>
      </c>
      <c r="O2" s="6" t="s">
        <v>11739</v>
      </c>
      <c r="P2" s="6" t="s">
        <v>11740</v>
      </c>
      <c r="Q2" s="6" t="s">
        <v>12385</v>
      </c>
      <c r="R2" s="6" t="s">
        <v>11542</v>
      </c>
      <c r="S2" s="6" t="s">
        <v>11743</v>
      </c>
      <c r="T2" s="6" t="s">
        <v>11543</v>
      </c>
      <c r="U2" s="6" t="s">
        <v>11550</v>
      </c>
      <c r="V2" s="6" t="s">
        <v>11552</v>
      </c>
      <c r="W2" s="6" t="s">
        <v>11993</v>
      </c>
      <c r="X2" s="6" t="s">
        <v>11994</v>
      </c>
      <c r="Y2" s="6" t="s">
        <v>11746</v>
      </c>
      <c r="Z2" s="6" t="s">
        <v>11560</v>
      </c>
      <c r="AA2" s="11"/>
      <c r="AB2" s="10"/>
      <c r="AC2" s="12"/>
      <c r="AD2" s="15"/>
      <c r="AE2" s="15"/>
      <c r="AF2" s="15" t="s">
        <v>11561</v>
      </c>
      <c r="AG2" s="15">
        <f>+COUNTA([2]Sollevamenti!B:B)-3</f>
        <v>1</v>
      </c>
      <c r="AH2" s="15"/>
      <c r="AI2" s="15"/>
      <c r="AJ2" s="15"/>
      <c r="AK2" s="15"/>
      <c r="AL2" s="15"/>
      <c r="AM2" s="15"/>
      <c r="AN2" s="15"/>
      <c r="AO2" s="15"/>
      <c r="AP2" s="15"/>
      <c r="AQ2" s="15"/>
      <c r="AR2" s="15"/>
      <c r="AS2" s="15"/>
      <c r="AT2" s="15"/>
      <c r="AU2" s="15"/>
      <c r="AV2" s="15"/>
      <c r="AW2" s="15"/>
      <c r="AX2" s="15"/>
      <c r="AY2" s="15"/>
      <c r="AZ2" s="15"/>
      <c r="BA2" s="15"/>
      <c r="BB2" s="15"/>
      <c r="BC2" s="15"/>
      <c r="BD2" s="15"/>
      <c r="BG2" s="58" t="s">
        <v>11659</v>
      </c>
      <c r="BH2" s="58" t="str">
        <f>+IF(SUM(AD:AD)=0,"OK","NO, stato nuove opere non congruente")</f>
        <v>OK</v>
      </c>
    </row>
    <row r="3" s="1" customFormat="1" ht="52.5" customHeight="1" spans="1:69">
      <c r="A3" s="7" t="s">
        <v>12386</v>
      </c>
      <c r="B3" s="7" t="s">
        <v>12387</v>
      </c>
      <c r="C3" s="7" t="s">
        <v>12388</v>
      </c>
      <c r="D3" s="7" t="s">
        <v>12389</v>
      </c>
      <c r="E3" s="7" t="s">
        <v>12390</v>
      </c>
      <c r="F3" s="7" t="s">
        <v>12391</v>
      </c>
      <c r="G3" s="7" t="s">
        <v>12392</v>
      </c>
      <c r="H3" s="7" t="s">
        <v>12393</v>
      </c>
      <c r="I3" s="7" t="s">
        <v>12394</v>
      </c>
      <c r="J3" s="7" t="s">
        <v>12395</v>
      </c>
      <c r="K3" s="7" t="s">
        <v>12396</v>
      </c>
      <c r="L3" s="7" t="s">
        <v>12397</v>
      </c>
      <c r="M3" s="7" t="s">
        <v>12398</v>
      </c>
      <c r="N3" s="7" t="s">
        <v>12399</v>
      </c>
      <c r="O3" s="7" t="s">
        <v>12400</v>
      </c>
      <c r="P3" s="7" t="s">
        <v>12401</v>
      </c>
      <c r="Q3" s="7" t="s">
        <v>12402</v>
      </c>
      <c r="R3" s="7" t="s">
        <v>12403</v>
      </c>
      <c r="S3" s="7" t="s">
        <v>12404</v>
      </c>
      <c r="T3" s="7" t="s">
        <v>12405</v>
      </c>
      <c r="U3" s="7" t="s">
        <v>12406</v>
      </c>
      <c r="V3" s="7" t="s">
        <v>12407</v>
      </c>
      <c r="W3" s="7" t="s">
        <v>12408</v>
      </c>
      <c r="X3" s="7" t="s">
        <v>12409</v>
      </c>
      <c r="Y3" s="7" t="s">
        <v>12410</v>
      </c>
      <c r="Z3" s="7" t="s">
        <v>12411</v>
      </c>
      <c r="AA3" s="13"/>
      <c r="AB3" s="10" t="s">
        <v>11614</v>
      </c>
      <c r="AC3" s="14" t="s">
        <v>11615</v>
      </c>
      <c r="AD3" s="10" t="s">
        <v>11616</v>
      </c>
      <c r="AE3" s="15" t="s">
        <v>11619</v>
      </c>
      <c r="AF3" s="15" t="str">
        <f t="shared" ref="AF3:BD3" si="0">+A1</f>
        <v>codice opera [idt]</v>
      </c>
      <c r="AG3" s="15" t="str">
        <f t="shared" si="0"/>
        <v>codice origine [testo]</v>
      </c>
      <c r="AH3" s="15" t="str">
        <f t="shared" si="0"/>
        <v>descrizione impianto [testo]</v>
      </c>
      <c r="AI3" s="15" t="str">
        <f t="shared" si="0"/>
        <v>g.boaga NORD [m]</v>
      </c>
      <c r="AJ3" s="15" t="str">
        <f t="shared" si="0"/>
        <v>g.boaga EST [m]</v>
      </c>
      <c r="AK3" s="15" t="str">
        <f t="shared" si="0"/>
        <v>fuso RIF. [nr]</v>
      </c>
      <c r="AL3" s="15" t="str">
        <f t="shared" si="0"/>
        <v>quota s.l.m [m]</v>
      </c>
      <c r="AM3" s="15" t="str">
        <f t="shared" si="0"/>
        <v>località [testo]</v>
      </c>
      <c r="AN3" s="15" t="str">
        <f t="shared" si="0"/>
        <v>comune [istat]</v>
      </c>
      <c r="AO3" s="15" t="str">
        <f t="shared" si="0"/>
        <v>anno costruzione [anno]</v>
      </c>
      <c r="AP3" s="15" t="str">
        <f t="shared" si="0"/>
        <v>anno ristrutturazione civili [anno]</v>
      </c>
      <c r="AQ3" s="15" t="str">
        <f t="shared" si="0"/>
        <v>conservazione op.civili [idn]</v>
      </c>
      <c r="AR3" s="15" t="str">
        <f t="shared" si="0"/>
        <v>anno ristrutturazione elet.mec. [anno]</v>
      </c>
      <c r="AS3" s="15" t="str">
        <f t="shared" si="0"/>
        <v>conservazione op.elet.mec. [idn]</v>
      </c>
      <c r="AT3" s="15" t="str">
        <f t="shared" si="0"/>
        <v>potenza installata [Kw]</v>
      </c>
      <c r="AU3" s="15" t="str">
        <f t="shared" si="0"/>
        <v>consumo di energia [kwh/anno]</v>
      </c>
      <c r="AV3" s="15" t="str">
        <f t="shared" si="0"/>
        <v>sgrigliatore [sn]</v>
      </c>
      <c r="AW3" s="15" t="str">
        <f t="shared" si="0"/>
        <v>tipo telecontrollo [idn]</v>
      </c>
      <c r="AX3" s="15" t="str">
        <f t="shared" si="0"/>
        <v>misura pressione [sn]</v>
      </c>
      <c r="AY3" s="15" t="str">
        <f t="shared" si="0"/>
        <v>misura portata [sn]</v>
      </c>
      <c r="AZ3" s="15" t="str">
        <f t="shared" si="0"/>
        <v>opera stato [idn]</v>
      </c>
      <c r="BA3" s="15" t="str">
        <f t="shared" si="0"/>
        <v>ind.conf. anno costruzione [idt]</v>
      </c>
      <c r="BB3" s="15" t="str">
        <f t="shared" si="0"/>
        <v>ind.conf. anno ristruttura op.civili [idt]</v>
      </c>
      <c r="BC3" s="15" t="str">
        <f t="shared" si="0"/>
        <v>ind.conf. anno ristruttura op.el.mec. [idt]</v>
      </c>
      <c r="BD3" s="15" t="str">
        <f t="shared" si="0"/>
        <v>ind.conf. potenza installata [idt]</v>
      </c>
      <c r="BE3" s="20" t="s">
        <v>11620</v>
      </c>
      <c r="BF3" s="42"/>
      <c r="BG3" s="59" t="s">
        <v>11624</v>
      </c>
      <c r="BH3" s="59" t="e">
        <f>+IF(MIN(AF8:BD8)=0%,"OK","Grado di compilazione inferiore a quello del DBI A-1")</f>
        <v>#DIV/0!</v>
      </c>
      <c r="BI3" s="42"/>
      <c r="BJ3" s="42"/>
      <c r="BK3" s="42"/>
      <c r="BL3" s="42"/>
      <c r="BM3" s="42"/>
      <c r="BN3" s="42"/>
      <c r="BO3" s="42"/>
      <c r="BP3" s="42"/>
      <c r="BQ3" s="42"/>
    </row>
    <row r="4" spans="1:57">
      <c r="A4" s="3"/>
      <c r="B4" s="3"/>
      <c r="C4" s="3"/>
      <c r="D4" s="3"/>
      <c r="E4" s="3"/>
      <c r="F4" s="3"/>
      <c r="G4" s="3"/>
      <c r="H4" s="3"/>
      <c r="I4" s="3"/>
      <c r="J4" s="3"/>
      <c r="K4" s="3"/>
      <c r="L4" s="3"/>
      <c r="M4" s="3"/>
      <c r="N4" s="3"/>
      <c r="O4" s="3"/>
      <c r="P4" s="3"/>
      <c r="Q4" s="3"/>
      <c r="R4" s="3"/>
      <c r="S4" s="3"/>
      <c r="T4" s="3"/>
      <c r="U4" s="3"/>
      <c r="V4" s="3"/>
      <c r="W4" s="3"/>
      <c r="X4" s="3"/>
      <c r="Y4" s="3"/>
      <c r="Z4" s="36"/>
      <c r="AB4" s="4">
        <f>+IF(B4&gt;0,1,0)</f>
        <v>0</v>
      </c>
      <c r="AC4" s="10">
        <f>COUNTIF(B:B,B4)</f>
        <v>0</v>
      </c>
      <c r="AD4" s="4">
        <f>+IF(J4=9999,0,IF(J4&lt;'[3]Input anno'!$A$1,0,IF(U4&lt;4,0,1)))</f>
        <v>0</v>
      </c>
      <c r="AE4" s="16"/>
      <c r="AF4" s="16">
        <f t="shared" ref="AF4:BD4" si="1">+COUNTA(A:A)-3</f>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21">
        <f>SUM(AF4:BD4)</f>
        <v>0</v>
      </c>
    </row>
    <row r="5" spans="1:69">
      <c r="A5" s="3"/>
      <c r="B5" s="3"/>
      <c r="C5" s="3"/>
      <c r="D5" s="31"/>
      <c r="E5" s="31"/>
      <c r="F5" s="3"/>
      <c r="G5" s="3"/>
      <c r="H5" s="3"/>
      <c r="I5" s="3"/>
      <c r="J5" s="3"/>
      <c r="K5" s="3"/>
      <c r="L5" s="3"/>
      <c r="M5" s="3"/>
      <c r="N5" s="3"/>
      <c r="O5" s="3"/>
      <c r="P5" s="3"/>
      <c r="Q5" s="3"/>
      <c r="R5" s="3"/>
      <c r="S5" s="3"/>
      <c r="T5" s="3"/>
      <c r="U5" s="3"/>
      <c r="V5" s="3"/>
      <c r="W5" s="3"/>
      <c r="X5" s="3"/>
      <c r="Y5" s="3"/>
      <c r="Z5" s="36"/>
      <c r="AC5" s="4"/>
      <c r="AD5" s="16"/>
      <c r="AE5" s="17" t="s">
        <v>11623</v>
      </c>
      <c r="AF5" s="18" t="e">
        <f t="shared" ref="AF5:BD5" si="2">+AF4/$AG$1</f>
        <v>#DIV/0!</v>
      </c>
      <c r="AG5" s="18" t="e">
        <f t="shared" si="2"/>
        <v>#DIV/0!</v>
      </c>
      <c r="AH5" s="18" t="e">
        <f t="shared" si="2"/>
        <v>#DIV/0!</v>
      </c>
      <c r="AI5" s="18" t="e">
        <f t="shared" si="2"/>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21"/>
      <c r="BF5" s="40"/>
      <c r="BG5" s="40"/>
      <c r="BH5" s="40"/>
      <c r="BI5" s="40"/>
      <c r="BJ5" s="40"/>
      <c r="BK5" s="40"/>
      <c r="BL5" s="40"/>
      <c r="BM5" s="40"/>
      <c r="BN5" s="40"/>
      <c r="BO5" s="40"/>
      <c r="BP5" s="40"/>
      <c r="BQ5" s="40"/>
    </row>
    <row r="6" spans="1:57">
      <c r="A6" s="3"/>
      <c r="B6" s="3"/>
      <c r="C6" s="3"/>
      <c r="D6" s="31"/>
      <c r="E6" s="31"/>
      <c r="F6" s="3"/>
      <c r="G6" s="3"/>
      <c r="H6" s="3"/>
      <c r="I6" s="3"/>
      <c r="J6" s="3"/>
      <c r="K6" s="3"/>
      <c r="L6" s="3"/>
      <c r="M6" s="3"/>
      <c r="N6" s="3"/>
      <c r="O6" s="3"/>
      <c r="P6" s="3"/>
      <c r="Q6" s="3"/>
      <c r="R6" s="3"/>
      <c r="S6" s="3"/>
      <c r="T6" s="3"/>
      <c r="U6" s="3"/>
      <c r="V6" s="3"/>
      <c r="W6" s="3"/>
      <c r="X6" s="3"/>
      <c r="Y6" s="3"/>
      <c r="Z6" s="36"/>
      <c r="AC6" s="4"/>
      <c r="AD6" s="16"/>
      <c r="AE6" s="17"/>
      <c r="AF6" s="16">
        <f>+COUNTA([2]Sollevamenti!A:A)-3</f>
        <v>0</v>
      </c>
      <c r="AG6" s="16">
        <f>+COUNTA([2]Sollevamenti!B:B)-3</f>
        <v>1</v>
      </c>
      <c r="AH6" s="16">
        <f>+COUNTA([2]Sollevamenti!C:C)-3</f>
        <v>1</v>
      </c>
      <c r="AI6" s="16">
        <f>+COUNTA([2]Sollevamenti!D:D)-3</f>
        <v>1</v>
      </c>
      <c r="AJ6" s="16">
        <f>+COUNTA([2]Sollevamenti!E:E)-3</f>
        <v>1</v>
      </c>
      <c r="AK6" s="16">
        <f>+COUNTA([2]Sollevamenti!F:F)-3</f>
        <v>1</v>
      </c>
      <c r="AL6" s="16">
        <f>+COUNTA([2]Sollevamenti!G:G)-3</f>
        <v>1</v>
      </c>
      <c r="AM6" s="16">
        <f>+COUNTA([2]Sollevamenti!H:H)-3</f>
        <v>1</v>
      </c>
      <c r="AN6" s="16">
        <f>+COUNTA([2]Sollevamenti!I:I)-3</f>
        <v>1</v>
      </c>
      <c r="AO6" s="16">
        <f>+COUNTA([2]Sollevamenti!J:J)-3</f>
        <v>1</v>
      </c>
      <c r="AP6" s="16">
        <f>+COUNTA([2]Sollevamenti!K:K)-3</f>
        <v>1</v>
      </c>
      <c r="AQ6" s="16">
        <f>+COUNTA([2]Sollevamenti!L:L)-3</f>
        <v>1</v>
      </c>
      <c r="AR6" s="16">
        <f>+COUNTA([2]Sollevamenti!M:M)-3</f>
        <v>1</v>
      </c>
      <c r="AS6" s="16">
        <f>+COUNTA([2]Sollevamenti!N:N)-3</f>
        <v>1</v>
      </c>
      <c r="AT6" s="16">
        <f>+COUNTA([2]Sollevamenti!O:O)-3</f>
        <v>1</v>
      </c>
      <c r="AU6" s="16">
        <f>+COUNTA([2]Sollevamenti!P:P)-3</f>
        <v>1</v>
      </c>
      <c r="AV6" s="16">
        <f>+COUNTA([2]Sollevamenti!Q:Q)-3</f>
        <v>1</v>
      </c>
      <c r="AW6" s="16">
        <f>+COUNTA([2]Sollevamenti!R:R)-3</f>
        <v>1</v>
      </c>
      <c r="AX6" s="16">
        <f>+COUNTA([2]Sollevamenti!S:S)-3</f>
        <v>1</v>
      </c>
      <c r="AY6" s="16">
        <f>+COUNTA([2]Sollevamenti!T:T)-3</f>
        <v>1</v>
      </c>
      <c r="AZ6" s="16">
        <f>+COUNTA([2]Sollevamenti!U:U)-3</f>
        <v>1</v>
      </c>
      <c r="BA6" s="16">
        <f>+COUNTA([2]Sollevamenti!V:V)-3</f>
        <v>1</v>
      </c>
      <c r="BB6" s="16">
        <f>+COUNTA([2]Sollevamenti!W:W)-3</f>
        <v>1</v>
      </c>
      <c r="BC6" s="16">
        <f>+COUNTA([2]Sollevamenti!X:X)-3</f>
        <v>1</v>
      </c>
      <c r="BD6" s="16">
        <f>+COUNTA([2]Sollevamenti!Y:Y)-3</f>
        <v>1</v>
      </c>
      <c r="BE6" s="21">
        <f>SUM(AF6:BD6)</f>
        <v>24</v>
      </c>
    </row>
    <row r="7" spans="1:69">
      <c r="A7" s="3"/>
      <c r="B7" s="3"/>
      <c r="C7" s="3"/>
      <c r="D7" s="31"/>
      <c r="E7" s="31"/>
      <c r="F7" s="3"/>
      <c r="G7" s="3"/>
      <c r="H7" s="3"/>
      <c r="I7" s="3"/>
      <c r="J7" s="3"/>
      <c r="K7" s="3"/>
      <c r="L7" s="3"/>
      <c r="M7" s="3"/>
      <c r="N7" s="3"/>
      <c r="O7" s="3"/>
      <c r="P7" s="3"/>
      <c r="Q7" s="3"/>
      <c r="R7" s="3"/>
      <c r="S7" s="3"/>
      <c r="T7" s="3"/>
      <c r="U7" s="3"/>
      <c r="V7" s="3"/>
      <c r="W7" s="3"/>
      <c r="X7" s="3"/>
      <c r="Y7" s="3"/>
      <c r="Z7" s="36"/>
      <c r="AC7" s="4"/>
      <c r="AD7" s="16"/>
      <c r="AE7" s="17" t="s">
        <v>11625</v>
      </c>
      <c r="AF7" s="18">
        <f t="shared" ref="AF7:BD7" si="3">+AF6/$AG$2</f>
        <v>0</v>
      </c>
      <c r="AG7" s="18">
        <f t="shared" si="3"/>
        <v>1</v>
      </c>
      <c r="AH7" s="18">
        <f t="shared" si="3"/>
        <v>1</v>
      </c>
      <c r="AI7" s="18">
        <f t="shared" si="3"/>
        <v>1</v>
      </c>
      <c r="AJ7" s="18">
        <f t="shared" si="3"/>
        <v>1</v>
      </c>
      <c r="AK7" s="18">
        <f t="shared" si="3"/>
        <v>1</v>
      </c>
      <c r="AL7" s="18">
        <f t="shared" si="3"/>
        <v>1</v>
      </c>
      <c r="AM7" s="18">
        <f t="shared" si="3"/>
        <v>1</v>
      </c>
      <c r="AN7" s="18">
        <f t="shared" si="3"/>
        <v>1</v>
      </c>
      <c r="AO7" s="18">
        <f t="shared" si="3"/>
        <v>1</v>
      </c>
      <c r="AP7" s="18">
        <f t="shared" si="3"/>
        <v>1</v>
      </c>
      <c r="AQ7" s="18">
        <f t="shared" si="3"/>
        <v>1</v>
      </c>
      <c r="AR7" s="18">
        <f t="shared" si="3"/>
        <v>1</v>
      </c>
      <c r="AS7" s="18">
        <f t="shared" si="3"/>
        <v>1</v>
      </c>
      <c r="AT7" s="18">
        <f t="shared" si="3"/>
        <v>1</v>
      </c>
      <c r="AU7" s="18">
        <f t="shared" si="3"/>
        <v>1</v>
      </c>
      <c r="AV7" s="18">
        <f t="shared" si="3"/>
        <v>1</v>
      </c>
      <c r="AW7" s="18">
        <f t="shared" si="3"/>
        <v>1</v>
      </c>
      <c r="AX7" s="18">
        <f t="shared" si="3"/>
        <v>1</v>
      </c>
      <c r="AY7" s="18">
        <f t="shared" si="3"/>
        <v>1</v>
      </c>
      <c r="AZ7" s="18">
        <f t="shared" si="3"/>
        <v>1</v>
      </c>
      <c r="BA7" s="18">
        <f t="shared" si="3"/>
        <v>1</v>
      </c>
      <c r="BB7" s="18">
        <f t="shared" si="3"/>
        <v>1</v>
      </c>
      <c r="BC7" s="18">
        <f t="shared" si="3"/>
        <v>1</v>
      </c>
      <c r="BD7" s="18">
        <f t="shared" si="3"/>
        <v>1</v>
      </c>
      <c r="BE7" s="21"/>
      <c r="BF7" s="40"/>
      <c r="BG7" s="40"/>
      <c r="BH7" s="40"/>
      <c r="BI7" s="40"/>
      <c r="BJ7" s="40"/>
      <c r="BK7" s="40"/>
      <c r="BL7" s="40"/>
      <c r="BM7" s="40"/>
      <c r="BN7" s="40"/>
      <c r="BO7" s="40"/>
      <c r="BP7" s="40"/>
      <c r="BQ7" s="40"/>
    </row>
    <row r="8" spans="1:69">
      <c r="A8" s="3"/>
      <c r="B8" s="3"/>
      <c r="C8" s="3"/>
      <c r="D8" s="31"/>
      <c r="E8" s="31"/>
      <c r="F8" s="3"/>
      <c r="G8" s="3"/>
      <c r="H8" s="3"/>
      <c r="I8" s="3"/>
      <c r="J8" s="3"/>
      <c r="K8" s="3"/>
      <c r="L8" s="3"/>
      <c r="M8" s="3"/>
      <c r="N8" s="3"/>
      <c r="O8" s="3"/>
      <c r="P8" s="3"/>
      <c r="Q8" s="3"/>
      <c r="R8" s="3"/>
      <c r="S8" s="3"/>
      <c r="T8" s="3"/>
      <c r="U8" s="3"/>
      <c r="V8" s="3"/>
      <c r="W8" s="3"/>
      <c r="X8" s="3"/>
      <c r="Y8" s="3"/>
      <c r="Z8" s="36"/>
      <c r="AC8" s="4"/>
      <c r="AD8" s="16"/>
      <c r="AE8" s="17" t="s">
        <v>11626</v>
      </c>
      <c r="AF8" s="19" t="e">
        <f t="shared" ref="AF8:BD8" si="4">+AF5-AF7</f>
        <v>#DIV/0!</v>
      </c>
      <c r="AG8" s="19" t="e">
        <f t="shared" si="4"/>
        <v>#DIV/0!</v>
      </c>
      <c r="AH8" s="19" t="e">
        <f t="shared" si="4"/>
        <v>#DIV/0!</v>
      </c>
      <c r="AI8" s="19" t="e">
        <f t="shared" si="4"/>
        <v>#DIV/0!</v>
      </c>
      <c r="AJ8" s="19" t="e">
        <f t="shared" si="4"/>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21">
        <f>+BE4-BE6</f>
        <v>-24</v>
      </c>
      <c r="BF8" s="41"/>
      <c r="BG8" s="41"/>
      <c r="BH8" s="41"/>
      <c r="BI8" s="41"/>
      <c r="BJ8" s="41"/>
      <c r="BK8" s="41"/>
      <c r="BL8" s="41"/>
      <c r="BM8" s="41"/>
      <c r="BN8" s="41"/>
      <c r="BO8" s="41"/>
      <c r="BP8" s="41"/>
      <c r="BQ8" s="41"/>
    </row>
    <row r="9" spans="1:57">
      <c r="A9" s="3"/>
      <c r="B9" s="3"/>
      <c r="C9" s="3"/>
      <c r="D9" s="31"/>
      <c r="E9" s="31"/>
      <c r="F9" s="3"/>
      <c r="G9" s="3"/>
      <c r="H9" s="3"/>
      <c r="I9" s="3"/>
      <c r="J9" s="3"/>
      <c r="K9" s="3"/>
      <c r="L9" s="3"/>
      <c r="M9" s="3"/>
      <c r="N9" s="3"/>
      <c r="O9" s="3"/>
      <c r="P9" s="3"/>
      <c r="Q9" s="3"/>
      <c r="R9" s="3"/>
      <c r="S9" s="3"/>
      <c r="T9" s="3"/>
      <c r="U9" s="3"/>
      <c r="V9" s="3"/>
      <c r="W9" s="3"/>
      <c r="X9" s="3"/>
      <c r="Y9" s="3"/>
      <c r="Z9" s="36"/>
      <c r="AC9" s="4"/>
      <c r="AD9" s="16"/>
      <c r="AE9" s="16"/>
      <c r="AF9" s="16"/>
      <c r="AG9" s="16"/>
      <c r="AH9" s="16"/>
      <c r="AI9" s="16"/>
      <c r="AJ9" s="16"/>
      <c r="AK9" s="16"/>
      <c r="AL9" s="16"/>
      <c r="AM9" s="16"/>
      <c r="AN9" s="16"/>
      <c r="AO9" s="16"/>
      <c r="AP9" s="16"/>
      <c r="AQ9" s="16"/>
      <c r="AR9" s="17"/>
      <c r="AS9" s="17"/>
      <c r="AT9" s="17"/>
      <c r="AU9" s="17"/>
      <c r="AV9" s="17"/>
      <c r="AW9" s="17"/>
      <c r="AX9" s="17"/>
      <c r="AY9" s="17"/>
      <c r="AZ9" s="17"/>
      <c r="BA9" s="17"/>
      <c r="BB9" s="17"/>
      <c r="BC9" s="17"/>
      <c r="BD9" s="17"/>
      <c r="BE9" s="22">
        <f>+BE8/BE6</f>
        <v>-1</v>
      </c>
    </row>
    <row r="10" spans="1:57">
      <c r="A10" s="3"/>
      <c r="B10" s="3"/>
      <c r="C10" s="3"/>
      <c r="D10" s="31"/>
      <c r="E10" s="31"/>
      <c r="F10" s="3"/>
      <c r="G10" s="3"/>
      <c r="H10" s="3"/>
      <c r="I10" s="3"/>
      <c r="J10" s="3"/>
      <c r="K10" s="3"/>
      <c r="L10" s="3"/>
      <c r="M10" s="3"/>
      <c r="N10" s="3"/>
      <c r="O10" s="3"/>
      <c r="P10" s="3"/>
      <c r="Q10" s="3"/>
      <c r="R10" s="3"/>
      <c r="S10" s="3"/>
      <c r="T10" s="3"/>
      <c r="U10" s="3"/>
      <c r="V10" s="3"/>
      <c r="W10" s="3"/>
      <c r="X10" s="3"/>
      <c r="Y10" s="3"/>
      <c r="Z10" s="36"/>
      <c r="AC10" s="4"/>
      <c r="AD10" s="16"/>
      <c r="AE10" s="16"/>
      <c r="AF10" s="16"/>
      <c r="AG10" s="16"/>
      <c r="AH10" s="16"/>
      <c r="AI10" s="16"/>
      <c r="AJ10" s="16"/>
      <c r="AK10" s="16"/>
      <c r="AL10" s="16"/>
      <c r="AM10" s="16"/>
      <c r="AN10" s="16"/>
      <c r="AO10" s="16"/>
      <c r="AP10" s="16"/>
      <c r="AQ10" s="16"/>
      <c r="AR10" s="17"/>
      <c r="AS10" s="17"/>
      <c r="AT10" s="17"/>
      <c r="AU10" s="17"/>
      <c r="AV10" s="17"/>
      <c r="AW10" s="17"/>
      <c r="AX10" s="17"/>
      <c r="AY10" s="17"/>
      <c r="AZ10" s="17"/>
      <c r="BA10" s="17"/>
      <c r="BB10" s="17"/>
      <c r="BC10" s="17"/>
      <c r="BD10" s="17"/>
      <c r="BE10" s="2"/>
    </row>
    <row r="11" spans="1:57">
      <c r="A11" s="3"/>
      <c r="B11" s="3"/>
      <c r="C11" s="3"/>
      <c r="D11" s="31"/>
      <c r="E11" s="31"/>
      <c r="F11" s="3"/>
      <c r="G11" s="3"/>
      <c r="H11" s="3"/>
      <c r="I11" s="3"/>
      <c r="J11" s="3"/>
      <c r="K11" s="3"/>
      <c r="L11" s="3"/>
      <c r="M11" s="3"/>
      <c r="N11" s="3"/>
      <c r="O11" s="3"/>
      <c r="P11" s="3"/>
      <c r="Q11" s="3"/>
      <c r="R11" s="3"/>
      <c r="S11" s="3"/>
      <c r="T11" s="3"/>
      <c r="U11" s="3"/>
      <c r="V11" s="3"/>
      <c r="W11" s="3"/>
      <c r="X11" s="3"/>
      <c r="Y11" s="3"/>
      <c r="Z11" s="36"/>
      <c r="AC11" s="4"/>
      <c r="BE11" s="2"/>
    </row>
    <row r="12" spans="1:57">
      <c r="A12" s="3"/>
      <c r="B12" s="3"/>
      <c r="C12" s="3"/>
      <c r="D12" s="31"/>
      <c r="E12" s="31"/>
      <c r="F12" s="3"/>
      <c r="G12" s="3"/>
      <c r="H12" s="3"/>
      <c r="I12" s="3"/>
      <c r="J12" s="3"/>
      <c r="K12" s="3"/>
      <c r="L12" s="3"/>
      <c r="M12" s="3"/>
      <c r="N12" s="3"/>
      <c r="O12" s="3"/>
      <c r="P12" s="3"/>
      <c r="Q12" s="3"/>
      <c r="R12" s="3"/>
      <c r="S12" s="3"/>
      <c r="T12" s="3"/>
      <c r="U12" s="3"/>
      <c r="V12" s="3"/>
      <c r="W12" s="3"/>
      <c r="X12" s="3"/>
      <c r="Y12" s="3"/>
      <c r="Z12" s="36"/>
      <c r="AC12" s="4"/>
      <c r="BE12" s="2"/>
    </row>
    <row r="13" spans="1:29">
      <c r="A13" s="3"/>
      <c r="B13" s="3"/>
      <c r="C13" s="3"/>
      <c r="D13" s="31"/>
      <c r="E13" s="31"/>
      <c r="F13" s="3"/>
      <c r="G13" s="3"/>
      <c r="H13" s="3"/>
      <c r="I13" s="3"/>
      <c r="J13" s="3"/>
      <c r="K13" s="3"/>
      <c r="L13" s="3"/>
      <c r="M13" s="3"/>
      <c r="N13" s="3"/>
      <c r="O13" s="3"/>
      <c r="P13" s="3"/>
      <c r="Q13" s="3"/>
      <c r="R13" s="3"/>
      <c r="S13" s="3"/>
      <c r="T13" s="3"/>
      <c r="U13" s="3"/>
      <c r="V13" s="3"/>
      <c r="W13" s="3"/>
      <c r="X13" s="3"/>
      <c r="Y13" s="3"/>
      <c r="Z13" s="36"/>
      <c r="AC13" s="4"/>
    </row>
    <row r="14" spans="1:29">
      <c r="A14" s="3"/>
      <c r="B14" s="3"/>
      <c r="C14" s="3"/>
      <c r="D14" s="31"/>
      <c r="E14" s="31"/>
      <c r="F14" s="3"/>
      <c r="G14" s="3"/>
      <c r="H14" s="3"/>
      <c r="I14" s="3"/>
      <c r="J14" s="3"/>
      <c r="K14" s="3"/>
      <c r="L14" s="3"/>
      <c r="M14" s="3"/>
      <c r="N14" s="3"/>
      <c r="O14" s="3"/>
      <c r="P14" s="3"/>
      <c r="Q14" s="3"/>
      <c r="R14" s="3"/>
      <c r="S14" s="3"/>
      <c r="T14" s="3"/>
      <c r="U14" s="3"/>
      <c r="V14" s="3"/>
      <c r="W14" s="3"/>
      <c r="X14" s="3"/>
      <c r="Y14" s="3"/>
      <c r="Z14" s="36"/>
      <c r="AC14" s="4"/>
    </row>
    <row r="15" spans="1:29">
      <c r="A15" s="3"/>
      <c r="B15" s="3"/>
      <c r="C15" s="3"/>
      <c r="D15" s="31"/>
      <c r="E15" s="31"/>
      <c r="F15" s="3"/>
      <c r="G15" s="3"/>
      <c r="H15" s="3"/>
      <c r="I15" s="3"/>
      <c r="J15" s="3"/>
      <c r="K15" s="3"/>
      <c r="L15" s="3"/>
      <c r="M15" s="3"/>
      <c r="N15" s="3"/>
      <c r="O15" s="3"/>
      <c r="P15" s="3"/>
      <c r="Q15" s="3"/>
      <c r="R15" s="3"/>
      <c r="S15" s="3"/>
      <c r="T15" s="3"/>
      <c r="U15" s="3"/>
      <c r="V15" s="3"/>
      <c r="W15" s="3"/>
      <c r="X15" s="3"/>
      <c r="Y15" s="3"/>
      <c r="Z15" s="36"/>
      <c r="AC15" s="4"/>
    </row>
    <row r="16" spans="1:29">
      <c r="A16" s="3"/>
      <c r="B16" s="3"/>
      <c r="C16" s="3"/>
      <c r="D16" s="31"/>
      <c r="E16" s="31"/>
      <c r="F16" s="3"/>
      <c r="G16" s="3"/>
      <c r="H16" s="3"/>
      <c r="I16" s="3"/>
      <c r="J16" s="3"/>
      <c r="K16" s="3"/>
      <c r="L16" s="3"/>
      <c r="M16" s="3"/>
      <c r="N16" s="3"/>
      <c r="O16" s="3"/>
      <c r="P16" s="3"/>
      <c r="Q16" s="3"/>
      <c r="R16" s="3"/>
      <c r="S16" s="3"/>
      <c r="T16" s="3"/>
      <c r="U16" s="3"/>
      <c r="V16" s="3"/>
      <c r="W16" s="3"/>
      <c r="X16" s="3"/>
      <c r="Y16" s="3"/>
      <c r="Z16" s="36"/>
      <c r="AC16" s="4"/>
    </row>
    <row r="17" spans="1:29">
      <c r="A17" s="3"/>
      <c r="B17" s="3"/>
      <c r="C17" s="3"/>
      <c r="D17" s="31"/>
      <c r="E17" s="31"/>
      <c r="F17" s="3"/>
      <c r="G17" s="3"/>
      <c r="H17" s="3"/>
      <c r="I17" s="3"/>
      <c r="J17" s="3"/>
      <c r="K17" s="3"/>
      <c r="L17" s="3"/>
      <c r="M17" s="3"/>
      <c r="N17" s="3"/>
      <c r="O17" s="3"/>
      <c r="P17" s="3"/>
      <c r="Q17" s="3"/>
      <c r="R17" s="3"/>
      <c r="S17" s="3"/>
      <c r="T17" s="3"/>
      <c r="U17" s="3"/>
      <c r="V17" s="3"/>
      <c r="W17" s="3"/>
      <c r="X17" s="3"/>
      <c r="Y17" s="3"/>
      <c r="Z17" s="36"/>
      <c r="AC17" s="4"/>
    </row>
    <row r="18" spans="1:29">
      <c r="A18" s="3"/>
      <c r="B18" s="3"/>
      <c r="C18" s="3"/>
      <c r="D18" s="31"/>
      <c r="E18" s="31"/>
      <c r="F18" s="3"/>
      <c r="G18" s="3"/>
      <c r="H18" s="3"/>
      <c r="I18" s="3"/>
      <c r="J18" s="3"/>
      <c r="K18" s="3"/>
      <c r="L18" s="3"/>
      <c r="M18" s="3"/>
      <c r="N18" s="3"/>
      <c r="O18" s="3"/>
      <c r="P18" s="3"/>
      <c r="Q18" s="3"/>
      <c r="R18" s="3"/>
      <c r="S18" s="3"/>
      <c r="T18" s="3"/>
      <c r="U18" s="3"/>
      <c r="V18" s="3"/>
      <c r="W18" s="3"/>
      <c r="X18" s="3"/>
      <c r="Y18" s="3"/>
      <c r="Z18" s="36"/>
      <c r="AC18" s="4"/>
    </row>
    <row r="19" spans="1:29">
      <c r="A19" s="3"/>
      <c r="B19" s="3"/>
      <c r="C19" s="3"/>
      <c r="D19" s="31"/>
      <c r="E19" s="31"/>
      <c r="F19" s="3"/>
      <c r="G19" s="3"/>
      <c r="H19" s="3"/>
      <c r="I19" s="3"/>
      <c r="J19" s="3"/>
      <c r="K19" s="3"/>
      <c r="L19" s="3"/>
      <c r="M19" s="3"/>
      <c r="N19" s="3"/>
      <c r="O19" s="3"/>
      <c r="P19" s="3"/>
      <c r="Q19" s="3"/>
      <c r="R19" s="3"/>
      <c r="S19" s="3"/>
      <c r="T19" s="3"/>
      <c r="U19" s="3"/>
      <c r="V19" s="3"/>
      <c r="W19" s="3"/>
      <c r="X19" s="3"/>
      <c r="Y19" s="3"/>
      <c r="Z19" s="36"/>
      <c r="AC19" s="4"/>
    </row>
    <row r="20" spans="1:29">
      <c r="A20" s="3"/>
      <c r="B20" s="3"/>
      <c r="C20" s="3"/>
      <c r="D20" s="31"/>
      <c r="E20" s="31"/>
      <c r="F20" s="3"/>
      <c r="G20" s="3"/>
      <c r="H20" s="3"/>
      <c r="I20" s="3"/>
      <c r="J20" s="3"/>
      <c r="K20" s="3"/>
      <c r="L20" s="3"/>
      <c r="M20" s="3"/>
      <c r="N20" s="3"/>
      <c r="O20" s="3"/>
      <c r="P20" s="3"/>
      <c r="Q20" s="3"/>
      <c r="R20" s="3"/>
      <c r="S20" s="3"/>
      <c r="T20" s="3"/>
      <c r="U20" s="3"/>
      <c r="V20" s="3"/>
      <c r="W20" s="3"/>
      <c r="X20" s="3"/>
      <c r="Y20" s="3"/>
      <c r="Z20" s="36"/>
      <c r="AC20" s="4"/>
    </row>
    <row r="21" spans="1:29">
      <c r="A21" s="3"/>
      <c r="B21" s="3"/>
      <c r="C21" s="3"/>
      <c r="D21" s="31"/>
      <c r="E21" s="31"/>
      <c r="F21" s="3"/>
      <c r="G21" s="3"/>
      <c r="H21" s="3"/>
      <c r="I21" s="3"/>
      <c r="J21" s="3"/>
      <c r="K21" s="3"/>
      <c r="L21" s="3"/>
      <c r="M21" s="3"/>
      <c r="N21" s="3"/>
      <c r="O21" s="3"/>
      <c r="P21" s="3"/>
      <c r="Q21" s="3"/>
      <c r="R21" s="3"/>
      <c r="S21" s="3"/>
      <c r="T21" s="3"/>
      <c r="U21" s="3"/>
      <c r="V21" s="3"/>
      <c r="W21" s="3"/>
      <c r="X21" s="3"/>
      <c r="Y21" s="3"/>
      <c r="Z21" s="36"/>
      <c r="AC21" s="4"/>
    </row>
    <row r="22" spans="1:29">
      <c r="A22" s="3"/>
      <c r="B22" s="3"/>
      <c r="C22" s="3"/>
      <c r="D22" s="31"/>
      <c r="E22" s="31"/>
      <c r="F22" s="3"/>
      <c r="G22" s="3"/>
      <c r="H22" s="3"/>
      <c r="I22" s="3"/>
      <c r="J22" s="3"/>
      <c r="K22" s="3"/>
      <c r="L22" s="3"/>
      <c r="M22" s="3"/>
      <c r="N22" s="3"/>
      <c r="O22" s="3"/>
      <c r="P22" s="3"/>
      <c r="Q22" s="3"/>
      <c r="R22" s="3"/>
      <c r="S22" s="3"/>
      <c r="T22" s="3"/>
      <c r="U22" s="3"/>
      <c r="V22" s="3"/>
      <c r="W22" s="3"/>
      <c r="X22" s="3"/>
      <c r="Y22" s="3"/>
      <c r="Z22" s="36"/>
      <c r="AC22" s="4"/>
    </row>
    <row r="23" spans="1:29">
      <c r="A23" s="3"/>
      <c r="B23" s="3"/>
      <c r="C23" s="3"/>
      <c r="D23" s="31"/>
      <c r="E23" s="31"/>
      <c r="F23" s="3"/>
      <c r="G23" s="3"/>
      <c r="H23" s="3"/>
      <c r="I23" s="3"/>
      <c r="J23" s="3"/>
      <c r="K23" s="3"/>
      <c r="L23" s="3"/>
      <c r="M23" s="3"/>
      <c r="N23" s="3"/>
      <c r="O23" s="3"/>
      <c r="P23" s="3"/>
      <c r="Q23" s="3"/>
      <c r="R23" s="3"/>
      <c r="S23" s="3"/>
      <c r="T23" s="3"/>
      <c r="U23" s="3"/>
      <c r="V23" s="3"/>
      <c r="W23" s="3"/>
      <c r="X23" s="3"/>
      <c r="Y23" s="3"/>
      <c r="Z23" s="36"/>
      <c r="AC23" s="4"/>
    </row>
    <row r="24" spans="1:29">
      <c r="A24" s="3"/>
      <c r="B24" s="3"/>
      <c r="C24" s="3"/>
      <c r="D24" s="31"/>
      <c r="E24" s="31"/>
      <c r="F24" s="3"/>
      <c r="G24" s="3"/>
      <c r="H24" s="3"/>
      <c r="I24" s="3"/>
      <c r="J24" s="3"/>
      <c r="K24" s="3"/>
      <c r="L24" s="3"/>
      <c r="M24" s="3"/>
      <c r="N24" s="3"/>
      <c r="O24" s="3"/>
      <c r="P24" s="3"/>
      <c r="Q24" s="3"/>
      <c r="R24" s="3"/>
      <c r="S24" s="3"/>
      <c r="T24" s="3"/>
      <c r="U24" s="3"/>
      <c r="V24" s="3"/>
      <c r="W24" s="3"/>
      <c r="X24" s="3"/>
      <c r="Y24" s="3"/>
      <c r="Z24" s="36"/>
      <c r="AC24" s="4"/>
    </row>
    <row r="25" spans="1:29">
      <c r="A25" s="3"/>
      <c r="B25" s="3"/>
      <c r="C25" s="3"/>
      <c r="D25" s="31"/>
      <c r="E25" s="31"/>
      <c r="F25" s="3"/>
      <c r="G25" s="3"/>
      <c r="H25" s="3"/>
      <c r="I25" s="3"/>
      <c r="J25" s="3"/>
      <c r="K25" s="3"/>
      <c r="L25" s="3"/>
      <c r="M25" s="3"/>
      <c r="N25" s="3"/>
      <c r="O25" s="3"/>
      <c r="P25" s="3"/>
      <c r="Q25" s="3"/>
      <c r="R25" s="3"/>
      <c r="S25" s="3"/>
      <c r="T25" s="3"/>
      <c r="U25" s="3"/>
      <c r="V25" s="3"/>
      <c r="W25" s="3"/>
      <c r="X25" s="3"/>
      <c r="Y25" s="3"/>
      <c r="Z25" s="36"/>
      <c r="AC25" s="4"/>
    </row>
    <row r="26" spans="1:29">
      <c r="A26" s="3"/>
      <c r="B26" s="3"/>
      <c r="C26" s="3"/>
      <c r="D26" s="31"/>
      <c r="E26" s="31"/>
      <c r="F26" s="3"/>
      <c r="G26" s="3"/>
      <c r="H26" s="3"/>
      <c r="I26" s="3"/>
      <c r="J26" s="3"/>
      <c r="K26" s="3"/>
      <c r="L26" s="3"/>
      <c r="M26" s="3"/>
      <c r="N26" s="3"/>
      <c r="O26" s="3"/>
      <c r="P26" s="3"/>
      <c r="Q26" s="3"/>
      <c r="R26" s="3"/>
      <c r="S26" s="3"/>
      <c r="T26" s="3"/>
      <c r="U26" s="3"/>
      <c r="V26" s="3"/>
      <c r="W26" s="3"/>
      <c r="X26" s="3"/>
      <c r="Y26" s="3"/>
      <c r="Z26" s="36"/>
      <c r="AC26" s="4"/>
    </row>
    <row r="27" spans="1:29">
      <c r="A27" s="3"/>
      <c r="B27" s="3"/>
      <c r="C27" s="3"/>
      <c r="D27" s="31"/>
      <c r="E27" s="31"/>
      <c r="F27" s="3"/>
      <c r="G27" s="3"/>
      <c r="H27" s="3"/>
      <c r="I27" s="3"/>
      <c r="J27" s="3"/>
      <c r="K27" s="3"/>
      <c r="L27" s="3"/>
      <c r="M27" s="3"/>
      <c r="N27" s="3"/>
      <c r="O27" s="3"/>
      <c r="P27" s="3"/>
      <c r="Q27" s="3"/>
      <c r="R27" s="3"/>
      <c r="S27" s="3"/>
      <c r="T27" s="3"/>
      <c r="U27" s="3"/>
      <c r="V27" s="3"/>
      <c r="W27" s="3"/>
      <c r="X27" s="3"/>
      <c r="Y27" s="3"/>
      <c r="Z27" s="36"/>
      <c r="AC27" s="4"/>
    </row>
    <row r="28" spans="1:29">
      <c r="A28" s="3"/>
      <c r="B28" s="3"/>
      <c r="C28" s="3"/>
      <c r="D28" s="31"/>
      <c r="E28" s="31"/>
      <c r="F28" s="3"/>
      <c r="G28" s="3"/>
      <c r="H28" s="3"/>
      <c r="I28" s="3"/>
      <c r="J28" s="3"/>
      <c r="K28" s="3"/>
      <c r="L28" s="3"/>
      <c r="M28" s="3"/>
      <c r="N28" s="3"/>
      <c r="O28" s="3"/>
      <c r="P28" s="3"/>
      <c r="Q28" s="3"/>
      <c r="R28" s="3"/>
      <c r="S28" s="3"/>
      <c r="T28" s="3"/>
      <c r="U28" s="3"/>
      <c r="V28" s="3"/>
      <c r="W28" s="3"/>
      <c r="X28" s="3"/>
      <c r="Y28" s="3"/>
      <c r="Z28" s="36"/>
      <c r="AC28" s="4"/>
    </row>
    <row r="29" spans="1:29">
      <c r="A29" s="3"/>
      <c r="B29" s="3"/>
      <c r="C29" s="3"/>
      <c r="D29" s="31"/>
      <c r="E29" s="31"/>
      <c r="F29" s="3"/>
      <c r="G29" s="3"/>
      <c r="H29" s="3"/>
      <c r="I29" s="3"/>
      <c r="J29" s="3"/>
      <c r="K29" s="3"/>
      <c r="L29" s="3"/>
      <c r="M29" s="3"/>
      <c r="N29" s="3"/>
      <c r="O29" s="3"/>
      <c r="P29" s="3"/>
      <c r="Q29" s="3"/>
      <c r="R29" s="3"/>
      <c r="S29" s="3"/>
      <c r="T29" s="3"/>
      <c r="U29" s="3"/>
      <c r="V29" s="3"/>
      <c r="W29" s="3"/>
      <c r="X29" s="3"/>
      <c r="Y29" s="3"/>
      <c r="Z29" s="36"/>
      <c r="AC29" s="4"/>
    </row>
    <row r="30" spans="1:29">
      <c r="A30" s="3"/>
      <c r="B30" s="3"/>
      <c r="C30" s="3"/>
      <c r="D30" s="31"/>
      <c r="E30" s="31"/>
      <c r="F30" s="3"/>
      <c r="G30" s="3"/>
      <c r="H30" s="3"/>
      <c r="I30" s="3"/>
      <c r="J30" s="3"/>
      <c r="K30" s="3"/>
      <c r="L30" s="3"/>
      <c r="M30" s="3"/>
      <c r="N30" s="3"/>
      <c r="O30" s="3"/>
      <c r="P30" s="3"/>
      <c r="Q30" s="3"/>
      <c r="R30" s="3"/>
      <c r="S30" s="3"/>
      <c r="T30" s="3"/>
      <c r="U30" s="3"/>
      <c r="V30" s="3"/>
      <c r="W30" s="3"/>
      <c r="X30" s="3"/>
      <c r="Y30" s="3"/>
      <c r="Z30" s="36"/>
      <c r="AC30" s="4"/>
    </row>
    <row r="31" spans="1:29">
      <c r="A31" s="3"/>
      <c r="B31" s="3"/>
      <c r="C31" s="3"/>
      <c r="D31" s="31"/>
      <c r="E31" s="31"/>
      <c r="F31" s="3"/>
      <c r="G31" s="3"/>
      <c r="H31" s="3"/>
      <c r="I31" s="3"/>
      <c r="J31" s="3"/>
      <c r="K31" s="3"/>
      <c r="L31" s="3"/>
      <c r="M31" s="3"/>
      <c r="N31" s="3"/>
      <c r="O31" s="3"/>
      <c r="P31" s="3"/>
      <c r="Q31" s="3"/>
      <c r="R31" s="3"/>
      <c r="S31" s="3"/>
      <c r="T31" s="3"/>
      <c r="U31" s="3"/>
      <c r="V31" s="3"/>
      <c r="W31" s="3"/>
      <c r="X31" s="3"/>
      <c r="Y31" s="3"/>
      <c r="Z31" s="36"/>
      <c r="AC31" s="4"/>
    </row>
    <row r="32" spans="1:29">
      <c r="A32" s="3"/>
      <c r="B32" s="3"/>
      <c r="C32" s="3"/>
      <c r="D32" s="31"/>
      <c r="E32" s="31"/>
      <c r="F32" s="3"/>
      <c r="G32" s="3"/>
      <c r="H32" s="3"/>
      <c r="I32" s="3"/>
      <c r="J32" s="3"/>
      <c r="K32" s="3"/>
      <c r="L32" s="3"/>
      <c r="M32" s="3"/>
      <c r="N32" s="3"/>
      <c r="O32" s="3"/>
      <c r="P32" s="3"/>
      <c r="Q32" s="3"/>
      <c r="R32" s="3"/>
      <c r="S32" s="3"/>
      <c r="T32" s="3"/>
      <c r="U32" s="3"/>
      <c r="V32" s="3"/>
      <c r="W32" s="3"/>
      <c r="X32" s="3"/>
      <c r="Y32" s="3"/>
      <c r="Z32" s="36"/>
      <c r="AC32" s="4"/>
    </row>
    <row r="33" spans="1:29">
      <c r="A33" s="3"/>
      <c r="B33" s="3"/>
      <c r="C33" s="3"/>
      <c r="D33" s="31"/>
      <c r="E33" s="31"/>
      <c r="F33" s="3"/>
      <c r="G33" s="3"/>
      <c r="H33" s="3"/>
      <c r="I33" s="3"/>
      <c r="J33" s="3"/>
      <c r="K33" s="3"/>
      <c r="L33" s="3"/>
      <c r="M33" s="3"/>
      <c r="N33" s="3"/>
      <c r="O33" s="3"/>
      <c r="P33" s="3"/>
      <c r="Q33" s="3"/>
      <c r="R33" s="3"/>
      <c r="S33" s="3"/>
      <c r="T33" s="3"/>
      <c r="U33" s="3"/>
      <c r="V33" s="3"/>
      <c r="W33" s="3"/>
      <c r="X33" s="3"/>
      <c r="Y33" s="3"/>
      <c r="Z33" s="36"/>
      <c r="AC33" s="4"/>
    </row>
    <row r="34" spans="1:29">
      <c r="A34" s="3"/>
      <c r="B34" s="3"/>
      <c r="C34" s="3"/>
      <c r="D34" s="31"/>
      <c r="E34" s="31"/>
      <c r="F34" s="3"/>
      <c r="G34" s="3"/>
      <c r="H34" s="3"/>
      <c r="I34" s="3"/>
      <c r="J34" s="3"/>
      <c r="K34" s="3"/>
      <c r="L34" s="3"/>
      <c r="M34" s="3"/>
      <c r="N34" s="3"/>
      <c r="O34" s="3"/>
      <c r="P34" s="3"/>
      <c r="Q34" s="3"/>
      <c r="R34" s="3"/>
      <c r="S34" s="3"/>
      <c r="T34" s="3"/>
      <c r="U34" s="3"/>
      <c r="V34" s="3"/>
      <c r="W34" s="3"/>
      <c r="X34" s="3"/>
      <c r="Y34" s="3"/>
      <c r="Z34" s="36"/>
      <c r="AC34" s="4"/>
    </row>
    <row r="35" spans="1:29">
      <c r="A35" s="3"/>
      <c r="B35" s="3"/>
      <c r="C35" s="3"/>
      <c r="D35" s="31"/>
      <c r="E35" s="31"/>
      <c r="F35" s="3"/>
      <c r="G35" s="3"/>
      <c r="H35" s="3"/>
      <c r="I35" s="3"/>
      <c r="J35" s="3"/>
      <c r="K35" s="3"/>
      <c r="L35" s="3"/>
      <c r="M35" s="3"/>
      <c r="N35" s="3"/>
      <c r="O35" s="3"/>
      <c r="P35" s="3"/>
      <c r="Q35" s="3"/>
      <c r="R35" s="3"/>
      <c r="S35" s="3"/>
      <c r="T35" s="3"/>
      <c r="U35" s="3"/>
      <c r="V35" s="3"/>
      <c r="W35" s="3"/>
      <c r="X35" s="3"/>
      <c r="Y35" s="3"/>
      <c r="Z35" s="36"/>
      <c r="AC35" s="4"/>
    </row>
    <row r="36" spans="1:29">
      <c r="A36" s="3"/>
      <c r="B36" s="3"/>
      <c r="C36" s="3"/>
      <c r="D36" s="31"/>
      <c r="E36" s="31"/>
      <c r="F36" s="3"/>
      <c r="G36" s="3"/>
      <c r="H36" s="3"/>
      <c r="I36" s="3"/>
      <c r="J36" s="3"/>
      <c r="K36" s="3"/>
      <c r="L36" s="3"/>
      <c r="M36" s="3"/>
      <c r="N36" s="3"/>
      <c r="O36" s="3"/>
      <c r="P36" s="3"/>
      <c r="Q36" s="3"/>
      <c r="R36" s="3"/>
      <c r="S36" s="3"/>
      <c r="T36" s="3"/>
      <c r="U36" s="3"/>
      <c r="V36" s="3"/>
      <c r="W36" s="3"/>
      <c r="X36" s="3"/>
      <c r="Y36" s="3"/>
      <c r="Z36" s="36"/>
      <c r="AC36" s="4"/>
    </row>
    <row r="37" spans="1:29">
      <c r="A37" s="3"/>
      <c r="B37" s="3"/>
      <c r="C37" s="3"/>
      <c r="D37" s="31"/>
      <c r="E37" s="31"/>
      <c r="F37" s="3"/>
      <c r="G37" s="3"/>
      <c r="H37" s="3"/>
      <c r="I37" s="3"/>
      <c r="J37" s="3"/>
      <c r="K37" s="3"/>
      <c r="L37" s="3"/>
      <c r="M37" s="3"/>
      <c r="N37" s="3"/>
      <c r="O37" s="3"/>
      <c r="P37" s="3"/>
      <c r="Q37" s="3"/>
      <c r="R37" s="3"/>
      <c r="S37" s="3"/>
      <c r="T37" s="3"/>
      <c r="U37" s="3"/>
      <c r="V37" s="3"/>
      <c r="W37" s="3"/>
      <c r="X37" s="3"/>
      <c r="Y37" s="3"/>
      <c r="Z37" s="36"/>
      <c r="AC37" s="4"/>
    </row>
    <row r="38" spans="1:29">
      <c r="A38" s="3"/>
      <c r="B38" s="3"/>
      <c r="C38" s="3"/>
      <c r="D38" s="31"/>
      <c r="E38" s="31"/>
      <c r="F38" s="3"/>
      <c r="G38" s="3"/>
      <c r="H38" s="3"/>
      <c r="I38" s="3"/>
      <c r="J38" s="3"/>
      <c r="K38" s="3"/>
      <c r="L38" s="3"/>
      <c r="M38" s="3"/>
      <c r="N38" s="3"/>
      <c r="O38" s="3"/>
      <c r="P38" s="3"/>
      <c r="Q38" s="3"/>
      <c r="R38" s="3"/>
      <c r="S38" s="3"/>
      <c r="T38" s="3"/>
      <c r="U38" s="3"/>
      <c r="V38" s="3"/>
      <c r="W38" s="3"/>
      <c r="X38" s="3"/>
      <c r="Y38" s="3"/>
      <c r="Z38" s="36"/>
      <c r="AC38" s="4"/>
    </row>
    <row r="39" spans="1:29">
      <c r="A39" s="3"/>
      <c r="B39" s="3"/>
      <c r="C39" s="3"/>
      <c r="D39" s="31"/>
      <c r="E39" s="31"/>
      <c r="F39" s="3"/>
      <c r="G39" s="3"/>
      <c r="H39" s="3"/>
      <c r="I39" s="3"/>
      <c r="J39" s="3"/>
      <c r="K39" s="3"/>
      <c r="L39" s="3"/>
      <c r="M39" s="3"/>
      <c r="N39" s="3"/>
      <c r="O39" s="3"/>
      <c r="P39" s="3"/>
      <c r="Q39" s="3"/>
      <c r="R39" s="3"/>
      <c r="S39" s="3"/>
      <c r="T39" s="3"/>
      <c r="U39" s="3"/>
      <c r="V39" s="3"/>
      <c r="W39" s="3"/>
      <c r="X39" s="3"/>
      <c r="Y39" s="3"/>
      <c r="Z39" s="36"/>
      <c r="AC39" s="4"/>
    </row>
    <row r="40" spans="1:29">
      <c r="A40" s="3"/>
      <c r="B40" s="3"/>
      <c r="C40" s="3"/>
      <c r="D40" s="31"/>
      <c r="E40" s="31"/>
      <c r="F40" s="3"/>
      <c r="G40" s="3"/>
      <c r="H40" s="3"/>
      <c r="I40" s="3"/>
      <c r="J40" s="3"/>
      <c r="K40" s="3"/>
      <c r="L40" s="3"/>
      <c r="M40" s="3"/>
      <c r="N40" s="3"/>
      <c r="O40" s="3"/>
      <c r="P40" s="3"/>
      <c r="Q40" s="3"/>
      <c r="R40" s="3"/>
      <c r="S40" s="3"/>
      <c r="T40" s="3"/>
      <c r="U40" s="3"/>
      <c r="V40" s="3"/>
      <c r="W40" s="3"/>
      <c r="X40" s="3"/>
      <c r="Y40" s="3"/>
      <c r="Z40" s="36"/>
      <c r="AC40" s="4"/>
    </row>
    <row r="41" spans="1:29">
      <c r="A41" s="3"/>
      <c r="B41" s="3"/>
      <c r="C41" s="3"/>
      <c r="D41" s="31"/>
      <c r="E41" s="31"/>
      <c r="F41" s="3"/>
      <c r="G41" s="3"/>
      <c r="H41" s="3"/>
      <c r="I41" s="3"/>
      <c r="J41" s="3"/>
      <c r="K41" s="3"/>
      <c r="L41" s="3"/>
      <c r="M41" s="3"/>
      <c r="N41" s="3"/>
      <c r="O41" s="3"/>
      <c r="P41" s="3"/>
      <c r="Q41" s="3"/>
      <c r="R41" s="3"/>
      <c r="S41" s="3"/>
      <c r="T41" s="3"/>
      <c r="U41" s="3"/>
      <c r="V41" s="3"/>
      <c r="W41" s="3"/>
      <c r="X41" s="3"/>
      <c r="Y41" s="3"/>
      <c r="Z41" s="36"/>
      <c r="AC41" s="4"/>
    </row>
    <row r="42" spans="1:29">
      <c r="A42" s="3"/>
      <c r="B42" s="3"/>
      <c r="C42" s="3"/>
      <c r="D42" s="31"/>
      <c r="E42" s="31"/>
      <c r="F42" s="3"/>
      <c r="G42" s="3"/>
      <c r="H42" s="3"/>
      <c r="I42" s="3"/>
      <c r="J42" s="3"/>
      <c r="K42" s="3"/>
      <c r="L42" s="3"/>
      <c r="M42" s="3"/>
      <c r="N42" s="3"/>
      <c r="O42" s="3"/>
      <c r="P42" s="3"/>
      <c r="Q42" s="3"/>
      <c r="R42" s="3"/>
      <c r="S42" s="3"/>
      <c r="T42" s="3"/>
      <c r="U42" s="3"/>
      <c r="V42" s="57"/>
      <c r="W42" s="3"/>
      <c r="X42" s="3"/>
      <c r="Y42" s="3"/>
      <c r="Z42" s="36"/>
      <c r="AC42" s="4"/>
    </row>
    <row r="43" spans="1:29">
      <c r="A43" s="3"/>
      <c r="B43" s="3"/>
      <c r="C43" s="3"/>
      <c r="D43" s="31"/>
      <c r="E43" s="31"/>
      <c r="F43" s="3"/>
      <c r="G43" s="3"/>
      <c r="H43" s="3"/>
      <c r="I43" s="3"/>
      <c r="J43" s="3"/>
      <c r="K43" s="3"/>
      <c r="L43" s="3"/>
      <c r="M43" s="3"/>
      <c r="N43" s="3"/>
      <c r="O43" s="3"/>
      <c r="P43" s="3"/>
      <c r="Q43" s="3"/>
      <c r="R43" s="3"/>
      <c r="S43" s="3"/>
      <c r="T43" s="3"/>
      <c r="U43" s="3"/>
      <c r="V43" s="3"/>
      <c r="W43" s="3"/>
      <c r="X43" s="3"/>
      <c r="Y43" s="3"/>
      <c r="Z43" s="36"/>
      <c r="AC43" s="4"/>
    </row>
    <row r="44" spans="1:29">
      <c r="A44" s="3"/>
      <c r="B44" s="3"/>
      <c r="C44" s="3"/>
      <c r="D44" s="31"/>
      <c r="E44" s="31"/>
      <c r="F44" s="3"/>
      <c r="G44" s="3"/>
      <c r="H44" s="3"/>
      <c r="I44" s="3"/>
      <c r="J44" s="3"/>
      <c r="K44" s="3"/>
      <c r="L44" s="3"/>
      <c r="M44" s="3"/>
      <c r="N44" s="3"/>
      <c r="O44" s="3"/>
      <c r="P44" s="3"/>
      <c r="Q44" s="3"/>
      <c r="R44" s="3"/>
      <c r="S44" s="3"/>
      <c r="T44" s="3"/>
      <c r="U44" s="3"/>
      <c r="V44" s="3"/>
      <c r="W44" s="3"/>
      <c r="X44" s="3"/>
      <c r="Y44" s="3"/>
      <c r="Z44" s="36"/>
      <c r="AC44" s="4"/>
    </row>
    <row r="45" spans="1:29">
      <c r="A45" s="3"/>
      <c r="B45" s="3"/>
      <c r="C45" s="3"/>
      <c r="D45" s="31"/>
      <c r="E45" s="31"/>
      <c r="F45" s="3"/>
      <c r="G45" s="3"/>
      <c r="H45" s="3"/>
      <c r="I45" s="3"/>
      <c r="J45" s="3"/>
      <c r="K45" s="3"/>
      <c r="L45" s="3"/>
      <c r="M45" s="3"/>
      <c r="N45" s="3"/>
      <c r="O45" s="3"/>
      <c r="P45" s="3"/>
      <c r="Q45" s="3"/>
      <c r="R45" s="3"/>
      <c r="S45" s="3"/>
      <c r="T45" s="3"/>
      <c r="U45" s="3"/>
      <c r="V45" s="3"/>
      <c r="W45" s="3"/>
      <c r="X45" s="3"/>
      <c r="Y45" s="3"/>
      <c r="Z45" s="36"/>
      <c r="AC45" s="4"/>
    </row>
    <row r="46" spans="1:29">
      <c r="A46" s="3"/>
      <c r="B46" s="3"/>
      <c r="C46" s="3"/>
      <c r="D46" s="31"/>
      <c r="E46" s="31"/>
      <c r="F46" s="3"/>
      <c r="G46" s="3"/>
      <c r="H46" s="3"/>
      <c r="I46" s="3"/>
      <c r="J46" s="3"/>
      <c r="K46" s="3"/>
      <c r="L46" s="3"/>
      <c r="M46" s="3"/>
      <c r="N46" s="3"/>
      <c r="O46" s="3"/>
      <c r="P46" s="3"/>
      <c r="Q46" s="3"/>
      <c r="R46" s="3"/>
      <c r="S46" s="3"/>
      <c r="T46" s="3"/>
      <c r="U46" s="3"/>
      <c r="V46" s="3"/>
      <c r="W46" s="3"/>
      <c r="X46" s="3"/>
      <c r="Y46" s="3"/>
      <c r="Z46" s="36"/>
      <c r="AC46" s="4"/>
    </row>
    <row r="47" spans="1:29">
      <c r="A47" s="3"/>
      <c r="B47" s="3"/>
      <c r="C47" s="3"/>
      <c r="D47" s="31"/>
      <c r="E47" s="31"/>
      <c r="F47" s="3"/>
      <c r="G47" s="3"/>
      <c r="H47" s="3"/>
      <c r="I47" s="3"/>
      <c r="J47" s="3"/>
      <c r="K47" s="3"/>
      <c r="L47" s="3"/>
      <c r="M47" s="3"/>
      <c r="N47" s="3"/>
      <c r="O47" s="3"/>
      <c r="P47" s="3"/>
      <c r="Q47" s="3"/>
      <c r="R47" s="3"/>
      <c r="S47" s="3"/>
      <c r="T47" s="3"/>
      <c r="U47" s="3"/>
      <c r="V47" s="3"/>
      <c r="W47" s="3"/>
      <c r="X47" s="3"/>
      <c r="Y47" s="3"/>
      <c r="Z47" s="36"/>
      <c r="AC47" s="4"/>
    </row>
    <row r="48" spans="1:29">
      <c r="A48" s="3"/>
      <c r="B48" s="3"/>
      <c r="C48" s="3"/>
      <c r="D48" s="31"/>
      <c r="E48" s="31"/>
      <c r="F48" s="3"/>
      <c r="G48" s="3"/>
      <c r="H48" s="3"/>
      <c r="I48" s="3"/>
      <c r="J48" s="3"/>
      <c r="K48" s="3"/>
      <c r="L48" s="3"/>
      <c r="M48" s="3"/>
      <c r="N48" s="3"/>
      <c r="O48" s="3"/>
      <c r="P48" s="3"/>
      <c r="Q48" s="3"/>
      <c r="R48" s="3"/>
      <c r="S48" s="3"/>
      <c r="T48" s="3"/>
      <c r="U48" s="3"/>
      <c r="V48" s="3"/>
      <c r="W48" s="3"/>
      <c r="X48" s="3"/>
      <c r="Y48" s="3"/>
      <c r="Z48" s="36"/>
      <c r="AC48" s="4"/>
    </row>
    <row r="49" spans="1:29">
      <c r="A49" s="3"/>
      <c r="B49" s="3"/>
      <c r="C49" s="3"/>
      <c r="D49" s="31"/>
      <c r="E49" s="31"/>
      <c r="F49" s="3"/>
      <c r="G49" s="3"/>
      <c r="H49" s="3"/>
      <c r="I49" s="3"/>
      <c r="J49" s="3"/>
      <c r="K49" s="3"/>
      <c r="L49" s="3"/>
      <c r="M49" s="3"/>
      <c r="N49" s="3"/>
      <c r="O49" s="3"/>
      <c r="P49" s="3"/>
      <c r="Q49" s="3"/>
      <c r="R49" s="3"/>
      <c r="S49" s="3"/>
      <c r="T49" s="3"/>
      <c r="U49" s="3"/>
      <c r="V49" s="3"/>
      <c r="W49" s="3"/>
      <c r="X49" s="3"/>
      <c r="Y49" s="3"/>
      <c r="Z49" s="36"/>
      <c r="AC49" s="4"/>
    </row>
    <row r="50" spans="1:29">
      <c r="A50" s="3"/>
      <c r="B50" s="3"/>
      <c r="C50" s="3"/>
      <c r="D50" s="31"/>
      <c r="E50" s="31"/>
      <c r="F50" s="3"/>
      <c r="G50" s="3"/>
      <c r="H50" s="3"/>
      <c r="I50" s="3"/>
      <c r="J50" s="3"/>
      <c r="K50" s="3"/>
      <c r="L50" s="3"/>
      <c r="M50" s="3"/>
      <c r="N50" s="3"/>
      <c r="O50" s="3"/>
      <c r="P50" s="3"/>
      <c r="Q50" s="3"/>
      <c r="R50" s="3"/>
      <c r="S50" s="3"/>
      <c r="T50" s="3"/>
      <c r="U50" s="3"/>
      <c r="V50" s="3"/>
      <c r="W50" s="3"/>
      <c r="X50" s="3"/>
      <c r="Y50" s="3"/>
      <c r="Z50" s="36"/>
      <c r="AC50" s="4"/>
    </row>
    <row r="51" spans="1:29">
      <c r="A51" s="3"/>
      <c r="B51" s="3"/>
      <c r="C51" s="3"/>
      <c r="D51" s="31"/>
      <c r="E51" s="31"/>
      <c r="F51" s="3"/>
      <c r="G51" s="3"/>
      <c r="H51" s="3"/>
      <c r="I51" s="3"/>
      <c r="J51" s="3"/>
      <c r="K51" s="3"/>
      <c r="L51" s="3"/>
      <c r="M51" s="3"/>
      <c r="N51" s="3"/>
      <c r="O51" s="3"/>
      <c r="P51" s="3"/>
      <c r="Q51" s="3"/>
      <c r="R51" s="3"/>
      <c r="S51" s="3"/>
      <c r="T51" s="3"/>
      <c r="U51" s="3"/>
      <c r="V51" s="3"/>
      <c r="W51" s="3"/>
      <c r="X51" s="3"/>
      <c r="Y51" s="3"/>
      <c r="Z51" s="36"/>
      <c r="AC51" s="4"/>
    </row>
    <row r="52" spans="1:29">
      <c r="A52" s="3"/>
      <c r="B52" s="3"/>
      <c r="C52" s="3"/>
      <c r="D52" s="31"/>
      <c r="E52" s="31"/>
      <c r="F52" s="3"/>
      <c r="G52" s="3"/>
      <c r="H52" s="3"/>
      <c r="I52" s="3"/>
      <c r="J52" s="3"/>
      <c r="K52" s="3"/>
      <c r="L52" s="3"/>
      <c r="M52" s="3"/>
      <c r="N52" s="3"/>
      <c r="O52" s="3"/>
      <c r="P52" s="3"/>
      <c r="Q52" s="3"/>
      <c r="R52" s="3"/>
      <c r="S52" s="3"/>
      <c r="T52" s="3"/>
      <c r="U52" s="3"/>
      <c r="V52" s="3"/>
      <c r="W52" s="3"/>
      <c r="X52" s="3"/>
      <c r="Y52" s="3"/>
      <c r="Z52" s="36"/>
      <c r="AC52" s="4"/>
    </row>
    <row r="53" spans="1:29">
      <c r="A53" s="3"/>
      <c r="B53" s="3"/>
      <c r="C53" s="3"/>
      <c r="D53" s="31"/>
      <c r="E53" s="31"/>
      <c r="F53" s="3"/>
      <c r="G53" s="3"/>
      <c r="H53" s="3"/>
      <c r="I53" s="3"/>
      <c r="J53" s="3"/>
      <c r="K53" s="3"/>
      <c r="L53" s="3"/>
      <c r="M53" s="3"/>
      <c r="N53" s="3"/>
      <c r="O53" s="3"/>
      <c r="P53" s="3"/>
      <c r="Q53" s="3"/>
      <c r="R53" s="3"/>
      <c r="S53" s="3"/>
      <c r="T53" s="3"/>
      <c r="U53" s="3"/>
      <c r="V53" s="3"/>
      <c r="W53" s="3"/>
      <c r="X53" s="3"/>
      <c r="Y53" s="3"/>
      <c r="Z53" s="36"/>
      <c r="AC53" s="4"/>
    </row>
    <row r="54" spans="1:29">
      <c r="A54" s="3"/>
      <c r="B54" s="3"/>
      <c r="C54" s="3"/>
      <c r="D54" s="31"/>
      <c r="E54" s="31"/>
      <c r="F54" s="3"/>
      <c r="G54" s="3"/>
      <c r="H54" s="3"/>
      <c r="I54" s="3"/>
      <c r="J54" s="3"/>
      <c r="K54" s="3"/>
      <c r="L54" s="3"/>
      <c r="M54" s="3"/>
      <c r="N54" s="3"/>
      <c r="O54" s="3"/>
      <c r="P54" s="3"/>
      <c r="Q54" s="3"/>
      <c r="R54" s="3"/>
      <c r="S54" s="3"/>
      <c r="T54" s="3"/>
      <c r="U54" s="3"/>
      <c r="V54" s="3"/>
      <c r="W54" s="3"/>
      <c r="X54" s="3"/>
      <c r="Y54" s="3"/>
      <c r="Z54" s="36"/>
      <c r="AC54" s="4"/>
    </row>
    <row r="55" spans="1:29">
      <c r="A55" s="3"/>
      <c r="B55" s="3"/>
      <c r="C55" s="3"/>
      <c r="D55" s="31"/>
      <c r="E55" s="31"/>
      <c r="F55" s="3"/>
      <c r="G55" s="3"/>
      <c r="H55" s="3"/>
      <c r="I55" s="3"/>
      <c r="J55" s="3"/>
      <c r="K55" s="3"/>
      <c r="L55" s="3"/>
      <c r="M55" s="3"/>
      <c r="N55" s="3"/>
      <c r="O55" s="3"/>
      <c r="P55" s="3"/>
      <c r="Q55" s="3"/>
      <c r="R55" s="3"/>
      <c r="S55" s="3"/>
      <c r="T55" s="3"/>
      <c r="U55" s="3"/>
      <c r="V55" s="3"/>
      <c r="W55" s="3"/>
      <c r="X55" s="3"/>
      <c r="Y55" s="3"/>
      <c r="Z55" s="36"/>
      <c r="AC55" s="4"/>
    </row>
    <row r="56" spans="1:29">
      <c r="A56" s="3"/>
      <c r="B56" s="3"/>
      <c r="C56" s="3"/>
      <c r="D56" s="31"/>
      <c r="E56" s="31"/>
      <c r="F56" s="3"/>
      <c r="G56" s="3"/>
      <c r="H56" s="3"/>
      <c r="I56" s="3"/>
      <c r="J56" s="3"/>
      <c r="K56" s="3"/>
      <c r="L56" s="3"/>
      <c r="M56" s="3"/>
      <c r="N56" s="3"/>
      <c r="O56" s="3"/>
      <c r="P56" s="3"/>
      <c r="Q56" s="3"/>
      <c r="R56" s="3"/>
      <c r="S56" s="3"/>
      <c r="T56" s="3"/>
      <c r="U56" s="3"/>
      <c r="V56" s="3"/>
      <c r="W56" s="3"/>
      <c r="X56" s="3"/>
      <c r="Y56" s="3"/>
      <c r="Z56" s="36"/>
      <c r="AC56" s="4"/>
    </row>
    <row r="57" spans="1:29">
      <c r="A57" s="3"/>
      <c r="B57" s="3"/>
      <c r="C57" s="3"/>
      <c r="D57" s="31"/>
      <c r="E57" s="31"/>
      <c r="F57" s="3"/>
      <c r="G57" s="3"/>
      <c r="H57" s="3"/>
      <c r="I57" s="3"/>
      <c r="J57" s="3"/>
      <c r="K57" s="3"/>
      <c r="L57" s="3"/>
      <c r="M57" s="3"/>
      <c r="N57" s="3"/>
      <c r="O57" s="3"/>
      <c r="P57" s="3"/>
      <c r="Q57" s="3"/>
      <c r="R57" s="3"/>
      <c r="S57" s="3"/>
      <c r="T57" s="3"/>
      <c r="U57" s="3"/>
      <c r="V57" s="3"/>
      <c r="W57" s="3"/>
      <c r="X57" s="3"/>
      <c r="Y57" s="3"/>
      <c r="Z57" s="36"/>
      <c r="AC57" s="4"/>
    </row>
    <row r="58" spans="1:29">
      <c r="A58" s="3"/>
      <c r="B58" s="3"/>
      <c r="C58" s="3"/>
      <c r="D58" s="31"/>
      <c r="E58" s="31"/>
      <c r="F58" s="3"/>
      <c r="G58" s="3"/>
      <c r="H58" s="3"/>
      <c r="I58" s="3"/>
      <c r="J58" s="3"/>
      <c r="K58" s="3"/>
      <c r="L58" s="3"/>
      <c r="M58" s="3"/>
      <c r="N58" s="3"/>
      <c r="O58" s="3"/>
      <c r="P58" s="3"/>
      <c r="Q58" s="3"/>
      <c r="R58" s="3"/>
      <c r="S58" s="3"/>
      <c r="T58" s="3"/>
      <c r="U58" s="3"/>
      <c r="V58" s="3"/>
      <c r="W58" s="3"/>
      <c r="X58" s="3"/>
      <c r="Y58" s="3"/>
      <c r="Z58" s="36"/>
      <c r="AC58" s="4"/>
    </row>
    <row r="59" spans="1:29">
      <c r="A59" s="3"/>
      <c r="B59" s="3"/>
      <c r="C59" s="3"/>
      <c r="D59" s="31"/>
      <c r="E59" s="31"/>
      <c r="F59" s="3"/>
      <c r="G59" s="3"/>
      <c r="H59" s="3"/>
      <c r="I59" s="3"/>
      <c r="J59" s="3"/>
      <c r="K59" s="3"/>
      <c r="L59" s="3"/>
      <c r="M59" s="3"/>
      <c r="N59" s="3"/>
      <c r="O59" s="3"/>
      <c r="P59" s="3"/>
      <c r="Q59" s="3"/>
      <c r="R59" s="3"/>
      <c r="S59" s="3"/>
      <c r="T59" s="3"/>
      <c r="U59" s="3"/>
      <c r="V59" s="3"/>
      <c r="W59" s="3"/>
      <c r="X59" s="3"/>
      <c r="Y59" s="3"/>
      <c r="Z59" s="36"/>
      <c r="AC59" s="4"/>
    </row>
    <row r="60" spans="1:29">
      <c r="A60" s="3"/>
      <c r="B60" s="3"/>
      <c r="C60" s="3"/>
      <c r="D60" s="31"/>
      <c r="E60" s="31"/>
      <c r="F60" s="3"/>
      <c r="G60" s="3"/>
      <c r="H60" s="3"/>
      <c r="I60" s="3"/>
      <c r="J60" s="3"/>
      <c r="K60" s="3"/>
      <c r="L60" s="3"/>
      <c r="M60" s="3"/>
      <c r="N60" s="3"/>
      <c r="O60" s="3"/>
      <c r="P60" s="3"/>
      <c r="Q60" s="3"/>
      <c r="R60" s="3"/>
      <c r="S60" s="3"/>
      <c r="T60" s="3"/>
      <c r="U60" s="3"/>
      <c r="V60" s="3"/>
      <c r="W60" s="3"/>
      <c r="X60" s="3"/>
      <c r="Y60" s="3"/>
      <c r="Z60" s="36"/>
      <c r="AC60" s="4"/>
    </row>
    <row r="61" spans="1:29">
      <c r="A61" s="3"/>
      <c r="B61" s="3"/>
      <c r="C61" s="3"/>
      <c r="D61" s="31"/>
      <c r="E61" s="31"/>
      <c r="F61" s="3"/>
      <c r="G61" s="3"/>
      <c r="H61" s="3"/>
      <c r="I61" s="3"/>
      <c r="J61" s="3"/>
      <c r="K61" s="3"/>
      <c r="L61" s="3"/>
      <c r="M61" s="3"/>
      <c r="N61" s="3"/>
      <c r="O61" s="3"/>
      <c r="P61" s="3"/>
      <c r="Q61" s="3"/>
      <c r="R61" s="3"/>
      <c r="S61" s="3"/>
      <c r="T61" s="3"/>
      <c r="U61" s="3"/>
      <c r="V61" s="3"/>
      <c r="W61" s="3"/>
      <c r="X61" s="3"/>
      <c r="Y61" s="3"/>
      <c r="Z61" s="36"/>
      <c r="AC61" s="4"/>
    </row>
    <row r="62" spans="1:29">
      <c r="A62" s="3"/>
      <c r="B62" s="3"/>
      <c r="C62" s="3"/>
      <c r="D62" s="31"/>
      <c r="E62" s="31"/>
      <c r="F62" s="3"/>
      <c r="G62" s="3"/>
      <c r="H62" s="3"/>
      <c r="I62" s="3"/>
      <c r="J62" s="3"/>
      <c r="K62" s="3"/>
      <c r="L62" s="3"/>
      <c r="M62" s="3"/>
      <c r="N62" s="3"/>
      <c r="O62" s="3"/>
      <c r="P62" s="3"/>
      <c r="Q62" s="3"/>
      <c r="R62" s="3"/>
      <c r="S62" s="3"/>
      <c r="T62" s="3"/>
      <c r="U62" s="3"/>
      <c r="V62" s="3"/>
      <c r="W62" s="3"/>
      <c r="X62" s="3"/>
      <c r="Y62" s="3"/>
      <c r="Z62" s="36"/>
      <c r="AC62" s="4"/>
    </row>
    <row r="63" spans="1:29">
      <c r="A63" s="3"/>
      <c r="B63" s="3"/>
      <c r="C63" s="3"/>
      <c r="D63" s="31"/>
      <c r="E63" s="31"/>
      <c r="F63" s="3"/>
      <c r="G63" s="3"/>
      <c r="H63" s="3"/>
      <c r="I63" s="3"/>
      <c r="J63" s="3"/>
      <c r="K63" s="3"/>
      <c r="L63" s="3"/>
      <c r="M63" s="3"/>
      <c r="N63" s="3"/>
      <c r="O63" s="3"/>
      <c r="P63" s="3"/>
      <c r="Q63" s="3"/>
      <c r="R63" s="3"/>
      <c r="S63" s="3"/>
      <c r="T63" s="3"/>
      <c r="U63" s="3"/>
      <c r="V63" s="3"/>
      <c r="W63" s="3"/>
      <c r="X63" s="3"/>
      <c r="Y63" s="3"/>
      <c r="Z63" s="36"/>
      <c r="AC63" s="4"/>
    </row>
    <row r="64" spans="1:29">
      <c r="A64" s="3"/>
      <c r="B64" s="3"/>
      <c r="C64" s="3"/>
      <c r="D64" s="31"/>
      <c r="E64" s="31"/>
      <c r="F64" s="3"/>
      <c r="G64" s="3"/>
      <c r="H64" s="3"/>
      <c r="I64" s="3"/>
      <c r="J64" s="3"/>
      <c r="K64" s="3"/>
      <c r="L64" s="3"/>
      <c r="M64" s="3"/>
      <c r="N64" s="3"/>
      <c r="O64" s="3"/>
      <c r="P64" s="3"/>
      <c r="Q64" s="3"/>
      <c r="R64" s="3"/>
      <c r="S64" s="3"/>
      <c r="T64" s="3"/>
      <c r="U64" s="3"/>
      <c r="V64" s="3"/>
      <c r="W64" s="3"/>
      <c r="X64" s="3"/>
      <c r="Y64" s="3"/>
      <c r="Z64" s="36"/>
      <c r="AC64" s="4"/>
    </row>
    <row r="65" spans="1:29">
      <c r="A65" s="3"/>
      <c r="B65" s="3"/>
      <c r="C65" s="3"/>
      <c r="D65" s="31"/>
      <c r="E65" s="31"/>
      <c r="F65" s="3"/>
      <c r="G65" s="3"/>
      <c r="H65" s="3"/>
      <c r="I65" s="3"/>
      <c r="J65" s="3"/>
      <c r="K65" s="3"/>
      <c r="L65" s="3"/>
      <c r="M65" s="3"/>
      <c r="N65" s="3"/>
      <c r="O65" s="3"/>
      <c r="P65" s="3"/>
      <c r="Q65" s="3"/>
      <c r="R65" s="3"/>
      <c r="S65" s="3"/>
      <c r="T65" s="3"/>
      <c r="U65" s="3"/>
      <c r="V65" s="3"/>
      <c r="W65" s="3"/>
      <c r="X65" s="3"/>
      <c r="Y65" s="3"/>
      <c r="Z65" s="36"/>
      <c r="AC65" s="4"/>
    </row>
    <row r="66" spans="1:29">
      <c r="A66" s="3"/>
      <c r="B66" s="3"/>
      <c r="C66" s="3"/>
      <c r="D66" s="31"/>
      <c r="E66" s="31"/>
      <c r="F66" s="3"/>
      <c r="G66" s="3"/>
      <c r="H66" s="3"/>
      <c r="I66" s="3"/>
      <c r="J66" s="3"/>
      <c r="K66" s="3"/>
      <c r="L66" s="3"/>
      <c r="M66" s="3"/>
      <c r="N66" s="3"/>
      <c r="O66" s="3"/>
      <c r="P66" s="3"/>
      <c r="Q66" s="3"/>
      <c r="R66" s="3"/>
      <c r="S66" s="3"/>
      <c r="T66" s="3"/>
      <c r="U66" s="3"/>
      <c r="V66" s="3"/>
      <c r="W66" s="3"/>
      <c r="X66" s="3"/>
      <c r="Y66" s="3"/>
      <c r="Z66" s="36"/>
      <c r="AC66" s="4"/>
    </row>
    <row r="67" spans="1:29">
      <c r="A67" s="3"/>
      <c r="B67" s="3"/>
      <c r="C67" s="3"/>
      <c r="D67" s="31"/>
      <c r="E67" s="31"/>
      <c r="F67" s="3"/>
      <c r="G67" s="3"/>
      <c r="H67" s="3"/>
      <c r="I67" s="3"/>
      <c r="J67" s="3"/>
      <c r="K67" s="3"/>
      <c r="L67" s="3"/>
      <c r="M67" s="3"/>
      <c r="N67" s="3"/>
      <c r="O67" s="3"/>
      <c r="P67" s="3"/>
      <c r="Q67" s="3"/>
      <c r="R67" s="3"/>
      <c r="S67" s="3"/>
      <c r="T67" s="3"/>
      <c r="U67" s="3"/>
      <c r="V67" s="3"/>
      <c r="W67" s="3"/>
      <c r="X67" s="3"/>
      <c r="Y67" s="3"/>
      <c r="Z67" s="36"/>
      <c r="AC67" s="4"/>
    </row>
    <row r="68" spans="1:29">
      <c r="A68" s="3"/>
      <c r="B68" s="3"/>
      <c r="C68" s="3"/>
      <c r="D68" s="31"/>
      <c r="E68" s="31"/>
      <c r="F68" s="3"/>
      <c r="G68" s="3"/>
      <c r="H68" s="3"/>
      <c r="I68" s="3"/>
      <c r="J68" s="3"/>
      <c r="K68" s="3"/>
      <c r="L68" s="3"/>
      <c r="M68" s="3"/>
      <c r="N68" s="3"/>
      <c r="O68" s="3"/>
      <c r="P68" s="3"/>
      <c r="Q68" s="3"/>
      <c r="R68" s="3"/>
      <c r="S68" s="3"/>
      <c r="T68" s="3"/>
      <c r="U68" s="3"/>
      <c r="V68" s="3"/>
      <c r="W68" s="3"/>
      <c r="X68" s="3"/>
      <c r="Y68" s="3"/>
      <c r="Z68" s="36"/>
      <c r="AC68" s="4"/>
    </row>
    <row r="69" spans="1:29">
      <c r="A69" s="3"/>
      <c r="B69" s="3"/>
      <c r="C69" s="3"/>
      <c r="D69" s="31"/>
      <c r="E69" s="31"/>
      <c r="F69" s="3"/>
      <c r="G69" s="3"/>
      <c r="H69" s="3"/>
      <c r="I69" s="3"/>
      <c r="J69" s="3"/>
      <c r="K69" s="3"/>
      <c r="L69" s="3"/>
      <c r="M69" s="3"/>
      <c r="N69" s="3"/>
      <c r="O69" s="3"/>
      <c r="P69" s="3"/>
      <c r="Q69" s="3"/>
      <c r="R69" s="3"/>
      <c r="S69" s="3"/>
      <c r="T69" s="3"/>
      <c r="U69" s="3"/>
      <c r="V69" s="3"/>
      <c r="W69" s="3"/>
      <c r="X69" s="3"/>
      <c r="Y69" s="3"/>
      <c r="Z69" s="36"/>
      <c r="AC69" s="4"/>
    </row>
    <row r="70" spans="1:29">
      <c r="A70" s="3"/>
      <c r="B70" s="3"/>
      <c r="C70" s="3"/>
      <c r="D70" s="31"/>
      <c r="E70" s="31"/>
      <c r="F70" s="3"/>
      <c r="G70" s="3"/>
      <c r="H70" s="3"/>
      <c r="I70" s="3"/>
      <c r="J70" s="3"/>
      <c r="K70" s="3"/>
      <c r="L70" s="3"/>
      <c r="M70" s="3"/>
      <c r="N70" s="3"/>
      <c r="O70" s="3"/>
      <c r="P70" s="3"/>
      <c r="Q70" s="3"/>
      <c r="R70" s="3"/>
      <c r="S70" s="3"/>
      <c r="T70" s="3"/>
      <c r="U70" s="3"/>
      <c r="V70" s="3"/>
      <c r="W70" s="3"/>
      <c r="X70" s="3"/>
      <c r="Y70" s="3"/>
      <c r="Z70" s="36"/>
      <c r="AC70" s="4"/>
    </row>
    <row r="71" spans="1:29">
      <c r="A71" s="3"/>
      <c r="B71" s="3"/>
      <c r="C71" s="3"/>
      <c r="D71" s="31"/>
      <c r="E71" s="31"/>
      <c r="F71" s="3"/>
      <c r="G71" s="3"/>
      <c r="H71" s="3"/>
      <c r="I71" s="3"/>
      <c r="J71" s="3"/>
      <c r="K71" s="3"/>
      <c r="L71" s="3"/>
      <c r="M71" s="3"/>
      <c r="N71" s="3"/>
      <c r="O71" s="3"/>
      <c r="P71" s="3"/>
      <c r="Q71" s="3"/>
      <c r="R71" s="3"/>
      <c r="S71" s="3"/>
      <c r="T71" s="3"/>
      <c r="U71" s="3"/>
      <c r="V71" s="3"/>
      <c r="W71" s="3"/>
      <c r="X71" s="3"/>
      <c r="Y71" s="3"/>
      <c r="Z71" s="36"/>
      <c r="AC71" s="4"/>
    </row>
    <row r="72" spans="1:29">
      <c r="A72" s="3"/>
      <c r="B72" s="3"/>
      <c r="C72" s="3"/>
      <c r="D72" s="31"/>
      <c r="E72" s="31"/>
      <c r="F72" s="3"/>
      <c r="G72" s="3"/>
      <c r="H72" s="3"/>
      <c r="I72" s="3"/>
      <c r="J72" s="3"/>
      <c r="K72" s="3"/>
      <c r="L72" s="3"/>
      <c r="M72" s="3"/>
      <c r="N72" s="3"/>
      <c r="O72" s="3"/>
      <c r="P72" s="3"/>
      <c r="Q72" s="3"/>
      <c r="R72" s="3"/>
      <c r="S72" s="3"/>
      <c r="T72" s="3"/>
      <c r="U72" s="3"/>
      <c r="V72" s="3"/>
      <c r="W72" s="3"/>
      <c r="X72" s="3"/>
      <c r="Y72" s="3"/>
      <c r="Z72" s="36"/>
      <c r="AC72" s="4"/>
    </row>
    <row r="73" spans="1:29">
      <c r="A73" s="3"/>
      <c r="B73" s="3"/>
      <c r="C73" s="3"/>
      <c r="D73" s="31"/>
      <c r="E73" s="31"/>
      <c r="F73" s="3"/>
      <c r="G73" s="3"/>
      <c r="H73" s="3"/>
      <c r="I73" s="3"/>
      <c r="J73" s="3"/>
      <c r="K73" s="3"/>
      <c r="L73" s="3"/>
      <c r="M73" s="3"/>
      <c r="N73" s="3"/>
      <c r="O73" s="3"/>
      <c r="P73" s="3"/>
      <c r="Q73" s="3"/>
      <c r="R73" s="3"/>
      <c r="S73" s="3"/>
      <c r="T73" s="3"/>
      <c r="U73" s="3"/>
      <c r="V73" s="3"/>
      <c r="W73" s="3"/>
      <c r="X73" s="3"/>
      <c r="Y73" s="3"/>
      <c r="Z73" s="36"/>
      <c r="AC73" s="4"/>
    </row>
    <row r="74" spans="1:29">
      <c r="A74" s="3"/>
      <c r="B74" s="3"/>
      <c r="C74" s="3"/>
      <c r="D74" s="31"/>
      <c r="E74" s="31"/>
      <c r="F74" s="3"/>
      <c r="G74" s="3"/>
      <c r="H74" s="3"/>
      <c r="I74" s="3"/>
      <c r="J74" s="3"/>
      <c r="K74" s="3"/>
      <c r="L74" s="3"/>
      <c r="M74" s="3"/>
      <c r="N74" s="3"/>
      <c r="O74" s="3"/>
      <c r="P74" s="3"/>
      <c r="Q74" s="3"/>
      <c r="R74" s="3"/>
      <c r="S74" s="3"/>
      <c r="T74" s="3"/>
      <c r="U74" s="3"/>
      <c r="V74" s="3"/>
      <c r="W74" s="3"/>
      <c r="X74" s="3"/>
      <c r="Y74" s="3"/>
      <c r="Z74" s="36"/>
      <c r="AC74" s="4"/>
    </row>
    <row r="75" spans="1:29">
      <c r="A75" s="3"/>
      <c r="B75" s="3"/>
      <c r="C75" s="3"/>
      <c r="D75" s="31"/>
      <c r="E75" s="31"/>
      <c r="F75" s="3"/>
      <c r="G75" s="3"/>
      <c r="H75" s="3"/>
      <c r="I75" s="3"/>
      <c r="J75" s="3"/>
      <c r="K75" s="3"/>
      <c r="L75" s="3"/>
      <c r="M75" s="3"/>
      <c r="N75" s="3"/>
      <c r="O75" s="3"/>
      <c r="P75" s="3"/>
      <c r="Q75" s="3"/>
      <c r="R75" s="3"/>
      <c r="S75" s="3"/>
      <c r="T75" s="3"/>
      <c r="U75" s="3"/>
      <c r="V75" s="3"/>
      <c r="W75" s="3"/>
      <c r="X75" s="3"/>
      <c r="Y75" s="3"/>
      <c r="Z75" s="36"/>
      <c r="AC75" s="4"/>
    </row>
    <row r="76" spans="1:29">
      <c r="A76" s="3"/>
      <c r="B76" s="3"/>
      <c r="C76" s="3"/>
      <c r="D76" s="31"/>
      <c r="E76" s="31"/>
      <c r="F76" s="3"/>
      <c r="G76" s="3"/>
      <c r="H76" s="3"/>
      <c r="I76" s="3"/>
      <c r="J76" s="3"/>
      <c r="K76" s="3"/>
      <c r="L76" s="3"/>
      <c r="M76" s="3"/>
      <c r="N76" s="3"/>
      <c r="O76" s="3"/>
      <c r="P76" s="3"/>
      <c r="Q76" s="3"/>
      <c r="R76" s="3"/>
      <c r="S76" s="3"/>
      <c r="T76" s="3"/>
      <c r="U76" s="3"/>
      <c r="V76" s="3"/>
      <c r="W76" s="3"/>
      <c r="X76" s="3"/>
      <c r="Y76" s="3"/>
      <c r="Z76" s="36"/>
      <c r="AC76" s="4"/>
    </row>
    <row r="77" spans="1:29">
      <c r="A77" s="3"/>
      <c r="B77" s="60"/>
      <c r="C77" s="60"/>
      <c r="D77" s="61"/>
      <c r="E77" s="61"/>
      <c r="F77" s="62"/>
      <c r="G77" s="62"/>
      <c r="H77" s="62"/>
      <c r="I77" s="62"/>
      <c r="J77" s="62"/>
      <c r="K77" s="62"/>
      <c r="L77" s="62"/>
      <c r="M77" s="62"/>
      <c r="N77" s="62"/>
      <c r="O77" s="62"/>
      <c r="P77" s="62"/>
      <c r="Q77" s="62"/>
      <c r="R77" s="62"/>
      <c r="S77" s="62"/>
      <c r="T77" s="62"/>
      <c r="U77" s="60"/>
      <c r="V77" s="62"/>
      <c r="W77" s="62"/>
      <c r="X77" s="62"/>
      <c r="Y77" s="62"/>
      <c r="Z77" s="60"/>
      <c r="AC77" s="4"/>
    </row>
    <row r="78" spans="1:26">
      <c r="A78" s="3"/>
      <c r="B78" s="3"/>
      <c r="C78" s="3"/>
      <c r="D78" s="31"/>
      <c r="E78" s="31"/>
      <c r="F78" s="3"/>
      <c r="G78" s="3"/>
      <c r="H78" s="3"/>
      <c r="I78" s="3"/>
      <c r="J78" s="3"/>
      <c r="K78" s="3"/>
      <c r="L78" s="3"/>
      <c r="M78" s="3"/>
      <c r="N78" s="3"/>
      <c r="O78" s="3"/>
      <c r="P78" s="3"/>
      <c r="Q78" s="3"/>
      <c r="R78" s="3"/>
      <c r="S78" s="3"/>
      <c r="T78" s="3"/>
      <c r="U78" s="3"/>
      <c r="V78" s="3"/>
      <c r="W78" s="3"/>
      <c r="X78" s="3"/>
      <c r="Y78" s="3"/>
      <c r="Z78" s="36"/>
    </row>
    <row r="79" spans="1:26">
      <c r="A79" s="3"/>
      <c r="B79" s="3"/>
      <c r="C79" s="3"/>
      <c r="D79" s="31"/>
      <c r="E79" s="31"/>
      <c r="F79" s="3"/>
      <c r="G79" s="3"/>
      <c r="H79" s="3"/>
      <c r="I79" s="3"/>
      <c r="J79" s="3"/>
      <c r="K79" s="3"/>
      <c r="L79" s="3"/>
      <c r="M79" s="3"/>
      <c r="N79" s="3"/>
      <c r="O79" s="3"/>
      <c r="P79" s="3"/>
      <c r="Q79" s="3"/>
      <c r="R79" s="3"/>
      <c r="S79" s="3"/>
      <c r="T79" s="3"/>
      <c r="U79" s="3"/>
      <c r="V79" s="3"/>
      <c r="W79" s="3"/>
      <c r="X79" s="3"/>
      <c r="Y79" s="3"/>
      <c r="Z79" s="36"/>
    </row>
    <row r="80" spans="1:26">
      <c r="A80" s="3"/>
      <c r="B80" s="3"/>
      <c r="C80" s="3"/>
      <c r="D80" s="31"/>
      <c r="E80" s="31"/>
      <c r="F80" s="3"/>
      <c r="G80" s="3"/>
      <c r="H80" s="3"/>
      <c r="I80" s="3"/>
      <c r="J80" s="3"/>
      <c r="K80" s="3"/>
      <c r="L80" s="3"/>
      <c r="M80" s="3"/>
      <c r="N80" s="3"/>
      <c r="O80" s="3"/>
      <c r="P80" s="3"/>
      <c r="Q80" s="3"/>
      <c r="R80" s="3"/>
      <c r="S80" s="3"/>
      <c r="T80" s="3"/>
      <c r="U80" s="3"/>
      <c r="V80" s="3"/>
      <c r="W80" s="3"/>
      <c r="X80" s="3"/>
      <c r="Y80" s="3"/>
      <c r="Z80" s="36"/>
    </row>
    <row r="81" spans="1:26">
      <c r="A81" s="3"/>
      <c r="B81" s="3"/>
      <c r="C81" s="3"/>
      <c r="D81" s="31"/>
      <c r="E81" s="31"/>
      <c r="F81" s="3"/>
      <c r="G81" s="3"/>
      <c r="H81" s="3"/>
      <c r="I81" s="3"/>
      <c r="J81" s="3"/>
      <c r="K81" s="3"/>
      <c r="L81" s="3"/>
      <c r="M81" s="3"/>
      <c r="N81" s="3"/>
      <c r="O81" s="3"/>
      <c r="P81" s="3"/>
      <c r="Q81" s="3"/>
      <c r="R81" s="3"/>
      <c r="S81" s="3"/>
      <c r="T81" s="3"/>
      <c r="U81" s="3"/>
      <c r="V81" s="3"/>
      <c r="W81" s="3"/>
      <c r="X81" s="3"/>
      <c r="Y81" s="3"/>
      <c r="Z81" s="36"/>
    </row>
    <row r="82" spans="1:26">
      <c r="A82" s="3"/>
      <c r="B82" s="3"/>
      <c r="C82" s="3"/>
      <c r="D82" s="31"/>
      <c r="E82" s="31"/>
      <c r="F82" s="3"/>
      <c r="G82" s="3"/>
      <c r="H82" s="3"/>
      <c r="I82" s="3"/>
      <c r="J82" s="3"/>
      <c r="K82" s="3"/>
      <c r="L82" s="3"/>
      <c r="M82" s="3"/>
      <c r="N82" s="3"/>
      <c r="O82" s="3"/>
      <c r="P82" s="3"/>
      <c r="Q82" s="3"/>
      <c r="R82" s="3"/>
      <c r="S82" s="3"/>
      <c r="T82" s="3"/>
      <c r="U82" s="3"/>
      <c r="V82" s="3"/>
      <c r="W82" s="3"/>
      <c r="X82" s="3"/>
      <c r="Y82" s="3"/>
      <c r="Z82" s="36"/>
    </row>
    <row r="83" spans="1:26">
      <c r="A83" s="3"/>
      <c r="B83" s="3"/>
      <c r="C83" s="3"/>
      <c r="D83" s="31"/>
      <c r="E83" s="31"/>
      <c r="F83" s="3"/>
      <c r="G83" s="3"/>
      <c r="H83" s="3"/>
      <c r="I83" s="3"/>
      <c r="J83" s="3"/>
      <c r="K83" s="3"/>
      <c r="L83" s="3"/>
      <c r="M83" s="3"/>
      <c r="N83" s="3"/>
      <c r="O83" s="3"/>
      <c r="P83" s="3"/>
      <c r="Q83" s="3"/>
      <c r="R83" s="3"/>
      <c r="S83" s="3"/>
      <c r="T83" s="3"/>
      <c r="U83" s="3"/>
      <c r="V83" s="3"/>
      <c r="W83" s="3"/>
      <c r="X83" s="3"/>
      <c r="Y83" s="3"/>
      <c r="Z83" s="36"/>
    </row>
    <row r="84" spans="1:26">
      <c r="A84" s="3"/>
      <c r="B84" s="3"/>
      <c r="C84" s="3"/>
      <c r="D84" s="31"/>
      <c r="E84" s="31"/>
      <c r="F84" s="3"/>
      <c r="G84" s="3"/>
      <c r="H84" s="3"/>
      <c r="I84" s="3"/>
      <c r="J84" s="3"/>
      <c r="K84" s="3"/>
      <c r="L84" s="3"/>
      <c r="M84" s="3"/>
      <c r="N84" s="3"/>
      <c r="O84" s="3"/>
      <c r="P84" s="3"/>
      <c r="Q84" s="3"/>
      <c r="R84" s="3"/>
      <c r="S84" s="3"/>
      <c r="T84" s="3"/>
      <c r="U84" s="3"/>
      <c r="V84" s="3"/>
      <c r="W84" s="3"/>
      <c r="X84" s="3"/>
      <c r="Y84" s="3"/>
      <c r="Z84" s="36"/>
    </row>
    <row r="85" spans="1:26">
      <c r="A85" s="3"/>
      <c r="B85" s="3"/>
      <c r="C85" s="3"/>
      <c r="D85" s="31"/>
      <c r="E85" s="31"/>
      <c r="F85" s="3"/>
      <c r="G85" s="3"/>
      <c r="H85" s="3"/>
      <c r="I85" s="3"/>
      <c r="J85" s="3"/>
      <c r="K85" s="3"/>
      <c r="L85" s="3"/>
      <c r="M85" s="3"/>
      <c r="N85" s="3"/>
      <c r="O85" s="3"/>
      <c r="P85" s="3"/>
      <c r="Q85" s="3"/>
      <c r="R85" s="3"/>
      <c r="S85" s="3"/>
      <c r="T85" s="3"/>
      <c r="U85" s="3"/>
      <c r="V85" s="3"/>
      <c r="W85" s="3"/>
      <c r="X85" s="3"/>
      <c r="Y85" s="3"/>
      <c r="Z85" s="36"/>
    </row>
    <row r="86" spans="1:26">
      <c r="A86" s="3"/>
      <c r="B86" s="3"/>
      <c r="C86" s="3"/>
      <c r="D86" s="31"/>
      <c r="E86" s="31"/>
      <c r="F86" s="3"/>
      <c r="G86" s="3"/>
      <c r="H86" s="3"/>
      <c r="I86" s="3"/>
      <c r="J86" s="3"/>
      <c r="K86" s="3"/>
      <c r="L86" s="3"/>
      <c r="M86" s="3"/>
      <c r="N86" s="3"/>
      <c r="O86" s="3"/>
      <c r="P86" s="3"/>
      <c r="Q86" s="3"/>
      <c r="R86" s="3"/>
      <c r="S86" s="3"/>
      <c r="T86" s="3"/>
      <c r="U86" s="3"/>
      <c r="V86" s="3"/>
      <c r="W86" s="3"/>
      <c r="X86" s="3"/>
      <c r="Y86" s="3"/>
      <c r="Z86" s="36"/>
    </row>
    <row r="87" spans="1:26">
      <c r="A87" s="3"/>
      <c r="B87" s="3"/>
      <c r="C87" s="3"/>
      <c r="D87" s="31"/>
      <c r="E87" s="31"/>
      <c r="F87" s="3"/>
      <c r="G87" s="3"/>
      <c r="H87" s="3"/>
      <c r="I87" s="3"/>
      <c r="J87" s="3"/>
      <c r="K87" s="3"/>
      <c r="L87" s="3"/>
      <c r="M87" s="3"/>
      <c r="N87" s="3"/>
      <c r="O87" s="3"/>
      <c r="P87" s="3"/>
      <c r="Q87" s="3"/>
      <c r="R87" s="3"/>
      <c r="S87" s="3"/>
      <c r="T87" s="3"/>
      <c r="U87" s="3"/>
      <c r="V87" s="3"/>
      <c r="W87" s="3"/>
      <c r="X87" s="3"/>
      <c r="Y87" s="3"/>
      <c r="Z87" s="36"/>
    </row>
    <row r="88" spans="1:26">
      <c r="A88" s="3"/>
      <c r="B88" s="3"/>
      <c r="C88" s="3"/>
      <c r="D88" s="31"/>
      <c r="E88" s="31"/>
      <c r="F88" s="3"/>
      <c r="G88" s="3"/>
      <c r="H88" s="3"/>
      <c r="I88" s="3"/>
      <c r="J88" s="3"/>
      <c r="K88" s="3"/>
      <c r="L88" s="3"/>
      <c r="M88" s="3"/>
      <c r="N88" s="3"/>
      <c r="O88" s="3"/>
      <c r="P88" s="3"/>
      <c r="Q88" s="3"/>
      <c r="R88" s="3"/>
      <c r="S88" s="3"/>
      <c r="T88" s="3"/>
      <c r="U88" s="3"/>
      <c r="V88" s="3"/>
      <c r="W88" s="3"/>
      <c r="X88" s="3"/>
      <c r="Y88" s="3"/>
      <c r="Z88" s="36"/>
    </row>
    <row r="89" spans="1:26">
      <c r="A89" s="3"/>
      <c r="B89" s="3"/>
      <c r="C89" s="3"/>
      <c r="D89" s="31"/>
      <c r="E89" s="31"/>
      <c r="F89" s="3"/>
      <c r="G89" s="3"/>
      <c r="H89" s="3"/>
      <c r="I89" s="3"/>
      <c r="J89" s="3"/>
      <c r="K89" s="3"/>
      <c r="L89" s="3"/>
      <c r="M89" s="3"/>
      <c r="N89" s="3"/>
      <c r="O89" s="3"/>
      <c r="P89" s="3"/>
      <c r="Q89" s="3"/>
      <c r="R89" s="3"/>
      <c r="S89" s="3"/>
      <c r="T89" s="3"/>
      <c r="U89" s="3"/>
      <c r="V89" s="3"/>
      <c r="W89" s="3"/>
      <c r="X89" s="3"/>
      <c r="Y89" s="3"/>
      <c r="Z89" s="36"/>
    </row>
    <row r="90" spans="1:26">
      <c r="A90" s="3"/>
      <c r="B90" s="3"/>
      <c r="C90" s="3"/>
      <c r="D90" s="31"/>
      <c r="E90" s="31"/>
      <c r="F90" s="3"/>
      <c r="G90" s="3"/>
      <c r="H90" s="3"/>
      <c r="I90" s="3"/>
      <c r="J90" s="3"/>
      <c r="K90" s="3"/>
      <c r="L90" s="3"/>
      <c r="M90" s="3"/>
      <c r="N90" s="3"/>
      <c r="O90" s="3"/>
      <c r="P90" s="3"/>
      <c r="Q90" s="3"/>
      <c r="R90" s="3"/>
      <c r="S90" s="3"/>
      <c r="T90" s="3"/>
      <c r="U90" s="3"/>
      <c r="V90" s="3"/>
      <c r="W90" s="3"/>
      <c r="X90" s="3"/>
      <c r="Y90" s="3"/>
      <c r="Z90" s="36"/>
    </row>
    <row r="91" spans="1:26">
      <c r="A91" s="3"/>
      <c r="B91" s="3"/>
      <c r="C91" s="3"/>
      <c r="D91" s="31"/>
      <c r="E91" s="31"/>
      <c r="F91" s="3"/>
      <c r="G91" s="3"/>
      <c r="H91" s="3"/>
      <c r="I91" s="3"/>
      <c r="J91" s="3"/>
      <c r="K91" s="3"/>
      <c r="L91" s="3"/>
      <c r="M91" s="3"/>
      <c r="N91" s="3"/>
      <c r="O91" s="3"/>
      <c r="P91" s="3"/>
      <c r="Q91" s="3"/>
      <c r="R91" s="3"/>
      <c r="S91" s="3"/>
      <c r="T91" s="3"/>
      <c r="U91" s="3"/>
      <c r="V91" s="3"/>
      <c r="W91" s="3"/>
      <c r="X91" s="3"/>
      <c r="Y91" s="3"/>
      <c r="Z91" s="36"/>
    </row>
    <row r="92" spans="1:26">
      <c r="A92" s="3"/>
      <c r="B92" s="3"/>
      <c r="C92" s="3"/>
      <c r="D92" s="31"/>
      <c r="E92" s="31"/>
      <c r="F92" s="3"/>
      <c r="G92" s="3"/>
      <c r="H92" s="3"/>
      <c r="I92" s="3"/>
      <c r="J92" s="3"/>
      <c r="K92" s="3"/>
      <c r="L92" s="3"/>
      <c r="M92" s="3"/>
      <c r="N92" s="3"/>
      <c r="O92" s="3"/>
      <c r="P92" s="3"/>
      <c r="Q92" s="3"/>
      <c r="R92" s="3"/>
      <c r="S92" s="3"/>
      <c r="T92" s="3"/>
      <c r="U92" s="3"/>
      <c r="V92" s="3"/>
      <c r="W92" s="3"/>
      <c r="X92" s="3"/>
      <c r="Y92" s="3"/>
      <c r="Z92" s="36"/>
    </row>
    <row r="93" spans="1:26">
      <c r="A93" s="3"/>
      <c r="B93" s="3"/>
      <c r="C93" s="3"/>
      <c r="D93" s="31"/>
      <c r="E93" s="31"/>
      <c r="F93" s="3"/>
      <c r="G93" s="3"/>
      <c r="H93" s="3"/>
      <c r="I93" s="3"/>
      <c r="J93" s="3"/>
      <c r="K93" s="3"/>
      <c r="L93" s="3"/>
      <c r="M93" s="3"/>
      <c r="N93" s="3"/>
      <c r="O93" s="3"/>
      <c r="P93" s="3"/>
      <c r="Q93" s="3"/>
      <c r="R93" s="3"/>
      <c r="S93" s="3"/>
      <c r="T93" s="3"/>
      <c r="U93" s="3"/>
      <c r="V93" s="3"/>
      <c r="W93" s="3"/>
      <c r="X93" s="3"/>
      <c r="Y93" s="3"/>
      <c r="Z93" s="36"/>
    </row>
    <row r="94" spans="1:26">
      <c r="A94" s="3"/>
      <c r="B94" s="3"/>
      <c r="C94" s="3"/>
      <c r="D94" s="31"/>
      <c r="E94" s="31"/>
      <c r="F94" s="3"/>
      <c r="G94" s="3"/>
      <c r="H94" s="3"/>
      <c r="I94" s="3"/>
      <c r="J94" s="3"/>
      <c r="K94" s="3"/>
      <c r="L94" s="3"/>
      <c r="M94" s="3"/>
      <c r="N94" s="3"/>
      <c r="O94" s="3"/>
      <c r="P94" s="3"/>
      <c r="Q94" s="3"/>
      <c r="R94" s="3"/>
      <c r="S94" s="3"/>
      <c r="T94" s="3"/>
      <c r="U94" s="3"/>
      <c r="V94" s="3"/>
      <c r="W94" s="3"/>
      <c r="X94" s="3"/>
      <c r="Y94" s="3"/>
      <c r="Z94" s="36"/>
    </row>
    <row r="95" spans="1:26">
      <c r="A95" s="3"/>
      <c r="B95" s="3"/>
      <c r="C95" s="3"/>
      <c r="D95" s="31"/>
      <c r="E95" s="31"/>
      <c r="F95" s="3"/>
      <c r="G95" s="3"/>
      <c r="H95" s="3"/>
      <c r="I95" s="3"/>
      <c r="J95" s="3"/>
      <c r="K95" s="3"/>
      <c r="L95" s="3"/>
      <c r="M95" s="3"/>
      <c r="N95" s="3"/>
      <c r="O95" s="3"/>
      <c r="P95" s="3"/>
      <c r="Q95" s="3"/>
      <c r="R95" s="3"/>
      <c r="S95" s="3"/>
      <c r="T95" s="3"/>
      <c r="U95" s="3"/>
      <c r="V95" s="3"/>
      <c r="W95" s="3"/>
      <c r="X95" s="3"/>
      <c r="Y95" s="3"/>
      <c r="Z95" s="36"/>
    </row>
    <row r="96" spans="1:26">
      <c r="A96" s="3"/>
      <c r="B96" s="3"/>
      <c r="C96" s="3"/>
      <c r="D96" s="31"/>
      <c r="E96" s="31"/>
      <c r="F96" s="3"/>
      <c r="G96" s="3"/>
      <c r="H96" s="3"/>
      <c r="I96" s="3"/>
      <c r="J96" s="3"/>
      <c r="K96" s="3"/>
      <c r="L96" s="3"/>
      <c r="M96" s="3"/>
      <c r="N96" s="3"/>
      <c r="O96" s="3"/>
      <c r="P96" s="3"/>
      <c r="Q96" s="3"/>
      <c r="R96" s="3"/>
      <c r="S96" s="3"/>
      <c r="T96" s="3"/>
      <c r="U96" s="3"/>
      <c r="V96" s="3"/>
      <c r="W96" s="3"/>
      <c r="X96" s="3"/>
      <c r="Y96" s="3"/>
      <c r="Z96" s="36"/>
    </row>
    <row r="97" spans="1:26">
      <c r="A97" s="3"/>
      <c r="B97" s="3"/>
      <c r="C97" s="3"/>
      <c r="D97" s="31"/>
      <c r="E97" s="31"/>
      <c r="F97" s="3"/>
      <c r="G97" s="3"/>
      <c r="H97" s="3"/>
      <c r="I97" s="3"/>
      <c r="J97" s="3"/>
      <c r="K97" s="3"/>
      <c r="L97" s="3"/>
      <c r="M97" s="3"/>
      <c r="N97" s="3"/>
      <c r="O97" s="3"/>
      <c r="P97" s="3"/>
      <c r="Q97" s="3"/>
      <c r="R97" s="3"/>
      <c r="S97" s="3"/>
      <c r="T97" s="3"/>
      <c r="U97" s="3"/>
      <c r="V97" s="3"/>
      <c r="W97" s="3"/>
      <c r="X97" s="3"/>
      <c r="Y97" s="3"/>
      <c r="Z97" s="36"/>
    </row>
    <row r="98" spans="1:26">
      <c r="A98" s="3"/>
      <c r="B98" s="3"/>
      <c r="C98" s="3"/>
      <c r="D98" s="31"/>
      <c r="E98" s="31"/>
      <c r="F98" s="3"/>
      <c r="G98" s="3"/>
      <c r="H98" s="3"/>
      <c r="I98" s="3"/>
      <c r="J98" s="3"/>
      <c r="K98" s="3"/>
      <c r="L98" s="3"/>
      <c r="M98" s="3"/>
      <c r="N98" s="3"/>
      <c r="O98" s="3"/>
      <c r="P98" s="3"/>
      <c r="Q98" s="3"/>
      <c r="R98" s="3"/>
      <c r="S98" s="3"/>
      <c r="T98" s="3"/>
      <c r="U98" s="3"/>
      <c r="V98" s="3"/>
      <c r="W98" s="3"/>
      <c r="X98" s="3"/>
      <c r="Y98" s="3"/>
      <c r="Z98" s="36"/>
    </row>
    <row r="99" spans="1:26">
      <c r="A99" s="3"/>
      <c r="B99" s="3"/>
      <c r="C99" s="3"/>
      <c r="D99" s="31"/>
      <c r="E99" s="31"/>
      <c r="F99" s="3"/>
      <c r="G99" s="3"/>
      <c r="H99" s="3"/>
      <c r="I99" s="3"/>
      <c r="J99" s="3"/>
      <c r="K99" s="3"/>
      <c r="L99" s="3"/>
      <c r="M99" s="3"/>
      <c r="N99" s="3"/>
      <c r="O99" s="3"/>
      <c r="P99" s="3"/>
      <c r="Q99" s="3"/>
      <c r="R99" s="3"/>
      <c r="S99" s="3"/>
      <c r="T99" s="3"/>
      <c r="U99" s="3"/>
      <c r="V99" s="3"/>
      <c r="W99" s="3"/>
      <c r="X99" s="3"/>
      <c r="Y99" s="3"/>
      <c r="Z99" s="36"/>
    </row>
    <row r="100" spans="1:26">
      <c r="A100" s="3"/>
      <c r="B100" s="3"/>
      <c r="C100" s="3"/>
      <c r="D100" s="31"/>
      <c r="E100" s="31"/>
      <c r="F100" s="3"/>
      <c r="G100" s="3"/>
      <c r="H100" s="3"/>
      <c r="I100" s="3"/>
      <c r="J100" s="3"/>
      <c r="K100" s="3"/>
      <c r="L100" s="3"/>
      <c r="M100" s="3"/>
      <c r="N100" s="3"/>
      <c r="O100" s="3"/>
      <c r="P100" s="3"/>
      <c r="Q100" s="3"/>
      <c r="R100" s="3"/>
      <c r="S100" s="3"/>
      <c r="T100" s="3"/>
      <c r="U100" s="3"/>
      <c r="V100" s="3"/>
      <c r="W100" s="3"/>
      <c r="X100" s="3"/>
      <c r="Y100" s="3"/>
      <c r="Z100" s="36"/>
    </row>
    <row r="101" spans="1:26">
      <c r="A101" s="3"/>
      <c r="B101" s="3"/>
      <c r="C101" s="3"/>
      <c r="D101" s="31"/>
      <c r="E101" s="31"/>
      <c r="F101" s="3"/>
      <c r="G101" s="3"/>
      <c r="H101" s="3"/>
      <c r="I101" s="3"/>
      <c r="J101" s="3"/>
      <c r="K101" s="3"/>
      <c r="L101" s="3"/>
      <c r="M101" s="3"/>
      <c r="N101" s="3"/>
      <c r="O101" s="3"/>
      <c r="P101" s="3"/>
      <c r="Q101" s="3"/>
      <c r="R101" s="3"/>
      <c r="S101" s="3"/>
      <c r="T101" s="3"/>
      <c r="U101" s="3"/>
      <c r="V101" s="3"/>
      <c r="W101" s="3"/>
      <c r="X101" s="3"/>
      <c r="Y101" s="3"/>
      <c r="Z101" s="36"/>
    </row>
    <row r="102" spans="1:26">
      <c r="A102" s="3"/>
      <c r="B102" s="3"/>
      <c r="C102" s="3"/>
      <c r="D102" s="31"/>
      <c r="E102" s="31"/>
      <c r="F102" s="3"/>
      <c r="G102" s="3"/>
      <c r="H102" s="3"/>
      <c r="I102" s="3"/>
      <c r="J102" s="3"/>
      <c r="K102" s="3"/>
      <c r="L102" s="3"/>
      <c r="M102" s="3"/>
      <c r="N102" s="3"/>
      <c r="O102" s="3"/>
      <c r="P102" s="3"/>
      <c r="Q102" s="3"/>
      <c r="R102" s="3"/>
      <c r="S102" s="3"/>
      <c r="T102" s="3"/>
      <c r="U102" s="3"/>
      <c r="V102" s="3"/>
      <c r="W102" s="3"/>
      <c r="X102" s="3"/>
      <c r="Y102" s="3"/>
      <c r="Z102" s="36"/>
    </row>
    <row r="103" spans="1:26">
      <c r="A103" s="3"/>
      <c r="B103" s="3"/>
      <c r="C103" s="3"/>
      <c r="D103" s="31"/>
      <c r="E103" s="31"/>
      <c r="F103" s="3"/>
      <c r="G103" s="3"/>
      <c r="H103" s="3"/>
      <c r="I103" s="3"/>
      <c r="J103" s="3"/>
      <c r="K103" s="3"/>
      <c r="L103" s="3"/>
      <c r="M103" s="3"/>
      <c r="N103" s="3"/>
      <c r="O103" s="3"/>
      <c r="P103" s="3"/>
      <c r="Q103" s="3"/>
      <c r="R103" s="3"/>
      <c r="S103" s="3"/>
      <c r="T103" s="3"/>
      <c r="U103" s="3"/>
      <c r="V103" s="3"/>
      <c r="W103" s="3"/>
      <c r="X103" s="3"/>
      <c r="Y103" s="3"/>
      <c r="Z103" s="36"/>
    </row>
    <row r="104" spans="1:26">
      <c r="A104" s="3"/>
      <c r="B104" s="3"/>
      <c r="C104" s="3"/>
      <c r="D104" s="31"/>
      <c r="E104" s="31"/>
      <c r="F104" s="3"/>
      <c r="G104" s="3"/>
      <c r="H104" s="3"/>
      <c r="I104" s="3"/>
      <c r="J104" s="3"/>
      <c r="K104" s="3"/>
      <c r="L104" s="3"/>
      <c r="M104" s="3"/>
      <c r="N104" s="3"/>
      <c r="O104" s="3"/>
      <c r="P104" s="3"/>
      <c r="Q104" s="3"/>
      <c r="R104" s="3"/>
      <c r="S104" s="3"/>
      <c r="T104" s="3"/>
      <c r="U104" s="3"/>
      <c r="V104" s="3"/>
      <c r="W104" s="3"/>
      <c r="X104" s="3"/>
      <c r="Y104" s="3"/>
      <c r="Z104" s="36"/>
    </row>
    <row r="105" spans="1:26">
      <c r="A105" s="3"/>
      <c r="B105" s="3"/>
      <c r="C105" s="3"/>
      <c r="D105" s="31"/>
      <c r="E105" s="31"/>
      <c r="F105" s="3"/>
      <c r="G105" s="3"/>
      <c r="H105" s="3"/>
      <c r="I105" s="3"/>
      <c r="J105" s="3"/>
      <c r="K105" s="3"/>
      <c r="L105" s="3"/>
      <c r="M105" s="3"/>
      <c r="N105" s="3"/>
      <c r="O105" s="3"/>
      <c r="P105" s="3"/>
      <c r="Q105" s="3"/>
      <c r="R105" s="3"/>
      <c r="S105" s="3"/>
      <c r="T105" s="3"/>
      <c r="U105" s="3"/>
      <c r="V105" s="3"/>
      <c r="W105" s="3"/>
      <c r="X105" s="3"/>
      <c r="Y105" s="3"/>
      <c r="Z105" s="36"/>
    </row>
    <row r="106" spans="1:26">
      <c r="A106" s="3"/>
      <c r="B106" s="3"/>
      <c r="C106" s="3"/>
      <c r="D106" s="31"/>
      <c r="E106" s="31"/>
      <c r="F106" s="3"/>
      <c r="G106" s="3"/>
      <c r="H106" s="3"/>
      <c r="I106" s="3"/>
      <c r="J106" s="3"/>
      <c r="K106" s="3"/>
      <c r="L106" s="3"/>
      <c r="M106" s="3"/>
      <c r="N106" s="3"/>
      <c r="O106" s="3"/>
      <c r="P106" s="3"/>
      <c r="Q106" s="3"/>
      <c r="R106" s="3"/>
      <c r="S106" s="3"/>
      <c r="T106" s="3"/>
      <c r="U106" s="3"/>
      <c r="V106" s="3"/>
      <c r="W106" s="3"/>
      <c r="X106" s="3"/>
      <c r="Y106" s="3"/>
      <c r="Z106" s="36"/>
    </row>
    <row r="107" spans="1:26">
      <c r="A107" s="3"/>
      <c r="B107" s="3"/>
      <c r="C107" s="3"/>
      <c r="D107" s="31"/>
      <c r="E107" s="31"/>
      <c r="F107" s="3"/>
      <c r="G107" s="3"/>
      <c r="H107" s="3"/>
      <c r="I107" s="3"/>
      <c r="J107" s="3"/>
      <c r="K107" s="3"/>
      <c r="L107" s="3"/>
      <c r="M107" s="3"/>
      <c r="N107" s="3"/>
      <c r="O107" s="3"/>
      <c r="P107" s="3"/>
      <c r="Q107" s="3"/>
      <c r="R107" s="3"/>
      <c r="S107" s="3"/>
      <c r="T107" s="3"/>
      <c r="U107" s="3"/>
      <c r="V107" s="3"/>
      <c r="W107" s="3"/>
      <c r="X107" s="3"/>
      <c r="Y107" s="3"/>
      <c r="Z107" s="36"/>
    </row>
    <row r="108" spans="1:26">
      <c r="A108" s="3"/>
      <c r="B108" s="3"/>
      <c r="C108" s="3"/>
      <c r="D108" s="31"/>
      <c r="E108" s="31"/>
      <c r="F108" s="3"/>
      <c r="G108" s="3"/>
      <c r="H108" s="3"/>
      <c r="I108" s="3"/>
      <c r="J108" s="3"/>
      <c r="K108" s="3"/>
      <c r="L108" s="3"/>
      <c r="M108" s="3"/>
      <c r="N108" s="3"/>
      <c r="O108" s="3"/>
      <c r="P108" s="3"/>
      <c r="Q108" s="3"/>
      <c r="R108" s="3"/>
      <c r="S108" s="3"/>
      <c r="T108" s="3"/>
      <c r="U108" s="3"/>
      <c r="V108" s="3"/>
      <c r="W108" s="3"/>
      <c r="X108" s="3"/>
      <c r="Y108" s="3"/>
      <c r="Z108" s="36"/>
    </row>
    <row r="109" spans="1:26">
      <c r="A109" s="3"/>
      <c r="B109" s="3"/>
      <c r="C109" s="3"/>
      <c r="D109" s="31"/>
      <c r="E109" s="31"/>
      <c r="F109" s="3"/>
      <c r="G109" s="3"/>
      <c r="H109" s="3"/>
      <c r="I109" s="3"/>
      <c r="J109" s="3"/>
      <c r="K109" s="3"/>
      <c r="L109" s="3"/>
      <c r="M109" s="3"/>
      <c r="N109" s="3"/>
      <c r="O109" s="3"/>
      <c r="P109" s="3"/>
      <c r="Q109" s="3"/>
      <c r="R109" s="3"/>
      <c r="S109" s="3"/>
      <c r="T109" s="3"/>
      <c r="U109" s="3"/>
      <c r="V109" s="3"/>
      <c r="W109" s="3"/>
      <c r="X109" s="3"/>
      <c r="Y109" s="3"/>
      <c r="Z109" s="36"/>
    </row>
    <row r="110" spans="1:26">
      <c r="A110" s="3"/>
      <c r="B110" s="3"/>
      <c r="C110" s="3"/>
      <c r="D110" s="31"/>
      <c r="E110" s="31"/>
      <c r="F110" s="3"/>
      <c r="G110" s="3"/>
      <c r="H110" s="3"/>
      <c r="I110" s="3"/>
      <c r="J110" s="3"/>
      <c r="K110" s="3"/>
      <c r="L110" s="3"/>
      <c r="M110" s="3"/>
      <c r="N110" s="3"/>
      <c r="O110" s="3"/>
      <c r="P110" s="3"/>
      <c r="Q110" s="3"/>
      <c r="R110" s="3"/>
      <c r="S110" s="3"/>
      <c r="T110" s="3"/>
      <c r="U110" s="3"/>
      <c r="V110" s="3"/>
      <c r="W110" s="3"/>
      <c r="X110" s="3"/>
      <c r="Y110" s="3"/>
      <c r="Z110" s="36"/>
    </row>
    <row r="111" spans="1:26">
      <c r="A111" s="3"/>
      <c r="B111" s="3"/>
      <c r="C111" s="3"/>
      <c r="D111" s="31"/>
      <c r="E111" s="31"/>
      <c r="F111" s="3"/>
      <c r="G111" s="3"/>
      <c r="H111" s="3"/>
      <c r="I111" s="3"/>
      <c r="J111" s="3"/>
      <c r="K111" s="3"/>
      <c r="L111" s="3"/>
      <c r="M111" s="3"/>
      <c r="N111" s="3"/>
      <c r="O111" s="3"/>
      <c r="P111" s="3"/>
      <c r="Q111" s="3"/>
      <c r="R111" s="3"/>
      <c r="S111" s="3"/>
      <c r="T111" s="3"/>
      <c r="U111" s="3"/>
      <c r="V111" s="3"/>
      <c r="W111" s="3"/>
      <c r="X111" s="3"/>
      <c r="Y111" s="3"/>
      <c r="Z111" s="36"/>
    </row>
    <row r="112" spans="1:26">
      <c r="A112" s="3"/>
      <c r="B112" s="3"/>
      <c r="C112" s="3"/>
      <c r="D112" s="31"/>
      <c r="E112" s="31"/>
      <c r="F112" s="3"/>
      <c r="G112" s="3"/>
      <c r="H112" s="3"/>
      <c r="I112" s="3"/>
      <c r="J112" s="3"/>
      <c r="K112" s="3"/>
      <c r="L112" s="3"/>
      <c r="M112" s="3"/>
      <c r="N112" s="3"/>
      <c r="O112" s="3"/>
      <c r="P112" s="3"/>
      <c r="Q112" s="3"/>
      <c r="R112" s="3"/>
      <c r="S112" s="3"/>
      <c r="T112" s="3"/>
      <c r="U112" s="3"/>
      <c r="V112" s="3"/>
      <c r="W112" s="3"/>
      <c r="X112" s="3"/>
      <c r="Y112" s="3"/>
      <c r="Z112" s="36"/>
    </row>
    <row r="113" spans="1:26">
      <c r="A113" s="3"/>
      <c r="B113" s="3"/>
      <c r="C113" s="3"/>
      <c r="D113" s="31"/>
      <c r="E113" s="31"/>
      <c r="F113" s="3"/>
      <c r="G113" s="3"/>
      <c r="H113" s="3"/>
      <c r="I113" s="3"/>
      <c r="J113" s="3"/>
      <c r="K113" s="3"/>
      <c r="L113" s="3"/>
      <c r="M113" s="3"/>
      <c r="N113" s="3"/>
      <c r="O113" s="3"/>
      <c r="P113" s="3"/>
      <c r="Q113" s="3"/>
      <c r="R113" s="3"/>
      <c r="S113" s="3"/>
      <c r="T113" s="3"/>
      <c r="U113" s="3"/>
      <c r="V113" s="3"/>
      <c r="W113" s="3"/>
      <c r="X113" s="3"/>
      <c r="Y113" s="3"/>
      <c r="Z113" s="36"/>
    </row>
    <row r="114" spans="1:26">
      <c r="A114" s="3"/>
      <c r="B114" s="3"/>
      <c r="C114" s="3"/>
      <c r="D114" s="31"/>
      <c r="E114" s="31"/>
      <c r="F114" s="3"/>
      <c r="G114" s="3"/>
      <c r="H114" s="3"/>
      <c r="I114" s="3"/>
      <c r="J114" s="3"/>
      <c r="K114" s="3"/>
      <c r="L114" s="3"/>
      <c r="M114" s="3"/>
      <c r="N114" s="3"/>
      <c r="O114" s="3"/>
      <c r="P114" s="3"/>
      <c r="Q114" s="3"/>
      <c r="R114" s="3"/>
      <c r="S114" s="3"/>
      <c r="T114" s="3"/>
      <c r="U114" s="3"/>
      <c r="V114" s="3"/>
      <c r="W114" s="3"/>
      <c r="X114" s="3"/>
      <c r="Y114" s="3"/>
      <c r="Z114" s="36"/>
    </row>
    <row r="115" spans="1:26">
      <c r="A115" s="3"/>
      <c r="B115" s="3"/>
      <c r="C115" s="3"/>
      <c r="D115" s="31"/>
      <c r="E115" s="31"/>
      <c r="F115" s="3"/>
      <c r="G115" s="3"/>
      <c r="H115" s="3"/>
      <c r="I115" s="3"/>
      <c r="J115" s="3"/>
      <c r="K115" s="3"/>
      <c r="L115" s="3"/>
      <c r="M115" s="3"/>
      <c r="N115" s="3"/>
      <c r="O115" s="3"/>
      <c r="P115" s="3"/>
      <c r="Q115" s="3"/>
      <c r="R115" s="3"/>
      <c r="S115" s="3"/>
      <c r="T115" s="3"/>
      <c r="U115" s="3"/>
      <c r="V115" s="3"/>
      <c r="W115" s="3"/>
      <c r="X115" s="3"/>
      <c r="Y115" s="3"/>
      <c r="Z115" s="36"/>
    </row>
    <row r="116" spans="1:26">
      <c r="A116" s="3"/>
      <c r="B116" s="3"/>
      <c r="C116" s="3"/>
      <c r="D116" s="31"/>
      <c r="E116" s="31"/>
      <c r="F116" s="3"/>
      <c r="G116" s="3"/>
      <c r="H116" s="3"/>
      <c r="I116" s="3"/>
      <c r="J116" s="3"/>
      <c r="K116" s="3"/>
      <c r="L116" s="3"/>
      <c r="M116" s="3"/>
      <c r="N116" s="3"/>
      <c r="O116" s="3"/>
      <c r="P116" s="3"/>
      <c r="Q116" s="3"/>
      <c r="R116" s="3"/>
      <c r="S116" s="3"/>
      <c r="T116" s="3"/>
      <c r="U116" s="3"/>
      <c r="V116" s="3"/>
      <c r="W116" s="3"/>
      <c r="X116" s="3"/>
      <c r="Y116" s="3"/>
      <c r="Z116" s="36"/>
    </row>
    <row r="117" spans="1:26">
      <c r="A117" s="3"/>
      <c r="B117" s="3"/>
      <c r="C117" s="3"/>
      <c r="D117" s="31"/>
      <c r="E117" s="31"/>
      <c r="F117" s="3"/>
      <c r="G117" s="3"/>
      <c r="H117" s="3"/>
      <c r="I117" s="3"/>
      <c r="J117" s="3"/>
      <c r="K117" s="3"/>
      <c r="L117" s="3"/>
      <c r="M117" s="3"/>
      <c r="N117" s="3"/>
      <c r="O117" s="3"/>
      <c r="P117" s="3"/>
      <c r="Q117" s="3"/>
      <c r="R117" s="3"/>
      <c r="S117" s="3"/>
      <c r="T117" s="3"/>
      <c r="U117" s="3"/>
      <c r="V117" s="3"/>
      <c r="W117" s="3"/>
      <c r="X117" s="3"/>
      <c r="Y117" s="3"/>
      <c r="Z117" s="36"/>
    </row>
    <row r="118" spans="1:26">
      <c r="A118" s="3"/>
      <c r="B118" s="3"/>
      <c r="C118" s="3"/>
      <c r="D118" s="31"/>
      <c r="E118" s="31"/>
      <c r="F118" s="3"/>
      <c r="G118" s="3"/>
      <c r="H118" s="3"/>
      <c r="I118" s="3"/>
      <c r="J118" s="3"/>
      <c r="K118" s="3"/>
      <c r="L118" s="3"/>
      <c r="M118" s="3"/>
      <c r="N118" s="3"/>
      <c r="O118" s="3"/>
      <c r="P118" s="3"/>
      <c r="Q118" s="3"/>
      <c r="R118" s="3"/>
      <c r="S118" s="3"/>
      <c r="T118" s="3"/>
      <c r="U118" s="3"/>
      <c r="V118" s="3"/>
      <c r="W118" s="3"/>
      <c r="X118" s="3"/>
      <c r="Y118" s="3"/>
      <c r="Z118" s="36"/>
    </row>
    <row r="119" spans="1:26">
      <c r="A119" s="3"/>
      <c r="B119" s="3"/>
      <c r="C119" s="3"/>
      <c r="D119" s="31"/>
      <c r="E119" s="31"/>
      <c r="F119" s="3"/>
      <c r="G119" s="3"/>
      <c r="H119" s="3"/>
      <c r="I119" s="3"/>
      <c r="J119" s="3"/>
      <c r="K119" s="3"/>
      <c r="L119" s="3"/>
      <c r="M119" s="3"/>
      <c r="N119" s="3"/>
      <c r="O119" s="3"/>
      <c r="P119" s="3"/>
      <c r="Q119" s="3"/>
      <c r="R119" s="3"/>
      <c r="S119" s="3"/>
      <c r="T119" s="3"/>
      <c r="U119" s="3"/>
      <c r="V119" s="3"/>
      <c r="W119" s="3"/>
      <c r="X119" s="3"/>
      <c r="Y119" s="3"/>
      <c r="Z119" s="36"/>
    </row>
    <row r="120" spans="1:26">
      <c r="A120" s="3"/>
      <c r="B120" s="3"/>
      <c r="C120" s="3"/>
      <c r="D120" s="31"/>
      <c r="E120" s="31"/>
      <c r="F120" s="3"/>
      <c r="G120" s="3"/>
      <c r="H120" s="3"/>
      <c r="I120" s="3"/>
      <c r="J120" s="3"/>
      <c r="K120" s="3"/>
      <c r="L120" s="3"/>
      <c r="M120" s="3"/>
      <c r="N120" s="3"/>
      <c r="O120" s="3"/>
      <c r="P120" s="3"/>
      <c r="Q120" s="3"/>
      <c r="R120" s="3"/>
      <c r="S120" s="3"/>
      <c r="T120" s="3"/>
      <c r="U120" s="3"/>
      <c r="V120" s="3"/>
      <c r="W120" s="3"/>
      <c r="X120" s="3"/>
      <c r="Y120" s="3"/>
      <c r="Z120" s="36"/>
    </row>
    <row r="121" spans="1:26">
      <c r="A121" s="3"/>
      <c r="B121" s="3"/>
      <c r="C121" s="3"/>
      <c r="D121" s="31"/>
      <c r="E121" s="31"/>
      <c r="F121" s="3"/>
      <c r="G121" s="3"/>
      <c r="H121" s="3"/>
      <c r="I121" s="3"/>
      <c r="J121" s="3"/>
      <c r="K121" s="3"/>
      <c r="L121" s="3"/>
      <c r="M121" s="3"/>
      <c r="N121" s="3"/>
      <c r="O121" s="3"/>
      <c r="P121" s="3"/>
      <c r="Q121" s="3"/>
      <c r="R121" s="3"/>
      <c r="S121" s="3"/>
      <c r="T121" s="3"/>
      <c r="U121" s="3"/>
      <c r="V121" s="3"/>
      <c r="W121" s="3"/>
      <c r="X121" s="3"/>
      <c r="Y121" s="3"/>
      <c r="Z121" s="36"/>
    </row>
    <row r="122" spans="1:26">
      <c r="A122" s="3"/>
      <c r="B122" s="3"/>
      <c r="C122" s="3"/>
      <c r="D122" s="31"/>
      <c r="E122" s="31"/>
      <c r="F122" s="3"/>
      <c r="G122" s="3"/>
      <c r="H122" s="3"/>
      <c r="I122" s="3"/>
      <c r="J122" s="3"/>
      <c r="K122" s="3"/>
      <c r="L122" s="3"/>
      <c r="M122" s="3"/>
      <c r="N122" s="3"/>
      <c r="O122" s="3"/>
      <c r="P122" s="3"/>
      <c r="Q122" s="3"/>
      <c r="R122" s="3"/>
      <c r="S122" s="3"/>
      <c r="T122" s="3"/>
      <c r="U122" s="3"/>
      <c r="V122" s="3"/>
      <c r="W122" s="3"/>
      <c r="X122" s="3"/>
      <c r="Y122" s="3"/>
      <c r="Z122" s="36"/>
    </row>
    <row r="123" spans="1:26">
      <c r="A123" s="3"/>
      <c r="B123" s="3"/>
      <c r="C123" s="3"/>
      <c r="D123" s="31"/>
      <c r="E123" s="31"/>
      <c r="F123" s="3"/>
      <c r="G123" s="3"/>
      <c r="H123" s="3"/>
      <c r="I123" s="3"/>
      <c r="J123" s="3"/>
      <c r="K123" s="3"/>
      <c r="L123" s="3"/>
      <c r="M123" s="3"/>
      <c r="N123" s="3"/>
      <c r="O123" s="3"/>
      <c r="P123" s="3"/>
      <c r="Q123" s="3"/>
      <c r="R123" s="3"/>
      <c r="S123" s="3"/>
      <c r="T123" s="3"/>
      <c r="U123" s="3"/>
      <c r="V123" s="3"/>
      <c r="W123" s="3"/>
      <c r="X123" s="3"/>
      <c r="Y123" s="3"/>
      <c r="Z123" s="36"/>
    </row>
    <row r="124" spans="1:26">
      <c r="A124" s="3"/>
      <c r="B124" s="3"/>
      <c r="C124" s="3"/>
      <c r="D124" s="31"/>
      <c r="E124" s="31"/>
      <c r="F124" s="3"/>
      <c r="G124" s="3"/>
      <c r="H124" s="3"/>
      <c r="I124" s="3"/>
      <c r="J124" s="3"/>
      <c r="K124" s="3"/>
      <c r="L124" s="3"/>
      <c r="M124" s="3"/>
      <c r="N124" s="3"/>
      <c r="O124" s="3"/>
      <c r="P124" s="3"/>
      <c r="Q124" s="3"/>
      <c r="R124" s="3"/>
      <c r="S124" s="3"/>
      <c r="T124" s="3"/>
      <c r="U124" s="3"/>
      <c r="V124" s="3"/>
      <c r="W124" s="3"/>
      <c r="X124" s="3"/>
      <c r="Y124" s="3"/>
      <c r="Z124" s="36"/>
    </row>
    <row r="125" spans="1:26">
      <c r="A125" s="3"/>
      <c r="B125" s="3"/>
      <c r="C125" s="3"/>
      <c r="D125" s="31"/>
      <c r="E125" s="31"/>
      <c r="F125" s="3"/>
      <c r="G125" s="3"/>
      <c r="H125" s="3"/>
      <c r="I125" s="3"/>
      <c r="J125" s="3"/>
      <c r="K125" s="3"/>
      <c r="L125" s="3"/>
      <c r="M125" s="3"/>
      <c r="N125" s="3"/>
      <c r="O125" s="3"/>
      <c r="P125" s="3"/>
      <c r="Q125" s="3"/>
      <c r="R125" s="3"/>
      <c r="S125" s="3"/>
      <c r="T125" s="3"/>
      <c r="U125" s="3"/>
      <c r="V125" s="3"/>
      <c r="W125" s="3"/>
      <c r="X125" s="3"/>
      <c r="Y125" s="3"/>
      <c r="Z125" s="36"/>
    </row>
    <row r="126" spans="1:26">
      <c r="A126" s="3"/>
      <c r="B126" s="3"/>
      <c r="C126" s="3"/>
      <c r="D126" s="31"/>
      <c r="E126" s="31"/>
      <c r="F126" s="3"/>
      <c r="G126" s="3"/>
      <c r="H126" s="3"/>
      <c r="I126" s="3"/>
      <c r="J126" s="3"/>
      <c r="K126" s="3"/>
      <c r="L126" s="3"/>
      <c r="M126" s="3"/>
      <c r="N126" s="3"/>
      <c r="O126" s="3"/>
      <c r="P126" s="3"/>
      <c r="Q126" s="3"/>
      <c r="R126" s="3"/>
      <c r="S126" s="3"/>
      <c r="T126" s="3"/>
      <c r="U126" s="3"/>
      <c r="V126" s="3"/>
      <c r="W126" s="3"/>
      <c r="X126" s="3"/>
      <c r="Y126" s="3"/>
      <c r="Z126" s="36"/>
    </row>
    <row r="127" spans="1:26">
      <c r="A127" s="3"/>
      <c r="B127" s="3"/>
      <c r="C127" s="3"/>
      <c r="D127" s="31"/>
      <c r="E127" s="31"/>
      <c r="F127" s="3"/>
      <c r="G127" s="3"/>
      <c r="H127" s="3"/>
      <c r="I127" s="3"/>
      <c r="J127" s="3"/>
      <c r="K127" s="3"/>
      <c r="L127" s="3"/>
      <c r="M127" s="3"/>
      <c r="N127" s="3"/>
      <c r="O127" s="3"/>
      <c r="P127" s="3"/>
      <c r="Q127" s="3"/>
      <c r="R127" s="3"/>
      <c r="S127" s="3"/>
      <c r="T127" s="3"/>
      <c r="U127" s="3"/>
      <c r="V127" s="3"/>
      <c r="W127" s="3"/>
      <c r="X127" s="3"/>
      <c r="Y127" s="3"/>
      <c r="Z127" s="36"/>
    </row>
    <row r="128" spans="1:26">
      <c r="A128" s="3"/>
      <c r="B128" s="3"/>
      <c r="C128" s="3"/>
      <c r="D128" s="31"/>
      <c r="E128" s="31"/>
      <c r="F128" s="3"/>
      <c r="G128" s="3"/>
      <c r="H128" s="3"/>
      <c r="I128" s="3"/>
      <c r="J128" s="3"/>
      <c r="K128" s="3"/>
      <c r="L128" s="3"/>
      <c r="M128" s="3"/>
      <c r="N128" s="3"/>
      <c r="O128" s="3"/>
      <c r="P128" s="3"/>
      <c r="Q128" s="3"/>
      <c r="R128" s="3"/>
      <c r="S128" s="3"/>
      <c r="T128" s="3"/>
      <c r="U128" s="3"/>
      <c r="V128" s="3"/>
      <c r="W128" s="3"/>
      <c r="X128" s="3"/>
      <c r="Y128" s="3"/>
      <c r="Z128" s="36"/>
    </row>
    <row r="129" spans="1:26">
      <c r="A129" s="3"/>
      <c r="B129" s="3"/>
      <c r="C129" s="3"/>
      <c r="D129" s="31"/>
      <c r="E129" s="31"/>
      <c r="F129" s="3"/>
      <c r="G129" s="3"/>
      <c r="H129" s="3"/>
      <c r="I129" s="3"/>
      <c r="J129" s="3"/>
      <c r="K129" s="3"/>
      <c r="L129" s="3"/>
      <c r="M129" s="3"/>
      <c r="N129" s="3"/>
      <c r="O129" s="3"/>
      <c r="P129" s="3"/>
      <c r="Q129" s="3"/>
      <c r="R129" s="3"/>
      <c r="S129" s="3"/>
      <c r="T129" s="3"/>
      <c r="U129" s="3"/>
      <c r="V129" s="3"/>
      <c r="W129" s="3"/>
      <c r="X129" s="3"/>
      <c r="Y129" s="3"/>
      <c r="Z129" s="36"/>
    </row>
    <row r="130" spans="1:26">
      <c r="A130" s="3"/>
      <c r="B130" s="3"/>
      <c r="C130" s="3"/>
      <c r="D130" s="31"/>
      <c r="E130" s="31"/>
      <c r="F130" s="3"/>
      <c r="G130" s="3"/>
      <c r="H130" s="3"/>
      <c r="I130" s="3"/>
      <c r="J130" s="3"/>
      <c r="K130" s="3"/>
      <c r="L130" s="3"/>
      <c r="M130" s="3"/>
      <c r="N130" s="3"/>
      <c r="O130" s="3"/>
      <c r="P130" s="3"/>
      <c r="Q130" s="3"/>
      <c r="R130" s="3"/>
      <c r="S130" s="3"/>
      <c r="T130" s="3"/>
      <c r="U130" s="3"/>
      <c r="V130" s="3"/>
      <c r="W130" s="3"/>
      <c r="X130" s="3"/>
      <c r="Y130" s="3"/>
      <c r="Z130" s="36"/>
    </row>
    <row r="131" spans="1:26">
      <c r="A131" s="3"/>
      <c r="B131" s="3"/>
      <c r="C131" s="3"/>
      <c r="D131" s="31"/>
      <c r="E131" s="31"/>
      <c r="F131" s="3"/>
      <c r="G131" s="3"/>
      <c r="H131" s="3"/>
      <c r="I131" s="3"/>
      <c r="J131" s="3"/>
      <c r="K131" s="3"/>
      <c r="L131" s="3"/>
      <c r="M131" s="3"/>
      <c r="N131" s="3"/>
      <c r="O131" s="3"/>
      <c r="P131" s="3"/>
      <c r="Q131" s="3"/>
      <c r="R131" s="3"/>
      <c r="S131" s="3"/>
      <c r="T131" s="3"/>
      <c r="U131" s="3"/>
      <c r="V131" s="3"/>
      <c r="W131" s="3"/>
      <c r="X131" s="3"/>
      <c r="Y131" s="3"/>
      <c r="Z131" s="36"/>
    </row>
    <row r="132" spans="1:26">
      <c r="A132" s="3"/>
      <c r="B132" s="3"/>
      <c r="C132" s="3"/>
      <c r="D132" s="31"/>
      <c r="E132" s="31"/>
      <c r="F132" s="3"/>
      <c r="G132" s="3"/>
      <c r="H132" s="3"/>
      <c r="I132" s="3"/>
      <c r="J132" s="3"/>
      <c r="K132" s="3"/>
      <c r="L132" s="3"/>
      <c r="M132" s="3"/>
      <c r="N132" s="3"/>
      <c r="O132" s="3"/>
      <c r="P132" s="3"/>
      <c r="Q132" s="3"/>
      <c r="R132" s="3"/>
      <c r="S132" s="3"/>
      <c r="T132" s="3"/>
      <c r="U132" s="3"/>
      <c r="V132" s="3"/>
      <c r="W132" s="3"/>
      <c r="X132" s="3"/>
      <c r="Y132" s="3"/>
      <c r="Z132" s="36"/>
    </row>
    <row r="133" spans="1:26">
      <c r="A133" s="3"/>
      <c r="B133" s="3"/>
      <c r="C133" s="3"/>
      <c r="D133" s="31"/>
      <c r="E133" s="31"/>
      <c r="F133" s="3"/>
      <c r="G133" s="3"/>
      <c r="H133" s="3"/>
      <c r="I133" s="3"/>
      <c r="J133" s="3"/>
      <c r="K133" s="3"/>
      <c r="L133" s="3"/>
      <c r="M133" s="3"/>
      <c r="N133" s="3"/>
      <c r="O133" s="3"/>
      <c r="P133" s="3"/>
      <c r="Q133" s="3"/>
      <c r="R133" s="3"/>
      <c r="S133" s="3"/>
      <c r="T133" s="3"/>
      <c r="U133" s="3"/>
      <c r="V133" s="3"/>
      <c r="W133" s="3"/>
      <c r="X133" s="3"/>
      <c r="Y133" s="3"/>
      <c r="Z133" s="36"/>
    </row>
    <row r="134" spans="1:26">
      <c r="A134" s="3"/>
      <c r="B134" s="3"/>
      <c r="C134" s="3"/>
      <c r="D134" s="31"/>
      <c r="E134" s="31"/>
      <c r="F134" s="3"/>
      <c r="G134" s="3"/>
      <c r="H134" s="3"/>
      <c r="I134" s="3"/>
      <c r="J134" s="3"/>
      <c r="K134" s="3"/>
      <c r="L134" s="3"/>
      <c r="M134" s="3"/>
      <c r="N134" s="3"/>
      <c r="O134" s="3"/>
      <c r="P134" s="3"/>
      <c r="Q134" s="3"/>
      <c r="R134" s="3"/>
      <c r="S134" s="3"/>
      <c r="T134" s="3"/>
      <c r="U134" s="3"/>
      <c r="V134" s="3"/>
      <c r="W134" s="3"/>
      <c r="X134" s="3"/>
      <c r="Y134" s="3"/>
      <c r="Z134" s="36"/>
    </row>
    <row r="135" spans="1:26">
      <c r="A135" s="3"/>
      <c r="B135" s="3"/>
      <c r="C135" s="3"/>
      <c r="D135" s="31"/>
      <c r="E135" s="31"/>
      <c r="F135" s="3"/>
      <c r="G135" s="3"/>
      <c r="H135" s="3"/>
      <c r="I135" s="3"/>
      <c r="J135" s="3"/>
      <c r="K135" s="3"/>
      <c r="L135" s="3"/>
      <c r="M135" s="3"/>
      <c r="N135" s="3"/>
      <c r="O135" s="3"/>
      <c r="P135" s="3"/>
      <c r="Q135" s="3"/>
      <c r="R135" s="3"/>
      <c r="S135" s="3"/>
      <c r="T135" s="3"/>
      <c r="U135" s="3"/>
      <c r="V135" s="3"/>
      <c r="W135" s="3"/>
      <c r="X135" s="3"/>
      <c r="Y135" s="3"/>
      <c r="Z135" s="36"/>
    </row>
    <row r="136" spans="1:26">
      <c r="A136" s="3"/>
      <c r="B136" s="3"/>
      <c r="C136" s="3"/>
      <c r="D136" s="31"/>
      <c r="E136" s="31"/>
      <c r="F136" s="3"/>
      <c r="G136" s="3"/>
      <c r="H136" s="3"/>
      <c r="I136" s="3"/>
      <c r="J136" s="3"/>
      <c r="K136" s="3"/>
      <c r="L136" s="3"/>
      <c r="M136" s="3"/>
      <c r="N136" s="3"/>
      <c r="O136" s="3"/>
      <c r="P136" s="3"/>
      <c r="Q136" s="3"/>
      <c r="R136" s="3"/>
      <c r="S136" s="3"/>
      <c r="T136" s="3"/>
      <c r="U136" s="3"/>
      <c r="V136" s="3"/>
      <c r="W136" s="3"/>
      <c r="X136" s="3"/>
      <c r="Y136" s="3"/>
      <c r="Z136" s="36"/>
    </row>
    <row r="137" spans="1:26">
      <c r="A137" s="3"/>
      <c r="B137" s="3"/>
      <c r="C137" s="3"/>
      <c r="D137" s="31"/>
      <c r="E137" s="31"/>
      <c r="F137" s="3"/>
      <c r="G137" s="3"/>
      <c r="H137" s="3"/>
      <c r="I137" s="3"/>
      <c r="J137" s="3"/>
      <c r="K137" s="3"/>
      <c r="L137" s="3"/>
      <c r="M137" s="3"/>
      <c r="N137" s="3"/>
      <c r="O137" s="3"/>
      <c r="P137" s="3"/>
      <c r="Q137" s="3"/>
      <c r="R137" s="3"/>
      <c r="S137" s="3"/>
      <c r="T137" s="3"/>
      <c r="U137" s="3"/>
      <c r="V137" s="3"/>
      <c r="W137" s="3"/>
      <c r="X137" s="3"/>
      <c r="Y137" s="3"/>
      <c r="Z137" s="36"/>
    </row>
    <row r="138" spans="1:26">
      <c r="A138" s="3"/>
      <c r="B138" s="3"/>
      <c r="C138" s="3"/>
      <c r="D138" s="31"/>
      <c r="E138" s="31"/>
      <c r="F138" s="3"/>
      <c r="G138" s="3"/>
      <c r="H138" s="3"/>
      <c r="I138" s="3"/>
      <c r="J138" s="3"/>
      <c r="K138" s="3"/>
      <c r="L138" s="3"/>
      <c r="M138" s="3"/>
      <c r="N138" s="3"/>
      <c r="O138" s="3"/>
      <c r="P138" s="3"/>
      <c r="Q138" s="3"/>
      <c r="R138" s="3"/>
      <c r="S138" s="3"/>
      <c r="T138" s="3"/>
      <c r="U138" s="3"/>
      <c r="V138" s="3"/>
      <c r="W138" s="3"/>
      <c r="X138" s="3"/>
      <c r="Y138" s="3"/>
      <c r="Z138" s="36"/>
    </row>
    <row r="139" spans="1:26">
      <c r="A139" s="3"/>
      <c r="B139" s="3"/>
      <c r="C139" s="3"/>
      <c r="D139" s="31"/>
      <c r="E139" s="31"/>
      <c r="F139" s="3"/>
      <c r="G139" s="3"/>
      <c r="H139" s="3"/>
      <c r="I139" s="3"/>
      <c r="J139" s="3"/>
      <c r="K139" s="3"/>
      <c r="L139" s="3"/>
      <c r="M139" s="3"/>
      <c r="N139" s="3"/>
      <c r="O139" s="3"/>
      <c r="P139" s="3"/>
      <c r="Q139" s="3"/>
      <c r="R139" s="3"/>
      <c r="S139" s="3"/>
      <c r="T139" s="3"/>
      <c r="U139" s="3"/>
      <c r="V139" s="3"/>
      <c r="W139" s="3"/>
      <c r="X139" s="3"/>
      <c r="Y139" s="3"/>
      <c r="Z139" s="36"/>
    </row>
    <row r="140" spans="1:26">
      <c r="A140" s="3"/>
      <c r="B140" s="3"/>
      <c r="C140" s="3"/>
      <c r="D140" s="31"/>
      <c r="E140" s="31"/>
      <c r="F140" s="3"/>
      <c r="G140" s="3"/>
      <c r="H140" s="3"/>
      <c r="I140" s="3"/>
      <c r="J140" s="3"/>
      <c r="K140" s="3"/>
      <c r="L140" s="3"/>
      <c r="M140" s="3"/>
      <c r="N140" s="3"/>
      <c r="O140" s="3"/>
      <c r="P140" s="3"/>
      <c r="Q140" s="3"/>
      <c r="R140" s="3"/>
      <c r="S140" s="3"/>
      <c r="T140" s="3"/>
      <c r="U140" s="3"/>
      <c r="V140" s="3"/>
      <c r="W140" s="3"/>
      <c r="X140" s="3"/>
      <c r="Y140" s="3"/>
      <c r="Z140" s="36"/>
    </row>
    <row r="141" spans="1:26">
      <c r="A141" s="3"/>
      <c r="B141" s="3"/>
      <c r="C141" s="3"/>
      <c r="D141" s="31"/>
      <c r="E141" s="31"/>
      <c r="F141" s="3"/>
      <c r="G141" s="3"/>
      <c r="H141" s="3"/>
      <c r="I141" s="3"/>
      <c r="J141" s="3"/>
      <c r="K141" s="3"/>
      <c r="L141" s="3"/>
      <c r="M141" s="3"/>
      <c r="N141" s="3"/>
      <c r="O141" s="3"/>
      <c r="P141" s="3"/>
      <c r="Q141" s="3"/>
      <c r="R141" s="3"/>
      <c r="S141" s="3"/>
      <c r="T141" s="3"/>
      <c r="U141" s="3"/>
      <c r="V141" s="3"/>
      <c r="W141" s="3"/>
      <c r="X141" s="3"/>
      <c r="Y141" s="3"/>
      <c r="Z141" s="36"/>
    </row>
    <row r="142" spans="1:26">
      <c r="A142" s="3"/>
      <c r="B142" s="3"/>
      <c r="C142" s="3"/>
      <c r="D142" s="31"/>
      <c r="E142" s="31"/>
      <c r="F142" s="3"/>
      <c r="G142" s="3"/>
      <c r="H142" s="3"/>
      <c r="I142" s="3"/>
      <c r="J142" s="3"/>
      <c r="K142" s="3"/>
      <c r="L142" s="3"/>
      <c r="M142" s="3"/>
      <c r="N142" s="3"/>
      <c r="O142" s="3"/>
      <c r="P142" s="3"/>
      <c r="Q142" s="3"/>
      <c r="R142" s="3"/>
      <c r="S142" s="3"/>
      <c r="T142" s="3"/>
      <c r="U142" s="3"/>
      <c r="V142" s="3"/>
      <c r="W142" s="3"/>
      <c r="X142" s="3"/>
      <c r="Y142" s="3"/>
      <c r="Z142" s="36"/>
    </row>
    <row r="143" spans="1:26">
      <c r="A143" s="3"/>
      <c r="B143" s="3"/>
      <c r="C143" s="3"/>
      <c r="D143" s="31"/>
      <c r="E143" s="31"/>
      <c r="F143" s="3"/>
      <c r="G143" s="3"/>
      <c r="H143" s="3"/>
      <c r="I143" s="3"/>
      <c r="J143" s="3"/>
      <c r="K143" s="3"/>
      <c r="L143" s="3"/>
      <c r="M143" s="3"/>
      <c r="N143" s="3"/>
      <c r="O143" s="3"/>
      <c r="P143" s="3"/>
      <c r="Q143" s="3"/>
      <c r="R143" s="3"/>
      <c r="S143" s="3"/>
      <c r="T143" s="3"/>
      <c r="U143" s="3"/>
      <c r="V143" s="3"/>
      <c r="W143" s="3"/>
      <c r="X143" s="3"/>
      <c r="Y143" s="3"/>
      <c r="Z143" s="36"/>
    </row>
    <row r="144" spans="1:26">
      <c r="A144" s="3"/>
      <c r="B144" s="3"/>
      <c r="C144" s="3"/>
      <c r="D144" s="31"/>
      <c r="E144" s="31"/>
      <c r="F144" s="3"/>
      <c r="G144" s="3"/>
      <c r="H144" s="3"/>
      <c r="I144" s="3"/>
      <c r="J144" s="3"/>
      <c r="K144" s="3"/>
      <c r="L144" s="3"/>
      <c r="M144" s="3"/>
      <c r="N144" s="3"/>
      <c r="O144" s="3"/>
      <c r="P144" s="3"/>
      <c r="Q144" s="3"/>
      <c r="R144" s="3"/>
      <c r="S144" s="3"/>
      <c r="T144" s="3"/>
      <c r="U144" s="3"/>
      <c r="V144" s="3"/>
      <c r="W144" s="3"/>
      <c r="X144" s="3"/>
      <c r="Y144" s="3"/>
      <c r="Z144" s="36"/>
    </row>
    <row r="145" spans="1:26">
      <c r="A145" s="3"/>
      <c r="B145" s="3"/>
      <c r="C145" s="3"/>
      <c r="D145" s="31"/>
      <c r="E145" s="31"/>
      <c r="F145" s="3"/>
      <c r="G145" s="3"/>
      <c r="H145" s="3"/>
      <c r="I145" s="3"/>
      <c r="J145" s="3"/>
      <c r="K145" s="3"/>
      <c r="L145" s="3"/>
      <c r="M145" s="3"/>
      <c r="N145" s="3"/>
      <c r="O145" s="3"/>
      <c r="P145" s="3"/>
      <c r="Q145" s="3"/>
      <c r="R145" s="3"/>
      <c r="S145" s="3"/>
      <c r="T145" s="3"/>
      <c r="U145" s="3"/>
      <c r="V145" s="3"/>
      <c r="W145" s="3"/>
      <c r="X145" s="3"/>
      <c r="Y145" s="3"/>
      <c r="Z145" s="36"/>
    </row>
    <row r="146" spans="1:26">
      <c r="A146" s="3"/>
      <c r="B146" s="3"/>
      <c r="C146" s="3"/>
      <c r="D146" s="31"/>
      <c r="E146" s="31"/>
      <c r="F146" s="3"/>
      <c r="G146" s="3"/>
      <c r="H146" s="3"/>
      <c r="I146" s="3"/>
      <c r="J146" s="3"/>
      <c r="K146" s="3"/>
      <c r="L146" s="3"/>
      <c r="M146" s="3"/>
      <c r="N146" s="3"/>
      <c r="O146" s="3"/>
      <c r="P146" s="3"/>
      <c r="Q146" s="3"/>
      <c r="R146" s="3"/>
      <c r="S146" s="3"/>
      <c r="T146" s="3"/>
      <c r="U146" s="3"/>
      <c r="V146" s="3"/>
      <c r="W146" s="3"/>
      <c r="X146" s="3"/>
      <c r="Y146" s="3"/>
      <c r="Z146" s="36"/>
    </row>
    <row r="147" spans="1:26">
      <c r="A147" s="3"/>
      <c r="B147" s="3"/>
      <c r="C147" s="3"/>
      <c r="D147" s="31"/>
      <c r="E147" s="31"/>
      <c r="F147" s="3"/>
      <c r="G147" s="3"/>
      <c r="H147" s="3"/>
      <c r="I147" s="3"/>
      <c r="J147" s="3"/>
      <c r="K147" s="3"/>
      <c r="L147" s="3"/>
      <c r="M147" s="3"/>
      <c r="N147" s="3"/>
      <c r="O147" s="3"/>
      <c r="P147" s="3"/>
      <c r="Q147" s="3"/>
      <c r="R147" s="3"/>
      <c r="S147" s="3"/>
      <c r="T147" s="3"/>
      <c r="U147" s="3"/>
      <c r="V147" s="3"/>
      <c r="W147" s="3"/>
      <c r="X147" s="3"/>
      <c r="Y147" s="3"/>
      <c r="Z147" s="36"/>
    </row>
    <row r="148" spans="1:26">
      <c r="A148" s="3"/>
      <c r="B148" s="3"/>
      <c r="C148" s="3"/>
      <c r="D148" s="31"/>
      <c r="E148" s="31"/>
      <c r="F148" s="3"/>
      <c r="G148" s="3"/>
      <c r="H148" s="3"/>
      <c r="I148" s="3"/>
      <c r="J148" s="3"/>
      <c r="K148" s="3"/>
      <c r="L148" s="3"/>
      <c r="M148" s="3"/>
      <c r="N148" s="3"/>
      <c r="O148" s="3"/>
      <c r="P148" s="3"/>
      <c r="Q148" s="3"/>
      <c r="R148" s="3"/>
      <c r="S148" s="3"/>
      <c r="T148" s="3"/>
      <c r="U148" s="3"/>
      <c r="V148" s="3"/>
      <c r="W148" s="3"/>
      <c r="X148" s="3"/>
      <c r="Y148" s="3"/>
      <c r="Z148" s="36"/>
    </row>
    <row r="149" spans="1:26">
      <c r="A149" s="3"/>
      <c r="B149" s="3"/>
      <c r="C149" s="3"/>
      <c r="D149" s="31"/>
      <c r="E149" s="31"/>
      <c r="F149" s="3"/>
      <c r="G149" s="3"/>
      <c r="H149" s="3"/>
      <c r="I149" s="3"/>
      <c r="J149" s="3"/>
      <c r="K149" s="3"/>
      <c r="L149" s="3"/>
      <c r="M149" s="3"/>
      <c r="N149" s="3"/>
      <c r="O149" s="3"/>
      <c r="P149" s="3"/>
      <c r="Q149" s="3"/>
      <c r="R149" s="3"/>
      <c r="S149" s="3"/>
      <c r="T149" s="3"/>
      <c r="U149" s="3"/>
      <c r="V149" s="3"/>
      <c r="W149" s="3"/>
      <c r="X149" s="3"/>
      <c r="Y149" s="3"/>
      <c r="Z149" s="36"/>
    </row>
    <row r="150" spans="1:26">
      <c r="A150" s="3"/>
      <c r="B150" s="3"/>
      <c r="C150" s="3"/>
      <c r="D150" s="31"/>
      <c r="E150" s="31"/>
      <c r="F150" s="3"/>
      <c r="G150" s="3"/>
      <c r="H150" s="3"/>
      <c r="I150" s="3"/>
      <c r="J150" s="3"/>
      <c r="K150" s="3"/>
      <c r="L150" s="3"/>
      <c r="M150" s="3"/>
      <c r="N150" s="3"/>
      <c r="O150" s="3"/>
      <c r="P150" s="3"/>
      <c r="Q150" s="3"/>
      <c r="R150" s="3"/>
      <c r="S150" s="3"/>
      <c r="T150" s="3"/>
      <c r="U150" s="3"/>
      <c r="V150" s="3"/>
      <c r="W150" s="3"/>
      <c r="X150" s="3"/>
      <c r="Y150" s="3"/>
      <c r="Z150" s="36"/>
    </row>
    <row r="151" spans="1:26">
      <c r="A151" s="3"/>
      <c r="B151" s="3"/>
      <c r="C151" s="3"/>
      <c r="D151" s="31"/>
      <c r="E151" s="31"/>
      <c r="F151" s="3"/>
      <c r="G151" s="3"/>
      <c r="H151" s="3"/>
      <c r="I151" s="3"/>
      <c r="J151" s="3"/>
      <c r="K151" s="3"/>
      <c r="L151" s="3"/>
      <c r="M151" s="3"/>
      <c r="N151" s="3"/>
      <c r="O151" s="3"/>
      <c r="P151" s="3"/>
      <c r="Q151" s="3"/>
      <c r="R151" s="3"/>
      <c r="S151" s="3"/>
      <c r="T151" s="3"/>
      <c r="U151" s="3"/>
      <c r="V151" s="3"/>
      <c r="W151" s="3"/>
      <c r="X151" s="3"/>
      <c r="Y151" s="3"/>
      <c r="Z151" s="36"/>
    </row>
    <row r="152" spans="1:26">
      <c r="A152" s="3"/>
      <c r="B152" s="3"/>
      <c r="C152" s="3"/>
      <c r="D152" s="31"/>
      <c r="E152" s="31"/>
      <c r="F152" s="3"/>
      <c r="G152" s="3"/>
      <c r="H152" s="3"/>
      <c r="I152" s="3"/>
      <c r="J152" s="3"/>
      <c r="K152" s="3"/>
      <c r="L152" s="3"/>
      <c r="M152" s="3"/>
      <c r="N152" s="3"/>
      <c r="O152" s="3"/>
      <c r="P152" s="3"/>
      <c r="Q152" s="3"/>
      <c r="R152" s="3"/>
      <c r="S152" s="3"/>
      <c r="T152" s="3"/>
      <c r="U152" s="3"/>
      <c r="V152" s="57"/>
      <c r="W152" s="3"/>
      <c r="X152" s="3"/>
      <c r="Y152" s="3"/>
      <c r="Z152" s="36"/>
    </row>
    <row r="153" spans="1:26">
      <c r="A153" s="3"/>
      <c r="B153" s="3"/>
      <c r="C153" s="3"/>
      <c r="D153" s="31"/>
      <c r="E153" s="31"/>
      <c r="F153" s="3"/>
      <c r="G153" s="3"/>
      <c r="H153" s="3"/>
      <c r="I153" s="3"/>
      <c r="J153" s="3"/>
      <c r="K153" s="3"/>
      <c r="L153" s="3"/>
      <c r="M153" s="3"/>
      <c r="N153" s="3"/>
      <c r="O153" s="3"/>
      <c r="P153" s="3"/>
      <c r="Q153" s="3"/>
      <c r="R153" s="3"/>
      <c r="S153" s="3"/>
      <c r="T153" s="3"/>
      <c r="U153" s="3"/>
      <c r="V153" s="3"/>
      <c r="W153" s="3"/>
      <c r="X153" s="3"/>
      <c r="Y153" s="3"/>
      <c r="Z153" s="36"/>
    </row>
    <row r="154" spans="1:26">
      <c r="A154" s="3"/>
      <c r="B154" s="3"/>
      <c r="C154" s="3"/>
      <c r="D154" s="31"/>
      <c r="E154" s="31"/>
      <c r="F154" s="3"/>
      <c r="G154" s="3"/>
      <c r="H154" s="3"/>
      <c r="I154" s="3"/>
      <c r="J154" s="3"/>
      <c r="K154" s="3"/>
      <c r="L154" s="3"/>
      <c r="M154" s="3"/>
      <c r="N154" s="3"/>
      <c r="O154" s="3"/>
      <c r="P154" s="3"/>
      <c r="Q154" s="3"/>
      <c r="R154" s="3"/>
      <c r="S154" s="3"/>
      <c r="T154" s="3"/>
      <c r="U154" s="3"/>
      <c r="V154" s="3"/>
      <c r="W154" s="3"/>
      <c r="X154" s="3"/>
      <c r="Y154" s="3"/>
      <c r="Z154" s="36"/>
    </row>
    <row r="155" spans="1:26">
      <c r="A155" s="3"/>
      <c r="B155" s="3"/>
      <c r="C155" s="3"/>
      <c r="D155" s="31"/>
      <c r="E155" s="31"/>
      <c r="F155" s="3"/>
      <c r="G155" s="3"/>
      <c r="H155" s="3"/>
      <c r="I155" s="3"/>
      <c r="J155" s="3"/>
      <c r="K155" s="3"/>
      <c r="L155" s="3"/>
      <c r="M155" s="3"/>
      <c r="N155" s="3"/>
      <c r="O155" s="3"/>
      <c r="P155" s="3"/>
      <c r="Q155" s="3"/>
      <c r="R155" s="3"/>
      <c r="S155" s="3"/>
      <c r="T155" s="3"/>
      <c r="U155" s="3"/>
      <c r="V155" s="3"/>
      <c r="W155" s="3"/>
      <c r="X155" s="3"/>
      <c r="Y155" s="3"/>
      <c r="Z155" s="36"/>
    </row>
    <row r="156" spans="1:26">
      <c r="A156" s="3"/>
      <c r="B156" s="3"/>
      <c r="C156" s="3"/>
      <c r="D156" s="31"/>
      <c r="E156" s="31"/>
      <c r="F156" s="3"/>
      <c r="G156" s="3"/>
      <c r="H156" s="3"/>
      <c r="I156" s="3"/>
      <c r="J156" s="3"/>
      <c r="K156" s="3"/>
      <c r="L156" s="3"/>
      <c r="M156" s="3"/>
      <c r="N156" s="3"/>
      <c r="O156" s="3"/>
      <c r="P156" s="3"/>
      <c r="Q156" s="3"/>
      <c r="R156" s="3"/>
      <c r="S156" s="3"/>
      <c r="T156" s="3"/>
      <c r="U156" s="3"/>
      <c r="V156" s="3"/>
      <c r="W156" s="3"/>
      <c r="X156" s="3"/>
      <c r="Y156" s="3"/>
      <c r="Z156" s="36"/>
    </row>
    <row r="157" spans="1:26">
      <c r="A157" s="3"/>
      <c r="B157" s="3"/>
      <c r="C157" s="3"/>
      <c r="D157" s="31"/>
      <c r="E157" s="31"/>
      <c r="F157" s="3"/>
      <c r="G157" s="3"/>
      <c r="H157" s="3"/>
      <c r="I157" s="3"/>
      <c r="J157" s="3"/>
      <c r="K157" s="3"/>
      <c r="L157" s="3"/>
      <c r="M157" s="3"/>
      <c r="N157" s="3"/>
      <c r="O157" s="3"/>
      <c r="P157" s="3"/>
      <c r="Q157" s="3"/>
      <c r="R157" s="3"/>
      <c r="S157" s="3"/>
      <c r="T157" s="3"/>
      <c r="U157" s="3"/>
      <c r="V157" s="3"/>
      <c r="W157" s="3"/>
      <c r="X157" s="3"/>
      <c r="Y157" s="3"/>
      <c r="Z157" s="36"/>
    </row>
    <row r="158" spans="1:26">
      <c r="A158" s="3"/>
      <c r="B158" s="3"/>
      <c r="C158" s="3"/>
      <c r="D158" s="31"/>
      <c r="E158" s="31"/>
      <c r="F158" s="3"/>
      <c r="G158" s="3"/>
      <c r="H158" s="3"/>
      <c r="I158" s="3"/>
      <c r="J158" s="3"/>
      <c r="K158" s="3"/>
      <c r="L158" s="3"/>
      <c r="M158" s="3"/>
      <c r="N158" s="3"/>
      <c r="O158" s="3"/>
      <c r="P158" s="3"/>
      <c r="Q158" s="3"/>
      <c r="R158" s="3"/>
      <c r="S158" s="3"/>
      <c r="T158" s="3"/>
      <c r="U158" s="3"/>
      <c r="V158" s="3"/>
      <c r="W158" s="3"/>
      <c r="X158" s="3"/>
      <c r="Y158" s="3"/>
      <c r="Z158" s="36"/>
    </row>
    <row r="159" spans="1:26">
      <c r="A159" s="3"/>
      <c r="B159" s="3"/>
      <c r="C159" s="3"/>
      <c r="D159" s="31"/>
      <c r="E159" s="31"/>
      <c r="F159" s="3"/>
      <c r="G159" s="3"/>
      <c r="H159" s="3"/>
      <c r="I159" s="3"/>
      <c r="J159" s="3"/>
      <c r="K159" s="3"/>
      <c r="L159" s="3"/>
      <c r="M159" s="3"/>
      <c r="N159" s="3"/>
      <c r="O159" s="3"/>
      <c r="P159" s="3"/>
      <c r="Q159" s="3"/>
      <c r="R159" s="3"/>
      <c r="S159" s="3"/>
      <c r="T159" s="3"/>
      <c r="U159" s="3"/>
      <c r="V159" s="3"/>
      <c r="W159" s="3"/>
      <c r="X159" s="3"/>
      <c r="Y159" s="3"/>
      <c r="Z159" s="36"/>
    </row>
    <row r="160" spans="1:26">
      <c r="A160" s="3"/>
      <c r="B160" s="3"/>
      <c r="C160" s="3"/>
      <c r="D160" s="31"/>
      <c r="E160" s="31"/>
      <c r="F160" s="3"/>
      <c r="G160" s="3"/>
      <c r="H160" s="3"/>
      <c r="I160" s="3"/>
      <c r="J160" s="3"/>
      <c r="K160" s="3"/>
      <c r="L160" s="3"/>
      <c r="M160" s="3"/>
      <c r="N160" s="3"/>
      <c r="O160" s="3"/>
      <c r="P160" s="3"/>
      <c r="Q160" s="3"/>
      <c r="R160" s="3"/>
      <c r="S160" s="3"/>
      <c r="T160" s="3"/>
      <c r="U160" s="3"/>
      <c r="V160" s="3"/>
      <c r="W160" s="3"/>
      <c r="X160" s="3"/>
      <c r="Y160" s="3"/>
      <c r="Z160" s="36"/>
    </row>
    <row r="161" spans="1:26">
      <c r="A161" s="3"/>
      <c r="B161" s="3"/>
      <c r="C161" s="3"/>
      <c r="D161" s="31"/>
      <c r="E161" s="31"/>
      <c r="F161" s="3"/>
      <c r="G161" s="3"/>
      <c r="H161" s="3"/>
      <c r="I161" s="3"/>
      <c r="J161" s="3"/>
      <c r="K161" s="3"/>
      <c r="L161" s="3"/>
      <c r="M161" s="3"/>
      <c r="N161" s="3"/>
      <c r="O161" s="3"/>
      <c r="P161" s="3"/>
      <c r="Q161" s="3"/>
      <c r="R161" s="3"/>
      <c r="S161" s="3"/>
      <c r="T161" s="3"/>
      <c r="U161" s="3"/>
      <c r="V161" s="3"/>
      <c r="W161" s="3"/>
      <c r="X161" s="3"/>
      <c r="Y161" s="3"/>
      <c r="Z161" s="36"/>
    </row>
    <row r="162" spans="1:26">
      <c r="A162" s="3"/>
      <c r="B162" s="3"/>
      <c r="C162" s="3"/>
      <c r="D162" s="31"/>
      <c r="E162" s="31"/>
      <c r="F162" s="3"/>
      <c r="G162" s="3"/>
      <c r="H162" s="3"/>
      <c r="I162" s="3"/>
      <c r="J162" s="3"/>
      <c r="K162" s="3"/>
      <c r="L162" s="3"/>
      <c r="M162" s="3"/>
      <c r="N162" s="3"/>
      <c r="O162" s="3"/>
      <c r="P162" s="3"/>
      <c r="Q162" s="3"/>
      <c r="R162" s="3"/>
      <c r="S162" s="3"/>
      <c r="T162" s="3"/>
      <c r="U162" s="3"/>
      <c r="V162" s="3"/>
      <c r="W162" s="3"/>
      <c r="X162" s="3"/>
      <c r="Y162" s="3"/>
      <c r="Z162" s="36"/>
    </row>
    <row r="163" spans="1:26">
      <c r="A163" s="3"/>
      <c r="B163" s="3"/>
      <c r="C163" s="3"/>
      <c r="D163" s="31"/>
      <c r="E163" s="31"/>
      <c r="F163" s="3"/>
      <c r="G163" s="3"/>
      <c r="H163" s="3"/>
      <c r="I163" s="3"/>
      <c r="J163" s="3"/>
      <c r="K163" s="3"/>
      <c r="L163" s="3"/>
      <c r="M163" s="3"/>
      <c r="N163" s="3"/>
      <c r="O163" s="3"/>
      <c r="P163" s="3"/>
      <c r="Q163" s="3"/>
      <c r="R163" s="3"/>
      <c r="S163" s="3"/>
      <c r="T163" s="3"/>
      <c r="U163" s="3"/>
      <c r="V163" s="3"/>
      <c r="W163" s="3"/>
      <c r="X163" s="3"/>
      <c r="Y163" s="3"/>
      <c r="Z163" s="36"/>
    </row>
    <row r="164" spans="1:26">
      <c r="A164" s="3"/>
      <c r="B164" s="3"/>
      <c r="C164" s="3"/>
      <c r="D164" s="31"/>
      <c r="E164" s="31"/>
      <c r="F164" s="3"/>
      <c r="G164" s="3"/>
      <c r="H164" s="3"/>
      <c r="I164" s="3"/>
      <c r="J164" s="3"/>
      <c r="K164" s="3"/>
      <c r="L164" s="3"/>
      <c r="M164" s="3"/>
      <c r="N164" s="3"/>
      <c r="O164" s="3"/>
      <c r="P164" s="3"/>
      <c r="Q164" s="3"/>
      <c r="R164" s="3"/>
      <c r="S164" s="3"/>
      <c r="T164" s="3"/>
      <c r="U164" s="3"/>
      <c r="V164" s="3"/>
      <c r="W164" s="3"/>
      <c r="X164" s="3"/>
      <c r="Y164" s="3"/>
      <c r="Z164" s="36"/>
    </row>
    <row r="165" spans="1:26">
      <c r="A165" s="3"/>
      <c r="B165" s="3"/>
      <c r="C165" s="3"/>
      <c r="D165" s="31"/>
      <c r="E165" s="31"/>
      <c r="F165" s="3"/>
      <c r="G165" s="3"/>
      <c r="H165" s="3"/>
      <c r="I165" s="3"/>
      <c r="J165" s="3"/>
      <c r="K165" s="3"/>
      <c r="L165" s="3"/>
      <c r="M165" s="3"/>
      <c r="N165" s="3"/>
      <c r="O165" s="3"/>
      <c r="P165" s="3"/>
      <c r="Q165" s="3"/>
      <c r="R165" s="3"/>
      <c r="S165" s="3"/>
      <c r="T165" s="3"/>
      <c r="U165" s="3"/>
      <c r="V165" s="57"/>
      <c r="W165" s="3"/>
      <c r="X165" s="3"/>
      <c r="Y165" s="3"/>
      <c r="Z165" s="36"/>
    </row>
    <row r="166" spans="1:26">
      <c r="A166" s="3"/>
      <c r="B166" s="3"/>
      <c r="C166" s="3"/>
      <c r="D166" s="31"/>
      <c r="E166" s="31"/>
      <c r="F166" s="3"/>
      <c r="G166" s="3"/>
      <c r="H166" s="3"/>
      <c r="I166" s="3"/>
      <c r="J166" s="3"/>
      <c r="K166" s="3"/>
      <c r="L166" s="3"/>
      <c r="M166" s="3"/>
      <c r="N166" s="3"/>
      <c r="O166" s="3"/>
      <c r="P166" s="3"/>
      <c r="Q166" s="3"/>
      <c r="R166" s="3"/>
      <c r="S166" s="3"/>
      <c r="T166" s="3"/>
      <c r="U166" s="3"/>
      <c r="V166" s="57"/>
      <c r="W166" s="3"/>
      <c r="X166" s="3"/>
      <c r="Y166" s="3"/>
      <c r="Z166" s="36"/>
    </row>
    <row r="167" spans="1:26">
      <c r="A167" s="3"/>
      <c r="B167" s="3"/>
      <c r="C167" s="3"/>
      <c r="D167" s="31"/>
      <c r="E167" s="31"/>
      <c r="F167" s="3"/>
      <c r="G167" s="3"/>
      <c r="H167" s="3"/>
      <c r="I167" s="3"/>
      <c r="J167" s="3"/>
      <c r="K167" s="3"/>
      <c r="L167" s="3"/>
      <c r="M167" s="3"/>
      <c r="N167" s="3"/>
      <c r="O167" s="3"/>
      <c r="P167" s="3"/>
      <c r="Q167" s="3"/>
      <c r="R167" s="3"/>
      <c r="S167" s="3"/>
      <c r="T167" s="3"/>
      <c r="U167" s="3"/>
      <c r="V167" s="57"/>
      <c r="W167" s="3"/>
      <c r="X167" s="3"/>
      <c r="Y167" s="3"/>
      <c r="Z167" s="36"/>
    </row>
    <row r="168" spans="1:26">
      <c r="A168" s="3"/>
      <c r="B168" s="3"/>
      <c r="C168" s="3"/>
      <c r="D168" s="31"/>
      <c r="E168" s="31"/>
      <c r="F168" s="3"/>
      <c r="G168" s="3"/>
      <c r="H168" s="3"/>
      <c r="I168" s="3"/>
      <c r="J168" s="3"/>
      <c r="K168" s="3"/>
      <c r="L168" s="3"/>
      <c r="M168" s="3"/>
      <c r="N168" s="3"/>
      <c r="O168" s="3"/>
      <c r="P168" s="3"/>
      <c r="Q168" s="3"/>
      <c r="R168" s="3"/>
      <c r="S168" s="3"/>
      <c r="T168" s="3"/>
      <c r="U168" s="3"/>
      <c r="V168" s="3"/>
      <c r="W168" s="3"/>
      <c r="X168" s="3"/>
      <c r="Y168" s="3"/>
      <c r="Z168" s="36"/>
    </row>
    <row r="169" spans="1:26">
      <c r="A169" s="3"/>
      <c r="B169" s="3"/>
      <c r="C169" s="3"/>
      <c r="D169" s="31"/>
      <c r="E169" s="31"/>
      <c r="F169" s="3"/>
      <c r="G169" s="3"/>
      <c r="H169" s="3"/>
      <c r="I169" s="3"/>
      <c r="J169" s="3"/>
      <c r="K169" s="3"/>
      <c r="L169" s="3"/>
      <c r="M169" s="3"/>
      <c r="N169" s="3"/>
      <c r="O169" s="3"/>
      <c r="P169" s="3"/>
      <c r="Q169" s="3"/>
      <c r="R169" s="3"/>
      <c r="S169" s="3"/>
      <c r="T169" s="3"/>
      <c r="U169" s="3"/>
      <c r="V169" s="3"/>
      <c r="W169" s="3"/>
      <c r="X169" s="3"/>
      <c r="Y169" s="3"/>
      <c r="Z169" s="36"/>
    </row>
    <row r="170" spans="1:26">
      <c r="A170" s="3"/>
      <c r="B170" s="3"/>
      <c r="C170" s="3"/>
      <c r="D170" s="31"/>
      <c r="E170" s="31"/>
      <c r="F170" s="3"/>
      <c r="G170" s="3"/>
      <c r="H170" s="3"/>
      <c r="I170" s="3"/>
      <c r="J170" s="3"/>
      <c r="K170" s="3"/>
      <c r="L170" s="3"/>
      <c r="M170" s="3"/>
      <c r="N170" s="3"/>
      <c r="O170" s="3"/>
      <c r="P170" s="3"/>
      <c r="Q170" s="3"/>
      <c r="R170" s="3"/>
      <c r="S170" s="3"/>
      <c r="T170" s="3"/>
      <c r="U170" s="3"/>
      <c r="V170" s="3"/>
      <c r="W170" s="3"/>
      <c r="X170" s="3"/>
      <c r="Y170" s="3"/>
      <c r="Z170" s="36"/>
    </row>
    <row r="171" spans="1:26">
      <c r="A171" s="3"/>
      <c r="B171" s="3"/>
      <c r="C171" s="3"/>
      <c r="D171" s="31"/>
      <c r="E171" s="31"/>
      <c r="F171" s="3"/>
      <c r="G171" s="3"/>
      <c r="H171" s="3"/>
      <c r="I171" s="3"/>
      <c r="J171" s="3"/>
      <c r="K171" s="3"/>
      <c r="L171" s="3"/>
      <c r="M171" s="3"/>
      <c r="N171" s="3"/>
      <c r="O171" s="3"/>
      <c r="P171" s="3"/>
      <c r="Q171" s="3"/>
      <c r="R171" s="3"/>
      <c r="S171" s="3"/>
      <c r="T171" s="3"/>
      <c r="U171" s="3"/>
      <c r="V171" s="3"/>
      <c r="W171" s="3"/>
      <c r="X171" s="3"/>
      <c r="Y171" s="3"/>
      <c r="Z171" s="36"/>
    </row>
    <row r="172" spans="1:26">
      <c r="A172" s="3"/>
      <c r="B172" s="3"/>
      <c r="C172" s="3"/>
      <c r="D172" s="31"/>
      <c r="E172" s="31"/>
      <c r="F172" s="3"/>
      <c r="G172" s="3"/>
      <c r="H172" s="3"/>
      <c r="I172" s="3"/>
      <c r="J172" s="3"/>
      <c r="K172" s="3"/>
      <c r="L172" s="3"/>
      <c r="M172" s="3"/>
      <c r="N172" s="3"/>
      <c r="O172" s="3"/>
      <c r="P172" s="3"/>
      <c r="Q172" s="3"/>
      <c r="R172" s="3"/>
      <c r="S172" s="3"/>
      <c r="T172" s="3"/>
      <c r="U172" s="3"/>
      <c r="V172" s="3"/>
      <c r="W172" s="3"/>
      <c r="X172" s="3"/>
      <c r="Y172" s="3"/>
      <c r="Z172" s="36"/>
    </row>
    <row r="173" spans="1:26">
      <c r="A173" s="3"/>
      <c r="B173" s="3"/>
      <c r="C173" s="3"/>
      <c r="D173" s="31"/>
      <c r="E173" s="31"/>
      <c r="F173" s="3"/>
      <c r="G173" s="3"/>
      <c r="H173" s="3"/>
      <c r="I173" s="3"/>
      <c r="J173" s="3"/>
      <c r="K173" s="3"/>
      <c r="L173" s="3"/>
      <c r="M173" s="3"/>
      <c r="N173" s="3"/>
      <c r="O173" s="3"/>
      <c r="P173" s="3"/>
      <c r="Q173" s="3"/>
      <c r="R173" s="3"/>
      <c r="S173" s="3"/>
      <c r="T173" s="3"/>
      <c r="U173" s="3"/>
      <c r="V173" s="3"/>
      <c r="W173" s="3"/>
      <c r="X173" s="3"/>
      <c r="Y173" s="3"/>
      <c r="Z173" s="36"/>
    </row>
    <row r="174" spans="1:26">
      <c r="A174" s="3"/>
      <c r="B174" s="3"/>
      <c r="C174" s="3"/>
      <c r="D174" s="31"/>
      <c r="E174" s="31"/>
      <c r="F174" s="3"/>
      <c r="G174" s="3"/>
      <c r="H174" s="3"/>
      <c r="I174" s="3"/>
      <c r="J174" s="3"/>
      <c r="K174" s="3"/>
      <c r="L174" s="3"/>
      <c r="M174" s="3"/>
      <c r="N174" s="3"/>
      <c r="O174" s="3"/>
      <c r="P174" s="3"/>
      <c r="Q174" s="3"/>
      <c r="R174" s="3"/>
      <c r="S174" s="3"/>
      <c r="T174" s="3"/>
      <c r="U174" s="3"/>
      <c r="V174" s="3"/>
      <c r="W174" s="3"/>
      <c r="X174" s="3"/>
      <c r="Y174" s="3"/>
      <c r="Z174" s="36"/>
    </row>
    <row r="175" spans="1:26">
      <c r="A175" s="3"/>
      <c r="B175" s="3"/>
      <c r="C175" s="3"/>
      <c r="D175" s="31"/>
      <c r="E175" s="31"/>
      <c r="F175" s="3"/>
      <c r="G175" s="3"/>
      <c r="H175" s="3"/>
      <c r="I175" s="3"/>
      <c r="J175" s="3"/>
      <c r="K175" s="3"/>
      <c r="L175" s="3"/>
      <c r="M175" s="3"/>
      <c r="N175" s="3"/>
      <c r="O175" s="3"/>
      <c r="P175" s="3"/>
      <c r="Q175" s="3"/>
      <c r="R175" s="3"/>
      <c r="S175" s="3"/>
      <c r="T175" s="3"/>
      <c r="U175" s="3"/>
      <c r="V175" s="3"/>
      <c r="W175" s="3"/>
      <c r="X175" s="3"/>
      <c r="Y175" s="3"/>
      <c r="Z175" s="36"/>
    </row>
    <row r="176" spans="1:26">
      <c r="A176" s="3"/>
      <c r="B176" s="3"/>
      <c r="C176" s="3"/>
      <c r="D176" s="31"/>
      <c r="E176" s="31"/>
      <c r="F176" s="3"/>
      <c r="G176" s="3"/>
      <c r="H176" s="3"/>
      <c r="I176" s="3"/>
      <c r="J176" s="3"/>
      <c r="K176" s="3"/>
      <c r="L176" s="3"/>
      <c r="M176" s="3"/>
      <c r="N176" s="3"/>
      <c r="O176" s="3"/>
      <c r="P176" s="3"/>
      <c r="Q176" s="3"/>
      <c r="R176" s="3"/>
      <c r="S176" s="3"/>
      <c r="T176" s="3"/>
      <c r="U176" s="3"/>
      <c r="V176" s="3"/>
      <c r="W176" s="3"/>
      <c r="X176" s="3"/>
      <c r="Y176" s="3"/>
      <c r="Z176" s="36"/>
    </row>
    <row r="177" spans="1:26">
      <c r="A177" s="3"/>
      <c r="B177" s="3"/>
      <c r="C177" s="3"/>
      <c r="D177" s="31"/>
      <c r="E177" s="31"/>
      <c r="F177" s="3"/>
      <c r="G177" s="3"/>
      <c r="H177" s="3"/>
      <c r="I177" s="3"/>
      <c r="J177" s="3"/>
      <c r="K177" s="3"/>
      <c r="L177" s="3"/>
      <c r="M177" s="3"/>
      <c r="N177" s="3"/>
      <c r="O177" s="3"/>
      <c r="P177" s="3"/>
      <c r="Q177" s="3"/>
      <c r="R177" s="3"/>
      <c r="S177" s="3"/>
      <c r="T177" s="3"/>
      <c r="U177" s="3"/>
      <c r="V177" s="3"/>
      <c r="W177" s="3"/>
      <c r="X177" s="3"/>
      <c r="Y177" s="3"/>
      <c r="Z177" s="36"/>
    </row>
    <row r="178" spans="1:26">
      <c r="A178" s="3"/>
      <c r="B178" s="3"/>
      <c r="C178" s="3"/>
      <c r="D178" s="31"/>
      <c r="E178" s="31"/>
      <c r="F178" s="3"/>
      <c r="G178" s="3"/>
      <c r="H178" s="3"/>
      <c r="I178" s="3"/>
      <c r="J178" s="3"/>
      <c r="K178" s="3"/>
      <c r="L178" s="3"/>
      <c r="M178" s="3"/>
      <c r="N178" s="3"/>
      <c r="O178" s="3"/>
      <c r="P178" s="3"/>
      <c r="Q178" s="3"/>
      <c r="R178" s="3"/>
      <c r="S178" s="3"/>
      <c r="T178" s="3"/>
      <c r="U178" s="3"/>
      <c r="V178" s="3"/>
      <c r="W178" s="3"/>
      <c r="X178" s="3"/>
      <c r="Y178" s="3"/>
      <c r="Z178" s="36"/>
    </row>
    <row r="179" spans="1:26">
      <c r="A179" s="3"/>
      <c r="B179" s="3"/>
      <c r="C179" s="3"/>
      <c r="D179" s="31"/>
      <c r="E179" s="31"/>
      <c r="F179" s="3"/>
      <c r="G179" s="3"/>
      <c r="H179" s="3"/>
      <c r="I179" s="3"/>
      <c r="J179" s="3"/>
      <c r="K179" s="3"/>
      <c r="L179" s="3"/>
      <c r="M179" s="3"/>
      <c r="N179" s="3"/>
      <c r="O179" s="3"/>
      <c r="P179" s="3"/>
      <c r="Q179" s="3"/>
      <c r="R179" s="3"/>
      <c r="S179" s="3"/>
      <c r="T179" s="3"/>
      <c r="U179" s="3"/>
      <c r="V179" s="3"/>
      <c r="W179" s="3"/>
      <c r="X179" s="3"/>
      <c r="Y179" s="3"/>
      <c r="Z179" s="36"/>
    </row>
    <row r="180" spans="1:26">
      <c r="A180" s="3"/>
      <c r="B180" s="3"/>
      <c r="C180" s="3"/>
      <c r="D180" s="31"/>
      <c r="E180" s="31"/>
      <c r="F180" s="3"/>
      <c r="G180" s="3"/>
      <c r="H180" s="3"/>
      <c r="I180" s="3"/>
      <c r="J180" s="3"/>
      <c r="K180" s="3"/>
      <c r="L180" s="3"/>
      <c r="M180" s="3"/>
      <c r="N180" s="3"/>
      <c r="O180" s="3"/>
      <c r="P180" s="3"/>
      <c r="Q180" s="3"/>
      <c r="R180" s="3"/>
      <c r="S180" s="3"/>
      <c r="T180" s="3"/>
      <c r="U180" s="3"/>
      <c r="V180" s="3"/>
      <c r="W180" s="3"/>
      <c r="X180" s="3"/>
      <c r="Y180" s="3"/>
      <c r="Z180" s="36"/>
    </row>
    <row r="181" spans="1:26">
      <c r="A181" s="3"/>
      <c r="B181" s="3"/>
      <c r="C181" s="3"/>
      <c r="D181" s="31"/>
      <c r="E181" s="31"/>
      <c r="F181" s="3"/>
      <c r="G181" s="3"/>
      <c r="H181" s="3"/>
      <c r="I181" s="3"/>
      <c r="J181" s="3"/>
      <c r="K181" s="3"/>
      <c r="L181" s="3"/>
      <c r="M181" s="3"/>
      <c r="N181" s="3"/>
      <c r="O181" s="3"/>
      <c r="P181" s="3"/>
      <c r="Q181" s="3"/>
      <c r="R181" s="3"/>
      <c r="S181" s="3"/>
      <c r="T181" s="3"/>
      <c r="U181" s="3"/>
      <c r="V181" s="3"/>
      <c r="W181" s="3"/>
      <c r="X181" s="3"/>
      <c r="Y181" s="3"/>
      <c r="Z181" s="36"/>
    </row>
    <row r="182" spans="1:26">
      <c r="A182" s="3"/>
      <c r="B182" s="3"/>
      <c r="C182" s="3"/>
      <c r="D182" s="31"/>
      <c r="E182" s="31"/>
      <c r="F182" s="3"/>
      <c r="G182" s="3"/>
      <c r="H182" s="3"/>
      <c r="I182" s="3"/>
      <c r="J182" s="3"/>
      <c r="K182" s="3"/>
      <c r="L182" s="3"/>
      <c r="M182" s="3"/>
      <c r="N182" s="3"/>
      <c r="O182" s="3"/>
      <c r="P182" s="3"/>
      <c r="Q182" s="3"/>
      <c r="R182" s="3"/>
      <c r="S182" s="3"/>
      <c r="T182" s="3"/>
      <c r="U182" s="3"/>
      <c r="V182" s="3"/>
      <c r="W182" s="3"/>
      <c r="X182" s="3"/>
      <c r="Y182" s="3"/>
      <c r="Z182" s="36"/>
    </row>
    <row r="183" spans="1:26">
      <c r="A183" s="3"/>
      <c r="B183" s="3"/>
      <c r="C183" s="3"/>
      <c r="D183" s="31"/>
      <c r="E183" s="31"/>
      <c r="F183" s="3"/>
      <c r="G183" s="3"/>
      <c r="H183" s="3"/>
      <c r="I183" s="3"/>
      <c r="J183" s="3"/>
      <c r="K183" s="3"/>
      <c r="L183" s="3"/>
      <c r="M183" s="3"/>
      <c r="N183" s="3"/>
      <c r="O183" s="3"/>
      <c r="P183" s="3"/>
      <c r="Q183" s="3"/>
      <c r="R183" s="3"/>
      <c r="S183" s="3"/>
      <c r="T183" s="3"/>
      <c r="U183" s="3"/>
      <c r="V183" s="3"/>
      <c r="W183" s="3"/>
      <c r="X183" s="3"/>
      <c r="Y183" s="3"/>
      <c r="Z183" s="36"/>
    </row>
    <row r="184" spans="1:26">
      <c r="A184" s="3"/>
      <c r="B184" s="3"/>
      <c r="C184" s="3"/>
      <c r="D184" s="31"/>
      <c r="E184" s="31"/>
      <c r="F184" s="3"/>
      <c r="G184" s="3"/>
      <c r="H184" s="3"/>
      <c r="I184" s="3"/>
      <c r="J184" s="3"/>
      <c r="K184" s="3"/>
      <c r="L184" s="3"/>
      <c r="M184" s="3"/>
      <c r="N184" s="3"/>
      <c r="O184" s="3"/>
      <c r="P184" s="3"/>
      <c r="Q184" s="3"/>
      <c r="R184" s="3"/>
      <c r="S184" s="3"/>
      <c r="T184" s="3"/>
      <c r="U184" s="3"/>
      <c r="V184" s="3"/>
      <c r="W184" s="3"/>
      <c r="X184" s="3"/>
      <c r="Y184" s="3"/>
      <c r="Z184" s="36"/>
    </row>
    <row r="185" spans="1:26">
      <c r="A185" s="3"/>
      <c r="B185" s="3"/>
      <c r="C185" s="3"/>
      <c r="D185" s="31"/>
      <c r="E185" s="31"/>
      <c r="F185" s="3"/>
      <c r="G185" s="3"/>
      <c r="H185" s="3"/>
      <c r="I185" s="3"/>
      <c r="J185" s="3"/>
      <c r="K185" s="3"/>
      <c r="L185" s="3"/>
      <c r="M185" s="3"/>
      <c r="N185" s="3"/>
      <c r="O185" s="3"/>
      <c r="P185" s="3"/>
      <c r="Q185" s="3"/>
      <c r="R185" s="3"/>
      <c r="S185" s="3"/>
      <c r="T185" s="3"/>
      <c r="U185" s="3"/>
      <c r="V185" s="3"/>
      <c r="W185" s="3"/>
      <c r="X185" s="3"/>
      <c r="Y185" s="3"/>
      <c r="Z185" s="36"/>
    </row>
    <row r="186" spans="1:26">
      <c r="A186" s="3"/>
      <c r="B186" s="3"/>
      <c r="C186" s="3"/>
      <c r="D186" s="31"/>
      <c r="E186" s="31"/>
      <c r="F186" s="3"/>
      <c r="G186" s="3"/>
      <c r="H186" s="3"/>
      <c r="I186" s="3"/>
      <c r="J186" s="3"/>
      <c r="K186" s="3"/>
      <c r="L186" s="3"/>
      <c r="M186" s="3"/>
      <c r="N186" s="3"/>
      <c r="O186" s="3"/>
      <c r="P186" s="3"/>
      <c r="Q186" s="3"/>
      <c r="R186" s="3"/>
      <c r="S186" s="3"/>
      <c r="T186" s="3"/>
      <c r="U186" s="3"/>
      <c r="V186" s="3"/>
      <c r="W186" s="3"/>
      <c r="X186" s="3"/>
      <c r="Y186" s="3"/>
      <c r="Z186" s="36"/>
    </row>
    <row r="187" spans="1:26">
      <c r="A187" s="3"/>
      <c r="B187" s="3"/>
      <c r="C187" s="3"/>
      <c r="D187" s="31"/>
      <c r="E187" s="31"/>
      <c r="F187" s="3"/>
      <c r="G187" s="3"/>
      <c r="H187" s="3"/>
      <c r="I187" s="3"/>
      <c r="J187" s="3"/>
      <c r="K187" s="3"/>
      <c r="L187" s="3"/>
      <c r="M187" s="3"/>
      <c r="N187" s="3"/>
      <c r="O187" s="3"/>
      <c r="P187" s="3"/>
      <c r="Q187" s="3"/>
      <c r="R187" s="3"/>
      <c r="S187" s="3"/>
      <c r="T187" s="3"/>
      <c r="U187" s="3"/>
      <c r="V187" s="3"/>
      <c r="W187" s="3"/>
      <c r="X187" s="3"/>
      <c r="Y187" s="3"/>
      <c r="Z187" s="36"/>
    </row>
    <row r="188" spans="1:26">
      <c r="A188" s="3"/>
      <c r="B188" s="3"/>
      <c r="C188" s="3"/>
      <c r="D188" s="31"/>
      <c r="E188" s="31"/>
      <c r="F188" s="3"/>
      <c r="G188" s="3"/>
      <c r="H188" s="3"/>
      <c r="I188" s="3"/>
      <c r="J188" s="3"/>
      <c r="K188" s="3"/>
      <c r="L188" s="3"/>
      <c r="M188" s="3"/>
      <c r="N188" s="3"/>
      <c r="O188" s="3"/>
      <c r="P188" s="3"/>
      <c r="Q188" s="3"/>
      <c r="R188" s="3"/>
      <c r="S188" s="3"/>
      <c r="T188" s="3"/>
      <c r="U188" s="3"/>
      <c r="V188" s="3"/>
      <c r="W188" s="3"/>
      <c r="X188" s="3"/>
      <c r="Y188" s="3"/>
      <c r="Z188" s="36"/>
    </row>
    <row r="189" spans="1:26">
      <c r="A189" s="3"/>
      <c r="B189" s="3"/>
      <c r="C189" s="3"/>
      <c r="D189" s="31"/>
      <c r="E189" s="31"/>
      <c r="F189" s="3"/>
      <c r="G189" s="3"/>
      <c r="H189" s="3"/>
      <c r="I189" s="3"/>
      <c r="J189" s="3"/>
      <c r="K189" s="3"/>
      <c r="L189" s="3"/>
      <c r="M189" s="3"/>
      <c r="N189" s="3"/>
      <c r="O189" s="3"/>
      <c r="P189" s="3"/>
      <c r="Q189" s="3"/>
      <c r="R189" s="3"/>
      <c r="S189" s="3"/>
      <c r="T189" s="3"/>
      <c r="U189" s="3"/>
      <c r="V189" s="3"/>
      <c r="W189" s="3"/>
      <c r="X189" s="3"/>
      <c r="Y189" s="3"/>
      <c r="Z189" s="36"/>
    </row>
    <row r="190" spans="1:26">
      <c r="A190" s="3"/>
      <c r="B190" s="3"/>
      <c r="C190" s="3"/>
      <c r="D190" s="31"/>
      <c r="E190" s="31"/>
      <c r="F190" s="3"/>
      <c r="G190" s="3"/>
      <c r="H190" s="3"/>
      <c r="I190" s="3"/>
      <c r="J190" s="3"/>
      <c r="K190" s="3"/>
      <c r="L190" s="3"/>
      <c r="M190" s="3"/>
      <c r="N190" s="3"/>
      <c r="O190" s="3"/>
      <c r="P190" s="3"/>
      <c r="Q190" s="3"/>
      <c r="R190" s="3"/>
      <c r="S190" s="3"/>
      <c r="T190" s="3"/>
      <c r="U190" s="3"/>
      <c r="V190" s="3"/>
      <c r="W190" s="3"/>
      <c r="X190" s="3"/>
      <c r="Y190" s="3"/>
      <c r="Z190" s="36"/>
    </row>
    <row r="191" spans="1:26">
      <c r="A191" s="3"/>
      <c r="B191" s="3"/>
      <c r="C191" s="3"/>
      <c r="D191" s="31"/>
      <c r="E191" s="31"/>
      <c r="F191" s="3"/>
      <c r="G191" s="3"/>
      <c r="H191" s="3"/>
      <c r="I191" s="3"/>
      <c r="J191" s="3"/>
      <c r="K191" s="3"/>
      <c r="L191" s="3"/>
      <c r="M191" s="3"/>
      <c r="N191" s="3"/>
      <c r="O191" s="3"/>
      <c r="P191" s="3"/>
      <c r="Q191" s="3"/>
      <c r="R191" s="3"/>
      <c r="S191" s="3"/>
      <c r="T191" s="3"/>
      <c r="U191" s="3"/>
      <c r="V191" s="3"/>
      <c r="W191" s="3"/>
      <c r="X191" s="3"/>
      <c r="Y191" s="3"/>
      <c r="Z191" s="36"/>
    </row>
    <row r="192" spans="1:26">
      <c r="A192" s="3"/>
      <c r="B192" s="3"/>
      <c r="C192" s="3"/>
      <c r="D192" s="31"/>
      <c r="E192" s="31"/>
      <c r="F192" s="3"/>
      <c r="G192" s="3"/>
      <c r="H192" s="3"/>
      <c r="I192" s="3"/>
      <c r="J192" s="3"/>
      <c r="K192" s="3"/>
      <c r="L192" s="3"/>
      <c r="M192" s="3"/>
      <c r="N192" s="3"/>
      <c r="O192" s="3"/>
      <c r="P192" s="3"/>
      <c r="Q192" s="3"/>
      <c r="R192" s="3"/>
      <c r="S192" s="3"/>
      <c r="T192" s="3"/>
      <c r="U192" s="3"/>
      <c r="V192" s="3"/>
      <c r="W192" s="3"/>
      <c r="X192" s="3"/>
      <c r="Y192" s="3"/>
      <c r="Z192" s="36"/>
    </row>
    <row r="193" spans="1:26">
      <c r="A193" s="3"/>
      <c r="B193" s="3"/>
      <c r="C193" s="3"/>
      <c r="D193" s="31"/>
      <c r="E193" s="31"/>
      <c r="F193" s="3"/>
      <c r="G193" s="3"/>
      <c r="H193" s="3"/>
      <c r="I193" s="3"/>
      <c r="J193" s="3"/>
      <c r="K193" s="3"/>
      <c r="L193" s="3"/>
      <c r="M193" s="3"/>
      <c r="N193" s="3"/>
      <c r="O193" s="3"/>
      <c r="P193" s="3"/>
      <c r="Q193" s="3"/>
      <c r="R193" s="3"/>
      <c r="S193" s="3"/>
      <c r="T193" s="3"/>
      <c r="U193" s="3"/>
      <c r="V193" s="3"/>
      <c r="W193" s="3"/>
      <c r="X193" s="3"/>
      <c r="Y193" s="3"/>
      <c r="Z193" s="36"/>
    </row>
    <row r="194" spans="1:26">
      <c r="A194" s="3"/>
      <c r="B194" s="3"/>
      <c r="C194" s="3"/>
      <c r="D194" s="31"/>
      <c r="E194" s="31"/>
      <c r="F194" s="3"/>
      <c r="G194" s="3"/>
      <c r="H194" s="3"/>
      <c r="I194" s="3"/>
      <c r="J194" s="3"/>
      <c r="K194" s="3"/>
      <c r="L194" s="3"/>
      <c r="M194" s="3"/>
      <c r="N194" s="3"/>
      <c r="O194" s="3"/>
      <c r="P194" s="3"/>
      <c r="Q194" s="3"/>
      <c r="R194" s="3"/>
      <c r="S194" s="3"/>
      <c r="T194" s="3"/>
      <c r="U194" s="3"/>
      <c r="V194" s="3"/>
      <c r="W194" s="3"/>
      <c r="X194" s="3"/>
      <c r="Y194" s="3"/>
      <c r="Z194" s="36"/>
    </row>
    <row r="195" spans="1:26">
      <c r="A195" s="3"/>
      <c r="B195" s="3"/>
      <c r="C195" s="3"/>
      <c r="D195" s="31"/>
      <c r="E195" s="31"/>
      <c r="F195" s="3"/>
      <c r="G195" s="3"/>
      <c r="H195" s="3"/>
      <c r="I195" s="3"/>
      <c r="J195" s="3"/>
      <c r="K195" s="3"/>
      <c r="L195" s="3"/>
      <c r="M195" s="3"/>
      <c r="N195" s="3"/>
      <c r="O195" s="3"/>
      <c r="P195" s="3"/>
      <c r="Q195" s="3"/>
      <c r="R195" s="3"/>
      <c r="S195" s="3"/>
      <c r="T195" s="3"/>
      <c r="U195" s="3"/>
      <c r="V195" s="3"/>
      <c r="W195" s="3"/>
      <c r="X195" s="3"/>
      <c r="Y195" s="3"/>
      <c r="Z195" s="36"/>
    </row>
    <row r="196" spans="1:26">
      <c r="A196" s="3"/>
      <c r="B196" s="3"/>
      <c r="C196" s="3"/>
      <c r="D196" s="31"/>
      <c r="E196" s="31"/>
      <c r="F196" s="3"/>
      <c r="G196" s="3"/>
      <c r="H196" s="3"/>
      <c r="I196" s="3"/>
      <c r="J196" s="3"/>
      <c r="K196" s="3"/>
      <c r="L196" s="3"/>
      <c r="M196" s="3"/>
      <c r="N196" s="3"/>
      <c r="O196" s="3"/>
      <c r="P196" s="3"/>
      <c r="Q196" s="3"/>
      <c r="R196" s="3"/>
      <c r="S196" s="3"/>
      <c r="T196" s="3"/>
      <c r="U196" s="3"/>
      <c r="V196" s="3"/>
      <c r="W196" s="3"/>
      <c r="X196" s="3"/>
      <c r="Y196" s="3"/>
      <c r="Z196" s="36"/>
    </row>
    <row r="197" spans="1:26">
      <c r="A197" s="3"/>
      <c r="B197" s="3"/>
      <c r="C197" s="3"/>
      <c r="D197" s="31"/>
      <c r="E197" s="31"/>
      <c r="F197" s="3"/>
      <c r="G197" s="3"/>
      <c r="H197" s="3"/>
      <c r="I197" s="3"/>
      <c r="J197" s="3"/>
      <c r="K197" s="3"/>
      <c r="L197" s="3"/>
      <c r="M197" s="3"/>
      <c r="N197" s="3"/>
      <c r="O197" s="3"/>
      <c r="P197" s="3"/>
      <c r="Q197" s="3"/>
      <c r="R197" s="3"/>
      <c r="S197" s="3"/>
      <c r="T197" s="3"/>
      <c r="U197" s="3"/>
      <c r="V197" s="3"/>
      <c r="W197" s="3"/>
      <c r="X197" s="3"/>
      <c r="Y197" s="3"/>
      <c r="Z197" s="36"/>
    </row>
    <row r="198" spans="1:26">
      <c r="A198" s="3"/>
      <c r="B198" s="3"/>
      <c r="C198" s="3"/>
      <c r="D198" s="31"/>
      <c r="E198" s="31"/>
      <c r="F198" s="3"/>
      <c r="G198" s="3"/>
      <c r="H198" s="3"/>
      <c r="I198" s="3"/>
      <c r="J198" s="3"/>
      <c r="K198" s="3"/>
      <c r="L198" s="3"/>
      <c r="M198" s="3"/>
      <c r="N198" s="3"/>
      <c r="O198" s="3"/>
      <c r="P198" s="3"/>
      <c r="Q198" s="3"/>
      <c r="R198" s="3"/>
      <c r="S198" s="3"/>
      <c r="T198" s="3"/>
      <c r="U198" s="3"/>
      <c r="V198" s="3"/>
      <c r="W198" s="3"/>
      <c r="X198" s="3"/>
      <c r="Y198" s="3"/>
      <c r="Z198" s="36"/>
    </row>
    <row r="199" spans="1:26">
      <c r="A199" s="3"/>
      <c r="B199" s="3"/>
      <c r="C199" s="3"/>
      <c r="D199" s="31"/>
      <c r="E199" s="31"/>
      <c r="F199" s="3"/>
      <c r="G199" s="3"/>
      <c r="H199" s="3"/>
      <c r="I199" s="3"/>
      <c r="J199" s="3"/>
      <c r="K199" s="3"/>
      <c r="L199" s="3"/>
      <c r="M199" s="3"/>
      <c r="N199" s="3"/>
      <c r="O199" s="3"/>
      <c r="P199" s="3"/>
      <c r="Q199" s="3"/>
      <c r="R199" s="3"/>
      <c r="S199" s="3"/>
      <c r="T199" s="3"/>
      <c r="U199" s="3"/>
      <c r="V199" s="3"/>
      <c r="W199" s="3"/>
      <c r="X199" s="3"/>
      <c r="Y199" s="3"/>
      <c r="Z199" s="36"/>
    </row>
    <row r="200" spans="1:26">
      <c r="A200" s="3"/>
      <c r="B200" s="3"/>
      <c r="C200" s="3"/>
      <c r="D200" s="31"/>
      <c r="E200" s="31"/>
      <c r="F200" s="3"/>
      <c r="G200" s="3"/>
      <c r="H200" s="3"/>
      <c r="I200" s="3"/>
      <c r="J200" s="3"/>
      <c r="K200" s="3"/>
      <c r="L200" s="3"/>
      <c r="M200" s="3"/>
      <c r="N200" s="3"/>
      <c r="O200" s="3"/>
      <c r="P200" s="3"/>
      <c r="Q200" s="3"/>
      <c r="R200" s="3"/>
      <c r="S200" s="3"/>
      <c r="T200" s="3"/>
      <c r="U200" s="3"/>
      <c r="V200" s="3"/>
      <c r="W200" s="3"/>
      <c r="X200" s="3"/>
      <c r="Y200" s="3"/>
      <c r="Z200" s="36"/>
    </row>
    <row r="201" spans="1:26">
      <c r="A201" s="3"/>
      <c r="B201" s="3"/>
      <c r="C201" s="3"/>
      <c r="D201" s="31"/>
      <c r="E201" s="31"/>
      <c r="F201" s="3"/>
      <c r="G201" s="3"/>
      <c r="H201" s="3"/>
      <c r="I201" s="3"/>
      <c r="J201" s="3"/>
      <c r="K201" s="3"/>
      <c r="L201" s="3"/>
      <c r="M201" s="3"/>
      <c r="N201" s="3"/>
      <c r="O201" s="3"/>
      <c r="P201" s="3"/>
      <c r="Q201" s="3"/>
      <c r="R201" s="3"/>
      <c r="S201" s="3"/>
      <c r="T201" s="3"/>
      <c r="U201" s="3"/>
      <c r="V201" s="3"/>
      <c r="W201" s="3"/>
      <c r="X201" s="3"/>
      <c r="Y201" s="3"/>
      <c r="Z201" s="36"/>
    </row>
    <row r="202" spans="1:26">
      <c r="A202" s="3"/>
      <c r="B202" s="3"/>
      <c r="C202" s="3"/>
      <c r="D202" s="31"/>
      <c r="E202" s="31"/>
      <c r="F202" s="3"/>
      <c r="G202" s="3"/>
      <c r="H202" s="3"/>
      <c r="I202" s="3"/>
      <c r="J202" s="3"/>
      <c r="K202" s="3"/>
      <c r="L202" s="3"/>
      <c r="M202" s="3"/>
      <c r="N202" s="3"/>
      <c r="O202" s="3"/>
      <c r="P202" s="3"/>
      <c r="Q202" s="3"/>
      <c r="R202" s="3"/>
      <c r="S202" s="3"/>
      <c r="T202" s="3"/>
      <c r="U202" s="3"/>
      <c r="V202" s="3"/>
      <c r="W202" s="3"/>
      <c r="X202" s="3"/>
      <c r="Y202" s="3"/>
      <c r="Z202" s="36"/>
    </row>
    <row r="203" spans="1:26">
      <c r="A203" s="3"/>
      <c r="B203" s="3"/>
      <c r="C203" s="3"/>
      <c r="D203" s="31"/>
      <c r="E203" s="31"/>
      <c r="F203" s="3"/>
      <c r="G203" s="3"/>
      <c r="H203" s="3"/>
      <c r="I203" s="3"/>
      <c r="J203" s="3"/>
      <c r="K203" s="3"/>
      <c r="L203" s="3"/>
      <c r="M203" s="3"/>
      <c r="N203" s="3"/>
      <c r="O203" s="3"/>
      <c r="P203" s="3"/>
      <c r="Q203" s="3"/>
      <c r="R203" s="3"/>
      <c r="S203" s="3"/>
      <c r="T203" s="3"/>
      <c r="U203" s="3"/>
      <c r="V203" s="3"/>
      <c r="W203" s="3"/>
      <c r="X203" s="3"/>
      <c r="Y203" s="3"/>
      <c r="Z203" s="36"/>
    </row>
    <row r="204" spans="1:26">
      <c r="A204" s="3"/>
      <c r="B204" s="3"/>
      <c r="C204" s="3"/>
      <c r="D204" s="31"/>
      <c r="E204" s="31"/>
      <c r="F204" s="3"/>
      <c r="G204" s="3"/>
      <c r="H204" s="3"/>
      <c r="I204" s="3"/>
      <c r="J204" s="3"/>
      <c r="K204" s="3"/>
      <c r="L204" s="3"/>
      <c r="M204" s="3"/>
      <c r="N204" s="3"/>
      <c r="O204" s="3"/>
      <c r="P204" s="3"/>
      <c r="Q204" s="3"/>
      <c r="R204" s="3"/>
      <c r="S204" s="3"/>
      <c r="T204" s="3"/>
      <c r="U204" s="3"/>
      <c r="V204" s="3"/>
      <c r="W204" s="3"/>
      <c r="X204" s="3"/>
      <c r="Y204" s="3"/>
      <c r="Z204" s="36"/>
    </row>
    <row r="205" spans="1:26">
      <c r="A205" s="3"/>
      <c r="B205" s="3"/>
      <c r="C205" s="3"/>
      <c r="D205" s="31"/>
      <c r="E205" s="31"/>
      <c r="F205" s="3"/>
      <c r="G205" s="3"/>
      <c r="H205" s="3"/>
      <c r="I205" s="3"/>
      <c r="J205" s="3"/>
      <c r="K205" s="3"/>
      <c r="L205" s="3"/>
      <c r="M205" s="3"/>
      <c r="N205" s="3"/>
      <c r="O205" s="3"/>
      <c r="P205" s="3"/>
      <c r="Q205" s="3"/>
      <c r="R205" s="3"/>
      <c r="S205" s="3"/>
      <c r="T205" s="3"/>
      <c r="U205" s="3"/>
      <c r="V205" s="3"/>
      <c r="W205" s="3"/>
      <c r="X205" s="3"/>
      <c r="Y205" s="3"/>
      <c r="Z205" s="36"/>
    </row>
    <row r="206" spans="1:26">
      <c r="A206" s="3"/>
      <c r="B206" s="3"/>
      <c r="C206" s="3"/>
      <c r="D206" s="31"/>
      <c r="E206" s="31"/>
      <c r="F206" s="3"/>
      <c r="G206" s="3"/>
      <c r="H206" s="3"/>
      <c r="I206" s="3"/>
      <c r="J206" s="3"/>
      <c r="K206" s="3"/>
      <c r="L206" s="3"/>
      <c r="M206" s="3"/>
      <c r="N206" s="3"/>
      <c r="O206" s="3"/>
      <c r="P206" s="3"/>
      <c r="Q206" s="3"/>
      <c r="R206" s="3"/>
      <c r="S206" s="3"/>
      <c r="T206" s="3"/>
      <c r="U206" s="3"/>
      <c r="V206" s="3"/>
      <c r="W206" s="3"/>
      <c r="X206" s="3"/>
      <c r="Y206" s="3"/>
      <c r="Z206" s="36"/>
    </row>
    <row r="207" spans="1:26">
      <c r="A207" s="3"/>
      <c r="B207" s="60"/>
      <c r="C207" s="60"/>
      <c r="D207" s="61"/>
      <c r="E207" s="61"/>
      <c r="F207" s="3"/>
      <c r="G207" s="62"/>
      <c r="H207" s="3"/>
      <c r="I207" s="3"/>
      <c r="J207" s="3"/>
      <c r="K207" s="62"/>
      <c r="L207" s="62"/>
      <c r="M207" s="62"/>
      <c r="N207" s="62"/>
      <c r="O207" s="62"/>
      <c r="P207" s="62"/>
      <c r="Q207" s="62"/>
      <c r="R207" s="62"/>
      <c r="S207" s="62"/>
      <c r="T207" s="62"/>
      <c r="U207" s="60"/>
      <c r="V207" s="63"/>
      <c r="W207" s="62"/>
      <c r="X207" s="62"/>
      <c r="Y207" s="62"/>
      <c r="Z207" s="64"/>
    </row>
    <row r="208" spans="1:26">
      <c r="A208" s="3"/>
      <c r="B208" s="60"/>
      <c r="C208" s="60"/>
      <c r="D208" s="61"/>
      <c r="E208" s="61"/>
      <c r="F208" s="62"/>
      <c r="G208" s="62"/>
      <c r="H208" s="62"/>
      <c r="I208" s="62"/>
      <c r="J208" s="62"/>
      <c r="K208" s="62"/>
      <c r="L208" s="62"/>
      <c r="M208" s="62"/>
      <c r="N208" s="62"/>
      <c r="O208" s="62"/>
      <c r="P208" s="62"/>
      <c r="Q208" s="62"/>
      <c r="R208" s="62"/>
      <c r="S208" s="62"/>
      <c r="T208" s="62"/>
      <c r="U208" s="60"/>
      <c r="V208" s="62"/>
      <c r="W208" s="62"/>
      <c r="X208" s="62"/>
      <c r="Y208" s="62"/>
      <c r="Z208" s="60"/>
    </row>
    <row r="209" spans="1:26">
      <c r="A209" s="3"/>
      <c r="B209" s="3"/>
      <c r="C209" s="3"/>
      <c r="D209" s="31"/>
      <c r="E209" s="31"/>
      <c r="F209" s="3"/>
      <c r="G209" s="3"/>
      <c r="H209" s="3"/>
      <c r="I209" s="3"/>
      <c r="J209" s="3"/>
      <c r="K209" s="3"/>
      <c r="L209" s="3"/>
      <c r="M209" s="3"/>
      <c r="N209" s="3"/>
      <c r="O209" s="3"/>
      <c r="P209" s="3"/>
      <c r="Q209" s="3"/>
      <c r="R209" s="3"/>
      <c r="S209" s="3"/>
      <c r="T209" s="3"/>
      <c r="U209" s="3"/>
      <c r="V209" s="3"/>
      <c r="W209" s="3"/>
      <c r="X209" s="3"/>
      <c r="Y209" s="3"/>
      <c r="Z209" s="36"/>
    </row>
    <row r="210" spans="1:26">
      <c r="A210" s="3"/>
      <c r="B210" s="60"/>
      <c r="C210" s="60"/>
      <c r="D210" s="61"/>
      <c r="E210" s="61"/>
      <c r="F210" s="3"/>
      <c r="G210" s="62"/>
      <c r="H210" s="3"/>
      <c r="I210" s="3"/>
      <c r="J210" s="3"/>
      <c r="K210" s="62"/>
      <c r="L210" s="62"/>
      <c r="M210" s="62"/>
      <c r="N210" s="62"/>
      <c r="O210" s="62"/>
      <c r="P210" s="62"/>
      <c r="Q210" s="62"/>
      <c r="R210" s="62"/>
      <c r="S210" s="62"/>
      <c r="T210" s="62"/>
      <c r="U210" s="60"/>
      <c r="V210" s="63"/>
      <c r="W210" s="62"/>
      <c r="X210" s="62"/>
      <c r="Y210" s="62"/>
      <c r="Z210" s="64"/>
    </row>
    <row r="211" spans="1:26">
      <c r="A211" s="3"/>
      <c r="B211" s="3"/>
      <c r="C211" s="3"/>
      <c r="D211" s="31"/>
      <c r="E211" s="31"/>
      <c r="F211" s="3"/>
      <c r="G211" s="3"/>
      <c r="H211" s="3"/>
      <c r="I211" s="3"/>
      <c r="J211" s="3"/>
      <c r="K211" s="3"/>
      <c r="L211" s="3"/>
      <c r="M211" s="3"/>
      <c r="N211" s="3"/>
      <c r="O211" s="3"/>
      <c r="P211" s="3"/>
      <c r="Q211" s="3"/>
      <c r="R211" s="3"/>
      <c r="S211" s="3"/>
      <c r="T211" s="3"/>
      <c r="U211" s="3"/>
      <c r="V211" s="3"/>
      <c r="W211" s="3"/>
      <c r="X211" s="3"/>
      <c r="Y211" s="3"/>
      <c r="Z211" s="36"/>
    </row>
    <row r="212" spans="1:26">
      <c r="A212" s="3"/>
      <c r="B212" s="3"/>
      <c r="C212" s="3"/>
      <c r="D212" s="31"/>
      <c r="E212" s="31"/>
      <c r="F212" s="3"/>
      <c r="G212" s="3"/>
      <c r="H212" s="3"/>
      <c r="I212" s="3"/>
      <c r="J212" s="3"/>
      <c r="K212" s="3"/>
      <c r="L212" s="3"/>
      <c r="M212" s="3"/>
      <c r="N212" s="3"/>
      <c r="O212" s="3"/>
      <c r="P212" s="3"/>
      <c r="Q212" s="3"/>
      <c r="R212" s="3"/>
      <c r="S212" s="3"/>
      <c r="T212" s="3"/>
      <c r="U212" s="3"/>
      <c r="V212" s="3"/>
      <c r="W212" s="3"/>
      <c r="X212" s="3"/>
      <c r="Y212" s="3"/>
      <c r="Z212" s="36"/>
    </row>
    <row r="213" spans="1:26">
      <c r="A213" s="3"/>
      <c r="B213" s="3"/>
      <c r="C213" s="3"/>
      <c r="D213" s="31"/>
      <c r="E213" s="31"/>
      <c r="F213" s="3"/>
      <c r="G213" s="3"/>
      <c r="H213" s="3"/>
      <c r="I213" s="3"/>
      <c r="J213" s="3"/>
      <c r="K213" s="3"/>
      <c r="L213" s="3"/>
      <c r="M213" s="3"/>
      <c r="N213" s="3"/>
      <c r="O213" s="3"/>
      <c r="P213" s="3"/>
      <c r="Q213" s="3"/>
      <c r="R213" s="3"/>
      <c r="S213" s="3"/>
      <c r="T213" s="3"/>
      <c r="U213" s="3"/>
      <c r="V213" s="3"/>
      <c r="W213" s="3"/>
      <c r="X213" s="3"/>
      <c r="Y213" s="3"/>
      <c r="Z213" s="36"/>
    </row>
    <row r="214" spans="1:26">
      <c r="A214" s="3"/>
      <c r="B214" s="3"/>
      <c r="C214" s="3"/>
      <c r="D214" s="31"/>
      <c r="E214" s="31"/>
      <c r="F214" s="3"/>
      <c r="G214" s="3"/>
      <c r="H214" s="3"/>
      <c r="I214" s="3"/>
      <c r="J214" s="3"/>
      <c r="K214" s="3"/>
      <c r="L214" s="3"/>
      <c r="M214" s="3"/>
      <c r="N214" s="3"/>
      <c r="O214" s="3"/>
      <c r="P214" s="3"/>
      <c r="Q214" s="3"/>
      <c r="R214" s="3"/>
      <c r="S214" s="3"/>
      <c r="T214" s="3"/>
      <c r="U214" s="3"/>
      <c r="V214" s="3"/>
      <c r="W214" s="3"/>
      <c r="X214" s="3"/>
      <c r="Y214" s="3"/>
      <c r="Z214" s="36"/>
    </row>
    <row r="215" spans="1:26">
      <c r="A215" s="3"/>
      <c r="B215" s="3"/>
      <c r="C215" s="3"/>
      <c r="D215" s="31"/>
      <c r="E215" s="31"/>
      <c r="F215" s="3"/>
      <c r="G215" s="3"/>
      <c r="H215" s="3"/>
      <c r="I215" s="3"/>
      <c r="J215" s="3"/>
      <c r="K215" s="3"/>
      <c r="L215" s="3"/>
      <c r="M215" s="3"/>
      <c r="N215" s="3"/>
      <c r="O215" s="3"/>
      <c r="P215" s="3"/>
      <c r="Q215" s="3"/>
      <c r="R215" s="3"/>
      <c r="S215" s="3"/>
      <c r="T215" s="3"/>
      <c r="U215" s="3"/>
      <c r="V215" s="3"/>
      <c r="W215" s="3"/>
      <c r="X215" s="3"/>
      <c r="Y215" s="3"/>
      <c r="Z215" s="36"/>
    </row>
    <row r="216" spans="1:26">
      <c r="A216" s="3"/>
      <c r="B216" s="3"/>
      <c r="C216" s="3"/>
      <c r="D216" s="31"/>
      <c r="E216" s="31"/>
      <c r="F216" s="3"/>
      <c r="G216" s="3"/>
      <c r="H216" s="3"/>
      <c r="I216" s="3"/>
      <c r="J216" s="3"/>
      <c r="K216" s="3"/>
      <c r="L216" s="3"/>
      <c r="M216" s="3"/>
      <c r="N216" s="3"/>
      <c r="O216" s="3"/>
      <c r="P216" s="3"/>
      <c r="Q216" s="3"/>
      <c r="R216" s="3"/>
      <c r="S216" s="3"/>
      <c r="T216" s="3"/>
      <c r="U216" s="3"/>
      <c r="V216" s="3"/>
      <c r="W216" s="3"/>
      <c r="X216" s="3"/>
      <c r="Y216" s="3"/>
      <c r="Z216" s="36"/>
    </row>
    <row r="217" spans="1:26">
      <c r="A217" s="3"/>
      <c r="B217" s="3"/>
      <c r="C217" s="3"/>
      <c r="D217" s="31"/>
      <c r="E217" s="31"/>
      <c r="F217" s="3"/>
      <c r="G217" s="3"/>
      <c r="H217" s="3"/>
      <c r="I217" s="3"/>
      <c r="J217" s="3"/>
      <c r="K217" s="3"/>
      <c r="L217" s="3"/>
      <c r="M217" s="3"/>
      <c r="N217" s="3"/>
      <c r="O217" s="3"/>
      <c r="P217" s="3"/>
      <c r="Q217" s="3"/>
      <c r="R217" s="3"/>
      <c r="S217" s="3"/>
      <c r="T217" s="3"/>
      <c r="U217" s="3"/>
      <c r="V217" s="3"/>
      <c r="W217" s="3"/>
      <c r="X217" s="3"/>
      <c r="Y217" s="3"/>
      <c r="Z217" s="36"/>
    </row>
    <row r="218" spans="1:26">
      <c r="A218" s="3"/>
      <c r="B218" s="60"/>
      <c r="C218" s="60"/>
      <c r="D218" s="61"/>
      <c r="E218" s="61"/>
      <c r="F218" s="62"/>
      <c r="G218" s="62"/>
      <c r="H218" s="62"/>
      <c r="I218" s="62"/>
      <c r="J218" s="62"/>
      <c r="K218" s="62"/>
      <c r="L218" s="62"/>
      <c r="M218" s="62"/>
      <c r="N218" s="62"/>
      <c r="O218" s="62"/>
      <c r="P218" s="62"/>
      <c r="Q218" s="62"/>
      <c r="R218" s="62"/>
      <c r="S218" s="62"/>
      <c r="T218" s="62"/>
      <c r="U218" s="60"/>
      <c r="V218" s="62"/>
      <c r="W218" s="62"/>
      <c r="X218" s="62"/>
      <c r="Y218" s="62"/>
      <c r="Z218" s="60"/>
    </row>
    <row r="219" spans="1:26">
      <c r="A219" s="3"/>
      <c r="B219" s="3"/>
      <c r="C219" s="3"/>
      <c r="D219" s="31"/>
      <c r="E219" s="31"/>
      <c r="F219" s="3"/>
      <c r="G219" s="3"/>
      <c r="H219" s="3"/>
      <c r="I219" s="3"/>
      <c r="J219" s="3"/>
      <c r="K219" s="3"/>
      <c r="L219" s="3"/>
      <c r="M219" s="3"/>
      <c r="N219" s="3"/>
      <c r="O219" s="3"/>
      <c r="P219" s="3"/>
      <c r="Q219" s="3"/>
      <c r="R219" s="3"/>
      <c r="S219" s="3"/>
      <c r="T219" s="3"/>
      <c r="U219" s="3"/>
      <c r="V219" s="3"/>
      <c r="W219" s="3"/>
      <c r="X219" s="3"/>
      <c r="Y219" s="3"/>
      <c r="Z219" s="36"/>
    </row>
    <row r="220" spans="1:26">
      <c r="A220" s="3"/>
      <c r="B220" s="3"/>
      <c r="C220" s="3"/>
      <c r="D220" s="31"/>
      <c r="E220" s="31"/>
      <c r="F220" s="3"/>
      <c r="G220" s="3"/>
      <c r="H220" s="3"/>
      <c r="I220" s="3"/>
      <c r="J220" s="3"/>
      <c r="K220" s="3"/>
      <c r="L220" s="3"/>
      <c r="M220" s="3"/>
      <c r="N220" s="3"/>
      <c r="O220" s="3"/>
      <c r="P220" s="3"/>
      <c r="Q220" s="3"/>
      <c r="R220" s="3"/>
      <c r="S220" s="3"/>
      <c r="T220" s="3"/>
      <c r="U220" s="3"/>
      <c r="V220" s="3"/>
      <c r="W220" s="3"/>
      <c r="X220" s="3"/>
      <c r="Y220" s="3"/>
      <c r="Z220" s="36"/>
    </row>
    <row r="221" spans="1:26">
      <c r="A221" s="3"/>
      <c r="B221" s="3"/>
      <c r="C221" s="3"/>
      <c r="D221" s="31"/>
      <c r="E221" s="31"/>
      <c r="F221" s="3"/>
      <c r="G221" s="3"/>
      <c r="H221" s="3"/>
      <c r="I221" s="3"/>
      <c r="J221" s="3"/>
      <c r="K221" s="3"/>
      <c r="L221" s="3"/>
      <c r="M221" s="3"/>
      <c r="N221" s="3"/>
      <c r="O221" s="3"/>
      <c r="P221" s="3"/>
      <c r="Q221" s="3"/>
      <c r="R221" s="3"/>
      <c r="S221" s="3"/>
      <c r="T221" s="3"/>
      <c r="U221" s="3"/>
      <c r="V221" s="3"/>
      <c r="W221" s="3"/>
      <c r="X221" s="3"/>
      <c r="Y221" s="3"/>
      <c r="Z221" s="36"/>
    </row>
    <row r="222" spans="1:26">
      <c r="A222" s="3"/>
      <c r="B222" s="3"/>
      <c r="C222" s="3"/>
      <c r="D222" s="31"/>
      <c r="E222" s="31"/>
      <c r="F222" s="3"/>
      <c r="G222" s="3"/>
      <c r="H222" s="3"/>
      <c r="I222" s="3"/>
      <c r="J222" s="3"/>
      <c r="K222" s="3"/>
      <c r="L222" s="3"/>
      <c r="M222" s="3"/>
      <c r="N222" s="3"/>
      <c r="O222" s="3"/>
      <c r="P222" s="3"/>
      <c r="Q222" s="3"/>
      <c r="R222" s="3"/>
      <c r="S222" s="3"/>
      <c r="T222" s="3"/>
      <c r="U222" s="3"/>
      <c r="V222" s="3"/>
      <c r="W222" s="3"/>
      <c r="X222" s="3"/>
      <c r="Y222" s="3"/>
      <c r="Z222" s="36"/>
    </row>
    <row r="223" spans="1:26">
      <c r="A223" s="3"/>
      <c r="B223" s="3"/>
      <c r="C223" s="3"/>
      <c r="D223" s="31"/>
      <c r="E223" s="31"/>
      <c r="F223" s="3"/>
      <c r="G223" s="3"/>
      <c r="H223" s="3"/>
      <c r="I223" s="3"/>
      <c r="J223" s="3"/>
      <c r="K223" s="3"/>
      <c r="L223" s="3"/>
      <c r="M223" s="3"/>
      <c r="N223" s="3"/>
      <c r="O223" s="3"/>
      <c r="P223" s="3"/>
      <c r="Q223" s="3"/>
      <c r="R223" s="3"/>
      <c r="S223" s="3"/>
      <c r="T223" s="3"/>
      <c r="U223" s="3"/>
      <c r="V223" s="3"/>
      <c r="W223" s="3"/>
      <c r="X223" s="3"/>
      <c r="Y223" s="3"/>
      <c r="Z223" s="36"/>
    </row>
    <row r="224" spans="1:26">
      <c r="A224" s="3"/>
      <c r="B224" s="3"/>
      <c r="C224" s="3"/>
      <c r="D224" s="31"/>
      <c r="E224" s="31"/>
      <c r="F224" s="3"/>
      <c r="G224" s="3"/>
      <c r="H224" s="3"/>
      <c r="I224" s="3"/>
      <c r="J224" s="3"/>
      <c r="K224" s="3"/>
      <c r="L224" s="3"/>
      <c r="M224" s="3"/>
      <c r="N224" s="3"/>
      <c r="O224" s="3"/>
      <c r="P224" s="3"/>
      <c r="Q224" s="3"/>
      <c r="R224" s="3"/>
      <c r="S224" s="3"/>
      <c r="T224" s="3"/>
      <c r="U224" s="3"/>
      <c r="V224" s="3"/>
      <c r="W224" s="3"/>
      <c r="X224" s="3"/>
      <c r="Y224" s="3"/>
      <c r="Z224" s="36"/>
    </row>
    <row r="225" spans="1:26">
      <c r="A225" s="3"/>
      <c r="B225" s="3"/>
      <c r="C225" s="3"/>
      <c r="D225" s="31"/>
      <c r="E225" s="31"/>
      <c r="F225" s="3"/>
      <c r="G225" s="3"/>
      <c r="H225" s="3"/>
      <c r="I225" s="3"/>
      <c r="J225" s="3"/>
      <c r="K225" s="3"/>
      <c r="L225" s="3"/>
      <c r="M225" s="3"/>
      <c r="N225" s="3"/>
      <c r="O225" s="3"/>
      <c r="P225" s="3"/>
      <c r="Q225" s="3"/>
      <c r="R225" s="3"/>
      <c r="S225" s="3"/>
      <c r="T225" s="3"/>
      <c r="U225" s="3"/>
      <c r="V225" s="3"/>
      <c r="W225" s="3"/>
      <c r="X225" s="3"/>
      <c r="Y225" s="3"/>
      <c r="Z225" s="36"/>
    </row>
    <row r="226" spans="1:26">
      <c r="A226" s="3"/>
      <c r="B226" s="3"/>
      <c r="C226" s="3"/>
      <c r="D226" s="31"/>
      <c r="E226" s="31"/>
      <c r="F226" s="3"/>
      <c r="G226" s="3"/>
      <c r="H226" s="3"/>
      <c r="I226" s="3"/>
      <c r="J226" s="3"/>
      <c r="K226" s="3"/>
      <c r="L226" s="3"/>
      <c r="M226" s="3"/>
      <c r="N226" s="3"/>
      <c r="O226" s="3"/>
      <c r="P226" s="3"/>
      <c r="Q226" s="3"/>
      <c r="R226" s="3"/>
      <c r="S226" s="3"/>
      <c r="T226" s="3"/>
      <c r="U226" s="3"/>
      <c r="V226" s="3"/>
      <c r="W226" s="3"/>
      <c r="X226" s="3"/>
      <c r="Y226" s="3"/>
      <c r="Z226" s="36"/>
    </row>
    <row r="227" spans="1:26">
      <c r="A227" s="3"/>
      <c r="B227" s="3"/>
      <c r="C227" s="3"/>
      <c r="D227" s="31"/>
      <c r="E227" s="31"/>
      <c r="F227" s="3"/>
      <c r="G227" s="3"/>
      <c r="H227" s="3"/>
      <c r="I227" s="3"/>
      <c r="J227" s="3"/>
      <c r="K227" s="3"/>
      <c r="L227" s="3"/>
      <c r="M227" s="3"/>
      <c r="N227" s="3"/>
      <c r="O227" s="3"/>
      <c r="P227" s="3"/>
      <c r="Q227" s="3"/>
      <c r="R227" s="3"/>
      <c r="S227" s="3"/>
      <c r="T227" s="3"/>
      <c r="U227" s="3"/>
      <c r="V227" s="3"/>
      <c r="W227" s="3"/>
      <c r="X227" s="3"/>
      <c r="Y227" s="3"/>
      <c r="Z227" s="36"/>
    </row>
    <row r="228" spans="1:26">
      <c r="A228" s="3"/>
      <c r="B228" s="3"/>
      <c r="C228" s="3"/>
      <c r="D228" s="31"/>
      <c r="E228" s="31"/>
      <c r="F228" s="3"/>
      <c r="G228" s="3"/>
      <c r="H228" s="3"/>
      <c r="I228" s="3"/>
      <c r="J228" s="3"/>
      <c r="K228" s="3"/>
      <c r="L228" s="3"/>
      <c r="M228" s="3"/>
      <c r="N228" s="3"/>
      <c r="O228" s="3"/>
      <c r="P228" s="3"/>
      <c r="Q228" s="3"/>
      <c r="R228" s="3"/>
      <c r="S228" s="3"/>
      <c r="T228" s="3"/>
      <c r="U228" s="3"/>
      <c r="V228" s="3"/>
      <c r="W228" s="3"/>
      <c r="X228" s="3"/>
      <c r="Y228" s="3"/>
      <c r="Z228" s="36"/>
    </row>
    <row r="229" spans="1:26">
      <c r="A229" s="3"/>
      <c r="B229" s="3"/>
      <c r="C229" s="3"/>
      <c r="D229" s="31"/>
      <c r="E229" s="31"/>
      <c r="F229" s="3"/>
      <c r="G229" s="3"/>
      <c r="H229" s="3"/>
      <c r="I229" s="3"/>
      <c r="J229" s="3"/>
      <c r="K229" s="3"/>
      <c r="L229" s="3"/>
      <c r="M229" s="3"/>
      <c r="N229" s="3"/>
      <c r="O229" s="3"/>
      <c r="P229" s="3"/>
      <c r="Q229" s="3"/>
      <c r="R229" s="3"/>
      <c r="S229" s="3"/>
      <c r="T229" s="3"/>
      <c r="U229" s="3"/>
      <c r="V229" s="3"/>
      <c r="W229" s="3"/>
      <c r="X229" s="3"/>
      <c r="Y229" s="3"/>
      <c r="Z229" s="36"/>
    </row>
    <row r="230" spans="1:26">
      <c r="A230" s="3"/>
      <c r="B230" s="3"/>
      <c r="C230" s="3"/>
      <c r="D230" s="31"/>
      <c r="E230" s="31"/>
      <c r="F230" s="3"/>
      <c r="G230" s="3"/>
      <c r="H230" s="3"/>
      <c r="I230" s="3"/>
      <c r="J230" s="3"/>
      <c r="K230" s="3"/>
      <c r="L230" s="3"/>
      <c r="M230" s="3"/>
      <c r="N230" s="3"/>
      <c r="O230" s="3"/>
      <c r="P230" s="3"/>
      <c r="Q230" s="3"/>
      <c r="R230" s="3"/>
      <c r="S230" s="3"/>
      <c r="T230" s="3"/>
      <c r="U230" s="3"/>
      <c r="V230" s="3"/>
      <c r="W230" s="3"/>
      <c r="X230" s="3"/>
      <c r="Y230" s="3"/>
      <c r="Z230" s="36"/>
    </row>
    <row r="231" spans="1:26">
      <c r="A231" s="3"/>
      <c r="B231" s="3"/>
      <c r="C231" s="3"/>
      <c r="D231" s="31"/>
      <c r="E231" s="31"/>
      <c r="F231" s="3"/>
      <c r="G231" s="3"/>
      <c r="H231" s="3"/>
      <c r="I231" s="3"/>
      <c r="J231" s="3"/>
      <c r="K231" s="3"/>
      <c r="L231" s="3"/>
      <c r="M231" s="3"/>
      <c r="N231" s="3"/>
      <c r="O231" s="3"/>
      <c r="P231" s="3"/>
      <c r="Q231" s="3"/>
      <c r="R231" s="3"/>
      <c r="S231" s="3"/>
      <c r="T231" s="3"/>
      <c r="U231" s="3"/>
      <c r="V231" s="3"/>
      <c r="W231" s="3"/>
      <c r="X231" s="3"/>
      <c r="Y231" s="3"/>
      <c r="Z231" s="36"/>
    </row>
    <row r="232" spans="1:26">
      <c r="A232" s="3"/>
      <c r="B232" s="3"/>
      <c r="C232" s="3"/>
      <c r="D232" s="31"/>
      <c r="E232" s="31"/>
      <c r="F232" s="3"/>
      <c r="G232" s="3"/>
      <c r="H232" s="3"/>
      <c r="I232" s="3"/>
      <c r="J232" s="3"/>
      <c r="K232" s="3"/>
      <c r="L232" s="3"/>
      <c r="M232" s="3"/>
      <c r="N232" s="3"/>
      <c r="O232" s="3"/>
      <c r="P232" s="3"/>
      <c r="Q232" s="3"/>
      <c r="R232" s="3"/>
      <c r="S232" s="3"/>
      <c r="T232" s="3"/>
      <c r="U232" s="3"/>
      <c r="V232" s="3"/>
      <c r="W232" s="3"/>
      <c r="X232" s="3"/>
      <c r="Y232" s="3"/>
      <c r="Z232" s="36"/>
    </row>
    <row r="233" spans="1:26">
      <c r="A233" s="3"/>
      <c r="B233" s="3"/>
      <c r="C233" s="3"/>
      <c r="D233" s="31"/>
      <c r="E233" s="31"/>
      <c r="F233" s="3"/>
      <c r="G233" s="3"/>
      <c r="H233" s="3"/>
      <c r="I233" s="3"/>
      <c r="J233" s="3"/>
      <c r="K233" s="3"/>
      <c r="L233" s="3"/>
      <c r="M233" s="3"/>
      <c r="N233" s="3"/>
      <c r="O233" s="3"/>
      <c r="P233" s="3"/>
      <c r="Q233" s="3"/>
      <c r="R233" s="3"/>
      <c r="S233" s="3"/>
      <c r="T233" s="3"/>
      <c r="U233" s="3"/>
      <c r="V233" s="3"/>
      <c r="W233" s="3"/>
      <c r="X233" s="3"/>
      <c r="Y233" s="3"/>
      <c r="Z233" s="36"/>
    </row>
    <row r="234" spans="1:26">
      <c r="A234" s="3"/>
      <c r="B234" s="3"/>
      <c r="C234" s="3"/>
      <c r="D234" s="31"/>
      <c r="E234" s="31"/>
      <c r="F234" s="3"/>
      <c r="G234" s="3"/>
      <c r="H234" s="3"/>
      <c r="I234" s="3"/>
      <c r="J234" s="3"/>
      <c r="K234" s="3"/>
      <c r="L234" s="3"/>
      <c r="M234" s="3"/>
      <c r="N234" s="3"/>
      <c r="O234" s="3"/>
      <c r="P234" s="3"/>
      <c r="Q234" s="3"/>
      <c r="R234" s="3"/>
      <c r="S234" s="3"/>
      <c r="T234" s="3"/>
      <c r="U234" s="3"/>
      <c r="V234" s="3"/>
      <c r="W234" s="3"/>
      <c r="X234" s="3"/>
      <c r="Y234" s="3"/>
      <c r="Z234" s="36"/>
    </row>
    <row r="235" spans="1:26">
      <c r="A235" s="3"/>
      <c r="B235" s="3"/>
      <c r="C235" s="3"/>
      <c r="D235" s="31"/>
      <c r="E235" s="31"/>
      <c r="F235" s="3"/>
      <c r="G235" s="3"/>
      <c r="H235" s="3"/>
      <c r="I235" s="3"/>
      <c r="J235" s="3"/>
      <c r="K235" s="3"/>
      <c r="L235" s="3"/>
      <c r="M235" s="3"/>
      <c r="N235" s="3"/>
      <c r="O235" s="3"/>
      <c r="P235" s="3"/>
      <c r="Q235" s="3"/>
      <c r="R235" s="3"/>
      <c r="S235" s="3"/>
      <c r="T235" s="3"/>
      <c r="U235" s="3"/>
      <c r="V235" s="3"/>
      <c r="W235" s="3"/>
      <c r="X235" s="3"/>
      <c r="Y235" s="3"/>
      <c r="Z235" s="36"/>
    </row>
    <row r="236" spans="1:26">
      <c r="A236" s="3"/>
      <c r="B236" s="3"/>
      <c r="C236" s="3"/>
      <c r="D236" s="31"/>
      <c r="E236" s="31"/>
      <c r="F236" s="3"/>
      <c r="G236" s="3"/>
      <c r="H236" s="3"/>
      <c r="I236" s="3"/>
      <c r="J236" s="3"/>
      <c r="K236" s="3"/>
      <c r="L236" s="3"/>
      <c r="M236" s="3"/>
      <c r="N236" s="3"/>
      <c r="O236" s="3"/>
      <c r="P236" s="3"/>
      <c r="Q236" s="3"/>
      <c r="R236" s="3"/>
      <c r="S236" s="3"/>
      <c r="T236" s="3"/>
      <c r="U236" s="3"/>
      <c r="V236" s="57"/>
      <c r="W236" s="3"/>
      <c r="X236" s="3"/>
      <c r="Y236" s="3"/>
      <c r="Z236" s="36"/>
    </row>
    <row r="237" spans="1:26">
      <c r="A237" s="3"/>
      <c r="B237" s="3"/>
      <c r="C237" s="3"/>
      <c r="D237" s="31"/>
      <c r="E237" s="31"/>
      <c r="F237" s="3"/>
      <c r="G237" s="3"/>
      <c r="H237" s="3"/>
      <c r="I237" s="3"/>
      <c r="J237" s="3"/>
      <c r="K237" s="3"/>
      <c r="L237" s="3"/>
      <c r="M237" s="3"/>
      <c r="N237" s="3"/>
      <c r="O237" s="3"/>
      <c r="P237" s="3"/>
      <c r="Q237" s="3"/>
      <c r="R237" s="3"/>
      <c r="S237" s="3"/>
      <c r="T237" s="3"/>
      <c r="U237" s="3"/>
      <c r="V237" s="3"/>
      <c r="W237" s="3"/>
      <c r="X237" s="3"/>
      <c r="Y237" s="3"/>
      <c r="Z237" s="36"/>
    </row>
    <row r="238" spans="1:26">
      <c r="A238" s="3"/>
      <c r="B238" s="3"/>
      <c r="C238" s="3"/>
      <c r="D238" s="31"/>
      <c r="E238" s="31"/>
      <c r="F238" s="3"/>
      <c r="G238" s="3"/>
      <c r="H238" s="3"/>
      <c r="I238" s="3"/>
      <c r="J238" s="3"/>
      <c r="K238" s="3"/>
      <c r="L238" s="3"/>
      <c r="M238" s="3"/>
      <c r="N238" s="3"/>
      <c r="O238" s="3"/>
      <c r="P238" s="3"/>
      <c r="Q238" s="3"/>
      <c r="R238" s="3"/>
      <c r="S238" s="3"/>
      <c r="T238" s="3"/>
      <c r="U238" s="3"/>
      <c r="V238" s="3"/>
      <c r="W238" s="3"/>
      <c r="X238" s="3"/>
      <c r="Y238" s="3"/>
      <c r="Z238" s="36"/>
    </row>
  </sheetData>
  <pageMargins left="0.75" right="0.75" top="1" bottom="1" header="0.5" footer="0.5"/>
  <pageSetup paperSize="9" orientation="portrait"/>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7"/>
  <dimension ref="A1:AG9"/>
  <sheetViews>
    <sheetView zoomScale="89" zoomScaleNormal="89" workbookViewId="0">
      <selection activeCell="N4" sqref="A4:N4"/>
    </sheetView>
  </sheetViews>
  <sheetFormatPr defaultColWidth="9" defaultRowHeight="12.75"/>
  <cols>
    <col min="1" max="1" width="21" style="3" customWidth="1"/>
    <col min="2" max="13" width="13.4285714285714" style="3" customWidth="1"/>
    <col min="15" max="15" width="16.2857142857143" style="4" customWidth="1"/>
    <col min="16" max="16" width="25.7142857142857" style="4" customWidth="1"/>
    <col min="17" max="17" width="30.7142857142857" style="4" customWidth="1"/>
    <col min="18" max="30" width="28.4285714285714" style="4" customWidth="1"/>
    <col min="31" max="31" width="16.1428571428571" customWidth="1"/>
    <col min="32" max="32" width="57.5714285714286" customWidth="1"/>
    <col min="33" max="33" width="22" customWidth="1"/>
  </cols>
  <sheetData>
    <row r="1" ht="33.75" customHeight="1" spans="1:33">
      <c r="A1" s="5" t="s">
        <v>11627</v>
      </c>
      <c r="B1" s="5" t="s">
        <v>11469</v>
      </c>
      <c r="C1" s="5" t="s">
        <v>11795</v>
      </c>
      <c r="D1" s="5" t="s">
        <v>11468</v>
      </c>
      <c r="E1" s="5" t="s">
        <v>11796</v>
      </c>
      <c r="F1" s="5" t="s">
        <v>11797</v>
      </c>
      <c r="G1" s="5" t="s">
        <v>11798</v>
      </c>
      <c r="H1" s="5" t="s">
        <v>11799</v>
      </c>
      <c r="I1" s="5" t="s">
        <v>11800</v>
      </c>
      <c r="J1" s="5" t="s">
        <v>11496</v>
      </c>
      <c r="K1" s="5" t="s">
        <v>11801</v>
      </c>
      <c r="L1" s="5" t="s">
        <v>11802</v>
      </c>
      <c r="M1" s="5" t="s">
        <v>11803</v>
      </c>
      <c r="N1" s="9" t="s">
        <v>11504</v>
      </c>
      <c r="Q1" s="15"/>
      <c r="R1" s="15" t="s">
        <v>11505</v>
      </c>
      <c r="S1" s="15">
        <f>+COUNTA(A:A)-3</f>
        <v>0</v>
      </c>
      <c r="T1" s="16"/>
      <c r="U1" s="16"/>
      <c r="V1" s="16"/>
      <c r="W1" s="16"/>
      <c r="X1" s="16"/>
      <c r="Y1" s="16"/>
      <c r="Z1" s="16"/>
      <c r="AA1" s="16"/>
      <c r="AB1" s="16"/>
      <c r="AC1" s="16"/>
      <c r="AD1" s="16"/>
      <c r="AF1" s="48" t="s">
        <v>11804</v>
      </c>
      <c r="AG1" s="49" t="str">
        <f>+IF(SUM(O:O)=0,"OK","Codice opera non presente nel foglio principale")</f>
        <v>Codice opera non presente nel foglio principale</v>
      </c>
    </row>
    <row r="2" ht="33.75" customHeight="1" spans="1:33">
      <c r="A2" s="6" t="s">
        <v>11631</v>
      </c>
      <c r="B2" s="6" t="s">
        <v>11526</v>
      </c>
      <c r="C2" s="6" t="s">
        <v>11805</v>
      </c>
      <c r="D2" s="6" t="s">
        <v>11525</v>
      </c>
      <c r="E2" s="6" t="s">
        <v>11806</v>
      </c>
      <c r="F2" s="6" t="s">
        <v>11807</v>
      </c>
      <c r="G2" s="6" t="s">
        <v>11808</v>
      </c>
      <c r="H2" s="6" t="s">
        <v>11809</v>
      </c>
      <c r="I2" s="6" t="s">
        <v>11810</v>
      </c>
      <c r="J2" s="6" t="s">
        <v>11553</v>
      </c>
      <c r="K2" s="6" t="s">
        <v>11811</v>
      </c>
      <c r="L2" s="6" t="s">
        <v>11812</v>
      </c>
      <c r="M2" s="6" t="s">
        <v>11813</v>
      </c>
      <c r="N2" s="11"/>
      <c r="Q2" s="15"/>
      <c r="R2" s="15" t="s">
        <v>11561</v>
      </c>
      <c r="S2" s="15">
        <f>+COUNTA([2]Sollev_pompe!$A:$A)-3</f>
        <v>1</v>
      </c>
      <c r="T2" s="16"/>
      <c r="U2" s="16"/>
      <c r="V2" s="16"/>
      <c r="W2" s="16"/>
      <c r="X2" s="16"/>
      <c r="Y2" s="16"/>
      <c r="Z2" s="16"/>
      <c r="AA2" s="16"/>
      <c r="AB2" s="16"/>
      <c r="AC2" s="16"/>
      <c r="AD2" s="16"/>
      <c r="AF2" s="48" t="s">
        <v>11814</v>
      </c>
      <c r="AG2" s="49" t="e">
        <f>+IF(SUM(P:P)=0,"OK","Stato opera non congruente")</f>
        <v>#N/A</v>
      </c>
    </row>
    <row r="3" ht="38.25" customHeight="1" spans="1:33">
      <c r="A3" s="7" t="s">
        <v>12412</v>
      </c>
      <c r="B3" s="7" t="s">
        <v>12413</v>
      </c>
      <c r="C3" s="7" t="s">
        <v>12414</v>
      </c>
      <c r="D3" s="7" t="s">
        <v>12415</v>
      </c>
      <c r="E3" s="7" t="s">
        <v>12416</v>
      </c>
      <c r="F3" s="7" t="s">
        <v>12417</v>
      </c>
      <c r="G3" s="7" t="s">
        <v>12418</v>
      </c>
      <c r="H3" s="7" t="s">
        <v>12419</v>
      </c>
      <c r="I3" s="7" t="s">
        <v>12420</v>
      </c>
      <c r="J3" s="7" t="s">
        <v>12421</v>
      </c>
      <c r="K3" s="7" t="s">
        <v>12422</v>
      </c>
      <c r="L3" s="7" t="s">
        <v>12423</v>
      </c>
      <c r="M3" s="7" t="s">
        <v>12424</v>
      </c>
      <c r="N3" s="13"/>
      <c r="O3" s="46" t="s">
        <v>11828</v>
      </c>
      <c r="P3" s="46" t="s">
        <v>11829</v>
      </c>
      <c r="Q3" s="15" t="s">
        <v>11619</v>
      </c>
      <c r="R3" s="15" t="str">
        <f t="shared" ref="R3:AD3" si="0">+A1</f>
        <v>codice opera [idt]
o
codice origine [idt]</v>
      </c>
      <c r="S3" s="15" t="str">
        <f t="shared" si="0"/>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11620</v>
      </c>
      <c r="AF3" s="48" t="s">
        <v>11624</v>
      </c>
      <c r="AG3" s="49" t="e">
        <f>+IF(MIN(R8:AD8)=0%,"OK","Grado di compilazione inferiore a quello del DBI A-1")</f>
        <v>#DIV/0!</v>
      </c>
    </row>
    <row r="4" spans="15:31">
      <c r="O4" s="4">
        <f>+IF(COUNTIF(Sollevamenti!B:B,A4)=1,0,1)</f>
        <v>1</v>
      </c>
      <c r="P4" s="4" t="e">
        <f>+IF(VLOOKUP(A4,Sollevamenti!B:U,20,FALSE)&lt;3,0,1)</f>
        <v>#N/A</v>
      </c>
      <c r="Q4" s="16"/>
      <c r="R4" s="16">
        <f t="shared" ref="R4:AD4" si="1">+COUNTA(A:A)-3</f>
        <v>0</v>
      </c>
      <c r="S4" s="16">
        <f t="shared" si="1"/>
        <v>0</v>
      </c>
      <c r="T4" s="16">
        <f t="shared" si="1"/>
        <v>0</v>
      </c>
      <c r="U4" s="16">
        <f t="shared" si="1"/>
        <v>0</v>
      </c>
      <c r="V4" s="16">
        <f t="shared" si="1"/>
        <v>0</v>
      </c>
      <c r="W4" s="16">
        <f t="shared" si="1"/>
        <v>0</v>
      </c>
      <c r="X4" s="16">
        <f t="shared" si="1"/>
        <v>0</v>
      </c>
      <c r="Y4" s="16">
        <f t="shared" si="1"/>
        <v>0</v>
      </c>
      <c r="Z4" s="16">
        <f t="shared" si="1"/>
        <v>0</v>
      </c>
      <c r="AA4" s="16">
        <f t="shared" si="1"/>
        <v>0</v>
      </c>
      <c r="AB4" s="16">
        <f t="shared" si="1"/>
        <v>0</v>
      </c>
      <c r="AC4" s="16">
        <f t="shared" si="1"/>
        <v>0</v>
      </c>
      <c r="AD4" s="16">
        <f t="shared" si="1"/>
        <v>0</v>
      </c>
      <c r="AE4" s="21" t="e">
        <f>SUM(P4:AD4)</f>
        <v>#N/A</v>
      </c>
    </row>
    <row r="5" spans="17:31">
      <c r="Q5" s="17" t="s">
        <v>11623</v>
      </c>
      <c r="R5" s="18" t="e">
        <f t="shared" ref="R5:AD5" si="2">+R4/$S$1</f>
        <v>#DIV/0!</v>
      </c>
      <c r="S5" s="18" t="e">
        <f t="shared" si="2"/>
        <v>#DIV/0!</v>
      </c>
      <c r="T5" s="18" t="e">
        <f t="shared" si="2"/>
        <v>#DIV/0!</v>
      </c>
      <c r="U5" s="18" t="e">
        <f t="shared" si="2"/>
        <v>#DIV/0!</v>
      </c>
      <c r="V5" s="18" t="e">
        <f t="shared" si="2"/>
        <v>#DIV/0!</v>
      </c>
      <c r="W5" s="18" t="e">
        <f t="shared" si="2"/>
        <v>#DIV/0!</v>
      </c>
      <c r="X5" s="18" t="e">
        <f t="shared" si="2"/>
        <v>#DIV/0!</v>
      </c>
      <c r="Y5" s="18" t="e">
        <f t="shared" si="2"/>
        <v>#DIV/0!</v>
      </c>
      <c r="Z5" s="18" t="e">
        <f t="shared" si="2"/>
        <v>#DIV/0!</v>
      </c>
      <c r="AA5" s="18" t="e">
        <f t="shared" si="2"/>
        <v>#DIV/0!</v>
      </c>
      <c r="AB5" s="18" t="e">
        <f t="shared" si="2"/>
        <v>#DIV/0!</v>
      </c>
      <c r="AC5" s="18" t="e">
        <f t="shared" si="2"/>
        <v>#DIV/0!</v>
      </c>
      <c r="AD5" s="18" t="e">
        <f t="shared" si="2"/>
        <v>#DIV/0!</v>
      </c>
      <c r="AE5" s="21"/>
    </row>
    <row r="6" spans="17:31">
      <c r="Q6" s="17"/>
      <c r="R6" s="16">
        <f>+COUNTA([2]Sollev_pompe!A:A)-3</f>
        <v>1</v>
      </c>
      <c r="S6" s="16">
        <f>+COUNTA([2]Sollev_pompe!B:B)-3</f>
        <v>0</v>
      </c>
      <c r="T6" s="16">
        <f>+COUNTA([2]Sollev_pompe!C:C)-3</f>
        <v>0</v>
      </c>
      <c r="U6" s="16">
        <f>+COUNTA([2]Sollev_pompe!D:D)-3</f>
        <v>0</v>
      </c>
      <c r="V6" s="16">
        <f>+COUNTA([2]Sollev_pompe!E:E)-3</f>
        <v>0</v>
      </c>
      <c r="W6" s="16">
        <f>+COUNTA([2]Sollev_pompe!F:F)-3</f>
        <v>0</v>
      </c>
      <c r="X6" s="16">
        <f>+COUNTA([2]Sollev_pompe!G:G)-3</f>
        <v>0</v>
      </c>
      <c r="Y6" s="16">
        <f>+COUNTA([2]Sollev_pompe!H:H)-3</f>
        <v>0</v>
      </c>
      <c r="Z6" s="16">
        <f>+COUNTA([2]Sollev_pompe!I:I)-3</f>
        <v>0</v>
      </c>
      <c r="AA6" s="16">
        <f>+COUNTA([2]Sollev_pompe!J:J)-3</f>
        <v>0</v>
      </c>
      <c r="AB6" s="16">
        <f>+COUNTA([2]Sollev_pompe!K:K)-3</f>
        <v>0</v>
      </c>
      <c r="AC6" s="16">
        <f>+COUNTA([2]Sollev_pompe!L:L)-3</f>
        <v>0</v>
      </c>
      <c r="AD6" s="16">
        <f>+COUNTA([2]Sollev_pompe!M:M)-3</f>
        <v>0</v>
      </c>
      <c r="AE6" s="21">
        <f>SUM(P6:AD6)</f>
        <v>1</v>
      </c>
    </row>
    <row r="7" spans="17:31">
      <c r="Q7" s="17" t="s">
        <v>11625</v>
      </c>
      <c r="R7" s="18">
        <f t="shared" ref="R7:AD7" si="3">+R6/$S$2</f>
        <v>1</v>
      </c>
      <c r="S7" s="18">
        <f t="shared" si="3"/>
        <v>0</v>
      </c>
      <c r="T7" s="18">
        <f t="shared" si="3"/>
        <v>0</v>
      </c>
      <c r="U7" s="18">
        <f t="shared" si="3"/>
        <v>0</v>
      </c>
      <c r="V7" s="18">
        <f t="shared" si="3"/>
        <v>0</v>
      </c>
      <c r="W7" s="18">
        <f t="shared" si="3"/>
        <v>0</v>
      </c>
      <c r="X7" s="18">
        <f t="shared" si="3"/>
        <v>0</v>
      </c>
      <c r="Y7" s="18">
        <f t="shared" si="3"/>
        <v>0</v>
      </c>
      <c r="Z7" s="18">
        <f t="shared" si="3"/>
        <v>0</v>
      </c>
      <c r="AA7" s="18">
        <f t="shared" si="3"/>
        <v>0</v>
      </c>
      <c r="AB7" s="18">
        <f t="shared" si="3"/>
        <v>0</v>
      </c>
      <c r="AC7" s="18">
        <f t="shared" si="3"/>
        <v>0</v>
      </c>
      <c r="AD7" s="18">
        <f t="shared" si="3"/>
        <v>0</v>
      </c>
      <c r="AE7" s="21"/>
    </row>
    <row r="8" spans="17:31">
      <c r="Q8" s="17" t="s">
        <v>11626</v>
      </c>
      <c r="R8" s="19" t="e">
        <f t="shared" ref="R8:AD8" si="4">+R5-R7</f>
        <v>#DIV/0!</v>
      </c>
      <c r="S8" s="19" t="e">
        <f t="shared" si="4"/>
        <v>#DIV/0!</v>
      </c>
      <c r="T8" s="19" t="e">
        <f t="shared" si="4"/>
        <v>#DIV/0!</v>
      </c>
      <c r="U8" s="19" t="e">
        <f t="shared" si="4"/>
        <v>#DIV/0!</v>
      </c>
      <c r="V8" s="19" t="e">
        <f t="shared" si="4"/>
        <v>#DIV/0!</v>
      </c>
      <c r="W8" s="19" t="e">
        <f t="shared" si="4"/>
        <v>#DIV/0!</v>
      </c>
      <c r="X8" s="19" t="e">
        <f t="shared" si="4"/>
        <v>#DIV/0!</v>
      </c>
      <c r="Y8" s="19" t="e">
        <f t="shared" si="4"/>
        <v>#DIV/0!</v>
      </c>
      <c r="Z8" s="19" t="e">
        <f t="shared" si="4"/>
        <v>#DIV/0!</v>
      </c>
      <c r="AA8" s="19" t="e">
        <f t="shared" si="4"/>
        <v>#DIV/0!</v>
      </c>
      <c r="AB8" s="19" t="e">
        <f t="shared" si="4"/>
        <v>#DIV/0!</v>
      </c>
      <c r="AC8" s="19" t="e">
        <f t="shared" si="4"/>
        <v>#DIV/0!</v>
      </c>
      <c r="AD8" s="19" t="e">
        <f t="shared" si="4"/>
        <v>#DIV/0!</v>
      </c>
      <c r="AE8" s="21" t="e">
        <f>+AE4-AE6</f>
        <v>#N/A</v>
      </c>
    </row>
    <row r="9" spans="31:31">
      <c r="AE9" s="22" t="e">
        <f>+AE8/AE6</f>
        <v>#N/A</v>
      </c>
    </row>
  </sheetData>
  <pageMargins left="0.75" right="0.75" top="1" bottom="1" header="0.5" footer="0.5"/>
  <pageSetup paperSize="9"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8"/>
  <dimension ref="A1:AR163"/>
  <sheetViews>
    <sheetView zoomScale="90" zoomScaleNormal="90" workbookViewId="0">
      <selection activeCell="S4" sqref="A4:S4"/>
    </sheetView>
  </sheetViews>
  <sheetFormatPr defaultColWidth="10.7142857142857" defaultRowHeight="12.75"/>
  <cols>
    <col min="1" max="2" width="9" customWidth="1"/>
    <col min="3" max="3" width="41.5714285714286" customWidth="1"/>
    <col min="4" max="4" width="12" customWidth="1"/>
    <col min="5" max="5" width="9" customWidth="1"/>
    <col min="6" max="6" width="12.7142857142857" customWidth="1"/>
    <col min="7" max="13" width="9" customWidth="1"/>
    <col min="14" max="14" width="11.8571428571429" customWidth="1"/>
    <col min="15" max="15" width="9" customWidth="1"/>
    <col min="16" max="19" width="14.1428571428571" customWidth="1"/>
    <col min="20" max="20" width="15" style="4" customWidth="1"/>
    <col min="21" max="21" width="16.1428571428571" customWidth="1"/>
    <col min="22" max="22" width="29.7142857142857" style="29" customWidth="1"/>
    <col min="23" max="23" width="25.4285714285714" style="4" customWidth="1"/>
    <col min="24" max="24" width="15.7142857142857" style="4" customWidth="1"/>
    <col min="25" max="25" width="13.5714285714286" style="4" customWidth="1"/>
    <col min="26" max="40" width="15.5714285714286" style="4" customWidth="1"/>
    <col min="42" max="42" width="10.7142857142857" style="3" customWidth="1"/>
    <col min="43" max="43" width="69" style="3" customWidth="1"/>
    <col min="44" max="44" width="34.2857142857143" style="3" customWidth="1"/>
    <col min="45" max="16384" width="10.7142857142857" style="3" customWidth="1"/>
  </cols>
  <sheetData>
    <row r="1" s="1" customFormat="1" ht="56.25" customHeight="1" spans="1:44">
      <c r="A1" s="5" t="s">
        <v>11450</v>
      </c>
      <c r="B1" s="5" t="s">
        <v>11451</v>
      </c>
      <c r="C1" s="5" t="s">
        <v>12425</v>
      </c>
      <c r="D1" s="5" t="s">
        <v>12085</v>
      </c>
      <c r="E1" s="33" t="s">
        <v>12327</v>
      </c>
      <c r="F1" s="33" t="s">
        <v>12328</v>
      </c>
      <c r="G1" s="33" t="s">
        <v>12426</v>
      </c>
      <c r="H1" s="5" t="s">
        <v>12427</v>
      </c>
      <c r="I1" s="5" t="s">
        <v>12333</v>
      </c>
      <c r="J1" s="5" t="s">
        <v>12330</v>
      </c>
      <c r="K1" s="32" t="s">
        <v>12099</v>
      </c>
      <c r="L1" s="5" t="s">
        <v>11485</v>
      </c>
      <c r="M1" s="5" t="s">
        <v>11486</v>
      </c>
      <c r="N1" s="5" t="s">
        <v>11493</v>
      </c>
      <c r="O1" s="5" t="s">
        <v>12102</v>
      </c>
      <c r="P1" s="5" t="s">
        <v>12428</v>
      </c>
      <c r="Q1" s="33" t="s">
        <v>12429</v>
      </c>
      <c r="R1" s="5" t="s">
        <v>11503</v>
      </c>
      <c r="S1" s="25" t="s">
        <v>11504</v>
      </c>
      <c r="T1" s="10"/>
      <c r="V1" s="10"/>
      <c r="W1" s="15"/>
      <c r="X1" s="15" t="s">
        <v>11505</v>
      </c>
      <c r="Y1" s="15">
        <f>+COUNTA(B:B)-3</f>
        <v>0</v>
      </c>
      <c r="Z1" s="15"/>
      <c r="AA1" s="15"/>
      <c r="AB1" s="15"/>
      <c r="AC1" s="15"/>
      <c r="AD1" s="15"/>
      <c r="AE1" s="15"/>
      <c r="AF1" s="15"/>
      <c r="AG1" s="15"/>
      <c r="AH1" s="15"/>
      <c r="AI1" s="15"/>
      <c r="AJ1" s="15"/>
      <c r="AK1" s="15"/>
      <c r="AL1" s="15"/>
      <c r="AM1" s="15"/>
      <c r="AN1" s="15"/>
      <c r="AQ1" s="23" t="s">
        <v>11506</v>
      </c>
      <c r="AR1" s="23" t="str">
        <f>IF(SUM(T:T)=SUM(U:U),"OK","Errore: ripetizione codice origine")</f>
        <v>OK</v>
      </c>
    </row>
    <row r="2" s="2" customFormat="1" ht="67.5" customHeight="1" spans="1:44">
      <c r="A2" s="6" t="s">
        <v>12430</v>
      </c>
      <c r="B2" s="6" t="s">
        <v>11508</v>
      </c>
      <c r="C2" s="6" t="s">
        <v>11509</v>
      </c>
      <c r="D2" s="6" t="s">
        <v>12111</v>
      </c>
      <c r="E2" s="35" t="s">
        <v>12341</v>
      </c>
      <c r="F2" s="35" t="s">
        <v>12431</v>
      </c>
      <c r="G2" s="35" t="s">
        <v>12432</v>
      </c>
      <c r="H2" s="6" t="s">
        <v>12433</v>
      </c>
      <c r="I2" s="6" t="s">
        <v>12434</v>
      </c>
      <c r="J2" s="6" t="s">
        <v>12435</v>
      </c>
      <c r="K2" s="34" t="s">
        <v>83</v>
      </c>
      <c r="L2" s="6" t="s">
        <v>11542</v>
      </c>
      <c r="M2" s="6" t="s">
        <v>11543</v>
      </c>
      <c r="N2" s="6" t="s">
        <v>11550</v>
      </c>
      <c r="O2" s="6" t="s">
        <v>12127</v>
      </c>
      <c r="P2" s="6" t="s">
        <v>12436</v>
      </c>
      <c r="Q2" s="35" t="s">
        <v>12437</v>
      </c>
      <c r="R2" s="6" t="s">
        <v>11560</v>
      </c>
      <c r="S2" s="26"/>
      <c r="T2" s="10"/>
      <c r="U2" s="12"/>
      <c r="V2" s="10"/>
      <c r="W2" s="15"/>
      <c r="X2" s="15" t="s">
        <v>11561</v>
      </c>
      <c r="Y2" s="15">
        <f>+COUNTA([2]Collettori!B:B)-3</f>
        <v>1</v>
      </c>
      <c r="Z2" s="15"/>
      <c r="AA2" s="15"/>
      <c r="AB2" s="15"/>
      <c r="AC2" s="15"/>
      <c r="AD2" s="15"/>
      <c r="AE2" s="15"/>
      <c r="AF2" s="15"/>
      <c r="AG2" s="15"/>
      <c r="AH2" s="15"/>
      <c r="AI2" s="15"/>
      <c r="AJ2" s="15"/>
      <c r="AK2" s="15"/>
      <c r="AL2" s="15"/>
      <c r="AM2" s="15"/>
      <c r="AN2" s="15"/>
      <c r="AP2" s="1"/>
      <c r="AQ2" s="24" t="s">
        <v>12438</v>
      </c>
      <c r="AR2" s="24" t="str">
        <f>+IF(SUM(V:V)=0,"OK","Dati non completi")</f>
        <v>Dati non completi</v>
      </c>
    </row>
    <row r="3" s="1" customFormat="1" ht="57.75" customHeight="1" spans="1:44">
      <c r="A3" s="7" t="s">
        <v>12439</v>
      </c>
      <c r="B3" s="7" t="s">
        <v>12440</v>
      </c>
      <c r="C3" s="7" t="s">
        <v>12441</v>
      </c>
      <c r="D3" s="7" t="s">
        <v>12442</v>
      </c>
      <c r="E3" s="7">
        <v>117300</v>
      </c>
      <c r="F3" s="7">
        <v>117400</v>
      </c>
      <c r="G3" s="7">
        <v>117500</v>
      </c>
      <c r="H3" s="7" t="s">
        <v>12443</v>
      </c>
      <c r="I3" s="7" t="s">
        <v>12444</v>
      </c>
      <c r="J3" s="7" t="s">
        <v>12445</v>
      </c>
      <c r="K3" s="7" t="s">
        <v>12446</v>
      </c>
      <c r="L3" s="7" t="s">
        <v>12447</v>
      </c>
      <c r="M3" s="7" t="s">
        <v>12448</v>
      </c>
      <c r="N3" s="7" t="s">
        <v>12449</v>
      </c>
      <c r="O3" s="7" t="s">
        <v>12450</v>
      </c>
      <c r="P3" s="7" t="s">
        <v>12451</v>
      </c>
      <c r="Q3" s="7">
        <v>119300</v>
      </c>
      <c r="R3" s="7" t="s">
        <v>12452</v>
      </c>
      <c r="S3" s="27"/>
      <c r="T3" s="10" t="s">
        <v>11614</v>
      </c>
      <c r="U3" s="14" t="s">
        <v>11615</v>
      </c>
      <c r="V3" s="10" t="s">
        <v>12453</v>
      </c>
      <c r="W3" s="15" t="s">
        <v>11619</v>
      </c>
      <c r="X3" s="15" t="str">
        <f t="shared" ref="X3:AN3" si="0">+A1</f>
        <v>codice opera [idt]</v>
      </c>
      <c r="Y3" s="15" t="str">
        <f t="shared" si="0"/>
        <v>codice origine [testo]</v>
      </c>
      <c r="Z3" s="15" t="str">
        <f t="shared" si="0"/>
        <v>descrizione collettore [testo]</v>
      </c>
      <c r="AA3" s="15" t="str">
        <f t="shared" si="0"/>
        <v>lunghezza totale [km]</v>
      </c>
      <c r="AB3" s="38" t="str">
        <f t="shared" si="0"/>
        <v>utenze totali [nr]</v>
      </c>
      <c r="AC3" s="38" t="str">
        <f t="shared" si="0"/>
        <v>utenze industriali [nr]</v>
      </c>
      <c r="AD3" s="38" t="str">
        <f t="shared" si="0"/>
        <v>volumi utenze industriali [mc/anno]</v>
      </c>
      <c r="AE3" s="15" t="str">
        <f t="shared" si="0"/>
        <v>volume trasportato [mc/anno]</v>
      </c>
      <c r="AF3" s="15" t="str">
        <f t="shared" si="0"/>
        <v>scarico superficiale [sn]</v>
      </c>
      <c r="AG3" s="15" t="str">
        <f t="shared" si="0"/>
        <v>numero scaricatori piena [nr]</v>
      </c>
      <c r="AH3" s="15" t="str">
        <f t="shared" si="0"/>
        <v>numero di riparazioni sulle condotte [nr]</v>
      </c>
      <c r="AI3" s="15" t="str">
        <f t="shared" si="0"/>
        <v>tipo telecontrollo [idn]</v>
      </c>
      <c r="AJ3" s="15" t="str">
        <f t="shared" si="0"/>
        <v>misura portata [sn]</v>
      </c>
      <c r="AK3" s="15" t="str">
        <f t="shared" si="0"/>
        <v>opera stato [idn]</v>
      </c>
      <c r="AL3" s="15" t="str">
        <f t="shared" si="0"/>
        <v>ind.conf. lunghezza totale [idt]</v>
      </c>
      <c r="AM3" s="15" t="str">
        <f t="shared" si="0"/>
        <v>ind.conf. volume trasportato [idt]</v>
      </c>
      <c r="AN3" s="38" t="str">
        <f t="shared" si="0"/>
        <v>ind.conf. volumi utenze industriali [idt]</v>
      </c>
      <c r="AO3" s="20" t="s">
        <v>11620</v>
      </c>
      <c r="AP3" s="2"/>
      <c r="AQ3" s="24" t="s">
        <v>11624</v>
      </c>
      <c r="AR3" s="24" t="e">
        <f>+IF(MIN(X8:AN8)=0%,"OK","Grado di compilazione inferiore a quello del DBI A-1")</f>
        <v>#DIV/0!</v>
      </c>
    </row>
    <row r="4" ht="15" customHeight="1" spans="1:41">
      <c r="A4" s="3"/>
      <c r="B4" s="3"/>
      <c r="C4" s="3"/>
      <c r="D4" s="3"/>
      <c r="E4" s="3"/>
      <c r="F4" s="3"/>
      <c r="G4" s="3"/>
      <c r="H4" s="3"/>
      <c r="I4" s="3"/>
      <c r="J4" s="3"/>
      <c r="K4" s="3"/>
      <c r="L4" s="3"/>
      <c r="M4" s="3"/>
      <c r="N4" s="3"/>
      <c r="O4" s="3"/>
      <c r="T4" s="4">
        <f>+IF(B4&gt;0,1,0)</f>
        <v>0</v>
      </c>
      <c r="U4" s="10">
        <f>COUNTIF(B:B,B4)</f>
        <v>0</v>
      </c>
      <c r="V4" s="37">
        <f>+IF(N4&gt;=3,0,IF(COUNTIF(Collett_com_serv!A:A,B4)&gt;0,0,1))</f>
        <v>1</v>
      </c>
      <c r="W4" s="16"/>
      <c r="X4" s="16">
        <f t="shared" ref="X4:AN4" si="1">+COUNTA(A:A)-3</f>
        <v>0</v>
      </c>
      <c r="Y4" s="16">
        <f t="shared" si="1"/>
        <v>0</v>
      </c>
      <c r="Z4" s="16">
        <f t="shared" si="1"/>
        <v>0</v>
      </c>
      <c r="AA4" s="16">
        <f t="shared" si="1"/>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21">
        <f>SUM(X4:AN4)</f>
        <v>0</v>
      </c>
    </row>
    <row r="5" ht="15" customHeight="1" spans="1:41">
      <c r="A5" s="3"/>
      <c r="B5" s="3"/>
      <c r="C5" s="3"/>
      <c r="D5" s="3"/>
      <c r="E5" s="3"/>
      <c r="F5" s="3"/>
      <c r="G5" s="3"/>
      <c r="H5" s="3"/>
      <c r="I5" s="3"/>
      <c r="J5" s="3"/>
      <c r="K5" s="3"/>
      <c r="L5" s="3"/>
      <c r="M5" s="3"/>
      <c r="N5" s="36"/>
      <c r="O5" s="3"/>
      <c r="U5" s="4"/>
      <c r="V5" s="37"/>
      <c r="W5" s="17" t="s">
        <v>11623</v>
      </c>
      <c r="X5" s="18" t="e">
        <f t="shared" ref="X5:AN5" si="2">+X4/$Y$1</f>
        <v>#DIV/0!</v>
      </c>
      <c r="Y5" s="18" t="e">
        <f t="shared" si="2"/>
        <v>#DIV/0!</v>
      </c>
      <c r="Z5" s="18" t="e">
        <f t="shared" si="2"/>
        <v>#DIV/0!</v>
      </c>
      <c r="AA5" s="18" t="e">
        <f t="shared" si="2"/>
        <v>#DIV/0!</v>
      </c>
      <c r="AB5" s="18" t="e">
        <f t="shared" si="2"/>
        <v>#DIV/0!</v>
      </c>
      <c r="AC5" s="18" t="e">
        <f t="shared" si="2"/>
        <v>#DIV/0!</v>
      </c>
      <c r="AD5" s="18" t="e">
        <f t="shared" si="2"/>
        <v>#DIV/0!</v>
      </c>
      <c r="AE5" s="18" t="e">
        <f t="shared" si="2"/>
        <v>#DIV/0!</v>
      </c>
      <c r="AF5" s="18" t="e">
        <f t="shared" si="2"/>
        <v>#DIV/0!</v>
      </c>
      <c r="AG5" s="18" t="e">
        <f t="shared" si="2"/>
        <v>#DIV/0!</v>
      </c>
      <c r="AH5" s="18" t="e">
        <f t="shared" si="2"/>
        <v>#DIV/0!</v>
      </c>
      <c r="AI5" s="18" t="e">
        <f t="shared" si="2"/>
        <v>#DIV/0!</v>
      </c>
      <c r="AJ5" s="18" t="e">
        <f t="shared" si="2"/>
        <v>#DIV/0!</v>
      </c>
      <c r="AK5" s="18" t="e">
        <f t="shared" si="2"/>
        <v>#DIV/0!</v>
      </c>
      <c r="AL5" s="18" t="e">
        <f t="shared" si="2"/>
        <v>#DIV/0!</v>
      </c>
      <c r="AM5" s="18" t="e">
        <f t="shared" si="2"/>
        <v>#DIV/0!</v>
      </c>
      <c r="AN5" s="18" t="e">
        <f t="shared" si="2"/>
        <v>#DIV/0!</v>
      </c>
      <c r="AO5" s="21"/>
    </row>
    <row r="6" ht="15" customHeight="1" spans="1:41">
      <c r="A6" s="3"/>
      <c r="B6" s="3"/>
      <c r="C6" s="3"/>
      <c r="D6" s="3"/>
      <c r="E6" s="3"/>
      <c r="F6" s="3"/>
      <c r="G6" s="3"/>
      <c r="H6" s="3"/>
      <c r="I6" s="3"/>
      <c r="J6" s="3"/>
      <c r="K6" s="3"/>
      <c r="L6" s="3"/>
      <c r="M6" s="3"/>
      <c r="N6" s="36"/>
      <c r="O6" s="3"/>
      <c r="U6" s="4"/>
      <c r="V6" s="37"/>
      <c r="W6" s="17"/>
      <c r="X6" s="16">
        <f>+COUNTA([2]Collettori!A:A)-3</f>
        <v>0</v>
      </c>
      <c r="Y6" s="16">
        <f>+COUNTA([2]Collettori!B:B)-3</f>
        <v>1</v>
      </c>
      <c r="Z6" s="16">
        <f>+COUNTA([2]Collettori!C:C)-3</f>
        <v>1</v>
      </c>
      <c r="AA6" s="16">
        <f>+COUNTA([2]Collettori!D:D)-3</f>
        <v>0</v>
      </c>
      <c r="AB6" s="16">
        <f>+COUNTA([2]Collettori!E:E)-3</f>
        <v>0</v>
      </c>
      <c r="AC6" s="16">
        <f>+COUNTA([2]Collettori!F:F)-3</f>
        <v>0</v>
      </c>
      <c r="AD6" s="16">
        <f>+COUNTA([2]Collettori!G:G)-3</f>
        <v>0</v>
      </c>
      <c r="AE6" s="16">
        <f>+COUNTA([2]Collettori!H:H)-3</f>
        <v>0</v>
      </c>
      <c r="AF6" s="16">
        <f>+COUNTA([2]Collettori!I:I)-3</f>
        <v>0</v>
      </c>
      <c r="AG6" s="16">
        <f>+COUNTA([2]Collettori!J:J)-3</f>
        <v>0</v>
      </c>
      <c r="AH6" s="16">
        <f>+COUNTA([2]Collettori!K:K)-3</f>
        <v>0</v>
      </c>
      <c r="AI6" s="16">
        <f>+COUNTA([2]Collettori!L:L)-3</f>
        <v>0</v>
      </c>
      <c r="AJ6" s="16">
        <f>+COUNTA([2]Collettori!M:M)-3</f>
        <v>0</v>
      </c>
      <c r="AK6" s="16">
        <f>+COUNTA([2]Collettori!N:N)-3</f>
        <v>1</v>
      </c>
      <c r="AL6" s="16">
        <f>+COUNTA([2]Collettori!O:O)-3</f>
        <v>0</v>
      </c>
      <c r="AM6" s="16">
        <f>+COUNTA([2]Collettori!P:P)-3</f>
        <v>0</v>
      </c>
      <c r="AN6" s="16">
        <f>+COUNTA([2]Collettori!Q:Q)-3</f>
        <v>0</v>
      </c>
      <c r="AO6" s="21">
        <f>SUM(X6:AN6)</f>
        <v>3</v>
      </c>
    </row>
    <row r="7" ht="15" customHeight="1" spans="1:41">
      <c r="A7" s="3"/>
      <c r="B7" s="3"/>
      <c r="C7" s="3"/>
      <c r="D7" s="3"/>
      <c r="E7" s="3"/>
      <c r="F7" s="3"/>
      <c r="G7" s="3"/>
      <c r="H7" s="3"/>
      <c r="I7" s="3"/>
      <c r="J7" s="3"/>
      <c r="K7" s="3"/>
      <c r="L7" s="3"/>
      <c r="M7" s="3"/>
      <c r="N7" s="36"/>
      <c r="O7" s="3"/>
      <c r="U7" s="4"/>
      <c r="V7" s="37"/>
      <c r="W7" s="17" t="s">
        <v>11625</v>
      </c>
      <c r="X7" s="18">
        <f t="shared" ref="X7:AN7" si="3">+X6/$Y$2</f>
        <v>0</v>
      </c>
      <c r="Y7" s="18">
        <f t="shared" si="3"/>
        <v>1</v>
      </c>
      <c r="Z7" s="18">
        <f t="shared" si="3"/>
        <v>1</v>
      </c>
      <c r="AA7" s="18">
        <f t="shared" si="3"/>
        <v>0</v>
      </c>
      <c r="AB7" s="18">
        <f t="shared" si="3"/>
        <v>0</v>
      </c>
      <c r="AC7" s="18">
        <f t="shared" si="3"/>
        <v>0</v>
      </c>
      <c r="AD7" s="18">
        <f t="shared" si="3"/>
        <v>0</v>
      </c>
      <c r="AE7" s="18">
        <f t="shared" si="3"/>
        <v>0</v>
      </c>
      <c r="AF7" s="18">
        <f t="shared" si="3"/>
        <v>0</v>
      </c>
      <c r="AG7" s="18">
        <f t="shared" si="3"/>
        <v>0</v>
      </c>
      <c r="AH7" s="18">
        <f t="shared" si="3"/>
        <v>0</v>
      </c>
      <c r="AI7" s="18">
        <f t="shared" si="3"/>
        <v>0</v>
      </c>
      <c r="AJ7" s="18">
        <f t="shared" si="3"/>
        <v>0</v>
      </c>
      <c r="AK7" s="18">
        <f t="shared" si="3"/>
        <v>1</v>
      </c>
      <c r="AL7" s="18">
        <f t="shared" si="3"/>
        <v>0</v>
      </c>
      <c r="AM7" s="18">
        <f t="shared" si="3"/>
        <v>0</v>
      </c>
      <c r="AN7" s="18">
        <f t="shared" si="3"/>
        <v>0</v>
      </c>
      <c r="AO7" s="21"/>
    </row>
    <row r="8" ht="15" customHeight="1" spans="1:41">
      <c r="A8" s="3"/>
      <c r="B8" s="3"/>
      <c r="C8" s="3"/>
      <c r="D8" s="3"/>
      <c r="E8" s="3"/>
      <c r="F8" s="3"/>
      <c r="G8" s="3"/>
      <c r="H8" s="3"/>
      <c r="I8" s="3"/>
      <c r="J8" s="3"/>
      <c r="K8" s="3"/>
      <c r="L8" s="3"/>
      <c r="M8" s="3"/>
      <c r="N8" s="36"/>
      <c r="O8" s="3"/>
      <c r="U8" s="4"/>
      <c r="V8" s="37"/>
      <c r="W8" s="17" t="s">
        <v>11626</v>
      </c>
      <c r="X8" s="19" t="e">
        <f t="shared" ref="X8:AN8" si="4">+X5-X7</f>
        <v>#DIV/0!</v>
      </c>
      <c r="Y8" s="19" t="e">
        <f t="shared" si="4"/>
        <v>#DIV/0!</v>
      </c>
      <c r="Z8" s="19" t="e">
        <f t="shared" si="4"/>
        <v>#DIV/0!</v>
      </c>
      <c r="AA8" s="19" t="e">
        <f t="shared" si="4"/>
        <v>#DIV/0!</v>
      </c>
      <c r="AB8" s="19" t="e">
        <f t="shared" si="4"/>
        <v>#DIV/0!</v>
      </c>
      <c r="AC8" s="19" t="e">
        <f t="shared" si="4"/>
        <v>#DIV/0!</v>
      </c>
      <c r="AD8" s="19" t="e">
        <f t="shared" si="4"/>
        <v>#DIV/0!</v>
      </c>
      <c r="AE8" s="19" t="e">
        <f t="shared" si="4"/>
        <v>#DIV/0!</v>
      </c>
      <c r="AF8" s="19" t="e">
        <f t="shared" si="4"/>
        <v>#DIV/0!</v>
      </c>
      <c r="AG8" s="19" t="e">
        <f t="shared" si="4"/>
        <v>#DIV/0!</v>
      </c>
      <c r="AH8" s="19" t="e">
        <f t="shared" si="4"/>
        <v>#DIV/0!</v>
      </c>
      <c r="AI8" s="19" t="e">
        <f t="shared" si="4"/>
        <v>#DIV/0!</v>
      </c>
      <c r="AJ8" s="19" t="e">
        <f t="shared" si="4"/>
        <v>#DIV/0!</v>
      </c>
      <c r="AK8" s="19" t="e">
        <f t="shared" si="4"/>
        <v>#DIV/0!</v>
      </c>
      <c r="AL8" s="19" t="e">
        <f t="shared" si="4"/>
        <v>#DIV/0!</v>
      </c>
      <c r="AM8" s="19" t="e">
        <f t="shared" si="4"/>
        <v>#DIV/0!</v>
      </c>
      <c r="AN8" s="19" t="e">
        <f t="shared" si="4"/>
        <v>#DIV/0!</v>
      </c>
      <c r="AO8" s="21">
        <f>+AO4-AO6</f>
        <v>-3</v>
      </c>
    </row>
    <row r="9" ht="15" customHeight="1" spans="1:41">
      <c r="A9" s="3"/>
      <c r="B9" s="3"/>
      <c r="C9" s="3"/>
      <c r="D9" s="3"/>
      <c r="E9" s="3"/>
      <c r="F9" s="3"/>
      <c r="G9" s="3"/>
      <c r="H9" s="3"/>
      <c r="I9" s="3"/>
      <c r="J9" s="3"/>
      <c r="K9" s="3"/>
      <c r="L9" s="3"/>
      <c r="M9" s="3"/>
      <c r="N9" s="36"/>
      <c r="O9" s="3"/>
      <c r="U9" s="4"/>
      <c r="V9" s="37"/>
      <c r="AO9" s="22">
        <f>+AO8/AO6</f>
        <v>-1</v>
      </c>
    </row>
    <row r="10" ht="15" customHeight="1" spans="1:22">
      <c r="A10" s="3"/>
      <c r="B10" s="3"/>
      <c r="C10" s="3"/>
      <c r="D10" s="3"/>
      <c r="E10" s="3"/>
      <c r="F10" s="3"/>
      <c r="G10" s="3"/>
      <c r="H10" s="3"/>
      <c r="I10" s="3"/>
      <c r="J10" s="3"/>
      <c r="K10" s="3"/>
      <c r="L10" s="3"/>
      <c r="M10" s="3"/>
      <c r="N10" s="36"/>
      <c r="O10" s="3"/>
      <c r="U10" s="4"/>
      <c r="V10" s="37"/>
    </row>
    <row r="11" ht="15" customHeight="1" spans="1:22">
      <c r="A11" s="3"/>
      <c r="B11" s="3"/>
      <c r="C11" s="3"/>
      <c r="D11" s="3"/>
      <c r="E11" s="3"/>
      <c r="F11" s="3"/>
      <c r="G11" s="3"/>
      <c r="H11" s="3"/>
      <c r="I11" s="3"/>
      <c r="J11" s="3"/>
      <c r="K11" s="3"/>
      <c r="L11" s="3"/>
      <c r="M11" s="3"/>
      <c r="N11" s="36"/>
      <c r="O11" s="3"/>
      <c r="U11" s="4"/>
      <c r="V11" s="37"/>
    </row>
    <row r="12" ht="15" customHeight="1" spans="1:22">
      <c r="A12" s="3"/>
      <c r="B12" s="3"/>
      <c r="C12" s="3"/>
      <c r="D12" s="3"/>
      <c r="E12" s="3"/>
      <c r="F12" s="3"/>
      <c r="G12" s="3"/>
      <c r="H12" s="3"/>
      <c r="I12" s="3"/>
      <c r="J12" s="3"/>
      <c r="K12" s="3"/>
      <c r="L12" s="3"/>
      <c r="M12" s="3"/>
      <c r="N12" s="36"/>
      <c r="O12" s="3"/>
      <c r="U12" s="4"/>
      <c r="V12" s="37"/>
    </row>
    <row r="13" ht="15" customHeight="1" spans="1:22">
      <c r="A13" s="3"/>
      <c r="B13" s="3"/>
      <c r="C13" s="3"/>
      <c r="D13" s="3"/>
      <c r="E13" s="3"/>
      <c r="F13" s="3"/>
      <c r="G13" s="3"/>
      <c r="H13" s="3"/>
      <c r="I13" s="3"/>
      <c r="J13" s="3"/>
      <c r="K13" s="3"/>
      <c r="L13" s="3"/>
      <c r="M13" s="3"/>
      <c r="N13" s="36"/>
      <c r="O13" s="3"/>
      <c r="U13" s="4"/>
      <c r="V13" s="37"/>
    </row>
    <row r="14" ht="15" customHeight="1" spans="1:22">
      <c r="A14" s="3"/>
      <c r="B14" s="3"/>
      <c r="C14" s="3"/>
      <c r="D14" s="3"/>
      <c r="E14" s="3"/>
      <c r="F14" s="3"/>
      <c r="G14" s="3"/>
      <c r="H14" s="3"/>
      <c r="I14" s="3"/>
      <c r="J14" s="3"/>
      <c r="K14" s="3"/>
      <c r="L14" s="3"/>
      <c r="M14" s="3"/>
      <c r="N14" s="36"/>
      <c r="O14" s="3"/>
      <c r="U14" s="4"/>
      <c r="V14" s="37"/>
    </row>
    <row r="15" ht="15" customHeight="1" spans="1:22">
      <c r="A15" s="3"/>
      <c r="B15" s="3"/>
      <c r="C15" s="3"/>
      <c r="D15" s="3"/>
      <c r="E15" s="3"/>
      <c r="F15" s="3"/>
      <c r="G15" s="3"/>
      <c r="H15" s="3"/>
      <c r="I15" s="3"/>
      <c r="J15" s="3"/>
      <c r="K15" s="3"/>
      <c r="L15" s="3"/>
      <c r="M15" s="3"/>
      <c r="N15" s="36"/>
      <c r="O15" s="3"/>
      <c r="U15" s="4"/>
      <c r="V15" s="37"/>
    </row>
    <row r="16" ht="15" customHeight="1" spans="1:22">
      <c r="A16" s="3"/>
      <c r="B16" s="3"/>
      <c r="C16" s="3"/>
      <c r="D16" s="3"/>
      <c r="E16" s="3"/>
      <c r="F16" s="3"/>
      <c r="G16" s="3"/>
      <c r="H16" s="3"/>
      <c r="I16" s="3"/>
      <c r="J16" s="3"/>
      <c r="K16" s="3"/>
      <c r="L16" s="3"/>
      <c r="M16" s="3"/>
      <c r="N16" s="36"/>
      <c r="O16" s="3"/>
      <c r="U16" s="4"/>
      <c r="V16" s="37"/>
    </row>
    <row r="17" ht="15" customHeight="1" spans="1:22">
      <c r="A17" s="3"/>
      <c r="B17" s="3"/>
      <c r="C17" s="3"/>
      <c r="D17" s="3"/>
      <c r="E17" s="3"/>
      <c r="F17" s="3"/>
      <c r="G17" s="3"/>
      <c r="H17" s="3"/>
      <c r="I17" s="3"/>
      <c r="J17" s="3"/>
      <c r="K17" s="3"/>
      <c r="L17" s="3"/>
      <c r="M17" s="3"/>
      <c r="N17" s="36"/>
      <c r="O17" s="3"/>
      <c r="U17" s="4"/>
      <c r="V17" s="37"/>
    </row>
    <row r="18" ht="15" customHeight="1" spans="1:22">
      <c r="A18" s="3"/>
      <c r="B18" s="3"/>
      <c r="C18" s="3"/>
      <c r="D18" s="3"/>
      <c r="E18" s="3"/>
      <c r="F18" s="3"/>
      <c r="G18" s="3"/>
      <c r="H18" s="3"/>
      <c r="I18" s="3"/>
      <c r="J18" s="3"/>
      <c r="K18" s="3"/>
      <c r="L18" s="3"/>
      <c r="M18" s="3"/>
      <c r="N18" s="36"/>
      <c r="O18" s="3"/>
      <c r="U18" s="4"/>
      <c r="V18" s="37"/>
    </row>
    <row r="19" ht="15" customHeight="1" spans="1:22">
      <c r="A19" s="3"/>
      <c r="B19" s="3"/>
      <c r="C19" s="3"/>
      <c r="D19" s="3"/>
      <c r="E19" s="3"/>
      <c r="F19" s="3"/>
      <c r="G19" s="3"/>
      <c r="H19" s="3"/>
      <c r="I19" s="3"/>
      <c r="J19" s="3"/>
      <c r="K19" s="3"/>
      <c r="L19" s="3"/>
      <c r="M19" s="3"/>
      <c r="N19" s="36"/>
      <c r="O19" s="3"/>
      <c r="U19" s="4"/>
      <c r="V19" s="37"/>
    </row>
    <row r="20" ht="15" customHeight="1" spans="1:22">
      <c r="A20" s="3"/>
      <c r="B20" s="3"/>
      <c r="C20" s="3"/>
      <c r="D20" s="3"/>
      <c r="E20" s="3"/>
      <c r="F20" s="3"/>
      <c r="G20" s="3"/>
      <c r="H20" s="3"/>
      <c r="I20" s="3"/>
      <c r="J20" s="3"/>
      <c r="K20" s="3"/>
      <c r="L20" s="3"/>
      <c r="M20" s="3"/>
      <c r="N20" s="36"/>
      <c r="O20" s="3"/>
      <c r="U20" s="4"/>
      <c r="V20" s="37"/>
    </row>
    <row r="21" ht="15" customHeight="1" spans="1:22">
      <c r="A21" s="3"/>
      <c r="B21" s="3"/>
      <c r="C21" s="3"/>
      <c r="D21" s="3"/>
      <c r="E21" s="3"/>
      <c r="F21" s="3"/>
      <c r="G21" s="3"/>
      <c r="H21" s="3"/>
      <c r="I21" s="3"/>
      <c r="J21" s="3"/>
      <c r="K21" s="3"/>
      <c r="L21" s="3"/>
      <c r="M21" s="3"/>
      <c r="N21" s="36"/>
      <c r="O21" s="3"/>
      <c r="U21" s="4"/>
      <c r="V21" s="37"/>
    </row>
    <row r="22" ht="15" customHeight="1" spans="1:22">
      <c r="A22" s="3"/>
      <c r="B22" s="3"/>
      <c r="C22" s="3"/>
      <c r="D22" s="3"/>
      <c r="E22" s="3"/>
      <c r="F22" s="3"/>
      <c r="G22" s="3"/>
      <c r="H22" s="3"/>
      <c r="I22" s="3"/>
      <c r="J22" s="3"/>
      <c r="K22" s="3"/>
      <c r="L22" s="3"/>
      <c r="M22" s="3"/>
      <c r="N22" s="36"/>
      <c r="O22" s="3"/>
      <c r="U22" s="4"/>
      <c r="V22" s="37"/>
    </row>
    <row r="23" ht="15" customHeight="1" spans="1:22">
      <c r="A23" s="3"/>
      <c r="B23" s="3"/>
      <c r="C23" s="3"/>
      <c r="D23" s="3"/>
      <c r="E23" s="3"/>
      <c r="F23" s="3"/>
      <c r="G23" s="3"/>
      <c r="H23" s="3"/>
      <c r="I23" s="3"/>
      <c r="J23" s="3"/>
      <c r="K23" s="3"/>
      <c r="L23" s="3"/>
      <c r="M23" s="3"/>
      <c r="N23" s="36"/>
      <c r="O23" s="3"/>
      <c r="U23" s="4"/>
      <c r="V23" s="37"/>
    </row>
    <row r="24" ht="15" customHeight="1" spans="1:22">
      <c r="A24" s="3"/>
      <c r="B24" s="3"/>
      <c r="C24" s="3"/>
      <c r="D24" s="3"/>
      <c r="E24" s="3"/>
      <c r="F24" s="3"/>
      <c r="G24" s="3"/>
      <c r="H24" s="3"/>
      <c r="I24" s="3"/>
      <c r="J24" s="3"/>
      <c r="K24" s="3"/>
      <c r="L24" s="3"/>
      <c r="M24" s="3"/>
      <c r="N24" s="36"/>
      <c r="O24" s="3"/>
      <c r="U24" s="4"/>
      <c r="V24" s="37"/>
    </row>
    <row r="25" ht="15" customHeight="1" spans="1:22">
      <c r="A25" s="3"/>
      <c r="B25" s="3"/>
      <c r="C25" s="3"/>
      <c r="D25" s="3"/>
      <c r="E25" s="3"/>
      <c r="F25" s="3"/>
      <c r="G25" s="3"/>
      <c r="H25" s="3"/>
      <c r="I25" s="3"/>
      <c r="J25" s="3"/>
      <c r="K25" s="3"/>
      <c r="L25" s="3"/>
      <c r="M25" s="3"/>
      <c r="N25" s="36"/>
      <c r="O25" s="3"/>
      <c r="U25" s="4"/>
      <c r="V25" s="37"/>
    </row>
    <row r="26" ht="15" customHeight="1" spans="1:22">
      <c r="A26" s="3"/>
      <c r="B26" s="3"/>
      <c r="C26" s="3"/>
      <c r="D26" s="3"/>
      <c r="E26" s="3"/>
      <c r="F26" s="3"/>
      <c r="G26" s="3"/>
      <c r="H26" s="3"/>
      <c r="I26" s="3"/>
      <c r="J26" s="3"/>
      <c r="K26" s="3"/>
      <c r="L26" s="3"/>
      <c r="M26" s="3"/>
      <c r="N26" s="36"/>
      <c r="O26" s="3"/>
      <c r="U26" s="4"/>
      <c r="V26" s="37"/>
    </row>
    <row r="27" ht="15" customHeight="1" spans="1:22">
      <c r="A27" s="3"/>
      <c r="B27" s="3"/>
      <c r="C27" s="3"/>
      <c r="D27" s="3"/>
      <c r="E27" s="3"/>
      <c r="F27" s="3"/>
      <c r="G27" s="3"/>
      <c r="H27" s="3"/>
      <c r="I27" s="3"/>
      <c r="J27" s="3"/>
      <c r="K27" s="3"/>
      <c r="L27" s="3"/>
      <c r="M27" s="3"/>
      <c r="N27" s="36"/>
      <c r="O27" s="3"/>
      <c r="U27" s="4"/>
      <c r="V27" s="37"/>
    </row>
    <row r="28" ht="15" customHeight="1" spans="1:22">
      <c r="A28" s="3"/>
      <c r="B28" s="3"/>
      <c r="C28" s="3"/>
      <c r="D28" s="3"/>
      <c r="E28" s="3"/>
      <c r="F28" s="3"/>
      <c r="G28" s="3"/>
      <c r="H28" s="3"/>
      <c r="I28" s="3"/>
      <c r="J28" s="3"/>
      <c r="K28" s="3"/>
      <c r="L28" s="3"/>
      <c r="M28" s="3"/>
      <c r="N28" s="36"/>
      <c r="O28" s="3"/>
      <c r="U28" s="4"/>
      <c r="V28" s="37"/>
    </row>
    <row r="29" ht="15" customHeight="1" spans="1:22">
      <c r="A29" s="3"/>
      <c r="B29" s="3"/>
      <c r="C29" s="3"/>
      <c r="D29" s="3"/>
      <c r="E29" s="3"/>
      <c r="F29" s="3"/>
      <c r="G29" s="3"/>
      <c r="H29" s="3"/>
      <c r="I29" s="3"/>
      <c r="J29" s="3"/>
      <c r="K29" s="3"/>
      <c r="L29" s="3"/>
      <c r="M29" s="3"/>
      <c r="N29" s="36"/>
      <c r="O29" s="3"/>
      <c r="U29" s="4"/>
      <c r="V29" s="37"/>
    </row>
    <row r="30" ht="15" customHeight="1" spans="1:22">
      <c r="A30" s="3"/>
      <c r="B30" s="3"/>
      <c r="C30" s="3"/>
      <c r="D30" s="3"/>
      <c r="E30" s="3"/>
      <c r="F30" s="3"/>
      <c r="G30" s="3"/>
      <c r="H30" s="3"/>
      <c r="I30" s="3"/>
      <c r="J30" s="3"/>
      <c r="K30" s="3"/>
      <c r="L30" s="3"/>
      <c r="M30" s="3"/>
      <c r="N30" s="36"/>
      <c r="O30" s="3"/>
      <c r="U30" s="4"/>
      <c r="V30" s="37"/>
    </row>
    <row r="31" ht="15" customHeight="1" spans="1:22">
      <c r="A31" s="3"/>
      <c r="B31" s="3"/>
      <c r="C31" s="3"/>
      <c r="D31" s="3"/>
      <c r="E31" s="3"/>
      <c r="F31" s="3"/>
      <c r="G31" s="3"/>
      <c r="H31" s="3"/>
      <c r="I31" s="3"/>
      <c r="J31" s="3"/>
      <c r="K31" s="3"/>
      <c r="L31" s="3"/>
      <c r="M31" s="3"/>
      <c r="N31" s="36"/>
      <c r="O31" s="3"/>
      <c r="U31" s="4"/>
      <c r="V31" s="37"/>
    </row>
    <row r="32" ht="15" customHeight="1" spans="1:22">
      <c r="A32" s="3"/>
      <c r="B32" s="3"/>
      <c r="C32" s="3"/>
      <c r="D32" s="3"/>
      <c r="E32" s="3"/>
      <c r="F32" s="3"/>
      <c r="G32" s="3"/>
      <c r="H32" s="3"/>
      <c r="I32" s="3"/>
      <c r="J32" s="3"/>
      <c r="K32" s="3"/>
      <c r="L32" s="3"/>
      <c r="M32" s="3"/>
      <c r="N32" s="36"/>
      <c r="O32" s="3"/>
      <c r="U32" s="4"/>
      <c r="V32" s="37"/>
    </row>
    <row r="33" ht="15" customHeight="1" spans="1:22">
      <c r="A33" s="3"/>
      <c r="B33" s="3"/>
      <c r="C33" s="3"/>
      <c r="D33" s="3"/>
      <c r="E33" s="3"/>
      <c r="F33" s="3"/>
      <c r="G33" s="3"/>
      <c r="H33" s="3"/>
      <c r="I33" s="3"/>
      <c r="J33" s="3"/>
      <c r="K33" s="3"/>
      <c r="L33" s="3"/>
      <c r="M33" s="3"/>
      <c r="N33" s="36"/>
      <c r="O33" s="3"/>
      <c r="U33" s="4"/>
      <c r="V33" s="37"/>
    </row>
    <row r="34" ht="15" customHeight="1" spans="1:22">
      <c r="A34" s="3"/>
      <c r="B34" s="3"/>
      <c r="C34" s="3"/>
      <c r="D34" s="3"/>
      <c r="E34" s="3"/>
      <c r="F34" s="3"/>
      <c r="G34" s="3"/>
      <c r="H34" s="3"/>
      <c r="I34" s="3"/>
      <c r="J34" s="3"/>
      <c r="K34" s="3"/>
      <c r="L34" s="3"/>
      <c r="M34" s="3"/>
      <c r="N34" s="36"/>
      <c r="O34" s="3"/>
      <c r="U34" s="4"/>
      <c r="V34" s="37"/>
    </row>
    <row r="35" ht="15" customHeight="1" spans="1:22">
      <c r="A35" s="3"/>
      <c r="B35" s="3"/>
      <c r="C35" s="3"/>
      <c r="D35" s="3"/>
      <c r="E35" s="3"/>
      <c r="F35" s="3"/>
      <c r="G35" s="3"/>
      <c r="H35" s="3"/>
      <c r="I35" s="3"/>
      <c r="J35" s="3"/>
      <c r="K35" s="3"/>
      <c r="L35" s="3"/>
      <c r="M35" s="3"/>
      <c r="N35" s="36"/>
      <c r="O35" s="3"/>
      <c r="U35" s="4"/>
      <c r="V35" s="37"/>
    </row>
    <row r="36" ht="15" customHeight="1" spans="1:22">
      <c r="A36" s="3"/>
      <c r="B36" s="3"/>
      <c r="C36" s="3"/>
      <c r="D36" s="3"/>
      <c r="E36" s="3"/>
      <c r="F36" s="3"/>
      <c r="G36" s="3"/>
      <c r="H36" s="3"/>
      <c r="I36" s="3"/>
      <c r="J36" s="3"/>
      <c r="K36" s="3"/>
      <c r="L36" s="3"/>
      <c r="M36" s="3"/>
      <c r="N36" s="36"/>
      <c r="O36" s="3"/>
      <c r="U36" s="4"/>
      <c r="V36" s="37"/>
    </row>
    <row r="37" ht="15" customHeight="1" spans="1:22">
      <c r="A37" s="3"/>
      <c r="B37" s="3"/>
      <c r="C37" s="3"/>
      <c r="D37" s="3"/>
      <c r="E37" s="3"/>
      <c r="F37" s="3"/>
      <c r="G37" s="3"/>
      <c r="H37" s="3"/>
      <c r="I37" s="3"/>
      <c r="J37" s="3"/>
      <c r="K37" s="3"/>
      <c r="L37" s="3"/>
      <c r="M37" s="3"/>
      <c r="N37" s="36"/>
      <c r="O37" s="3"/>
      <c r="U37" s="4"/>
      <c r="V37" s="37"/>
    </row>
    <row r="38" ht="15" customHeight="1" spans="1:22">
      <c r="A38" s="3"/>
      <c r="B38" s="3"/>
      <c r="C38" s="3"/>
      <c r="D38" s="3"/>
      <c r="E38" s="3"/>
      <c r="F38" s="3"/>
      <c r="G38" s="3"/>
      <c r="H38" s="3"/>
      <c r="I38" s="3"/>
      <c r="J38" s="3"/>
      <c r="K38" s="3"/>
      <c r="L38" s="3"/>
      <c r="M38" s="3"/>
      <c r="N38" s="36"/>
      <c r="O38" s="3"/>
      <c r="U38" s="4"/>
      <c r="V38" s="37"/>
    </row>
    <row r="39" ht="15" customHeight="1" spans="1:22">
      <c r="A39" s="3"/>
      <c r="B39" s="3"/>
      <c r="C39" s="3"/>
      <c r="D39" s="3"/>
      <c r="E39" s="3"/>
      <c r="F39" s="3"/>
      <c r="G39" s="3"/>
      <c r="H39" s="3"/>
      <c r="I39" s="3"/>
      <c r="J39" s="3"/>
      <c r="K39" s="3"/>
      <c r="L39" s="3"/>
      <c r="M39" s="3"/>
      <c r="N39" s="36"/>
      <c r="O39" s="3"/>
      <c r="U39" s="4"/>
      <c r="V39" s="37"/>
    </row>
    <row r="40" ht="15" customHeight="1" spans="1:22">
      <c r="A40" s="3"/>
      <c r="B40" s="3"/>
      <c r="C40" s="3"/>
      <c r="D40" s="3"/>
      <c r="E40" s="3"/>
      <c r="F40" s="3"/>
      <c r="G40" s="3"/>
      <c r="H40" s="3"/>
      <c r="I40" s="3"/>
      <c r="J40" s="3"/>
      <c r="K40" s="3"/>
      <c r="L40" s="3"/>
      <c r="M40" s="3"/>
      <c r="N40" s="36"/>
      <c r="O40" s="3"/>
      <c r="U40" s="4"/>
      <c r="V40" s="37"/>
    </row>
    <row r="41" ht="15" customHeight="1" spans="1:22">
      <c r="A41" s="3"/>
      <c r="B41" s="3"/>
      <c r="C41" s="3"/>
      <c r="D41" s="3"/>
      <c r="E41" s="3"/>
      <c r="F41" s="3"/>
      <c r="G41" s="3"/>
      <c r="H41" s="3"/>
      <c r="I41" s="3"/>
      <c r="J41" s="3"/>
      <c r="K41" s="3"/>
      <c r="L41" s="3"/>
      <c r="M41" s="3"/>
      <c r="N41" s="36"/>
      <c r="O41" s="3"/>
      <c r="U41" s="4"/>
      <c r="V41" s="37"/>
    </row>
    <row r="42" ht="15" customHeight="1" spans="1:22">
      <c r="A42" s="3"/>
      <c r="B42" s="3"/>
      <c r="C42" s="3"/>
      <c r="D42" s="3"/>
      <c r="E42" s="3"/>
      <c r="F42" s="3"/>
      <c r="G42" s="3"/>
      <c r="H42" s="3"/>
      <c r="I42" s="3"/>
      <c r="J42" s="3"/>
      <c r="K42" s="3"/>
      <c r="L42" s="3"/>
      <c r="M42" s="3"/>
      <c r="N42" s="36"/>
      <c r="O42" s="3"/>
      <c r="U42" s="4"/>
      <c r="V42" s="37"/>
    </row>
    <row r="43" ht="15" customHeight="1" spans="1:22">
      <c r="A43" s="3"/>
      <c r="B43" s="3"/>
      <c r="C43" s="3"/>
      <c r="D43" s="3"/>
      <c r="E43" s="3"/>
      <c r="F43" s="3"/>
      <c r="G43" s="3"/>
      <c r="H43" s="3"/>
      <c r="I43" s="3"/>
      <c r="J43" s="3"/>
      <c r="K43" s="3"/>
      <c r="L43" s="3"/>
      <c r="M43" s="3"/>
      <c r="N43" s="36"/>
      <c r="O43" s="3"/>
      <c r="U43" s="4"/>
      <c r="V43" s="37"/>
    </row>
    <row r="44" ht="15" customHeight="1" spans="1:22">
      <c r="A44" s="3"/>
      <c r="B44" s="3"/>
      <c r="C44" s="3"/>
      <c r="D44" s="3"/>
      <c r="E44" s="3"/>
      <c r="F44" s="3"/>
      <c r="G44" s="3"/>
      <c r="H44" s="3"/>
      <c r="I44" s="3"/>
      <c r="J44" s="3"/>
      <c r="K44" s="3"/>
      <c r="L44" s="3"/>
      <c r="M44" s="3"/>
      <c r="N44" s="36"/>
      <c r="O44" s="3"/>
      <c r="U44" s="4"/>
      <c r="V44" s="37"/>
    </row>
    <row r="45" ht="15" customHeight="1" spans="1:22">
      <c r="A45" s="3"/>
      <c r="B45" s="3"/>
      <c r="C45" s="3"/>
      <c r="D45" s="3"/>
      <c r="E45" s="3"/>
      <c r="F45" s="3"/>
      <c r="G45" s="3"/>
      <c r="H45" s="3"/>
      <c r="I45" s="3"/>
      <c r="J45" s="3"/>
      <c r="K45" s="3"/>
      <c r="L45" s="3"/>
      <c r="M45" s="3"/>
      <c r="N45" s="36"/>
      <c r="O45" s="3"/>
      <c r="U45" s="4"/>
      <c r="V45" s="37"/>
    </row>
    <row r="46" ht="15" customHeight="1" spans="1:22">
      <c r="A46" s="3"/>
      <c r="B46" s="3"/>
      <c r="C46" s="3"/>
      <c r="D46" s="3"/>
      <c r="E46" s="3"/>
      <c r="F46" s="3"/>
      <c r="G46" s="3"/>
      <c r="H46" s="3"/>
      <c r="I46" s="3"/>
      <c r="J46" s="3"/>
      <c r="K46" s="3"/>
      <c r="L46" s="3"/>
      <c r="M46" s="3"/>
      <c r="N46" s="36"/>
      <c r="O46" s="3"/>
      <c r="U46" s="4"/>
      <c r="V46" s="37"/>
    </row>
    <row r="47" ht="15" customHeight="1" spans="1:22">
      <c r="A47" s="3"/>
      <c r="B47" s="3"/>
      <c r="C47" s="3"/>
      <c r="D47" s="3"/>
      <c r="E47" s="3"/>
      <c r="F47" s="3"/>
      <c r="G47" s="3"/>
      <c r="H47" s="3"/>
      <c r="I47" s="3"/>
      <c r="J47" s="3"/>
      <c r="K47" s="3"/>
      <c r="L47" s="3"/>
      <c r="M47" s="3"/>
      <c r="N47" s="36"/>
      <c r="O47" s="3"/>
      <c r="U47" s="4"/>
      <c r="V47" s="37"/>
    </row>
    <row r="48" ht="15" customHeight="1" spans="1:22">
      <c r="A48" s="3"/>
      <c r="B48" s="3"/>
      <c r="C48" s="3"/>
      <c r="D48" s="3"/>
      <c r="E48" s="3"/>
      <c r="F48" s="3"/>
      <c r="G48" s="3"/>
      <c r="H48" s="3"/>
      <c r="I48" s="3"/>
      <c r="J48" s="3"/>
      <c r="K48" s="3"/>
      <c r="L48" s="3"/>
      <c r="M48" s="3"/>
      <c r="N48" s="36"/>
      <c r="O48" s="3"/>
      <c r="U48" s="4"/>
      <c r="V48" s="37"/>
    </row>
    <row r="49" ht="15" customHeight="1" spans="1:22">
      <c r="A49" s="3"/>
      <c r="B49" s="3"/>
      <c r="C49" s="3"/>
      <c r="D49" s="3"/>
      <c r="E49" s="3"/>
      <c r="F49" s="3"/>
      <c r="G49" s="3"/>
      <c r="H49" s="3"/>
      <c r="I49" s="3"/>
      <c r="J49" s="3"/>
      <c r="K49" s="3"/>
      <c r="L49" s="3"/>
      <c r="M49" s="3"/>
      <c r="N49" s="36"/>
      <c r="O49" s="3"/>
      <c r="U49" s="4"/>
      <c r="V49" s="37"/>
    </row>
    <row r="50" ht="15" customHeight="1" spans="1:22">
      <c r="A50" s="3"/>
      <c r="B50" s="3"/>
      <c r="C50" s="3"/>
      <c r="D50" s="3"/>
      <c r="E50" s="3"/>
      <c r="F50" s="3"/>
      <c r="G50" s="3"/>
      <c r="H50" s="3"/>
      <c r="I50" s="3"/>
      <c r="J50" s="3"/>
      <c r="K50" s="3"/>
      <c r="L50" s="3"/>
      <c r="M50" s="3"/>
      <c r="N50" s="36"/>
      <c r="O50" s="3"/>
      <c r="U50" s="4"/>
      <c r="V50" s="37"/>
    </row>
    <row r="51" ht="15" customHeight="1" spans="1:22">
      <c r="A51" s="3"/>
      <c r="B51" s="3"/>
      <c r="C51" s="3"/>
      <c r="D51" s="3"/>
      <c r="E51" s="3"/>
      <c r="F51" s="3"/>
      <c r="G51" s="3"/>
      <c r="H51" s="3"/>
      <c r="I51" s="3"/>
      <c r="J51" s="3"/>
      <c r="K51" s="3"/>
      <c r="L51" s="3"/>
      <c r="M51" s="3"/>
      <c r="N51" s="36"/>
      <c r="O51" s="3"/>
      <c r="U51" s="4"/>
      <c r="V51" s="37"/>
    </row>
    <row r="52" ht="15" customHeight="1" spans="1:22">
      <c r="A52" s="3"/>
      <c r="B52" s="3"/>
      <c r="C52" s="3"/>
      <c r="D52" s="3"/>
      <c r="E52" s="3"/>
      <c r="F52" s="3"/>
      <c r="G52" s="3"/>
      <c r="H52" s="3"/>
      <c r="I52" s="3"/>
      <c r="J52" s="3"/>
      <c r="K52" s="3"/>
      <c r="L52" s="3"/>
      <c r="M52" s="3"/>
      <c r="N52" s="36"/>
      <c r="O52" s="3"/>
      <c r="U52" s="4"/>
      <c r="V52" s="37"/>
    </row>
    <row r="53" ht="15" customHeight="1" spans="1:22">
      <c r="A53" s="3"/>
      <c r="B53" s="3"/>
      <c r="C53" s="3"/>
      <c r="D53" s="3"/>
      <c r="E53" s="3"/>
      <c r="F53" s="3"/>
      <c r="G53" s="3"/>
      <c r="H53" s="3"/>
      <c r="I53" s="3"/>
      <c r="J53" s="3"/>
      <c r="K53" s="3"/>
      <c r="L53" s="3"/>
      <c r="M53" s="3"/>
      <c r="N53" s="36"/>
      <c r="O53" s="3"/>
      <c r="U53" s="4"/>
      <c r="V53" s="37"/>
    </row>
    <row r="54" ht="15" customHeight="1" spans="1:22">
      <c r="A54" s="3"/>
      <c r="B54" s="3"/>
      <c r="C54" s="3"/>
      <c r="D54" s="3"/>
      <c r="E54" s="3"/>
      <c r="F54" s="3"/>
      <c r="G54" s="3"/>
      <c r="H54" s="3"/>
      <c r="I54" s="3"/>
      <c r="J54" s="3"/>
      <c r="K54" s="3"/>
      <c r="L54" s="3"/>
      <c r="M54" s="3"/>
      <c r="N54" s="36"/>
      <c r="O54" s="3"/>
      <c r="U54" s="4"/>
      <c r="V54" s="37"/>
    </row>
    <row r="55" ht="15" customHeight="1" spans="1:22">
      <c r="A55" s="3"/>
      <c r="B55" s="3"/>
      <c r="C55" s="3"/>
      <c r="D55" s="3"/>
      <c r="E55" s="3"/>
      <c r="F55" s="3"/>
      <c r="G55" s="3"/>
      <c r="H55" s="3"/>
      <c r="I55" s="3"/>
      <c r="J55" s="3"/>
      <c r="K55" s="3"/>
      <c r="L55" s="3"/>
      <c r="M55" s="3"/>
      <c r="N55" s="36"/>
      <c r="O55" s="3"/>
      <c r="U55" s="4"/>
      <c r="V55" s="37"/>
    </row>
    <row r="56" ht="15" customHeight="1" spans="1:22">
      <c r="A56" s="3"/>
      <c r="B56" s="3"/>
      <c r="C56" s="3"/>
      <c r="D56" s="3"/>
      <c r="E56" s="3"/>
      <c r="F56" s="3"/>
      <c r="G56" s="3"/>
      <c r="H56" s="3"/>
      <c r="I56" s="3"/>
      <c r="J56" s="3"/>
      <c r="K56" s="3"/>
      <c r="L56" s="3"/>
      <c r="M56" s="3"/>
      <c r="N56" s="36"/>
      <c r="O56" s="3"/>
      <c r="U56" s="4"/>
      <c r="V56" s="37"/>
    </row>
    <row r="57" ht="15" customHeight="1" spans="1:22">
      <c r="A57" s="3"/>
      <c r="B57" s="3"/>
      <c r="C57" s="3"/>
      <c r="D57" s="3"/>
      <c r="E57" s="3"/>
      <c r="F57" s="3"/>
      <c r="G57" s="3"/>
      <c r="H57" s="3"/>
      <c r="I57" s="3"/>
      <c r="J57" s="3"/>
      <c r="K57" s="3"/>
      <c r="L57" s="3"/>
      <c r="M57" s="3"/>
      <c r="N57" s="36"/>
      <c r="O57" s="3"/>
      <c r="U57" s="4"/>
      <c r="V57" s="37"/>
    </row>
    <row r="58" ht="15" customHeight="1" spans="1:22">
      <c r="A58" s="3"/>
      <c r="B58" s="3"/>
      <c r="C58" s="3"/>
      <c r="D58" s="3"/>
      <c r="E58" s="3"/>
      <c r="F58" s="3"/>
      <c r="G58" s="3"/>
      <c r="H58" s="3"/>
      <c r="I58" s="3"/>
      <c r="J58" s="3"/>
      <c r="K58" s="3"/>
      <c r="L58" s="3"/>
      <c r="M58" s="3"/>
      <c r="N58" s="36"/>
      <c r="O58" s="3"/>
      <c r="U58" s="4"/>
      <c r="V58" s="37"/>
    </row>
    <row r="59" ht="15" customHeight="1" spans="1:22">
      <c r="A59" s="3"/>
      <c r="B59" s="3"/>
      <c r="C59" s="3"/>
      <c r="D59" s="3"/>
      <c r="E59" s="3"/>
      <c r="F59" s="3"/>
      <c r="G59" s="3"/>
      <c r="H59" s="3"/>
      <c r="I59" s="3"/>
      <c r="J59" s="3"/>
      <c r="K59" s="3"/>
      <c r="L59" s="3"/>
      <c r="M59" s="3"/>
      <c r="N59" s="36"/>
      <c r="O59" s="3"/>
      <c r="U59" s="4"/>
      <c r="V59" s="37"/>
    </row>
    <row r="60" ht="15" customHeight="1" spans="1:22">
      <c r="A60" s="3"/>
      <c r="B60" s="3"/>
      <c r="C60" s="3"/>
      <c r="D60" s="3"/>
      <c r="E60" s="3"/>
      <c r="F60" s="3"/>
      <c r="G60" s="3"/>
      <c r="H60" s="3"/>
      <c r="I60" s="3"/>
      <c r="J60" s="3"/>
      <c r="K60" s="3"/>
      <c r="L60" s="3"/>
      <c r="M60" s="3"/>
      <c r="N60" s="36"/>
      <c r="O60" s="3"/>
      <c r="U60" s="4"/>
      <c r="V60" s="37"/>
    </row>
    <row r="61" ht="15" customHeight="1" spans="1:22">
      <c r="A61" s="3"/>
      <c r="B61" s="3"/>
      <c r="C61" s="3"/>
      <c r="D61" s="3"/>
      <c r="E61" s="3"/>
      <c r="F61" s="3"/>
      <c r="G61" s="3"/>
      <c r="H61" s="3"/>
      <c r="I61" s="3"/>
      <c r="J61" s="3"/>
      <c r="K61" s="3"/>
      <c r="L61" s="3"/>
      <c r="M61" s="3"/>
      <c r="N61" s="36"/>
      <c r="O61" s="3"/>
      <c r="U61" s="4"/>
      <c r="V61" s="37"/>
    </row>
    <row r="62" ht="15" customHeight="1" spans="1:22">
      <c r="A62" s="3"/>
      <c r="B62" s="3"/>
      <c r="C62" s="3"/>
      <c r="D62" s="3"/>
      <c r="E62" s="3"/>
      <c r="F62" s="3"/>
      <c r="G62" s="3"/>
      <c r="H62" s="3"/>
      <c r="I62" s="3"/>
      <c r="J62" s="3"/>
      <c r="K62" s="3"/>
      <c r="L62" s="3"/>
      <c r="M62" s="3"/>
      <c r="N62" s="36"/>
      <c r="O62" s="3"/>
      <c r="U62" s="4"/>
      <c r="V62" s="37"/>
    </row>
    <row r="63" ht="15" customHeight="1" spans="1:22">
      <c r="A63" s="3"/>
      <c r="B63" s="3"/>
      <c r="C63" s="3"/>
      <c r="D63" s="3"/>
      <c r="E63" s="3"/>
      <c r="F63" s="3"/>
      <c r="G63" s="3"/>
      <c r="H63" s="3"/>
      <c r="I63" s="3"/>
      <c r="J63" s="3"/>
      <c r="K63" s="3"/>
      <c r="L63" s="3"/>
      <c r="M63" s="3"/>
      <c r="N63" s="36"/>
      <c r="O63" s="3"/>
      <c r="U63" s="4"/>
      <c r="V63" s="37"/>
    </row>
    <row r="64" ht="15" customHeight="1" spans="1:22">
      <c r="A64" s="3"/>
      <c r="B64" s="3"/>
      <c r="C64" s="3"/>
      <c r="D64" s="3"/>
      <c r="E64" s="3"/>
      <c r="F64" s="3"/>
      <c r="G64" s="3"/>
      <c r="H64" s="3"/>
      <c r="I64" s="3"/>
      <c r="J64" s="3"/>
      <c r="K64" s="3"/>
      <c r="L64" s="3"/>
      <c r="M64" s="3"/>
      <c r="N64" s="36"/>
      <c r="O64" s="3"/>
      <c r="U64" s="4"/>
      <c r="V64" s="37"/>
    </row>
    <row r="65" ht="15" customHeight="1" spans="1:22">
      <c r="A65" s="3"/>
      <c r="B65" s="3"/>
      <c r="C65" s="3"/>
      <c r="D65" s="3"/>
      <c r="E65" s="3"/>
      <c r="F65" s="3"/>
      <c r="G65" s="3"/>
      <c r="H65" s="3"/>
      <c r="I65" s="3"/>
      <c r="J65" s="3"/>
      <c r="K65" s="3"/>
      <c r="L65" s="3"/>
      <c r="M65" s="3"/>
      <c r="N65" s="36"/>
      <c r="O65" s="3"/>
      <c r="U65" s="4"/>
      <c r="V65" s="37"/>
    </row>
    <row r="66" ht="15" customHeight="1" spans="1:22">
      <c r="A66" s="3"/>
      <c r="B66" s="3"/>
      <c r="C66" s="3"/>
      <c r="D66" s="3"/>
      <c r="E66" s="3"/>
      <c r="F66" s="3"/>
      <c r="G66" s="3"/>
      <c r="H66" s="3"/>
      <c r="I66" s="3"/>
      <c r="J66" s="3"/>
      <c r="K66" s="3"/>
      <c r="L66" s="3"/>
      <c r="M66" s="3"/>
      <c r="N66" s="36"/>
      <c r="O66" s="3"/>
      <c r="U66" s="4"/>
      <c r="V66" s="37"/>
    </row>
    <row r="67" ht="15" customHeight="1" spans="1:22">
      <c r="A67" s="3"/>
      <c r="B67" s="3"/>
      <c r="C67" s="3"/>
      <c r="D67" s="3"/>
      <c r="E67" s="3"/>
      <c r="F67" s="3"/>
      <c r="G67" s="3"/>
      <c r="H67" s="3"/>
      <c r="I67" s="3"/>
      <c r="J67" s="3"/>
      <c r="K67" s="3"/>
      <c r="L67" s="3"/>
      <c r="M67" s="3"/>
      <c r="N67" s="36"/>
      <c r="O67" s="3"/>
      <c r="U67" s="4"/>
      <c r="V67" s="37"/>
    </row>
    <row r="68" ht="15" customHeight="1" spans="1:22">
      <c r="A68" s="3"/>
      <c r="B68" s="3"/>
      <c r="C68" s="3"/>
      <c r="D68" s="3"/>
      <c r="E68" s="3"/>
      <c r="F68" s="3"/>
      <c r="G68" s="3"/>
      <c r="H68" s="3"/>
      <c r="I68" s="3"/>
      <c r="J68" s="3"/>
      <c r="K68" s="3"/>
      <c r="L68" s="3"/>
      <c r="M68" s="3"/>
      <c r="N68" s="36"/>
      <c r="O68" s="3"/>
      <c r="U68" s="4"/>
      <c r="V68" s="37"/>
    </row>
    <row r="69" ht="15" customHeight="1" spans="1:22">
      <c r="A69" s="3"/>
      <c r="B69" s="3"/>
      <c r="C69" s="3"/>
      <c r="D69" s="3"/>
      <c r="E69" s="3"/>
      <c r="F69" s="3"/>
      <c r="G69" s="3"/>
      <c r="H69" s="3"/>
      <c r="I69" s="3"/>
      <c r="J69" s="3"/>
      <c r="K69" s="3"/>
      <c r="L69" s="3"/>
      <c r="M69" s="3"/>
      <c r="N69" s="36"/>
      <c r="O69" s="3"/>
      <c r="U69" s="4"/>
      <c r="V69" s="37"/>
    </row>
    <row r="70" ht="15" customHeight="1" spans="1:22">
      <c r="A70" s="3"/>
      <c r="B70" s="3"/>
      <c r="C70" s="3"/>
      <c r="D70" s="3"/>
      <c r="E70" s="3"/>
      <c r="F70" s="3"/>
      <c r="G70" s="3"/>
      <c r="H70" s="3"/>
      <c r="I70" s="3"/>
      <c r="J70" s="3"/>
      <c r="K70" s="3"/>
      <c r="L70" s="3"/>
      <c r="M70" s="3"/>
      <c r="N70" s="36"/>
      <c r="O70" s="3"/>
      <c r="U70" s="4"/>
      <c r="V70" s="37"/>
    </row>
    <row r="71" ht="15" customHeight="1" spans="1:22">
      <c r="A71" s="3"/>
      <c r="B71" s="3"/>
      <c r="C71" s="3"/>
      <c r="D71" s="3"/>
      <c r="E71" s="3"/>
      <c r="F71" s="3"/>
      <c r="G71" s="3"/>
      <c r="H71" s="3"/>
      <c r="I71" s="3"/>
      <c r="J71" s="3"/>
      <c r="K71" s="3"/>
      <c r="L71" s="3"/>
      <c r="M71" s="3"/>
      <c r="N71" s="36"/>
      <c r="O71" s="3"/>
      <c r="U71" s="4"/>
      <c r="V71" s="37"/>
    </row>
    <row r="72" ht="15" customHeight="1" spans="1:22">
      <c r="A72" s="3"/>
      <c r="B72" s="3"/>
      <c r="C72" s="3"/>
      <c r="D72" s="3"/>
      <c r="E72" s="3"/>
      <c r="F72" s="3"/>
      <c r="G72" s="3"/>
      <c r="H72" s="3"/>
      <c r="I72" s="3"/>
      <c r="J72" s="3"/>
      <c r="K72" s="3"/>
      <c r="L72" s="3"/>
      <c r="M72" s="3"/>
      <c r="N72" s="36"/>
      <c r="O72" s="3"/>
      <c r="U72" s="4"/>
      <c r="V72" s="37"/>
    </row>
    <row r="73" ht="15" customHeight="1" spans="1:22">
      <c r="A73" s="3"/>
      <c r="B73" s="3"/>
      <c r="C73" s="3"/>
      <c r="D73" s="3"/>
      <c r="E73" s="3"/>
      <c r="F73" s="3"/>
      <c r="G73" s="3"/>
      <c r="H73" s="3"/>
      <c r="I73" s="3"/>
      <c r="J73" s="3"/>
      <c r="K73" s="3"/>
      <c r="L73" s="3"/>
      <c r="M73" s="3"/>
      <c r="N73" s="36"/>
      <c r="O73" s="3"/>
      <c r="U73" s="4"/>
      <c r="V73" s="37"/>
    </row>
    <row r="74" ht="15" customHeight="1" spans="1:22">
      <c r="A74" s="3"/>
      <c r="B74" s="3"/>
      <c r="C74" s="3"/>
      <c r="D74" s="3"/>
      <c r="E74" s="3"/>
      <c r="F74" s="3"/>
      <c r="G74" s="3"/>
      <c r="H74" s="3"/>
      <c r="I74" s="3"/>
      <c r="J74" s="3"/>
      <c r="K74" s="3"/>
      <c r="L74" s="3"/>
      <c r="M74" s="3"/>
      <c r="N74" s="36"/>
      <c r="O74" s="3"/>
      <c r="U74" s="4"/>
      <c r="V74" s="37"/>
    </row>
    <row r="75" ht="15" customHeight="1" spans="1:22">
      <c r="A75" s="3"/>
      <c r="B75" s="3"/>
      <c r="C75" s="3"/>
      <c r="D75" s="3"/>
      <c r="E75" s="3"/>
      <c r="F75" s="3"/>
      <c r="G75" s="3"/>
      <c r="H75" s="3"/>
      <c r="I75" s="3"/>
      <c r="J75" s="3"/>
      <c r="K75" s="3"/>
      <c r="L75" s="3"/>
      <c r="M75" s="3"/>
      <c r="N75" s="36"/>
      <c r="O75" s="3"/>
      <c r="U75" s="4"/>
      <c r="V75" s="37"/>
    </row>
    <row r="76" ht="15" customHeight="1" spans="1:22">
      <c r="A76" s="3"/>
      <c r="B76" s="3"/>
      <c r="C76" s="3"/>
      <c r="D76" s="3"/>
      <c r="E76" s="3"/>
      <c r="F76" s="3"/>
      <c r="G76" s="3"/>
      <c r="H76" s="3"/>
      <c r="I76" s="3"/>
      <c r="J76" s="3"/>
      <c r="K76" s="3"/>
      <c r="L76" s="3"/>
      <c r="M76" s="3"/>
      <c r="N76" s="36"/>
      <c r="O76" s="3"/>
      <c r="U76" s="4"/>
      <c r="V76" s="37"/>
    </row>
    <row r="77" ht="15" customHeight="1" spans="1:22">
      <c r="A77" s="3"/>
      <c r="B77" s="3"/>
      <c r="C77" s="3"/>
      <c r="D77" s="3"/>
      <c r="E77" s="3"/>
      <c r="F77" s="3"/>
      <c r="G77" s="3"/>
      <c r="H77" s="3"/>
      <c r="I77" s="3"/>
      <c r="J77" s="3"/>
      <c r="K77" s="3"/>
      <c r="L77" s="3"/>
      <c r="M77" s="3"/>
      <c r="N77" s="36"/>
      <c r="O77" s="3"/>
      <c r="U77" s="4"/>
      <c r="V77" s="37"/>
    </row>
    <row r="78" ht="15" customHeight="1" spans="1:22">
      <c r="A78" s="3"/>
      <c r="B78" s="3"/>
      <c r="C78" s="3"/>
      <c r="D78" s="3"/>
      <c r="E78" s="3"/>
      <c r="F78" s="3"/>
      <c r="G78" s="3"/>
      <c r="H78" s="3"/>
      <c r="I78" s="3"/>
      <c r="J78" s="3"/>
      <c r="K78" s="3"/>
      <c r="L78" s="3"/>
      <c r="M78" s="3"/>
      <c r="N78" s="36"/>
      <c r="O78" s="3"/>
      <c r="V78" s="37"/>
    </row>
    <row r="79" ht="15" customHeight="1" spans="1:22">
      <c r="A79" s="3"/>
      <c r="B79" s="3"/>
      <c r="C79" s="3"/>
      <c r="D79" s="3"/>
      <c r="E79" s="3"/>
      <c r="F79" s="3"/>
      <c r="G79" s="3"/>
      <c r="H79" s="3"/>
      <c r="I79" s="3"/>
      <c r="J79" s="3"/>
      <c r="K79" s="3"/>
      <c r="L79" s="3"/>
      <c r="M79" s="3"/>
      <c r="N79" s="36"/>
      <c r="O79" s="3"/>
      <c r="V79" s="37"/>
    </row>
    <row r="80" ht="15" customHeight="1" spans="1:22">
      <c r="A80" s="3"/>
      <c r="B80" s="3"/>
      <c r="C80" s="3"/>
      <c r="D80" s="3"/>
      <c r="E80" s="3"/>
      <c r="F80" s="3"/>
      <c r="G80" s="3"/>
      <c r="H80" s="3"/>
      <c r="I80" s="3"/>
      <c r="J80" s="3"/>
      <c r="K80" s="3"/>
      <c r="L80" s="3"/>
      <c r="M80" s="3"/>
      <c r="N80" s="36"/>
      <c r="O80" s="3"/>
      <c r="V80" s="37"/>
    </row>
    <row r="81" ht="15" customHeight="1" spans="1:22">
      <c r="A81" s="3"/>
      <c r="B81" s="3"/>
      <c r="C81" s="3"/>
      <c r="D81" s="3"/>
      <c r="E81" s="3"/>
      <c r="F81" s="3"/>
      <c r="G81" s="3"/>
      <c r="H81" s="3"/>
      <c r="I81" s="3"/>
      <c r="J81" s="3"/>
      <c r="K81" s="3"/>
      <c r="L81" s="3"/>
      <c r="M81" s="3"/>
      <c r="N81" s="36"/>
      <c r="O81" s="3"/>
      <c r="V81" s="37"/>
    </row>
    <row r="82" ht="15" customHeight="1" spans="1:22">
      <c r="A82" s="3"/>
      <c r="B82" s="3"/>
      <c r="C82" s="3"/>
      <c r="D82" s="3"/>
      <c r="E82" s="3"/>
      <c r="F82" s="3"/>
      <c r="G82" s="3"/>
      <c r="H82" s="3"/>
      <c r="I82" s="3"/>
      <c r="J82" s="3"/>
      <c r="K82" s="3"/>
      <c r="L82" s="3"/>
      <c r="M82" s="3"/>
      <c r="N82" s="36"/>
      <c r="O82" s="3"/>
      <c r="V82" s="37"/>
    </row>
    <row r="83" ht="15" customHeight="1" spans="1:22">
      <c r="A83" s="3"/>
      <c r="B83" s="3"/>
      <c r="C83" s="3"/>
      <c r="D83" s="3"/>
      <c r="E83" s="3"/>
      <c r="F83" s="3"/>
      <c r="G83" s="3"/>
      <c r="H83" s="3"/>
      <c r="I83" s="3"/>
      <c r="J83" s="3"/>
      <c r="K83" s="3"/>
      <c r="L83" s="3"/>
      <c r="M83" s="3"/>
      <c r="N83" s="36"/>
      <c r="O83" s="3"/>
      <c r="V83" s="37"/>
    </row>
    <row r="84" ht="15" customHeight="1" spans="1:22">
      <c r="A84" s="3"/>
      <c r="B84" s="3"/>
      <c r="C84" s="3"/>
      <c r="D84" s="3"/>
      <c r="E84" s="3"/>
      <c r="F84" s="3"/>
      <c r="G84" s="3"/>
      <c r="H84" s="3"/>
      <c r="I84" s="3"/>
      <c r="J84" s="3"/>
      <c r="K84" s="3"/>
      <c r="L84" s="3"/>
      <c r="M84" s="3"/>
      <c r="N84" s="36"/>
      <c r="O84" s="3"/>
      <c r="V84" s="37"/>
    </row>
    <row r="85" ht="15" customHeight="1" spans="1:22">
      <c r="A85" s="3"/>
      <c r="B85" s="3"/>
      <c r="C85" s="3"/>
      <c r="D85" s="3"/>
      <c r="E85" s="3"/>
      <c r="F85" s="3"/>
      <c r="G85" s="3"/>
      <c r="H85" s="3"/>
      <c r="I85" s="3"/>
      <c r="J85" s="3"/>
      <c r="K85" s="3"/>
      <c r="L85" s="3"/>
      <c r="M85" s="3"/>
      <c r="N85" s="36"/>
      <c r="O85" s="3"/>
      <c r="V85" s="37"/>
    </row>
    <row r="86" ht="15" customHeight="1" spans="1:22">
      <c r="A86" s="3"/>
      <c r="B86" s="3"/>
      <c r="C86" s="3"/>
      <c r="D86" s="3"/>
      <c r="E86" s="3"/>
      <c r="F86" s="3"/>
      <c r="G86" s="3"/>
      <c r="H86" s="3"/>
      <c r="I86" s="3"/>
      <c r="J86" s="3"/>
      <c r="K86" s="3"/>
      <c r="L86" s="3"/>
      <c r="M86" s="3"/>
      <c r="N86" s="36"/>
      <c r="O86" s="3"/>
      <c r="V86" s="37"/>
    </row>
    <row r="87" ht="15" customHeight="1" spans="1:22">
      <c r="A87" s="3"/>
      <c r="B87" s="3"/>
      <c r="C87" s="3"/>
      <c r="D87" s="3"/>
      <c r="E87" s="3"/>
      <c r="F87" s="3"/>
      <c r="G87" s="3"/>
      <c r="H87" s="3"/>
      <c r="I87" s="3"/>
      <c r="J87" s="3"/>
      <c r="K87" s="3"/>
      <c r="L87" s="3"/>
      <c r="M87" s="3"/>
      <c r="N87" s="36"/>
      <c r="O87" s="3"/>
      <c r="V87" s="37"/>
    </row>
    <row r="88" ht="15" customHeight="1" spans="1:22">
      <c r="A88" s="3"/>
      <c r="B88" s="3"/>
      <c r="C88" s="3"/>
      <c r="D88" s="3"/>
      <c r="E88" s="3"/>
      <c r="F88" s="3"/>
      <c r="G88" s="3"/>
      <c r="H88" s="3"/>
      <c r="I88" s="3"/>
      <c r="J88" s="3"/>
      <c r="K88" s="3"/>
      <c r="L88" s="3"/>
      <c r="M88" s="3"/>
      <c r="N88" s="3"/>
      <c r="O88" s="3"/>
      <c r="V88" s="37"/>
    </row>
    <row r="89" ht="15" customHeight="1" spans="1:22">
      <c r="A89" s="3"/>
      <c r="B89" s="3"/>
      <c r="C89" s="3"/>
      <c r="D89" s="3"/>
      <c r="E89" s="3"/>
      <c r="F89" s="3"/>
      <c r="G89" s="3"/>
      <c r="H89" s="3"/>
      <c r="I89" s="3"/>
      <c r="J89" s="3"/>
      <c r="K89" s="3"/>
      <c r="L89" s="3"/>
      <c r="M89" s="3"/>
      <c r="N89" s="36"/>
      <c r="O89" s="3"/>
      <c r="V89" s="37"/>
    </row>
    <row r="90" ht="15" customHeight="1" spans="1:22">
      <c r="A90" s="3"/>
      <c r="B90" s="3"/>
      <c r="C90" s="3"/>
      <c r="D90" s="3"/>
      <c r="E90" s="3"/>
      <c r="F90" s="3"/>
      <c r="G90" s="3"/>
      <c r="H90" s="3"/>
      <c r="I90" s="3"/>
      <c r="J90" s="3"/>
      <c r="K90" s="3"/>
      <c r="L90" s="3"/>
      <c r="M90" s="3"/>
      <c r="N90" s="36"/>
      <c r="O90" s="3"/>
      <c r="V90" s="37"/>
    </row>
    <row r="91" ht="15" customHeight="1" spans="1:22">
      <c r="A91" s="3"/>
      <c r="B91" s="3"/>
      <c r="C91" s="3"/>
      <c r="D91" s="3"/>
      <c r="E91" s="3"/>
      <c r="F91" s="3"/>
      <c r="G91" s="3"/>
      <c r="H91" s="3"/>
      <c r="I91" s="3"/>
      <c r="J91" s="3"/>
      <c r="K91" s="3"/>
      <c r="L91" s="3"/>
      <c r="M91" s="3"/>
      <c r="N91" s="36"/>
      <c r="O91" s="3"/>
      <c r="V91" s="37"/>
    </row>
    <row r="92" ht="15" customHeight="1" spans="1:22">
      <c r="A92" s="3"/>
      <c r="B92" s="3"/>
      <c r="C92" s="3"/>
      <c r="D92" s="3"/>
      <c r="E92" s="3"/>
      <c r="F92" s="3"/>
      <c r="G92" s="3"/>
      <c r="H92" s="3"/>
      <c r="I92" s="3"/>
      <c r="J92" s="3"/>
      <c r="K92" s="3"/>
      <c r="L92" s="3"/>
      <c r="M92" s="3"/>
      <c r="N92" s="36"/>
      <c r="O92" s="3"/>
      <c r="V92" s="37"/>
    </row>
    <row r="93" ht="15" customHeight="1" spans="1:22">
      <c r="A93" s="3"/>
      <c r="B93" s="3"/>
      <c r="C93" s="3"/>
      <c r="D93" s="3"/>
      <c r="E93" s="3"/>
      <c r="F93" s="3"/>
      <c r="G93" s="3"/>
      <c r="H93" s="3"/>
      <c r="I93" s="3"/>
      <c r="J93" s="3"/>
      <c r="K93" s="3"/>
      <c r="L93" s="3"/>
      <c r="M93" s="3"/>
      <c r="N93" s="36"/>
      <c r="O93" s="3"/>
      <c r="V93" s="37"/>
    </row>
    <row r="94" ht="15" customHeight="1" spans="1:22">
      <c r="A94" s="3"/>
      <c r="B94" s="3"/>
      <c r="C94" s="3"/>
      <c r="D94" s="3"/>
      <c r="E94" s="3"/>
      <c r="F94" s="3"/>
      <c r="G94" s="3"/>
      <c r="H94" s="3"/>
      <c r="I94" s="3"/>
      <c r="J94" s="3"/>
      <c r="K94" s="3"/>
      <c r="L94" s="3"/>
      <c r="M94" s="3"/>
      <c r="N94" s="36"/>
      <c r="O94" s="3"/>
      <c r="V94" s="37"/>
    </row>
    <row r="95" ht="15" customHeight="1" spans="1:22">
      <c r="A95" s="3"/>
      <c r="B95" s="3"/>
      <c r="C95" s="3"/>
      <c r="D95" s="3"/>
      <c r="E95" s="3"/>
      <c r="F95" s="3"/>
      <c r="G95" s="3"/>
      <c r="H95" s="3"/>
      <c r="I95" s="3"/>
      <c r="J95" s="3"/>
      <c r="K95" s="3"/>
      <c r="L95" s="3"/>
      <c r="M95" s="3"/>
      <c r="N95" s="36"/>
      <c r="O95" s="3"/>
      <c r="V95" s="37"/>
    </row>
    <row r="96" ht="15" customHeight="1" spans="1:22">
      <c r="A96" s="3"/>
      <c r="B96" s="3"/>
      <c r="C96" s="3"/>
      <c r="D96" s="3"/>
      <c r="E96" s="3"/>
      <c r="F96" s="3"/>
      <c r="G96" s="3"/>
      <c r="H96" s="3"/>
      <c r="I96" s="3"/>
      <c r="J96" s="3"/>
      <c r="K96" s="3"/>
      <c r="L96" s="3"/>
      <c r="M96" s="3"/>
      <c r="N96" s="36"/>
      <c r="O96" s="3"/>
      <c r="V96" s="37"/>
    </row>
    <row r="97" ht="15" customHeight="1" spans="1:22">
      <c r="A97" s="3"/>
      <c r="B97" s="3"/>
      <c r="C97" s="3"/>
      <c r="D97" s="3"/>
      <c r="E97" s="3"/>
      <c r="F97" s="3"/>
      <c r="G97" s="3"/>
      <c r="H97" s="3"/>
      <c r="I97" s="3"/>
      <c r="J97" s="3"/>
      <c r="K97" s="3"/>
      <c r="L97" s="3"/>
      <c r="M97" s="3"/>
      <c r="N97" s="36"/>
      <c r="O97" s="3"/>
      <c r="V97" s="37"/>
    </row>
    <row r="98" ht="15" customHeight="1" spans="1:22">
      <c r="A98" s="3"/>
      <c r="B98" s="3"/>
      <c r="C98" s="3"/>
      <c r="D98" s="3"/>
      <c r="E98" s="3"/>
      <c r="F98" s="3"/>
      <c r="G98" s="3"/>
      <c r="H98" s="3"/>
      <c r="I98" s="3"/>
      <c r="J98" s="3"/>
      <c r="K98" s="3"/>
      <c r="L98" s="3"/>
      <c r="M98" s="3"/>
      <c r="N98" s="36"/>
      <c r="O98" s="3"/>
      <c r="V98" s="37"/>
    </row>
    <row r="99" ht="15" customHeight="1" spans="1:22">
      <c r="A99" s="3"/>
      <c r="B99" s="3"/>
      <c r="C99" s="3"/>
      <c r="D99" s="3"/>
      <c r="E99" s="3"/>
      <c r="F99" s="3"/>
      <c r="G99" s="3"/>
      <c r="H99" s="3"/>
      <c r="I99" s="3"/>
      <c r="J99" s="3"/>
      <c r="K99" s="3"/>
      <c r="L99" s="3"/>
      <c r="M99" s="3"/>
      <c r="N99" s="36"/>
      <c r="O99" s="3"/>
      <c r="V99" s="37"/>
    </row>
    <row r="100" ht="15" customHeight="1" spans="1:22">
      <c r="A100" s="3"/>
      <c r="B100" s="3"/>
      <c r="C100" s="3"/>
      <c r="D100" s="3"/>
      <c r="E100" s="3"/>
      <c r="F100" s="3"/>
      <c r="G100" s="3"/>
      <c r="H100" s="3"/>
      <c r="I100" s="3"/>
      <c r="J100" s="3"/>
      <c r="K100" s="3"/>
      <c r="L100" s="3"/>
      <c r="M100" s="3"/>
      <c r="N100" s="3"/>
      <c r="O100" s="3"/>
      <c r="V100" s="37"/>
    </row>
    <row r="101" ht="15" customHeight="1" spans="1:22">
      <c r="A101" s="3"/>
      <c r="B101" s="3"/>
      <c r="C101" s="3"/>
      <c r="D101" s="3"/>
      <c r="E101" s="3"/>
      <c r="F101" s="3"/>
      <c r="G101" s="3"/>
      <c r="H101" s="3"/>
      <c r="I101" s="3"/>
      <c r="J101" s="3"/>
      <c r="K101" s="3"/>
      <c r="L101" s="3"/>
      <c r="M101" s="3"/>
      <c r="N101" s="36"/>
      <c r="O101" s="3"/>
      <c r="V101" s="37"/>
    </row>
    <row r="102" ht="15" customHeight="1" spans="1:22">
      <c r="A102" s="3"/>
      <c r="B102" s="3"/>
      <c r="C102" s="3"/>
      <c r="D102" s="3"/>
      <c r="E102" s="3"/>
      <c r="F102" s="3"/>
      <c r="G102" s="3"/>
      <c r="H102" s="3"/>
      <c r="I102" s="3"/>
      <c r="J102" s="3"/>
      <c r="K102" s="3"/>
      <c r="L102" s="3"/>
      <c r="M102" s="3"/>
      <c r="N102" s="36"/>
      <c r="O102" s="3"/>
      <c r="V102" s="37"/>
    </row>
    <row r="103" ht="15" customHeight="1" spans="1:22">
      <c r="A103" s="3"/>
      <c r="B103" s="3"/>
      <c r="C103" s="3"/>
      <c r="D103" s="3"/>
      <c r="E103" s="3"/>
      <c r="F103" s="3"/>
      <c r="G103" s="3"/>
      <c r="H103" s="3"/>
      <c r="I103" s="3"/>
      <c r="J103" s="3"/>
      <c r="K103" s="3"/>
      <c r="L103" s="3"/>
      <c r="M103" s="3"/>
      <c r="N103" s="36"/>
      <c r="O103" s="3"/>
      <c r="V103" s="37"/>
    </row>
    <row r="104" ht="15" customHeight="1" spans="1:22">
      <c r="A104" s="3"/>
      <c r="B104" s="3"/>
      <c r="C104" s="3"/>
      <c r="D104" s="3"/>
      <c r="E104" s="3"/>
      <c r="F104" s="3"/>
      <c r="G104" s="3"/>
      <c r="H104" s="3"/>
      <c r="I104" s="3"/>
      <c r="J104" s="3"/>
      <c r="K104" s="3"/>
      <c r="L104" s="3"/>
      <c r="M104" s="3"/>
      <c r="N104" s="36"/>
      <c r="O104" s="3"/>
      <c r="V104" s="37"/>
    </row>
    <row r="105" ht="15" customHeight="1" spans="1:22">
      <c r="A105" s="3"/>
      <c r="B105" s="3"/>
      <c r="C105" s="3"/>
      <c r="D105" s="3"/>
      <c r="E105" s="3"/>
      <c r="F105" s="3"/>
      <c r="G105" s="3"/>
      <c r="H105" s="3"/>
      <c r="I105" s="3"/>
      <c r="J105" s="3"/>
      <c r="K105" s="3"/>
      <c r="L105" s="3"/>
      <c r="M105" s="3"/>
      <c r="N105" s="36"/>
      <c r="O105" s="3"/>
      <c r="V105" s="37"/>
    </row>
    <row r="106" ht="15" customHeight="1" spans="1:22">
      <c r="A106" s="3"/>
      <c r="B106" s="3"/>
      <c r="C106" s="3"/>
      <c r="D106" s="3"/>
      <c r="E106" s="3"/>
      <c r="F106" s="3"/>
      <c r="G106" s="3"/>
      <c r="H106" s="3"/>
      <c r="I106" s="3"/>
      <c r="J106" s="3"/>
      <c r="K106" s="3"/>
      <c r="L106" s="3"/>
      <c r="M106" s="3"/>
      <c r="N106" s="36"/>
      <c r="O106" s="3"/>
      <c r="V106" s="37"/>
    </row>
    <row r="107" ht="15" customHeight="1" spans="1:22">
      <c r="A107" s="3"/>
      <c r="B107" s="3"/>
      <c r="C107" s="3"/>
      <c r="D107" s="3"/>
      <c r="E107" s="3"/>
      <c r="F107" s="3"/>
      <c r="G107" s="3"/>
      <c r="H107" s="3"/>
      <c r="I107" s="3"/>
      <c r="J107" s="3"/>
      <c r="K107" s="3"/>
      <c r="L107" s="3"/>
      <c r="M107" s="3"/>
      <c r="N107" s="36"/>
      <c r="O107" s="3"/>
      <c r="V107" s="37"/>
    </row>
    <row r="108" ht="15" customHeight="1" spans="1:22">
      <c r="A108" s="3"/>
      <c r="B108" s="3"/>
      <c r="C108" s="3"/>
      <c r="D108" s="3"/>
      <c r="E108" s="3"/>
      <c r="F108" s="3"/>
      <c r="G108" s="3"/>
      <c r="H108" s="3"/>
      <c r="I108" s="3"/>
      <c r="J108" s="3"/>
      <c r="K108" s="3"/>
      <c r="L108" s="3"/>
      <c r="M108" s="3"/>
      <c r="N108" s="36"/>
      <c r="O108" s="3"/>
      <c r="V108" s="37"/>
    </row>
    <row r="109" ht="15" customHeight="1" spans="1:22">
      <c r="A109" s="3"/>
      <c r="B109" s="3"/>
      <c r="C109" s="3"/>
      <c r="D109" s="3"/>
      <c r="E109" s="3"/>
      <c r="F109" s="3"/>
      <c r="G109" s="3"/>
      <c r="H109" s="3"/>
      <c r="I109" s="3"/>
      <c r="J109" s="3"/>
      <c r="K109" s="3"/>
      <c r="L109" s="3"/>
      <c r="M109" s="3"/>
      <c r="N109" s="36"/>
      <c r="O109" s="3"/>
      <c r="V109" s="37"/>
    </row>
    <row r="110" ht="15" customHeight="1" spans="1:22">
      <c r="A110" s="3"/>
      <c r="B110" s="3"/>
      <c r="C110" s="3"/>
      <c r="D110" s="3"/>
      <c r="E110" s="3"/>
      <c r="F110" s="3"/>
      <c r="G110" s="3"/>
      <c r="H110" s="3"/>
      <c r="I110" s="3"/>
      <c r="J110" s="3"/>
      <c r="K110" s="3"/>
      <c r="L110" s="3"/>
      <c r="M110" s="3"/>
      <c r="N110" s="36"/>
      <c r="O110" s="3"/>
      <c r="V110" s="37"/>
    </row>
    <row r="111" ht="15" customHeight="1" spans="1:22">
      <c r="A111" s="3"/>
      <c r="B111" s="3"/>
      <c r="C111" s="3"/>
      <c r="D111" s="3"/>
      <c r="E111" s="3"/>
      <c r="F111" s="3"/>
      <c r="G111" s="3"/>
      <c r="H111" s="3"/>
      <c r="I111" s="3"/>
      <c r="J111" s="3"/>
      <c r="K111" s="3"/>
      <c r="L111" s="3"/>
      <c r="M111" s="3"/>
      <c r="N111" s="36"/>
      <c r="O111" s="3"/>
      <c r="V111" s="37"/>
    </row>
    <row r="112" ht="15" customHeight="1" spans="1:22">
      <c r="A112" s="3"/>
      <c r="B112" s="3"/>
      <c r="C112" s="3"/>
      <c r="D112" s="3"/>
      <c r="E112" s="3"/>
      <c r="F112" s="3"/>
      <c r="G112" s="3"/>
      <c r="H112" s="3"/>
      <c r="I112" s="3"/>
      <c r="J112" s="3"/>
      <c r="K112" s="3"/>
      <c r="L112" s="3"/>
      <c r="M112" s="3"/>
      <c r="N112" s="36"/>
      <c r="O112" s="3"/>
      <c r="V112" s="37"/>
    </row>
    <row r="113" ht="15" customHeight="1" spans="1:22">
      <c r="A113" s="3"/>
      <c r="B113" s="3"/>
      <c r="C113" s="3"/>
      <c r="D113" s="3"/>
      <c r="E113" s="3"/>
      <c r="F113" s="3"/>
      <c r="G113" s="3"/>
      <c r="H113" s="3"/>
      <c r="I113" s="3"/>
      <c r="J113" s="3"/>
      <c r="K113" s="3"/>
      <c r="L113" s="3"/>
      <c r="M113" s="3"/>
      <c r="N113" s="36"/>
      <c r="O113" s="3"/>
      <c r="V113" s="37"/>
    </row>
    <row r="114" ht="15" customHeight="1" spans="1:22">
      <c r="A114" s="3"/>
      <c r="B114" s="3"/>
      <c r="C114" s="3"/>
      <c r="D114" s="3"/>
      <c r="E114" s="3"/>
      <c r="F114" s="3"/>
      <c r="G114" s="3"/>
      <c r="H114" s="3"/>
      <c r="I114" s="3"/>
      <c r="J114" s="3"/>
      <c r="K114" s="3"/>
      <c r="L114" s="3"/>
      <c r="M114" s="3"/>
      <c r="N114" s="36"/>
      <c r="O114" s="3"/>
      <c r="V114" s="37"/>
    </row>
    <row r="115" ht="15" customHeight="1" spans="1:22">
      <c r="A115" s="3"/>
      <c r="B115" s="3"/>
      <c r="C115" s="3"/>
      <c r="D115" s="3"/>
      <c r="E115" s="3"/>
      <c r="F115" s="3"/>
      <c r="G115" s="3"/>
      <c r="H115" s="3"/>
      <c r="I115" s="3"/>
      <c r="J115" s="3"/>
      <c r="K115" s="3"/>
      <c r="L115" s="3"/>
      <c r="M115" s="3"/>
      <c r="N115" s="36"/>
      <c r="O115" s="3"/>
      <c r="V115" s="37"/>
    </row>
    <row r="116" ht="15" customHeight="1" spans="1:22">
      <c r="A116" s="3"/>
      <c r="B116" s="3"/>
      <c r="C116" s="3"/>
      <c r="D116" s="3"/>
      <c r="E116" s="3"/>
      <c r="F116" s="3"/>
      <c r="G116" s="3"/>
      <c r="H116" s="3"/>
      <c r="I116" s="3"/>
      <c r="J116" s="3"/>
      <c r="K116" s="3"/>
      <c r="L116" s="3"/>
      <c r="M116" s="3"/>
      <c r="N116" s="36"/>
      <c r="O116" s="3"/>
      <c r="V116" s="37"/>
    </row>
    <row r="117" ht="15" customHeight="1" spans="1:22">
      <c r="A117" s="3"/>
      <c r="B117" s="3"/>
      <c r="C117" s="3"/>
      <c r="D117" s="3"/>
      <c r="E117" s="3"/>
      <c r="F117" s="3"/>
      <c r="G117" s="3"/>
      <c r="H117" s="3"/>
      <c r="I117" s="3"/>
      <c r="J117" s="3"/>
      <c r="K117" s="3"/>
      <c r="L117" s="3"/>
      <c r="M117" s="3"/>
      <c r="N117" s="36"/>
      <c r="O117" s="3"/>
      <c r="V117" s="37"/>
    </row>
    <row r="118" ht="15" customHeight="1" spans="1:22">
      <c r="A118" s="3"/>
      <c r="B118" s="3"/>
      <c r="C118" s="3"/>
      <c r="D118" s="3"/>
      <c r="E118" s="3"/>
      <c r="F118" s="3"/>
      <c r="G118" s="3"/>
      <c r="H118" s="3"/>
      <c r="I118" s="3"/>
      <c r="J118" s="3"/>
      <c r="K118" s="3"/>
      <c r="L118" s="3"/>
      <c r="M118" s="3"/>
      <c r="N118" s="36"/>
      <c r="O118" s="3"/>
      <c r="V118" s="37"/>
    </row>
    <row r="119" ht="15" customHeight="1" spans="1:22">
      <c r="A119" s="3"/>
      <c r="B119" s="3"/>
      <c r="C119" s="3"/>
      <c r="D119" s="3"/>
      <c r="E119" s="3"/>
      <c r="F119" s="3"/>
      <c r="G119" s="3"/>
      <c r="H119" s="3"/>
      <c r="I119" s="3"/>
      <c r="J119" s="3"/>
      <c r="K119" s="3"/>
      <c r="L119" s="3"/>
      <c r="M119" s="3"/>
      <c r="N119" s="36"/>
      <c r="O119" s="3"/>
      <c r="V119" s="37"/>
    </row>
    <row r="120" ht="15" customHeight="1" spans="1:22">
      <c r="A120" s="3"/>
      <c r="B120" s="3"/>
      <c r="C120" s="3"/>
      <c r="D120" s="3"/>
      <c r="E120" s="3"/>
      <c r="F120" s="3"/>
      <c r="G120" s="3"/>
      <c r="H120" s="3"/>
      <c r="I120" s="3"/>
      <c r="J120" s="3"/>
      <c r="K120" s="3"/>
      <c r="L120" s="3"/>
      <c r="M120" s="3"/>
      <c r="N120" s="36"/>
      <c r="O120" s="3"/>
      <c r="V120" s="37"/>
    </row>
    <row r="121" ht="15" customHeight="1" spans="1:22">
      <c r="A121" s="3"/>
      <c r="B121" s="3"/>
      <c r="C121" s="3"/>
      <c r="D121" s="3"/>
      <c r="E121" s="3"/>
      <c r="F121" s="3"/>
      <c r="G121" s="3"/>
      <c r="H121" s="3"/>
      <c r="I121" s="3"/>
      <c r="J121" s="3"/>
      <c r="K121" s="3"/>
      <c r="L121" s="3"/>
      <c r="M121" s="3"/>
      <c r="N121" s="36"/>
      <c r="O121" s="3"/>
      <c r="V121" s="37"/>
    </row>
    <row r="122" ht="15" customHeight="1" spans="1:22">
      <c r="A122" s="3"/>
      <c r="B122" s="3"/>
      <c r="C122" s="3"/>
      <c r="D122" s="3"/>
      <c r="E122" s="3"/>
      <c r="F122" s="3"/>
      <c r="G122" s="3"/>
      <c r="H122" s="3"/>
      <c r="I122" s="3"/>
      <c r="J122" s="3"/>
      <c r="K122" s="3"/>
      <c r="L122" s="3"/>
      <c r="M122" s="3"/>
      <c r="N122" s="36"/>
      <c r="O122" s="3"/>
      <c r="V122" s="37"/>
    </row>
    <row r="123" ht="15" customHeight="1" spans="1:22">
      <c r="A123" s="3"/>
      <c r="B123" s="3"/>
      <c r="C123" s="3"/>
      <c r="D123" s="3"/>
      <c r="E123" s="3"/>
      <c r="F123" s="3"/>
      <c r="G123" s="3"/>
      <c r="H123" s="3"/>
      <c r="I123" s="3"/>
      <c r="J123" s="3"/>
      <c r="K123" s="3"/>
      <c r="L123" s="3"/>
      <c r="M123" s="3"/>
      <c r="N123" s="36"/>
      <c r="O123" s="3"/>
      <c r="V123" s="37"/>
    </row>
    <row r="124" ht="15" customHeight="1" spans="1:22">
      <c r="A124" s="3"/>
      <c r="B124" s="3"/>
      <c r="C124" s="3"/>
      <c r="D124" s="3"/>
      <c r="E124" s="3"/>
      <c r="F124" s="3"/>
      <c r="G124" s="3"/>
      <c r="H124" s="3"/>
      <c r="I124" s="3"/>
      <c r="J124" s="3"/>
      <c r="K124" s="3"/>
      <c r="L124" s="3"/>
      <c r="M124" s="3"/>
      <c r="N124" s="36"/>
      <c r="O124" s="3"/>
      <c r="V124" s="37"/>
    </row>
    <row r="125" ht="15" customHeight="1" spans="1:22">
      <c r="A125" s="3"/>
      <c r="B125" s="3"/>
      <c r="C125" s="3"/>
      <c r="D125" s="3"/>
      <c r="E125" s="3"/>
      <c r="F125" s="3"/>
      <c r="G125" s="3"/>
      <c r="H125" s="3"/>
      <c r="I125" s="3"/>
      <c r="J125" s="3"/>
      <c r="K125" s="3"/>
      <c r="L125" s="3"/>
      <c r="M125" s="3"/>
      <c r="N125" s="36"/>
      <c r="O125" s="3"/>
      <c r="V125" s="37"/>
    </row>
    <row r="126" ht="15" customHeight="1" spans="1:22">
      <c r="A126" s="3"/>
      <c r="B126" s="3"/>
      <c r="C126" s="3"/>
      <c r="D126" s="3"/>
      <c r="E126" s="3"/>
      <c r="F126" s="3"/>
      <c r="G126" s="3"/>
      <c r="H126" s="3"/>
      <c r="I126" s="3"/>
      <c r="J126" s="3"/>
      <c r="K126" s="3"/>
      <c r="L126" s="3"/>
      <c r="M126" s="3"/>
      <c r="N126" s="36"/>
      <c r="O126" s="3"/>
      <c r="V126" s="37"/>
    </row>
    <row r="127" ht="15" customHeight="1" spans="1:22">
      <c r="A127" s="3"/>
      <c r="B127" s="3"/>
      <c r="C127" s="3"/>
      <c r="D127" s="3"/>
      <c r="E127" s="3"/>
      <c r="F127" s="3"/>
      <c r="G127" s="3"/>
      <c r="H127" s="3"/>
      <c r="I127" s="3"/>
      <c r="J127" s="3"/>
      <c r="K127" s="3"/>
      <c r="L127" s="3"/>
      <c r="M127" s="3"/>
      <c r="N127" s="36"/>
      <c r="O127" s="3"/>
      <c r="V127" s="37"/>
    </row>
    <row r="128" ht="15" customHeight="1" spans="1:22">
      <c r="A128" s="3"/>
      <c r="B128" s="3"/>
      <c r="C128" s="3"/>
      <c r="D128" s="3"/>
      <c r="E128" s="3"/>
      <c r="F128" s="3"/>
      <c r="G128" s="3"/>
      <c r="H128" s="3"/>
      <c r="I128" s="3"/>
      <c r="J128" s="3"/>
      <c r="K128" s="3"/>
      <c r="L128" s="3"/>
      <c r="M128" s="3"/>
      <c r="N128" s="36"/>
      <c r="O128" s="3"/>
      <c r="V128" s="37"/>
    </row>
    <row r="129" ht="15" customHeight="1" spans="1:22">
      <c r="A129" s="3"/>
      <c r="B129" s="3"/>
      <c r="C129" s="3"/>
      <c r="D129" s="3"/>
      <c r="E129" s="3"/>
      <c r="F129" s="3"/>
      <c r="G129" s="3"/>
      <c r="H129" s="3"/>
      <c r="I129" s="3"/>
      <c r="J129" s="3"/>
      <c r="K129" s="3"/>
      <c r="L129" s="3"/>
      <c r="M129" s="3"/>
      <c r="N129" s="36"/>
      <c r="O129" s="3"/>
      <c r="V129" s="37"/>
    </row>
    <row r="130" ht="15" customHeight="1" spans="1:22">
      <c r="A130" s="3"/>
      <c r="B130" s="3"/>
      <c r="C130" s="3"/>
      <c r="D130" s="3"/>
      <c r="E130" s="3"/>
      <c r="F130" s="3"/>
      <c r="G130" s="3"/>
      <c r="H130" s="3"/>
      <c r="I130" s="3"/>
      <c r="J130" s="3"/>
      <c r="K130" s="3"/>
      <c r="L130" s="3"/>
      <c r="M130" s="3"/>
      <c r="N130" s="36"/>
      <c r="O130" s="3"/>
      <c r="V130" s="37"/>
    </row>
    <row r="131" ht="15" customHeight="1" spans="1:22">
      <c r="A131" s="3"/>
      <c r="B131" s="3"/>
      <c r="C131" s="3"/>
      <c r="D131" s="3"/>
      <c r="E131" s="3"/>
      <c r="F131" s="3"/>
      <c r="G131" s="3"/>
      <c r="H131" s="3"/>
      <c r="I131" s="3"/>
      <c r="J131" s="3"/>
      <c r="K131" s="3"/>
      <c r="L131" s="3"/>
      <c r="M131" s="3"/>
      <c r="N131" s="36"/>
      <c r="O131" s="3"/>
      <c r="V131" s="37"/>
    </row>
    <row r="132" ht="15" customHeight="1" spans="1:22">
      <c r="A132" s="3"/>
      <c r="B132" s="3"/>
      <c r="C132" s="3"/>
      <c r="D132" s="3"/>
      <c r="E132" s="3"/>
      <c r="F132" s="3"/>
      <c r="G132" s="3"/>
      <c r="H132" s="3"/>
      <c r="I132" s="3"/>
      <c r="J132" s="3"/>
      <c r="K132" s="3"/>
      <c r="L132" s="3"/>
      <c r="M132" s="3"/>
      <c r="N132" s="36"/>
      <c r="O132" s="3"/>
      <c r="V132" s="37"/>
    </row>
    <row r="133" ht="15" customHeight="1" spans="1:22">
      <c r="A133" s="3"/>
      <c r="B133" s="3"/>
      <c r="C133" s="3"/>
      <c r="D133" s="3"/>
      <c r="E133" s="3"/>
      <c r="F133" s="3"/>
      <c r="G133" s="3"/>
      <c r="H133" s="3"/>
      <c r="I133" s="3"/>
      <c r="J133" s="3"/>
      <c r="K133" s="3"/>
      <c r="L133" s="3"/>
      <c r="M133" s="3"/>
      <c r="N133" s="36"/>
      <c r="O133" s="3"/>
      <c r="V133" s="37"/>
    </row>
    <row r="134" ht="15" customHeight="1" spans="1:22">
      <c r="A134" s="3"/>
      <c r="B134" s="3"/>
      <c r="C134" s="3"/>
      <c r="D134" s="3"/>
      <c r="E134" s="3"/>
      <c r="F134" s="3"/>
      <c r="G134" s="3"/>
      <c r="H134" s="3"/>
      <c r="I134" s="3"/>
      <c r="J134" s="3"/>
      <c r="K134" s="3"/>
      <c r="L134" s="3"/>
      <c r="M134" s="3"/>
      <c r="N134" s="36"/>
      <c r="O134" s="3"/>
      <c r="V134" s="37"/>
    </row>
    <row r="135" ht="15" customHeight="1" spans="1:22">
      <c r="A135" s="3"/>
      <c r="B135" s="3"/>
      <c r="C135" s="3"/>
      <c r="D135" s="3"/>
      <c r="E135" s="3"/>
      <c r="F135" s="3"/>
      <c r="G135" s="3"/>
      <c r="H135" s="3"/>
      <c r="I135" s="3"/>
      <c r="J135" s="3"/>
      <c r="K135" s="3"/>
      <c r="L135" s="3"/>
      <c r="M135" s="3"/>
      <c r="N135" s="36"/>
      <c r="O135" s="3"/>
      <c r="V135" s="37"/>
    </row>
    <row r="136" ht="15" customHeight="1" spans="1:22">
      <c r="A136" s="3"/>
      <c r="B136" s="3"/>
      <c r="C136" s="3"/>
      <c r="D136" s="3"/>
      <c r="E136" s="3"/>
      <c r="F136" s="3"/>
      <c r="G136" s="3"/>
      <c r="H136" s="3"/>
      <c r="I136" s="3"/>
      <c r="J136" s="3"/>
      <c r="K136" s="3"/>
      <c r="L136" s="3"/>
      <c r="M136" s="3"/>
      <c r="N136" s="36"/>
      <c r="O136" s="3"/>
      <c r="V136" s="37"/>
    </row>
    <row r="137" ht="15" customHeight="1" spans="1:22">
      <c r="A137" s="3"/>
      <c r="B137" s="3"/>
      <c r="C137" s="3"/>
      <c r="D137" s="3"/>
      <c r="E137" s="3"/>
      <c r="F137" s="3"/>
      <c r="G137" s="3"/>
      <c r="H137" s="3"/>
      <c r="I137" s="3"/>
      <c r="J137" s="3"/>
      <c r="K137" s="3"/>
      <c r="L137" s="3"/>
      <c r="M137" s="3"/>
      <c r="N137" s="36"/>
      <c r="O137" s="3"/>
      <c r="V137" s="37"/>
    </row>
    <row r="138" ht="15" customHeight="1" spans="1:22">
      <c r="A138" s="3"/>
      <c r="B138" s="3"/>
      <c r="C138" s="3"/>
      <c r="D138" s="3"/>
      <c r="E138" s="3"/>
      <c r="F138" s="3"/>
      <c r="G138" s="3"/>
      <c r="H138" s="3"/>
      <c r="I138" s="3"/>
      <c r="J138" s="3"/>
      <c r="K138" s="3"/>
      <c r="L138" s="3"/>
      <c r="M138" s="3"/>
      <c r="N138" s="36"/>
      <c r="O138" s="3"/>
      <c r="V138" s="37"/>
    </row>
    <row r="139" ht="15" customHeight="1" spans="1:22">
      <c r="A139" s="3"/>
      <c r="B139" s="3"/>
      <c r="C139" s="3"/>
      <c r="D139" s="3"/>
      <c r="E139" s="3"/>
      <c r="F139" s="3"/>
      <c r="G139" s="3"/>
      <c r="H139" s="3"/>
      <c r="I139" s="3"/>
      <c r="J139" s="3"/>
      <c r="K139" s="3"/>
      <c r="L139" s="3"/>
      <c r="M139" s="3"/>
      <c r="N139" s="36"/>
      <c r="O139" s="3"/>
      <c r="V139" s="37"/>
    </row>
    <row r="140" ht="15" customHeight="1" spans="1:22">
      <c r="A140" s="3"/>
      <c r="B140" s="3"/>
      <c r="C140" s="3"/>
      <c r="D140" s="3"/>
      <c r="E140" s="3"/>
      <c r="F140" s="3"/>
      <c r="G140" s="3"/>
      <c r="H140" s="3"/>
      <c r="I140" s="3"/>
      <c r="J140" s="3"/>
      <c r="K140" s="3"/>
      <c r="L140" s="3"/>
      <c r="M140" s="3"/>
      <c r="N140" s="36"/>
      <c r="O140" s="3"/>
      <c r="V140" s="37"/>
    </row>
    <row r="141" ht="15" customHeight="1" spans="1:22">
      <c r="A141" s="3"/>
      <c r="B141" s="3"/>
      <c r="C141" s="3"/>
      <c r="D141" s="3"/>
      <c r="E141" s="3"/>
      <c r="F141" s="3"/>
      <c r="G141" s="3"/>
      <c r="H141" s="3"/>
      <c r="I141" s="3"/>
      <c r="J141" s="3"/>
      <c r="K141" s="3"/>
      <c r="L141" s="3"/>
      <c r="M141" s="3"/>
      <c r="N141" s="36"/>
      <c r="O141" s="3"/>
      <c r="V141" s="37"/>
    </row>
    <row r="142" ht="15" customHeight="1" spans="1:22">
      <c r="A142" s="3"/>
      <c r="B142" s="3"/>
      <c r="C142" s="3"/>
      <c r="D142" s="3"/>
      <c r="E142" s="3"/>
      <c r="F142" s="3"/>
      <c r="G142" s="3"/>
      <c r="H142" s="3"/>
      <c r="I142" s="3"/>
      <c r="J142" s="3"/>
      <c r="K142" s="3"/>
      <c r="L142" s="3"/>
      <c r="M142" s="3"/>
      <c r="N142" s="36"/>
      <c r="O142" s="3"/>
      <c r="V142" s="37"/>
    </row>
    <row r="143" ht="15" customHeight="1" spans="1:22">
      <c r="A143" s="3"/>
      <c r="B143" s="3"/>
      <c r="C143" s="3"/>
      <c r="D143" s="3"/>
      <c r="E143" s="3"/>
      <c r="F143" s="3"/>
      <c r="G143" s="3"/>
      <c r="H143" s="3"/>
      <c r="I143" s="3"/>
      <c r="J143" s="3"/>
      <c r="K143" s="3"/>
      <c r="L143" s="3"/>
      <c r="M143" s="3"/>
      <c r="N143" s="36"/>
      <c r="O143" s="3"/>
      <c r="V143" s="37"/>
    </row>
    <row r="144" ht="15" customHeight="1" spans="1:22">
      <c r="A144" s="3"/>
      <c r="B144" s="3"/>
      <c r="C144" s="3"/>
      <c r="D144" s="3"/>
      <c r="E144" s="3"/>
      <c r="F144" s="3"/>
      <c r="G144" s="3"/>
      <c r="H144" s="3"/>
      <c r="I144" s="3"/>
      <c r="J144" s="3"/>
      <c r="K144" s="3"/>
      <c r="L144" s="3"/>
      <c r="M144" s="3"/>
      <c r="N144" s="36"/>
      <c r="O144" s="3"/>
      <c r="V144" s="37"/>
    </row>
    <row r="145" ht="15" customHeight="1" spans="1:22">
      <c r="A145" s="3"/>
      <c r="B145" s="3"/>
      <c r="C145" s="3"/>
      <c r="D145" s="3"/>
      <c r="E145" s="3"/>
      <c r="F145" s="3"/>
      <c r="G145" s="3"/>
      <c r="H145" s="3"/>
      <c r="I145" s="3"/>
      <c r="J145" s="3"/>
      <c r="K145" s="3"/>
      <c r="L145" s="3"/>
      <c r="M145" s="3"/>
      <c r="N145" s="36"/>
      <c r="O145" s="3"/>
      <c r="V145" s="37"/>
    </row>
    <row r="146" ht="15" customHeight="1" spans="1:22">
      <c r="A146" s="3"/>
      <c r="B146" s="3"/>
      <c r="C146" s="3"/>
      <c r="D146" s="3"/>
      <c r="E146" s="3"/>
      <c r="F146" s="3"/>
      <c r="G146" s="3"/>
      <c r="H146" s="3"/>
      <c r="I146" s="3"/>
      <c r="J146" s="3"/>
      <c r="K146" s="3"/>
      <c r="L146" s="3"/>
      <c r="M146" s="3"/>
      <c r="N146" s="36"/>
      <c r="O146" s="3"/>
      <c r="V146" s="37"/>
    </row>
    <row r="147" ht="15" customHeight="1" spans="1:22">
      <c r="A147" s="3"/>
      <c r="B147" s="3"/>
      <c r="C147" s="3"/>
      <c r="D147" s="3"/>
      <c r="E147" s="3"/>
      <c r="F147" s="3"/>
      <c r="G147" s="3"/>
      <c r="H147" s="3"/>
      <c r="I147" s="3"/>
      <c r="J147" s="3"/>
      <c r="K147" s="3"/>
      <c r="L147" s="3"/>
      <c r="M147" s="3"/>
      <c r="N147" s="36"/>
      <c r="O147" s="3"/>
      <c r="V147" s="37"/>
    </row>
    <row r="148" ht="15" customHeight="1" spans="1:22">
      <c r="A148" s="3"/>
      <c r="B148" s="3"/>
      <c r="C148" s="3"/>
      <c r="D148" s="3"/>
      <c r="E148" s="3"/>
      <c r="F148" s="3"/>
      <c r="G148" s="3"/>
      <c r="H148" s="3"/>
      <c r="I148" s="3"/>
      <c r="J148" s="3"/>
      <c r="K148" s="3"/>
      <c r="L148" s="3"/>
      <c r="M148" s="3"/>
      <c r="N148" s="36"/>
      <c r="O148" s="3"/>
      <c r="V148" s="37"/>
    </row>
    <row r="149" ht="15" customHeight="1" spans="1:22">
      <c r="A149" s="3"/>
      <c r="B149" s="3"/>
      <c r="C149" s="3"/>
      <c r="D149" s="3"/>
      <c r="E149" s="3"/>
      <c r="F149" s="3"/>
      <c r="G149" s="3"/>
      <c r="H149" s="3"/>
      <c r="I149" s="3"/>
      <c r="J149" s="3"/>
      <c r="K149" s="3"/>
      <c r="L149" s="3"/>
      <c r="M149" s="3"/>
      <c r="N149" s="36"/>
      <c r="O149" s="3"/>
      <c r="V149" s="37"/>
    </row>
    <row r="150" ht="15" customHeight="1" spans="1:22">
      <c r="A150" s="3"/>
      <c r="B150" s="3"/>
      <c r="C150" s="3"/>
      <c r="D150" s="3"/>
      <c r="E150" s="3"/>
      <c r="F150" s="3"/>
      <c r="G150" s="3"/>
      <c r="H150" s="3"/>
      <c r="I150" s="3"/>
      <c r="J150" s="3"/>
      <c r="K150" s="3"/>
      <c r="L150" s="3"/>
      <c r="M150" s="3"/>
      <c r="N150" s="36"/>
      <c r="O150" s="3"/>
      <c r="V150" s="37"/>
    </row>
    <row r="151" ht="15" customHeight="1" spans="1:22">
      <c r="A151" s="3"/>
      <c r="B151" s="3"/>
      <c r="C151" s="3"/>
      <c r="D151" s="3"/>
      <c r="E151" s="3"/>
      <c r="F151" s="3"/>
      <c r="G151" s="3"/>
      <c r="H151" s="3"/>
      <c r="I151" s="3"/>
      <c r="J151" s="3"/>
      <c r="K151" s="3"/>
      <c r="L151" s="3"/>
      <c r="M151" s="3"/>
      <c r="N151" s="36"/>
      <c r="O151" s="3"/>
      <c r="V151" s="37"/>
    </row>
    <row r="152" ht="15" customHeight="1" spans="1:22">
      <c r="A152" s="3"/>
      <c r="B152" s="3"/>
      <c r="C152" s="3"/>
      <c r="D152" s="3"/>
      <c r="E152" s="3"/>
      <c r="F152" s="3"/>
      <c r="G152" s="3"/>
      <c r="H152" s="3"/>
      <c r="I152" s="3"/>
      <c r="J152" s="3"/>
      <c r="K152" s="3"/>
      <c r="L152" s="3"/>
      <c r="M152" s="3"/>
      <c r="N152" s="36"/>
      <c r="O152" s="3"/>
      <c r="V152" s="37"/>
    </row>
    <row r="153" ht="15" customHeight="1" spans="1:22">
      <c r="A153" s="3"/>
      <c r="B153" s="3"/>
      <c r="C153" s="3"/>
      <c r="D153" s="3"/>
      <c r="E153" s="3"/>
      <c r="F153" s="3"/>
      <c r="G153" s="3"/>
      <c r="H153" s="3"/>
      <c r="I153" s="3"/>
      <c r="J153" s="3"/>
      <c r="K153" s="3"/>
      <c r="L153" s="3"/>
      <c r="M153" s="3"/>
      <c r="N153" s="36"/>
      <c r="O153" s="3"/>
      <c r="V153" s="37"/>
    </row>
    <row r="154" ht="15" customHeight="1" spans="1:22">
      <c r="A154" s="3"/>
      <c r="B154" s="3"/>
      <c r="C154" s="3"/>
      <c r="D154" s="3"/>
      <c r="E154" s="3"/>
      <c r="F154" s="3"/>
      <c r="G154" s="3"/>
      <c r="H154" s="3"/>
      <c r="I154" s="3"/>
      <c r="J154" s="3"/>
      <c r="K154" s="3"/>
      <c r="L154" s="3"/>
      <c r="M154" s="3"/>
      <c r="N154" s="36"/>
      <c r="O154" s="3"/>
      <c r="V154" s="37"/>
    </row>
    <row r="155" ht="15" customHeight="1" spans="1:22">
      <c r="A155" s="3"/>
      <c r="B155" s="3"/>
      <c r="C155" s="3"/>
      <c r="D155" s="3"/>
      <c r="E155" s="3"/>
      <c r="F155" s="3"/>
      <c r="G155" s="3"/>
      <c r="H155" s="3"/>
      <c r="I155" s="3"/>
      <c r="J155" s="3"/>
      <c r="K155" s="3"/>
      <c r="L155" s="3"/>
      <c r="M155" s="3"/>
      <c r="N155" s="36"/>
      <c r="O155" s="3"/>
      <c r="V155" s="37"/>
    </row>
    <row r="156" ht="15" customHeight="1" spans="1:22">
      <c r="A156" s="3"/>
      <c r="B156" s="3"/>
      <c r="C156" s="3"/>
      <c r="D156" s="3"/>
      <c r="E156" s="3"/>
      <c r="F156" s="3"/>
      <c r="G156" s="3"/>
      <c r="H156" s="3"/>
      <c r="I156" s="3"/>
      <c r="J156" s="3"/>
      <c r="K156" s="3"/>
      <c r="L156" s="3"/>
      <c r="M156" s="3"/>
      <c r="N156" s="36"/>
      <c r="O156" s="3"/>
      <c r="V156" s="37"/>
    </row>
    <row r="157" ht="15" customHeight="1" spans="1:22">
      <c r="A157" s="3"/>
      <c r="B157" s="3"/>
      <c r="C157" s="3"/>
      <c r="D157" s="3"/>
      <c r="E157" s="3"/>
      <c r="F157" s="3"/>
      <c r="G157" s="3"/>
      <c r="H157" s="3"/>
      <c r="I157" s="3"/>
      <c r="J157" s="3"/>
      <c r="K157" s="3"/>
      <c r="L157" s="3"/>
      <c r="M157" s="3"/>
      <c r="N157" s="3"/>
      <c r="O157" s="3"/>
      <c r="V157" s="37"/>
    </row>
    <row r="158" ht="15" customHeight="1" spans="1:22">
      <c r="A158" s="3"/>
      <c r="B158" s="3"/>
      <c r="C158" s="3"/>
      <c r="D158" s="3"/>
      <c r="E158" s="3"/>
      <c r="F158" s="3"/>
      <c r="G158" s="3"/>
      <c r="H158" s="3"/>
      <c r="I158" s="3"/>
      <c r="J158" s="3"/>
      <c r="K158" s="3"/>
      <c r="L158" s="3"/>
      <c r="M158" s="3"/>
      <c r="N158" s="36"/>
      <c r="O158" s="3"/>
      <c r="V158" s="37"/>
    </row>
    <row r="159" ht="15" customHeight="1" spans="1:22">
      <c r="A159" s="3"/>
      <c r="B159" s="3"/>
      <c r="C159" s="3"/>
      <c r="D159" s="3"/>
      <c r="E159" s="3"/>
      <c r="F159" s="3"/>
      <c r="G159" s="3"/>
      <c r="H159" s="3"/>
      <c r="I159" s="3"/>
      <c r="J159" s="3"/>
      <c r="K159" s="3"/>
      <c r="L159" s="3"/>
      <c r="M159" s="3"/>
      <c r="N159" s="36"/>
      <c r="O159" s="3"/>
      <c r="V159" s="37"/>
    </row>
    <row r="160" ht="15" customHeight="1" spans="1:22">
      <c r="A160" s="3"/>
      <c r="B160" s="3"/>
      <c r="C160" s="3"/>
      <c r="D160" s="3"/>
      <c r="E160" s="3"/>
      <c r="F160" s="3"/>
      <c r="G160" s="3"/>
      <c r="H160" s="3"/>
      <c r="I160" s="3"/>
      <c r="J160" s="3"/>
      <c r="K160" s="3"/>
      <c r="L160" s="3"/>
      <c r="M160" s="3"/>
      <c r="N160" s="36"/>
      <c r="O160" s="3"/>
      <c r="V160" s="37"/>
    </row>
    <row r="161" ht="15" customHeight="1" spans="1:22">
      <c r="A161" s="3"/>
      <c r="B161" s="3"/>
      <c r="C161" s="3"/>
      <c r="D161" s="3"/>
      <c r="E161" s="3"/>
      <c r="F161" s="3"/>
      <c r="G161" s="3"/>
      <c r="H161" s="3"/>
      <c r="I161" s="3"/>
      <c r="J161" s="3"/>
      <c r="K161" s="3"/>
      <c r="L161" s="3"/>
      <c r="M161" s="3"/>
      <c r="N161" s="36"/>
      <c r="O161" s="3"/>
      <c r="V161" s="37"/>
    </row>
    <row r="162" ht="15" customHeight="1" spans="1:22">
      <c r="A162" s="3"/>
      <c r="B162" s="3"/>
      <c r="C162" s="3"/>
      <c r="D162" s="3"/>
      <c r="E162" s="3"/>
      <c r="F162" s="3"/>
      <c r="G162" s="3"/>
      <c r="H162" s="3"/>
      <c r="I162" s="3"/>
      <c r="J162" s="3"/>
      <c r="K162" s="3"/>
      <c r="L162" s="3"/>
      <c r="M162" s="3"/>
      <c r="N162" s="36"/>
      <c r="O162" s="3"/>
      <c r="V162" s="37"/>
    </row>
    <row r="163" ht="15" customHeight="1" spans="1:22">
      <c r="A163" s="3"/>
      <c r="B163" s="3"/>
      <c r="C163" s="3"/>
      <c r="D163" s="3"/>
      <c r="E163" s="3"/>
      <c r="F163" s="3"/>
      <c r="G163" s="3"/>
      <c r="H163" s="3"/>
      <c r="I163" s="3"/>
      <c r="J163" s="3"/>
      <c r="K163" s="3"/>
      <c r="L163" s="3"/>
      <c r="M163" s="3"/>
      <c r="N163" s="36"/>
      <c r="O163" s="3"/>
      <c r="V163" s="37"/>
    </row>
  </sheetData>
  <pageMargins left="0.75" right="0.75" top="1" bottom="1" header="0.5" footer="0.5"/>
  <pageSetup paperSize="9" orientation="portrait"/>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0"/>
  <dimension ref="A1:G3"/>
  <sheetViews>
    <sheetView workbookViewId="0">
      <selection activeCell="H27" sqref="H27"/>
    </sheetView>
  </sheetViews>
  <sheetFormatPr defaultColWidth="9" defaultRowHeight="12.75" outlineLevelRow="2" outlineLevelCol="6"/>
  <cols>
    <col min="1" max="1" width="22.1428571428571" style="3" customWidth="1"/>
    <col min="2" max="2" width="21.5714285714286" style="3" customWidth="1"/>
    <col min="4" max="4" width="6.85714285714286" customWidth="1"/>
    <col min="5" max="5" width="7.71428571428571" customWidth="1"/>
    <col min="6" max="6" width="15.4285714285714" customWidth="1"/>
  </cols>
  <sheetData>
    <row r="1" ht="33.75" customHeight="1" spans="1:3">
      <c r="A1" s="5" t="s">
        <v>11627</v>
      </c>
      <c r="B1" s="5" t="s">
        <v>11460</v>
      </c>
      <c r="C1" s="9" t="s">
        <v>11504</v>
      </c>
    </row>
    <row r="2" ht="25.5" customHeight="1" spans="1:7">
      <c r="A2" s="6" t="s">
        <v>11631</v>
      </c>
      <c r="B2" s="6" t="s">
        <v>11517</v>
      </c>
      <c r="C2" s="11"/>
      <c r="F2" s="20" t="s">
        <v>11634</v>
      </c>
      <c r="G2" s="20">
        <f>+COUNTA(A:A)+COUNTA(B:B)-6</f>
        <v>0</v>
      </c>
    </row>
    <row r="3" spans="1:3">
      <c r="A3" s="7" t="s">
        <v>12454</v>
      </c>
      <c r="B3" s="7" t="s">
        <v>12455</v>
      </c>
      <c r="C3" s="13"/>
    </row>
  </sheetData>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1"/>
  <dimension ref="A1:GX538"/>
  <sheetViews>
    <sheetView zoomScale="90" zoomScaleNormal="90" topLeftCell="CJ1" workbookViewId="0">
      <selection activeCell="CT4" sqref="A4:CT4"/>
    </sheetView>
  </sheetViews>
  <sheetFormatPr defaultColWidth="10.7142857142857" defaultRowHeight="12.75"/>
  <cols>
    <col min="1" max="1" width="11" customWidth="1"/>
    <col min="2" max="2" width="11.2857142857143" customWidth="1"/>
    <col min="3" max="3" width="30.7142857142857" customWidth="1"/>
    <col min="4" max="5" width="15.5714285714286" customWidth="1"/>
    <col min="6" max="6" width="10.8571428571429" customWidth="1"/>
    <col min="7" max="7" width="10.1428571428571" customWidth="1"/>
    <col min="8" max="8" width="22.1428571428571" customWidth="1"/>
    <col min="9" max="9" width="10.8571428571429" customWidth="1"/>
    <col min="10" max="10" width="38.5714285714286" customWidth="1"/>
    <col min="11" max="12" width="10.7142857142857" customWidth="1"/>
    <col min="13" max="13" width="11.2857142857143" customWidth="1"/>
    <col min="14" max="14" width="10.8571428571429" customWidth="1"/>
    <col min="15" max="15" width="11.2857142857143" customWidth="1"/>
    <col min="16" max="16" width="10.5714285714286" customWidth="1"/>
    <col min="17" max="18" width="14.5714285714286" customWidth="1"/>
    <col min="19" max="20" width="10.8571428571429" customWidth="1"/>
    <col min="21" max="21" width="15" customWidth="1"/>
    <col min="22" max="22" width="11.2857142857143" customWidth="1"/>
    <col min="23" max="23" width="10.7142857142857" customWidth="1"/>
    <col min="24" max="24" width="11" customWidth="1"/>
    <col min="25" max="25" width="10.7142857142857" customWidth="1"/>
    <col min="26" max="26" width="14.8571428571429" customWidth="1"/>
    <col min="27" max="27" width="10.8571428571429" customWidth="1"/>
    <col min="28" max="31" width="11.2857142857143" customWidth="1"/>
    <col min="32" max="32" width="10.7142857142857" customWidth="1"/>
    <col min="33" max="33" width="11.2857142857143" customWidth="1"/>
    <col min="34" max="35" width="10.8571428571429" customWidth="1"/>
    <col min="36" max="36" width="11.2857142857143" customWidth="1"/>
    <col min="37" max="37" width="11" customWidth="1"/>
    <col min="38" max="38" width="11.2857142857143" customWidth="1"/>
    <col min="39" max="39" width="10.8571428571429" customWidth="1"/>
    <col min="40" max="41" width="11.2857142857143" customWidth="1"/>
    <col min="42" max="42" width="11" customWidth="1"/>
    <col min="43" max="43" width="10.8571428571429" customWidth="1"/>
    <col min="44" max="45" width="11.2857142857143" customWidth="1"/>
    <col min="46" max="46" width="10.8571428571429" customWidth="1"/>
    <col min="47" max="48" width="11" customWidth="1"/>
    <col min="49" max="49" width="10.7142857142857" customWidth="1"/>
    <col min="50" max="50" width="11.2857142857143" customWidth="1"/>
    <col min="51" max="51" width="21" customWidth="1"/>
    <col min="52" max="52" width="10.8571428571429" customWidth="1"/>
    <col min="53" max="55" width="11.2857142857143" customWidth="1"/>
    <col min="56" max="56" width="10.5714285714286" customWidth="1"/>
    <col min="57" max="58" width="10.8571428571429" customWidth="1"/>
    <col min="59" max="59" width="11.2857142857143" customWidth="1"/>
    <col min="60" max="60" width="10.8571428571429" customWidth="1"/>
    <col min="61" max="61" width="14.8571428571429" customWidth="1"/>
    <col min="62" max="62" width="14.4285714285714" customWidth="1"/>
    <col min="63" max="63" width="11" customWidth="1"/>
    <col min="64" max="64" width="10.5714285714286" customWidth="1"/>
    <col min="65" max="65" width="10.8571428571429" customWidth="1"/>
    <col min="66" max="66" width="11.2857142857143" customWidth="1"/>
    <col min="67" max="67" width="11" customWidth="1"/>
    <col min="68" max="69" width="10.8571428571429" customWidth="1"/>
    <col min="70" max="71" width="11.2857142857143" customWidth="1"/>
    <col min="72" max="72" width="10.8571428571429" customWidth="1"/>
    <col min="73" max="73" width="10.7142857142857" customWidth="1"/>
    <col min="74" max="74" width="11" customWidth="1"/>
    <col min="75" max="75" width="11.2857142857143" customWidth="1"/>
    <col min="76" max="76" width="11" customWidth="1"/>
    <col min="77" max="77" width="11.2857142857143" customWidth="1"/>
    <col min="78" max="81" width="11" customWidth="1"/>
    <col min="82" max="82" width="11.2857142857143" customWidth="1"/>
    <col min="83" max="83" width="12.4285714285714" customWidth="1"/>
    <col min="84" max="84" width="10.1428571428571" customWidth="1"/>
    <col min="85" max="87" width="10.8571428571429" customWidth="1"/>
    <col min="88" max="98" width="13.2857142857143" customWidth="1"/>
    <col min="99" max="99" width="23.5714285714286" style="4" customWidth="1"/>
    <col min="100" max="100" width="16.1428571428571" customWidth="1"/>
    <col min="101" max="101" width="31.1428571428571" style="4" customWidth="1"/>
    <col min="102" max="102" width="24.8571428571429" style="4" customWidth="1"/>
    <col min="103" max="103" width="18.8571428571429" style="4" customWidth="1"/>
    <col min="104" max="104" width="11.8571428571429" style="4" customWidth="1"/>
    <col min="105" max="105" width="16.2857142857143" style="4" customWidth="1"/>
    <col min="106" max="106" width="12.2857142857143" style="4" customWidth="1"/>
    <col min="107" max="112" width="9.14285714285714" style="4" customWidth="1"/>
    <col min="113" max="113" width="13.5714285714286" style="4" customWidth="1"/>
    <col min="114" max="114" width="9.14285714285714" style="4" customWidth="1"/>
    <col min="115" max="115" width="11.5714285714286" style="4" customWidth="1"/>
    <col min="116" max="117" width="9.14285714285714" style="4" customWidth="1"/>
    <col min="118" max="199" width="10.7142857142857" style="29" customWidth="1"/>
    <col min="200" max="200" width="14.2857142857143" style="29" customWidth="1"/>
    <col min="201" max="201" width="9.57142857142857" style="3" customWidth="1"/>
    <col min="202" max="202" width="47.7142857142857" style="3" customWidth="1"/>
    <col min="203" max="203" width="33.4285714285714" style="3" customWidth="1"/>
    <col min="204" max="16384" width="10.7142857142857" style="3" customWidth="1"/>
  </cols>
  <sheetData>
    <row r="1" s="1" customFormat="1" ht="45" customHeight="1" spans="1:203">
      <c r="A1" s="5" t="s">
        <v>11450</v>
      </c>
      <c r="B1" s="5" t="s">
        <v>11451</v>
      </c>
      <c r="C1" s="5" t="s">
        <v>11452</v>
      </c>
      <c r="D1" s="5" t="s">
        <v>11453</v>
      </c>
      <c r="E1" s="5" t="s">
        <v>11454</v>
      </c>
      <c r="F1" s="5" t="s">
        <v>11455</v>
      </c>
      <c r="G1" s="5" t="s">
        <v>11458</v>
      </c>
      <c r="H1" s="5" t="s">
        <v>11459</v>
      </c>
      <c r="I1" s="5" t="s">
        <v>11460</v>
      </c>
      <c r="J1" s="5" t="s">
        <v>12456</v>
      </c>
      <c r="K1" s="5" t="s">
        <v>11467</v>
      </c>
      <c r="L1" s="5" t="s">
        <v>11915</v>
      </c>
      <c r="M1" s="5" t="s">
        <v>11916</v>
      </c>
      <c r="N1" s="5" t="s">
        <v>11917</v>
      </c>
      <c r="O1" s="5" t="s">
        <v>11918</v>
      </c>
      <c r="P1" s="5" t="s">
        <v>12457</v>
      </c>
      <c r="Q1" s="5" t="s">
        <v>12458</v>
      </c>
      <c r="R1" s="5" t="s">
        <v>12459</v>
      </c>
      <c r="S1" s="5" t="s">
        <v>12460</v>
      </c>
      <c r="T1" s="5" t="s">
        <v>12461</v>
      </c>
      <c r="U1" s="5" t="s">
        <v>12462</v>
      </c>
      <c r="V1" s="5" t="s">
        <v>12463</v>
      </c>
      <c r="W1" s="5" t="s">
        <v>11485</v>
      </c>
      <c r="X1" s="5" t="s">
        <v>12464</v>
      </c>
      <c r="Y1" s="5" t="s">
        <v>11723</v>
      </c>
      <c r="Z1" s="5" t="s">
        <v>11724</v>
      </c>
      <c r="AA1" s="5" t="s">
        <v>12465</v>
      </c>
      <c r="AB1" s="5" t="s">
        <v>11922</v>
      </c>
      <c r="AC1" s="32" t="s">
        <v>11925</v>
      </c>
      <c r="AD1" s="32" t="s">
        <v>11926</v>
      </c>
      <c r="AE1" s="5" t="s">
        <v>12466</v>
      </c>
      <c r="AF1" s="5" t="s">
        <v>12467</v>
      </c>
      <c r="AG1" s="5" t="s">
        <v>12468</v>
      </c>
      <c r="AH1" s="5" t="s">
        <v>12469</v>
      </c>
      <c r="AI1" s="5" t="s">
        <v>12470</v>
      </c>
      <c r="AJ1" s="5" t="s">
        <v>12471</v>
      </c>
      <c r="AK1" s="5" t="s">
        <v>12472</v>
      </c>
      <c r="AL1" s="5" t="s">
        <v>12473</v>
      </c>
      <c r="AM1" s="5" t="s">
        <v>12474</v>
      </c>
      <c r="AN1" s="5" t="s">
        <v>12475</v>
      </c>
      <c r="AO1" s="5" t="s">
        <v>12476</v>
      </c>
      <c r="AP1" s="5" t="s">
        <v>12477</v>
      </c>
      <c r="AQ1" s="5" t="s">
        <v>12478</v>
      </c>
      <c r="AR1" s="5" t="s">
        <v>12479</v>
      </c>
      <c r="AS1" s="5" t="s">
        <v>12480</v>
      </c>
      <c r="AT1" s="5" t="s">
        <v>12481</v>
      </c>
      <c r="AU1" s="5" t="s">
        <v>12482</v>
      </c>
      <c r="AV1" s="5" t="s">
        <v>12483</v>
      </c>
      <c r="AW1" s="5" t="s">
        <v>12484</v>
      </c>
      <c r="AX1" s="5" t="s">
        <v>12485</v>
      </c>
      <c r="AY1" s="5" t="s">
        <v>12486</v>
      </c>
      <c r="AZ1" s="5" t="s">
        <v>12487</v>
      </c>
      <c r="BA1" s="33" t="s">
        <v>12488</v>
      </c>
      <c r="BB1" s="33" t="s">
        <v>12489</v>
      </c>
      <c r="BC1" s="5" t="s">
        <v>12490</v>
      </c>
      <c r="BD1" s="5" t="s">
        <v>12491</v>
      </c>
      <c r="BE1" s="5" t="s">
        <v>12492</v>
      </c>
      <c r="BF1" s="5" t="s">
        <v>12493</v>
      </c>
      <c r="BG1" s="32" t="s">
        <v>12494</v>
      </c>
      <c r="BH1" s="32" t="s">
        <v>12495</v>
      </c>
      <c r="BI1" s="5" t="s">
        <v>12496</v>
      </c>
      <c r="BJ1" s="5" t="s">
        <v>12497</v>
      </c>
      <c r="BK1" s="5" t="s">
        <v>12498</v>
      </c>
      <c r="BL1" s="5" t="s">
        <v>12499</v>
      </c>
      <c r="BM1" s="5" t="s">
        <v>12500</v>
      </c>
      <c r="BN1" s="5" t="s">
        <v>12501</v>
      </c>
      <c r="BO1" s="5" t="s">
        <v>12502</v>
      </c>
      <c r="BP1" s="5" t="s">
        <v>12503</v>
      </c>
      <c r="BQ1" s="5" t="s">
        <v>12504</v>
      </c>
      <c r="BR1" s="5" t="s">
        <v>12505</v>
      </c>
      <c r="BS1" s="5" t="s">
        <v>12506</v>
      </c>
      <c r="BT1" s="33" t="s">
        <v>12507</v>
      </c>
      <c r="BU1" s="33" t="s">
        <v>12508</v>
      </c>
      <c r="BV1" s="33" t="s">
        <v>12509</v>
      </c>
      <c r="BW1" s="33" t="s">
        <v>12510</v>
      </c>
      <c r="BX1" s="33" t="s">
        <v>12511</v>
      </c>
      <c r="BY1" s="5" t="s">
        <v>12512</v>
      </c>
      <c r="BZ1" s="5" t="s">
        <v>12513</v>
      </c>
      <c r="CA1" s="5" t="s">
        <v>11493</v>
      </c>
      <c r="CB1" s="5" t="s">
        <v>11495</v>
      </c>
      <c r="CC1" s="5" t="s">
        <v>11952</v>
      </c>
      <c r="CD1" s="5" t="s">
        <v>11953</v>
      </c>
      <c r="CE1" s="5" t="s">
        <v>12514</v>
      </c>
      <c r="CF1" s="5" t="s">
        <v>12515</v>
      </c>
      <c r="CG1" s="5" t="s">
        <v>12516</v>
      </c>
      <c r="CH1" s="5" t="s">
        <v>12517</v>
      </c>
      <c r="CI1" s="5" t="s">
        <v>12518</v>
      </c>
      <c r="CJ1" s="5" t="s">
        <v>12519</v>
      </c>
      <c r="CK1" s="5" t="s">
        <v>11730</v>
      </c>
      <c r="CL1" s="33" t="s">
        <v>12520</v>
      </c>
      <c r="CM1" s="33" t="s">
        <v>12521</v>
      </c>
      <c r="CN1" s="33" t="s">
        <v>12522</v>
      </c>
      <c r="CO1" s="33" t="s">
        <v>12523</v>
      </c>
      <c r="CP1" s="33" t="s">
        <v>12524</v>
      </c>
      <c r="CQ1" s="33" t="s">
        <v>12525</v>
      </c>
      <c r="CR1" s="33" t="s">
        <v>12526</v>
      </c>
      <c r="CS1" s="5" t="s">
        <v>11503</v>
      </c>
      <c r="CT1" s="25" t="s">
        <v>11504</v>
      </c>
      <c r="CU1" s="10"/>
      <c r="CW1" s="10"/>
      <c r="CX1" s="10"/>
      <c r="CY1" s="15"/>
      <c r="CZ1" s="15" t="s">
        <v>11505</v>
      </c>
      <c r="DA1" s="15">
        <f>+COUNTA(B:B)-3</f>
        <v>0</v>
      </c>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0"/>
      <c r="GT1" s="23" t="s">
        <v>11506</v>
      </c>
      <c r="GU1" s="23" t="str">
        <f>IF(SUM(CU:CU)=SUM(CV:CV),"OK","Errore: ripetizione codice origine")</f>
        <v>OK</v>
      </c>
    </row>
    <row r="2" s="2" customFormat="1" ht="56.25" customHeight="1" spans="1:203">
      <c r="A2" s="6" t="s">
        <v>12527</v>
      </c>
      <c r="B2" s="6" t="s">
        <v>11508</v>
      </c>
      <c r="C2" s="6" t="s">
        <v>11509</v>
      </c>
      <c r="D2" s="6" t="s">
        <v>11510</v>
      </c>
      <c r="E2" s="6" t="s">
        <v>11511</v>
      </c>
      <c r="F2" s="6" t="s">
        <v>11512</v>
      </c>
      <c r="G2" s="6" t="s">
        <v>11515</v>
      </c>
      <c r="H2" s="6" t="s">
        <v>11516</v>
      </c>
      <c r="I2" s="6" t="s">
        <v>11517</v>
      </c>
      <c r="J2" s="6" t="s">
        <v>12528</v>
      </c>
      <c r="K2" s="6" t="s">
        <v>11524</v>
      </c>
      <c r="L2" s="6" t="s">
        <v>11959</v>
      </c>
      <c r="M2" s="6" t="s">
        <v>11960</v>
      </c>
      <c r="N2" s="6" t="s">
        <v>11961</v>
      </c>
      <c r="O2" s="6" t="s">
        <v>11962</v>
      </c>
      <c r="P2" s="6" t="s">
        <v>12529</v>
      </c>
      <c r="Q2" s="6" t="s">
        <v>12530</v>
      </c>
      <c r="R2" s="6" t="s">
        <v>12531</v>
      </c>
      <c r="S2" s="6" t="s">
        <v>12532</v>
      </c>
      <c r="T2" s="6" t="s">
        <v>12533</v>
      </c>
      <c r="U2" s="6" t="s">
        <v>12534</v>
      </c>
      <c r="V2" s="6" t="s">
        <v>12535</v>
      </c>
      <c r="W2" s="6" t="s">
        <v>11542</v>
      </c>
      <c r="X2" s="6" t="s">
        <v>12536</v>
      </c>
      <c r="Y2" s="6" t="s">
        <v>11739</v>
      </c>
      <c r="Z2" s="6" t="s">
        <v>11740</v>
      </c>
      <c r="AA2" s="6" t="s">
        <v>12537</v>
      </c>
      <c r="AB2" s="6" t="s">
        <v>12538</v>
      </c>
      <c r="AC2" s="34" t="s">
        <v>127</v>
      </c>
      <c r="AD2" s="34" t="s">
        <v>127</v>
      </c>
      <c r="AE2" s="6" t="s">
        <v>12539</v>
      </c>
      <c r="AF2" s="6" t="s">
        <v>12540</v>
      </c>
      <c r="AG2" s="6" t="s">
        <v>12541</v>
      </c>
      <c r="AH2" s="6" t="s">
        <v>12542</v>
      </c>
      <c r="AI2" s="6" t="s">
        <v>12543</v>
      </c>
      <c r="AJ2" s="6" t="s">
        <v>12544</v>
      </c>
      <c r="AK2" s="6" t="s">
        <v>12545</v>
      </c>
      <c r="AL2" s="6" t="s">
        <v>12546</v>
      </c>
      <c r="AM2" s="6" t="s">
        <v>12547</v>
      </c>
      <c r="AN2" s="6" t="s">
        <v>12548</v>
      </c>
      <c r="AO2" s="6" t="s">
        <v>12549</v>
      </c>
      <c r="AP2" s="6" t="s">
        <v>12550</v>
      </c>
      <c r="AQ2" s="6" t="s">
        <v>12551</v>
      </c>
      <c r="AR2" s="6" t="s">
        <v>12552</v>
      </c>
      <c r="AS2" s="6" t="s">
        <v>12553</v>
      </c>
      <c r="AT2" s="6" t="s">
        <v>12554</v>
      </c>
      <c r="AU2" s="6" t="s">
        <v>12555</v>
      </c>
      <c r="AV2" s="6" t="s">
        <v>12556</v>
      </c>
      <c r="AW2" s="6" t="s">
        <v>12557</v>
      </c>
      <c r="AX2" s="6" t="s">
        <v>12558</v>
      </c>
      <c r="AY2" s="6" t="s">
        <v>12559</v>
      </c>
      <c r="AZ2" s="6" t="s">
        <v>12560</v>
      </c>
      <c r="BA2" s="35" t="s">
        <v>12561</v>
      </c>
      <c r="BB2" s="35" t="s">
        <v>12562</v>
      </c>
      <c r="BC2" s="6" t="s">
        <v>12563</v>
      </c>
      <c r="BD2" s="6" t="s">
        <v>12564</v>
      </c>
      <c r="BE2" s="6" t="s">
        <v>12565</v>
      </c>
      <c r="BF2" s="6" t="s">
        <v>12566</v>
      </c>
      <c r="BG2" s="34" t="s">
        <v>114</v>
      </c>
      <c r="BH2" s="34" t="s">
        <v>127</v>
      </c>
      <c r="BI2" s="6" t="s">
        <v>12567</v>
      </c>
      <c r="BJ2" s="6" t="s">
        <v>12568</v>
      </c>
      <c r="BK2" s="6" t="s">
        <v>12569</v>
      </c>
      <c r="BL2" s="6" t="s">
        <v>12570</v>
      </c>
      <c r="BM2" s="6" t="s">
        <v>12571</v>
      </c>
      <c r="BN2" s="6" t="s">
        <v>12572</v>
      </c>
      <c r="BO2" s="6" t="s">
        <v>12573</v>
      </c>
      <c r="BP2" s="6" t="s">
        <v>12574</v>
      </c>
      <c r="BQ2" s="6" t="s">
        <v>12575</v>
      </c>
      <c r="BR2" s="6" t="s">
        <v>12576</v>
      </c>
      <c r="BS2" s="6" t="s">
        <v>12577</v>
      </c>
      <c r="BT2" s="35" t="s">
        <v>12578</v>
      </c>
      <c r="BU2" s="35" t="s">
        <v>12579</v>
      </c>
      <c r="BV2" s="35" t="s">
        <v>12580</v>
      </c>
      <c r="BW2" s="35" t="s">
        <v>12581</v>
      </c>
      <c r="BX2" s="35" t="s">
        <v>12582</v>
      </c>
      <c r="BY2" s="6" t="s">
        <v>12583</v>
      </c>
      <c r="BZ2" s="6" t="s">
        <v>12584</v>
      </c>
      <c r="CA2" s="6" t="s">
        <v>11550</v>
      </c>
      <c r="CB2" s="6" t="s">
        <v>11552</v>
      </c>
      <c r="CC2" s="6" t="s">
        <v>11993</v>
      </c>
      <c r="CD2" s="6" t="s">
        <v>11994</v>
      </c>
      <c r="CE2" s="6" t="s">
        <v>12585</v>
      </c>
      <c r="CF2" s="6" t="s">
        <v>12586</v>
      </c>
      <c r="CG2" s="6" t="s">
        <v>12587</v>
      </c>
      <c r="CH2" s="6" t="s">
        <v>12588</v>
      </c>
      <c r="CI2" s="6" t="s">
        <v>12589</v>
      </c>
      <c r="CJ2" s="6" t="s">
        <v>12590</v>
      </c>
      <c r="CK2" s="6" t="s">
        <v>11746</v>
      </c>
      <c r="CL2" s="35" t="s">
        <v>12591</v>
      </c>
      <c r="CM2" s="35" t="s">
        <v>12592</v>
      </c>
      <c r="CN2" s="35" t="s">
        <v>12593</v>
      </c>
      <c r="CO2" s="35" t="s">
        <v>12594</v>
      </c>
      <c r="CP2" s="35" t="s">
        <v>12595</v>
      </c>
      <c r="CQ2" s="35" t="s">
        <v>12596</v>
      </c>
      <c r="CR2" s="35" t="s">
        <v>12597</v>
      </c>
      <c r="CS2" s="6" t="s">
        <v>11560</v>
      </c>
      <c r="CT2" s="26"/>
      <c r="CU2" s="10"/>
      <c r="CV2" s="12"/>
      <c r="CW2" s="10"/>
      <c r="CX2" s="10"/>
      <c r="CY2" s="15"/>
      <c r="CZ2" s="15" t="s">
        <v>11561</v>
      </c>
      <c r="DA2" s="15">
        <f>+COUNTA([2]Depuratori!B:B)-3</f>
        <v>1</v>
      </c>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0"/>
      <c r="GS2" s="1"/>
      <c r="GT2" s="39" t="s">
        <v>11659</v>
      </c>
      <c r="GU2" s="39" t="str">
        <f>+IF(SUM(CW:CW)=0,"OK","NO, stato nuove opere non congruente")</f>
        <v>OK</v>
      </c>
    </row>
    <row r="3" s="1" customFormat="1" ht="102" customHeight="1" spans="1:206">
      <c r="A3" s="7" t="s">
        <v>12598</v>
      </c>
      <c r="B3" s="7" t="s">
        <v>12599</v>
      </c>
      <c r="C3" s="7" t="s">
        <v>12600</v>
      </c>
      <c r="D3" s="7" t="s">
        <v>12601</v>
      </c>
      <c r="E3" s="7" t="s">
        <v>12602</v>
      </c>
      <c r="F3" s="7" t="s">
        <v>12603</v>
      </c>
      <c r="G3" s="7" t="s">
        <v>12604</v>
      </c>
      <c r="H3" s="7" t="s">
        <v>12605</v>
      </c>
      <c r="I3" s="7" t="s">
        <v>12606</v>
      </c>
      <c r="J3" s="7" t="s">
        <v>12607</v>
      </c>
      <c r="K3" s="7" t="s">
        <v>12608</v>
      </c>
      <c r="L3" s="7" t="s">
        <v>12609</v>
      </c>
      <c r="M3" s="7" t="s">
        <v>12610</v>
      </c>
      <c r="N3" s="7" t="s">
        <v>12611</v>
      </c>
      <c r="O3" s="7" t="s">
        <v>12612</v>
      </c>
      <c r="P3" s="7" t="s">
        <v>12613</v>
      </c>
      <c r="Q3" s="7" t="s">
        <v>12614</v>
      </c>
      <c r="R3" s="7" t="s">
        <v>12615</v>
      </c>
      <c r="S3" s="7" t="s">
        <v>12616</v>
      </c>
      <c r="T3" s="7" t="s">
        <v>12617</v>
      </c>
      <c r="U3" s="7" t="s">
        <v>12618</v>
      </c>
      <c r="V3" s="7" t="s">
        <v>12619</v>
      </c>
      <c r="W3" s="7" t="s">
        <v>12620</v>
      </c>
      <c r="X3" s="7" t="s">
        <v>12621</v>
      </c>
      <c r="Y3" s="7" t="s">
        <v>12622</v>
      </c>
      <c r="Z3" s="7" t="s">
        <v>12623</v>
      </c>
      <c r="AA3" s="7" t="s">
        <v>12624</v>
      </c>
      <c r="AB3" s="7" t="s">
        <v>12625</v>
      </c>
      <c r="AC3" s="7" t="s">
        <v>12626</v>
      </c>
      <c r="AD3" s="7" t="s">
        <v>12627</v>
      </c>
      <c r="AE3" s="7" t="s">
        <v>12628</v>
      </c>
      <c r="AF3" s="7" t="s">
        <v>12629</v>
      </c>
      <c r="AG3" s="7" t="s">
        <v>12630</v>
      </c>
      <c r="AH3" s="7" t="s">
        <v>12631</v>
      </c>
      <c r="AI3" s="7" t="s">
        <v>12632</v>
      </c>
      <c r="AJ3" s="7" t="s">
        <v>12633</v>
      </c>
      <c r="AK3" s="7" t="s">
        <v>12634</v>
      </c>
      <c r="AL3" s="7" t="s">
        <v>12635</v>
      </c>
      <c r="AM3" s="7" t="s">
        <v>12636</v>
      </c>
      <c r="AN3" s="7" t="s">
        <v>12637</v>
      </c>
      <c r="AO3" s="7" t="s">
        <v>12638</v>
      </c>
      <c r="AP3" s="7" t="s">
        <v>12639</v>
      </c>
      <c r="AQ3" s="7" t="s">
        <v>12640</v>
      </c>
      <c r="AR3" s="7" t="s">
        <v>12641</v>
      </c>
      <c r="AS3" s="7" t="s">
        <v>12642</v>
      </c>
      <c r="AT3" s="7" t="s">
        <v>12643</v>
      </c>
      <c r="AU3" s="7" t="s">
        <v>12644</v>
      </c>
      <c r="AV3" s="7" t="s">
        <v>12645</v>
      </c>
      <c r="AW3" s="7" t="s">
        <v>12646</v>
      </c>
      <c r="AX3" s="7" t="s">
        <v>12647</v>
      </c>
      <c r="AY3" s="7" t="s">
        <v>12648</v>
      </c>
      <c r="AZ3" s="7" t="s">
        <v>12649</v>
      </c>
      <c r="BA3" s="7" t="s">
        <v>12650</v>
      </c>
      <c r="BB3" s="7" t="s">
        <v>12651</v>
      </c>
      <c r="BC3" s="7" t="s">
        <v>12652</v>
      </c>
      <c r="BD3" s="7" t="s">
        <v>12653</v>
      </c>
      <c r="BE3" s="7" t="s">
        <v>12654</v>
      </c>
      <c r="BF3" s="7" t="s">
        <v>12655</v>
      </c>
      <c r="BG3" s="7" t="s">
        <v>12656</v>
      </c>
      <c r="BH3" s="7" t="s">
        <v>12657</v>
      </c>
      <c r="BI3" s="7" t="s">
        <v>12658</v>
      </c>
      <c r="BJ3" s="7" t="s">
        <v>12659</v>
      </c>
      <c r="BK3" s="7" t="s">
        <v>12660</v>
      </c>
      <c r="BL3" s="7" t="s">
        <v>12661</v>
      </c>
      <c r="BM3" s="7" t="s">
        <v>12662</v>
      </c>
      <c r="BN3" s="7" t="s">
        <v>12663</v>
      </c>
      <c r="BO3" s="7" t="s">
        <v>12664</v>
      </c>
      <c r="BP3" s="7" t="s">
        <v>12665</v>
      </c>
      <c r="BQ3" s="7" t="s">
        <v>12666</v>
      </c>
      <c r="BR3" s="7" t="s">
        <v>12667</v>
      </c>
      <c r="BS3" s="7">
        <v>78300</v>
      </c>
      <c r="BT3" s="7" t="s">
        <v>12668</v>
      </c>
      <c r="BU3" s="7">
        <v>115500</v>
      </c>
      <c r="BV3" s="7">
        <v>115600</v>
      </c>
      <c r="BW3" s="7">
        <v>115700</v>
      </c>
      <c r="BX3" s="7">
        <v>115800</v>
      </c>
      <c r="BY3" s="7" t="s">
        <v>12669</v>
      </c>
      <c r="BZ3" s="7" t="s">
        <v>12670</v>
      </c>
      <c r="CA3" s="7" t="s">
        <v>12671</v>
      </c>
      <c r="CB3" s="7" t="s">
        <v>12672</v>
      </c>
      <c r="CC3" s="7" t="s">
        <v>12673</v>
      </c>
      <c r="CD3" s="7" t="s">
        <v>12674</v>
      </c>
      <c r="CE3" s="7" t="s">
        <v>12675</v>
      </c>
      <c r="CF3" s="7" t="s">
        <v>12676</v>
      </c>
      <c r="CG3" s="7" t="s">
        <v>12677</v>
      </c>
      <c r="CH3" s="7" t="s">
        <v>12678</v>
      </c>
      <c r="CI3" s="7" t="s">
        <v>12679</v>
      </c>
      <c r="CJ3" s="7" t="s">
        <v>12680</v>
      </c>
      <c r="CK3" s="7" t="s">
        <v>12681</v>
      </c>
      <c r="CL3" s="7">
        <v>119390</v>
      </c>
      <c r="CM3" s="7">
        <v>119400</v>
      </c>
      <c r="CN3" s="7">
        <v>119500</v>
      </c>
      <c r="CO3" s="7">
        <v>119600</v>
      </c>
      <c r="CP3" s="7">
        <v>119700</v>
      </c>
      <c r="CQ3" s="7">
        <v>119800</v>
      </c>
      <c r="CR3" s="7">
        <v>119900</v>
      </c>
      <c r="CS3" s="7" t="s">
        <v>12682</v>
      </c>
      <c r="CT3" s="27"/>
      <c r="CU3" s="10" t="s">
        <v>11614</v>
      </c>
      <c r="CV3" s="14" t="s">
        <v>11615</v>
      </c>
      <c r="CW3" s="10" t="s">
        <v>11616</v>
      </c>
      <c r="CX3" s="10" t="s">
        <v>12683</v>
      </c>
      <c r="CY3" s="15" t="s">
        <v>11619</v>
      </c>
      <c r="CZ3" s="15" t="str">
        <f t="shared" ref="CZ3:FK3" si="0">+A1</f>
        <v>codice opera [idt]</v>
      </c>
      <c r="DA3" s="15" t="str">
        <f t="shared" si="0"/>
        <v>codice origine [testo]</v>
      </c>
      <c r="DB3" s="15" t="str">
        <f t="shared" si="0"/>
        <v>descrizione impianto [testo]</v>
      </c>
      <c r="DC3" s="15" t="str">
        <f t="shared" si="0"/>
        <v>g.boaga NORD [m]</v>
      </c>
      <c r="DD3" s="15" t="str">
        <f t="shared" si="0"/>
        <v>g.boaga EST [m]</v>
      </c>
      <c r="DE3" s="15" t="str">
        <f t="shared" si="0"/>
        <v>fuso RIF. [nr]</v>
      </c>
      <c r="DF3" s="15" t="str">
        <f t="shared" si="0"/>
        <v>quota s.l.m [m]</v>
      </c>
      <c r="DG3" s="15" t="str">
        <f t="shared" si="0"/>
        <v>località [testo]</v>
      </c>
      <c r="DH3" s="15" t="str">
        <f t="shared" si="0"/>
        <v>comune [istat]</v>
      </c>
      <c r="DI3" s="15" t="str">
        <f t="shared" si="0"/>
        <v>principale corpo idrico ricettore [testo]</v>
      </c>
      <c r="DJ3" s="15" t="str">
        <f t="shared" si="0"/>
        <v>anno costruzione [anno]</v>
      </c>
      <c r="DK3" s="15" t="str">
        <f t="shared" si="0"/>
        <v>anno ristrutturazione civili [anno]</v>
      </c>
      <c r="DL3" s="15" t="str">
        <f t="shared" si="0"/>
        <v>conservazione op.civili [idn]</v>
      </c>
      <c r="DM3" s="15" t="str">
        <f t="shared" si="0"/>
        <v>anno ristrutturazione elet.mecc. [anno]</v>
      </c>
      <c r="DN3" s="15" t="str">
        <f t="shared" si="0"/>
        <v>conservazione op.elettr.mecc. [idn]</v>
      </c>
      <c r="DO3" s="15" t="str">
        <f t="shared" si="0"/>
        <v>potenzialita progetto [AE]</v>
      </c>
      <c r="DP3" s="15" t="str">
        <f t="shared" si="0"/>
        <v>carico totale trattato [AE]</v>
      </c>
      <c r="DQ3" s="15" t="str">
        <f t="shared" si="0"/>
        <v>carico civile trattato [AE]</v>
      </c>
      <c r="DR3" s="15" t="str">
        <f t="shared" si="0"/>
        <v>concentrazione media ingresso COD [mg/l]</v>
      </c>
      <c r="DS3" s="15" t="str">
        <f t="shared" si="0"/>
        <v>concentrazione media uscita COD [mg/l]</v>
      </c>
      <c r="DT3" s="15" t="str">
        <f t="shared" si="0"/>
        <v>volume totale trattato [mc/anno]</v>
      </c>
      <c r="DU3" s="15" t="str">
        <f t="shared" si="0"/>
        <v>vol reflui riutilizzo [mc/anno]</v>
      </c>
      <c r="DV3" s="15" t="str">
        <f t="shared" si="0"/>
        <v>tipo telecontrollo [idn]</v>
      </c>
      <c r="DW3" s="15" t="str">
        <f t="shared" si="0"/>
        <v>rispetto D.Lgs.n.152/06 [sn]</v>
      </c>
      <c r="DX3" s="15" t="str">
        <f t="shared" si="0"/>
        <v>potenza installata [Kw]</v>
      </c>
      <c r="DY3" s="15" t="str">
        <f t="shared" si="0"/>
        <v>consumo di energia [kwh/anno]</v>
      </c>
      <c r="DZ3" s="15" t="str">
        <f t="shared" si="0"/>
        <v>energia auto prodotta [kwh/anno]</v>
      </c>
      <c r="EA3" s="15" t="str">
        <f t="shared" si="0"/>
        <v>presidio medio impianto [hr/gg]</v>
      </c>
      <c r="EB3" s="15" t="str">
        <f t="shared" si="0"/>
        <v>misura portata in ingresso impianto [sn]</v>
      </c>
      <c r="EC3" s="15" t="str">
        <f t="shared" si="0"/>
        <v>misura portata in uscita impianto [sn]</v>
      </c>
      <c r="ED3" s="15" t="str">
        <f t="shared" si="0"/>
        <v>linea acqua [idn]</v>
      </c>
      <c r="EE3" s="15" t="str">
        <f t="shared" si="0"/>
        <v>numero linee acqua [nr]</v>
      </c>
      <c r="EF3" s="15" t="str">
        <f t="shared" si="0"/>
        <v>traa terziario [sn]</v>
      </c>
      <c r="EG3" s="15" t="str">
        <f t="shared" si="0"/>
        <v>traa imhoff [sn]</v>
      </c>
      <c r="EH3" s="15" t="str">
        <f t="shared" si="0"/>
        <v>traa biodischi [sn]</v>
      </c>
      <c r="EI3" s="15" t="str">
        <f t="shared" si="0"/>
        <v>traa letti percolatori [sn]</v>
      </c>
      <c r="EJ3" s="15" t="str">
        <f t="shared" si="0"/>
        <v>traa equalizzazione [sn]</v>
      </c>
      <c r="EK3" s="15" t="str">
        <f t="shared" si="0"/>
        <v>traa griglia tradiziona [sn]</v>
      </c>
      <c r="EL3" s="15" t="str">
        <f t="shared" si="0"/>
        <v>traa griglia spinta [sn]</v>
      </c>
      <c r="EM3" s="15" t="str">
        <f t="shared" si="0"/>
        <v>traa dissabbiatura [sn]</v>
      </c>
      <c r="EN3" s="15" t="str">
        <f t="shared" si="0"/>
        <v>traa disoleatura [sn]</v>
      </c>
      <c r="EO3" s="15" t="str">
        <f t="shared" si="0"/>
        <v>traa sedimenta primaria [sn]</v>
      </c>
      <c r="EP3" s="15" t="str">
        <f t="shared" si="0"/>
        <v>traa denitrificazione [sn]</v>
      </c>
      <c r="EQ3" s="15" t="str">
        <f t="shared" si="0"/>
        <v>traa ossida si nitrifica [sn]</v>
      </c>
      <c r="ER3" s="15" t="str">
        <f t="shared" si="0"/>
        <v>traa ossida no nitrifica [sn]</v>
      </c>
      <c r="ES3" s="15" t="str">
        <f t="shared" si="0"/>
        <v>traa defosfataz simulta [sn]</v>
      </c>
      <c r="ET3" s="15" t="str">
        <f t="shared" si="0"/>
        <v>traa sedimenta seconda [sn]</v>
      </c>
      <c r="EU3" s="15" t="str">
        <f t="shared" si="0"/>
        <v>traa chiariflo defosfata [sn]</v>
      </c>
      <c r="EV3" s="15" t="str">
        <f t="shared" si="0"/>
        <v>traa filtazione sabbia [sn]</v>
      </c>
      <c r="EW3" s="15" t="str">
        <f t="shared" si="0"/>
        <v>traa adsorb carbo attivi [sn]</v>
      </c>
      <c r="EX3" s="15" t="str">
        <f t="shared" si="0"/>
        <v>traa deodorizzazione [sn]</v>
      </c>
      <c r="EY3" s="15" t="str">
        <f t="shared" si="0"/>
        <v>traa disinfezione [sn]</v>
      </c>
      <c r="EZ3" s="38" t="str">
        <f t="shared" si="0"/>
        <v>traa fitodepurazione [sn]</v>
      </c>
      <c r="FA3" s="38" t="str">
        <f t="shared" si="0"/>
        <v>traa lagunaggio [sn]</v>
      </c>
      <c r="FB3" s="15" t="str">
        <f t="shared" si="0"/>
        <v>trattamento acqua altro… [testo]</v>
      </c>
      <c r="FC3" s="15" t="str">
        <f t="shared" si="0"/>
        <v>linea fango [idn]</v>
      </c>
      <c r="FD3" s="15" t="str">
        <f t="shared" si="0"/>
        <v>numero linee fango [nr]</v>
      </c>
      <c r="FE3" s="15" t="str">
        <f t="shared" si="0"/>
        <v>traf ispessimento [sn]</v>
      </c>
      <c r="FF3" s="15" t="str">
        <f t="shared" si="0"/>
        <v>digestione anaerobica [idn]</v>
      </c>
      <c r="FG3" s="15" t="str">
        <f t="shared" si="0"/>
        <v>traf.digestione aerobica [sn]</v>
      </c>
      <c r="FH3" s="15" t="str">
        <f t="shared" si="0"/>
        <v>traf post ispessimento [sn]</v>
      </c>
      <c r="FI3" s="15" t="str">
        <f t="shared" si="0"/>
        <v>traf essicazione letto [sn]</v>
      </c>
      <c r="FJ3" s="15" t="str">
        <f t="shared" si="0"/>
        <v>disidratazione [idn]</v>
      </c>
      <c r="FK3" s="15" t="str">
        <f t="shared" si="0"/>
        <v>traf essica termico [sn]</v>
      </c>
      <c r="FL3" s="15" t="str">
        <f t="shared" ref="FL3:GQ3" si="1">+BM1</f>
        <v>traf inceneri termico [sn]</v>
      </c>
      <c r="FM3" s="15" t="str">
        <f t="shared" si="1"/>
        <v>destinazione fango [idn]</v>
      </c>
      <c r="FN3" s="15" t="str">
        <f t="shared" si="1"/>
        <v>liquami civili [mc/gg]</v>
      </c>
      <c r="FO3" s="15" t="str">
        <f t="shared" si="1"/>
        <v>volume liquami industriali [mc/gg]</v>
      </c>
      <c r="FP3" s="15" t="str">
        <f t="shared" si="1"/>
        <v>volume percolati [mc/gg]</v>
      </c>
      <c r="FQ3" s="15" t="str">
        <f t="shared" si="1"/>
        <v>volume bottini [mc/gg]</v>
      </c>
      <c r="FR3" s="15" t="str">
        <f t="shared" si="1"/>
        <v>umidità residua dopo disidrataz.(0-100) [%]</v>
      </c>
      <c r="FS3" s="38" t="str">
        <f t="shared" si="1"/>
        <v>peso tal quale dei fanghi prodotti [t]</v>
      </c>
      <c r="FT3" s="38" t="str">
        <f t="shared" si="1"/>
        <v>peso tal quale fango riutilizzo agricoltura [t]</v>
      </c>
      <c r="FU3" s="38" t="str">
        <f t="shared" si="1"/>
        <v>peso tal quale fango riutilizzo compost [t]</v>
      </c>
      <c r="FV3" s="38" t="str">
        <f t="shared" si="1"/>
        <v>peso tal quale fango riutilizzo combustibile [t]</v>
      </c>
      <c r="FW3" s="38" t="str">
        <f t="shared" si="1"/>
        <v>peso tal quale fango riutilizzo altro modo [t]</v>
      </c>
      <c r="FX3" s="38" t="str">
        <f t="shared" si="1"/>
        <v>peso tal quale totale fanghi smaltiti [t]</v>
      </c>
      <c r="FY3" s="38" t="str">
        <f t="shared" si="1"/>
        <v>peso tal quale fanghi smaltiti in discarica [t]</v>
      </c>
      <c r="FZ3" s="15" t="str">
        <f t="shared" si="1"/>
        <v>opera stato [idn]</v>
      </c>
      <c r="GA3" s="15" t="str">
        <f t="shared" si="1"/>
        <v>ind.conf. anno costruzione [idt]</v>
      </c>
      <c r="GB3" s="15" t="str">
        <f t="shared" si="1"/>
        <v>ind.conf. anno ristruttura op.civili [idt]</v>
      </c>
      <c r="GC3" s="15" t="str">
        <f t="shared" si="1"/>
        <v>ind.conf. anno ristruttura op.el.mec. [idt]</v>
      </c>
      <c r="GD3" s="15" t="str">
        <f t="shared" si="1"/>
        <v>ind.conf. potenzialita progetto [idt]</v>
      </c>
      <c r="GE3" s="15" t="str">
        <f t="shared" si="1"/>
        <v>ind.conf. carico totale trattato [idt]</v>
      </c>
      <c r="GF3" s="15" t="str">
        <f t="shared" si="1"/>
        <v>ind.conf. carico civile trattato [idt]</v>
      </c>
      <c r="GG3" s="15" t="str">
        <f t="shared" si="1"/>
        <v>ind.conf. cod medio ingresso [idt]</v>
      </c>
      <c r="GH3" s="15" t="str">
        <f t="shared" si="1"/>
        <v>ind.conf. cod medio uscita [idt]</v>
      </c>
      <c r="GI3" s="15" t="str">
        <f t="shared" si="1"/>
        <v>ind.conf. volume totale trattato [idt]</v>
      </c>
      <c r="GJ3" s="15" t="str">
        <f t="shared" si="1"/>
        <v>ind.conf. potenza installata [idt]</v>
      </c>
      <c r="GK3" s="38" t="str">
        <f t="shared" si="1"/>
        <v>ind.conf. peso tal quale dei fanghi prodotti [idt]</v>
      </c>
      <c r="GL3" s="38" t="str">
        <f t="shared" si="1"/>
        <v>ind.conf. peso tal quale fango riutilizzo agricoltura [idt]</v>
      </c>
      <c r="GM3" s="38" t="str">
        <f t="shared" si="1"/>
        <v>ind.conf. peso tal quale fango riutilizzo compost [idt]</v>
      </c>
      <c r="GN3" s="38" t="str">
        <f t="shared" si="1"/>
        <v>ind.conf. peso tal quale fango riutilizzo combustibile [idt]</v>
      </c>
      <c r="GO3" s="38" t="str">
        <f t="shared" si="1"/>
        <v>ind.conf. peso tal quale fango riutilizzo altro modo [idt]</v>
      </c>
      <c r="GP3" s="38" t="str">
        <f t="shared" si="1"/>
        <v>ind.conf. peso tal quale totale fanghi smaltiti [idt]</v>
      </c>
      <c r="GQ3" s="38" t="str">
        <f t="shared" si="1"/>
        <v>ind.conf. peso tal quale fanghi smaltiti in discarica [idt]</v>
      </c>
      <c r="GR3" s="20" t="s">
        <v>11620</v>
      </c>
      <c r="GS3" s="2"/>
      <c r="GT3" s="24" t="s">
        <v>12684</v>
      </c>
      <c r="GU3" s="24" t="str">
        <f>+IF(SUM(CX:CX)=0,"OK","Dati non completi")</f>
        <v>Dati non completi</v>
      </c>
      <c r="GW3" s="42"/>
      <c r="GX3" s="42"/>
    </row>
    <row r="4" ht="25.5" customHeight="1" spans="1:203">
      <c r="A4" s="3"/>
      <c r="B4" s="45"/>
      <c r="C4" s="45"/>
      <c r="D4" s="51"/>
      <c r="E4" s="51"/>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51"/>
      <c r="BO4" s="51"/>
      <c r="BP4" s="45"/>
      <c r="BQ4" s="45"/>
      <c r="BR4" s="45"/>
      <c r="BS4" s="45"/>
      <c r="BT4" s="45"/>
      <c r="BU4" s="45"/>
      <c r="BV4" s="45"/>
      <c r="BW4" s="45"/>
      <c r="BX4" s="45"/>
      <c r="BY4" s="45"/>
      <c r="BZ4" s="45"/>
      <c r="CA4" s="45"/>
      <c r="CB4" s="45"/>
      <c r="CC4" s="45"/>
      <c r="CD4" s="45"/>
      <c r="CE4" s="52"/>
      <c r="CF4" s="53"/>
      <c r="CG4" s="53"/>
      <c r="CH4" s="53"/>
      <c r="CI4" s="53"/>
      <c r="CU4" s="4">
        <f>+IF(B4&gt;0,1,0)</f>
        <v>0</v>
      </c>
      <c r="CV4" s="10">
        <f>COUNTIF(B:B,B4)</f>
        <v>0</v>
      </c>
      <c r="CW4" s="4">
        <f>+IF(K4=9999,0,IF(K4&lt;'[3]Input anno'!$A$1,0,IF(BT4&lt;4,0,1)))</f>
        <v>0</v>
      </c>
      <c r="CX4" s="37">
        <f>+IF(CA4&gt;=3,0,IF(COUNTIF(Depurat_incoll!A:A,B4)&gt;0,0,1))</f>
        <v>1</v>
      </c>
      <c r="CY4" s="16"/>
      <c r="CZ4" s="16">
        <f t="shared" ref="CZ4:FK4" si="2">+COUNTA(A:A)-3</f>
        <v>0</v>
      </c>
      <c r="DA4" s="16">
        <f t="shared" si="2"/>
        <v>0</v>
      </c>
      <c r="DB4" s="16">
        <f t="shared" si="2"/>
        <v>0</v>
      </c>
      <c r="DC4" s="16">
        <f t="shared" si="2"/>
        <v>0</v>
      </c>
      <c r="DD4" s="16">
        <f t="shared" si="2"/>
        <v>0</v>
      </c>
      <c r="DE4" s="16">
        <f t="shared" si="2"/>
        <v>0</v>
      </c>
      <c r="DF4" s="16">
        <f t="shared" si="2"/>
        <v>0</v>
      </c>
      <c r="DG4" s="16">
        <f t="shared" si="2"/>
        <v>0</v>
      </c>
      <c r="DH4" s="16">
        <f t="shared" si="2"/>
        <v>0</v>
      </c>
      <c r="DI4" s="16">
        <f t="shared" si="2"/>
        <v>0</v>
      </c>
      <c r="DJ4" s="16">
        <f t="shared" si="2"/>
        <v>0</v>
      </c>
      <c r="DK4" s="16">
        <f t="shared" si="2"/>
        <v>0</v>
      </c>
      <c r="DL4" s="16">
        <f t="shared" si="2"/>
        <v>0</v>
      </c>
      <c r="DM4" s="16">
        <f t="shared" si="2"/>
        <v>0</v>
      </c>
      <c r="DN4" s="16">
        <f t="shared" si="2"/>
        <v>0</v>
      </c>
      <c r="DO4" s="16">
        <f t="shared" si="2"/>
        <v>0</v>
      </c>
      <c r="DP4" s="16">
        <f t="shared" si="2"/>
        <v>0</v>
      </c>
      <c r="DQ4" s="16">
        <f t="shared" si="2"/>
        <v>0</v>
      </c>
      <c r="DR4" s="16">
        <f t="shared" si="2"/>
        <v>0</v>
      </c>
      <c r="DS4" s="16">
        <f t="shared" si="2"/>
        <v>0</v>
      </c>
      <c r="DT4" s="16">
        <f t="shared" si="2"/>
        <v>0</v>
      </c>
      <c r="DU4" s="16">
        <f t="shared" si="2"/>
        <v>0</v>
      </c>
      <c r="DV4" s="16">
        <f t="shared" si="2"/>
        <v>0</v>
      </c>
      <c r="DW4" s="16">
        <f t="shared" si="2"/>
        <v>0</v>
      </c>
      <c r="DX4" s="16">
        <f t="shared" si="2"/>
        <v>0</v>
      </c>
      <c r="DY4" s="16">
        <f t="shared" si="2"/>
        <v>0</v>
      </c>
      <c r="DZ4" s="16">
        <f t="shared" si="2"/>
        <v>0</v>
      </c>
      <c r="EA4" s="16">
        <f t="shared" si="2"/>
        <v>0</v>
      </c>
      <c r="EB4" s="16">
        <f t="shared" si="2"/>
        <v>0</v>
      </c>
      <c r="EC4" s="16">
        <f t="shared" si="2"/>
        <v>0</v>
      </c>
      <c r="ED4" s="16">
        <f t="shared" si="2"/>
        <v>0</v>
      </c>
      <c r="EE4" s="16">
        <f t="shared" si="2"/>
        <v>0</v>
      </c>
      <c r="EF4" s="16">
        <f t="shared" si="2"/>
        <v>0</v>
      </c>
      <c r="EG4" s="16">
        <f t="shared" si="2"/>
        <v>0</v>
      </c>
      <c r="EH4" s="16">
        <f t="shared" si="2"/>
        <v>0</v>
      </c>
      <c r="EI4" s="16">
        <f t="shared" si="2"/>
        <v>0</v>
      </c>
      <c r="EJ4" s="16">
        <f t="shared" si="2"/>
        <v>0</v>
      </c>
      <c r="EK4" s="16">
        <f t="shared" si="2"/>
        <v>0</v>
      </c>
      <c r="EL4" s="16">
        <f t="shared" si="2"/>
        <v>0</v>
      </c>
      <c r="EM4" s="16">
        <f t="shared" si="2"/>
        <v>0</v>
      </c>
      <c r="EN4" s="16">
        <f t="shared" si="2"/>
        <v>0</v>
      </c>
      <c r="EO4" s="16">
        <f t="shared" si="2"/>
        <v>0</v>
      </c>
      <c r="EP4" s="16">
        <f t="shared" si="2"/>
        <v>0</v>
      </c>
      <c r="EQ4" s="16">
        <f t="shared" si="2"/>
        <v>0</v>
      </c>
      <c r="ER4" s="16">
        <f t="shared" si="2"/>
        <v>0</v>
      </c>
      <c r="ES4" s="16">
        <f t="shared" si="2"/>
        <v>0</v>
      </c>
      <c r="ET4" s="16">
        <f t="shared" si="2"/>
        <v>0</v>
      </c>
      <c r="EU4" s="16">
        <f t="shared" si="2"/>
        <v>0</v>
      </c>
      <c r="EV4" s="16">
        <f t="shared" si="2"/>
        <v>0</v>
      </c>
      <c r="EW4" s="16">
        <f t="shared" si="2"/>
        <v>0</v>
      </c>
      <c r="EX4" s="16">
        <f t="shared" si="2"/>
        <v>0</v>
      </c>
      <c r="EY4" s="16">
        <f t="shared" si="2"/>
        <v>0</v>
      </c>
      <c r="EZ4" s="16">
        <f t="shared" si="2"/>
        <v>0</v>
      </c>
      <c r="FA4" s="16">
        <f t="shared" si="2"/>
        <v>0</v>
      </c>
      <c r="FB4" s="16">
        <f t="shared" si="2"/>
        <v>0</v>
      </c>
      <c r="FC4" s="16">
        <f t="shared" si="2"/>
        <v>0</v>
      </c>
      <c r="FD4" s="16">
        <f t="shared" si="2"/>
        <v>0</v>
      </c>
      <c r="FE4" s="16">
        <f t="shared" si="2"/>
        <v>0</v>
      </c>
      <c r="FF4" s="16">
        <f t="shared" si="2"/>
        <v>0</v>
      </c>
      <c r="FG4" s="16">
        <f t="shared" si="2"/>
        <v>0</v>
      </c>
      <c r="FH4" s="16">
        <f t="shared" si="2"/>
        <v>0</v>
      </c>
      <c r="FI4" s="16">
        <f t="shared" si="2"/>
        <v>0</v>
      </c>
      <c r="FJ4" s="16">
        <f t="shared" si="2"/>
        <v>0</v>
      </c>
      <c r="FK4" s="16">
        <f t="shared" si="2"/>
        <v>0</v>
      </c>
      <c r="FL4" s="16">
        <f t="shared" ref="FL4:GQ4" si="3">+COUNTA(BM:BM)-3</f>
        <v>0</v>
      </c>
      <c r="FM4" s="16">
        <f t="shared" si="3"/>
        <v>0</v>
      </c>
      <c r="FN4" s="16">
        <f t="shared" si="3"/>
        <v>0</v>
      </c>
      <c r="FO4" s="16">
        <f t="shared" si="3"/>
        <v>0</v>
      </c>
      <c r="FP4" s="16">
        <f t="shared" si="3"/>
        <v>0</v>
      </c>
      <c r="FQ4" s="16">
        <f t="shared" si="3"/>
        <v>0</v>
      </c>
      <c r="FR4" s="16">
        <f t="shared" si="3"/>
        <v>0</v>
      </c>
      <c r="FS4" s="16">
        <f t="shared" si="3"/>
        <v>0</v>
      </c>
      <c r="FT4" s="16">
        <f t="shared" si="3"/>
        <v>0</v>
      </c>
      <c r="FU4" s="16">
        <f t="shared" si="3"/>
        <v>0</v>
      </c>
      <c r="FV4" s="16">
        <f t="shared" si="3"/>
        <v>0</v>
      </c>
      <c r="FW4" s="16">
        <f t="shared" si="3"/>
        <v>0</v>
      </c>
      <c r="FX4" s="16">
        <f t="shared" si="3"/>
        <v>0</v>
      </c>
      <c r="FY4" s="16">
        <f t="shared" si="3"/>
        <v>0</v>
      </c>
      <c r="FZ4" s="16">
        <f t="shared" si="3"/>
        <v>0</v>
      </c>
      <c r="GA4" s="16">
        <f t="shared" si="3"/>
        <v>0</v>
      </c>
      <c r="GB4" s="16">
        <f t="shared" si="3"/>
        <v>0</v>
      </c>
      <c r="GC4" s="16">
        <f t="shared" si="3"/>
        <v>0</v>
      </c>
      <c r="GD4" s="16">
        <f t="shared" si="3"/>
        <v>0</v>
      </c>
      <c r="GE4" s="16">
        <f t="shared" si="3"/>
        <v>0</v>
      </c>
      <c r="GF4" s="16">
        <f t="shared" si="3"/>
        <v>0</v>
      </c>
      <c r="GG4" s="16">
        <f t="shared" si="3"/>
        <v>0</v>
      </c>
      <c r="GH4" s="16">
        <f t="shared" si="3"/>
        <v>0</v>
      </c>
      <c r="GI4" s="16">
        <f t="shared" si="3"/>
        <v>0</v>
      </c>
      <c r="GJ4" s="16">
        <f t="shared" si="3"/>
        <v>0</v>
      </c>
      <c r="GK4" s="16">
        <f t="shared" si="3"/>
        <v>0</v>
      </c>
      <c r="GL4" s="16">
        <f t="shared" si="3"/>
        <v>0</v>
      </c>
      <c r="GM4" s="16">
        <f t="shared" si="3"/>
        <v>0</v>
      </c>
      <c r="GN4" s="16">
        <f t="shared" si="3"/>
        <v>0</v>
      </c>
      <c r="GO4" s="16">
        <f t="shared" si="3"/>
        <v>0</v>
      </c>
      <c r="GP4" s="16">
        <f t="shared" si="3"/>
        <v>0</v>
      </c>
      <c r="GQ4" s="16">
        <f t="shared" si="3"/>
        <v>0</v>
      </c>
      <c r="GR4" s="21">
        <f>SUM(CZ4:GQ4)</f>
        <v>0</v>
      </c>
      <c r="GT4" s="24" t="s">
        <v>11624</v>
      </c>
      <c r="GU4" s="24" t="e">
        <f>+IF(MIN(CZ8:GQ8)=0%,"OK","Grado di compilazione inferiore a quello del DBI A-1")</f>
        <v>#DIV/0!</v>
      </c>
    </row>
    <row r="5" ht="15" customHeight="1" spans="1:206">
      <c r="A5" s="3"/>
      <c r="B5" s="45"/>
      <c r="C5" s="45"/>
      <c r="D5" s="51"/>
      <c r="E5" s="51"/>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51"/>
      <c r="BO5" s="51"/>
      <c r="BP5" s="45"/>
      <c r="BQ5" s="45"/>
      <c r="BR5" s="45"/>
      <c r="BS5" s="45"/>
      <c r="BT5" s="45"/>
      <c r="BU5" s="45"/>
      <c r="BV5" s="45"/>
      <c r="BW5" s="45"/>
      <c r="BX5" s="45"/>
      <c r="BY5" s="45"/>
      <c r="BZ5" s="45"/>
      <c r="CA5" s="45"/>
      <c r="CB5" s="45"/>
      <c r="CC5" s="45"/>
      <c r="CD5" s="45"/>
      <c r="CE5" s="52"/>
      <c r="CF5" s="53"/>
      <c r="CG5" s="53"/>
      <c r="CH5" s="53"/>
      <c r="CI5" s="53"/>
      <c r="CV5" s="4"/>
      <c r="CX5" s="37"/>
      <c r="CY5" s="17" t="s">
        <v>11623</v>
      </c>
      <c r="CZ5" s="18" t="e">
        <f t="shared" ref="CZ5:FK5" si="4">+CZ4/$DA$1</f>
        <v>#DIV/0!</v>
      </c>
      <c r="DA5" s="18" t="e">
        <f t="shared" si="4"/>
        <v>#DIV/0!</v>
      </c>
      <c r="DB5" s="18" t="e">
        <f t="shared" si="4"/>
        <v>#DIV/0!</v>
      </c>
      <c r="DC5" s="18" t="e">
        <f t="shared" si="4"/>
        <v>#DIV/0!</v>
      </c>
      <c r="DD5" s="18" t="e">
        <f t="shared" si="4"/>
        <v>#DIV/0!</v>
      </c>
      <c r="DE5" s="18" t="e">
        <f t="shared" si="4"/>
        <v>#DIV/0!</v>
      </c>
      <c r="DF5" s="18" t="e">
        <f t="shared" si="4"/>
        <v>#DIV/0!</v>
      </c>
      <c r="DG5" s="18" t="e">
        <f t="shared" si="4"/>
        <v>#DIV/0!</v>
      </c>
      <c r="DH5" s="18" t="e">
        <f t="shared" si="4"/>
        <v>#DIV/0!</v>
      </c>
      <c r="DI5" s="18" t="e">
        <f t="shared" si="4"/>
        <v>#DIV/0!</v>
      </c>
      <c r="DJ5" s="18" t="e">
        <f t="shared" si="4"/>
        <v>#DIV/0!</v>
      </c>
      <c r="DK5" s="18" t="e">
        <f t="shared" si="4"/>
        <v>#DIV/0!</v>
      </c>
      <c r="DL5" s="18" t="e">
        <f t="shared" si="4"/>
        <v>#DIV/0!</v>
      </c>
      <c r="DM5" s="18" t="e">
        <f t="shared" si="4"/>
        <v>#DIV/0!</v>
      </c>
      <c r="DN5" s="18" t="e">
        <f t="shared" si="4"/>
        <v>#DIV/0!</v>
      </c>
      <c r="DO5" s="18" t="e">
        <f t="shared" si="4"/>
        <v>#DIV/0!</v>
      </c>
      <c r="DP5" s="18" t="e">
        <f t="shared" si="4"/>
        <v>#DIV/0!</v>
      </c>
      <c r="DQ5" s="18" t="e">
        <f t="shared" si="4"/>
        <v>#DIV/0!</v>
      </c>
      <c r="DR5" s="18" t="e">
        <f t="shared" si="4"/>
        <v>#DIV/0!</v>
      </c>
      <c r="DS5" s="18" t="e">
        <f t="shared" si="4"/>
        <v>#DIV/0!</v>
      </c>
      <c r="DT5" s="18" t="e">
        <f t="shared" si="4"/>
        <v>#DIV/0!</v>
      </c>
      <c r="DU5" s="18" t="e">
        <f t="shared" si="4"/>
        <v>#DIV/0!</v>
      </c>
      <c r="DV5" s="18" t="e">
        <f t="shared" si="4"/>
        <v>#DIV/0!</v>
      </c>
      <c r="DW5" s="18" t="e">
        <f t="shared" si="4"/>
        <v>#DIV/0!</v>
      </c>
      <c r="DX5" s="18" t="e">
        <f t="shared" si="4"/>
        <v>#DIV/0!</v>
      </c>
      <c r="DY5" s="18" t="e">
        <f t="shared" si="4"/>
        <v>#DIV/0!</v>
      </c>
      <c r="DZ5" s="18" t="e">
        <f t="shared" si="4"/>
        <v>#DIV/0!</v>
      </c>
      <c r="EA5" s="18" t="e">
        <f t="shared" si="4"/>
        <v>#DIV/0!</v>
      </c>
      <c r="EB5" s="18" t="e">
        <f t="shared" si="4"/>
        <v>#DIV/0!</v>
      </c>
      <c r="EC5" s="18" t="e">
        <f t="shared" si="4"/>
        <v>#DIV/0!</v>
      </c>
      <c r="ED5" s="18" t="e">
        <f t="shared" si="4"/>
        <v>#DIV/0!</v>
      </c>
      <c r="EE5" s="18" t="e">
        <f t="shared" si="4"/>
        <v>#DIV/0!</v>
      </c>
      <c r="EF5" s="18" t="e">
        <f t="shared" si="4"/>
        <v>#DIV/0!</v>
      </c>
      <c r="EG5" s="18" t="e">
        <f t="shared" si="4"/>
        <v>#DIV/0!</v>
      </c>
      <c r="EH5" s="18" t="e">
        <f t="shared" si="4"/>
        <v>#DIV/0!</v>
      </c>
      <c r="EI5" s="18" t="e">
        <f t="shared" si="4"/>
        <v>#DIV/0!</v>
      </c>
      <c r="EJ5" s="18" t="e">
        <f t="shared" si="4"/>
        <v>#DIV/0!</v>
      </c>
      <c r="EK5" s="18" t="e">
        <f t="shared" si="4"/>
        <v>#DIV/0!</v>
      </c>
      <c r="EL5" s="18" t="e">
        <f t="shared" si="4"/>
        <v>#DIV/0!</v>
      </c>
      <c r="EM5" s="18" t="e">
        <f t="shared" si="4"/>
        <v>#DIV/0!</v>
      </c>
      <c r="EN5" s="18" t="e">
        <f t="shared" si="4"/>
        <v>#DIV/0!</v>
      </c>
      <c r="EO5" s="18" t="e">
        <f t="shared" si="4"/>
        <v>#DIV/0!</v>
      </c>
      <c r="EP5" s="18" t="e">
        <f t="shared" si="4"/>
        <v>#DIV/0!</v>
      </c>
      <c r="EQ5" s="18" t="e">
        <f t="shared" si="4"/>
        <v>#DIV/0!</v>
      </c>
      <c r="ER5" s="18" t="e">
        <f t="shared" si="4"/>
        <v>#DIV/0!</v>
      </c>
      <c r="ES5" s="18" t="e">
        <f t="shared" si="4"/>
        <v>#DIV/0!</v>
      </c>
      <c r="ET5" s="18" t="e">
        <f t="shared" si="4"/>
        <v>#DIV/0!</v>
      </c>
      <c r="EU5" s="18" t="e">
        <f t="shared" si="4"/>
        <v>#DIV/0!</v>
      </c>
      <c r="EV5" s="18" t="e">
        <f t="shared" si="4"/>
        <v>#DIV/0!</v>
      </c>
      <c r="EW5" s="18" t="e">
        <f t="shared" si="4"/>
        <v>#DIV/0!</v>
      </c>
      <c r="EX5" s="18" t="e">
        <f t="shared" si="4"/>
        <v>#DIV/0!</v>
      </c>
      <c r="EY5" s="18" t="e">
        <f t="shared" si="4"/>
        <v>#DIV/0!</v>
      </c>
      <c r="EZ5" s="18" t="e">
        <f t="shared" si="4"/>
        <v>#DIV/0!</v>
      </c>
      <c r="FA5" s="18" t="e">
        <f t="shared" si="4"/>
        <v>#DIV/0!</v>
      </c>
      <c r="FB5" s="18" t="e">
        <f t="shared" si="4"/>
        <v>#DIV/0!</v>
      </c>
      <c r="FC5" s="18" t="e">
        <f t="shared" si="4"/>
        <v>#DIV/0!</v>
      </c>
      <c r="FD5" s="18" t="e">
        <f t="shared" si="4"/>
        <v>#DIV/0!</v>
      </c>
      <c r="FE5" s="18" t="e">
        <f t="shared" si="4"/>
        <v>#DIV/0!</v>
      </c>
      <c r="FF5" s="18" t="e">
        <f t="shared" si="4"/>
        <v>#DIV/0!</v>
      </c>
      <c r="FG5" s="18" t="e">
        <f t="shared" si="4"/>
        <v>#DIV/0!</v>
      </c>
      <c r="FH5" s="18" t="e">
        <f t="shared" si="4"/>
        <v>#DIV/0!</v>
      </c>
      <c r="FI5" s="18" t="e">
        <f t="shared" si="4"/>
        <v>#DIV/0!</v>
      </c>
      <c r="FJ5" s="18" t="e">
        <f t="shared" si="4"/>
        <v>#DIV/0!</v>
      </c>
      <c r="FK5" s="18" t="e">
        <f t="shared" si="4"/>
        <v>#DIV/0!</v>
      </c>
      <c r="FL5" s="18" t="e">
        <f t="shared" ref="FL5:GQ5" si="5">+FL4/$DA$1</f>
        <v>#DIV/0!</v>
      </c>
      <c r="FM5" s="18" t="e">
        <f t="shared" si="5"/>
        <v>#DIV/0!</v>
      </c>
      <c r="FN5" s="18" t="e">
        <f t="shared" si="5"/>
        <v>#DIV/0!</v>
      </c>
      <c r="FO5" s="18" t="e">
        <f t="shared" si="5"/>
        <v>#DIV/0!</v>
      </c>
      <c r="FP5" s="18" t="e">
        <f t="shared" si="5"/>
        <v>#DIV/0!</v>
      </c>
      <c r="FQ5" s="18" t="e">
        <f t="shared" si="5"/>
        <v>#DIV/0!</v>
      </c>
      <c r="FR5" s="18" t="e">
        <f t="shared" si="5"/>
        <v>#DIV/0!</v>
      </c>
      <c r="FS5" s="18" t="e">
        <f t="shared" si="5"/>
        <v>#DIV/0!</v>
      </c>
      <c r="FT5" s="18" t="e">
        <f t="shared" si="5"/>
        <v>#DIV/0!</v>
      </c>
      <c r="FU5" s="18" t="e">
        <f t="shared" si="5"/>
        <v>#DIV/0!</v>
      </c>
      <c r="FV5" s="18" t="e">
        <f t="shared" si="5"/>
        <v>#DIV/0!</v>
      </c>
      <c r="FW5" s="18" t="e">
        <f t="shared" si="5"/>
        <v>#DIV/0!</v>
      </c>
      <c r="FX5" s="18" t="e">
        <f t="shared" si="5"/>
        <v>#DIV/0!</v>
      </c>
      <c r="FY5" s="18" t="e">
        <f t="shared" si="5"/>
        <v>#DIV/0!</v>
      </c>
      <c r="FZ5" s="18" t="e">
        <f t="shared" si="5"/>
        <v>#DIV/0!</v>
      </c>
      <c r="GA5" s="18" t="e">
        <f t="shared" si="5"/>
        <v>#DIV/0!</v>
      </c>
      <c r="GB5" s="18" t="e">
        <f t="shared" si="5"/>
        <v>#DIV/0!</v>
      </c>
      <c r="GC5" s="18" t="e">
        <f t="shared" si="5"/>
        <v>#DIV/0!</v>
      </c>
      <c r="GD5" s="18" t="e">
        <f t="shared" si="5"/>
        <v>#DIV/0!</v>
      </c>
      <c r="GE5" s="18" t="e">
        <f t="shared" si="5"/>
        <v>#DIV/0!</v>
      </c>
      <c r="GF5" s="18" t="e">
        <f t="shared" si="5"/>
        <v>#DIV/0!</v>
      </c>
      <c r="GG5" s="18" t="e">
        <f t="shared" si="5"/>
        <v>#DIV/0!</v>
      </c>
      <c r="GH5" s="18" t="e">
        <f t="shared" si="5"/>
        <v>#DIV/0!</v>
      </c>
      <c r="GI5" s="18" t="e">
        <f t="shared" si="5"/>
        <v>#DIV/0!</v>
      </c>
      <c r="GJ5" s="18" t="e">
        <f t="shared" si="5"/>
        <v>#DIV/0!</v>
      </c>
      <c r="GK5" s="18" t="e">
        <f t="shared" si="5"/>
        <v>#DIV/0!</v>
      </c>
      <c r="GL5" s="18" t="e">
        <f t="shared" si="5"/>
        <v>#DIV/0!</v>
      </c>
      <c r="GM5" s="18" t="e">
        <f t="shared" si="5"/>
        <v>#DIV/0!</v>
      </c>
      <c r="GN5" s="18" t="e">
        <f t="shared" si="5"/>
        <v>#DIV/0!</v>
      </c>
      <c r="GO5" s="18" t="e">
        <f t="shared" si="5"/>
        <v>#DIV/0!</v>
      </c>
      <c r="GP5" s="18" t="e">
        <f t="shared" si="5"/>
        <v>#DIV/0!</v>
      </c>
      <c r="GQ5" s="18" t="e">
        <f t="shared" si="5"/>
        <v>#DIV/0!</v>
      </c>
      <c r="GR5" s="21"/>
      <c r="GS5" s="40"/>
      <c r="GT5" s="40"/>
      <c r="GU5" s="40"/>
      <c r="GV5" s="40"/>
      <c r="GW5" s="40"/>
      <c r="GX5" s="40"/>
    </row>
    <row r="6" ht="15" customHeight="1" spans="1:200">
      <c r="A6" s="3"/>
      <c r="B6" s="45"/>
      <c r="C6" s="45"/>
      <c r="D6" s="51"/>
      <c r="E6" s="51"/>
      <c r="F6" s="45"/>
      <c r="G6" s="45"/>
      <c r="H6" s="45"/>
      <c r="I6" s="45"/>
      <c r="J6" s="45"/>
      <c r="K6" s="45"/>
      <c r="L6" s="45"/>
      <c r="M6" s="45"/>
      <c r="N6" s="45"/>
      <c r="O6" s="45"/>
      <c r="P6" s="45"/>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c r="BI6" s="45"/>
      <c r="BJ6" s="45"/>
      <c r="BK6" s="45"/>
      <c r="BL6" s="45"/>
      <c r="BM6" s="45"/>
      <c r="BN6" s="51"/>
      <c r="BO6" s="51"/>
      <c r="BP6" s="45"/>
      <c r="BQ6" s="45"/>
      <c r="BR6" s="45"/>
      <c r="BS6" s="45"/>
      <c r="BT6" s="45"/>
      <c r="BU6" s="45"/>
      <c r="BV6" s="45"/>
      <c r="BW6" s="45"/>
      <c r="BX6" s="45"/>
      <c r="BY6" s="45"/>
      <c r="BZ6" s="45"/>
      <c r="CA6" s="45"/>
      <c r="CB6" s="45"/>
      <c r="CC6" s="45"/>
      <c r="CD6" s="45"/>
      <c r="CE6" s="52"/>
      <c r="CF6" s="53"/>
      <c r="CG6" s="53"/>
      <c r="CH6" s="53"/>
      <c r="CI6" s="53"/>
      <c r="CV6" s="4"/>
      <c r="CX6" s="37"/>
      <c r="CY6" s="17"/>
      <c r="CZ6" s="16">
        <f>+COUNTA([2]Depuratori!A:A)-3</f>
        <v>0</v>
      </c>
      <c r="DA6" s="16">
        <f>+COUNTA([2]Depuratori!B:B)-3</f>
        <v>1</v>
      </c>
      <c r="DB6" s="16">
        <f>+COUNTA([2]Depuratori!C:C)-3</f>
        <v>1</v>
      </c>
      <c r="DC6" s="16">
        <f>+COUNTA([2]Depuratori!D:D)-3</f>
        <v>0</v>
      </c>
      <c r="DD6" s="16">
        <f>+COUNTA([2]Depuratori!E:E)-3</f>
        <v>0</v>
      </c>
      <c r="DE6" s="16">
        <f>+COUNTA([2]Depuratori!F:F)-3</f>
        <v>0</v>
      </c>
      <c r="DF6" s="16">
        <f>+COUNTA([2]Depuratori!G:G)-3</f>
        <v>0</v>
      </c>
      <c r="DG6" s="16">
        <f>+COUNTA([2]Depuratori!H:H)-3</f>
        <v>0</v>
      </c>
      <c r="DH6" s="16">
        <f>+COUNTA([2]Depuratori!I:I)-3</f>
        <v>0</v>
      </c>
      <c r="DI6" s="16">
        <f>+COUNTA([2]Depuratori!J:J)-3</f>
        <v>0</v>
      </c>
      <c r="DJ6" s="16">
        <f>+COUNTA([2]Depuratori!K:K)-3</f>
        <v>0</v>
      </c>
      <c r="DK6" s="16">
        <f>+COUNTA([2]Depuratori!L:L)-3</f>
        <v>0</v>
      </c>
      <c r="DL6" s="16">
        <f>+COUNTA([2]Depuratori!M:M)-3</f>
        <v>0</v>
      </c>
      <c r="DM6" s="16">
        <f>+COUNTA([2]Depuratori!N:N)-3</f>
        <v>0</v>
      </c>
      <c r="DN6" s="16">
        <f>+COUNTA([2]Depuratori!O:O)-3</f>
        <v>0</v>
      </c>
      <c r="DO6" s="16">
        <f>+COUNTA([2]Depuratori!P:P)-3</f>
        <v>0</v>
      </c>
      <c r="DP6" s="16">
        <f>+COUNTA([2]Depuratori!Q:Q)-3</f>
        <v>0</v>
      </c>
      <c r="DQ6" s="16">
        <f>+COUNTA([2]Depuratori!R:R)-3</f>
        <v>0</v>
      </c>
      <c r="DR6" s="16">
        <f>+COUNTA([2]Depuratori!S:S)-3</f>
        <v>0</v>
      </c>
      <c r="DS6" s="16">
        <f>+COUNTA([2]Depuratori!T:T)-3</f>
        <v>0</v>
      </c>
      <c r="DT6" s="16">
        <f>+COUNTA([2]Depuratori!U:U)-3</f>
        <v>0</v>
      </c>
      <c r="DU6" s="16">
        <f>+COUNTA([2]Depuratori!V:V)-3</f>
        <v>0</v>
      </c>
      <c r="DV6" s="16">
        <f>+COUNTA([2]Depuratori!W:W)-3</f>
        <v>0</v>
      </c>
      <c r="DW6" s="16">
        <f>+COUNTA([2]Depuratori!X:X)-3</f>
        <v>0</v>
      </c>
      <c r="DX6" s="16">
        <f>+COUNTA([2]Depuratori!Y:Y)-3</f>
        <v>0</v>
      </c>
      <c r="DY6" s="16">
        <f>+COUNTA([2]Depuratori!Z:Z)-3</f>
        <v>0</v>
      </c>
      <c r="DZ6" s="16">
        <f>+COUNTA([2]Depuratori!AA:AA)-3</f>
        <v>0</v>
      </c>
      <c r="EA6" s="16">
        <f>+COUNTA([2]Depuratori!AB:AB)-3</f>
        <v>0</v>
      </c>
      <c r="EB6" s="16">
        <f>+COUNTA([2]Depuratori!AC:AC)-3</f>
        <v>0</v>
      </c>
      <c r="EC6" s="16">
        <f>+COUNTA([2]Depuratori!AD:AD)-3</f>
        <v>0</v>
      </c>
      <c r="ED6" s="16">
        <f>+COUNTA([2]Depuratori!AE:AE)-3</f>
        <v>0</v>
      </c>
      <c r="EE6" s="16">
        <f>+COUNTA([2]Depuratori!AF:AF)-3</f>
        <v>0</v>
      </c>
      <c r="EF6" s="16">
        <f>+COUNTA([2]Depuratori!AG:AG)-3</f>
        <v>0</v>
      </c>
      <c r="EG6" s="16">
        <f>+COUNTA([2]Depuratori!AH:AH)-3</f>
        <v>0</v>
      </c>
      <c r="EH6" s="16">
        <f>+COUNTA([2]Depuratori!AI:AI)-3</f>
        <v>0</v>
      </c>
      <c r="EI6" s="16">
        <f>+COUNTA([2]Depuratori!AJ:AJ)-3</f>
        <v>0</v>
      </c>
      <c r="EJ6" s="16">
        <f>+COUNTA([2]Depuratori!AK:AK)-3</f>
        <v>0</v>
      </c>
      <c r="EK6" s="16">
        <f>+COUNTA([2]Depuratori!AL:AL)-3</f>
        <v>0</v>
      </c>
      <c r="EL6" s="16">
        <f>+COUNTA([2]Depuratori!AM:AM)-3</f>
        <v>0</v>
      </c>
      <c r="EM6" s="16">
        <f>+COUNTA([2]Depuratori!AN:AN)-3</f>
        <v>0</v>
      </c>
      <c r="EN6" s="16">
        <f>+COUNTA([2]Depuratori!AO:AO)-3</f>
        <v>0</v>
      </c>
      <c r="EO6" s="16">
        <f>+COUNTA([2]Depuratori!AP:AP)-3</f>
        <v>0</v>
      </c>
      <c r="EP6" s="16">
        <f>+COUNTA([2]Depuratori!AQ:AQ)-3</f>
        <v>0</v>
      </c>
      <c r="EQ6" s="16">
        <f>+COUNTA([2]Depuratori!AR:AR)-3</f>
        <v>0</v>
      </c>
      <c r="ER6" s="16">
        <f>+COUNTA([2]Depuratori!AS:AS)-3</f>
        <v>0</v>
      </c>
      <c r="ES6" s="16">
        <f>+COUNTA([2]Depuratori!AT:AT)-3</f>
        <v>0</v>
      </c>
      <c r="ET6" s="16">
        <f>+COUNTA([2]Depuratori!AU:AU)-3</f>
        <v>0</v>
      </c>
      <c r="EU6" s="16">
        <f>+COUNTA([2]Depuratori!AV:AV)-3</f>
        <v>0</v>
      </c>
      <c r="EV6" s="16">
        <f>+COUNTA([2]Depuratori!AW:AW)-3</f>
        <v>0</v>
      </c>
      <c r="EW6" s="16">
        <f>+COUNTA([2]Depuratori!AX:AX)-3</f>
        <v>0</v>
      </c>
      <c r="EX6" s="16">
        <f>+COUNTA([2]Depuratori!AY:AY)-3</f>
        <v>0</v>
      </c>
      <c r="EY6" s="16">
        <f>+COUNTA([2]Depuratori!AZ:AZ)-3</f>
        <v>0</v>
      </c>
      <c r="EZ6" s="16">
        <f>+COUNTA([2]Depuratori!BA:BA)-3</f>
        <v>0</v>
      </c>
      <c r="FA6" s="16">
        <f>+COUNTA([2]Depuratori!BB:BB)-3</f>
        <v>0</v>
      </c>
      <c r="FB6" s="16">
        <f>+COUNTA([2]Depuratori!BC:BC)-3</f>
        <v>0</v>
      </c>
      <c r="FC6" s="16">
        <f>+COUNTA([2]Depuratori!BD:BD)-3</f>
        <v>0</v>
      </c>
      <c r="FD6" s="16">
        <f>+COUNTA([2]Depuratori!BE:BE)-3</f>
        <v>0</v>
      </c>
      <c r="FE6" s="16">
        <f>+COUNTA([2]Depuratori!BF:BF)-3</f>
        <v>0</v>
      </c>
      <c r="FF6" s="16">
        <f>+COUNTA([2]Depuratori!BG:BG)-3</f>
        <v>0</v>
      </c>
      <c r="FG6" s="16">
        <f>+COUNTA([2]Depuratori!BH:BH)-3</f>
        <v>0</v>
      </c>
      <c r="FH6" s="16">
        <f>+COUNTA([2]Depuratori!BI:BI)-3</f>
        <v>0</v>
      </c>
      <c r="FI6" s="16">
        <f>+COUNTA([2]Depuratori!BJ:BJ)-3</f>
        <v>0</v>
      </c>
      <c r="FJ6" s="16">
        <f>+COUNTA([2]Depuratori!BK:BK)-3</f>
        <v>0</v>
      </c>
      <c r="FK6" s="16">
        <f>+COUNTA([2]Depuratori!BL:BL)-3</f>
        <v>0</v>
      </c>
      <c r="FL6" s="16">
        <f>+COUNTA([2]Depuratori!BM:BM)-3</f>
        <v>0</v>
      </c>
      <c r="FM6" s="16">
        <f>+COUNTA([2]Depuratori!BN:BN)-3</f>
        <v>0</v>
      </c>
      <c r="FN6" s="16">
        <f>+COUNTA([2]Depuratori!BO:BO)-3</f>
        <v>0</v>
      </c>
      <c r="FO6" s="16">
        <f>+COUNTA([2]Depuratori!BP:BP)-3</f>
        <v>0</v>
      </c>
      <c r="FP6" s="16">
        <f>+COUNTA([2]Depuratori!BQ:BQ)-3</f>
        <v>0</v>
      </c>
      <c r="FQ6" s="16">
        <f>+COUNTA([2]Depuratori!BR:BR)-3</f>
        <v>0</v>
      </c>
      <c r="FR6" s="16">
        <f>+COUNTA([2]Depuratori!BS:BS)-3</f>
        <v>0</v>
      </c>
      <c r="FS6" s="16">
        <f>+COUNTA([2]Depuratori!BT:BT)-3</f>
        <v>0</v>
      </c>
      <c r="FT6" s="16">
        <f>+COUNTA([2]Depuratori!BU:BU)-3</f>
        <v>0</v>
      </c>
      <c r="FU6" s="16">
        <f>+COUNTA([2]Depuratori!BV:BV)-3</f>
        <v>0</v>
      </c>
      <c r="FV6" s="16">
        <f>+COUNTA([2]Depuratori!BW:BW)-3</f>
        <v>0</v>
      </c>
      <c r="FW6" s="16">
        <f>+COUNTA([2]Depuratori!BX:BX)-3</f>
        <v>0</v>
      </c>
      <c r="FX6" s="16">
        <f>+COUNTA([2]Depuratori!BY:BY)-3</f>
        <v>0</v>
      </c>
      <c r="FY6" s="16">
        <f>+COUNTA([2]Depuratori!BZ:BZ)-3</f>
        <v>0</v>
      </c>
      <c r="FZ6" s="16">
        <f>+COUNTA([2]Depuratori!CA:CA)-3</f>
        <v>1</v>
      </c>
      <c r="GA6" s="16">
        <f>+COUNTA([2]Depuratori!CB:CB)-3</f>
        <v>0</v>
      </c>
      <c r="GB6" s="16">
        <f>+COUNTA([2]Depuratori!CC:CC)-3</f>
        <v>0</v>
      </c>
      <c r="GC6" s="16">
        <f>+COUNTA([2]Depuratori!CD:CD)-3</f>
        <v>0</v>
      </c>
      <c r="GD6" s="16">
        <f>+COUNTA([2]Depuratori!CE:CE)-3</f>
        <v>0</v>
      </c>
      <c r="GE6" s="16">
        <f>+COUNTA([2]Depuratori!CF:CF)-3</f>
        <v>0</v>
      </c>
      <c r="GF6" s="16">
        <f>+COUNTA([2]Depuratori!CG:CG)-3</f>
        <v>0</v>
      </c>
      <c r="GG6" s="16">
        <f>+COUNTA([2]Depuratori!CH:CH)-3</f>
        <v>0</v>
      </c>
      <c r="GH6" s="16">
        <f>+COUNTA([2]Depuratori!CI:CI)-3</f>
        <v>0</v>
      </c>
      <c r="GI6" s="16">
        <f>+COUNTA([2]Depuratori!CJ:CJ)-3</f>
        <v>0</v>
      </c>
      <c r="GJ6" s="16">
        <f>+COUNTA([2]Depuratori!CK:CK)-3</f>
        <v>0</v>
      </c>
      <c r="GK6" s="16">
        <f>+COUNTA([2]Depuratori!CL:CL)-3</f>
        <v>0</v>
      </c>
      <c r="GL6" s="16">
        <f>+COUNTA([2]Depuratori!CM:CM)-3</f>
        <v>0</v>
      </c>
      <c r="GM6" s="16">
        <f>+COUNTA([2]Depuratori!CN:CN)-3</f>
        <v>0</v>
      </c>
      <c r="GN6" s="16">
        <f>+COUNTA([2]Depuratori!CO:CO)-3</f>
        <v>0</v>
      </c>
      <c r="GO6" s="16">
        <f>+COUNTA([2]Depuratori!CP:CP)-3</f>
        <v>0</v>
      </c>
      <c r="GP6" s="16">
        <f>+COUNTA([2]Depuratori!CQ:CQ)-3</f>
        <v>0</v>
      </c>
      <c r="GQ6" s="16">
        <f>+COUNTA([2]Depuratori!CR:CR)-3</f>
        <v>0</v>
      </c>
      <c r="GR6" s="21">
        <f>SUM(CZ6:GQ6)</f>
        <v>3</v>
      </c>
    </row>
    <row r="7" ht="15" customHeight="1" spans="1:206">
      <c r="A7" s="3"/>
      <c r="B7" s="45"/>
      <c r="C7" s="45"/>
      <c r="D7" s="51"/>
      <c r="E7" s="51"/>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51"/>
      <c r="BO7" s="51"/>
      <c r="BP7" s="45"/>
      <c r="BQ7" s="45"/>
      <c r="BR7" s="45"/>
      <c r="BS7" s="45"/>
      <c r="BT7" s="45"/>
      <c r="BU7" s="45"/>
      <c r="BV7" s="45"/>
      <c r="BW7" s="45"/>
      <c r="BX7" s="45"/>
      <c r="BY7" s="45"/>
      <c r="BZ7" s="45"/>
      <c r="CA7" s="45"/>
      <c r="CB7" s="45"/>
      <c r="CC7" s="45"/>
      <c r="CD7" s="45"/>
      <c r="CE7" s="52"/>
      <c r="CF7" s="53"/>
      <c r="CG7" s="53"/>
      <c r="CH7" s="53"/>
      <c r="CI7" s="53"/>
      <c r="CV7" s="4"/>
      <c r="CX7" s="37"/>
      <c r="CY7" s="17" t="s">
        <v>11625</v>
      </c>
      <c r="CZ7" s="18">
        <f t="shared" ref="CZ7:FK7" si="6">+CZ6/$DA$2</f>
        <v>0</v>
      </c>
      <c r="DA7" s="18">
        <f t="shared" si="6"/>
        <v>1</v>
      </c>
      <c r="DB7" s="18">
        <f t="shared" si="6"/>
        <v>1</v>
      </c>
      <c r="DC7" s="18">
        <f t="shared" si="6"/>
        <v>0</v>
      </c>
      <c r="DD7" s="18">
        <f t="shared" si="6"/>
        <v>0</v>
      </c>
      <c r="DE7" s="18">
        <f t="shared" si="6"/>
        <v>0</v>
      </c>
      <c r="DF7" s="18">
        <f t="shared" si="6"/>
        <v>0</v>
      </c>
      <c r="DG7" s="18">
        <f t="shared" si="6"/>
        <v>0</v>
      </c>
      <c r="DH7" s="18">
        <f t="shared" si="6"/>
        <v>0</v>
      </c>
      <c r="DI7" s="18">
        <f t="shared" si="6"/>
        <v>0</v>
      </c>
      <c r="DJ7" s="18">
        <f t="shared" si="6"/>
        <v>0</v>
      </c>
      <c r="DK7" s="18">
        <f t="shared" si="6"/>
        <v>0</v>
      </c>
      <c r="DL7" s="18">
        <f t="shared" si="6"/>
        <v>0</v>
      </c>
      <c r="DM7" s="18">
        <f t="shared" si="6"/>
        <v>0</v>
      </c>
      <c r="DN7" s="18">
        <f t="shared" si="6"/>
        <v>0</v>
      </c>
      <c r="DO7" s="18">
        <f t="shared" si="6"/>
        <v>0</v>
      </c>
      <c r="DP7" s="18">
        <f t="shared" si="6"/>
        <v>0</v>
      </c>
      <c r="DQ7" s="18">
        <f t="shared" si="6"/>
        <v>0</v>
      </c>
      <c r="DR7" s="18">
        <f t="shared" si="6"/>
        <v>0</v>
      </c>
      <c r="DS7" s="18">
        <f t="shared" si="6"/>
        <v>0</v>
      </c>
      <c r="DT7" s="18">
        <f t="shared" si="6"/>
        <v>0</v>
      </c>
      <c r="DU7" s="18">
        <f t="shared" si="6"/>
        <v>0</v>
      </c>
      <c r="DV7" s="18">
        <f t="shared" si="6"/>
        <v>0</v>
      </c>
      <c r="DW7" s="18">
        <f t="shared" si="6"/>
        <v>0</v>
      </c>
      <c r="DX7" s="18">
        <f t="shared" si="6"/>
        <v>0</v>
      </c>
      <c r="DY7" s="18">
        <f t="shared" si="6"/>
        <v>0</v>
      </c>
      <c r="DZ7" s="18">
        <f t="shared" si="6"/>
        <v>0</v>
      </c>
      <c r="EA7" s="18">
        <f t="shared" si="6"/>
        <v>0</v>
      </c>
      <c r="EB7" s="18">
        <f t="shared" si="6"/>
        <v>0</v>
      </c>
      <c r="EC7" s="18">
        <f t="shared" si="6"/>
        <v>0</v>
      </c>
      <c r="ED7" s="18">
        <f t="shared" si="6"/>
        <v>0</v>
      </c>
      <c r="EE7" s="18">
        <f t="shared" si="6"/>
        <v>0</v>
      </c>
      <c r="EF7" s="18">
        <f t="shared" si="6"/>
        <v>0</v>
      </c>
      <c r="EG7" s="18">
        <f t="shared" si="6"/>
        <v>0</v>
      </c>
      <c r="EH7" s="18">
        <f t="shared" si="6"/>
        <v>0</v>
      </c>
      <c r="EI7" s="18">
        <f t="shared" si="6"/>
        <v>0</v>
      </c>
      <c r="EJ7" s="18">
        <f t="shared" si="6"/>
        <v>0</v>
      </c>
      <c r="EK7" s="18">
        <f t="shared" si="6"/>
        <v>0</v>
      </c>
      <c r="EL7" s="18">
        <f t="shared" si="6"/>
        <v>0</v>
      </c>
      <c r="EM7" s="18">
        <f t="shared" si="6"/>
        <v>0</v>
      </c>
      <c r="EN7" s="18">
        <f t="shared" si="6"/>
        <v>0</v>
      </c>
      <c r="EO7" s="18">
        <f t="shared" si="6"/>
        <v>0</v>
      </c>
      <c r="EP7" s="18">
        <f t="shared" si="6"/>
        <v>0</v>
      </c>
      <c r="EQ7" s="18">
        <f t="shared" si="6"/>
        <v>0</v>
      </c>
      <c r="ER7" s="18">
        <f t="shared" si="6"/>
        <v>0</v>
      </c>
      <c r="ES7" s="18">
        <f t="shared" si="6"/>
        <v>0</v>
      </c>
      <c r="ET7" s="18">
        <f t="shared" si="6"/>
        <v>0</v>
      </c>
      <c r="EU7" s="18">
        <f t="shared" si="6"/>
        <v>0</v>
      </c>
      <c r="EV7" s="18">
        <f t="shared" si="6"/>
        <v>0</v>
      </c>
      <c r="EW7" s="18">
        <f t="shared" si="6"/>
        <v>0</v>
      </c>
      <c r="EX7" s="18">
        <f t="shared" si="6"/>
        <v>0</v>
      </c>
      <c r="EY7" s="18">
        <f t="shared" si="6"/>
        <v>0</v>
      </c>
      <c r="EZ7" s="18">
        <f t="shared" si="6"/>
        <v>0</v>
      </c>
      <c r="FA7" s="18">
        <f t="shared" si="6"/>
        <v>0</v>
      </c>
      <c r="FB7" s="18">
        <f t="shared" si="6"/>
        <v>0</v>
      </c>
      <c r="FC7" s="18">
        <f t="shared" si="6"/>
        <v>0</v>
      </c>
      <c r="FD7" s="18">
        <f t="shared" si="6"/>
        <v>0</v>
      </c>
      <c r="FE7" s="18">
        <f t="shared" si="6"/>
        <v>0</v>
      </c>
      <c r="FF7" s="18">
        <f t="shared" si="6"/>
        <v>0</v>
      </c>
      <c r="FG7" s="18">
        <f t="shared" si="6"/>
        <v>0</v>
      </c>
      <c r="FH7" s="18">
        <f t="shared" si="6"/>
        <v>0</v>
      </c>
      <c r="FI7" s="18">
        <f t="shared" si="6"/>
        <v>0</v>
      </c>
      <c r="FJ7" s="18">
        <f t="shared" si="6"/>
        <v>0</v>
      </c>
      <c r="FK7" s="18">
        <f t="shared" si="6"/>
        <v>0</v>
      </c>
      <c r="FL7" s="18">
        <f t="shared" ref="FL7:GQ7" si="7">+FL6/$DA$2</f>
        <v>0</v>
      </c>
      <c r="FM7" s="18">
        <f t="shared" si="7"/>
        <v>0</v>
      </c>
      <c r="FN7" s="18">
        <f t="shared" si="7"/>
        <v>0</v>
      </c>
      <c r="FO7" s="18">
        <f t="shared" si="7"/>
        <v>0</v>
      </c>
      <c r="FP7" s="18">
        <f t="shared" si="7"/>
        <v>0</v>
      </c>
      <c r="FQ7" s="18">
        <f t="shared" si="7"/>
        <v>0</v>
      </c>
      <c r="FR7" s="18">
        <f t="shared" si="7"/>
        <v>0</v>
      </c>
      <c r="FS7" s="18">
        <f t="shared" si="7"/>
        <v>0</v>
      </c>
      <c r="FT7" s="18">
        <f t="shared" si="7"/>
        <v>0</v>
      </c>
      <c r="FU7" s="18">
        <f t="shared" si="7"/>
        <v>0</v>
      </c>
      <c r="FV7" s="18">
        <f t="shared" si="7"/>
        <v>0</v>
      </c>
      <c r="FW7" s="18">
        <f t="shared" si="7"/>
        <v>0</v>
      </c>
      <c r="FX7" s="18">
        <f t="shared" si="7"/>
        <v>0</v>
      </c>
      <c r="FY7" s="18">
        <f t="shared" si="7"/>
        <v>0</v>
      </c>
      <c r="FZ7" s="18">
        <f t="shared" si="7"/>
        <v>1</v>
      </c>
      <c r="GA7" s="18">
        <f t="shared" si="7"/>
        <v>0</v>
      </c>
      <c r="GB7" s="18">
        <f t="shared" si="7"/>
        <v>0</v>
      </c>
      <c r="GC7" s="18">
        <f t="shared" si="7"/>
        <v>0</v>
      </c>
      <c r="GD7" s="18">
        <f t="shared" si="7"/>
        <v>0</v>
      </c>
      <c r="GE7" s="18">
        <f t="shared" si="7"/>
        <v>0</v>
      </c>
      <c r="GF7" s="18">
        <f t="shared" si="7"/>
        <v>0</v>
      </c>
      <c r="GG7" s="18">
        <f t="shared" si="7"/>
        <v>0</v>
      </c>
      <c r="GH7" s="18">
        <f t="shared" si="7"/>
        <v>0</v>
      </c>
      <c r="GI7" s="18">
        <f t="shared" si="7"/>
        <v>0</v>
      </c>
      <c r="GJ7" s="18">
        <f t="shared" si="7"/>
        <v>0</v>
      </c>
      <c r="GK7" s="18">
        <f t="shared" si="7"/>
        <v>0</v>
      </c>
      <c r="GL7" s="18">
        <f t="shared" si="7"/>
        <v>0</v>
      </c>
      <c r="GM7" s="18">
        <f t="shared" si="7"/>
        <v>0</v>
      </c>
      <c r="GN7" s="18">
        <f t="shared" si="7"/>
        <v>0</v>
      </c>
      <c r="GO7" s="18">
        <f t="shared" si="7"/>
        <v>0</v>
      </c>
      <c r="GP7" s="18">
        <f t="shared" si="7"/>
        <v>0</v>
      </c>
      <c r="GQ7" s="18">
        <f t="shared" si="7"/>
        <v>0</v>
      </c>
      <c r="GR7" s="21"/>
      <c r="GS7" s="40"/>
      <c r="GT7" s="40"/>
      <c r="GU7" s="40"/>
      <c r="GV7" s="40"/>
      <c r="GW7" s="40"/>
      <c r="GX7" s="40"/>
    </row>
    <row r="8" ht="15" customHeight="1" spans="1:206">
      <c r="A8" s="3"/>
      <c r="B8" s="45"/>
      <c r="C8" s="45"/>
      <c r="D8" s="51"/>
      <c r="E8" s="51"/>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51"/>
      <c r="BO8" s="51"/>
      <c r="BP8" s="45"/>
      <c r="BQ8" s="45"/>
      <c r="BR8" s="45"/>
      <c r="BS8" s="45"/>
      <c r="BT8" s="45"/>
      <c r="BU8" s="45"/>
      <c r="BV8" s="45"/>
      <c r="BW8" s="45"/>
      <c r="BX8" s="45"/>
      <c r="BY8" s="45"/>
      <c r="BZ8" s="45"/>
      <c r="CA8" s="45"/>
      <c r="CB8" s="45"/>
      <c r="CC8" s="45"/>
      <c r="CD8" s="45"/>
      <c r="CE8" s="52"/>
      <c r="CF8" s="53"/>
      <c r="CG8" s="53"/>
      <c r="CH8" s="53"/>
      <c r="CI8" s="53"/>
      <c r="CV8" s="4"/>
      <c r="CX8" s="37"/>
      <c r="CY8" s="17" t="s">
        <v>11626</v>
      </c>
      <c r="CZ8" s="19" t="e">
        <f t="shared" ref="CZ8:FK8" si="8">+CZ5-CZ7</f>
        <v>#DIV/0!</v>
      </c>
      <c r="DA8" s="19" t="e">
        <f t="shared" si="8"/>
        <v>#DIV/0!</v>
      </c>
      <c r="DB8" s="19" t="e">
        <f t="shared" si="8"/>
        <v>#DIV/0!</v>
      </c>
      <c r="DC8" s="19" t="e">
        <f t="shared" si="8"/>
        <v>#DIV/0!</v>
      </c>
      <c r="DD8" s="19" t="e">
        <f t="shared" si="8"/>
        <v>#DIV/0!</v>
      </c>
      <c r="DE8" s="19" t="e">
        <f t="shared" si="8"/>
        <v>#DIV/0!</v>
      </c>
      <c r="DF8" s="19" t="e">
        <f t="shared" si="8"/>
        <v>#DIV/0!</v>
      </c>
      <c r="DG8" s="19" t="e">
        <f t="shared" si="8"/>
        <v>#DIV/0!</v>
      </c>
      <c r="DH8" s="19" t="e">
        <f t="shared" si="8"/>
        <v>#DIV/0!</v>
      </c>
      <c r="DI8" s="19" t="e">
        <f t="shared" si="8"/>
        <v>#DIV/0!</v>
      </c>
      <c r="DJ8" s="19" t="e">
        <f t="shared" si="8"/>
        <v>#DIV/0!</v>
      </c>
      <c r="DK8" s="19" t="e">
        <f t="shared" si="8"/>
        <v>#DIV/0!</v>
      </c>
      <c r="DL8" s="19" t="e">
        <f t="shared" si="8"/>
        <v>#DIV/0!</v>
      </c>
      <c r="DM8" s="19" t="e">
        <f t="shared" si="8"/>
        <v>#DIV/0!</v>
      </c>
      <c r="DN8" s="19" t="e">
        <f t="shared" si="8"/>
        <v>#DIV/0!</v>
      </c>
      <c r="DO8" s="19" t="e">
        <f t="shared" si="8"/>
        <v>#DIV/0!</v>
      </c>
      <c r="DP8" s="19" t="e">
        <f t="shared" si="8"/>
        <v>#DIV/0!</v>
      </c>
      <c r="DQ8" s="19" t="e">
        <f t="shared" si="8"/>
        <v>#DIV/0!</v>
      </c>
      <c r="DR8" s="19" t="e">
        <f t="shared" si="8"/>
        <v>#DIV/0!</v>
      </c>
      <c r="DS8" s="19" t="e">
        <f t="shared" si="8"/>
        <v>#DIV/0!</v>
      </c>
      <c r="DT8" s="19" t="e">
        <f t="shared" si="8"/>
        <v>#DIV/0!</v>
      </c>
      <c r="DU8" s="19" t="e">
        <f t="shared" si="8"/>
        <v>#DIV/0!</v>
      </c>
      <c r="DV8" s="19" t="e">
        <f t="shared" si="8"/>
        <v>#DIV/0!</v>
      </c>
      <c r="DW8" s="19" t="e">
        <f t="shared" si="8"/>
        <v>#DIV/0!</v>
      </c>
      <c r="DX8" s="19" t="e">
        <f t="shared" si="8"/>
        <v>#DIV/0!</v>
      </c>
      <c r="DY8" s="19" t="e">
        <f t="shared" si="8"/>
        <v>#DIV/0!</v>
      </c>
      <c r="DZ8" s="19" t="e">
        <f t="shared" si="8"/>
        <v>#DIV/0!</v>
      </c>
      <c r="EA8" s="19" t="e">
        <f t="shared" si="8"/>
        <v>#DIV/0!</v>
      </c>
      <c r="EB8" s="19" t="e">
        <f t="shared" si="8"/>
        <v>#DIV/0!</v>
      </c>
      <c r="EC8" s="19" t="e">
        <f t="shared" si="8"/>
        <v>#DIV/0!</v>
      </c>
      <c r="ED8" s="19" t="e">
        <f t="shared" si="8"/>
        <v>#DIV/0!</v>
      </c>
      <c r="EE8" s="19" t="e">
        <f t="shared" si="8"/>
        <v>#DIV/0!</v>
      </c>
      <c r="EF8" s="19" t="e">
        <f t="shared" si="8"/>
        <v>#DIV/0!</v>
      </c>
      <c r="EG8" s="19" t="e">
        <f t="shared" si="8"/>
        <v>#DIV/0!</v>
      </c>
      <c r="EH8" s="19" t="e">
        <f t="shared" si="8"/>
        <v>#DIV/0!</v>
      </c>
      <c r="EI8" s="19" t="e">
        <f t="shared" si="8"/>
        <v>#DIV/0!</v>
      </c>
      <c r="EJ8" s="19" t="e">
        <f t="shared" si="8"/>
        <v>#DIV/0!</v>
      </c>
      <c r="EK8" s="19" t="e">
        <f t="shared" si="8"/>
        <v>#DIV/0!</v>
      </c>
      <c r="EL8" s="19" t="e">
        <f t="shared" si="8"/>
        <v>#DIV/0!</v>
      </c>
      <c r="EM8" s="19" t="e">
        <f t="shared" si="8"/>
        <v>#DIV/0!</v>
      </c>
      <c r="EN8" s="19" t="e">
        <f t="shared" si="8"/>
        <v>#DIV/0!</v>
      </c>
      <c r="EO8" s="19" t="e">
        <f t="shared" si="8"/>
        <v>#DIV/0!</v>
      </c>
      <c r="EP8" s="19" t="e">
        <f t="shared" si="8"/>
        <v>#DIV/0!</v>
      </c>
      <c r="EQ8" s="19" t="e">
        <f t="shared" si="8"/>
        <v>#DIV/0!</v>
      </c>
      <c r="ER8" s="19" t="e">
        <f t="shared" si="8"/>
        <v>#DIV/0!</v>
      </c>
      <c r="ES8" s="19" t="e">
        <f t="shared" si="8"/>
        <v>#DIV/0!</v>
      </c>
      <c r="ET8" s="19" t="e">
        <f t="shared" si="8"/>
        <v>#DIV/0!</v>
      </c>
      <c r="EU8" s="19" t="e">
        <f t="shared" si="8"/>
        <v>#DIV/0!</v>
      </c>
      <c r="EV8" s="19" t="e">
        <f t="shared" si="8"/>
        <v>#DIV/0!</v>
      </c>
      <c r="EW8" s="19" t="e">
        <f t="shared" si="8"/>
        <v>#DIV/0!</v>
      </c>
      <c r="EX8" s="19" t="e">
        <f t="shared" si="8"/>
        <v>#DIV/0!</v>
      </c>
      <c r="EY8" s="19" t="e">
        <f t="shared" si="8"/>
        <v>#DIV/0!</v>
      </c>
      <c r="EZ8" s="19" t="e">
        <f t="shared" si="8"/>
        <v>#DIV/0!</v>
      </c>
      <c r="FA8" s="19" t="e">
        <f t="shared" si="8"/>
        <v>#DIV/0!</v>
      </c>
      <c r="FB8" s="19" t="e">
        <f t="shared" si="8"/>
        <v>#DIV/0!</v>
      </c>
      <c r="FC8" s="19" t="e">
        <f t="shared" si="8"/>
        <v>#DIV/0!</v>
      </c>
      <c r="FD8" s="19" t="e">
        <f t="shared" si="8"/>
        <v>#DIV/0!</v>
      </c>
      <c r="FE8" s="19" t="e">
        <f t="shared" si="8"/>
        <v>#DIV/0!</v>
      </c>
      <c r="FF8" s="19" t="e">
        <f t="shared" si="8"/>
        <v>#DIV/0!</v>
      </c>
      <c r="FG8" s="19" t="e">
        <f t="shared" si="8"/>
        <v>#DIV/0!</v>
      </c>
      <c r="FH8" s="19" t="e">
        <f t="shared" si="8"/>
        <v>#DIV/0!</v>
      </c>
      <c r="FI8" s="19" t="e">
        <f t="shared" si="8"/>
        <v>#DIV/0!</v>
      </c>
      <c r="FJ8" s="19" t="e">
        <f t="shared" si="8"/>
        <v>#DIV/0!</v>
      </c>
      <c r="FK8" s="19" t="e">
        <f t="shared" si="8"/>
        <v>#DIV/0!</v>
      </c>
      <c r="FL8" s="19" t="e">
        <f t="shared" ref="FL8:GQ8" si="9">+FL5-FL7</f>
        <v>#DIV/0!</v>
      </c>
      <c r="FM8" s="19" t="e">
        <f t="shared" si="9"/>
        <v>#DIV/0!</v>
      </c>
      <c r="FN8" s="19" t="e">
        <f t="shared" si="9"/>
        <v>#DIV/0!</v>
      </c>
      <c r="FO8" s="19" t="e">
        <f t="shared" si="9"/>
        <v>#DIV/0!</v>
      </c>
      <c r="FP8" s="19" t="e">
        <f t="shared" si="9"/>
        <v>#DIV/0!</v>
      </c>
      <c r="FQ8" s="19" t="e">
        <f t="shared" si="9"/>
        <v>#DIV/0!</v>
      </c>
      <c r="FR8" s="19" t="e">
        <f t="shared" si="9"/>
        <v>#DIV/0!</v>
      </c>
      <c r="FS8" s="19" t="e">
        <f t="shared" si="9"/>
        <v>#DIV/0!</v>
      </c>
      <c r="FT8" s="19" t="e">
        <f t="shared" si="9"/>
        <v>#DIV/0!</v>
      </c>
      <c r="FU8" s="19" t="e">
        <f t="shared" si="9"/>
        <v>#DIV/0!</v>
      </c>
      <c r="FV8" s="19" t="e">
        <f t="shared" si="9"/>
        <v>#DIV/0!</v>
      </c>
      <c r="FW8" s="19" t="e">
        <f t="shared" si="9"/>
        <v>#DIV/0!</v>
      </c>
      <c r="FX8" s="19" t="e">
        <f t="shared" si="9"/>
        <v>#DIV/0!</v>
      </c>
      <c r="FY8" s="19" t="e">
        <f t="shared" si="9"/>
        <v>#DIV/0!</v>
      </c>
      <c r="FZ8" s="19" t="e">
        <f t="shared" si="9"/>
        <v>#DIV/0!</v>
      </c>
      <c r="GA8" s="19" t="e">
        <f t="shared" si="9"/>
        <v>#DIV/0!</v>
      </c>
      <c r="GB8" s="19" t="e">
        <f t="shared" si="9"/>
        <v>#DIV/0!</v>
      </c>
      <c r="GC8" s="19" t="e">
        <f t="shared" si="9"/>
        <v>#DIV/0!</v>
      </c>
      <c r="GD8" s="19" t="e">
        <f t="shared" si="9"/>
        <v>#DIV/0!</v>
      </c>
      <c r="GE8" s="19" t="e">
        <f t="shared" si="9"/>
        <v>#DIV/0!</v>
      </c>
      <c r="GF8" s="19" t="e">
        <f t="shared" si="9"/>
        <v>#DIV/0!</v>
      </c>
      <c r="GG8" s="19" t="e">
        <f t="shared" si="9"/>
        <v>#DIV/0!</v>
      </c>
      <c r="GH8" s="19" t="e">
        <f t="shared" si="9"/>
        <v>#DIV/0!</v>
      </c>
      <c r="GI8" s="19" t="e">
        <f t="shared" si="9"/>
        <v>#DIV/0!</v>
      </c>
      <c r="GJ8" s="19" t="e">
        <f t="shared" si="9"/>
        <v>#DIV/0!</v>
      </c>
      <c r="GK8" s="19" t="e">
        <f t="shared" si="9"/>
        <v>#DIV/0!</v>
      </c>
      <c r="GL8" s="19" t="e">
        <f t="shared" si="9"/>
        <v>#DIV/0!</v>
      </c>
      <c r="GM8" s="19" t="e">
        <f t="shared" si="9"/>
        <v>#DIV/0!</v>
      </c>
      <c r="GN8" s="19" t="e">
        <f t="shared" si="9"/>
        <v>#DIV/0!</v>
      </c>
      <c r="GO8" s="19" t="e">
        <f t="shared" si="9"/>
        <v>#DIV/0!</v>
      </c>
      <c r="GP8" s="19" t="e">
        <f t="shared" si="9"/>
        <v>#DIV/0!</v>
      </c>
      <c r="GQ8" s="19" t="e">
        <f t="shared" si="9"/>
        <v>#DIV/0!</v>
      </c>
      <c r="GR8" s="21">
        <f>+GR4-GR6</f>
        <v>-3</v>
      </c>
      <c r="GS8" s="41"/>
      <c r="GT8" s="41"/>
      <c r="GU8" s="41"/>
      <c r="GV8" s="41"/>
      <c r="GW8" s="41"/>
      <c r="GX8" s="41"/>
    </row>
    <row r="9" ht="15" customHeight="1" spans="1:200">
      <c r="A9" s="3"/>
      <c r="B9" s="45"/>
      <c r="C9" s="45"/>
      <c r="D9" s="51"/>
      <c r="E9" s="51"/>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51"/>
      <c r="BO9" s="51"/>
      <c r="BP9" s="45"/>
      <c r="BQ9" s="45"/>
      <c r="BR9" s="45"/>
      <c r="BS9" s="45"/>
      <c r="BT9" s="45"/>
      <c r="BU9" s="45"/>
      <c r="BV9" s="45"/>
      <c r="BW9" s="45"/>
      <c r="BX9" s="45"/>
      <c r="BY9" s="45"/>
      <c r="BZ9" s="45"/>
      <c r="CA9" s="45"/>
      <c r="CB9" s="45"/>
      <c r="CC9" s="45"/>
      <c r="CD9" s="45"/>
      <c r="CE9" s="52"/>
      <c r="CF9" s="53"/>
      <c r="CG9" s="53"/>
      <c r="CH9" s="53"/>
      <c r="CI9" s="53"/>
      <c r="CV9" s="4"/>
      <c r="CX9" s="37"/>
      <c r="DT9" s="54"/>
      <c r="DU9" s="54"/>
      <c r="DV9" s="54"/>
      <c r="DW9" s="54"/>
      <c r="DX9" s="54"/>
      <c r="DY9" s="54"/>
      <c r="DZ9" s="54"/>
      <c r="GR9" s="22">
        <f>+GR8/GR6</f>
        <v>-1</v>
      </c>
    </row>
    <row r="10" ht="15" customHeight="1" spans="1:200">
      <c r="A10" s="3"/>
      <c r="B10" s="45"/>
      <c r="C10" s="45"/>
      <c r="D10" s="51"/>
      <c r="E10" s="51"/>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45"/>
      <c r="BD10" s="45"/>
      <c r="BE10" s="45"/>
      <c r="BF10" s="45"/>
      <c r="BG10" s="45"/>
      <c r="BH10" s="45"/>
      <c r="BI10" s="45"/>
      <c r="BJ10" s="45"/>
      <c r="BK10" s="45"/>
      <c r="BL10" s="45"/>
      <c r="BM10" s="45"/>
      <c r="BN10" s="51"/>
      <c r="BO10" s="51"/>
      <c r="BP10" s="45"/>
      <c r="BQ10" s="45"/>
      <c r="BR10" s="45"/>
      <c r="BS10" s="45"/>
      <c r="BT10" s="45"/>
      <c r="BU10" s="45"/>
      <c r="BV10" s="45"/>
      <c r="BW10" s="45"/>
      <c r="BX10" s="45"/>
      <c r="BY10" s="45"/>
      <c r="BZ10" s="45"/>
      <c r="CA10" s="45"/>
      <c r="CB10" s="45"/>
      <c r="CC10" s="45"/>
      <c r="CD10" s="45"/>
      <c r="CE10" s="52"/>
      <c r="CF10" s="53"/>
      <c r="CG10" s="53"/>
      <c r="CH10" s="53"/>
      <c r="CI10" s="53"/>
      <c r="CV10" s="4"/>
      <c r="CX10" s="37"/>
      <c r="DT10" s="54"/>
      <c r="DU10" s="54"/>
      <c r="DV10" s="54"/>
      <c r="DW10" s="54"/>
      <c r="DX10" s="54"/>
      <c r="DY10" s="54"/>
      <c r="DZ10" s="54"/>
      <c r="GR10" s="37"/>
    </row>
    <row r="11" ht="15" customHeight="1" spans="1:200">
      <c r="A11" s="3"/>
      <c r="B11" s="45"/>
      <c r="C11" s="45"/>
      <c r="D11" s="51"/>
      <c r="E11" s="51"/>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51"/>
      <c r="BO11" s="51"/>
      <c r="BP11" s="45"/>
      <c r="BQ11" s="45"/>
      <c r="BR11" s="45"/>
      <c r="BS11" s="45"/>
      <c r="BT11" s="45"/>
      <c r="BU11" s="45"/>
      <c r="BV11" s="45"/>
      <c r="BW11" s="45"/>
      <c r="BX11" s="45"/>
      <c r="BY11" s="45"/>
      <c r="BZ11" s="45"/>
      <c r="CA11" s="45"/>
      <c r="CB11" s="45"/>
      <c r="CC11" s="45"/>
      <c r="CD11" s="45"/>
      <c r="CE11" s="52"/>
      <c r="CF11" s="53"/>
      <c r="CG11" s="53"/>
      <c r="CH11" s="53"/>
      <c r="CI11" s="53"/>
      <c r="CV11" s="4"/>
      <c r="CX11" s="37"/>
      <c r="DT11" s="54"/>
      <c r="DU11" s="54"/>
      <c r="DV11" s="54"/>
      <c r="DW11" s="54"/>
      <c r="DX11" s="54"/>
      <c r="DY11" s="54"/>
      <c r="DZ11" s="54"/>
      <c r="GR11" s="37"/>
    </row>
    <row r="12" ht="15" customHeight="1" spans="1:200">
      <c r="A12" s="3"/>
      <c r="B12" s="45"/>
      <c r="C12" s="45"/>
      <c r="D12" s="51"/>
      <c r="E12" s="51"/>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51"/>
      <c r="BO12" s="51"/>
      <c r="BP12" s="45"/>
      <c r="BQ12" s="45"/>
      <c r="BR12" s="45"/>
      <c r="BS12" s="45"/>
      <c r="BT12" s="45"/>
      <c r="BU12" s="45"/>
      <c r="BV12" s="45"/>
      <c r="BW12" s="45"/>
      <c r="BX12" s="45"/>
      <c r="BY12" s="45"/>
      <c r="BZ12" s="45"/>
      <c r="CA12" s="45"/>
      <c r="CB12" s="45"/>
      <c r="CC12" s="45"/>
      <c r="CD12" s="45"/>
      <c r="CE12" s="52"/>
      <c r="CF12" s="53"/>
      <c r="CG12" s="53"/>
      <c r="CH12" s="53"/>
      <c r="CI12" s="53"/>
      <c r="CV12" s="4"/>
      <c r="CX12" s="37"/>
      <c r="DT12" s="54"/>
      <c r="DU12" s="54"/>
      <c r="DV12" s="54"/>
      <c r="DW12" s="54"/>
      <c r="DX12" s="54"/>
      <c r="DY12" s="54"/>
      <c r="DZ12" s="54"/>
      <c r="GR12" s="37"/>
    </row>
    <row r="13" ht="15" customHeight="1" spans="1:200">
      <c r="A13" s="3"/>
      <c r="B13" s="45"/>
      <c r="C13" s="45"/>
      <c r="D13" s="51"/>
      <c r="E13" s="51"/>
      <c r="F13" s="45"/>
      <c r="G13" s="45"/>
      <c r="H13" s="45"/>
      <c r="I13" s="45"/>
      <c r="J13" s="45"/>
      <c r="K13" s="45"/>
      <c r="L13" s="45"/>
      <c r="M13" s="45"/>
      <c r="N13" s="45"/>
      <c r="O13" s="45"/>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51"/>
      <c r="BO13" s="51"/>
      <c r="BP13" s="45"/>
      <c r="BQ13" s="45"/>
      <c r="BR13" s="45"/>
      <c r="BS13" s="45"/>
      <c r="BT13" s="45"/>
      <c r="BU13" s="45"/>
      <c r="BV13" s="45"/>
      <c r="BW13" s="45"/>
      <c r="BX13" s="45"/>
      <c r="BY13" s="45"/>
      <c r="BZ13" s="45"/>
      <c r="CA13" s="45"/>
      <c r="CB13" s="45"/>
      <c r="CC13" s="45"/>
      <c r="CD13" s="45"/>
      <c r="CE13" s="52"/>
      <c r="CF13" s="53"/>
      <c r="CG13" s="53"/>
      <c r="CH13" s="53"/>
      <c r="CI13" s="53"/>
      <c r="CV13" s="4"/>
      <c r="CX13" s="37"/>
      <c r="GR13" s="37"/>
    </row>
    <row r="14" ht="15" customHeight="1" spans="1:200">
      <c r="A14" s="3"/>
      <c r="B14" s="45"/>
      <c r="C14" s="45"/>
      <c r="D14" s="51"/>
      <c r="E14" s="51"/>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51"/>
      <c r="BO14" s="51"/>
      <c r="BP14" s="45"/>
      <c r="BQ14" s="45"/>
      <c r="BR14" s="45"/>
      <c r="BS14" s="45"/>
      <c r="BT14" s="45"/>
      <c r="BU14" s="45"/>
      <c r="BV14" s="45"/>
      <c r="BW14" s="45"/>
      <c r="BX14" s="45"/>
      <c r="BY14" s="45"/>
      <c r="BZ14" s="45"/>
      <c r="CA14" s="45"/>
      <c r="CB14" s="45"/>
      <c r="CC14" s="45"/>
      <c r="CD14" s="45"/>
      <c r="CE14" s="52"/>
      <c r="CF14" s="53"/>
      <c r="CG14" s="53"/>
      <c r="CH14" s="53"/>
      <c r="CI14" s="53"/>
      <c r="CV14" s="4"/>
      <c r="CX14" s="37"/>
      <c r="GR14" s="37"/>
    </row>
    <row r="15" ht="15" customHeight="1" spans="1:200">
      <c r="A15" s="3"/>
      <c r="B15" s="45"/>
      <c r="C15" s="45"/>
      <c r="D15" s="51"/>
      <c r="E15" s="51"/>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51"/>
      <c r="BO15" s="51"/>
      <c r="BP15" s="45"/>
      <c r="BQ15" s="45"/>
      <c r="BR15" s="45"/>
      <c r="BS15" s="45"/>
      <c r="BT15" s="45"/>
      <c r="BU15" s="45"/>
      <c r="BV15" s="45"/>
      <c r="BW15" s="45"/>
      <c r="BX15" s="45"/>
      <c r="BY15" s="45"/>
      <c r="BZ15" s="45"/>
      <c r="CA15" s="45"/>
      <c r="CB15" s="45"/>
      <c r="CC15" s="45"/>
      <c r="CD15" s="45"/>
      <c r="CE15" s="52"/>
      <c r="CF15" s="53"/>
      <c r="CG15" s="53"/>
      <c r="CH15" s="53"/>
      <c r="CI15" s="53"/>
      <c r="CV15" s="4"/>
      <c r="CX15" s="37"/>
      <c r="GR15" s="37"/>
    </row>
    <row r="16" ht="15" customHeight="1" spans="1:200">
      <c r="A16" s="3"/>
      <c r="B16" s="45"/>
      <c r="C16" s="45"/>
      <c r="D16" s="51"/>
      <c r="E16" s="51"/>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51"/>
      <c r="BO16" s="51"/>
      <c r="BP16" s="45"/>
      <c r="BQ16" s="45"/>
      <c r="BR16" s="45"/>
      <c r="BS16" s="45"/>
      <c r="BT16" s="45"/>
      <c r="BU16" s="45"/>
      <c r="BV16" s="45"/>
      <c r="BW16" s="45"/>
      <c r="BX16" s="45"/>
      <c r="BY16" s="45"/>
      <c r="BZ16" s="45"/>
      <c r="CA16" s="45"/>
      <c r="CB16" s="45"/>
      <c r="CC16" s="45"/>
      <c r="CD16" s="45"/>
      <c r="CE16" s="52"/>
      <c r="CF16" s="53"/>
      <c r="CG16" s="53"/>
      <c r="CH16" s="53"/>
      <c r="CI16" s="53"/>
      <c r="CV16" s="4"/>
      <c r="CX16" s="37"/>
      <c r="GR16" s="37"/>
    </row>
    <row r="17" ht="15" customHeight="1" spans="1:200">
      <c r="A17" s="3"/>
      <c r="B17" s="45"/>
      <c r="C17" s="45"/>
      <c r="D17" s="51"/>
      <c r="E17" s="51"/>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51"/>
      <c r="BO17" s="51"/>
      <c r="BP17" s="45"/>
      <c r="BQ17" s="45"/>
      <c r="BR17" s="45"/>
      <c r="BS17" s="45"/>
      <c r="BT17" s="45"/>
      <c r="BU17" s="45"/>
      <c r="BV17" s="45"/>
      <c r="BW17" s="45"/>
      <c r="BX17" s="45"/>
      <c r="BY17" s="45"/>
      <c r="BZ17" s="45"/>
      <c r="CA17" s="45"/>
      <c r="CB17" s="45"/>
      <c r="CC17" s="45"/>
      <c r="CD17" s="45"/>
      <c r="CE17" s="52"/>
      <c r="CF17" s="53"/>
      <c r="CG17" s="53"/>
      <c r="CH17" s="53"/>
      <c r="CI17" s="53"/>
      <c r="CV17" s="4"/>
      <c r="CX17" s="37"/>
      <c r="GR17" s="37"/>
    </row>
    <row r="18" ht="15" customHeight="1" spans="1:200">
      <c r="A18" s="3"/>
      <c r="B18" s="45"/>
      <c r="C18" s="45"/>
      <c r="D18" s="51"/>
      <c r="E18" s="51"/>
      <c r="F18" s="45"/>
      <c r="G18" s="45"/>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51"/>
      <c r="BO18" s="51"/>
      <c r="BP18" s="45"/>
      <c r="BQ18" s="45"/>
      <c r="BR18" s="45"/>
      <c r="BS18" s="45"/>
      <c r="BT18" s="45"/>
      <c r="BU18" s="45"/>
      <c r="BV18" s="45"/>
      <c r="BW18" s="45"/>
      <c r="BX18" s="45"/>
      <c r="BY18" s="45"/>
      <c r="BZ18" s="45"/>
      <c r="CA18" s="45"/>
      <c r="CB18" s="45"/>
      <c r="CC18" s="45"/>
      <c r="CD18" s="45"/>
      <c r="CE18" s="52"/>
      <c r="CF18" s="53"/>
      <c r="CG18" s="53"/>
      <c r="CH18" s="53"/>
      <c r="CI18" s="53"/>
      <c r="CV18" s="4"/>
      <c r="CX18" s="37"/>
      <c r="GR18" s="37"/>
    </row>
    <row r="19" ht="15" customHeight="1" spans="1:200">
      <c r="A19" s="3"/>
      <c r="B19" s="45"/>
      <c r="C19" s="45"/>
      <c r="D19" s="51"/>
      <c r="E19" s="51"/>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51"/>
      <c r="BO19" s="51"/>
      <c r="BP19" s="45"/>
      <c r="BQ19" s="45"/>
      <c r="BR19" s="45"/>
      <c r="BS19" s="45"/>
      <c r="BT19" s="45"/>
      <c r="BU19" s="45"/>
      <c r="BV19" s="45"/>
      <c r="BW19" s="45"/>
      <c r="BX19" s="45"/>
      <c r="BY19" s="45"/>
      <c r="BZ19" s="45"/>
      <c r="CA19" s="45"/>
      <c r="CB19" s="45"/>
      <c r="CC19" s="45"/>
      <c r="CD19" s="45"/>
      <c r="CE19" s="52"/>
      <c r="CF19" s="53"/>
      <c r="CG19" s="53"/>
      <c r="CH19" s="53"/>
      <c r="CI19" s="53"/>
      <c r="CV19" s="4"/>
      <c r="CX19" s="37"/>
      <c r="GR19" s="37"/>
    </row>
    <row r="20" ht="15" customHeight="1" spans="1:200">
      <c r="A20" s="3"/>
      <c r="B20" s="45"/>
      <c r="C20" s="45"/>
      <c r="D20" s="51"/>
      <c r="E20" s="51"/>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s="45"/>
      <c r="BM20" s="45"/>
      <c r="BN20" s="51"/>
      <c r="BO20" s="51"/>
      <c r="BP20" s="45"/>
      <c r="BQ20" s="45"/>
      <c r="BR20" s="45"/>
      <c r="BS20" s="45"/>
      <c r="BT20" s="45"/>
      <c r="BU20" s="45"/>
      <c r="BV20" s="45"/>
      <c r="BW20" s="45"/>
      <c r="BX20" s="45"/>
      <c r="BY20" s="45"/>
      <c r="BZ20" s="45"/>
      <c r="CA20" s="45"/>
      <c r="CB20" s="45"/>
      <c r="CC20" s="45"/>
      <c r="CD20" s="45"/>
      <c r="CE20" s="52"/>
      <c r="CF20" s="53"/>
      <c r="CG20" s="53"/>
      <c r="CH20" s="53"/>
      <c r="CI20" s="53"/>
      <c r="CV20" s="4"/>
      <c r="CX20" s="37"/>
      <c r="GR20" s="37"/>
    </row>
    <row r="21" ht="15" customHeight="1" spans="1:200">
      <c r="A21" s="3"/>
      <c r="B21" s="45"/>
      <c r="C21" s="45"/>
      <c r="D21" s="51"/>
      <c r="E21" s="51"/>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c r="BC21" s="45"/>
      <c r="BD21" s="45"/>
      <c r="BE21" s="45"/>
      <c r="BF21" s="45"/>
      <c r="BG21" s="45"/>
      <c r="BH21" s="45"/>
      <c r="BI21" s="45"/>
      <c r="BJ21" s="45"/>
      <c r="BK21" s="45"/>
      <c r="BL21" s="45"/>
      <c r="BM21" s="45"/>
      <c r="BN21" s="51"/>
      <c r="BO21" s="51"/>
      <c r="BP21" s="45"/>
      <c r="BQ21" s="45"/>
      <c r="BR21" s="45"/>
      <c r="BS21" s="45"/>
      <c r="BT21" s="45"/>
      <c r="BU21" s="45"/>
      <c r="BV21" s="45"/>
      <c r="BW21" s="45"/>
      <c r="BX21" s="45"/>
      <c r="BY21" s="45"/>
      <c r="BZ21" s="45"/>
      <c r="CA21" s="45"/>
      <c r="CB21" s="45"/>
      <c r="CC21" s="45"/>
      <c r="CD21" s="45"/>
      <c r="CE21" s="52"/>
      <c r="CF21" s="53"/>
      <c r="CG21" s="53"/>
      <c r="CH21" s="53"/>
      <c r="CI21" s="53"/>
      <c r="CV21" s="4"/>
      <c r="CX21" s="37"/>
      <c r="GR21" s="37"/>
    </row>
    <row r="22" ht="15" customHeight="1" spans="1:200">
      <c r="A22" s="3"/>
      <c r="B22" s="45"/>
      <c r="C22" s="45"/>
      <c r="D22" s="51"/>
      <c r="E22" s="51"/>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51"/>
      <c r="BO22" s="51"/>
      <c r="BP22" s="45"/>
      <c r="BQ22" s="45"/>
      <c r="BR22" s="45"/>
      <c r="BS22" s="45"/>
      <c r="BT22" s="45"/>
      <c r="BU22" s="45"/>
      <c r="BV22" s="45"/>
      <c r="BW22" s="45"/>
      <c r="BX22" s="45"/>
      <c r="BY22" s="45"/>
      <c r="BZ22" s="45"/>
      <c r="CA22" s="45"/>
      <c r="CB22" s="45"/>
      <c r="CC22" s="45"/>
      <c r="CD22" s="45"/>
      <c r="CE22" s="52"/>
      <c r="CF22" s="53"/>
      <c r="CG22" s="53"/>
      <c r="CH22" s="53"/>
      <c r="CI22" s="53"/>
      <c r="CV22" s="4"/>
      <c r="CX22" s="37"/>
      <c r="GR22" s="37"/>
    </row>
    <row r="23" ht="15" customHeight="1" spans="1:200">
      <c r="A23" s="3"/>
      <c r="B23" s="45"/>
      <c r="C23" s="45"/>
      <c r="D23" s="51"/>
      <c r="E23" s="51"/>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51"/>
      <c r="BO23" s="51"/>
      <c r="BP23" s="45"/>
      <c r="BQ23" s="45"/>
      <c r="BR23" s="45"/>
      <c r="BS23" s="45"/>
      <c r="BT23" s="45"/>
      <c r="BU23" s="45"/>
      <c r="BV23" s="45"/>
      <c r="BW23" s="45"/>
      <c r="BX23" s="45"/>
      <c r="BY23" s="45"/>
      <c r="BZ23" s="45"/>
      <c r="CA23" s="45"/>
      <c r="CB23" s="45"/>
      <c r="CC23" s="45"/>
      <c r="CD23" s="45"/>
      <c r="CE23" s="52"/>
      <c r="CF23" s="53"/>
      <c r="CG23" s="53"/>
      <c r="CH23" s="53"/>
      <c r="CI23" s="53"/>
      <c r="CV23" s="4"/>
      <c r="CX23" s="37"/>
      <c r="GR23" s="37"/>
    </row>
    <row r="24" ht="15" customHeight="1" spans="1:200">
      <c r="A24" s="3"/>
      <c r="B24" s="45"/>
      <c r="C24" s="45"/>
      <c r="D24" s="51"/>
      <c r="E24" s="51"/>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c r="BH24" s="45"/>
      <c r="BI24" s="45"/>
      <c r="BJ24" s="45"/>
      <c r="BK24" s="45"/>
      <c r="BL24" s="45"/>
      <c r="BM24" s="45"/>
      <c r="BN24" s="51"/>
      <c r="BO24" s="51"/>
      <c r="BP24" s="45"/>
      <c r="BQ24" s="45"/>
      <c r="BR24" s="45"/>
      <c r="BS24" s="45"/>
      <c r="BT24" s="45"/>
      <c r="BU24" s="45"/>
      <c r="BV24" s="45"/>
      <c r="BW24" s="45"/>
      <c r="BX24" s="45"/>
      <c r="BY24" s="45"/>
      <c r="BZ24" s="45"/>
      <c r="CA24" s="45"/>
      <c r="CB24" s="45"/>
      <c r="CC24" s="45"/>
      <c r="CD24" s="45"/>
      <c r="CE24" s="52"/>
      <c r="CF24" s="53"/>
      <c r="CG24" s="53"/>
      <c r="CH24" s="53"/>
      <c r="CI24" s="53"/>
      <c r="CV24" s="4"/>
      <c r="CX24" s="37"/>
      <c r="GR24" s="37"/>
    </row>
    <row r="25" ht="15" customHeight="1" spans="1:200">
      <c r="A25" s="3"/>
      <c r="B25" s="45"/>
      <c r="C25" s="45"/>
      <c r="D25" s="51"/>
      <c r="E25" s="51"/>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H25" s="45"/>
      <c r="BI25" s="45"/>
      <c r="BJ25" s="45"/>
      <c r="BK25" s="45"/>
      <c r="BL25" s="45"/>
      <c r="BM25" s="45"/>
      <c r="BN25" s="51"/>
      <c r="BO25" s="51"/>
      <c r="BP25" s="45"/>
      <c r="BQ25" s="45"/>
      <c r="BR25" s="45"/>
      <c r="BS25" s="45"/>
      <c r="BT25" s="45"/>
      <c r="BU25" s="45"/>
      <c r="BV25" s="45"/>
      <c r="BW25" s="45"/>
      <c r="BX25" s="45"/>
      <c r="BY25" s="45"/>
      <c r="BZ25" s="45"/>
      <c r="CA25" s="45"/>
      <c r="CB25" s="45"/>
      <c r="CC25" s="45"/>
      <c r="CD25" s="45"/>
      <c r="CE25" s="52"/>
      <c r="CF25" s="53"/>
      <c r="CG25" s="53"/>
      <c r="CH25" s="53"/>
      <c r="CI25" s="53"/>
      <c r="CV25" s="4"/>
      <c r="CX25" s="37"/>
      <c r="GR25" s="37"/>
    </row>
    <row r="26" ht="15" customHeight="1" spans="1:200">
      <c r="A26" s="3"/>
      <c r="B26" s="45"/>
      <c r="C26" s="45"/>
      <c r="D26" s="51"/>
      <c r="E26" s="51"/>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51"/>
      <c r="BO26" s="51"/>
      <c r="BP26" s="45"/>
      <c r="BQ26" s="45"/>
      <c r="BR26" s="45"/>
      <c r="BS26" s="45"/>
      <c r="BT26" s="45"/>
      <c r="BU26" s="45"/>
      <c r="BV26" s="45"/>
      <c r="BW26" s="45"/>
      <c r="BX26" s="45"/>
      <c r="BY26" s="45"/>
      <c r="BZ26" s="45"/>
      <c r="CA26" s="45"/>
      <c r="CB26" s="45"/>
      <c r="CC26" s="45"/>
      <c r="CD26" s="45"/>
      <c r="CE26" s="52"/>
      <c r="CF26" s="53"/>
      <c r="CG26" s="53"/>
      <c r="CH26" s="53"/>
      <c r="CI26" s="53"/>
      <c r="CV26" s="4"/>
      <c r="CX26" s="37"/>
      <c r="GR26" s="37"/>
    </row>
    <row r="27" ht="15" customHeight="1" spans="1:200">
      <c r="A27" s="3"/>
      <c r="B27" s="45"/>
      <c r="C27" s="45"/>
      <c r="D27" s="51"/>
      <c r="E27" s="51"/>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51"/>
      <c r="BO27" s="51"/>
      <c r="BP27" s="45"/>
      <c r="BQ27" s="45"/>
      <c r="BR27" s="45"/>
      <c r="BS27" s="45"/>
      <c r="BT27" s="45"/>
      <c r="BU27" s="45"/>
      <c r="BV27" s="45"/>
      <c r="BW27" s="45"/>
      <c r="BX27" s="45"/>
      <c r="BY27" s="45"/>
      <c r="BZ27" s="45"/>
      <c r="CA27" s="45"/>
      <c r="CB27" s="45"/>
      <c r="CC27" s="45"/>
      <c r="CD27" s="45"/>
      <c r="CE27" s="52"/>
      <c r="CF27" s="53"/>
      <c r="CG27" s="53"/>
      <c r="CH27" s="53"/>
      <c r="CI27" s="53"/>
      <c r="CV27" s="4"/>
      <c r="CX27" s="37"/>
      <c r="GR27" s="37"/>
    </row>
    <row r="28" ht="15" customHeight="1" spans="1:200">
      <c r="A28" s="3"/>
      <c r="B28" s="45"/>
      <c r="C28" s="45"/>
      <c r="D28" s="51"/>
      <c r="E28" s="51"/>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H28" s="45"/>
      <c r="BI28" s="45"/>
      <c r="BJ28" s="45"/>
      <c r="BK28" s="45"/>
      <c r="BL28" s="45"/>
      <c r="BM28" s="45"/>
      <c r="BN28" s="51"/>
      <c r="BO28" s="51"/>
      <c r="BP28" s="45"/>
      <c r="BQ28" s="45"/>
      <c r="BR28" s="45"/>
      <c r="BS28" s="45"/>
      <c r="BT28" s="45"/>
      <c r="BU28" s="45"/>
      <c r="BV28" s="45"/>
      <c r="BW28" s="45"/>
      <c r="BX28" s="45"/>
      <c r="BY28" s="45"/>
      <c r="BZ28" s="45"/>
      <c r="CA28" s="45"/>
      <c r="CB28" s="45"/>
      <c r="CC28" s="45"/>
      <c r="CD28" s="45"/>
      <c r="CE28" s="52"/>
      <c r="CF28" s="53"/>
      <c r="CG28" s="53"/>
      <c r="CH28" s="53"/>
      <c r="CI28" s="53"/>
      <c r="CV28" s="4"/>
      <c r="CX28" s="37"/>
      <c r="GR28" s="37"/>
    </row>
    <row r="29" ht="15" customHeight="1" spans="1:200">
      <c r="A29" s="3"/>
      <c r="B29" s="45"/>
      <c r="C29" s="45"/>
      <c r="D29" s="51"/>
      <c r="E29" s="51"/>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51"/>
      <c r="BO29" s="51"/>
      <c r="BP29" s="45"/>
      <c r="BQ29" s="45"/>
      <c r="BR29" s="45"/>
      <c r="BS29" s="45"/>
      <c r="BT29" s="45"/>
      <c r="BU29" s="45"/>
      <c r="BV29" s="45"/>
      <c r="BW29" s="45"/>
      <c r="BX29" s="45"/>
      <c r="BY29" s="45"/>
      <c r="BZ29" s="45"/>
      <c r="CA29" s="45"/>
      <c r="CB29" s="45"/>
      <c r="CC29" s="45"/>
      <c r="CD29" s="45"/>
      <c r="CE29" s="52"/>
      <c r="CF29" s="53"/>
      <c r="CG29" s="53"/>
      <c r="CH29" s="53"/>
      <c r="CI29" s="53"/>
      <c r="CV29" s="4"/>
      <c r="CX29" s="37"/>
      <c r="GR29" s="37"/>
    </row>
    <row r="30" ht="15" customHeight="1" spans="1:200">
      <c r="A30" s="3"/>
      <c r="B30" s="45"/>
      <c r="C30" s="45"/>
      <c r="D30" s="51"/>
      <c r="E30" s="51"/>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H30" s="45"/>
      <c r="BI30" s="45"/>
      <c r="BJ30" s="45"/>
      <c r="BK30" s="45"/>
      <c r="BL30" s="45"/>
      <c r="BM30" s="45"/>
      <c r="BN30" s="51"/>
      <c r="BO30" s="51"/>
      <c r="BP30" s="45"/>
      <c r="BQ30" s="45"/>
      <c r="BR30" s="45"/>
      <c r="BS30" s="45"/>
      <c r="BT30" s="45"/>
      <c r="BU30" s="45"/>
      <c r="BV30" s="45"/>
      <c r="BW30" s="45"/>
      <c r="BX30" s="45"/>
      <c r="BY30" s="45"/>
      <c r="BZ30" s="45"/>
      <c r="CA30" s="45"/>
      <c r="CB30" s="45"/>
      <c r="CC30" s="45"/>
      <c r="CD30" s="45"/>
      <c r="CE30" s="52"/>
      <c r="CF30" s="53"/>
      <c r="CG30" s="53"/>
      <c r="CH30" s="53"/>
      <c r="CI30" s="53"/>
      <c r="CV30" s="4"/>
      <c r="CX30" s="37"/>
      <c r="GR30" s="37"/>
    </row>
    <row r="31" ht="15" customHeight="1" spans="1:200">
      <c r="A31" s="3"/>
      <c r="B31" s="45"/>
      <c r="C31" s="45"/>
      <c r="D31" s="51"/>
      <c r="E31" s="51"/>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51"/>
      <c r="BO31" s="51"/>
      <c r="BP31" s="45"/>
      <c r="BQ31" s="45"/>
      <c r="BR31" s="45"/>
      <c r="BS31" s="45"/>
      <c r="BT31" s="45"/>
      <c r="BU31" s="45"/>
      <c r="BV31" s="45"/>
      <c r="BW31" s="45"/>
      <c r="BX31" s="45"/>
      <c r="BY31" s="45"/>
      <c r="BZ31" s="45"/>
      <c r="CA31" s="45"/>
      <c r="CB31" s="45"/>
      <c r="CC31" s="45"/>
      <c r="CD31" s="45"/>
      <c r="CE31" s="52"/>
      <c r="CF31" s="53"/>
      <c r="CG31" s="53"/>
      <c r="CH31" s="53"/>
      <c r="CI31" s="53"/>
      <c r="CV31" s="4"/>
      <c r="CX31" s="37"/>
      <c r="GR31" s="37"/>
    </row>
    <row r="32" ht="15" customHeight="1" spans="1:200">
      <c r="A32" s="3"/>
      <c r="B32" s="45"/>
      <c r="C32" s="45"/>
      <c r="D32" s="51"/>
      <c r="E32" s="51"/>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51"/>
      <c r="BO32" s="51"/>
      <c r="BP32" s="45"/>
      <c r="BQ32" s="45"/>
      <c r="BR32" s="45"/>
      <c r="BS32" s="45"/>
      <c r="BT32" s="45"/>
      <c r="BU32" s="45"/>
      <c r="BV32" s="45"/>
      <c r="BW32" s="45"/>
      <c r="BX32" s="45"/>
      <c r="BY32" s="45"/>
      <c r="BZ32" s="45"/>
      <c r="CA32" s="45"/>
      <c r="CB32" s="45"/>
      <c r="CC32" s="45"/>
      <c r="CD32" s="45"/>
      <c r="CE32" s="52"/>
      <c r="CF32" s="53"/>
      <c r="CG32" s="53"/>
      <c r="CH32" s="53"/>
      <c r="CI32" s="53"/>
      <c r="CV32" s="4"/>
      <c r="CX32" s="37"/>
      <c r="GR32" s="37"/>
    </row>
    <row r="33" ht="15" customHeight="1" spans="1:200">
      <c r="A33" s="3"/>
      <c r="B33" s="45"/>
      <c r="C33" s="45"/>
      <c r="D33" s="51"/>
      <c r="E33" s="51"/>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45"/>
      <c r="BJ33" s="45"/>
      <c r="BK33" s="45"/>
      <c r="BL33" s="45"/>
      <c r="BM33" s="45"/>
      <c r="BN33" s="51"/>
      <c r="BO33" s="51"/>
      <c r="BP33" s="45"/>
      <c r="BQ33" s="45"/>
      <c r="BR33" s="45"/>
      <c r="BS33" s="45"/>
      <c r="BT33" s="45"/>
      <c r="BU33" s="45"/>
      <c r="BV33" s="45"/>
      <c r="BW33" s="45"/>
      <c r="BX33" s="45"/>
      <c r="BY33" s="45"/>
      <c r="BZ33" s="45"/>
      <c r="CA33" s="45"/>
      <c r="CB33" s="45"/>
      <c r="CC33" s="45"/>
      <c r="CD33" s="45"/>
      <c r="CE33" s="52"/>
      <c r="CF33" s="53"/>
      <c r="CG33" s="53"/>
      <c r="CH33" s="53"/>
      <c r="CI33" s="53"/>
      <c r="CV33" s="4"/>
      <c r="CX33" s="37"/>
      <c r="GR33" s="37"/>
    </row>
    <row r="34" ht="15" customHeight="1" spans="1:200">
      <c r="A34" s="3"/>
      <c r="B34" s="45"/>
      <c r="C34" s="45"/>
      <c r="D34" s="51"/>
      <c r="E34" s="51"/>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s="45"/>
      <c r="BM34" s="45"/>
      <c r="BN34" s="51"/>
      <c r="BO34" s="51"/>
      <c r="BP34" s="45"/>
      <c r="BQ34" s="45"/>
      <c r="BR34" s="45"/>
      <c r="BS34" s="45"/>
      <c r="BT34" s="45"/>
      <c r="BU34" s="45"/>
      <c r="BV34" s="45"/>
      <c r="BW34" s="45"/>
      <c r="BX34" s="45"/>
      <c r="BY34" s="45"/>
      <c r="BZ34" s="45"/>
      <c r="CA34" s="45"/>
      <c r="CB34" s="45"/>
      <c r="CC34" s="45"/>
      <c r="CD34" s="45"/>
      <c r="CE34" s="52"/>
      <c r="CF34" s="53"/>
      <c r="CG34" s="53"/>
      <c r="CH34" s="53"/>
      <c r="CI34" s="53"/>
      <c r="CV34" s="4"/>
      <c r="CX34" s="37"/>
      <c r="GR34" s="37"/>
    </row>
    <row r="35" ht="15" customHeight="1" spans="1:200">
      <c r="A35" s="3"/>
      <c r="B35" s="45"/>
      <c r="C35" s="45"/>
      <c r="D35" s="51"/>
      <c r="E35" s="51"/>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H35" s="45"/>
      <c r="BI35" s="45"/>
      <c r="BJ35" s="45"/>
      <c r="BK35" s="45"/>
      <c r="BL35" s="45"/>
      <c r="BM35" s="45"/>
      <c r="BN35" s="51"/>
      <c r="BO35" s="51"/>
      <c r="BP35" s="45"/>
      <c r="BQ35" s="45"/>
      <c r="BR35" s="45"/>
      <c r="BS35" s="45"/>
      <c r="BT35" s="45"/>
      <c r="BU35" s="45"/>
      <c r="BV35" s="45"/>
      <c r="BW35" s="45"/>
      <c r="BX35" s="45"/>
      <c r="BY35" s="45"/>
      <c r="BZ35" s="45"/>
      <c r="CA35" s="45"/>
      <c r="CB35" s="45"/>
      <c r="CC35" s="45"/>
      <c r="CD35" s="45"/>
      <c r="CE35" s="52"/>
      <c r="CF35" s="53"/>
      <c r="CG35" s="53"/>
      <c r="CH35" s="53"/>
      <c r="CI35" s="53"/>
      <c r="CV35" s="4"/>
      <c r="CX35" s="37"/>
      <c r="GR35" s="37"/>
    </row>
    <row r="36" ht="15" customHeight="1" spans="1:200">
      <c r="A36" s="3"/>
      <c r="B36" s="45"/>
      <c r="C36" s="45"/>
      <c r="D36" s="51"/>
      <c r="E36" s="51"/>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51"/>
      <c r="BO36" s="51"/>
      <c r="BP36" s="45"/>
      <c r="BQ36" s="45"/>
      <c r="BR36" s="45"/>
      <c r="BS36" s="45"/>
      <c r="BT36" s="45"/>
      <c r="BU36" s="45"/>
      <c r="BV36" s="45"/>
      <c r="BW36" s="45"/>
      <c r="BX36" s="45"/>
      <c r="BY36" s="45"/>
      <c r="BZ36" s="45"/>
      <c r="CA36" s="45"/>
      <c r="CB36" s="45"/>
      <c r="CC36" s="45"/>
      <c r="CD36" s="45"/>
      <c r="CE36" s="52"/>
      <c r="CF36" s="53"/>
      <c r="CG36" s="53"/>
      <c r="CH36" s="53"/>
      <c r="CI36" s="53"/>
      <c r="CV36" s="4"/>
      <c r="CX36" s="37"/>
      <c r="GR36" s="37"/>
    </row>
    <row r="37" ht="15" customHeight="1" spans="1:200">
      <c r="A37" s="3"/>
      <c r="B37" s="45"/>
      <c r="C37" s="45"/>
      <c r="D37" s="51"/>
      <c r="E37" s="51"/>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H37" s="45"/>
      <c r="BI37" s="45"/>
      <c r="BJ37" s="45"/>
      <c r="BK37" s="45"/>
      <c r="BL37" s="45"/>
      <c r="BM37" s="45"/>
      <c r="BN37" s="51"/>
      <c r="BO37" s="51"/>
      <c r="BP37" s="45"/>
      <c r="BQ37" s="45"/>
      <c r="BR37" s="45"/>
      <c r="BS37" s="45"/>
      <c r="BT37" s="45"/>
      <c r="BU37" s="45"/>
      <c r="BV37" s="45"/>
      <c r="BW37" s="45"/>
      <c r="BX37" s="45"/>
      <c r="BY37" s="45"/>
      <c r="BZ37" s="45"/>
      <c r="CA37" s="45"/>
      <c r="CB37" s="45"/>
      <c r="CC37" s="45"/>
      <c r="CD37" s="45"/>
      <c r="CE37" s="52"/>
      <c r="CF37" s="53"/>
      <c r="CG37" s="53"/>
      <c r="CH37" s="53"/>
      <c r="CI37" s="53"/>
      <c r="CV37" s="4"/>
      <c r="CX37" s="37"/>
      <c r="GR37" s="37"/>
    </row>
    <row r="38" ht="15" customHeight="1" spans="1:200">
      <c r="A38" s="3"/>
      <c r="B38" s="45"/>
      <c r="C38" s="45"/>
      <c r="D38" s="51"/>
      <c r="E38" s="51"/>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51"/>
      <c r="BO38" s="51"/>
      <c r="BP38" s="45"/>
      <c r="BQ38" s="45"/>
      <c r="BR38" s="45"/>
      <c r="BS38" s="45"/>
      <c r="BT38" s="45"/>
      <c r="BU38" s="45"/>
      <c r="BV38" s="45"/>
      <c r="BW38" s="45"/>
      <c r="BX38" s="45"/>
      <c r="BY38" s="45"/>
      <c r="BZ38" s="45"/>
      <c r="CA38" s="45"/>
      <c r="CB38" s="45"/>
      <c r="CC38" s="45"/>
      <c r="CD38" s="45"/>
      <c r="CE38" s="52"/>
      <c r="CF38" s="53"/>
      <c r="CG38" s="53"/>
      <c r="CH38" s="53"/>
      <c r="CI38" s="53"/>
      <c r="CV38" s="4"/>
      <c r="CX38" s="37"/>
      <c r="GR38" s="37"/>
    </row>
    <row r="39" ht="15" customHeight="1" spans="1:200">
      <c r="A39" s="3"/>
      <c r="B39" s="45"/>
      <c r="C39" s="45"/>
      <c r="D39" s="51"/>
      <c r="E39" s="51"/>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51"/>
      <c r="BO39" s="51"/>
      <c r="BP39" s="45"/>
      <c r="BQ39" s="45"/>
      <c r="BR39" s="45"/>
      <c r="BS39" s="45"/>
      <c r="BT39" s="45"/>
      <c r="BU39" s="45"/>
      <c r="BV39" s="45"/>
      <c r="BW39" s="45"/>
      <c r="BX39" s="45"/>
      <c r="BY39" s="45"/>
      <c r="BZ39" s="45"/>
      <c r="CA39" s="45"/>
      <c r="CB39" s="45"/>
      <c r="CC39" s="45"/>
      <c r="CD39" s="45"/>
      <c r="CE39" s="52"/>
      <c r="CF39" s="53"/>
      <c r="CG39" s="53"/>
      <c r="CH39" s="53"/>
      <c r="CI39" s="53"/>
      <c r="CV39" s="4"/>
      <c r="CX39" s="37"/>
      <c r="GR39" s="37"/>
    </row>
    <row r="40" ht="15" customHeight="1" spans="1:200">
      <c r="A40" s="3"/>
      <c r="B40" s="45"/>
      <c r="C40" s="45"/>
      <c r="D40" s="51"/>
      <c r="E40" s="51"/>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H40" s="45"/>
      <c r="BI40" s="45"/>
      <c r="BJ40" s="45"/>
      <c r="BK40" s="45"/>
      <c r="BL40" s="45"/>
      <c r="BM40" s="45"/>
      <c r="BN40" s="51"/>
      <c r="BO40" s="51"/>
      <c r="BP40" s="45"/>
      <c r="BQ40" s="45"/>
      <c r="BR40" s="45"/>
      <c r="BS40" s="45"/>
      <c r="BT40" s="45"/>
      <c r="BU40" s="45"/>
      <c r="BV40" s="45"/>
      <c r="BW40" s="45"/>
      <c r="BX40" s="45"/>
      <c r="BY40" s="45"/>
      <c r="BZ40" s="45"/>
      <c r="CA40" s="45"/>
      <c r="CB40" s="45"/>
      <c r="CC40" s="45"/>
      <c r="CD40" s="45"/>
      <c r="CE40" s="52"/>
      <c r="CF40" s="53"/>
      <c r="CG40" s="53"/>
      <c r="CH40" s="53"/>
      <c r="CI40" s="53"/>
      <c r="CV40" s="4"/>
      <c r="CX40" s="37"/>
      <c r="GR40" s="37"/>
    </row>
    <row r="41" ht="15" customHeight="1" spans="1:200">
      <c r="A41" s="3"/>
      <c r="B41" s="45"/>
      <c r="C41" s="45"/>
      <c r="D41" s="51"/>
      <c r="E41" s="51"/>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H41" s="45"/>
      <c r="BI41" s="45"/>
      <c r="BJ41" s="45"/>
      <c r="BK41" s="45"/>
      <c r="BL41" s="45"/>
      <c r="BM41" s="45"/>
      <c r="BN41" s="51"/>
      <c r="BO41" s="51"/>
      <c r="BP41" s="45"/>
      <c r="BQ41" s="45"/>
      <c r="BR41" s="45"/>
      <c r="BS41" s="45"/>
      <c r="BT41" s="45"/>
      <c r="BU41" s="45"/>
      <c r="BV41" s="45"/>
      <c r="BW41" s="45"/>
      <c r="BX41" s="45"/>
      <c r="BY41" s="45"/>
      <c r="BZ41" s="45"/>
      <c r="CA41" s="45"/>
      <c r="CB41" s="45"/>
      <c r="CC41" s="45"/>
      <c r="CD41" s="45"/>
      <c r="CE41" s="52"/>
      <c r="CF41" s="53"/>
      <c r="CG41" s="53"/>
      <c r="CH41" s="53"/>
      <c r="CI41" s="53"/>
      <c r="CV41" s="4"/>
      <c r="CX41" s="37"/>
      <c r="GR41" s="37"/>
    </row>
    <row r="42" ht="15" customHeight="1" spans="1:200">
      <c r="A42" s="3"/>
      <c r="B42" s="45"/>
      <c r="C42" s="45"/>
      <c r="D42" s="51"/>
      <c r="E42" s="51"/>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51"/>
      <c r="BO42" s="51"/>
      <c r="BP42" s="45"/>
      <c r="BQ42" s="45"/>
      <c r="BR42" s="45"/>
      <c r="BS42" s="45"/>
      <c r="BT42" s="45"/>
      <c r="BU42" s="45"/>
      <c r="BV42" s="45"/>
      <c r="BW42" s="45"/>
      <c r="BX42" s="45"/>
      <c r="BY42" s="45"/>
      <c r="BZ42" s="45"/>
      <c r="CA42" s="45"/>
      <c r="CB42" s="45"/>
      <c r="CC42" s="45"/>
      <c r="CD42" s="45"/>
      <c r="CE42" s="52"/>
      <c r="CF42" s="53"/>
      <c r="CG42" s="53"/>
      <c r="CH42" s="53"/>
      <c r="CI42" s="53"/>
      <c r="CV42" s="4"/>
      <c r="CX42" s="37"/>
      <c r="GR42" s="37"/>
    </row>
    <row r="43" ht="15" customHeight="1" spans="1:200">
      <c r="A43" s="3"/>
      <c r="B43" s="45"/>
      <c r="C43" s="45"/>
      <c r="D43" s="51"/>
      <c r="E43" s="51"/>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H43" s="45"/>
      <c r="BI43" s="45"/>
      <c r="BJ43" s="45"/>
      <c r="BK43" s="45"/>
      <c r="BL43" s="45"/>
      <c r="BM43" s="45"/>
      <c r="BN43" s="51"/>
      <c r="BO43" s="51"/>
      <c r="BP43" s="45"/>
      <c r="BQ43" s="45"/>
      <c r="BR43" s="45"/>
      <c r="BS43" s="45"/>
      <c r="BT43" s="45"/>
      <c r="BU43" s="45"/>
      <c r="BV43" s="45"/>
      <c r="BW43" s="45"/>
      <c r="BX43" s="45"/>
      <c r="BY43" s="45"/>
      <c r="BZ43" s="45"/>
      <c r="CA43" s="45"/>
      <c r="CB43" s="45"/>
      <c r="CC43" s="45"/>
      <c r="CD43" s="45"/>
      <c r="CE43" s="52"/>
      <c r="CF43" s="53"/>
      <c r="CG43" s="53"/>
      <c r="CH43" s="53"/>
      <c r="CI43" s="53"/>
      <c r="CV43" s="4"/>
      <c r="CX43" s="37"/>
      <c r="GR43" s="37"/>
    </row>
    <row r="44" ht="15" customHeight="1" spans="1:200">
      <c r="A44" s="3"/>
      <c r="B44" s="45"/>
      <c r="C44" s="45"/>
      <c r="D44" s="51"/>
      <c r="E44" s="51"/>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H44" s="45"/>
      <c r="BI44" s="45"/>
      <c r="BJ44" s="45"/>
      <c r="BK44" s="45"/>
      <c r="BL44" s="45"/>
      <c r="BM44" s="45"/>
      <c r="BN44" s="51"/>
      <c r="BO44" s="51"/>
      <c r="BP44" s="45"/>
      <c r="BQ44" s="45"/>
      <c r="BR44" s="45"/>
      <c r="BS44" s="45"/>
      <c r="BT44" s="45"/>
      <c r="BU44" s="45"/>
      <c r="BV44" s="45"/>
      <c r="BW44" s="45"/>
      <c r="BX44" s="45"/>
      <c r="BY44" s="45"/>
      <c r="BZ44" s="45"/>
      <c r="CA44" s="45"/>
      <c r="CB44" s="45"/>
      <c r="CC44" s="45"/>
      <c r="CD44" s="45"/>
      <c r="CE44" s="52"/>
      <c r="CF44" s="53"/>
      <c r="CG44" s="53"/>
      <c r="CH44" s="53"/>
      <c r="CI44" s="53"/>
      <c r="CV44" s="4"/>
      <c r="CX44" s="37"/>
      <c r="GR44" s="37"/>
    </row>
    <row r="45" ht="15" customHeight="1" spans="1:200">
      <c r="A45" s="3"/>
      <c r="B45" s="45"/>
      <c r="C45" s="45"/>
      <c r="D45" s="51"/>
      <c r="E45" s="51"/>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51"/>
      <c r="BO45" s="51"/>
      <c r="BP45" s="45"/>
      <c r="BQ45" s="45"/>
      <c r="BR45" s="45"/>
      <c r="BS45" s="45"/>
      <c r="BT45" s="45"/>
      <c r="BU45" s="45"/>
      <c r="BV45" s="45"/>
      <c r="BW45" s="45"/>
      <c r="BX45" s="45"/>
      <c r="BY45" s="45"/>
      <c r="BZ45" s="45"/>
      <c r="CA45" s="45"/>
      <c r="CB45" s="45"/>
      <c r="CC45" s="45"/>
      <c r="CD45" s="45"/>
      <c r="CE45" s="52"/>
      <c r="CF45" s="53"/>
      <c r="CG45" s="53"/>
      <c r="CH45" s="53"/>
      <c r="CI45" s="53"/>
      <c r="CV45" s="4"/>
      <c r="CX45" s="37"/>
      <c r="GR45" s="37"/>
    </row>
    <row r="46" ht="15" customHeight="1" spans="1:200">
      <c r="A46" s="3"/>
      <c r="B46" s="45"/>
      <c r="C46" s="45"/>
      <c r="D46" s="51"/>
      <c r="E46" s="51"/>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51"/>
      <c r="BO46" s="51"/>
      <c r="BP46" s="45"/>
      <c r="BQ46" s="45"/>
      <c r="BR46" s="45"/>
      <c r="BS46" s="45"/>
      <c r="BT46" s="45"/>
      <c r="BU46" s="45"/>
      <c r="BV46" s="45"/>
      <c r="BW46" s="45"/>
      <c r="BX46" s="45"/>
      <c r="BY46" s="45"/>
      <c r="BZ46" s="45"/>
      <c r="CA46" s="45"/>
      <c r="CB46" s="45"/>
      <c r="CC46" s="45"/>
      <c r="CD46" s="45"/>
      <c r="CE46" s="52"/>
      <c r="CF46" s="53"/>
      <c r="CG46" s="53"/>
      <c r="CH46" s="53"/>
      <c r="CI46" s="53"/>
      <c r="CV46" s="4"/>
      <c r="CX46" s="37"/>
      <c r="GR46" s="37"/>
    </row>
    <row r="47" ht="15" customHeight="1" spans="1:200">
      <c r="A47" s="3"/>
      <c r="B47" s="45"/>
      <c r="C47" s="45"/>
      <c r="D47" s="51"/>
      <c r="E47" s="51"/>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51"/>
      <c r="BO47" s="51"/>
      <c r="BP47" s="45"/>
      <c r="BQ47" s="45"/>
      <c r="BR47" s="45"/>
      <c r="BS47" s="45"/>
      <c r="BT47" s="45"/>
      <c r="BU47" s="45"/>
      <c r="BV47" s="45"/>
      <c r="BW47" s="45"/>
      <c r="BX47" s="45"/>
      <c r="BY47" s="45"/>
      <c r="BZ47" s="45"/>
      <c r="CA47" s="45"/>
      <c r="CB47" s="45"/>
      <c r="CC47" s="45"/>
      <c r="CD47" s="45"/>
      <c r="CE47" s="52"/>
      <c r="CF47" s="53"/>
      <c r="CG47" s="53"/>
      <c r="CH47" s="53"/>
      <c r="CI47" s="53"/>
      <c r="CV47" s="4"/>
      <c r="CX47" s="37"/>
      <c r="GR47" s="37"/>
    </row>
    <row r="48" ht="15" customHeight="1" spans="1:200">
      <c r="A48" s="3"/>
      <c r="B48" s="45"/>
      <c r="C48" s="45"/>
      <c r="D48" s="51"/>
      <c r="E48" s="51"/>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51"/>
      <c r="BO48" s="51"/>
      <c r="BP48" s="45"/>
      <c r="BQ48" s="45"/>
      <c r="BR48" s="45"/>
      <c r="BS48" s="45"/>
      <c r="BT48" s="45"/>
      <c r="BU48" s="45"/>
      <c r="BV48" s="45"/>
      <c r="BW48" s="45"/>
      <c r="BX48" s="45"/>
      <c r="BY48" s="45"/>
      <c r="BZ48" s="45"/>
      <c r="CA48" s="45"/>
      <c r="CB48" s="45"/>
      <c r="CC48" s="45"/>
      <c r="CD48" s="45"/>
      <c r="CE48" s="52"/>
      <c r="CF48" s="53"/>
      <c r="CG48" s="53"/>
      <c r="CH48" s="53"/>
      <c r="CI48" s="53"/>
      <c r="CV48" s="4"/>
      <c r="CX48" s="37"/>
      <c r="GR48" s="37"/>
    </row>
    <row r="49" ht="15" customHeight="1" spans="1:200">
      <c r="A49" s="3"/>
      <c r="B49" s="45"/>
      <c r="C49" s="45"/>
      <c r="D49" s="51"/>
      <c r="E49" s="51"/>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51"/>
      <c r="BO49" s="51"/>
      <c r="BP49" s="45"/>
      <c r="BQ49" s="45"/>
      <c r="BR49" s="45"/>
      <c r="BS49" s="45"/>
      <c r="BT49" s="45"/>
      <c r="BU49" s="45"/>
      <c r="BV49" s="45"/>
      <c r="BW49" s="45"/>
      <c r="BX49" s="45"/>
      <c r="BY49" s="45"/>
      <c r="BZ49" s="45"/>
      <c r="CA49" s="45"/>
      <c r="CB49" s="45"/>
      <c r="CC49" s="45"/>
      <c r="CD49" s="45"/>
      <c r="CE49" s="52"/>
      <c r="CF49" s="53"/>
      <c r="CG49" s="53"/>
      <c r="CH49" s="53"/>
      <c r="CI49" s="53"/>
      <c r="CV49" s="4"/>
      <c r="CX49" s="37"/>
      <c r="GR49" s="37"/>
    </row>
    <row r="50" ht="15" customHeight="1" spans="1:200">
      <c r="A50" s="3"/>
      <c r="B50" s="45"/>
      <c r="C50" s="45"/>
      <c r="D50" s="51"/>
      <c r="E50" s="51"/>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H50" s="45"/>
      <c r="BI50" s="45"/>
      <c r="BJ50" s="45"/>
      <c r="BK50" s="45"/>
      <c r="BL50" s="45"/>
      <c r="BM50" s="45"/>
      <c r="BN50" s="51"/>
      <c r="BO50" s="51"/>
      <c r="BP50" s="45"/>
      <c r="BQ50" s="45"/>
      <c r="BR50" s="45"/>
      <c r="BS50" s="45"/>
      <c r="BT50" s="45"/>
      <c r="BU50" s="45"/>
      <c r="BV50" s="45"/>
      <c r="BW50" s="45"/>
      <c r="BX50" s="45"/>
      <c r="BY50" s="45"/>
      <c r="BZ50" s="45"/>
      <c r="CA50" s="45"/>
      <c r="CB50" s="45"/>
      <c r="CC50" s="45"/>
      <c r="CD50" s="45"/>
      <c r="CE50" s="52"/>
      <c r="CF50" s="53"/>
      <c r="CG50" s="53"/>
      <c r="CH50" s="53"/>
      <c r="CI50" s="53"/>
      <c r="CV50" s="4"/>
      <c r="CX50" s="37"/>
      <c r="GR50" s="37"/>
    </row>
    <row r="51" ht="15" customHeight="1" spans="1:200">
      <c r="A51" s="3"/>
      <c r="B51" s="45"/>
      <c r="C51" s="45"/>
      <c r="D51" s="51"/>
      <c r="E51" s="51"/>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51"/>
      <c r="BO51" s="51"/>
      <c r="BP51" s="45"/>
      <c r="BQ51" s="45"/>
      <c r="BR51" s="45"/>
      <c r="BS51" s="45"/>
      <c r="BT51" s="45"/>
      <c r="BU51" s="45"/>
      <c r="BV51" s="45"/>
      <c r="BW51" s="45"/>
      <c r="BX51" s="45"/>
      <c r="BY51" s="45"/>
      <c r="BZ51" s="45"/>
      <c r="CA51" s="45"/>
      <c r="CB51" s="45"/>
      <c r="CC51" s="45"/>
      <c r="CD51" s="45"/>
      <c r="CE51" s="52"/>
      <c r="CF51" s="53"/>
      <c r="CG51" s="53"/>
      <c r="CH51" s="53"/>
      <c r="CI51" s="53"/>
      <c r="CV51" s="4"/>
      <c r="CX51" s="37"/>
      <c r="GR51" s="37"/>
    </row>
    <row r="52" ht="15" customHeight="1" spans="1:200">
      <c r="A52" s="3"/>
      <c r="B52" s="45"/>
      <c r="C52" s="45"/>
      <c r="D52" s="51"/>
      <c r="E52" s="51"/>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s="45"/>
      <c r="BM52" s="45"/>
      <c r="BN52" s="51"/>
      <c r="BO52" s="51"/>
      <c r="BP52" s="45"/>
      <c r="BQ52" s="45"/>
      <c r="BR52" s="45"/>
      <c r="BS52" s="45"/>
      <c r="BT52" s="45"/>
      <c r="BU52" s="45"/>
      <c r="BV52" s="45"/>
      <c r="BW52" s="45"/>
      <c r="BX52" s="45"/>
      <c r="BY52" s="45"/>
      <c r="BZ52" s="45"/>
      <c r="CA52" s="45"/>
      <c r="CB52" s="45"/>
      <c r="CC52" s="45"/>
      <c r="CD52" s="45"/>
      <c r="CE52" s="52"/>
      <c r="CF52" s="53"/>
      <c r="CG52" s="53"/>
      <c r="CH52" s="53"/>
      <c r="CI52" s="53"/>
      <c r="CV52" s="4"/>
      <c r="CX52" s="37"/>
      <c r="GR52" s="37"/>
    </row>
    <row r="53" ht="15" customHeight="1" spans="1:200">
      <c r="A53" s="3"/>
      <c r="B53" s="45"/>
      <c r="C53" s="45"/>
      <c r="D53" s="51"/>
      <c r="E53" s="51"/>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H53" s="45"/>
      <c r="BI53" s="45"/>
      <c r="BJ53" s="45"/>
      <c r="BK53" s="45"/>
      <c r="BL53" s="45"/>
      <c r="BM53" s="45"/>
      <c r="BN53" s="51"/>
      <c r="BO53" s="51"/>
      <c r="BP53" s="45"/>
      <c r="BQ53" s="45"/>
      <c r="BR53" s="45"/>
      <c r="BS53" s="45"/>
      <c r="BT53" s="45"/>
      <c r="BU53" s="45"/>
      <c r="BV53" s="45"/>
      <c r="BW53" s="45"/>
      <c r="BX53" s="45"/>
      <c r="BY53" s="45"/>
      <c r="BZ53" s="45"/>
      <c r="CA53" s="45"/>
      <c r="CB53" s="45"/>
      <c r="CC53" s="45"/>
      <c r="CD53" s="45"/>
      <c r="CE53" s="52"/>
      <c r="CF53" s="53"/>
      <c r="CG53" s="53"/>
      <c r="CH53" s="53"/>
      <c r="CI53" s="53"/>
      <c r="CV53" s="4"/>
      <c r="CX53" s="37"/>
      <c r="GR53" s="37"/>
    </row>
    <row r="54" ht="15" customHeight="1" spans="1:200">
      <c r="A54" s="3"/>
      <c r="B54" s="45"/>
      <c r="C54" s="45"/>
      <c r="D54" s="51"/>
      <c r="E54" s="51"/>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51"/>
      <c r="BO54" s="51"/>
      <c r="BP54" s="45"/>
      <c r="BQ54" s="45"/>
      <c r="BR54" s="45"/>
      <c r="BS54" s="45"/>
      <c r="BT54" s="45"/>
      <c r="BU54" s="45"/>
      <c r="BV54" s="45"/>
      <c r="BW54" s="45"/>
      <c r="BX54" s="45"/>
      <c r="BY54" s="45"/>
      <c r="BZ54" s="45"/>
      <c r="CA54" s="45"/>
      <c r="CB54" s="45"/>
      <c r="CC54" s="45"/>
      <c r="CD54" s="45"/>
      <c r="CE54" s="52"/>
      <c r="CF54" s="53"/>
      <c r="CG54" s="53"/>
      <c r="CH54" s="53"/>
      <c r="CI54" s="53"/>
      <c r="CV54" s="4"/>
      <c r="CX54" s="37"/>
      <c r="GR54" s="37"/>
    </row>
    <row r="55" ht="15" customHeight="1" spans="1:200">
      <c r="A55" s="3"/>
      <c r="B55" s="45"/>
      <c r="C55" s="45"/>
      <c r="D55" s="51"/>
      <c r="E55" s="51"/>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51"/>
      <c r="BO55" s="51"/>
      <c r="BP55" s="45"/>
      <c r="BQ55" s="45"/>
      <c r="BR55" s="45"/>
      <c r="BS55" s="45"/>
      <c r="BT55" s="45"/>
      <c r="BU55" s="45"/>
      <c r="BV55" s="45"/>
      <c r="BW55" s="45"/>
      <c r="BX55" s="45"/>
      <c r="BY55" s="45"/>
      <c r="BZ55" s="45"/>
      <c r="CA55" s="45"/>
      <c r="CB55" s="45"/>
      <c r="CC55" s="45"/>
      <c r="CD55" s="45"/>
      <c r="CE55" s="52"/>
      <c r="CF55" s="53"/>
      <c r="CG55" s="53"/>
      <c r="CH55" s="53"/>
      <c r="CI55" s="53"/>
      <c r="CV55" s="4"/>
      <c r="CX55" s="37"/>
      <c r="GR55" s="37"/>
    </row>
    <row r="56" ht="15" customHeight="1" spans="1:200">
      <c r="A56" s="3"/>
      <c r="B56" s="45"/>
      <c r="C56" s="45"/>
      <c r="D56" s="51"/>
      <c r="E56" s="51"/>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51"/>
      <c r="BO56" s="51"/>
      <c r="BP56" s="45"/>
      <c r="BQ56" s="45"/>
      <c r="BR56" s="45"/>
      <c r="BS56" s="45"/>
      <c r="BT56" s="45"/>
      <c r="BU56" s="45"/>
      <c r="BV56" s="45"/>
      <c r="BW56" s="45"/>
      <c r="BX56" s="45"/>
      <c r="BY56" s="45"/>
      <c r="BZ56" s="45"/>
      <c r="CA56" s="45"/>
      <c r="CB56" s="45"/>
      <c r="CC56" s="45"/>
      <c r="CD56" s="45"/>
      <c r="CE56" s="52"/>
      <c r="CF56" s="53"/>
      <c r="CG56" s="53"/>
      <c r="CH56" s="53"/>
      <c r="CI56" s="53"/>
      <c r="CV56" s="4"/>
      <c r="CX56" s="37"/>
      <c r="GR56" s="37"/>
    </row>
    <row r="57" ht="15" customHeight="1" spans="1:200">
      <c r="A57" s="3"/>
      <c r="B57" s="45"/>
      <c r="C57" s="45"/>
      <c r="D57" s="51"/>
      <c r="E57" s="51"/>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51"/>
      <c r="BO57" s="51"/>
      <c r="BP57" s="45"/>
      <c r="BQ57" s="45"/>
      <c r="BR57" s="45"/>
      <c r="BS57" s="45"/>
      <c r="BT57" s="45"/>
      <c r="BU57" s="45"/>
      <c r="BV57" s="45"/>
      <c r="BW57" s="45"/>
      <c r="BX57" s="45"/>
      <c r="BY57" s="45"/>
      <c r="BZ57" s="45"/>
      <c r="CA57" s="45"/>
      <c r="CB57" s="45"/>
      <c r="CC57" s="45"/>
      <c r="CD57" s="45"/>
      <c r="CE57" s="52"/>
      <c r="CF57" s="53"/>
      <c r="CG57" s="53"/>
      <c r="CH57" s="53"/>
      <c r="CI57" s="53"/>
      <c r="CV57" s="4"/>
      <c r="CX57" s="37"/>
      <c r="GR57" s="37"/>
    </row>
    <row r="58" ht="15" customHeight="1" spans="1:200">
      <c r="A58" s="3"/>
      <c r="B58" s="45"/>
      <c r="C58" s="45"/>
      <c r="D58" s="51"/>
      <c r="E58" s="51"/>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45"/>
      <c r="BE58" s="45"/>
      <c r="BF58" s="45"/>
      <c r="BG58" s="45"/>
      <c r="BH58" s="45"/>
      <c r="BI58" s="45"/>
      <c r="BJ58" s="45"/>
      <c r="BK58" s="45"/>
      <c r="BL58" s="45"/>
      <c r="BM58" s="45"/>
      <c r="BN58" s="51"/>
      <c r="BO58" s="51"/>
      <c r="BP58" s="45"/>
      <c r="BQ58" s="45"/>
      <c r="BR58" s="45"/>
      <c r="BS58" s="45"/>
      <c r="BT58" s="45"/>
      <c r="BU58" s="45"/>
      <c r="BV58" s="45"/>
      <c r="BW58" s="45"/>
      <c r="BX58" s="45"/>
      <c r="BY58" s="45"/>
      <c r="BZ58" s="45"/>
      <c r="CA58" s="45"/>
      <c r="CB58" s="45"/>
      <c r="CC58" s="45"/>
      <c r="CD58" s="45"/>
      <c r="CE58" s="52"/>
      <c r="CF58" s="53"/>
      <c r="CG58" s="53"/>
      <c r="CH58" s="53"/>
      <c r="CI58" s="53"/>
      <c r="CV58" s="4"/>
      <c r="CX58" s="37"/>
      <c r="GR58" s="37"/>
    </row>
    <row r="59" ht="15" customHeight="1" spans="1:200">
      <c r="A59" s="3"/>
      <c r="B59" s="45"/>
      <c r="C59" s="45"/>
      <c r="D59" s="51"/>
      <c r="E59" s="51"/>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51"/>
      <c r="BO59" s="51"/>
      <c r="BP59" s="45"/>
      <c r="BQ59" s="45"/>
      <c r="BR59" s="45"/>
      <c r="BS59" s="45"/>
      <c r="BT59" s="45"/>
      <c r="BU59" s="45"/>
      <c r="BV59" s="45"/>
      <c r="BW59" s="45"/>
      <c r="BX59" s="45"/>
      <c r="BY59" s="45"/>
      <c r="BZ59" s="45"/>
      <c r="CA59" s="45"/>
      <c r="CB59" s="45"/>
      <c r="CC59" s="45"/>
      <c r="CD59" s="45"/>
      <c r="CE59" s="52"/>
      <c r="CF59" s="53"/>
      <c r="CG59" s="53"/>
      <c r="CH59" s="53"/>
      <c r="CI59" s="53"/>
      <c r="CV59" s="4"/>
      <c r="CX59" s="37"/>
      <c r="GR59" s="37"/>
    </row>
    <row r="60" ht="15" customHeight="1" spans="1:200">
      <c r="A60" s="3"/>
      <c r="B60" s="45"/>
      <c r="C60" s="45"/>
      <c r="D60" s="51"/>
      <c r="E60" s="51"/>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51"/>
      <c r="BO60" s="51"/>
      <c r="BP60" s="45"/>
      <c r="BQ60" s="45"/>
      <c r="BR60" s="45"/>
      <c r="BS60" s="45"/>
      <c r="BT60" s="45"/>
      <c r="BU60" s="45"/>
      <c r="BV60" s="45"/>
      <c r="BW60" s="45"/>
      <c r="BX60" s="45"/>
      <c r="BY60" s="45"/>
      <c r="BZ60" s="45"/>
      <c r="CA60" s="45"/>
      <c r="CB60" s="45"/>
      <c r="CC60" s="45"/>
      <c r="CD60" s="45"/>
      <c r="CE60" s="52"/>
      <c r="CF60" s="53"/>
      <c r="CG60" s="53"/>
      <c r="CH60" s="53"/>
      <c r="CI60" s="53"/>
      <c r="CV60" s="4"/>
      <c r="CX60" s="37"/>
      <c r="GR60" s="37"/>
    </row>
    <row r="61" ht="15" customHeight="1" spans="1:200">
      <c r="A61" s="3"/>
      <c r="B61" s="45"/>
      <c r="C61" s="45"/>
      <c r="D61" s="51"/>
      <c r="E61" s="51"/>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5"/>
      <c r="BK61" s="45"/>
      <c r="BL61" s="45"/>
      <c r="BM61" s="45"/>
      <c r="BN61" s="51"/>
      <c r="BO61" s="51"/>
      <c r="BP61" s="45"/>
      <c r="BQ61" s="45"/>
      <c r="BR61" s="45"/>
      <c r="BS61" s="45"/>
      <c r="BT61" s="45"/>
      <c r="BU61" s="45"/>
      <c r="BV61" s="45"/>
      <c r="BW61" s="45"/>
      <c r="BX61" s="45"/>
      <c r="BY61" s="45"/>
      <c r="BZ61" s="45"/>
      <c r="CA61" s="45"/>
      <c r="CB61" s="45"/>
      <c r="CC61" s="45"/>
      <c r="CD61" s="45"/>
      <c r="CE61" s="52"/>
      <c r="CF61" s="53"/>
      <c r="CG61" s="53"/>
      <c r="CH61" s="53"/>
      <c r="CI61" s="53"/>
      <c r="CV61" s="4"/>
      <c r="CX61" s="37"/>
      <c r="GR61" s="37"/>
    </row>
    <row r="62" ht="15" customHeight="1" spans="1:200">
      <c r="A62" s="3"/>
      <c r="B62" s="45"/>
      <c r="C62" s="45"/>
      <c r="D62" s="51"/>
      <c r="E62" s="51"/>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45"/>
      <c r="BE62" s="45"/>
      <c r="BF62" s="45"/>
      <c r="BG62" s="45"/>
      <c r="BH62" s="45"/>
      <c r="BI62" s="45"/>
      <c r="BJ62" s="45"/>
      <c r="BK62" s="45"/>
      <c r="BL62" s="45"/>
      <c r="BM62" s="45"/>
      <c r="BN62" s="51"/>
      <c r="BO62" s="51"/>
      <c r="BP62" s="45"/>
      <c r="BQ62" s="45"/>
      <c r="BR62" s="45"/>
      <c r="BS62" s="45"/>
      <c r="BT62" s="45"/>
      <c r="BU62" s="45"/>
      <c r="BV62" s="45"/>
      <c r="BW62" s="45"/>
      <c r="BX62" s="45"/>
      <c r="BY62" s="45"/>
      <c r="BZ62" s="45"/>
      <c r="CA62" s="45"/>
      <c r="CB62" s="45"/>
      <c r="CC62" s="45"/>
      <c r="CD62" s="45"/>
      <c r="CE62" s="52"/>
      <c r="CF62" s="53"/>
      <c r="CG62" s="53"/>
      <c r="CH62" s="53"/>
      <c r="CI62" s="53"/>
      <c r="CV62" s="4"/>
      <c r="CX62" s="37"/>
      <c r="GR62" s="37"/>
    </row>
    <row r="63" ht="15" customHeight="1" spans="1:200">
      <c r="A63" s="3"/>
      <c r="B63" s="45"/>
      <c r="C63" s="45"/>
      <c r="D63" s="51"/>
      <c r="E63" s="51"/>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45"/>
      <c r="BE63" s="45"/>
      <c r="BF63" s="45"/>
      <c r="BG63" s="45"/>
      <c r="BH63" s="45"/>
      <c r="BI63" s="45"/>
      <c r="BJ63" s="45"/>
      <c r="BK63" s="45"/>
      <c r="BL63" s="45"/>
      <c r="BM63" s="45"/>
      <c r="BN63" s="51"/>
      <c r="BO63" s="51"/>
      <c r="BP63" s="45"/>
      <c r="BQ63" s="45"/>
      <c r="BR63" s="45"/>
      <c r="BS63" s="45"/>
      <c r="BT63" s="45"/>
      <c r="BU63" s="45"/>
      <c r="BV63" s="45"/>
      <c r="BW63" s="45"/>
      <c r="BX63" s="45"/>
      <c r="BY63" s="45"/>
      <c r="BZ63" s="45"/>
      <c r="CA63" s="45"/>
      <c r="CB63" s="45"/>
      <c r="CC63" s="45"/>
      <c r="CD63" s="45"/>
      <c r="CE63" s="52"/>
      <c r="CF63" s="53"/>
      <c r="CG63" s="53"/>
      <c r="CH63" s="53"/>
      <c r="CI63" s="53"/>
      <c r="CV63" s="4"/>
      <c r="CX63" s="37"/>
      <c r="GR63" s="37"/>
    </row>
    <row r="64" ht="15" customHeight="1" spans="1:200">
      <c r="A64" s="3"/>
      <c r="B64" s="45"/>
      <c r="C64" s="45"/>
      <c r="D64" s="51"/>
      <c r="E64" s="51"/>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51"/>
      <c r="BO64" s="51"/>
      <c r="BP64" s="45"/>
      <c r="BQ64" s="45"/>
      <c r="BR64" s="45"/>
      <c r="BS64" s="45"/>
      <c r="BT64" s="45"/>
      <c r="BU64" s="45"/>
      <c r="BV64" s="45"/>
      <c r="BW64" s="45"/>
      <c r="BX64" s="45"/>
      <c r="BY64" s="45"/>
      <c r="BZ64" s="45"/>
      <c r="CA64" s="45"/>
      <c r="CB64" s="45"/>
      <c r="CC64" s="45"/>
      <c r="CD64" s="45"/>
      <c r="CE64" s="52"/>
      <c r="CF64" s="53"/>
      <c r="CG64" s="53"/>
      <c r="CH64" s="53"/>
      <c r="CI64" s="53"/>
      <c r="CV64" s="4"/>
      <c r="CX64" s="37"/>
      <c r="GR64" s="37"/>
    </row>
    <row r="65" ht="15" customHeight="1" spans="1:200">
      <c r="A65" s="3"/>
      <c r="B65" s="45"/>
      <c r="C65" s="45"/>
      <c r="D65" s="51"/>
      <c r="E65" s="51"/>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51"/>
      <c r="BO65" s="51"/>
      <c r="BP65" s="45"/>
      <c r="BQ65" s="45"/>
      <c r="BR65" s="45"/>
      <c r="BS65" s="45"/>
      <c r="BT65" s="45"/>
      <c r="BU65" s="45"/>
      <c r="BV65" s="45"/>
      <c r="BW65" s="45"/>
      <c r="BX65" s="45"/>
      <c r="BY65" s="45"/>
      <c r="BZ65" s="45"/>
      <c r="CA65" s="45"/>
      <c r="CB65" s="45"/>
      <c r="CC65" s="45"/>
      <c r="CD65" s="45"/>
      <c r="CE65" s="52"/>
      <c r="CF65" s="53"/>
      <c r="CG65" s="53"/>
      <c r="CH65" s="53"/>
      <c r="CI65" s="53"/>
      <c r="CV65" s="4"/>
      <c r="CX65" s="37"/>
      <c r="GR65" s="37"/>
    </row>
    <row r="66" ht="15" customHeight="1" spans="1:200">
      <c r="A66" s="3"/>
      <c r="B66" s="45"/>
      <c r="C66" s="45"/>
      <c r="D66" s="51"/>
      <c r="E66" s="51"/>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51"/>
      <c r="BO66" s="51"/>
      <c r="BP66" s="45"/>
      <c r="BQ66" s="45"/>
      <c r="BR66" s="45"/>
      <c r="BS66" s="45"/>
      <c r="BT66" s="45"/>
      <c r="BU66" s="45"/>
      <c r="BV66" s="45"/>
      <c r="BW66" s="45"/>
      <c r="BX66" s="45"/>
      <c r="BY66" s="45"/>
      <c r="BZ66" s="45"/>
      <c r="CA66" s="45"/>
      <c r="CB66" s="45"/>
      <c r="CC66" s="45"/>
      <c r="CD66" s="45"/>
      <c r="CE66" s="52"/>
      <c r="CF66" s="53"/>
      <c r="CG66" s="53"/>
      <c r="CH66" s="53"/>
      <c r="CI66" s="53"/>
      <c r="CV66" s="4"/>
      <c r="CX66" s="37"/>
      <c r="GR66" s="37"/>
    </row>
    <row r="67" ht="15" customHeight="1" spans="1:200">
      <c r="A67" s="3"/>
      <c r="B67" s="45"/>
      <c r="C67" s="45"/>
      <c r="D67" s="51"/>
      <c r="E67" s="51"/>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51"/>
      <c r="BO67" s="51"/>
      <c r="BP67" s="45"/>
      <c r="BQ67" s="45"/>
      <c r="BR67" s="45"/>
      <c r="BS67" s="45"/>
      <c r="BT67" s="45"/>
      <c r="BU67" s="45"/>
      <c r="BV67" s="45"/>
      <c r="BW67" s="45"/>
      <c r="BX67" s="45"/>
      <c r="BY67" s="45"/>
      <c r="BZ67" s="45"/>
      <c r="CA67" s="45"/>
      <c r="CB67" s="45"/>
      <c r="CC67" s="45"/>
      <c r="CD67" s="45"/>
      <c r="CE67" s="52"/>
      <c r="CF67" s="53"/>
      <c r="CG67" s="53"/>
      <c r="CH67" s="53"/>
      <c r="CI67" s="53"/>
      <c r="CV67" s="4"/>
      <c r="CX67" s="37"/>
      <c r="GR67" s="37"/>
    </row>
    <row r="68" ht="15" customHeight="1" spans="1:200">
      <c r="A68" s="3"/>
      <c r="B68" s="45"/>
      <c r="C68" s="45"/>
      <c r="D68" s="51"/>
      <c r="E68" s="51"/>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45"/>
      <c r="BE68" s="45"/>
      <c r="BF68" s="45"/>
      <c r="BG68" s="45"/>
      <c r="BH68" s="45"/>
      <c r="BI68" s="45"/>
      <c r="BJ68" s="45"/>
      <c r="BK68" s="45"/>
      <c r="BL68" s="45"/>
      <c r="BM68" s="45"/>
      <c r="BN68" s="51"/>
      <c r="BO68" s="51"/>
      <c r="BP68" s="45"/>
      <c r="BQ68" s="45"/>
      <c r="BR68" s="45"/>
      <c r="BS68" s="45"/>
      <c r="BT68" s="45"/>
      <c r="BU68" s="45"/>
      <c r="BV68" s="45"/>
      <c r="BW68" s="45"/>
      <c r="BX68" s="45"/>
      <c r="BY68" s="45"/>
      <c r="BZ68" s="45"/>
      <c r="CA68" s="45"/>
      <c r="CB68" s="45"/>
      <c r="CC68" s="45"/>
      <c r="CD68" s="45"/>
      <c r="CE68" s="52"/>
      <c r="CF68" s="53"/>
      <c r="CG68" s="53"/>
      <c r="CH68" s="53"/>
      <c r="CI68" s="53"/>
      <c r="CV68" s="4"/>
      <c r="CX68" s="37"/>
      <c r="GR68" s="37"/>
    </row>
    <row r="69" ht="15" customHeight="1" spans="1:200">
      <c r="A69" s="3"/>
      <c r="B69" s="45"/>
      <c r="C69" s="45"/>
      <c r="D69" s="51"/>
      <c r="E69" s="51"/>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51"/>
      <c r="BO69" s="51"/>
      <c r="BP69" s="45"/>
      <c r="BQ69" s="45"/>
      <c r="BR69" s="45"/>
      <c r="BS69" s="45"/>
      <c r="BT69" s="45"/>
      <c r="BU69" s="45"/>
      <c r="BV69" s="45"/>
      <c r="BW69" s="45"/>
      <c r="BX69" s="45"/>
      <c r="BY69" s="45"/>
      <c r="BZ69" s="45"/>
      <c r="CA69" s="45"/>
      <c r="CB69" s="45"/>
      <c r="CC69" s="45"/>
      <c r="CD69" s="45"/>
      <c r="CE69" s="52"/>
      <c r="CF69" s="53"/>
      <c r="CG69" s="53"/>
      <c r="CH69" s="53"/>
      <c r="CI69" s="53"/>
      <c r="CV69" s="4"/>
      <c r="CX69" s="37"/>
      <c r="GR69" s="37"/>
    </row>
    <row r="70" ht="15" customHeight="1" spans="1:200">
      <c r="A70" s="3"/>
      <c r="B70" s="45"/>
      <c r="C70" s="45"/>
      <c r="D70" s="51"/>
      <c r="E70" s="51"/>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51"/>
      <c r="BO70" s="51"/>
      <c r="BP70" s="45"/>
      <c r="BQ70" s="45"/>
      <c r="BR70" s="45"/>
      <c r="BS70" s="45"/>
      <c r="BT70" s="45"/>
      <c r="BU70" s="45"/>
      <c r="BV70" s="45"/>
      <c r="BW70" s="45"/>
      <c r="BX70" s="45"/>
      <c r="BY70" s="45"/>
      <c r="BZ70" s="45"/>
      <c r="CA70" s="45"/>
      <c r="CB70" s="45"/>
      <c r="CC70" s="45"/>
      <c r="CD70" s="45"/>
      <c r="CE70" s="52"/>
      <c r="CF70" s="53"/>
      <c r="CG70" s="53"/>
      <c r="CH70" s="53"/>
      <c r="CI70" s="53"/>
      <c r="CV70" s="4"/>
      <c r="CX70" s="37"/>
      <c r="GR70" s="37"/>
    </row>
    <row r="71" ht="15" customHeight="1" spans="1:200">
      <c r="A71" s="3"/>
      <c r="B71" s="45"/>
      <c r="C71" s="45"/>
      <c r="D71" s="51"/>
      <c r="E71" s="51"/>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51"/>
      <c r="BO71" s="51"/>
      <c r="BP71" s="45"/>
      <c r="BQ71" s="45"/>
      <c r="BR71" s="45"/>
      <c r="BS71" s="45"/>
      <c r="BT71" s="45"/>
      <c r="BU71" s="45"/>
      <c r="BV71" s="45"/>
      <c r="BW71" s="45"/>
      <c r="BX71" s="45"/>
      <c r="BY71" s="45"/>
      <c r="BZ71" s="45"/>
      <c r="CA71" s="45"/>
      <c r="CB71" s="45"/>
      <c r="CC71" s="45"/>
      <c r="CD71" s="45"/>
      <c r="CE71" s="52"/>
      <c r="CF71" s="53"/>
      <c r="CG71" s="53"/>
      <c r="CH71" s="53"/>
      <c r="CI71" s="53"/>
      <c r="CV71" s="4"/>
      <c r="CX71" s="37"/>
      <c r="GR71" s="37"/>
    </row>
    <row r="72" ht="15" customHeight="1" spans="1:200">
      <c r="A72" s="3"/>
      <c r="B72" s="45"/>
      <c r="C72" s="45"/>
      <c r="D72" s="51"/>
      <c r="E72" s="51"/>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51"/>
      <c r="BO72" s="51"/>
      <c r="BP72" s="45"/>
      <c r="BQ72" s="45"/>
      <c r="BR72" s="45"/>
      <c r="BS72" s="45"/>
      <c r="BT72" s="45"/>
      <c r="BU72" s="45"/>
      <c r="BV72" s="45"/>
      <c r="BW72" s="45"/>
      <c r="BX72" s="45"/>
      <c r="BY72" s="45"/>
      <c r="BZ72" s="45"/>
      <c r="CA72" s="45"/>
      <c r="CB72" s="45"/>
      <c r="CC72" s="45"/>
      <c r="CD72" s="45"/>
      <c r="CE72" s="52"/>
      <c r="CF72" s="53"/>
      <c r="CG72" s="53"/>
      <c r="CH72" s="53"/>
      <c r="CI72" s="53"/>
      <c r="CV72" s="4"/>
      <c r="CX72" s="37"/>
      <c r="GR72" s="37"/>
    </row>
    <row r="73" ht="15" customHeight="1" spans="1:200">
      <c r="A73" s="3"/>
      <c r="B73" s="45"/>
      <c r="C73" s="45"/>
      <c r="D73" s="51"/>
      <c r="E73" s="51"/>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51"/>
      <c r="BO73" s="51"/>
      <c r="BP73" s="45"/>
      <c r="BQ73" s="45"/>
      <c r="BR73" s="45"/>
      <c r="BS73" s="45"/>
      <c r="BT73" s="45"/>
      <c r="BU73" s="45"/>
      <c r="BV73" s="45"/>
      <c r="BW73" s="45"/>
      <c r="BX73" s="45"/>
      <c r="BY73" s="45"/>
      <c r="BZ73" s="45"/>
      <c r="CA73" s="45"/>
      <c r="CB73" s="45"/>
      <c r="CC73" s="45"/>
      <c r="CD73" s="45"/>
      <c r="CE73" s="52"/>
      <c r="CF73" s="53"/>
      <c r="CG73" s="53"/>
      <c r="CH73" s="53"/>
      <c r="CI73" s="53"/>
      <c r="CV73" s="4"/>
      <c r="CX73" s="37"/>
      <c r="GR73" s="37"/>
    </row>
    <row r="74" ht="15" customHeight="1" spans="1:200">
      <c r="A74" s="3"/>
      <c r="B74" s="45"/>
      <c r="C74" s="45"/>
      <c r="D74" s="51"/>
      <c r="E74" s="51"/>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51"/>
      <c r="BO74" s="51"/>
      <c r="BP74" s="45"/>
      <c r="BQ74" s="45"/>
      <c r="BR74" s="45"/>
      <c r="BS74" s="45"/>
      <c r="BT74" s="45"/>
      <c r="BU74" s="45"/>
      <c r="BV74" s="45"/>
      <c r="BW74" s="45"/>
      <c r="BX74" s="45"/>
      <c r="BY74" s="45"/>
      <c r="BZ74" s="45"/>
      <c r="CA74" s="45"/>
      <c r="CB74" s="45"/>
      <c r="CC74" s="45"/>
      <c r="CD74" s="45"/>
      <c r="CE74" s="52"/>
      <c r="CF74" s="53"/>
      <c r="CG74" s="53"/>
      <c r="CH74" s="53"/>
      <c r="CI74" s="53"/>
      <c r="CV74" s="4"/>
      <c r="CX74" s="37"/>
      <c r="GR74" s="37"/>
    </row>
    <row r="75" ht="15" customHeight="1" spans="1:200">
      <c r="A75" s="3"/>
      <c r="B75" s="45"/>
      <c r="C75" s="45"/>
      <c r="D75" s="51"/>
      <c r="E75" s="51"/>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51"/>
      <c r="BO75" s="51"/>
      <c r="BP75" s="45"/>
      <c r="BQ75" s="45"/>
      <c r="BR75" s="45"/>
      <c r="BS75" s="45"/>
      <c r="BT75" s="45"/>
      <c r="BU75" s="45"/>
      <c r="BV75" s="45"/>
      <c r="BW75" s="45"/>
      <c r="BX75" s="45"/>
      <c r="BY75" s="45"/>
      <c r="BZ75" s="45"/>
      <c r="CA75" s="45"/>
      <c r="CB75" s="45"/>
      <c r="CC75" s="45"/>
      <c r="CD75" s="45"/>
      <c r="CE75" s="52"/>
      <c r="CF75" s="53"/>
      <c r="CG75" s="53"/>
      <c r="CH75" s="53"/>
      <c r="CI75" s="53"/>
      <c r="CV75" s="4"/>
      <c r="CX75" s="37"/>
      <c r="GR75" s="37"/>
    </row>
    <row r="76" ht="15" customHeight="1" spans="1:200">
      <c r="A76" s="3"/>
      <c r="B76" s="45"/>
      <c r="C76" s="45"/>
      <c r="D76" s="51"/>
      <c r="E76" s="51"/>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51"/>
      <c r="BO76" s="51"/>
      <c r="BP76" s="45"/>
      <c r="BQ76" s="45"/>
      <c r="BR76" s="45"/>
      <c r="BS76" s="45"/>
      <c r="BT76" s="45"/>
      <c r="BU76" s="45"/>
      <c r="BV76" s="45"/>
      <c r="BW76" s="45"/>
      <c r="BX76" s="45"/>
      <c r="BY76" s="45"/>
      <c r="BZ76" s="45"/>
      <c r="CA76" s="45"/>
      <c r="CB76" s="45"/>
      <c r="CC76" s="45"/>
      <c r="CD76" s="45"/>
      <c r="CE76" s="52"/>
      <c r="CF76" s="53"/>
      <c r="CG76" s="53"/>
      <c r="CH76" s="53"/>
      <c r="CI76" s="53"/>
      <c r="CV76" s="4"/>
      <c r="CX76" s="37"/>
      <c r="GR76" s="37"/>
    </row>
    <row r="77" ht="15" customHeight="1" spans="1:200">
      <c r="A77" s="3"/>
      <c r="B77" s="45"/>
      <c r="C77" s="45"/>
      <c r="D77" s="51"/>
      <c r="E77" s="51"/>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51"/>
      <c r="BO77" s="51"/>
      <c r="BP77" s="45"/>
      <c r="BQ77" s="45"/>
      <c r="BR77" s="45"/>
      <c r="BS77" s="45"/>
      <c r="BT77" s="45"/>
      <c r="BU77" s="45"/>
      <c r="BV77" s="45"/>
      <c r="BW77" s="45"/>
      <c r="BX77" s="45"/>
      <c r="BY77" s="45"/>
      <c r="BZ77" s="45"/>
      <c r="CA77" s="45"/>
      <c r="CB77" s="45"/>
      <c r="CC77" s="45"/>
      <c r="CD77" s="45"/>
      <c r="CE77" s="52"/>
      <c r="CF77" s="53"/>
      <c r="CG77" s="53"/>
      <c r="CH77" s="53"/>
      <c r="CI77" s="53"/>
      <c r="CV77" s="4"/>
      <c r="CX77" s="37"/>
      <c r="GR77" s="37"/>
    </row>
    <row r="78" ht="15" customHeight="1" spans="1:200">
      <c r="A78" s="3"/>
      <c r="B78" s="45"/>
      <c r="C78" s="45"/>
      <c r="D78" s="51"/>
      <c r="E78" s="51"/>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51"/>
      <c r="BO78" s="51"/>
      <c r="BP78" s="45"/>
      <c r="BQ78" s="45"/>
      <c r="BR78" s="45"/>
      <c r="BS78" s="45"/>
      <c r="BT78" s="45"/>
      <c r="BU78" s="45"/>
      <c r="BV78" s="45"/>
      <c r="BW78" s="45"/>
      <c r="BX78" s="45"/>
      <c r="BY78" s="45"/>
      <c r="BZ78" s="45"/>
      <c r="CA78" s="45"/>
      <c r="CB78" s="45"/>
      <c r="CC78" s="45"/>
      <c r="CD78" s="45"/>
      <c r="CE78" s="52"/>
      <c r="CF78" s="53"/>
      <c r="CG78" s="53"/>
      <c r="CH78" s="53"/>
      <c r="CI78" s="53"/>
      <c r="CX78" s="37"/>
      <c r="GR78" s="37"/>
    </row>
    <row r="79" ht="15" customHeight="1" spans="1:200">
      <c r="A79" s="3"/>
      <c r="B79" s="45"/>
      <c r="C79" s="45"/>
      <c r="D79" s="51"/>
      <c r="E79" s="51"/>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51"/>
      <c r="BO79" s="51"/>
      <c r="BP79" s="45"/>
      <c r="BQ79" s="45"/>
      <c r="BR79" s="45"/>
      <c r="BS79" s="45"/>
      <c r="BT79" s="45"/>
      <c r="BU79" s="45"/>
      <c r="BV79" s="45"/>
      <c r="BW79" s="45"/>
      <c r="BX79" s="45"/>
      <c r="BY79" s="45"/>
      <c r="BZ79" s="45"/>
      <c r="CA79" s="45"/>
      <c r="CB79" s="45"/>
      <c r="CC79" s="45"/>
      <c r="CD79" s="45"/>
      <c r="CE79" s="52"/>
      <c r="CF79" s="53"/>
      <c r="CG79" s="53"/>
      <c r="CH79" s="53"/>
      <c r="CI79" s="53"/>
      <c r="CX79" s="37"/>
      <c r="GR79" s="37"/>
    </row>
    <row r="80" ht="15" customHeight="1" spans="1:200">
      <c r="A80" s="3"/>
      <c r="B80" s="45"/>
      <c r="C80" s="45"/>
      <c r="D80" s="51"/>
      <c r="E80" s="51"/>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51"/>
      <c r="BO80" s="51"/>
      <c r="BP80" s="45"/>
      <c r="BQ80" s="45"/>
      <c r="BR80" s="45"/>
      <c r="BS80" s="45"/>
      <c r="BT80" s="45"/>
      <c r="BU80" s="45"/>
      <c r="BV80" s="45"/>
      <c r="BW80" s="45"/>
      <c r="BX80" s="45"/>
      <c r="BY80" s="45"/>
      <c r="BZ80" s="45"/>
      <c r="CA80" s="45"/>
      <c r="CB80" s="45"/>
      <c r="CC80" s="45"/>
      <c r="CD80" s="45"/>
      <c r="CE80" s="52"/>
      <c r="CF80" s="53"/>
      <c r="CG80" s="53"/>
      <c r="CH80" s="53"/>
      <c r="CI80" s="53"/>
      <c r="CX80" s="37"/>
      <c r="GR80" s="37"/>
    </row>
    <row r="81" ht="15" customHeight="1" spans="1:200">
      <c r="A81" s="3"/>
      <c r="B81" s="45"/>
      <c r="C81" s="45"/>
      <c r="D81" s="51"/>
      <c r="E81" s="51"/>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51"/>
      <c r="BO81" s="51"/>
      <c r="BP81" s="45"/>
      <c r="BQ81" s="45"/>
      <c r="BR81" s="45"/>
      <c r="BS81" s="45"/>
      <c r="BT81" s="45"/>
      <c r="BU81" s="45"/>
      <c r="BV81" s="45"/>
      <c r="BW81" s="45"/>
      <c r="BX81" s="45"/>
      <c r="BY81" s="45"/>
      <c r="BZ81" s="45"/>
      <c r="CA81" s="45"/>
      <c r="CB81" s="45"/>
      <c r="CC81" s="45"/>
      <c r="CD81" s="45"/>
      <c r="CE81" s="52"/>
      <c r="CF81" s="53"/>
      <c r="CG81" s="53"/>
      <c r="CH81" s="53"/>
      <c r="CI81" s="53"/>
      <c r="CX81" s="37"/>
      <c r="GR81" s="37"/>
    </row>
    <row r="82" ht="15" customHeight="1" spans="1:200">
      <c r="A82" s="3"/>
      <c r="B82" s="45"/>
      <c r="C82" s="45"/>
      <c r="D82" s="51"/>
      <c r="E82" s="51"/>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51"/>
      <c r="BO82" s="51"/>
      <c r="BP82" s="45"/>
      <c r="BQ82" s="45"/>
      <c r="BR82" s="45"/>
      <c r="BS82" s="45"/>
      <c r="BT82" s="45"/>
      <c r="BU82" s="45"/>
      <c r="BV82" s="45"/>
      <c r="BW82" s="45"/>
      <c r="BX82" s="45"/>
      <c r="BY82" s="45"/>
      <c r="BZ82" s="45"/>
      <c r="CA82" s="45"/>
      <c r="CB82" s="45"/>
      <c r="CC82" s="45"/>
      <c r="CD82" s="45"/>
      <c r="CE82" s="52"/>
      <c r="CF82" s="53"/>
      <c r="CG82" s="53"/>
      <c r="CH82" s="53"/>
      <c r="CI82" s="53"/>
      <c r="CX82" s="37"/>
      <c r="GR82" s="37"/>
    </row>
    <row r="83" ht="15" customHeight="1" spans="1:200">
      <c r="A83" s="3"/>
      <c r="B83" s="45"/>
      <c r="C83" s="45"/>
      <c r="D83" s="51"/>
      <c r="E83" s="51"/>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51"/>
      <c r="BO83" s="51"/>
      <c r="BP83" s="45"/>
      <c r="BQ83" s="45"/>
      <c r="BR83" s="45"/>
      <c r="BS83" s="45"/>
      <c r="BT83" s="45"/>
      <c r="BU83" s="45"/>
      <c r="BV83" s="45"/>
      <c r="BW83" s="45"/>
      <c r="BX83" s="45"/>
      <c r="BY83" s="45"/>
      <c r="BZ83" s="45"/>
      <c r="CA83" s="45"/>
      <c r="CB83" s="45"/>
      <c r="CC83" s="45"/>
      <c r="CD83" s="45"/>
      <c r="CE83" s="52"/>
      <c r="CF83" s="53"/>
      <c r="CG83" s="53"/>
      <c r="CH83" s="53"/>
      <c r="CI83" s="53"/>
      <c r="CX83" s="37"/>
      <c r="GR83" s="37"/>
    </row>
    <row r="84" ht="15" customHeight="1" spans="1:200">
      <c r="A84" s="3"/>
      <c r="B84" s="45"/>
      <c r="C84" s="45"/>
      <c r="D84" s="51"/>
      <c r="E84" s="51"/>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s="45"/>
      <c r="BM84" s="45"/>
      <c r="BN84" s="51"/>
      <c r="BO84" s="51"/>
      <c r="BP84" s="45"/>
      <c r="BQ84" s="45"/>
      <c r="BR84" s="45"/>
      <c r="BS84" s="45"/>
      <c r="BT84" s="45"/>
      <c r="BU84" s="45"/>
      <c r="BV84" s="45"/>
      <c r="BW84" s="45"/>
      <c r="BX84" s="45"/>
      <c r="BY84" s="45"/>
      <c r="BZ84" s="45"/>
      <c r="CA84" s="45"/>
      <c r="CB84" s="45"/>
      <c r="CC84" s="45"/>
      <c r="CD84" s="45"/>
      <c r="CE84" s="52"/>
      <c r="CF84" s="53"/>
      <c r="CG84" s="53"/>
      <c r="CH84" s="53"/>
      <c r="CI84" s="53"/>
      <c r="CX84" s="37"/>
      <c r="GR84" s="37"/>
    </row>
    <row r="85" ht="15" customHeight="1" spans="1:200">
      <c r="A85" s="3"/>
      <c r="B85" s="45"/>
      <c r="C85" s="45"/>
      <c r="D85" s="51"/>
      <c r="E85" s="51"/>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s="45"/>
      <c r="BM85" s="45"/>
      <c r="BN85" s="51"/>
      <c r="BO85" s="51"/>
      <c r="BP85" s="45"/>
      <c r="BQ85" s="45"/>
      <c r="BR85" s="45"/>
      <c r="BS85" s="45"/>
      <c r="BT85" s="45"/>
      <c r="BU85" s="45"/>
      <c r="BV85" s="45"/>
      <c r="BW85" s="45"/>
      <c r="BX85" s="45"/>
      <c r="BY85" s="45"/>
      <c r="BZ85" s="45"/>
      <c r="CA85" s="45"/>
      <c r="CB85" s="45"/>
      <c r="CC85" s="45"/>
      <c r="CD85" s="45"/>
      <c r="CE85" s="52"/>
      <c r="CF85" s="53"/>
      <c r="CG85" s="53"/>
      <c r="CH85" s="53"/>
      <c r="CI85" s="53"/>
      <c r="CX85" s="37"/>
      <c r="GR85" s="37"/>
    </row>
    <row r="86" ht="15" customHeight="1" spans="1:200">
      <c r="A86" s="3"/>
      <c r="B86" s="45"/>
      <c r="C86" s="45"/>
      <c r="D86" s="51"/>
      <c r="E86" s="51"/>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s="45"/>
      <c r="BM86" s="45"/>
      <c r="BN86" s="51"/>
      <c r="BO86" s="51"/>
      <c r="BP86" s="45"/>
      <c r="BQ86" s="45"/>
      <c r="BR86" s="45"/>
      <c r="BS86" s="45"/>
      <c r="BT86" s="45"/>
      <c r="BU86" s="45"/>
      <c r="BV86" s="45"/>
      <c r="BW86" s="45"/>
      <c r="BX86" s="45"/>
      <c r="BY86" s="45"/>
      <c r="BZ86" s="45"/>
      <c r="CA86" s="45"/>
      <c r="CB86" s="45"/>
      <c r="CC86" s="45"/>
      <c r="CD86" s="45"/>
      <c r="CE86" s="52"/>
      <c r="CF86" s="53"/>
      <c r="CG86" s="53"/>
      <c r="CH86" s="53"/>
      <c r="CI86" s="53"/>
      <c r="CX86" s="37"/>
      <c r="GR86" s="37"/>
    </row>
    <row r="87" ht="15" customHeight="1" spans="1:200">
      <c r="A87" s="3"/>
      <c r="B87" s="45"/>
      <c r="C87" s="45"/>
      <c r="D87" s="51"/>
      <c r="E87" s="51"/>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s="45"/>
      <c r="BM87" s="45"/>
      <c r="BN87" s="51"/>
      <c r="BO87" s="51"/>
      <c r="BP87" s="45"/>
      <c r="BQ87" s="45"/>
      <c r="BR87" s="45"/>
      <c r="BS87" s="45"/>
      <c r="BT87" s="45"/>
      <c r="BU87" s="45"/>
      <c r="BV87" s="45"/>
      <c r="BW87" s="45"/>
      <c r="BX87" s="45"/>
      <c r="BY87" s="45"/>
      <c r="BZ87" s="45"/>
      <c r="CA87" s="45"/>
      <c r="CB87" s="45"/>
      <c r="CC87" s="45"/>
      <c r="CD87" s="45"/>
      <c r="CE87" s="52"/>
      <c r="CF87" s="53"/>
      <c r="CG87" s="53"/>
      <c r="CH87" s="53"/>
      <c r="CI87" s="53"/>
      <c r="CX87" s="37"/>
      <c r="GR87" s="37"/>
    </row>
    <row r="88" ht="15" customHeight="1" spans="1:200">
      <c r="A88" s="3"/>
      <c r="B88" s="45"/>
      <c r="C88" s="45"/>
      <c r="D88" s="51"/>
      <c r="E88" s="51"/>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s="45"/>
      <c r="BM88" s="45"/>
      <c r="BN88" s="51"/>
      <c r="BO88" s="51"/>
      <c r="BP88" s="45"/>
      <c r="BQ88" s="45"/>
      <c r="BR88" s="45"/>
      <c r="BS88" s="45"/>
      <c r="BT88" s="45"/>
      <c r="BU88" s="45"/>
      <c r="BV88" s="45"/>
      <c r="BW88" s="45"/>
      <c r="BX88" s="45"/>
      <c r="BY88" s="45"/>
      <c r="BZ88" s="45"/>
      <c r="CA88" s="45"/>
      <c r="CB88" s="45"/>
      <c r="CC88" s="45"/>
      <c r="CD88" s="45"/>
      <c r="CE88" s="52"/>
      <c r="CF88" s="53"/>
      <c r="CG88" s="53"/>
      <c r="CH88" s="53"/>
      <c r="CI88" s="53"/>
      <c r="CX88" s="37"/>
      <c r="GR88" s="37"/>
    </row>
    <row r="89" ht="15" customHeight="1" spans="1:200">
      <c r="A89" s="3"/>
      <c r="B89" s="45"/>
      <c r="C89" s="45"/>
      <c r="D89" s="51"/>
      <c r="E89" s="51"/>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s="45"/>
      <c r="BM89" s="45"/>
      <c r="BN89" s="51"/>
      <c r="BO89" s="51"/>
      <c r="BP89" s="45"/>
      <c r="BQ89" s="45"/>
      <c r="BR89" s="45"/>
      <c r="BS89" s="45"/>
      <c r="BT89" s="45"/>
      <c r="BU89" s="45"/>
      <c r="BV89" s="45"/>
      <c r="BW89" s="45"/>
      <c r="BX89" s="45"/>
      <c r="BY89" s="45"/>
      <c r="BZ89" s="45"/>
      <c r="CA89" s="45"/>
      <c r="CB89" s="45"/>
      <c r="CC89" s="45"/>
      <c r="CD89" s="45"/>
      <c r="CE89" s="52"/>
      <c r="CF89" s="53"/>
      <c r="CG89" s="53"/>
      <c r="CH89" s="53"/>
      <c r="CI89" s="53"/>
      <c r="CX89" s="37"/>
      <c r="GR89" s="37"/>
    </row>
    <row r="90" ht="15" customHeight="1" spans="1:200">
      <c r="A90" s="3"/>
      <c r="B90" s="45"/>
      <c r="C90" s="45"/>
      <c r="D90" s="51"/>
      <c r="E90" s="51"/>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s="45"/>
      <c r="BM90" s="45"/>
      <c r="BN90" s="51"/>
      <c r="BO90" s="51"/>
      <c r="BP90" s="45"/>
      <c r="BQ90" s="45"/>
      <c r="BR90" s="45"/>
      <c r="BS90" s="45"/>
      <c r="BT90" s="45"/>
      <c r="BU90" s="45"/>
      <c r="BV90" s="45"/>
      <c r="BW90" s="45"/>
      <c r="BX90" s="45"/>
      <c r="BY90" s="45"/>
      <c r="BZ90" s="45"/>
      <c r="CA90" s="45"/>
      <c r="CB90" s="45"/>
      <c r="CC90" s="45"/>
      <c r="CD90" s="45"/>
      <c r="CE90" s="52"/>
      <c r="CF90" s="53"/>
      <c r="CG90" s="53"/>
      <c r="CH90" s="53"/>
      <c r="CI90" s="53"/>
      <c r="CX90" s="37"/>
      <c r="GR90" s="37"/>
    </row>
    <row r="91" ht="15" customHeight="1" spans="1:200">
      <c r="A91" s="3"/>
      <c r="B91" s="45"/>
      <c r="C91" s="45"/>
      <c r="D91" s="51"/>
      <c r="E91" s="51"/>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s="45"/>
      <c r="BM91" s="45"/>
      <c r="BN91" s="51"/>
      <c r="BO91" s="51"/>
      <c r="BP91" s="45"/>
      <c r="BQ91" s="45"/>
      <c r="BR91" s="45"/>
      <c r="BS91" s="45"/>
      <c r="BT91" s="45"/>
      <c r="BU91" s="45"/>
      <c r="BV91" s="45"/>
      <c r="BW91" s="45"/>
      <c r="BX91" s="45"/>
      <c r="BY91" s="45"/>
      <c r="BZ91" s="45"/>
      <c r="CA91" s="45"/>
      <c r="CB91" s="45"/>
      <c r="CC91" s="45"/>
      <c r="CD91" s="45"/>
      <c r="CE91" s="52"/>
      <c r="CF91" s="53"/>
      <c r="CG91" s="53"/>
      <c r="CH91" s="53"/>
      <c r="CI91" s="53"/>
      <c r="CX91" s="37"/>
      <c r="GR91" s="37"/>
    </row>
    <row r="92" ht="15" customHeight="1" spans="1:200">
      <c r="A92" s="3"/>
      <c r="B92" s="45"/>
      <c r="C92" s="45"/>
      <c r="D92" s="51"/>
      <c r="E92" s="51"/>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51"/>
      <c r="BO92" s="51"/>
      <c r="BP92" s="45"/>
      <c r="BQ92" s="45"/>
      <c r="BR92" s="45"/>
      <c r="BS92" s="45"/>
      <c r="BT92" s="45"/>
      <c r="BU92" s="45"/>
      <c r="BV92" s="45"/>
      <c r="BW92" s="45"/>
      <c r="BX92" s="45"/>
      <c r="BY92" s="45"/>
      <c r="BZ92" s="45"/>
      <c r="CA92" s="45"/>
      <c r="CB92" s="45"/>
      <c r="CC92" s="45"/>
      <c r="CD92" s="45"/>
      <c r="CE92" s="52"/>
      <c r="CF92" s="53"/>
      <c r="CG92" s="53"/>
      <c r="CH92" s="53"/>
      <c r="CI92" s="53"/>
      <c r="CX92" s="37"/>
      <c r="GR92" s="37"/>
    </row>
    <row r="93" ht="15" customHeight="1" spans="1:200">
      <c r="A93" s="3"/>
      <c r="B93" s="45"/>
      <c r="C93" s="45"/>
      <c r="D93" s="51"/>
      <c r="E93" s="51"/>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51"/>
      <c r="BO93" s="51"/>
      <c r="BP93" s="45"/>
      <c r="BQ93" s="45"/>
      <c r="BR93" s="45"/>
      <c r="BS93" s="45"/>
      <c r="BT93" s="45"/>
      <c r="BU93" s="45"/>
      <c r="BV93" s="45"/>
      <c r="BW93" s="45"/>
      <c r="BX93" s="45"/>
      <c r="BY93" s="45"/>
      <c r="BZ93" s="45"/>
      <c r="CA93" s="45"/>
      <c r="CB93" s="45"/>
      <c r="CC93" s="45"/>
      <c r="CD93" s="45"/>
      <c r="CE93" s="52"/>
      <c r="CF93" s="53"/>
      <c r="CG93" s="53"/>
      <c r="CH93" s="53"/>
      <c r="CI93" s="53"/>
      <c r="CX93" s="37"/>
      <c r="GR93" s="37"/>
    </row>
    <row r="94" ht="15" customHeight="1" spans="1:200">
      <c r="A94" s="3"/>
      <c r="B94" s="45"/>
      <c r="C94" s="45"/>
      <c r="D94" s="51"/>
      <c r="E94" s="51"/>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51"/>
      <c r="BO94" s="51"/>
      <c r="BP94" s="45"/>
      <c r="BQ94" s="45"/>
      <c r="BR94" s="45"/>
      <c r="BS94" s="45"/>
      <c r="BT94" s="45"/>
      <c r="BU94" s="45"/>
      <c r="BV94" s="45"/>
      <c r="BW94" s="45"/>
      <c r="BX94" s="45"/>
      <c r="BY94" s="45"/>
      <c r="BZ94" s="45"/>
      <c r="CA94" s="45"/>
      <c r="CB94" s="45"/>
      <c r="CC94" s="45"/>
      <c r="CD94" s="45"/>
      <c r="CE94" s="52"/>
      <c r="CF94" s="53"/>
      <c r="CG94" s="53"/>
      <c r="CH94" s="53"/>
      <c r="CI94" s="53"/>
      <c r="CX94" s="37"/>
      <c r="GR94" s="37"/>
    </row>
    <row r="95" ht="15" customHeight="1" spans="1:200">
      <c r="A95" s="3"/>
      <c r="B95" s="45"/>
      <c r="C95" s="45"/>
      <c r="D95" s="51"/>
      <c r="E95" s="51"/>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s="45"/>
      <c r="BM95" s="45"/>
      <c r="BN95" s="51"/>
      <c r="BO95" s="51"/>
      <c r="BP95" s="45"/>
      <c r="BQ95" s="45"/>
      <c r="BR95" s="45"/>
      <c r="BS95" s="45"/>
      <c r="BT95" s="45"/>
      <c r="BU95" s="45"/>
      <c r="BV95" s="45"/>
      <c r="BW95" s="45"/>
      <c r="BX95" s="45"/>
      <c r="BY95" s="45"/>
      <c r="BZ95" s="45"/>
      <c r="CA95" s="45"/>
      <c r="CB95" s="45"/>
      <c r="CC95" s="45"/>
      <c r="CD95" s="45"/>
      <c r="CE95" s="52"/>
      <c r="CF95" s="53"/>
      <c r="CG95" s="53"/>
      <c r="CH95" s="53"/>
      <c r="CI95" s="53"/>
      <c r="CX95" s="37"/>
      <c r="GR95" s="37"/>
    </row>
    <row r="96" ht="15" customHeight="1" spans="1:200">
      <c r="A96" s="3"/>
      <c r="B96" s="45"/>
      <c r="C96" s="45"/>
      <c r="D96" s="51"/>
      <c r="E96" s="51"/>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s="45"/>
      <c r="BM96" s="45"/>
      <c r="BN96" s="51"/>
      <c r="BO96" s="51"/>
      <c r="BP96" s="45"/>
      <c r="BQ96" s="45"/>
      <c r="BR96" s="45"/>
      <c r="BS96" s="45"/>
      <c r="BT96" s="45"/>
      <c r="BU96" s="45"/>
      <c r="BV96" s="45"/>
      <c r="BW96" s="45"/>
      <c r="BX96" s="45"/>
      <c r="BY96" s="45"/>
      <c r="BZ96" s="45"/>
      <c r="CA96" s="45"/>
      <c r="CB96" s="45"/>
      <c r="CC96" s="45"/>
      <c r="CD96" s="45"/>
      <c r="CE96" s="52"/>
      <c r="CF96" s="53"/>
      <c r="CG96" s="53"/>
      <c r="CH96" s="53"/>
      <c r="CI96" s="53"/>
      <c r="CX96" s="37"/>
      <c r="GR96" s="37"/>
    </row>
    <row r="97" ht="15" customHeight="1" spans="1:200">
      <c r="A97" s="3"/>
      <c r="B97" s="45"/>
      <c r="C97" s="45"/>
      <c r="D97" s="51"/>
      <c r="E97" s="51"/>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51"/>
      <c r="BO97" s="51"/>
      <c r="BP97" s="45"/>
      <c r="BQ97" s="45"/>
      <c r="BR97" s="45"/>
      <c r="BS97" s="45"/>
      <c r="BT97" s="45"/>
      <c r="BU97" s="45"/>
      <c r="BV97" s="45"/>
      <c r="BW97" s="45"/>
      <c r="BX97" s="45"/>
      <c r="BY97" s="45"/>
      <c r="BZ97" s="45"/>
      <c r="CA97" s="45"/>
      <c r="CB97" s="45"/>
      <c r="CC97" s="45"/>
      <c r="CD97" s="45"/>
      <c r="CE97" s="52"/>
      <c r="CF97" s="53"/>
      <c r="CG97" s="53"/>
      <c r="CH97" s="53"/>
      <c r="CI97" s="53"/>
      <c r="CX97" s="37"/>
      <c r="GR97" s="37"/>
    </row>
    <row r="98" ht="15" customHeight="1" spans="1:200">
      <c r="A98" s="3"/>
      <c r="B98" s="45"/>
      <c r="C98" s="45"/>
      <c r="D98" s="51"/>
      <c r="E98" s="51"/>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51"/>
      <c r="BO98" s="51"/>
      <c r="BP98" s="45"/>
      <c r="BQ98" s="45"/>
      <c r="BR98" s="45"/>
      <c r="BS98" s="45"/>
      <c r="BT98" s="45"/>
      <c r="BU98" s="45"/>
      <c r="BV98" s="45"/>
      <c r="BW98" s="45"/>
      <c r="BX98" s="45"/>
      <c r="BY98" s="45"/>
      <c r="BZ98" s="45"/>
      <c r="CA98" s="45"/>
      <c r="CB98" s="45"/>
      <c r="CC98" s="45"/>
      <c r="CD98" s="45"/>
      <c r="CE98" s="52"/>
      <c r="CF98" s="53"/>
      <c r="CG98" s="53"/>
      <c r="CH98" s="53"/>
      <c r="CI98" s="53"/>
      <c r="CX98" s="37"/>
      <c r="GR98" s="37"/>
    </row>
    <row r="99" ht="15" customHeight="1" spans="1:200">
      <c r="A99" s="3"/>
      <c r="B99" s="45"/>
      <c r="C99" s="45"/>
      <c r="D99" s="51"/>
      <c r="E99" s="51"/>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51"/>
      <c r="BO99" s="51"/>
      <c r="BP99" s="45"/>
      <c r="BQ99" s="45"/>
      <c r="BR99" s="45"/>
      <c r="BS99" s="45"/>
      <c r="BT99" s="45"/>
      <c r="BU99" s="45"/>
      <c r="BV99" s="45"/>
      <c r="BW99" s="45"/>
      <c r="BX99" s="45"/>
      <c r="BY99" s="45"/>
      <c r="BZ99" s="45"/>
      <c r="CA99" s="45"/>
      <c r="CB99" s="45"/>
      <c r="CC99" s="45"/>
      <c r="CD99" s="45"/>
      <c r="CE99" s="52"/>
      <c r="CF99" s="53"/>
      <c r="CG99" s="53"/>
      <c r="CH99" s="53"/>
      <c r="CI99" s="53"/>
      <c r="CX99" s="37"/>
      <c r="GR99" s="37"/>
    </row>
    <row r="100" ht="15" customHeight="1" spans="1:200">
      <c r="A100" s="3"/>
      <c r="B100" s="45"/>
      <c r="C100" s="45"/>
      <c r="D100" s="51"/>
      <c r="E100" s="51"/>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5"/>
      <c r="BK100" s="45"/>
      <c r="BL100" s="45"/>
      <c r="BM100" s="45"/>
      <c r="BN100" s="51"/>
      <c r="BO100" s="51"/>
      <c r="BP100" s="45"/>
      <c r="BQ100" s="45"/>
      <c r="BR100" s="45"/>
      <c r="BS100" s="45"/>
      <c r="BT100" s="45"/>
      <c r="BU100" s="45"/>
      <c r="BV100" s="45"/>
      <c r="BW100" s="45"/>
      <c r="BX100" s="45"/>
      <c r="BY100" s="45"/>
      <c r="BZ100" s="45"/>
      <c r="CA100" s="45"/>
      <c r="CB100" s="45"/>
      <c r="CC100" s="45"/>
      <c r="CD100" s="45"/>
      <c r="CE100" s="52"/>
      <c r="CF100" s="53"/>
      <c r="CG100" s="53"/>
      <c r="CH100" s="53"/>
      <c r="CI100" s="53"/>
      <c r="CX100" s="37"/>
      <c r="GR100" s="37"/>
    </row>
    <row r="101" ht="15" customHeight="1" spans="1:200">
      <c r="A101" s="3"/>
      <c r="B101" s="45"/>
      <c r="C101" s="45"/>
      <c r="D101" s="51"/>
      <c r="E101" s="51"/>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51"/>
      <c r="BO101" s="51"/>
      <c r="BP101" s="45"/>
      <c r="BQ101" s="45"/>
      <c r="BR101" s="45"/>
      <c r="BS101" s="45"/>
      <c r="BT101" s="45"/>
      <c r="BU101" s="45"/>
      <c r="BV101" s="45"/>
      <c r="BW101" s="45"/>
      <c r="BX101" s="45"/>
      <c r="BY101" s="45"/>
      <c r="BZ101" s="45"/>
      <c r="CA101" s="45"/>
      <c r="CB101" s="45"/>
      <c r="CC101" s="45"/>
      <c r="CD101" s="45"/>
      <c r="CE101" s="52"/>
      <c r="CF101" s="53"/>
      <c r="CG101" s="53"/>
      <c r="CH101" s="53"/>
      <c r="CI101" s="53"/>
      <c r="CX101" s="37"/>
      <c r="GR101" s="37"/>
    </row>
    <row r="102" ht="15" customHeight="1" spans="1:200">
      <c r="A102" s="3"/>
      <c r="B102" s="45"/>
      <c r="C102" s="45"/>
      <c r="D102" s="51"/>
      <c r="E102" s="51"/>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51"/>
      <c r="BO102" s="51"/>
      <c r="BP102" s="45"/>
      <c r="BQ102" s="45"/>
      <c r="BR102" s="45"/>
      <c r="BS102" s="45"/>
      <c r="BT102" s="45"/>
      <c r="BU102" s="45"/>
      <c r="BV102" s="45"/>
      <c r="BW102" s="45"/>
      <c r="BX102" s="45"/>
      <c r="BY102" s="45"/>
      <c r="BZ102" s="45"/>
      <c r="CA102" s="45"/>
      <c r="CB102" s="45"/>
      <c r="CC102" s="45"/>
      <c r="CD102" s="45"/>
      <c r="CE102" s="52"/>
      <c r="CF102" s="53"/>
      <c r="CG102" s="53"/>
      <c r="CH102" s="53"/>
      <c r="CI102" s="53"/>
      <c r="CX102" s="37"/>
      <c r="GR102" s="37"/>
    </row>
    <row r="103" ht="15" customHeight="1" spans="1:200">
      <c r="A103" s="3"/>
      <c r="B103" s="45"/>
      <c r="C103" s="45"/>
      <c r="D103" s="51"/>
      <c r="E103" s="51"/>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51"/>
      <c r="BO103" s="51"/>
      <c r="BP103" s="45"/>
      <c r="BQ103" s="45"/>
      <c r="BR103" s="45"/>
      <c r="BS103" s="45"/>
      <c r="BT103" s="45"/>
      <c r="BU103" s="45"/>
      <c r="BV103" s="45"/>
      <c r="BW103" s="45"/>
      <c r="BX103" s="45"/>
      <c r="BY103" s="45"/>
      <c r="BZ103" s="45"/>
      <c r="CA103" s="45"/>
      <c r="CB103" s="45"/>
      <c r="CC103" s="45"/>
      <c r="CD103" s="45"/>
      <c r="CE103" s="52"/>
      <c r="CF103" s="53"/>
      <c r="CG103" s="53"/>
      <c r="CH103" s="53"/>
      <c r="CI103" s="53"/>
      <c r="CX103" s="37"/>
      <c r="GR103" s="37"/>
    </row>
    <row r="104" ht="15" customHeight="1" spans="1:200">
      <c r="A104" s="3"/>
      <c r="B104" s="45"/>
      <c r="C104" s="45"/>
      <c r="D104" s="51"/>
      <c r="E104" s="51"/>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51"/>
      <c r="BO104" s="51"/>
      <c r="BP104" s="45"/>
      <c r="BQ104" s="45"/>
      <c r="BR104" s="45"/>
      <c r="BS104" s="45"/>
      <c r="BT104" s="45"/>
      <c r="BU104" s="45"/>
      <c r="BV104" s="45"/>
      <c r="BW104" s="45"/>
      <c r="BX104" s="45"/>
      <c r="BY104" s="45"/>
      <c r="BZ104" s="45"/>
      <c r="CA104" s="45"/>
      <c r="CB104" s="45"/>
      <c r="CC104" s="45"/>
      <c r="CD104" s="45"/>
      <c r="CE104" s="52"/>
      <c r="CF104" s="53"/>
      <c r="CG104" s="53"/>
      <c r="CH104" s="53"/>
      <c r="CI104" s="53"/>
      <c r="CX104" s="37"/>
      <c r="GR104" s="37"/>
    </row>
    <row r="105" ht="15" customHeight="1" spans="1:200">
      <c r="A105" s="3"/>
      <c r="B105" s="45"/>
      <c r="C105" s="45"/>
      <c r="D105" s="51"/>
      <c r="E105" s="51"/>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51"/>
      <c r="BO105" s="51"/>
      <c r="BP105" s="45"/>
      <c r="BQ105" s="45"/>
      <c r="BR105" s="45"/>
      <c r="BS105" s="45"/>
      <c r="BT105" s="45"/>
      <c r="BU105" s="45"/>
      <c r="BV105" s="45"/>
      <c r="BW105" s="45"/>
      <c r="BX105" s="45"/>
      <c r="BY105" s="45"/>
      <c r="BZ105" s="45"/>
      <c r="CA105" s="45"/>
      <c r="CB105" s="45"/>
      <c r="CC105" s="45"/>
      <c r="CD105" s="45"/>
      <c r="CE105" s="52"/>
      <c r="CF105" s="53"/>
      <c r="CG105" s="53"/>
      <c r="CH105" s="53"/>
      <c r="CI105" s="53"/>
      <c r="CX105" s="37"/>
      <c r="GR105" s="37"/>
    </row>
    <row r="106" ht="15" customHeight="1" spans="1:200">
      <c r="A106" s="3"/>
      <c r="B106" s="45"/>
      <c r="C106" s="45"/>
      <c r="D106" s="51"/>
      <c r="E106" s="51"/>
      <c r="F106" s="45"/>
      <c r="G106" s="45"/>
      <c r="H106" s="45"/>
      <c r="I106" s="45"/>
      <c r="J106" s="45"/>
      <c r="K106" s="45"/>
      <c r="L106" s="45"/>
      <c r="M106" s="45"/>
      <c r="N106" s="45"/>
      <c r="O106" s="45"/>
      <c r="P106" s="45"/>
      <c r="Q106" s="45"/>
      <c r="R106" s="45"/>
      <c r="S106" s="45"/>
      <c r="T106" s="45"/>
      <c r="U106" s="51"/>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51"/>
      <c r="BO106" s="51"/>
      <c r="BP106" s="45"/>
      <c r="BQ106" s="45"/>
      <c r="BR106" s="45"/>
      <c r="BS106" s="45"/>
      <c r="BT106" s="45"/>
      <c r="BU106" s="45"/>
      <c r="BV106" s="45"/>
      <c r="BW106" s="45"/>
      <c r="BX106" s="45"/>
      <c r="BY106" s="45"/>
      <c r="BZ106" s="45"/>
      <c r="CA106" s="45"/>
      <c r="CB106" s="45"/>
      <c r="CC106" s="45"/>
      <c r="CD106" s="45"/>
      <c r="CE106" s="52"/>
      <c r="CF106" s="53"/>
      <c r="CG106" s="53"/>
      <c r="CH106" s="53"/>
      <c r="CI106" s="53"/>
      <c r="CX106" s="37"/>
      <c r="GR106" s="37"/>
    </row>
    <row r="107" ht="15" customHeight="1" spans="1:200">
      <c r="A107" s="3"/>
      <c r="B107" s="45"/>
      <c r="C107" s="45"/>
      <c r="D107" s="51"/>
      <c r="E107" s="51"/>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51"/>
      <c r="BO107" s="51"/>
      <c r="BP107" s="45"/>
      <c r="BQ107" s="45"/>
      <c r="BR107" s="45"/>
      <c r="BS107" s="45"/>
      <c r="BT107" s="45"/>
      <c r="BU107" s="45"/>
      <c r="BV107" s="45"/>
      <c r="BW107" s="45"/>
      <c r="BX107" s="45"/>
      <c r="BY107" s="45"/>
      <c r="BZ107" s="45"/>
      <c r="CA107" s="45"/>
      <c r="CB107" s="45"/>
      <c r="CC107" s="45"/>
      <c r="CD107" s="45"/>
      <c r="CE107" s="52"/>
      <c r="CF107" s="53"/>
      <c r="CG107" s="53"/>
      <c r="CH107" s="53"/>
      <c r="CI107" s="53"/>
      <c r="CX107" s="37"/>
      <c r="GR107" s="37"/>
    </row>
    <row r="108" ht="15" customHeight="1" spans="1:200">
      <c r="A108" s="3"/>
      <c r="B108" s="45"/>
      <c r="C108" s="45"/>
      <c r="D108" s="51"/>
      <c r="E108" s="51"/>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51"/>
      <c r="BO108" s="51"/>
      <c r="BP108" s="45"/>
      <c r="BQ108" s="45"/>
      <c r="BR108" s="45"/>
      <c r="BS108" s="45"/>
      <c r="BT108" s="45"/>
      <c r="BU108" s="45"/>
      <c r="BV108" s="45"/>
      <c r="BW108" s="45"/>
      <c r="BX108" s="45"/>
      <c r="BY108" s="45"/>
      <c r="BZ108" s="45"/>
      <c r="CA108" s="45"/>
      <c r="CB108" s="45"/>
      <c r="CC108" s="45"/>
      <c r="CD108" s="45"/>
      <c r="CE108" s="52"/>
      <c r="CF108" s="53"/>
      <c r="CG108" s="53"/>
      <c r="CH108" s="53"/>
      <c r="CI108" s="53"/>
      <c r="CX108" s="37"/>
      <c r="GR108" s="37"/>
    </row>
    <row r="109" ht="15" customHeight="1" spans="1:200">
      <c r="A109" s="3"/>
      <c r="B109" s="45"/>
      <c r="C109" s="45"/>
      <c r="D109" s="51"/>
      <c r="E109" s="51"/>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51"/>
      <c r="BO109" s="51"/>
      <c r="BP109" s="45"/>
      <c r="BQ109" s="45"/>
      <c r="BR109" s="45"/>
      <c r="BS109" s="45"/>
      <c r="BT109" s="45"/>
      <c r="BU109" s="45"/>
      <c r="BV109" s="45"/>
      <c r="BW109" s="45"/>
      <c r="BX109" s="45"/>
      <c r="BY109" s="45"/>
      <c r="BZ109" s="45"/>
      <c r="CA109" s="45"/>
      <c r="CB109" s="45"/>
      <c r="CC109" s="45"/>
      <c r="CD109" s="45"/>
      <c r="CE109" s="52"/>
      <c r="CF109" s="53"/>
      <c r="CG109" s="53"/>
      <c r="CH109" s="53"/>
      <c r="CI109" s="53"/>
      <c r="CX109" s="37"/>
      <c r="GR109" s="37"/>
    </row>
    <row r="110" ht="15" customHeight="1" spans="1:200">
      <c r="A110" s="3"/>
      <c r="B110" s="45"/>
      <c r="C110" s="45"/>
      <c r="D110" s="51"/>
      <c r="E110" s="51"/>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51"/>
      <c r="BO110" s="51"/>
      <c r="BP110" s="45"/>
      <c r="BQ110" s="45"/>
      <c r="BR110" s="45"/>
      <c r="BS110" s="45"/>
      <c r="BT110" s="45"/>
      <c r="BU110" s="45"/>
      <c r="BV110" s="45"/>
      <c r="BW110" s="45"/>
      <c r="BX110" s="45"/>
      <c r="BY110" s="45"/>
      <c r="BZ110" s="45"/>
      <c r="CA110" s="45"/>
      <c r="CB110" s="45"/>
      <c r="CC110" s="45"/>
      <c r="CD110" s="45"/>
      <c r="CE110" s="52"/>
      <c r="CF110" s="53"/>
      <c r="CG110" s="53"/>
      <c r="CH110" s="53"/>
      <c r="CI110" s="53"/>
      <c r="CX110" s="37"/>
      <c r="GR110" s="37"/>
    </row>
    <row r="111" ht="15" customHeight="1" spans="1:200">
      <c r="A111" s="3"/>
      <c r="B111" s="45"/>
      <c r="C111" s="45"/>
      <c r="D111" s="51"/>
      <c r="E111" s="51"/>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51"/>
      <c r="BO111" s="51"/>
      <c r="BP111" s="45"/>
      <c r="BQ111" s="45"/>
      <c r="BR111" s="45"/>
      <c r="BS111" s="45"/>
      <c r="BT111" s="45"/>
      <c r="BU111" s="45"/>
      <c r="BV111" s="45"/>
      <c r="BW111" s="45"/>
      <c r="BX111" s="45"/>
      <c r="BY111" s="45"/>
      <c r="BZ111" s="45"/>
      <c r="CA111" s="45"/>
      <c r="CB111" s="45"/>
      <c r="CC111" s="45"/>
      <c r="CD111" s="45"/>
      <c r="CE111" s="52"/>
      <c r="CF111" s="53"/>
      <c r="CG111" s="53"/>
      <c r="CH111" s="53"/>
      <c r="CI111" s="53"/>
      <c r="CX111" s="37"/>
      <c r="GR111" s="37"/>
    </row>
    <row r="112" ht="15" customHeight="1" spans="1:200">
      <c r="A112" s="3"/>
      <c r="B112" s="45"/>
      <c r="C112" s="45"/>
      <c r="D112" s="51"/>
      <c r="E112" s="51"/>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51"/>
      <c r="BO112" s="51"/>
      <c r="BP112" s="45"/>
      <c r="BQ112" s="45"/>
      <c r="BR112" s="45"/>
      <c r="BS112" s="45"/>
      <c r="BT112" s="45"/>
      <c r="BU112" s="45"/>
      <c r="BV112" s="45"/>
      <c r="BW112" s="45"/>
      <c r="BX112" s="45"/>
      <c r="BY112" s="45"/>
      <c r="BZ112" s="45"/>
      <c r="CA112" s="45"/>
      <c r="CB112" s="45"/>
      <c r="CC112" s="45"/>
      <c r="CD112" s="45"/>
      <c r="CE112" s="52"/>
      <c r="CF112" s="53"/>
      <c r="CG112" s="53"/>
      <c r="CH112" s="53"/>
      <c r="CI112" s="53"/>
      <c r="CX112" s="37"/>
      <c r="GR112" s="37"/>
    </row>
    <row r="113" ht="15" customHeight="1" spans="1:200">
      <c r="A113" s="3"/>
      <c r="B113" s="45"/>
      <c r="C113" s="45"/>
      <c r="D113" s="51"/>
      <c r="E113" s="51"/>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51"/>
      <c r="BO113" s="51"/>
      <c r="BP113" s="45"/>
      <c r="BQ113" s="45"/>
      <c r="BR113" s="45"/>
      <c r="BS113" s="45"/>
      <c r="BT113" s="45"/>
      <c r="BU113" s="45"/>
      <c r="BV113" s="45"/>
      <c r="BW113" s="45"/>
      <c r="BX113" s="45"/>
      <c r="BY113" s="45"/>
      <c r="BZ113" s="45"/>
      <c r="CA113" s="45"/>
      <c r="CB113" s="45"/>
      <c r="CC113" s="45"/>
      <c r="CD113" s="45"/>
      <c r="CE113" s="52"/>
      <c r="CF113" s="53"/>
      <c r="CG113" s="53"/>
      <c r="CH113" s="53"/>
      <c r="CI113" s="53"/>
      <c r="CX113" s="37"/>
      <c r="GR113" s="37"/>
    </row>
    <row r="114" ht="15" customHeight="1" spans="1:200">
      <c r="A114" s="3"/>
      <c r="B114" s="45"/>
      <c r="C114" s="45"/>
      <c r="D114" s="51"/>
      <c r="E114" s="51"/>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51"/>
      <c r="BO114" s="51"/>
      <c r="BP114" s="45"/>
      <c r="BQ114" s="45"/>
      <c r="BR114" s="45"/>
      <c r="BS114" s="45"/>
      <c r="BT114" s="45"/>
      <c r="BU114" s="45"/>
      <c r="BV114" s="45"/>
      <c r="BW114" s="45"/>
      <c r="BX114" s="45"/>
      <c r="BY114" s="45"/>
      <c r="BZ114" s="45"/>
      <c r="CA114" s="45"/>
      <c r="CB114" s="45"/>
      <c r="CC114" s="45"/>
      <c r="CD114" s="45"/>
      <c r="CE114" s="52"/>
      <c r="CF114" s="53"/>
      <c r="CG114" s="53"/>
      <c r="CH114" s="53"/>
      <c r="CI114" s="53"/>
      <c r="CX114" s="37"/>
      <c r="GR114" s="37"/>
    </row>
    <row r="115" ht="15" customHeight="1" spans="1:200">
      <c r="A115" s="3"/>
      <c r="B115" s="45"/>
      <c r="C115" s="45"/>
      <c r="D115" s="51"/>
      <c r="E115" s="51"/>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51"/>
      <c r="BO115" s="51"/>
      <c r="BP115" s="45"/>
      <c r="BQ115" s="45"/>
      <c r="BR115" s="45"/>
      <c r="BS115" s="45"/>
      <c r="BT115" s="45"/>
      <c r="BU115" s="45"/>
      <c r="BV115" s="45"/>
      <c r="BW115" s="45"/>
      <c r="BX115" s="45"/>
      <c r="BY115" s="45"/>
      <c r="BZ115" s="45"/>
      <c r="CA115" s="45"/>
      <c r="CB115" s="45"/>
      <c r="CC115" s="45"/>
      <c r="CD115" s="45"/>
      <c r="CE115" s="52"/>
      <c r="CF115" s="53"/>
      <c r="CG115" s="53"/>
      <c r="CH115" s="53"/>
      <c r="CI115" s="53"/>
      <c r="CX115" s="37"/>
      <c r="GR115" s="37"/>
    </row>
    <row r="116" ht="15" customHeight="1" spans="1:200">
      <c r="A116" s="3"/>
      <c r="B116" s="45"/>
      <c r="C116" s="45"/>
      <c r="D116" s="51"/>
      <c r="E116" s="51"/>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51"/>
      <c r="BO116" s="51"/>
      <c r="BP116" s="45"/>
      <c r="BQ116" s="45"/>
      <c r="BR116" s="45"/>
      <c r="BS116" s="45"/>
      <c r="BT116" s="45"/>
      <c r="BU116" s="45"/>
      <c r="BV116" s="45"/>
      <c r="BW116" s="45"/>
      <c r="BX116" s="45"/>
      <c r="BY116" s="45"/>
      <c r="BZ116" s="45"/>
      <c r="CA116" s="45"/>
      <c r="CB116" s="45"/>
      <c r="CC116" s="45"/>
      <c r="CD116" s="45"/>
      <c r="CE116" s="52"/>
      <c r="CF116" s="53"/>
      <c r="CG116" s="53"/>
      <c r="CH116" s="53"/>
      <c r="CI116" s="53"/>
      <c r="CX116" s="37"/>
      <c r="GR116" s="37"/>
    </row>
    <row r="117" ht="15" customHeight="1" spans="1:200">
      <c r="A117" s="3"/>
      <c r="B117" s="45"/>
      <c r="C117" s="45"/>
      <c r="D117" s="51"/>
      <c r="E117" s="51"/>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51"/>
      <c r="BO117" s="51"/>
      <c r="BP117" s="45"/>
      <c r="BQ117" s="45"/>
      <c r="BR117" s="45"/>
      <c r="BS117" s="45"/>
      <c r="BT117" s="45"/>
      <c r="BU117" s="45"/>
      <c r="BV117" s="45"/>
      <c r="BW117" s="45"/>
      <c r="BX117" s="45"/>
      <c r="BY117" s="45"/>
      <c r="BZ117" s="45"/>
      <c r="CA117" s="45"/>
      <c r="CB117" s="45"/>
      <c r="CC117" s="45"/>
      <c r="CD117" s="45"/>
      <c r="CE117" s="52"/>
      <c r="CF117" s="53"/>
      <c r="CG117" s="53"/>
      <c r="CH117" s="53"/>
      <c r="CI117" s="53"/>
      <c r="CX117" s="37"/>
      <c r="GR117" s="37"/>
    </row>
    <row r="118" ht="15" customHeight="1" spans="1:200">
      <c r="A118" s="3"/>
      <c r="B118" s="45"/>
      <c r="C118" s="45"/>
      <c r="D118" s="51"/>
      <c r="E118" s="51"/>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51"/>
      <c r="BO118" s="51"/>
      <c r="BP118" s="45"/>
      <c r="BQ118" s="45"/>
      <c r="BR118" s="45"/>
      <c r="BS118" s="45"/>
      <c r="BT118" s="45"/>
      <c r="BU118" s="45"/>
      <c r="BV118" s="45"/>
      <c r="BW118" s="45"/>
      <c r="BX118" s="45"/>
      <c r="BY118" s="45"/>
      <c r="BZ118" s="45"/>
      <c r="CA118" s="45"/>
      <c r="CB118" s="45"/>
      <c r="CC118" s="45"/>
      <c r="CD118" s="45"/>
      <c r="CE118" s="52"/>
      <c r="CF118" s="53"/>
      <c r="CG118" s="53"/>
      <c r="CH118" s="53"/>
      <c r="CI118" s="53"/>
      <c r="CX118" s="37"/>
      <c r="GR118" s="37"/>
    </row>
    <row r="119" ht="15" customHeight="1" spans="1:200">
      <c r="A119" s="3"/>
      <c r="B119" s="45"/>
      <c r="C119" s="45"/>
      <c r="D119" s="51"/>
      <c r="E119" s="51"/>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51"/>
      <c r="BO119" s="51"/>
      <c r="BP119" s="45"/>
      <c r="BQ119" s="45"/>
      <c r="BR119" s="45"/>
      <c r="BS119" s="45"/>
      <c r="BT119" s="45"/>
      <c r="BU119" s="45"/>
      <c r="BV119" s="45"/>
      <c r="BW119" s="45"/>
      <c r="BX119" s="45"/>
      <c r="BY119" s="45"/>
      <c r="BZ119" s="45"/>
      <c r="CA119" s="45"/>
      <c r="CB119" s="45"/>
      <c r="CC119" s="45"/>
      <c r="CD119" s="45"/>
      <c r="CE119" s="52"/>
      <c r="CF119" s="53"/>
      <c r="CG119" s="53"/>
      <c r="CH119" s="53"/>
      <c r="CI119" s="53"/>
      <c r="CX119" s="37"/>
      <c r="GR119" s="37"/>
    </row>
    <row r="120" ht="15" customHeight="1" spans="1:200">
      <c r="A120" s="3"/>
      <c r="B120" s="45"/>
      <c r="C120" s="45"/>
      <c r="D120" s="51"/>
      <c r="E120" s="51"/>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51"/>
      <c r="BO120" s="51"/>
      <c r="BP120" s="45"/>
      <c r="BQ120" s="45"/>
      <c r="BR120" s="45"/>
      <c r="BS120" s="45"/>
      <c r="BT120" s="45"/>
      <c r="BU120" s="45"/>
      <c r="BV120" s="45"/>
      <c r="BW120" s="45"/>
      <c r="BX120" s="45"/>
      <c r="BY120" s="45"/>
      <c r="BZ120" s="45"/>
      <c r="CA120" s="45"/>
      <c r="CB120" s="45"/>
      <c r="CC120" s="45"/>
      <c r="CD120" s="45"/>
      <c r="CE120" s="52"/>
      <c r="CF120" s="53"/>
      <c r="CG120" s="53"/>
      <c r="CH120" s="53"/>
      <c r="CI120" s="53"/>
      <c r="CX120" s="37"/>
      <c r="GR120" s="37"/>
    </row>
    <row r="121" ht="15" customHeight="1" spans="1:200">
      <c r="A121" s="3"/>
      <c r="B121" s="45"/>
      <c r="C121" s="45"/>
      <c r="D121" s="51"/>
      <c r="E121" s="51"/>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51"/>
      <c r="BO121" s="51"/>
      <c r="BP121" s="45"/>
      <c r="BQ121" s="45"/>
      <c r="BR121" s="45"/>
      <c r="BS121" s="45"/>
      <c r="BT121" s="45"/>
      <c r="BU121" s="45"/>
      <c r="BV121" s="45"/>
      <c r="BW121" s="45"/>
      <c r="BX121" s="45"/>
      <c r="BY121" s="45"/>
      <c r="BZ121" s="45"/>
      <c r="CA121" s="45"/>
      <c r="CB121" s="45"/>
      <c r="CC121" s="45"/>
      <c r="CD121" s="45"/>
      <c r="CE121" s="52"/>
      <c r="CF121" s="53"/>
      <c r="CG121" s="53"/>
      <c r="CH121" s="53"/>
      <c r="CI121" s="53"/>
      <c r="CX121" s="37"/>
      <c r="GR121" s="37"/>
    </row>
    <row r="122" ht="15" customHeight="1" spans="1:200">
      <c r="A122" s="3"/>
      <c r="B122" s="45"/>
      <c r="C122" s="45"/>
      <c r="D122" s="51"/>
      <c r="E122" s="51"/>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45"/>
      <c r="BE122" s="45"/>
      <c r="BF122" s="45"/>
      <c r="BG122" s="45"/>
      <c r="BH122" s="45"/>
      <c r="BI122" s="45"/>
      <c r="BJ122" s="45"/>
      <c r="BK122" s="45"/>
      <c r="BL122" s="45"/>
      <c r="BM122" s="45"/>
      <c r="BN122" s="51"/>
      <c r="BO122" s="51"/>
      <c r="BP122" s="45"/>
      <c r="BQ122" s="45"/>
      <c r="BR122" s="45"/>
      <c r="BS122" s="45"/>
      <c r="BT122" s="45"/>
      <c r="BU122" s="45"/>
      <c r="BV122" s="45"/>
      <c r="BW122" s="45"/>
      <c r="BX122" s="45"/>
      <c r="BY122" s="45"/>
      <c r="BZ122" s="45"/>
      <c r="CA122" s="45"/>
      <c r="CB122" s="45"/>
      <c r="CC122" s="45"/>
      <c r="CD122" s="45"/>
      <c r="CE122" s="52"/>
      <c r="CF122" s="53"/>
      <c r="CG122" s="53"/>
      <c r="CH122" s="53"/>
      <c r="CI122" s="53"/>
      <c r="CX122" s="37"/>
      <c r="GR122" s="37"/>
    </row>
    <row r="123" ht="15" customHeight="1" spans="1:200">
      <c r="A123" s="3"/>
      <c r="B123" s="45"/>
      <c r="C123" s="45"/>
      <c r="D123" s="51"/>
      <c r="E123" s="51"/>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45"/>
      <c r="BE123" s="45"/>
      <c r="BF123" s="45"/>
      <c r="BG123" s="45"/>
      <c r="BH123" s="45"/>
      <c r="BI123" s="45"/>
      <c r="BJ123" s="45"/>
      <c r="BK123" s="45"/>
      <c r="BL123" s="45"/>
      <c r="BM123" s="45"/>
      <c r="BN123" s="51"/>
      <c r="BO123" s="51"/>
      <c r="BP123" s="45"/>
      <c r="BQ123" s="45"/>
      <c r="BR123" s="45"/>
      <c r="BS123" s="45"/>
      <c r="BT123" s="45"/>
      <c r="BU123" s="45"/>
      <c r="BV123" s="45"/>
      <c r="BW123" s="45"/>
      <c r="BX123" s="45"/>
      <c r="BY123" s="45"/>
      <c r="BZ123" s="45"/>
      <c r="CA123" s="45"/>
      <c r="CB123" s="45"/>
      <c r="CC123" s="45"/>
      <c r="CD123" s="45"/>
      <c r="CE123" s="52"/>
      <c r="CF123" s="53"/>
      <c r="CG123" s="53"/>
      <c r="CH123" s="53"/>
      <c r="CI123" s="53"/>
      <c r="CX123" s="37"/>
      <c r="GR123" s="37"/>
    </row>
    <row r="124" ht="15" customHeight="1" spans="1:200">
      <c r="A124" s="3"/>
      <c r="B124" s="45"/>
      <c r="C124" s="45"/>
      <c r="D124" s="51"/>
      <c r="E124" s="51"/>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c r="AT124" s="45"/>
      <c r="AU124" s="45"/>
      <c r="AV124" s="45"/>
      <c r="AW124" s="45"/>
      <c r="AX124" s="45"/>
      <c r="AY124" s="45"/>
      <c r="AZ124" s="45"/>
      <c r="BA124" s="45"/>
      <c r="BB124" s="45"/>
      <c r="BC124" s="45"/>
      <c r="BD124" s="45"/>
      <c r="BE124" s="45"/>
      <c r="BF124" s="45"/>
      <c r="BG124" s="45"/>
      <c r="BH124" s="45"/>
      <c r="BI124" s="45"/>
      <c r="BJ124" s="45"/>
      <c r="BK124" s="45"/>
      <c r="BL124" s="45"/>
      <c r="BM124" s="45"/>
      <c r="BN124" s="51"/>
      <c r="BO124" s="51"/>
      <c r="BP124" s="45"/>
      <c r="BQ124" s="45"/>
      <c r="BR124" s="45"/>
      <c r="BS124" s="45"/>
      <c r="BT124" s="45"/>
      <c r="BU124" s="45"/>
      <c r="BV124" s="45"/>
      <c r="BW124" s="45"/>
      <c r="BX124" s="45"/>
      <c r="BY124" s="45"/>
      <c r="BZ124" s="45"/>
      <c r="CA124" s="45"/>
      <c r="CB124" s="45"/>
      <c r="CC124" s="45"/>
      <c r="CD124" s="45"/>
      <c r="CE124" s="52"/>
      <c r="CF124" s="53"/>
      <c r="CG124" s="53"/>
      <c r="CH124" s="53"/>
      <c r="CI124" s="53"/>
      <c r="CX124" s="37"/>
      <c r="GR124" s="37"/>
    </row>
    <row r="125" ht="15" customHeight="1" spans="1:200">
      <c r="A125" s="3"/>
      <c r="B125" s="45"/>
      <c r="C125" s="45"/>
      <c r="D125" s="51"/>
      <c r="E125" s="51"/>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c r="AT125" s="45"/>
      <c r="AU125" s="45"/>
      <c r="AV125" s="45"/>
      <c r="AW125" s="45"/>
      <c r="AX125" s="45"/>
      <c r="AY125" s="45"/>
      <c r="AZ125" s="45"/>
      <c r="BA125" s="45"/>
      <c r="BB125" s="45"/>
      <c r="BC125" s="45"/>
      <c r="BD125" s="45"/>
      <c r="BE125" s="45"/>
      <c r="BF125" s="45"/>
      <c r="BG125" s="45"/>
      <c r="BH125" s="45"/>
      <c r="BI125" s="45"/>
      <c r="BJ125" s="45"/>
      <c r="BK125" s="45"/>
      <c r="BL125" s="45"/>
      <c r="BM125" s="45"/>
      <c r="BN125" s="51"/>
      <c r="BO125" s="51"/>
      <c r="BP125" s="45"/>
      <c r="BQ125" s="45"/>
      <c r="BR125" s="45"/>
      <c r="BS125" s="45"/>
      <c r="BT125" s="45"/>
      <c r="BU125" s="45"/>
      <c r="BV125" s="45"/>
      <c r="BW125" s="45"/>
      <c r="BX125" s="45"/>
      <c r="BY125" s="45"/>
      <c r="BZ125" s="45"/>
      <c r="CA125" s="45"/>
      <c r="CB125" s="45"/>
      <c r="CC125" s="45"/>
      <c r="CD125" s="45"/>
      <c r="CE125" s="52"/>
      <c r="CF125" s="53"/>
      <c r="CG125" s="53"/>
      <c r="CH125" s="53"/>
      <c r="CI125" s="53"/>
      <c r="CX125" s="37"/>
      <c r="GR125" s="37"/>
    </row>
    <row r="126" ht="15" customHeight="1" spans="1:200">
      <c r="A126" s="3"/>
      <c r="B126" s="45"/>
      <c r="C126" s="45"/>
      <c r="D126" s="51"/>
      <c r="E126" s="51"/>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s="45"/>
      <c r="BM126" s="45"/>
      <c r="BN126" s="51"/>
      <c r="BO126" s="51"/>
      <c r="BP126" s="45"/>
      <c r="BQ126" s="45"/>
      <c r="BR126" s="45"/>
      <c r="BS126" s="45"/>
      <c r="BT126" s="45"/>
      <c r="BU126" s="45"/>
      <c r="BV126" s="45"/>
      <c r="BW126" s="45"/>
      <c r="BX126" s="45"/>
      <c r="BY126" s="45"/>
      <c r="BZ126" s="45"/>
      <c r="CA126" s="45"/>
      <c r="CB126" s="45"/>
      <c r="CC126" s="45"/>
      <c r="CD126" s="45"/>
      <c r="CE126" s="52"/>
      <c r="CF126" s="53"/>
      <c r="CG126" s="53"/>
      <c r="CH126" s="53"/>
      <c r="CI126" s="53"/>
      <c r="CX126" s="37"/>
      <c r="GR126" s="37"/>
    </row>
    <row r="127" ht="15" customHeight="1" spans="1:200">
      <c r="A127" s="3"/>
      <c r="B127" s="45"/>
      <c r="C127" s="45"/>
      <c r="D127" s="51"/>
      <c r="E127" s="51"/>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s="45"/>
      <c r="BM127" s="45"/>
      <c r="BN127" s="51"/>
      <c r="BO127" s="51"/>
      <c r="BP127" s="45"/>
      <c r="BQ127" s="45"/>
      <c r="BR127" s="45"/>
      <c r="BS127" s="45"/>
      <c r="BT127" s="45"/>
      <c r="BU127" s="45"/>
      <c r="BV127" s="45"/>
      <c r="BW127" s="45"/>
      <c r="BX127" s="45"/>
      <c r="BY127" s="45"/>
      <c r="BZ127" s="45"/>
      <c r="CA127" s="45"/>
      <c r="CB127" s="45"/>
      <c r="CC127" s="45"/>
      <c r="CD127" s="45"/>
      <c r="CE127" s="52"/>
      <c r="CF127" s="53"/>
      <c r="CG127" s="53"/>
      <c r="CH127" s="53"/>
      <c r="CI127" s="53"/>
      <c r="CX127" s="37"/>
      <c r="GR127" s="37"/>
    </row>
    <row r="128" ht="15" customHeight="1" spans="1:200">
      <c r="A128" s="3"/>
      <c r="B128" s="45"/>
      <c r="C128" s="45"/>
      <c r="D128" s="51"/>
      <c r="E128" s="51"/>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s="45"/>
      <c r="BM128" s="45"/>
      <c r="BN128" s="51"/>
      <c r="BO128" s="51"/>
      <c r="BP128" s="45"/>
      <c r="BQ128" s="45"/>
      <c r="BR128" s="45"/>
      <c r="BS128" s="45"/>
      <c r="BT128" s="45"/>
      <c r="BU128" s="45"/>
      <c r="BV128" s="45"/>
      <c r="BW128" s="45"/>
      <c r="BX128" s="45"/>
      <c r="BY128" s="45"/>
      <c r="BZ128" s="45"/>
      <c r="CA128" s="45"/>
      <c r="CB128" s="45"/>
      <c r="CC128" s="45"/>
      <c r="CD128" s="45"/>
      <c r="CE128" s="52"/>
      <c r="CF128" s="53"/>
      <c r="CG128" s="53"/>
      <c r="CH128" s="53"/>
      <c r="CI128" s="53"/>
      <c r="CX128" s="37"/>
      <c r="GR128" s="37"/>
    </row>
    <row r="129" ht="15" customHeight="1" spans="1:200">
      <c r="A129" s="3"/>
      <c r="B129" s="45"/>
      <c r="C129" s="45"/>
      <c r="D129" s="51"/>
      <c r="E129" s="51"/>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s="45"/>
      <c r="BM129" s="45"/>
      <c r="BN129" s="51"/>
      <c r="BO129" s="51"/>
      <c r="BP129" s="45"/>
      <c r="BQ129" s="45"/>
      <c r="BR129" s="45"/>
      <c r="BS129" s="45"/>
      <c r="BT129" s="45"/>
      <c r="BU129" s="45"/>
      <c r="BV129" s="45"/>
      <c r="BW129" s="45"/>
      <c r="BX129" s="45"/>
      <c r="BY129" s="45"/>
      <c r="BZ129" s="45"/>
      <c r="CA129" s="45"/>
      <c r="CB129" s="45"/>
      <c r="CC129" s="45"/>
      <c r="CD129" s="45"/>
      <c r="CE129" s="52"/>
      <c r="CF129" s="53"/>
      <c r="CG129" s="53"/>
      <c r="CH129" s="53"/>
      <c r="CI129" s="53"/>
      <c r="CX129" s="37"/>
      <c r="GR129" s="37"/>
    </row>
    <row r="130" ht="15" customHeight="1" spans="1:200">
      <c r="A130" s="3"/>
      <c r="B130" s="45"/>
      <c r="C130" s="45"/>
      <c r="D130" s="51"/>
      <c r="E130" s="51"/>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51"/>
      <c r="BO130" s="51"/>
      <c r="BP130" s="45"/>
      <c r="BQ130" s="45"/>
      <c r="BR130" s="45"/>
      <c r="BS130" s="45"/>
      <c r="BT130" s="45"/>
      <c r="BU130" s="45"/>
      <c r="BV130" s="45"/>
      <c r="BW130" s="45"/>
      <c r="BX130" s="45"/>
      <c r="BY130" s="45"/>
      <c r="BZ130" s="45"/>
      <c r="CA130" s="45"/>
      <c r="CB130" s="45"/>
      <c r="CC130" s="45"/>
      <c r="CD130" s="45"/>
      <c r="CE130" s="52"/>
      <c r="CF130" s="53"/>
      <c r="CG130" s="53"/>
      <c r="CH130" s="53"/>
      <c r="CI130" s="53"/>
      <c r="CX130" s="37"/>
      <c r="GR130" s="37"/>
    </row>
    <row r="131" ht="15" customHeight="1" spans="1:200">
      <c r="A131" s="3"/>
      <c r="B131" s="45"/>
      <c r="C131" s="45"/>
      <c r="D131" s="51"/>
      <c r="E131" s="51"/>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51"/>
      <c r="BO131" s="51"/>
      <c r="BP131" s="45"/>
      <c r="BQ131" s="45"/>
      <c r="BR131" s="45"/>
      <c r="BS131" s="45"/>
      <c r="BT131" s="45"/>
      <c r="BU131" s="45"/>
      <c r="BV131" s="45"/>
      <c r="BW131" s="45"/>
      <c r="BX131" s="45"/>
      <c r="BY131" s="45"/>
      <c r="BZ131" s="45"/>
      <c r="CA131" s="45"/>
      <c r="CB131" s="45"/>
      <c r="CC131" s="45"/>
      <c r="CD131" s="45"/>
      <c r="CE131" s="52"/>
      <c r="CF131" s="53"/>
      <c r="CG131" s="53"/>
      <c r="CH131" s="53"/>
      <c r="CI131" s="53"/>
      <c r="CX131" s="37"/>
      <c r="GR131" s="37"/>
    </row>
    <row r="132" ht="15" customHeight="1" spans="1:200">
      <c r="A132" s="3"/>
      <c r="B132" s="45"/>
      <c r="C132" s="45"/>
      <c r="D132" s="51"/>
      <c r="E132" s="51"/>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51"/>
      <c r="BO132" s="51"/>
      <c r="BP132" s="45"/>
      <c r="BQ132" s="45"/>
      <c r="BR132" s="45"/>
      <c r="BS132" s="45"/>
      <c r="BT132" s="45"/>
      <c r="BU132" s="45"/>
      <c r="BV132" s="45"/>
      <c r="BW132" s="45"/>
      <c r="BX132" s="45"/>
      <c r="BY132" s="45"/>
      <c r="BZ132" s="45"/>
      <c r="CA132" s="45"/>
      <c r="CB132" s="45"/>
      <c r="CC132" s="45"/>
      <c r="CD132" s="45"/>
      <c r="CE132" s="52"/>
      <c r="CF132" s="53"/>
      <c r="CG132" s="53"/>
      <c r="CH132" s="53"/>
      <c r="CI132" s="53"/>
      <c r="CX132" s="37"/>
      <c r="GR132" s="37"/>
    </row>
    <row r="133" ht="15" customHeight="1" spans="1:200">
      <c r="A133" s="3"/>
      <c r="B133" s="45"/>
      <c r="C133" s="45"/>
      <c r="D133" s="51"/>
      <c r="E133" s="51"/>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51"/>
      <c r="BO133" s="51"/>
      <c r="BP133" s="45"/>
      <c r="BQ133" s="45"/>
      <c r="BR133" s="45"/>
      <c r="BS133" s="45"/>
      <c r="BT133" s="45"/>
      <c r="BU133" s="45"/>
      <c r="BV133" s="45"/>
      <c r="BW133" s="45"/>
      <c r="BX133" s="45"/>
      <c r="BY133" s="45"/>
      <c r="BZ133" s="45"/>
      <c r="CA133" s="45"/>
      <c r="CB133" s="45"/>
      <c r="CC133" s="45"/>
      <c r="CD133" s="45"/>
      <c r="CE133" s="52"/>
      <c r="CF133" s="53"/>
      <c r="CG133" s="53"/>
      <c r="CH133" s="53"/>
      <c r="CI133" s="53"/>
      <c r="CX133" s="37"/>
      <c r="GR133" s="37"/>
    </row>
    <row r="134" ht="15" customHeight="1" spans="1:200">
      <c r="A134" s="3"/>
      <c r="B134" s="45"/>
      <c r="C134" s="45"/>
      <c r="D134" s="51"/>
      <c r="E134" s="51"/>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51"/>
      <c r="BO134" s="51"/>
      <c r="BP134" s="45"/>
      <c r="BQ134" s="45"/>
      <c r="BR134" s="45"/>
      <c r="BS134" s="45"/>
      <c r="BT134" s="45"/>
      <c r="BU134" s="45"/>
      <c r="BV134" s="45"/>
      <c r="BW134" s="45"/>
      <c r="BX134" s="45"/>
      <c r="BY134" s="45"/>
      <c r="BZ134" s="45"/>
      <c r="CA134" s="45"/>
      <c r="CB134" s="45"/>
      <c r="CC134" s="45"/>
      <c r="CD134" s="45"/>
      <c r="CE134" s="52"/>
      <c r="CF134" s="53"/>
      <c r="CG134" s="53"/>
      <c r="CH134" s="53"/>
      <c r="CI134" s="53"/>
      <c r="CX134" s="37"/>
      <c r="GR134" s="37"/>
    </row>
    <row r="135" ht="15" customHeight="1" spans="1:200">
      <c r="A135" s="3"/>
      <c r="B135" s="45"/>
      <c r="C135" s="45"/>
      <c r="D135" s="51"/>
      <c r="E135" s="51"/>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51"/>
      <c r="BO135" s="51"/>
      <c r="BP135" s="45"/>
      <c r="BQ135" s="45"/>
      <c r="BR135" s="45"/>
      <c r="BS135" s="45"/>
      <c r="BT135" s="45"/>
      <c r="BU135" s="45"/>
      <c r="BV135" s="45"/>
      <c r="BW135" s="45"/>
      <c r="BX135" s="45"/>
      <c r="BY135" s="45"/>
      <c r="BZ135" s="45"/>
      <c r="CA135" s="45"/>
      <c r="CB135" s="45"/>
      <c r="CC135" s="45"/>
      <c r="CD135" s="45"/>
      <c r="CE135" s="52"/>
      <c r="CF135" s="53"/>
      <c r="CG135" s="53"/>
      <c r="CH135" s="53"/>
      <c r="CI135" s="53"/>
      <c r="CX135" s="37"/>
      <c r="GR135" s="37"/>
    </row>
    <row r="136" ht="15" customHeight="1" spans="1:200">
      <c r="A136" s="3"/>
      <c r="B136" s="45"/>
      <c r="C136" s="45"/>
      <c r="D136" s="51"/>
      <c r="E136" s="51"/>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51"/>
      <c r="BO136" s="51"/>
      <c r="BP136" s="45"/>
      <c r="BQ136" s="45"/>
      <c r="BR136" s="45"/>
      <c r="BS136" s="45"/>
      <c r="BT136" s="45"/>
      <c r="BU136" s="45"/>
      <c r="BV136" s="45"/>
      <c r="BW136" s="45"/>
      <c r="BX136" s="45"/>
      <c r="BY136" s="45"/>
      <c r="BZ136" s="45"/>
      <c r="CA136" s="45"/>
      <c r="CB136" s="45"/>
      <c r="CC136" s="45"/>
      <c r="CD136" s="45"/>
      <c r="CE136" s="52"/>
      <c r="CF136" s="53"/>
      <c r="CG136" s="53"/>
      <c r="CH136" s="53"/>
      <c r="CI136" s="53"/>
      <c r="CX136" s="37"/>
      <c r="GR136" s="37"/>
    </row>
    <row r="137" ht="15" customHeight="1" spans="1:200">
      <c r="A137" s="3"/>
      <c r="B137" s="45"/>
      <c r="C137" s="45"/>
      <c r="D137" s="51"/>
      <c r="E137" s="51"/>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51"/>
      <c r="BO137" s="51"/>
      <c r="BP137" s="45"/>
      <c r="BQ137" s="45"/>
      <c r="BR137" s="45"/>
      <c r="BS137" s="45"/>
      <c r="BT137" s="45"/>
      <c r="BU137" s="45"/>
      <c r="BV137" s="45"/>
      <c r="BW137" s="45"/>
      <c r="BX137" s="45"/>
      <c r="BY137" s="45"/>
      <c r="BZ137" s="45"/>
      <c r="CA137" s="45"/>
      <c r="CB137" s="45"/>
      <c r="CC137" s="45"/>
      <c r="CD137" s="45"/>
      <c r="CE137" s="52"/>
      <c r="CF137" s="53"/>
      <c r="CG137" s="53"/>
      <c r="CH137" s="53"/>
      <c r="CI137" s="53"/>
      <c r="CX137" s="37"/>
      <c r="GR137" s="37"/>
    </row>
    <row r="138" ht="15" customHeight="1" spans="1:200">
      <c r="A138" s="3"/>
      <c r="B138" s="45"/>
      <c r="C138" s="45"/>
      <c r="D138" s="51"/>
      <c r="E138" s="51"/>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51"/>
      <c r="BO138" s="51"/>
      <c r="BP138" s="45"/>
      <c r="BQ138" s="45"/>
      <c r="BR138" s="45"/>
      <c r="BS138" s="45"/>
      <c r="BT138" s="45"/>
      <c r="BU138" s="45"/>
      <c r="BV138" s="45"/>
      <c r="BW138" s="45"/>
      <c r="BX138" s="45"/>
      <c r="BY138" s="45"/>
      <c r="BZ138" s="45"/>
      <c r="CA138" s="45"/>
      <c r="CB138" s="45"/>
      <c r="CC138" s="45"/>
      <c r="CD138" s="45"/>
      <c r="CE138" s="52"/>
      <c r="CF138" s="53"/>
      <c r="CG138" s="53"/>
      <c r="CH138" s="53"/>
      <c r="CI138" s="53"/>
      <c r="CX138" s="37"/>
      <c r="GR138" s="37"/>
    </row>
    <row r="139" ht="15" customHeight="1" spans="1:200">
      <c r="A139" s="3"/>
      <c r="B139" s="45"/>
      <c r="C139" s="45"/>
      <c r="D139" s="51"/>
      <c r="E139" s="51"/>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51"/>
      <c r="BO139" s="51"/>
      <c r="BP139" s="45"/>
      <c r="BQ139" s="45"/>
      <c r="BR139" s="45"/>
      <c r="BS139" s="45"/>
      <c r="BT139" s="45"/>
      <c r="BU139" s="45"/>
      <c r="BV139" s="45"/>
      <c r="BW139" s="45"/>
      <c r="BX139" s="45"/>
      <c r="BY139" s="45"/>
      <c r="BZ139" s="45"/>
      <c r="CA139" s="45"/>
      <c r="CB139" s="45"/>
      <c r="CC139" s="45"/>
      <c r="CD139" s="45"/>
      <c r="CE139" s="52"/>
      <c r="CF139" s="53"/>
      <c r="CG139" s="53"/>
      <c r="CH139" s="53"/>
      <c r="CI139" s="53"/>
      <c r="CX139" s="37"/>
      <c r="GR139" s="37"/>
    </row>
    <row r="140" ht="15" customHeight="1" spans="1:200">
      <c r="A140" s="3"/>
      <c r="B140" s="45"/>
      <c r="C140" s="45"/>
      <c r="D140" s="51"/>
      <c r="E140" s="51"/>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51"/>
      <c r="BO140" s="51"/>
      <c r="BP140" s="45"/>
      <c r="BQ140" s="45"/>
      <c r="BR140" s="45"/>
      <c r="BS140" s="45"/>
      <c r="BT140" s="45"/>
      <c r="BU140" s="45"/>
      <c r="BV140" s="45"/>
      <c r="BW140" s="45"/>
      <c r="BX140" s="45"/>
      <c r="BY140" s="45"/>
      <c r="BZ140" s="45"/>
      <c r="CA140" s="45"/>
      <c r="CB140" s="45"/>
      <c r="CC140" s="45"/>
      <c r="CD140" s="45"/>
      <c r="CE140" s="52"/>
      <c r="CF140" s="53"/>
      <c r="CG140" s="53"/>
      <c r="CH140" s="53"/>
      <c r="CI140" s="53"/>
      <c r="CX140" s="37"/>
      <c r="GR140" s="37"/>
    </row>
    <row r="141" ht="15" customHeight="1" spans="1:200">
      <c r="A141" s="3"/>
      <c r="B141" s="45"/>
      <c r="C141" s="45"/>
      <c r="D141" s="51"/>
      <c r="E141" s="51"/>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51"/>
      <c r="BO141" s="51"/>
      <c r="BP141" s="45"/>
      <c r="BQ141" s="45"/>
      <c r="BR141" s="45"/>
      <c r="BS141" s="45"/>
      <c r="BT141" s="45"/>
      <c r="BU141" s="45"/>
      <c r="BV141" s="45"/>
      <c r="BW141" s="45"/>
      <c r="BX141" s="45"/>
      <c r="BY141" s="45"/>
      <c r="BZ141" s="45"/>
      <c r="CA141" s="45"/>
      <c r="CB141" s="45"/>
      <c r="CC141" s="45"/>
      <c r="CD141" s="45"/>
      <c r="CE141" s="52"/>
      <c r="CF141" s="53"/>
      <c r="CG141" s="53"/>
      <c r="CH141" s="53"/>
      <c r="CI141" s="53"/>
      <c r="CX141" s="37"/>
      <c r="GR141" s="37"/>
    </row>
    <row r="142" ht="15" customHeight="1" spans="1:200">
      <c r="A142" s="3"/>
      <c r="B142" s="45"/>
      <c r="C142" s="45"/>
      <c r="D142" s="51"/>
      <c r="E142" s="51"/>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51"/>
      <c r="BO142" s="51"/>
      <c r="BP142" s="45"/>
      <c r="BQ142" s="45"/>
      <c r="BR142" s="45"/>
      <c r="BS142" s="45"/>
      <c r="BT142" s="45"/>
      <c r="BU142" s="45"/>
      <c r="BV142" s="45"/>
      <c r="BW142" s="45"/>
      <c r="BX142" s="45"/>
      <c r="BY142" s="45"/>
      <c r="BZ142" s="45"/>
      <c r="CA142" s="45"/>
      <c r="CB142" s="45"/>
      <c r="CC142" s="45"/>
      <c r="CD142" s="45"/>
      <c r="CE142" s="52"/>
      <c r="CF142" s="53"/>
      <c r="CG142" s="53"/>
      <c r="CH142" s="53"/>
      <c r="CI142" s="53"/>
      <c r="CX142" s="37"/>
      <c r="GR142" s="37"/>
    </row>
    <row r="143" ht="15" customHeight="1" spans="1:200">
      <c r="A143" s="3"/>
      <c r="B143" s="45"/>
      <c r="C143" s="45"/>
      <c r="D143" s="51"/>
      <c r="E143" s="51"/>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51"/>
      <c r="BO143" s="51"/>
      <c r="BP143" s="45"/>
      <c r="BQ143" s="45"/>
      <c r="BR143" s="45"/>
      <c r="BS143" s="45"/>
      <c r="BT143" s="45"/>
      <c r="BU143" s="45"/>
      <c r="BV143" s="45"/>
      <c r="BW143" s="45"/>
      <c r="BX143" s="45"/>
      <c r="BY143" s="45"/>
      <c r="BZ143" s="45"/>
      <c r="CA143" s="45"/>
      <c r="CB143" s="45"/>
      <c r="CC143" s="45"/>
      <c r="CD143" s="45"/>
      <c r="CE143" s="52"/>
      <c r="CF143" s="53"/>
      <c r="CG143" s="53"/>
      <c r="CH143" s="53"/>
      <c r="CI143" s="53"/>
      <c r="CX143" s="37"/>
      <c r="GR143" s="37"/>
    </row>
    <row r="144" ht="15" customHeight="1" spans="1:200">
      <c r="A144" s="3"/>
      <c r="B144" s="45"/>
      <c r="C144" s="45"/>
      <c r="D144" s="51"/>
      <c r="E144" s="51"/>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51"/>
      <c r="BO144" s="51"/>
      <c r="BP144" s="45"/>
      <c r="BQ144" s="45"/>
      <c r="BR144" s="45"/>
      <c r="BS144" s="45"/>
      <c r="BT144" s="45"/>
      <c r="BU144" s="45"/>
      <c r="BV144" s="45"/>
      <c r="BW144" s="45"/>
      <c r="BX144" s="45"/>
      <c r="BY144" s="45"/>
      <c r="BZ144" s="45"/>
      <c r="CA144" s="45"/>
      <c r="CB144" s="45"/>
      <c r="CC144" s="45"/>
      <c r="CD144" s="45"/>
      <c r="CE144" s="52"/>
      <c r="CF144" s="53"/>
      <c r="CG144" s="53"/>
      <c r="CH144" s="53"/>
      <c r="CI144" s="53"/>
      <c r="CX144" s="37"/>
      <c r="GR144" s="37"/>
    </row>
    <row r="145" ht="15" customHeight="1" spans="1:200">
      <c r="A145" s="3"/>
      <c r="B145" s="45"/>
      <c r="C145" s="45"/>
      <c r="D145" s="51"/>
      <c r="E145" s="51"/>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51"/>
      <c r="BO145" s="51"/>
      <c r="BP145" s="45"/>
      <c r="BQ145" s="45"/>
      <c r="BR145" s="45"/>
      <c r="BS145" s="45"/>
      <c r="BT145" s="45"/>
      <c r="BU145" s="45"/>
      <c r="BV145" s="45"/>
      <c r="BW145" s="45"/>
      <c r="BX145" s="45"/>
      <c r="BY145" s="45"/>
      <c r="BZ145" s="45"/>
      <c r="CA145" s="45"/>
      <c r="CB145" s="45"/>
      <c r="CC145" s="45"/>
      <c r="CD145" s="45"/>
      <c r="CE145" s="52"/>
      <c r="CF145" s="53"/>
      <c r="CG145" s="53"/>
      <c r="CH145" s="53"/>
      <c r="CI145" s="53"/>
      <c r="CX145" s="37"/>
      <c r="GR145" s="37"/>
    </row>
    <row r="146" ht="15" customHeight="1" spans="1:200">
      <c r="A146" s="3"/>
      <c r="B146" s="45"/>
      <c r="C146" s="45"/>
      <c r="D146" s="51"/>
      <c r="E146" s="51"/>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51"/>
      <c r="BO146" s="51"/>
      <c r="BP146" s="45"/>
      <c r="BQ146" s="45"/>
      <c r="BR146" s="45"/>
      <c r="BS146" s="45"/>
      <c r="BT146" s="45"/>
      <c r="BU146" s="45"/>
      <c r="BV146" s="45"/>
      <c r="BW146" s="45"/>
      <c r="BX146" s="45"/>
      <c r="BY146" s="45"/>
      <c r="BZ146" s="45"/>
      <c r="CA146" s="45"/>
      <c r="CB146" s="45"/>
      <c r="CC146" s="45"/>
      <c r="CD146" s="45"/>
      <c r="CE146" s="52"/>
      <c r="CF146" s="53"/>
      <c r="CG146" s="53"/>
      <c r="CH146" s="53"/>
      <c r="CI146" s="53"/>
      <c r="CX146" s="37"/>
      <c r="GR146" s="37"/>
    </row>
    <row r="147" ht="15" customHeight="1" spans="1:200">
      <c r="A147" s="3"/>
      <c r="B147" s="45"/>
      <c r="C147" s="45"/>
      <c r="D147" s="51"/>
      <c r="E147" s="51"/>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51"/>
      <c r="BO147" s="51"/>
      <c r="BP147" s="45"/>
      <c r="BQ147" s="45"/>
      <c r="BR147" s="45"/>
      <c r="BS147" s="45"/>
      <c r="BT147" s="45"/>
      <c r="BU147" s="45"/>
      <c r="BV147" s="45"/>
      <c r="BW147" s="45"/>
      <c r="BX147" s="45"/>
      <c r="BY147" s="45"/>
      <c r="BZ147" s="45"/>
      <c r="CA147" s="45"/>
      <c r="CB147" s="45"/>
      <c r="CC147" s="45"/>
      <c r="CD147" s="45"/>
      <c r="CE147" s="52"/>
      <c r="CF147" s="53"/>
      <c r="CG147" s="53"/>
      <c r="CH147" s="53"/>
      <c r="CI147" s="53"/>
      <c r="CX147" s="37"/>
      <c r="GR147" s="37"/>
    </row>
    <row r="148" ht="15" customHeight="1" spans="1:200">
      <c r="A148" s="3"/>
      <c r="B148" s="45"/>
      <c r="C148" s="45"/>
      <c r="D148" s="51"/>
      <c r="E148" s="51"/>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51"/>
      <c r="BO148" s="51"/>
      <c r="BP148" s="45"/>
      <c r="BQ148" s="45"/>
      <c r="BR148" s="45"/>
      <c r="BS148" s="45"/>
      <c r="BT148" s="45"/>
      <c r="BU148" s="45"/>
      <c r="BV148" s="45"/>
      <c r="BW148" s="45"/>
      <c r="BX148" s="45"/>
      <c r="BY148" s="45"/>
      <c r="BZ148" s="45"/>
      <c r="CA148" s="45"/>
      <c r="CB148" s="45"/>
      <c r="CC148" s="45"/>
      <c r="CD148" s="45"/>
      <c r="CE148" s="52"/>
      <c r="CF148" s="53"/>
      <c r="CG148" s="53"/>
      <c r="CH148" s="53"/>
      <c r="CI148" s="53"/>
      <c r="CX148" s="37"/>
      <c r="GR148" s="37"/>
    </row>
    <row r="149" ht="15" customHeight="1" spans="1:200">
      <c r="A149" s="3"/>
      <c r="B149" s="45"/>
      <c r="C149" s="45"/>
      <c r="D149" s="51"/>
      <c r="E149" s="51"/>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51"/>
      <c r="BO149" s="51"/>
      <c r="BP149" s="45"/>
      <c r="BQ149" s="45"/>
      <c r="BR149" s="45"/>
      <c r="BS149" s="45"/>
      <c r="BT149" s="45"/>
      <c r="BU149" s="45"/>
      <c r="BV149" s="45"/>
      <c r="BW149" s="45"/>
      <c r="BX149" s="45"/>
      <c r="BY149" s="45"/>
      <c r="BZ149" s="45"/>
      <c r="CA149" s="45"/>
      <c r="CB149" s="45"/>
      <c r="CC149" s="45"/>
      <c r="CD149" s="45"/>
      <c r="CE149" s="52"/>
      <c r="CF149" s="53"/>
      <c r="CG149" s="53"/>
      <c r="CH149" s="53"/>
      <c r="CI149" s="53"/>
      <c r="CX149" s="37"/>
      <c r="GR149" s="37"/>
    </row>
    <row r="150" ht="15" customHeight="1" spans="1:200">
      <c r="A150" s="3"/>
      <c r="B150" s="45"/>
      <c r="C150" s="45"/>
      <c r="D150" s="51"/>
      <c r="E150" s="51"/>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51"/>
      <c r="BO150" s="51"/>
      <c r="BP150" s="45"/>
      <c r="BQ150" s="45"/>
      <c r="BR150" s="45"/>
      <c r="BS150" s="45"/>
      <c r="BT150" s="45"/>
      <c r="BU150" s="45"/>
      <c r="BV150" s="45"/>
      <c r="BW150" s="45"/>
      <c r="BX150" s="45"/>
      <c r="BY150" s="45"/>
      <c r="BZ150" s="45"/>
      <c r="CA150" s="45"/>
      <c r="CB150" s="45"/>
      <c r="CC150" s="45"/>
      <c r="CD150" s="45"/>
      <c r="CE150" s="52"/>
      <c r="CF150" s="53"/>
      <c r="CG150" s="53"/>
      <c r="CH150" s="53"/>
      <c r="CI150" s="53"/>
      <c r="CX150" s="37"/>
      <c r="GR150" s="37"/>
    </row>
    <row r="151" ht="15" customHeight="1" spans="1:200">
      <c r="A151" s="3"/>
      <c r="B151" s="45"/>
      <c r="C151" s="45"/>
      <c r="D151" s="51"/>
      <c r="E151" s="51"/>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51"/>
      <c r="BO151" s="51"/>
      <c r="BP151" s="45"/>
      <c r="BQ151" s="45"/>
      <c r="BR151" s="45"/>
      <c r="BS151" s="45"/>
      <c r="BT151" s="45"/>
      <c r="BU151" s="45"/>
      <c r="BV151" s="45"/>
      <c r="BW151" s="45"/>
      <c r="BX151" s="45"/>
      <c r="BY151" s="45"/>
      <c r="BZ151" s="45"/>
      <c r="CA151" s="45"/>
      <c r="CB151" s="45"/>
      <c r="CC151" s="45"/>
      <c r="CD151" s="45"/>
      <c r="CE151" s="52"/>
      <c r="CF151" s="53"/>
      <c r="CG151" s="53"/>
      <c r="CH151" s="53"/>
      <c r="CI151" s="53"/>
      <c r="CX151" s="37"/>
      <c r="GR151" s="37"/>
    </row>
    <row r="152" ht="15" customHeight="1" spans="1:200">
      <c r="A152" s="3"/>
      <c r="B152" s="45"/>
      <c r="C152" s="45"/>
      <c r="D152" s="51"/>
      <c r="E152" s="51"/>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51"/>
      <c r="BO152" s="51"/>
      <c r="BP152" s="45"/>
      <c r="BQ152" s="45"/>
      <c r="BR152" s="45"/>
      <c r="BS152" s="45"/>
      <c r="BT152" s="45"/>
      <c r="BU152" s="45"/>
      <c r="BV152" s="45"/>
      <c r="BW152" s="45"/>
      <c r="BX152" s="45"/>
      <c r="BY152" s="45"/>
      <c r="BZ152" s="45"/>
      <c r="CA152" s="45"/>
      <c r="CB152" s="45"/>
      <c r="CC152" s="45"/>
      <c r="CD152" s="45"/>
      <c r="CE152" s="52"/>
      <c r="CF152" s="53"/>
      <c r="CG152" s="53"/>
      <c r="CH152" s="53"/>
      <c r="CI152" s="53"/>
      <c r="CX152" s="37"/>
      <c r="GR152" s="37"/>
    </row>
    <row r="153" ht="15" customHeight="1" spans="1:200">
      <c r="A153" s="3"/>
      <c r="B153" s="45"/>
      <c r="C153" s="45"/>
      <c r="D153" s="51"/>
      <c r="E153" s="51"/>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51"/>
      <c r="BO153" s="51"/>
      <c r="BP153" s="45"/>
      <c r="BQ153" s="45"/>
      <c r="BR153" s="45"/>
      <c r="BS153" s="45"/>
      <c r="BT153" s="45"/>
      <c r="BU153" s="45"/>
      <c r="BV153" s="45"/>
      <c r="BW153" s="45"/>
      <c r="BX153" s="45"/>
      <c r="BY153" s="45"/>
      <c r="BZ153" s="45"/>
      <c r="CA153" s="45"/>
      <c r="CB153" s="45"/>
      <c r="CC153" s="45"/>
      <c r="CD153" s="45"/>
      <c r="CE153" s="52"/>
      <c r="CF153" s="53"/>
      <c r="CG153" s="53"/>
      <c r="CH153" s="53"/>
      <c r="CI153" s="53"/>
      <c r="CX153" s="37"/>
      <c r="GR153" s="37"/>
    </row>
    <row r="154" ht="15" customHeight="1" spans="1:200">
      <c r="A154" s="3"/>
      <c r="B154" s="45"/>
      <c r="C154" s="45"/>
      <c r="D154" s="51"/>
      <c r="E154" s="51"/>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51"/>
      <c r="BO154" s="51"/>
      <c r="BP154" s="45"/>
      <c r="BQ154" s="45"/>
      <c r="BR154" s="45"/>
      <c r="BS154" s="45"/>
      <c r="BT154" s="45"/>
      <c r="BU154" s="45"/>
      <c r="BV154" s="45"/>
      <c r="BW154" s="45"/>
      <c r="BX154" s="45"/>
      <c r="BY154" s="45"/>
      <c r="BZ154" s="45"/>
      <c r="CA154" s="45"/>
      <c r="CB154" s="45"/>
      <c r="CC154" s="45"/>
      <c r="CD154" s="45"/>
      <c r="CE154" s="52"/>
      <c r="CF154" s="53"/>
      <c r="CG154" s="53"/>
      <c r="CH154" s="53"/>
      <c r="CI154" s="53"/>
      <c r="CX154" s="37"/>
      <c r="GR154" s="37"/>
    </row>
    <row r="155" ht="15" customHeight="1" spans="1:200">
      <c r="A155" s="3"/>
      <c r="B155" s="45"/>
      <c r="C155" s="45"/>
      <c r="D155" s="51"/>
      <c r="E155" s="51"/>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51"/>
      <c r="BO155" s="51"/>
      <c r="BP155" s="45"/>
      <c r="BQ155" s="45"/>
      <c r="BR155" s="45"/>
      <c r="BS155" s="45"/>
      <c r="BT155" s="45"/>
      <c r="BU155" s="45"/>
      <c r="BV155" s="45"/>
      <c r="BW155" s="45"/>
      <c r="BX155" s="45"/>
      <c r="BY155" s="45"/>
      <c r="BZ155" s="45"/>
      <c r="CA155" s="45"/>
      <c r="CB155" s="45"/>
      <c r="CC155" s="45"/>
      <c r="CD155" s="45"/>
      <c r="CE155" s="52"/>
      <c r="CF155" s="53"/>
      <c r="CG155" s="53"/>
      <c r="CH155" s="53"/>
      <c r="CI155" s="53"/>
      <c r="CX155" s="37"/>
      <c r="GR155" s="37"/>
    </row>
    <row r="156" ht="15" customHeight="1" spans="1:200">
      <c r="A156" s="3"/>
      <c r="B156" s="45"/>
      <c r="C156" s="45"/>
      <c r="D156" s="51"/>
      <c r="E156" s="51"/>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51"/>
      <c r="BO156" s="51"/>
      <c r="BP156" s="45"/>
      <c r="BQ156" s="45"/>
      <c r="BR156" s="45"/>
      <c r="BS156" s="45"/>
      <c r="BT156" s="45"/>
      <c r="BU156" s="45"/>
      <c r="BV156" s="45"/>
      <c r="BW156" s="45"/>
      <c r="BX156" s="45"/>
      <c r="BY156" s="45"/>
      <c r="BZ156" s="45"/>
      <c r="CA156" s="45"/>
      <c r="CB156" s="45"/>
      <c r="CC156" s="45"/>
      <c r="CD156" s="45"/>
      <c r="CE156" s="52"/>
      <c r="CF156" s="53"/>
      <c r="CG156" s="53"/>
      <c r="CH156" s="53"/>
      <c r="CI156" s="53"/>
      <c r="CX156" s="37"/>
      <c r="GR156" s="37"/>
    </row>
    <row r="157" s="50" customFormat="1" ht="15" customHeight="1" spans="1:200">
      <c r="A157" s="3"/>
      <c r="B157" s="45"/>
      <c r="C157" s="45"/>
      <c r="D157" s="51"/>
      <c r="E157" s="51"/>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51"/>
      <c r="BO157" s="51"/>
      <c r="BP157" s="45"/>
      <c r="BQ157" s="45"/>
      <c r="BR157" s="45"/>
      <c r="BS157" s="45"/>
      <c r="BT157" s="45"/>
      <c r="BU157" s="45"/>
      <c r="BV157" s="45"/>
      <c r="BW157" s="45"/>
      <c r="BX157" s="45"/>
      <c r="BY157" s="45"/>
      <c r="BZ157" s="45"/>
      <c r="CA157" s="45"/>
      <c r="CB157" s="45"/>
      <c r="CC157" s="45"/>
      <c r="CD157" s="45"/>
      <c r="CE157" s="52"/>
      <c r="CF157" s="53"/>
      <c r="CG157" s="53"/>
      <c r="CH157" s="53"/>
      <c r="CI157" s="53"/>
      <c r="CU157" s="4"/>
      <c r="CW157" s="4"/>
      <c r="CX157" s="37"/>
      <c r="CY157" s="55"/>
      <c r="CZ157" s="55"/>
      <c r="DA157" s="55"/>
      <c r="DB157" s="55"/>
      <c r="DC157" s="55"/>
      <c r="DD157" s="55"/>
      <c r="DE157" s="55"/>
      <c r="DF157" s="55"/>
      <c r="DG157" s="55"/>
      <c r="DH157" s="55"/>
      <c r="DI157" s="55"/>
      <c r="DJ157" s="55"/>
      <c r="DK157" s="55"/>
      <c r="DL157" s="55"/>
      <c r="DM157" s="55"/>
      <c r="DN157" s="56"/>
      <c r="DO157" s="56"/>
      <c r="DP157" s="56"/>
      <c r="DQ157" s="56"/>
      <c r="DR157" s="56"/>
      <c r="DS157" s="56"/>
      <c r="DT157" s="56"/>
      <c r="DU157" s="56"/>
      <c r="DV157" s="56"/>
      <c r="DW157" s="56"/>
      <c r="DX157" s="56"/>
      <c r="DY157" s="56"/>
      <c r="DZ157" s="56"/>
      <c r="EA157" s="56"/>
      <c r="EB157" s="56"/>
      <c r="EC157" s="56"/>
      <c r="ED157" s="56"/>
      <c r="EE157" s="56"/>
      <c r="EF157" s="56"/>
      <c r="EG157" s="56"/>
      <c r="EH157" s="56"/>
      <c r="EI157" s="56"/>
      <c r="EJ157" s="56"/>
      <c r="EK157" s="56"/>
      <c r="EL157" s="56"/>
      <c r="EM157" s="56"/>
      <c r="EN157" s="56"/>
      <c r="EO157" s="56"/>
      <c r="EP157" s="56"/>
      <c r="EQ157" s="56"/>
      <c r="ER157" s="56"/>
      <c r="ES157" s="56"/>
      <c r="ET157" s="56"/>
      <c r="EU157" s="56"/>
      <c r="EV157" s="56"/>
      <c r="EW157" s="56"/>
      <c r="EX157" s="56"/>
      <c r="EY157" s="56"/>
      <c r="EZ157" s="56"/>
      <c r="FA157" s="56"/>
      <c r="FB157" s="56"/>
      <c r="FC157" s="56"/>
      <c r="FD157" s="56"/>
      <c r="FE157" s="56"/>
      <c r="FF157" s="56"/>
      <c r="FG157" s="56"/>
      <c r="FH157" s="56"/>
      <c r="FI157" s="56"/>
      <c r="FJ157" s="56"/>
      <c r="FK157" s="56"/>
      <c r="FL157" s="56"/>
      <c r="FM157" s="56"/>
      <c r="FN157" s="56"/>
      <c r="FO157" s="56"/>
      <c r="FP157" s="56"/>
      <c r="FQ157" s="56"/>
      <c r="FR157" s="56"/>
      <c r="FS157" s="56"/>
      <c r="FT157" s="56"/>
      <c r="FU157" s="56"/>
      <c r="FV157" s="56"/>
      <c r="FW157" s="56"/>
      <c r="FX157" s="56"/>
      <c r="FY157" s="56"/>
      <c r="FZ157" s="56"/>
      <c r="GA157" s="56"/>
      <c r="GB157" s="56"/>
      <c r="GC157" s="56"/>
      <c r="GD157" s="56"/>
      <c r="GE157" s="56"/>
      <c r="GF157" s="56"/>
      <c r="GG157" s="56"/>
      <c r="GH157" s="56"/>
      <c r="GI157" s="56"/>
      <c r="GJ157" s="56"/>
      <c r="GK157" s="56"/>
      <c r="GL157" s="56"/>
      <c r="GM157" s="56"/>
      <c r="GN157" s="56"/>
      <c r="GO157" s="56"/>
      <c r="GP157" s="56"/>
      <c r="GQ157" s="56"/>
      <c r="GR157" s="37"/>
    </row>
    <row r="158" ht="15" customHeight="1" spans="2:200">
      <c r="B158" s="45"/>
      <c r="C158" s="45"/>
      <c r="D158" s="51"/>
      <c r="E158" s="51"/>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51"/>
      <c r="BO158" s="51"/>
      <c r="BP158" s="45"/>
      <c r="BQ158" s="45"/>
      <c r="BR158" s="45"/>
      <c r="BS158" s="45"/>
      <c r="BT158" s="45"/>
      <c r="BU158" s="45"/>
      <c r="BV158" s="45"/>
      <c r="BW158" s="45"/>
      <c r="BX158" s="45"/>
      <c r="BY158" s="45"/>
      <c r="BZ158" s="45"/>
      <c r="CA158" s="45"/>
      <c r="CB158" s="45"/>
      <c r="CC158" s="45"/>
      <c r="CD158" s="45"/>
      <c r="CE158" s="52"/>
      <c r="CF158" s="53"/>
      <c r="CG158" s="53"/>
      <c r="CH158" s="53"/>
      <c r="CI158" s="53"/>
      <c r="CX158" s="37"/>
      <c r="GR158" s="37"/>
    </row>
    <row r="159" ht="15" customHeight="1" spans="2:200">
      <c r="B159" s="45"/>
      <c r="C159" s="45"/>
      <c r="D159" s="51"/>
      <c r="E159" s="51"/>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51"/>
      <c r="BO159" s="51"/>
      <c r="BP159" s="45"/>
      <c r="BQ159" s="45"/>
      <c r="BR159" s="45"/>
      <c r="BS159" s="45"/>
      <c r="BT159" s="45"/>
      <c r="BU159" s="45"/>
      <c r="BV159" s="45"/>
      <c r="BW159" s="45"/>
      <c r="BX159" s="45"/>
      <c r="BY159" s="45"/>
      <c r="BZ159" s="45"/>
      <c r="CA159" s="45"/>
      <c r="CB159" s="45"/>
      <c r="CC159" s="45"/>
      <c r="CD159" s="45"/>
      <c r="CE159" s="52"/>
      <c r="CF159" s="53"/>
      <c r="CG159" s="53"/>
      <c r="CH159" s="53"/>
      <c r="CI159" s="53"/>
      <c r="CX159" s="37"/>
      <c r="GR159" s="37"/>
    </row>
    <row r="160" ht="15" customHeight="1" spans="2:200">
      <c r="B160" s="45"/>
      <c r="C160" s="45"/>
      <c r="D160" s="51"/>
      <c r="E160" s="51"/>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51"/>
      <c r="BO160" s="51"/>
      <c r="BP160" s="45"/>
      <c r="BQ160" s="45"/>
      <c r="BR160" s="45"/>
      <c r="BS160" s="45"/>
      <c r="BT160" s="45"/>
      <c r="BU160" s="45"/>
      <c r="BV160" s="45"/>
      <c r="BW160" s="45"/>
      <c r="BX160" s="45"/>
      <c r="BY160" s="45"/>
      <c r="BZ160" s="45"/>
      <c r="CA160" s="45"/>
      <c r="CB160" s="45"/>
      <c r="CC160" s="45"/>
      <c r="CD160" s="45"/>
      <c r="CE160" s="52"/>
      <c r="CF160" s="53"/>
      <c r="CG160" s="53"/>
      <c r="CH160" s="53"/>
      <c r="CI160" s="53"/>
      <c r="CX160" s="37"/>
      <c r="GR160" s="37"/>
    </row>
    <row r="161" ht="15" customHeight="1" spans="2:200">
      <c r="B161" s="45"/>
      <c r="C161" s="45"/>
      <c r="D161" s="51"/>
      <c r="E161" s="51"/>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51"/>
      <c r="BO161" s="51"/>
      <c r="BP161" s="45"/>
      <c r="BQ161" s="45"/>
      <c r="BR161" s="45"/>
      <c r="BS161" s="45"/>
      <c r="BT161" s="45"/>
      <c r="BU161" s="45"/>
      <c r="BV161" s="45"/>
      <c r="BW161" s="45"/>
      <c r="BX161" s="45"/>
      <c r="BY161" s="45"/>
      <c r="BZ161" s="45"/>
      <c r="CA161" s="45"/>
      <c r="CB161" s="45"/>
      <c r="CC161" s="45"/>
      <c r="CD161" s="45"/>
      <c r="CE161" s="52"/>
      <c r="CF161" s="53"/>
      <c r="CG161" s="53"/>
      <c r="CH161" s="53"/>
      <c r="CI161" s="53"/>
      <c r="CX161" s="37"/>
      <c r="GR161" s="37"/>
    </row>
    <row r="162" ht="15" customHeight="1" spans="2:200">
      <c r="B162" s="45"/>
      <c r="C162" s="45"/>
      <c r="D162" s="51"/>
      <c r="E162" s="51"/>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51"/>
      <c r="BO162" s="51"/>
      <c r="BP162" s="45"/>
      <c r="BQ162" s="45"/>
      <c r="BR162" s="45"/>
      <c r="BS162" s="45"/>
      <c r="BT162" s="45"/>
      <c r="BU162" s="45"/>
      <c r="BV162" s="45"/>
      <c r="BW162" s="45"/>
      <c r="BX162" s="45"/>
      <c r="BY162" s="45"/>
      <c r="BZ162" s="45"/>
      <c r="CA162" s="45"/>
      <c r="CB162" s="45"/>
      <c r="CC162" s="45"/>
      <c r="CD162" s="45"/>
      <c r="CE162" s="52"/>
      <c r="CF162" s="53"/>
      <c r="CG162" s="53"/>
      <c r="CH162" s="53"/>
      <c r="CI162" s="53"/>
      <c r="CX162" s="37"/>
      <c r="GR162" s="37"/>
    </row>
    <row r="163" ht="15" customHeight="1" spans="2:200">
      <c r="B163" s="45"/>
      <c r="C163" s="45"/>
      <c r="D163" s="51"/>
      <c r="E163" s="51"/>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51"/>
      <c r="BO163" s="51"/>
      <c r="BP163" s="45"/>
      <c r="BQ163" s="45"/>
      <c r="BR163" s="45"/>
      <c r="BS163" s="45"/>
      <c r="BT163" s="45"/>
      <c r="BU163" s="45"/>
      <c r="BV163" s="45"/>
      <c r="BW163" s="45"/>
      <c r="BX163" s="45"/>
      <c r="BY163" s="45"/>
      <c r="BZ163" s="45"/>
      <c r="CA163" s="45"/>
      <c r="CB163" s="45"/>
      <c r="CC163" s="45"/>
      <c r="CD163" s="45"/>
      <c r="CE163" s="52"/>
      <c r="CF163" s="53"/>
      <c r="CG163" s="53"/>
      <c r="CH163" s="53"/>
      <c r="CI163" s="53"/>
      <c r="CX163" s="37"/>
      <c r="GR163" s="37"/>
    </row>
    <row r="164" ht="15" customHeight="1" spans="2:200">
      <c r="B164" s="45"/>
      <c r="C164" s="45"/>
      <c r="D164" s="51"/>
      <c r="E164" s="51"/>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51"/>
      <c r="BO164" s="51"/>
      <c r="BP164" s="45"/>
      <c r="BQ164" s="45"/>
      <c r="BR164" s="45"/>
      <c r="BS164" s="45"/>
      <c r="BT164" s="45"/>
      <c r="BU164" s="45"/>
      <c r="BV164" s="45"/>
      <c r="BW164" s="45"/>
      <c r="BX164" s="45"/>
      <c r="BY164" s="45"/>
      <c r="BZ164" s="45"/>
      <c r="CA164" s="45"/>
      <c r="CB164" s="45"/>
      <c r="CC164" s="45"/>
      <c r="CD164" s="45"/>
      <c r="CE164" s="52"/>
      <c r="CF164" s="53"/>
      <c r="CG164" s="53"/>
      <c r="CH164" s="53"/>
      <c r="CI164" s="53"/>
      <c r="CX164" s="37"/>
      <c r="GR164" s="37"/>
    </row>
    <row r="165" ht="15" customHeight="1" spans="2:200">
      <c r="B165" s="45"/>
      <c r="C165" s="45"/>
      <c r="D165" s="51"/>
      <c r="E165" s="51"/>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51"/>
      <c r="BO165" s="51"/>
      <c r="BP165" s="45"/>
      <c r="BQ165" s="45"/>
      <c r="BR165" s="45"/>
      <c r="BS165" s="45"/>
      <c r="BT165" s="45"/>
      <c r="BU165" s="45"/>
      <c r="BV165" s="45"/>
      <c r="BW165" s="45"/>
      <c r="BX165" s="45"/>
      <c r="BY165" s="45"/>
      <c r="BZ165" s="45"/>
      <c r="CA165" s="45"/>
      <c r="CB165" s="45"/>
      <c r="CC165" s="45"/>
      <c r="CD165" s="45"/>
      <c r="CE165" s="52"/>
      <c r="CF165" s="53"/>
      <c r="CG165" s="53"/>
      <c r="CH165" s="53"/>
      <c r="CI165" s="53"/>
      <c r="CX165" s="37"/>
      <c r="GR165" s="37"/>
    </row>
    <row r="166" ht="15" customHeight="1" spans="2:200">
      <c r="B166" s="45"/>
      <c r="C166" s="45"/>
      <c r="D166" s="51"/>
      <c r="E166" s="51"/>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51"/>
      <c r="BO166" s="51"/>
      <c r="BP166" s="45"/>
      <c r="BQ166" s="45"/>
      <c r="BR166" s="45"/>
      <c r="BS166" s="45"/>
      <c r="BT166" s="45"/>
      <c r="BU166" s="45"/>
      <c r="BV166" s="45"/>
      <c r="BW166" s="45"/>
      <c r="BX166" s="45"/>
      <c r="BY166" s="45"/>
      <c r="BZ166" s="45"/>
      <c r="CA166" s="45"/>
      <c r="CB166" s="45"/>
      <c r="CC166" s="45"/>
      <c r="CD166" s="45"/>
      <c r="CE166" s="52"/>
      <c r="CF166" s="53"/>
      <c r="CG166" s="53"/>
      <c r="CH166" s="53"/>
      <c r="CI166" s="53"/>
      <c r="CX166" s="37"/>
      <c r="GR166" s="37"/>
    </row>
    <row r="167" ht="15" customHeight="1" spans="2:200">
      <c r="B167" s="45"/>
      <c r="C167" s="45"/>
      <c r="D167" s="51"/>
      <c r="E167" s="51"/>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51"/>
      <c r="BO167" s="51"/>
      <c r="BP167" s="45"/>
      <c r="BQ167" s="45"/>
      <c r="BR167" s="45"/>
      <c r="BS167" s="45"/>
      <c r="BT167" s="45"/>
      <c r="BU167" s="45"/>
      <c r="BV167" s="45"/>
      <c r="BW167" s="45"/>
      <c r="BX167" s="45"/>
      <c r="BY167" s="45"/>
      <c r="BZ167" s="45"/>
      <c r="CA167" s="45"/>
      <c r="CB167" s="45"/>
      <c r="CC167" s="45"/>
      <c r="CD167" s="45"/>
      <c r="CE167" s="52"/>
      <c r="CF167" s="53"/>
      <c r="CG167" s="53"/>
      <c r="CH167" s="53"/>
      <c r="CI167" s="53"/>
      <c r="CX167" s="37"/>
      <c r="GR167" s="37"/>
    </row>
    <row r="168" ht="15" customHeight="1" spans="2:200">
      <c r="B168" s="45"/>
      <c r="C168" s="45"/>
      <c r="D168" s="51"/>
      <c r="E168" s="51"/>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51"/>
      <c r="BO168" s="51"/>
      <c r="BP168" s="45"/>
      <c r="BQ168" s="45"/>
      <c r="BR168" s="45"/>
      <c r="BS168" s="45"/>
      <c r="BT168" s="45"/>
      <c r="BU168" s="45"/>
      <c r="BV168" s="45"/>
      <c r="BW168" s="45"/>
      <c r="BX168" s="45"/>
      <c r="BY168" s="45"/>
      <c r="BZ168" s="45"/>
      <c r="CA168" s="45"/>
      <c r="CB168" s="45"/>
      <c r="CC168" s="45"/>
      <c r="CD168" s="45"/>
      <c r="CE168" s="52"/>
      <c r="CF168" s="53"/>
      <c r="CG168" s="53"/>
      <c r="CH168" s="53"/>
      <c r="CI168" s="53"/>
      <c r="CX168" s="37"/>
      <c r="GR168" s="37"/>
    </row>
    <row r="169" ht="15" customHeight="1" spans="2:200">
      <c r="B169" s="45"/>
      <c r="C169" s="45"/>
      <c r="D169" s="51"/>
      <c r="E169" s="51"/>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51"/>
      <c r="BO169" s="51"/>
      <c r="BP169" s="45"/>
      <c r="BQ169" s="45"/>
      <c r="BR169" s="45"/>
      <c r="BS169" s="45"/>
      <c r="BT169" s="45"/>
      <c r="BU169" s="45"/>
      <c r="BV169" s="45"/>
      <c r="BW169" s="45"/>
      <c r="BX169" s="45"/>
      <c r="BY169" s="45"/>
      <c r="BZ169" s="45"/>
      <c r="CA169" s="45"/>
      <c r="CB169" s="45"/>
      <c r="CC169" s="45"/>
      <c r="CD169" s="45"/>
      <c r="CE169" s="52"/>
      <c r="CF169" s="53"/>
      <c r="CG169" s="53"/>
      <c r="CH169" s="53"/>
      <c r="CI169" s="53"/>
      <c r="CX169" s="37"/>
      <c r="GR169" s="37"/>
    </row>
    <row r="170" ht="15" customHeight="1" spans="2:200">
      <c r="B170" s="45"/>
      <c r="C170" s="45"/>
      <c r="D170" s="51"/>
      <c r="E170" s="51"/>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51"/>
      <c r="BO170" s="51"/>
      <c r="BP170" s="45"/>
      <c r="BQ170" s="45"/>
      <c r="BR170" s="45"/>
      <c r="BS170" s="45"/>
      <c r="BT170" s="45"/>
      <c r="BU170" s="45"/>
      <c r="BV170" s="45"/>
      <c r="BW170" s="45"/>
      <c r="BX170" s="45"/>
      <c r="BY170" s="45"/>
      <c r="BZ170" s="45"/>
      <c r="CA170" s="45"/>
      <c r="CB170" s="45"/>
      <c r="CC170" s="45"/>
      <c r="CD170" s="45"/>
      <c r="CE170" s="52"/>
      <c r="CF170" s="53"/>
      <c r="CG170" s="53"/>
      <c r="CH170" s="53"/>
      <c r="CI170" s="53"/>
      <c r="CX170" s="37"/>
      <c r="GR170" s="37"/>
    </row>
    <row r="171" ht="15" customHeight="1" spans="2:200">
      <c r="B171" s="45"/>
      <c r="C171" s="45"/>
      <c r="D171" s="51"/>
      <c r="E171" s="51"/>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51"/>
      <c r="BO171" s="51"/>
      <c r="BP171" s="45"/>
      <c r="BQ171" s="45"/>
      <c r="BR171" s="45"/>
      <c r="BS171" s="45"/>
      <c r="BT171" s="45"/>
      <c r="BU171" s="45"/>
      <c r="BV171" s="45"/>
      <c r="BW171" s="45"/>
      <c r="BX171" s="45"/>
      <c r="BY171" s="45"/>
      <c r="BZ171" s="45"/>
      <c r="CA171" s="45"/>
      <c r="CB171" s="45"/>
      <c r="CC171" s="45"/>
      <c r="CD171" s="45"/>
      <c r="CE171" s="52"/>
      <c r="CF171" s="53"/>
      <c r="CG171" s="53"/>
      <c r="CH171" s="53"/>
      <c r="CI171" s="53"/>
      <c r="CX171" s="37"/>
      <c r="GR171" s="37"/>
    </row>
    <row r="172" ht="15" customHeight="1" spans="2:200">
      <c r="B172" s="45"/>
      <c r="C172" s="45"/>
      <c r="D172" s="51"/>
      <c r="E172" s="51"/>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51"/>
      <c r="BO172" s="51"/>
      <c r="BP172" s="45"/>
      <c r="BQ172" s="45"/>
      <c r="BR172" s="45"/>
      <c r="BS172" s="45"/>
      <c r="BT172" s="45"/>
      <c r="BU172" s="45"/>
      <c r="BV172" s="45"/>
      <c r="BW172" s="45"/>
      <c r="BX172" s="45"/>
      <c r="BY172" s="45"/>
      <c r="BZ172" s="45"/>
      <c r="CA172" s="45"/>
      <c r="CB172" s="45"/>
      <c r="CC172" s="45"/>
      <c r="CD172" s="45"/>
      <c r="CE172" s="52"/>
      <c r="CF172" s="53"/>
      <c r="CG172" s="53"/>
      <c r="CH172" s="53"/>
      <c r="CI172" s="53"/>
      <c r="CX172" s="37"/>
      <c r="GR172" s="37"/>
    </row>
    <row r="173" ht="15" customHeight="1" spans="2:200">
      <c r="B173" s="45"/>
      <c r="C173" s="45"/>
      <c r="D173" s="51"/>
      <c r="E173" s="51"/>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51"/>
      <c r="BO173" s="51"/>
      <c r="BP173" s="45"/>
      <c r="BQ173" s="45"/>
      <c r="BR173" s="45"/>
      <c r="BS173" s="45"/>
      <c r="BT173" s="45"/>
      <c r="BU173" s="45"/>
      <c r="BV173" s="45"/>
      <c r="BW173" s="45"/>
      <c r="BX173" s="45"/>
      <c r="BY173" s="45"/>
      <c r="BZ173" s="45"/>
      <c r="CA173" s="45"/>
      <c r="CB173" s="45"/>
      <c r="CC173" s="45"/>
      <c r="CD173" s="45"/>
      <c r="CE173" s="52"/>
      <c r="CF173" s="53"/>
      <c r="CG173" s="53"/>
      <c r="CH173" s="53"/>
      <c r="CI173" s="53"/>
      <c r="CX173" s="37"/>
      <c r="GR173" s="37"/>
    </row>
    <row r="174" ht="15" customHeight="1" spans="2:200">
      <c r="B174" s="45"/>
      <c r="C174" s="45"/>
      <c r="D174" s="51"/>
      <c r="E174" s="51"/>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51"/>
      <c r="BO174" s="51"/>
      <c r="BP174" s="45"/>
      <c r="BQ174" s="45"/>
      <c r="BR174" s="45"/>
      <c r="BS174" s="45"/>
      <c r="BT174" s="45"/>
      <c r="BU174" s="45"/>
      <c r="BV174" s="45"/>
      <c r="BW174" s="45"/>
      <c r="BX174" s="45"/>
      <c r="BY174" s="45"/>
      <c r="BZ174" s="45"/>
      <c r="CA174" s="45"/>
      <c r="CB174" s="45"/>
      <c r="CC174" s="45"/>
      <c r="CD174" s="45"/>
      <c r="CE174" s="52"/>
      <c r="CF174" s="53"/>
      <c r="CG174" s="53"/>
      <c r="CH174" s="53"/>
      <c r="CI174" s="53"/>
      <c r="CX174" s="37"/>
      <c r="GR174" s="37"/>
    </row>
    <row r="175" ht="15" customHeight="1" spans="2:200">
      <c r="B175" s="45"/>
      <c r="C175" s="45"/>
      <c r="D175" s="51"/>
      <c r="E175" s="51"/>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51"/>
      <c r="BO175" s="51"/>
      <c r="BP175" s="45"/>
      <c r="BQ175" s="45"/>
      <c r="BR175" s="45"/>
      <c r="BS175" s="45"/>
      <c r="BT175" s="45"/>
      <c r="BU175" s="45"/>
      <c r="BV175" s="45"/>
      <c r="BW175" s="45"/>
      <c r="BX175" s="45"/>
      <c r="BY175" s="45"/>
      <c r="BZ175" s="45"/>
      <c r="CA175" s="45"/>
      <c r="CB175" s="45"/>
      <c r="CC175" s="45"/>
      <c r="CD175" s="45"/>
      <c r="CE175" s="52"/>
      <c r="CF175" s="53"/>
      <c r="CG175" s="53"/>
      <c r="CH175" s="53"/>
      <c r="CI175" s="53"/>
      <c r="CX175" s="37"/>
      <c r="GR175" s="37"/>
    </row>
    <row r="176" ht="15" customHeight="1" spans="2:200">
      <c r="B176" s="45"/>
      <c r="C176" s="45"/>
      <c r="D176" s="51"/>
      <c r="E176" s="51"/>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51"/>
      <c r="BO176" s="51"/>
      <c r="BP176" s="45"/>
      <c r="BQ176" s="45"/>
      <c r="BR176" s="45"/>
      <c r="BS176" s="45"/>
      <c r="BT176" s="45"/>
      <c r="BU176" s="45"/>
      <c r="BV176" s="45"/>
      <c r="BW176" s="45"/>
      <c r="BX176" s="45"/>
      <c r="BY176" s="45"/>
      <c r="BZ176" s="45"/>
      <c r="CA176" s="45"/>
      <c r="CB176" s="45"/>
      <c r="CC176" s="45"/>
      <c r="CD176" s="45"/>
      <c r="CE176" s="52"/>
      <c r="CF176" s="53"/>
      <c r="CG176" s="53"/>
      <c r="CH176" s="53"/>
      <c r="CI176" s="53"/>
      <c r="CX176" s="37"/>
      <c r="GR176" s="37"/>
    </row>
    <row r="177" ht="15" customHeight="1" spans="2:200">
      <c r="B177" s="45"/>
      <c r="C177" s="45"/>
      <c r="D177" s="51"/>
      <c r="E177" s="51"/>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51"/>
      <c r="BO177" s="51"/>
      <c r="BP177" s="45"/>
      <c r="BQ177" s="45"/>
      <c r="BR177" s="45"/>
      <c r="BS177" s="45"/>
      <c r="BT177" s="45"/>
      <c r="BU177" s="45"/>
      <c r="BV177" s="45"/>
      <c r="BW177" s="45"/>
      <c r="BX177" s="45"/>
      <c r="BY177" s="45"/>
      <c r="BZ177" s="45"/>
      <c r="CA177" s="45"/>
      <c r="CB177" s="45"/>
      <c r="CC177" s="45"/>
      <c r="CD177" s="45"/>
      <c r="CE177" s="52"/>
      <c r="CF177" s="53"/>
      <c r="CG177" s="53"/>
      <c r="CH177" s="53"/>
      <c r="CI177" s="53"/>
      <c r="CX177" s="37"/>
      <c r="GR177" s="37"/>
    </row>
    <row r="178" ht="15" customHeight="1" spans="2:200">
      <c r="B178" s="45"/>
      <c r="C178" s="45"/>
      <c r="D178" s="51"/>
      <c r="E178" s="51"/>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51"/>
      <c r="BO178" s="51"/>
      <c r="BP178" s="45"/>
      <c r="BQ178" s="45"/>
      <c r="BR178" s="45"/>
      <c r="BS178" s="45"/>
      <c r="BT178" s="45"/>
      <c r="BU178" s="45"/>
      <c r="BV178" s="45"/>
      <c r="BW178" s="45"/>
      <c r="BX178" s="45"/>
      <c r="BY178" s="45"/>
      <c r="BZ178" s="45"/>
      <c r="CA178" s="45"/>
      <c r="CB178" s="45"/>
      <c r="CC178" s="45"/>
      <c r="CD178" s="45"/>
      <c r="CE178" s="52"/>
      <c r="CF178" s="53"/>
      <c r="CG178" s="53"/>
      <c r="CH178" s="53"/>
      <c r="CI178" s="53"/>
      <c r="CX178" s="37"/>
      <c r="GR178" s="37"/>
    </row>
    <row r="179" ht="15" customHeight="1" spans="2:200">
      <c r="B179" s="45"/>
      <c r="C179" s="45"/>
      <c r="D179" s="51"/>
      <c r="E179" s="51"/>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51"/>
      <c r="BO179" s="51"/>
      <c r="BP179" s="45"/>
      <c r="BQ179" s="45"/>
      <c r="BR179" s="45"/>
      <c r="BS179" s="45"/>
      <c r="BT179" s="45"/>
      <c r="BU179" s="45"/>
      <c r="BV179" s="45"/>
      <c r="BW179" s="45"/>
      <c r="BX179" s="45"/>
      <c r="BY179" s="45"/>
      <c r="BZ179" s="45"/>
      <c r="CA179" s="45"/>
      <c r="CB179" s="45"/>
      <c r="CC179" s="45"/>
      <c r="CD179" s="45"/>
      <c r="CE179" s="52"/>
      <c r="CF179" s="53"/>
      <c r="CG179" s="53"/>
      <c r="CH179" s="53"/>
      <c r="CI179" s="53"/>
      <c r="CX179" s="37"/>
      <c r="GR179" s="37"/>
    </row>
    <row r="180" ht="15" customHeight="1" spans="2:200">
      <c r="B180" s="45"/>
      <c r="C180" s="45"/>
      <c r="D180" s="51"/>
      <c r="E180" s="51"/>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51"/>
      <c r="BO180" s="51"/>
      <c r="BP180" s="45"/>
      <c r="BQ180" s="45"/>
      <c r="BR180" s="45"/>
      <c r="BS180" s="45"/>
      <c r="BT180" s="45"/>
      <c r="BU180" s="45"/>
      <c r="BV180" s="45"/>
      <c r="BW180" s="45"/>
      <c r="BX180" s="45"/>
      <c r="BY180" s="45"/>
      <c r="BZ180" s="45"/>
      <c r="CA180" s="45"/>
      <c r="CB180" s="45"/>
      <c r="CC180" s="45"/>
      <c r="CD180" s="45"/>
      <c r="CE180" s="52"/>
      <c r="CF180" s="53"/>
      <c r="CG180" s="53"/>
      <c r="CH180" s="53"/>
      <c r="CI180" s="53"/>
      <c r="CX180" s="37"/>
      <c r="GR180" s="37"/>
    </row>
    <row r="181" ht="15" customHeight="1" spans="2:200">
      <c r="B181" s="45"/>
      <c r="C181" s="45"/>
      <c r="D181" s="51"/>
      <c r="E181" s="51"/>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51"/>
      <c r="BO181" s="51"/>
      <c r="BP181" s="45"/>
      <c r="BQ181" s="45"/>
      <c r="BR181" s="45"/>
      <c r="BS181" s="45"/>
      <c r="BT181" s="45"/>
      <c r="BU181" s="45"/>
      <c r="BV181" s="45"/>
      <c r="BW181" s="45"/>
      <c r="BX181" s="45"/>
      <c r="BY181" s="45"/>
      <c r="BZ181" s="45"/>
      <c r="CA181" s="45"/>
      <c r="CB181" s="45"/>
      <c r="CC181" s="45"/>
      <c r="CD181" s="45"/>
      <c r="CE181" s="52"/>
      <c r="CF181" s="53"/>
      <c r="CG181" s="53"/>
      <c r="CH181" s="53"/>
      <c r="CI181" s="53"/>
      <c r="CX181" s="37"/>
      <c r="GR181" s="37"/>
    </row>
    <row r="182" ht="15" customHeight="1" spans="2:200">
      <c r="B182" s="45"/>
      <c r="C182" s="45"/>
      <c r="D182" s="51"/>
      <c r="E182" s="51"/>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51"/>
      <c r="BO182" s="51"/>
      <c r="BP182" s="45"/>
      <c r="BQ182" s="45"/>
      <c r="BR182" s="45"/>
      <c r="BS182" s="45"/>
      <c r="BT182" s="45"/>
      <c r="BU182" s="45"/>
      <c r="BV182" s="45"/>
      <c r="BW182" s="45"/>
      <c r="BX182" s="45"/>
      <c r="BY182" s="45"/>
      <c r="BZ182" s="45"/>
      <c r="CA182" s="45"/>
      <c r="CB182" s="45"/>
      <c r="CC182" s="45"/>
      <c r="CD182" s="45"/>
      <c r="CE182" s="52"/>
      <c r="CF182" s="53"/>
      <c r="CG182" s="53"/>
      <c r="CH182" s="53"/>
      <c r="CI182" s="53"/>
      <c r="CX182" s="37"/>
      <c r="GR182" s="37"/>
    </row>
    <row r="183" ht="15" customHeight="1" spans="2:200">
      <c r="B183" s="45"/>
      <c r="C183" s="45"/>
      <c r="D183" s="51"/>
      <c r="E183" s="51"/>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51"/>
      <c r="BO183" s="51"/>
      <c r="BP183" s="45"/>
      <c r="BQ183" s="45"/>
      <c r="BR183" s="45"/>
      <c r="BS183" s="45"/>
      <c r="BT183" s="45"/>
      <c r="BU183" s="45"/>
      <c r="BV183" s="45"/>
      <c r="BW183" s="45"/>
      <c r="BX183" s="45"/>
      <c r="BY183" s="45"/>
      <c r="BZ183" s="45"/>
      <c r="CA183" s="45"/>
      <c r="CB183" s="45"/>
      <c r="CC183" s="45"/>
      <c r="CD183" s="45"/>
      <c r="CE183" s="52"/>
      <c r="CF183" s="53"/>
      <c r="CG183" s="53"/>
      <c r="CH183" s="53"/>
      <c r="CI183" s="53"/>
      <c r="CX183" s="37"/>
      <c r="GR183" s="37"/>
    </row>
    <row r="184" ht="15" customHeight="1" spans="2:200">
      <c r="B184" s="45"/>
      <c r="C184" s="45"/>
      <c r="D184" s="51"/>
      <c r="E184" s="51"/>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51"/>
      <c r="BO184" s="51"/>
      <c r="BP184" s="45"/>
      <c r="BQ184" s="45"/>
      <c r="BR184" s="45"/>
      <c r="BS184" s="45"/>
      <c r="BT184" s="45"/>
      <c r="BU184" s="45"/>
      <c r="BV184" s="45"/>
      <c r="BW184" s="45"/>
      <c r="BX184" s="45"/>
      <c r="BY184" s="45"/>
      <c r="BZ184" s="45"/>
      <c r="CA184" s="45"/>
      <c r="CB184" s="45"/>
      <c r="CC184" s="45"/>
      <c r="CD184" s="45"/>
      <c r="CE184" s="52"/>
      <c r="CF184" s="53"/>
      <c r="CG184" s="53"/>
      <c r="CH184" s="53"/>
      <c r="CI184" s="53"/>
      <c r="CX184" s="37"/>
      <c r="GR184" s="37"/>
    </row>
    <row r="185" ht="15" customHeight="1" spans="2:200">
      <c r="B185" s="45"/>
      <c r="C185" s="45"/>
      <c r="D185" s="51"/>
      <c r="E185" s="51"/>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51"/>
      <c r="BO185" s="51"/>
      <c r="BP185" s="45"/>
      <c r="BQ185" s="45"/>
      <c r="BR185" s="45"/>
      <c r="BS185" s="45"/>
      <c r="BT185" s="45"/>
      <c r="BU185" s="45"/>
      <c r="BV185" s="45"/>
      <c r="BW185" s="45"/>
      <c r="BX185" s="45"/>
      <c r="BY185" s="45"/>
      <c r="BZ185" s="45"/>
      <c r="CA185" s="45"/>
      <c r="CB185" s="45"/>
      <c r="CC185" s="45"/>
      <c r="CD185" s="45"/>
      <c r="CE185" s="52"/>
      <c r="CF185" s="53"/>
      <c r="CG185" s="53"/>
      <c r="CH185" s="53"/>
      <c r="CI185" s="53"/>
      <c r="CX185" s="37"/>
      <c r="GR185" s="37"/>
    </row>
    <row r="186" ht="15" customHeight="1" spans="2:200">
      <c r="B186" s="45"/>
      <c r="C186" s="45"/>
      <c r="D186" s="51"/>
      <c r="E186" s="51"/>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51"/>
      <c r="BO186" s="51"/>
      <c r="BP186" s="45"/>
      <c r="BQ186" s="45"/>
      <c r="BR186" s="45"/>
      <c r="BS186" s="45"/>
      <c r="BT186" s="45"/>
      <c r="BU186" s="45"/>
      <c r="BV186" s="45"/>
      <c r="BW186" s="45"/>
      <c r="BX186" s="45"/>
      <c r="BY186" s="45"/>
      <c r="BZ186" s="45"/>
      <c r="CA186" s="45"/>
      <c r="CB186" s="45"/>
      <c r="CC186" s="45"/>
      <c r="CD186" s="45"/>
      <c r="CE186" s="52"/>
      <c r="CF186" s="53"/>
      <c r="CG186" s="53"/>
      <c r="CH186" s="53"/>
      <c r="CI186" s="53"/>
      <c r="CX186" s="37"/>
      <c r="GR186" s="37"/>
    </row>
    <row r="187" ht="15" customHeight="1" spans="2:200">
      <c r="B187" s="45"/>
      <c r="C187" s="45"/>
      <c r="D187" s="51"/>
      <c r="E187" s="51"/>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51"/>
      <c r="BO187" s="51"/>
      <c r="BP187" s="45"/>
      <c r="BQ187" s="45"/>
      <c r="BR187" s="45"/>
      <c r="BS187" s="45"/>
      <c r="BT187" s="45"/>
      <c r="BU187" s="45"/>
      <c r="BV187" s="45"/>
      <c r="BW187" s="45"/>
      <c r="BX187" s="45"/>
      <c r="BY187" s="45"/>
      <c r="BZ187" s="45"/>
      <c r="CA187" s="45"/>
      <c r="CB187" s="45"/>
      <c r="CC187" s="45"/>
      <c r="CD187" s="45"/>
      <c r="CE187" s="52"/>
      <c r="CF187" s="53"/>
      <c r="CG187" s="53"/>
      <c r="CH187" s="53"/>
      <c r="CI187" s="53"/>
      <c r="CX187" s="37"/>
      <c r="GR187" s="37"/>
    </row>
    <row r="188" ht="15" customHeight="1" spans="2:200">
      <c r="B188" s="45"/>
      <c r="C188" s="45"/>
      <c r="D188" s="51"/>
      <c r="E188" s="51"/>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51"/>
      <c r="BO188" s="51"/>
      <c r="BP188" s="45"/>
      <c r="BQ188" s="45"/>
      <c r="BR188" s="45"/>
      <c r="BS188" s="45"/>
      <c r="BT188" s="45"/>
      <c r="BU188" s="45"/>
      <c r="BV188" s="45"/>
      <c r="BW188" s="45"/>
      <c r="BX188" s="45"/>
      <c r="BY188" s="45"/>
      <c r="BZ188" s="45"/>
      <c r="CA188" s="45"/>
      <c r="CB188" s="45"/>
      <c r="CC188" s="45"/>
      <c r="CD188" s="45"/>
      <c r="CE188" s="52"/>
      <c r="CF188" s="53"/>
      <c r="CG188" s="53"/>
      <c r="CH188" s="53"/>
      <c r="CI188" s="53"/>
      <c r="CX188" s="37"/>
      <c r="GR188" s="37"/>
    </row>
    <row r="189" ht="15" customHeight="1" spans="2:200">
      <c r="B189" s="45"/>
      <c r="C189" s="45"/>
      <c r="D189" s="51"/>
      <c r="E189" s="51"/>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51"/>
      <c r="BO189" s="51"/>
      <c r="BP189" s="45"/>
      <c r="BQ189" s="45"/>
      <c r="BR189" s="45"/>
      <c r="BS189" s="45"/>
      <c r="BT189" s="45"/>
      <c r="BU189" s="45"/>
      <c r="BV189" s="45"/>
      <c r="BW189" s="45"/>
      <c r="BX189" s="45"/>
      <c r="BY189" s="45"/>
      <c r="BZ189" s="45"/>
      <c r="CA189" s="45"/>
      <c r="CB189" s="45"/>
      <c r="CC189" s="45"/>
      <c r="CD189" s="45"/>
      <c r="CE189" s="52"/>
      <c r="CF189" s="53"/>
      <c r="CG189" s="53"/>
      <c r="CH189" s="53"/>
      <c r="CI189" s="53"/>
      <c r="CX189" s="37"/>
      <c r="GR189" s="37"/>
    </row>
    <row r="190" ht="15" customHeight="1" spans="2:200">
      <c r="B190" s="45"/>
      <c r="C190" s="45"/>
      <c r="D190" s="51"/>
      <c r="E190" s="51"/>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51"/>
      <c r="BO190" s="51"/>
      <c r="BP190" s="45"/>
      <c r="BQ190" s="45"/>
      <c r="BR190" s="45"/>
      <c r="BS190" s="45"/>
      <c r="BT190" s="45"/>
      <c r="BU190" s="45"/>
      <c r="BV190" s="45"/>
      <c r="BW190" s="45"/>
      <c r="BX190" s="45"/>
      <c r="BY190" s="45"/>
      <c r="BZ190" s="45"/>
      <c r="CA190" s="45"/>
      <c r="CB190" s="45"/>
      <c r="CC190" s="45"/>
      <c r="CD190" s="45"/>
      <c r="CE190" s="52"/>
      <c r="CF190" s="53"/>
      <c r="CG190" s="53"/>
      <c r="CH190" s="53"/>
      <c r="CI190" s="53"/>
      <c r="CX190" s="37"/>
      <c r="GR190" s="37"/>
    </row>
    <row r="191" ht="15" customHeight="1" spans="2:200">
      <c r="B191" s="45"/>
      <c r="C191" s="45"/>
      <c r="D191" s="51"/>
      <c r="E191" s="51"/>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51"/>
      <c r="BO191" s="51"/>
      <c r="BP191" s="45"/>
      <c r="BQ191" s="45"/>
      <c r="BR191" s="45"/>
      <c r="BS191" s="45"/>
      <c r="BT191" s="45"/>
      <c r="BU191" s="45"/>
      <c r="BV191" s="45"/>
      <c r="BW191" s="45"/>
      <c r="BX191" s="45"/>
      <c r="BY191" s="45"/>
      <c r="BZ191" s="45"/>
      <c r="CA191" s="45"/>
      <c r="CB191" s="45"/>
      <c r="CC191" s="45"/>
      <c r="CD191" s="45"/>
      <c r="CE191" s="52"/>
      <c r="CF191" s="53"/>
      <c r="CG191" s="53"/>
      <c r="CH191" s="53"/>
      <c r="CI191" s="53"/>
      <c r="CX191" s="37"/>
      <c r="GR191" s="37"/>
    </row>
    <row r="192" ht="15" customHeight="1" spans="2:200">
      <c r="B192" s="45"/>
      <c r="C192" s="45"/>
      <c r="D192" s="51"/>
      <c r="E192" s="51"/>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51"/>
      <c r="BO192" s="51"/>
      <c r="BP192" s="45"/>
      <c r="BQ192" s="45"/>
      <c r="BR192" s="45"/>
      <c r="BS192" s="45"/>
      <c r="BT192" s="45"/>
      <c r="BU192" s="45"/>
      <c r="BV192" s="45"/>
      <c r="BW192" s="45"/>
      <c r="BX192" s="45"/>
      <c r="BY192" s="45"/>
      <c r="BZ192" s="45"/>
      <c r="CA192" s="45"/>
      <c r="CB192" s="45"/>
      <c r="CC192" s="45"/>
      <c r="CD192" s="45"/>
      <c r="CE192" s="52"/>
      <c r="CF192" s="53"/>
      <c r="CG192" s="53"/>
      <c r="CH192" s="53"/>
      <c r="CI192" s="53"/>
      <c r="CX192" s="37"/>
      <c r="GR192" s="37"/>
    </row>
    <row r="193" ht="15" customHeight="1" spans="2:200">
      <c r="B193" s="45"/>
      <c r="C193" s="45"/>
      <c r="D193" s="51"/>
      <c r="E193" s="51"/>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51"/>
      <c r="BO193" s="51"/>
      <c r="BP193" s="45"/>
      <c r="BQ193" s="45"/>
      <c r="BR193" s="45"/>
      <c r="BS193" s="45"/>
      <c r="BT193" s="45"/>
      <c r="BU193" s="45"/>
      <c r="BV193" s="45"/>
      <c r="BW193" s="45"/>
      <c r="BX193" s="45"/>
      <c r="BY193" s="45"/>
      <c r="BZ193" s="45"/>
      <c r="CA193" s="45"/>
      <c r="CB193" s="45"/>
      <c r="CC193" s="45"/>
      <c r="CD193" s="45"/>
      <c r="CE193" s="52"/>
      <c r="CF193" s="53"/>
      <c r="CG193" s="53"/>
      <c r="CH193" s="53"/>
      <c r="CI193" s="53"/>
      <c r="CX193" s="37"/>
      <c r="GR193" s="37"/>
    </row>
    <row r="194" ht="15" customHeight="1" spans="2:200">
      <c r="B194" s="45"/>
      <c r="C194" s="45"/>
      <c r="D194" s="51"/>
      <c r="E194" s="51"/>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51"/>
      <c r="BO194" s="51"/>
      <c r="BP194" s="45"/>
      <c r="BQ194" s="45"/>
      <c r="BR194" s="45"/>
      <c r="BS194" s="45"/>
      <c r="BT194" s="45"/>
      <c r="BU194" s="45"/>
      <c r="BV194" s="45"/>
      <c r="BW194" s="45"/>
      <c r="BX194" s="45"/>
      <c r="BY194" s="45"/>
      <c r="BZ194" s="45"/>
      <c r="CA194" s="45"/>
      <c r="CB194" s="45"/>
      <c r="CC194" s="45"/>
      <c r="CD194" s="45"/>
      <c r="CE194" s="52"/>
      <c r="CF194" s="53"/>
      <c r="CG194" s="53"/>
      <c r="CH194" s="53"/>
      <c r="CI194" s="53"/>
      <c r="CX194" s="37"/>
      <c r="GR194" s="37"/>
    </row>
    <row r="195" ht="15" customHeight="1" spans="2:200">
      <c r="B195" s="45"/>
      <c r="C195" s="45"/>
      <c r="D195" s="51"/>
      <c r="E195" s="51"/>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51"/>
      <c r="BO195" s="51"/>
      <c r="BP195" s="45"/>
      <c r="BQ195" s="45"/>
      <c r="BR195" s="45"/>
      <c r="BS195" s="45"/>
      <c r="BT195" s="45"/>
      <c r="BU195" s="45"/>
      <c r="BV195" s="45"/>
      <c r="BW195" s="45"/>
      <c r="BX195" s="45"/>
      <c r="BY195" s="45"/>
      <c r="BZ195" s="45"/>
      <c r="CA195" s="45"/>
      <c r="CB195" s="45"/>
      <c r="CC195" s="45"/>
      <c r="CD195" s="45"/>
      <c r="CE195" s="52"/>
      <c r="CF195" s="53"/>
      <c r="CG195" s="53"/>
      <c r="CH195" s="53"/>
      <c r="CI195" s="53"/>
      <c r="CX195" s="37"/>
      <c r="GR195" s="37"/>
    </row>
    <row r="196" ht="15" customHeight="1" spans="2:200">
      <c r="B196" s="45"/>
      <c r="C196" s="45"/>
      <c r="D196" s="51"/>
      <c r="E196" s="51"/>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51"/>
      <c r="BO196" s="51"/>
      <c r="BP196" s="45"/>
      <c r="BQ196" s="45"/>
      <c r="BR196" s="45"/>
      <c r="BS196" s="45"/>
      <c r="BT196" s="45"/>
      <c r="BU196" s="45"/>
      <c r="BV196" s="45"/>
      <c r="BW196" s="45"/>
      <c r="BX196" s="45"/>
      <c r="BY196" s="45"/>
      <c r="BZ196" s="45"/>
      <c r="CA196" s="45"/>
      <c r="CB196" s="45"/>
      <c r="CC196" s="45"/>
      <c r="CD196" s="45"/>
      <c r="CE196" s="52"/>
      <c r="CF196" s="53"/>
      <c r="CG196" s="53"/>
      <c r="CH196" s="53"/>
      <c r="CI196" s="53"/>
      <c r="CX196" s="37"/>
      <c r="GR196" s="37"/>
    </row>
    <row r="197" ht="15" customHeight="1" spans="2:200">
      <c r="B197" s="45"/>
      <c r="C197" s="45"/>
      <c r="D197" s="51"/>
      <c r="E197" s="51"/>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51"/>
      <c r="BO197" s="51"/>
      <c r="BP197" s="45"/>
      <c r="BQ197" s="45"/>
      <c r="BR197" s="45"/>
      <c r="BS197" s="45"/>
      <c r="BT197" s="45"/>
      <c r="BU197" s="45"/>
      <c r="BV197" s="45"/>
      <c r="BW197" s="45"/>
      <c r="BX197" s="45"/>
      <c r="BY197" s="45"/>
      <c r="BZ197" s="45"/>
      <c r="CA197" s="45"/>
      <c r="CB197" s="45"/>
      <c r="CC197" s="45"/>
      <c r="CD197" s="45"/>
      <c r="CE197" s="52"/>
      <c r="CF197" s="53"/>
      <c r="CG197" s="53"/>
      <c r="CH197" s="53"/>
      <c r="CI197" s="53"/>
      <c r="CX197" s="37"/>
      <c r="GR197" s="37"/>
    </row>
    <row r="198" ht="15" customHeight="1" spans="2:200">
      <c r="B198" s="45"/>
      <c r="C198" s="45"/>
      <c r="D198" s="51"/>
      <c r="E198" s="51"/>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51"/>
      <c r="BO198" s="51"/>
      <c r="BP198" s="45"/>
      <c r="BQ198" s="45"/>
      <c r="BR198" s="45"/>
      <c r="BS198" s="45"/>
      <c r="BT198" s="45"/>
      <c r="BU198" s="45"/>
      <c r="BV198" s="45"/>
      <c r="BW198" s="45"/>
      <c r="BX198" s="45"/>
      <c r="BY198" s="45"/>
      <c r="BZ198" s="45"/>
      <c r="CA198" s="45"/>
      <c r="CB198" s="45"/>
      <c r="CC198" s="45"/>
      <c r="CD198" s="45"/>
      <c r="CE198" s="52"/>
      <c r="CF198" s="53"/>
      <c r="CG198" s="53"/>
      <c r="CH198" s="53"/>
      <c r="CI198" s="53"/>
      <c r="CX198" s="37"/>
      <c r="GR198" s="37"/>
    </row>
    <row r="199" ht="15" customHeight="1" spans="2:200">
      <c r="B199" s="45"/>
      <c r="C199" s="45"/>
      <c r="D199" s="51"/>
      <c r="E199" s="51"/>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51"/>
      <c r="BO199" s="51"/>
      <c r="BP199" s="45"/>
      <c r="BQ199" s="45"/>
      <c r="BR199" s="45"/>
      <c r="BS199" s="45"/>
      <c r="BT199" s="45"/>
      <c r="BU199" s="45"/>
      <c r="BV199" s="45"/>
      <c r="BW199" s="45"/>
      <c r="BX199" s="45"/>
      <c r="BY199" s="45"/>
      <c r="BZ199" s="45"/>
      <c r="CA199" s="45"/>
      <c r="CB199" s="45"/>
      <c r="CC199" s="45"/>
      <c r="CD199" s="45"/>
      <c r="CE199" s="52"/>
      <c r="CF199" s="53"/>
      <c r="CG199" s="53"/>
      <c r="CH199" s="53"/>
      <c r="CI199" s="53"/>
      <c r="CX199" s="37"/>
      <c r="GR199" s="37"/>
    </row>
    <row r="200" ht="15" customHeight="1" spans="2:200">
      <c r="B200" s="45"/>
      <c r="C200" s="45"/>
      <c r="D200" s="51"/>
      <c r="E200" s="51"/>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51"/>
      <c r="BO200" s="51"/>
      <c r="BP200" s="45"/>
      <c r="BQ200" s="45"/>
      <c r="BR200" s="45"/>
      <c r="BS200" s="45"/>
      <c r="BT200" s="45"/>
      <c r="BU200" s="45"/>
      <c r="BV200" s="45"/>
      <c r="BW200" s="45"/>
      <c r="BX200" s="45"/>
      <c r="BY200" s="45"/>
      <c r="BZ200" s="45"/>
      <c r="CA200" s="45"/>
      <c r="CB200" s="45"/>
      <c r="CC200" s="45"/>
      <c r="CD200" s="45"/>
      <c r="CE200" s="52"/>
      <c r="CF200" s="53"/>
      <c r="CG200" s="53"/>
      <c r="CH200" s="53"/>
      <c r="CI200" s="53"/>
      <c r="CX200" s="37"/>
      <c r="GR200" s="37"/>
    </row>
    <row r="201" ht="15" customHeight="1" spans="2:200">
      <c r="B201" s="45"/>
      <c r="C201" s="45"/>
      <c r="D201" s="51"/>
      <c r="E201" s="51"/>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51"/>
      <c r="BO201" s="51"/>
      <c r="BP201" s="45"/>
      <c r="BQ201" s="45"/>
      <c r="BR201" s="45"/>
      <c r="BS201" s="45"/>
      <c r="BT201" s="45"/>
      <c r="BU201" s="45"/>
      <c r="BV201" s="45"/>
      <c r="BW201" s="45"/>
      <c r="BX201" s="45"/>
      <c r="BY201" s="45"/>
      <c r="BZ201" s="45"/>
      <c r="CA201" s="45"/>
      <c r="CB201" s="45"/>
      <c r="CC201" s="45"/>
      <c r="CD201" s="45"/>
      <c r="CE201" s="52"/>
      <c r="CF201" s="53"/>
      <c r="CG201" s="53"/>
      <c r="CH201" s="53"/>
      <c r="CI201" s="53"/>
      <c r="CX201" s="37"/>
      <c r="GR201" s="37"/>
    </row>
    <row r="202" ht="15" customHeight="1" spans="2:200">
      <c r="B202" s="45"/>
      <c r="C202" s="45"/>
      <c r="D202" s="51"/>
      <c r="E202" s="51"/>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51"/>
      <c r="BO202" s="51"/>
      <c r="BP202" s="45"/>
      <c r="BQ202" s="45"/>
      <c r="BR202" s="45"/>
      <c r="BS202" s="45"/>
      <c r="BT202" s="45"/>
      <c r="BU202" s="45"/>
      <c r="BV202" s="45"/>
      <c r="BW202" s="45"/>
      <c r="BX202" s="45"/>
      <c r="BY202" s="45"/>
      <c r="BZ202" s="45"/>
      <c r="CA202" s="45"/>
      <c r="CB202" s="45"/>
      <c r="CC202" s="45"/>
      <c r="CD202" s="45"/>
      <c r="CE202" s="52"/>
      <c r="CF202" s="53"/>
      <c r="CG202" s="53"/>
      <c r="CH202" s="53"/>
      <c r="CI202" s="53"/>
      <c r="CX202" s="37"/>
      <c r="GR202" s="37"/>
    </row>
    <row r="203" ht="15" customHeight="1" spans="2:200">
      <c r="B203" s="45"/>
      <c r="C203" s="45"/>
      <c r="D203" s="51"/>
      <c r="E203" s="51"/>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51"/>
      <c r="BO203" s="51"/>
      <c r="BP203" s="45"/>
      <c r="BQ203" s="45"/>
      <c r="BR203" s="45"/>
      <c r="BS203" s="45"/>
      <c r="BT203" s="45"/>
      <c r="BU203" s="45"/>
      <c r="BV203" s="45"/>
      <c r="BW203" s="45"/>
      <c r="BX203" s="45"/>
      <c r="BY203" s="45"/>
      <c r="BZ203" s="45"/>
      <c r="CA203" s="45"/>
      <c r="CB203" s="45"/>
      <c r="CC203" s="45"/>
      <c r="CD203" s="45"/>
      <c r="CE203" s="52"/>
      <c r="CF203" s="53"/>
      <c r="CG203" s="53"/>
      <c r="CH203" s="53"/>
      <c r="CI203" s="53"/>
      <c r="CX203" s="37"/>
      <c r="GR203" s="37"/>
    </row>
    <row r="204" ht="15" customHeight="1" spans="2:200">
      <c r="B204" s="45"/>
      <c r="C204" s="45"/>
      <c r="D204" s="51"/>
      <c r="E204" s="51"/>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51"/>
      <c r="BO204" s="51"/>
      <c r="BP204" s="45"/>
      <c r="BQ204" s="45"/>
      <c r="BR204" s="45"/>
      <c r="BS204" s="45"/>
      <c r="BT204" s="45"/>
      <c r="BU204" s="45"/>
      <c r="BV204" s="45"/>
      <c r="BW204" s="45"/>
      <c r="BX204" s="45"/>
      <c r="BY204" s="45"/>
      <c r="BZ204" s="45"/>
      <c r="CA204" s="45"/>
      <c r="CB204" s="45"/>
      <c r="CC204" s="45"/>
      <c r="CD204" s="45"/>
      <c r="CE204" s="52"/>
      <c r="CF204" s="53"/>
      <c r="CG204" s="53"/>
      <c r="CH204" s="53"/>
      <c r="CI204" s="53"/>
      <c r="CX204" s="37"/>
      <c r="GR204" s="37"/>
    </row>
    <row r="205" ht="15" customHeight="1" spans="2:200">
      <c r="B205" s="45"/>
      <c r="C205" s="45"/>
      <c r="D205" s="51"/>
      <c r="E205" s="51"/>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51"/>
      <c r="BO205" s="51"/>
      <c r="BP205" s="45"/>
      <c r="BQ205" s="45"/>
      <c r="BR205" s="45"/>
      <c r="BS205" s="45"/>
      <c r="BT205" s="45"/>
      <c r="BU205" s="45"/>
      <c r="BV205" s="45"/>
      <c r="BW205" s="45"/>
      <c r="BX205" s="45"/>
      <c r="BY205" s="45"/>
      <c r="BZ205" s="45"/>
      <c r="CA205" s="45"/>
      <c r="CB205" s="45"/>
      <c r="CC205" s="45"/>
      <c r="CD205" s="45"/>
      <c r="CE205" s="52"/>
      <c r="CF205" s="53"/>
      <c r="CG205" s="53"/>
      <c r="CH205" s="53"/>
      <c r="CI205" s="53"/>
      <c r="CX205" s="37"/>
      <c r="GR205" s="37"/>
    </row>
    <row r="206" ht="15" customHeight="1" spans="2:200">
      <c r="B206" s="45"/>
      <c r="C206" s="45"/>
      <c r="D206" s="51"/>
      <c r="E206" s="51"/>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51"/>
      <c r="BO206" s="51"/>
      <c r="BP206" s="45"/>
      <c r="BQ206" s="45"/>
      <c r="BR206" s="45"/>
      <c r="BS206" s="45"/>
      <c r="BT206" s="45"/>
      <c r="BU206" s="45"/>
      <c r="BV206" s="45"/>
      <c r="BW206" s="45"/>
      <c r="BX206" s="45"/>
      <c r="BY206" s="45"/>
      <c r="BZ206" s="45"/>
      <c r="CA206" s="45"/>
      <c r="CB206" s="45"/>
      <c r="CC206" s="45"/>
      <c r="CD206" s="45"/>
      <c r="CE206" s="52"/>
      <c r="CF206" s="53"/>
      <c r="CG206" s="53"/>
      <c r="CH206" s="53"/>
      <c r="CI206" s="53"/>
      <c r="CX206" s="37"/>
      <c r="GR206" s="37"/>
    </row>
    <row r="207" ht="15" customHeight="1" spans="2:200">
      <c r="B207" s="45"/>
      <c r="C207" s="45"/>
      <c r="D207" s="51"/>
      <c r="E207" s="51"/>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51"/>
      <c r="BO207" s="51"/>
      <c r="BP207" s="45"/>
      <c r="BQ207" s="45"/>
      <c r="BR207" s="45"/>
      <c r="BS207" s="45"/>
      <c r="BT207" s="45"/>
      <c r="BU207" s="45"/>
      <c r="BV207" s="45"/>
      <c r="BW207" s="45"/>
      <c r="BX207" s="45"/>
      <c r="BY207" s="45"/>
      <c r="BZ207" s="45"/>
      <c r="CA207" s="45"/>
      <c r="CB207" s="45"/>
      <c r="CC207" s="45"/>
      <c r="CD207" s="45"/>
      <c r="CE207" s="52"/>
      <c r="CF207" s="53"/>
      <c r="CG207" s="53"/>
      <c r="CH207" s="53"/>
      <c r="CI207" s="53"/>
      <c r="CX207" s="37"/>
      <c r="GR207" s="37"/>
    </row>
    <row r="208" ht="15" customHeight="1" spans="2:200">
      <c r="B208" s="45"/>
      <c r="C208" s="45"/>
      <c r="D208" s="51"/>
      <c r="E208" s="51"/>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51"/>
      <c r="BO208" s="51"/>
      <c r="BP208" s="45"/>
      <c r="BQ208" s="45"/>
      <c r="BR208" s="45"/>
      <c r="BS208" s="45"/>
      <c r="BT208" s="45"/>
      <c r="BU208" s="45"/>
      <c r="BV208" s="45"/>
      <c r="BW208" s="45"/>
      <c r="BX208" s="45"/>
      <c r="BY208" s="45"/>
      <c r="BZ208" s="45"/>
      <c r="CA208" s="45"/>
      <c r="CB208" s="45"/>
      <c r="CC208" s="45"/>
      <c r="CD208" s="45"/>
      <c r="CE208" s="52"/>
      <c r="CF208" s="53"/>
      <c r="CG208" s="53"/>
      <c r="CH208" s="53"/>
      <c r="CI208" s="53"/>
      <c r="CX208" s="37"/>
      <c r="GR208" s="37"/>
    </row>
    <row r="209" ht="15" customHeight="1" spans="2:200">
      <c r="B209" s="45"/>
      <c r="C209" s="45"/>
      <c r="D209" s="51"/>
      <c r="E209" s="51"/>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51"/>
      <c r="BO209" s="51"/>
      <c r="BP209" s="45"/>
      <c r="BQ209" s="45"/>
      <c r="BR209" s="45"/>
      <c r="BS209" s="45"/>
      <c r="BT209" s="45"/>
      <c r="BU209" s="45"/>
      <c r="BV209" s="45"/>
      <c r="BW209" s="45"/>
      <c r="BX209" s="45"/>
      <c r="BY209" s="45"/>
      <c r="BZ209" s="45"/>
      <c r="CA209" s="45"/>
      <c r="CB209" s="45"/>
      <c r="CC209" s="45"/>
      <c r="CD209" s="45"/>
      <c r="CE209" s="52"/>
      <c r="CF209" s="53"/>
      <c r="CG209" s="53"/>
      <c r="CH209" s="53"/>
      <c r="CI209" s="53"/>
      <c r="CX209" s="37"/>
      <c r="GR209" s="37"/>
    </row>
    <row r="210" ht="15" customHeight="1" spans="2:200">
      <c r="B210" s="45"/>
      <c r="C210" s="45"/>
      <c r="D210" s="51"/>
      <c r="E210" s="51"/>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51"/>
      <c r="BO210" s="51"/>
      <c r="BP210" s="45"/>
      <c r="BQ210" s="45"/>
      <c r="BR210" s="45"/>
      <c r="BS210" s="45"/>
      <c r="BT210" s="45"/>
      <c r="BU210" s="45"/>
      <c r="BV210" s="45"/>
      <c r="BW210" s="45"/>
      <c r="BX210" s="45"/>
      <c r="BY210" s="45"/>
      <c r="BZ210" s="45"/>
      <c r="CA210" s="45"/>
      <c r="CB210" s="45"/>
      <c r="CC210" s="45"/>
      <c r="CD210" s="45"/>
      <c r="CE210" s="52"/>
      <c r="CF210" s="53"/>
      <c r="CG210" s="53"/>
      <c r="CH210" s="53"/>
      <c r="CI210" s="53"/>
      <c r="CX210" s="37"/>
      <c r="GR210" s="37"/>
    </row>
    <row r="211" ht="15" customHeight="1" spans="2:200">
      <c r="B211" s="45"/>
      <c r="C211" s="45"/>
      <c r="D211" s="51"/>
      <c r="E211" s="51"/>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51"/>
      <c r="BO211" s="51"/>
      <c r="BP211" s="45"/>
      <c r="BQ211" s="45"/>
      <c r="BR211" s="45"/>
      <c r="BS211" s="45"/>
      <c r="BT211" s="45"/>
      <c r="BU211" s="45"/>
      <c r="BV211" s="45"/>
      <c r="BW211" s="45"/>
      <c r="BX211" s="45"/>
      <c r="BY211" s="45"/>
      <c r="BZ211" s="45"/>
      <c r="CA211" s="45"/>
      <c r="CB211" s="45"/>
      <c r="CC211" s="45"/>
      <c r="CD211" s="45"/>
      <c r="CE211" s="52"/>
      <c r="CF211" s="53"/>
      <c r="CG211" s="53"/>
      <c r="CH211" s="53"/>
      <c r="CI211" s="53"/>
      <c r="CX211" s="37"/>
      <c r="GR211" s="37"/>
    </row>
    <row r="212" ht="15" customHeight="1" spans="2:200">
      <c r="B212" s="45"/>
      <c r="C212" s="45"/>
      <c r="D212" s="51"/>
      <c r="E212" s="51"/>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51"/>
      <c r="BO212" s="51"/>
      <c r="BP212" s="45"/>
      <c r="BQ212" s="45"/>
      <c r="BR212" s="45"/>
      <c r="BS212" s="45"/>
      <c r="BT212" s="45"/>
      <c r="BU212" s="45"/>
      <c r="BV212" s="45"/>
      <c r="BW212" s="45"/>
      <c r="BX212" s="45"/>
      <c r="BY212" s="45"/>
      <c r="BZ212" s="45"/>
      <c r="CA212" s="45"/>
      <c r="CB212" s="45"/>
      <c r="CC212" s="45"/>
      <c r="CD212" s="45"/>
      <c r="CE212" s="52"/>
      <c r="CF212" s="53"/>
      <c r="CG212" s="53"/>
      <c r="CH212" s="53"/>
      <c r="CI212" s="53"/>
      <c r="CX212" s="37"/>
      <c r="GR212" s="37"/>
    </row>
    <row r="213" ht="15" customHeight="1" spans="2:200">
      <c r="B213" s="45"/>
      <c r="C213" s="45"/>
      <c r="D213" s="51"/>
      <c r="E213" s="51"/>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51"/>
      <c r="BO213" s="51"/>
      <c r="BP213" s="45"/>
      <c r="BQ213" s="45"/>
      <c r="BR213" s="45"/>
      <c r="BS213" s="45"/>
      <c r="BT213" s="45"/>
      <c r="BU213" s="45"/>
      <c r="BV213" s="45"/>
      <c r="BW213" s="45"/>
      <c r="BX213" s="45"/>
      <c r="BY213" s="45"/>
      <c r="BZ213" s="45"/>
      <c r="CA213" s="45"/>
      <c r="CB213" s="45"/>
      <c r="CC213" s="45"/>
      <c r="CD213" s="45"/>
      <c r="CE213" s="52"/>
      <c r="CF213" s="53"/>
      <c r="CG213" s="53"/>
      <c r="CH213" s="53"/>
      <c r="CI213" s="53"/>
      <c r="CX213" s="37"/>
      <c r="GR213" s="37"/>
    </row>
    <row r="214" ht="15" customHeight="1" spans="2:200">
      <c r="B214" s="45"/>
      <c r="C214" s="45"/>
      <c r="D214" s="51"/>
      <c r="E214" s="51"/>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51"/>
      <c r="BO214" s="51"/>
      <c r="BP214" s="45"/>
      <c r="BQ214" s="45"/>
      <c r="BR214" s="45"/>
      <c r="BS214" s="45"/>
      <c r="BT214" s="45"/>
      <c r="BU214" s="45"/>
      <c r="BV214" s="45"/>
      <c r="BW214" s="45"/>
      <c r="BX214" s="45"/>
      <c r="BY214" s="45"/>
      <c r="BZ214" s="45"/>
      <c r="CA214" s="45"/>
      <c r="CB214" s="45"/>
      <c r="CC214" s="45"/>
      <c r="CD214" s="45"/>
      <c r="CE214" s="52"/>
      <c r="CF214" s="53"/>
      <c r="CG214" s="53"/>
      <c r="CH214" s="53"/>
      <c r="CI214" s="53"/>
      <c r="CX214" s="37"/>
      <c r="GR214" s="37"/>
    </row>
    <row r="215" ht="15" customHeight="1" spans="2:200">
      <c r="B215" s="45"/>
      <c r="C215" s="45"/>
      <c r="D215" s="51"/>
      <c r="E215" s="51"/>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51"/>
      <c r="BO215" s="51"/>
      <c r="BP215" s="45"/>
      <c r="BQ215" s="45"/>
      <c r="BR215" s="45"/>
      <c r="BS215" s="45"/>
      <c r="BT215" s="45"/>
      <c r="BU215" s="45"/>
      <c r="BV215" s="45"/>
      <c r="BW215" s="45"/>
      <c r="BX215" s="45"/>
      <c r="BY215" s="45"/>
      <c r="BZ215" s="45"/>
      <c r="CA215" s="45"/>
      <c r="CB215" s="45"/>
      <c r="CC215" s="45"/>
      <c r="CD215" s="45"/>
      <c r="CE215" s="52"/>
      <c r="CF215" s="53"/>
      <c r="CG215" s="53"/>
      <c r="CH215" s="53"/>
      <c r="CI215" s="53"/>
      <c r="CX215" s="37"/>
      <c r="GR215" s="37"/>
    </row>
    <row r="216" ht="15" customHeight="1" spans="2:200">
      <c r="B216" s="45"/>
      <c r="C216" s="45"/>
      <c r="D216" s="51"/>
      <c r="E216" s="51"/>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51"/>
      <c r="BO216" s="51"/>
      <c r="BP216" s="45"/>
      <c r="BQ216" s="45"/>
      <c r="BR216" s="45"/>
      <c r="BS216" s="45"/>
      <c r="BT216" s="45"/>
      <c r="BU216" s="45"/>
      <c r="BV216" s="45"/>
      <c r="BW216" s="45"/>
      <c r="BX216" s="45"/>
      <c r="BY216" s="45"/>
      <c r="BZ216" s="45"/>
      <c r="CA216" s="45"/>
      <c r="CB216" s="45"/>
      <c r="CC216" s="45"/>
      <c r="CD216" s="45"/>
      <c r="CE216" s="52"/>
      <c r="CF216" s="53"/>
      <c r="CG216" s="53"/>
      <c r="CH216" s="53"/>
      <c r="CI216" s="53"/>
      <c r="CX216" s="37"/>
      <c r="GR216" s="37"/>
    </row>
    <row r="217" ht="15" customHeight="1" spans="2:200">
      <c r="B217" s="45"/>
      <c r="C217" s="45"/>
      <c r="D217" s="51"/>
      <c r="E217" s="51"/>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51"/>
      <c r="BO217" s="51"/>
      <c r="BP217" s="45"/>
      <c r="BQ217" s="45"/>
      <c r="BR217" s="45"/>
      <c r="BS217" s="45"/>
      <c r="BT217" s="45"/>
      <c r="BU217" s="45"/>
      <c r="BV217" s="45"/>
      <c r="BW217" s="45"/>
      <c r="BX217" s="45"/>
      <c r="BY217" s="45"/>
      <c r="BZ217" s="45"/>
      <c r="CA217" s="45"/>
      <c r="CB217" s="45"/>
      <c r="CC217" s="45"/>
      <c r="CD217" s="45"/>
      <c r="CE217" s="52"/>
      <c r="CF217" s="53"/>
      <c r="CG217" s="53"/>
      <c r="CH217" s="53"/>
      <c r="CI217" s="53"/>
      <c r="CX217" s="37"/>
      <c r="GR217" s="37"/>
    </row>
    <row r="218" ht="15" customHeight="1" spans="2:200">
      <c r="B218" s="45"/>
      <c r="C218" s="45"/>
      <c r="D218" s="51"/>
      <c r="E218" s="51"/>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51"/>
      <c r="BO218" s="51"/>
      <c r="BP218" s="45"/>
      <c r="BQ218" s="45"/>
      <c r="BR218" s="45"/>
      <c r="BS218" s="45"/>
      <c r="BT218" s="45"/>
      <c r="BU218" s="45"/>
      <c r="BV218" s="45"/>
      <c r="BW218" s="45"/>
      <c r="BX218" s="45"/>
      <c r="BY218" s="45"/>
      <c r="BZ218" s="45"/>
      <c r="CA218" s="45"/>
      <c r="CB218" s="45"/>
      <c r="CC218" s="45"/>
      <c r="CD218" s="45"/>
      <c r="CE218" s="52"/>
      <c r="CF218" s="53"/>
      <c r="CG218" s="53"/>
      <c r="CH218" s="53"/>
      <c r="CI218" s="53"/>
      <c r="CX218" s="37"/>
      <c r="GR218" s="37"/>
    </row>
    <row r="219" ht="15" customHeight="1" spans="2:200">
      <c r="B219" s="45"/>
      <c r="C219" s="45"/>
      <c r="D219" s="51"/>
      <c r="E219" s="51"/>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51"/>
      <c r="BO219" s="51"/>
      <c r="BP219" s="45"/>
      <c r="BQ219" s="45"/>
      <c r="BR219" s="45"/>
      <c r="BS219" s="45"/>
      <c r="BT219" s="45"/>
      <c r="BU219" s="45"/>
      <c r="BV219" s="45"/>
      <c r="BW219" s="45"/>
      <c r="BX219" s="45"/>
      <c r="BY219" s="45"/>
      <c r="BZ219" s="45"/>
      <c r="CA219" s="45"/>
      <c r="CB219" s="45"/>
      <c r="CC219" s="45"/>
      <c r="CD219" s="45"/>
      <c r="CE219" s="52"/>
      <c r="CF219" s="53"/>
      <c r="CG219" s="53"/>
      <c r="CH219" s="53"/>
      <c r="CI219" s="53"/>
      <c r="CX219" s="37"/>
      <c r="GR219" s="37"/>
    </row>
    <row r="220" ht="15" customHeight="1" spans="2:200">
      <c r="B220" s="45"/>
      <c r="C220" s="45"/>
      <c r="D220" s="51"/>
      <c r="E220" s="51"/>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51"/>
      <c r="BO220" s="51"/>
      <c r="BP220" s="45"/>
      <c r="BQ220" s="45"/>
      <c r="BR220" s="45"/>
      <c r="BS220" s="45"/>
      <c r="BT220" s="45"/>
      <c r="BU220" s="45"/>
      <c r="BV220" s="45"/>
      <c r="BW220" s="45"/>
      <c r="BX220" s="45"/>
      <c r="BY220" s="45"/>
      <c r="BZ220" s="45"/>
      <c r="CA220" s="45"/>
      <c r="CB220" s="45"/>
      <c r="CC220" s="45"/>
      <c r="CD220" s="45"/>
      <c r="CE220" s="52"/>
      <c r="CF220" s="53"/>
      <c r="CG220" s="53"/>
      <c r="CH220" s="53"/>
      <c r="CI220" s="53"/>
      <c r="CX220" s="37"/>
      <c r="GR220" s="37"/>
    </row>
    <row r="221" ht="15" customHeight="1" spans="2:200">
      <c r="B221" s="45"/>
      <c r="C221" s="45"/>
      <c r="D221" s="51"/>
      <c r="E221" s="51"/>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51"/>
      <c r="BO221" s="51"/>
      <c r="BP221" s="45"/>
      <c r="BQ221" s="45"/>
      <c r="BR221" s="45"/>
      <c r="BS221" s="45"/>
      <c r="BT221" s="45"/>
      <c r="BU221" s="45"/>
      <c r="BV221" s="45"/>
      <c r="BW221" s="45"/>
      <c r="BX221" s="45"/>
      <c r="BY221" s="45"/>
      <c r="BZ221" s="45"/>
      <c r="CA221" s="45"/>
      <c r="CB221" s="45"/>
      <c r="CC221" s="45"/>
      <c r="CD221" s="45"/>
      <c r="CE221" s="52"/>
      <c r="CF221" s="53"/>
      <c r="CG221" s="53"/>
      <c r="CH221" s="53"/>
      <c r="CI221" s="53"/>
      <c r="CX221" s="37"/>
      <c r="GR221" s="37"/>
    </row>
    <row r="222" ht="15" customHeight="1" spans="2:200">
      <c r="B222" s="45"/>
      <c r="C222" s="45"/>
      <c r="D222" s="51"/>
      <c r="E222" s="51"/>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51"/>
      <c r="BO222" s="51"/>
      <c r="BP222" s="45"/>
      <c r="BQ222" s="45"/>
      <c r="BR222" s="45"/>
      <c r="BS222" s="45"/>
      <c r="BT222" s="45"/>
      <c r="BU222" s="45"/>
      <c r="BV222" s="45"/>
      <c r="BW222" s="45"/>
      <c r="BX222" s="45"/>
      <c r="BY222" s="45"/>
      <c r="BZ222" s="45"/>
      <c r="CA222" s="45"/>
      <c r="CB222" s="45"/>
      <c r="CC222" s="45"/>
      <c r="CD222" s="45"/>
      <c r="CE222" s="52"/>
      <c r="CF222" s="53"/>
      <c r="CG222" s="53"/>
      <c r="CH222" s="53"/>
      <c r="CI222" s="53"/>
      <c r="CX222" s="37"/>
      <c r="GR222" s="37"/>
    </row>
    <row r="223" ht="15" customHeight="1" spans="2:200">
      <c r="B223" s="45"/>
      <c r="C223" s="45"/>
      <c r="D223" s="51"/>
      <c r="E223" s="51"/>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51"/>
      <c r="BO223" s="51"/>
      <c r="BP223" s="45"/>
      <c r="BQ223" s="45"/>
      <c r="BR223" s="45"/>
      <c r="BS223" s="45"/>
      <c r="BT223" s="45"/>
      <c r="BU223" s="45"/>
      <c r="BV223" s="45"/>
      <c r="BW223" s="45"/>
      <c r="BX223" s="45"/>
      <c r="BY223" s="45"/>
      <c r="BZ223" s="45"/>
      <c r="CA223" s="45"/>
      <c r="CB223" s="45"/>
      <c r="CC223" s="45"/>
      <c r="CD223" s="45"/>
      <c r="CE223" s="52"/>
      <c r="CF223" s="53"/>
      <c r="CG223" s="53"/>
      <c r="CH223" s="53"/>
      <c r="CI223" s="53"/>
      <c r="CX223" s="37"/>
      <c r="GR223" s="37"/>
    </row>
    <row r="224" ht="15" customHeight="1" spans="2:200">
      <c r="B224" s="45"/>
      <c r="C224" s="45"/>
      <c r="D224" s="51"/>
      <c r="E224" s="51"/>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51"/>
      <c r="BO224" s="51"/>
      <c r="BP224" s="45"/>
      <c r="BQ224" s="45"/>
      <c r="BR224" s="45"/>
      <c r="BS224" s="45"/>
      <c r="BT224" s="45"/>
      <c r="BU224" s="45"/>
      <c r="BV224" s="45"/>
      <c r="BW224" s="45"/>
      <c r="BX224" s="45"/>
      <c r="BY224" s="45"/>
      <c r="BZ224" s="45"/>
      <c r="CA224" s="45"/>
      <c r="CB224" s="45"/>
      <c r="CC224" s="45"/>
      <c r="CD224" s="45"/>
      <c r="CE224" s="52"/>
      <c r="CF224" s="53"/>
      <c r="CG224" s="53"/>
      <c r="CH224" s="53"/>
      <c r="CI224" s="53"/>
      <c r="CX224" s="37"/>
      <c r="GR224" s="37"/>
    </row>
    <row r="225" ht="15" customHeight="1" spans="2:200">
      <c r="B225" s="45"/>
      <c r="C225" s="45"/>
      <c r="D225" s="51"/>
      <c r="E225" s="51"/>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51"/>
      <c r="BO225" s="51"/>
      <c r="BP225" s="45"/>
      <c r="BQ225" s="45"/>
      <c r="BR225" s="45"/>
      <c r="BS225" s="45"/>
      <c r="BT225" s="45"/>
      <c r="BU225" s="45"/>
      <c r="BV225" s="45"/>
      <c r="BW225" s="45"/>
      <c r="BX225" s="45"/>
      <c r="BY225" s="45"/>
      <c r="BZ225" s="45"/>
      <c r="CA225" s="45"/>
      <c r="CB225" s="45"/>
      <c r="CC225" s="45"/>
      <c r="CD225" s="45"/>
      <c r="CE225" s="52"/>
      <c r="CF225" s="53"/>
      <c r="CG225" s="53"/>
      <c r="CH225" s="53"/>
      <c r="CI225" s="53"/>
      <c r="CX225" s="37"/>
      <c r="GR225" s="37"/>
    </row>
    <row r="226" ht="15" customHeight="1" spans="2:200">
      <c r="B226" s="45"/>
      <c r="C226" s="45"/>
      <c r="D226" s="51"/>
      <c r="E226" s="51"/>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51"/>
      <c r="BO226" s="51"/>
      <c r="BP226" s="45"/>
      <c r="BQ226" s="45"/>
      <c r="BR226" s="45"/>
      <c r="BS226" s="45"/>
      <c r="BT226" s="45"/>
      <c r="BU226" s="45"/>
      <c r="BV226" s="45"/>
      <c r="BW226" s="45"/>
      <c r="BX226" s="45"/>
      <c r="BY226" s="45"/>
      <c r="BZ226" s="45"/>
      <c r="CA226" s="45"/>
      <c r="CB226" s="45"/>
      <c r="CC226" s="45"/>
      <c r="CD226" s="45"/>
      <c r="CE226" s="52"/>
      <c r="CF226" s="53"/>
      <c r="CG226" s="53"/>
      <c r="CH226" s="53"/>
      <c r="CI226" s="53"/>
      <c r="CX226" s="37"/>
      <c r="GR226" s="37"/>
    </row>
    <row r="227" ht="15" customHeight="1" spans="2:200">
      <c r="B227" s="45"/>
      <c r="C227" s="45"/>
      <c r="D227" s="51"/>
      <c r="E227" s="51"/>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51"/>
      <c r="BO227" s="51"/>
      <c r="BP227" s="45"/>
      <c r="BQ227" s="45"/>
      <c r="BR227" s="45"/>
      <c r="BS227" s="45"/>
      <c r="BT227" s="45"/>
      <c r="BU227" s="45"/>
      <c r="BV227" s="45"/>
      <c r="BW227" s="45"/>
      <c r="BX227" s="45"/>
      <c r="BY227" s="45"/>
      <c r="BZ227" s="45"/>
      <c r="CA227" s="45"/>
      <c r="CB227" s="45"/>
      <c r="CC227" s="45"/>
      <c r="CD227" s="45"/>
      <c r="CE227" s="52"/>
      <c r="CF227" s="53"/>
      <c r="CG227" s="53"/>
      <c r="CH227" s="53"/>
      <c r="CI227" s="53"/>
      <c r="CX227" s="37"/>
      <c r="GR227" s="37"/>
    </row>
    <row r="228" ht="15" customHeight="1" spans="2:200">
      <c r="B228" s="45"/>
      <c r="C228" s="45"/>
      <c r="D228" s="51"/>
      <c r="E228" s="51"/>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51"/>
      <c r="BO228" s="51"/>
      <c r="BP228" s="45"/>
      <c r="BQ228" s="45"/>
      <c r="BR228" s="45"/>
      <c r="BS228" s="45"/>
      <c r="BT228" s="45"/>
      <c r="BU228" s="45"/>
      <c r="BV228" s="45"/>
      <c r="BW228" s="45"/>
      <c r="BX228" s="45"/>
      <c r="BY228" s="45"/>
      <c r="BZ228" s="45"/>
      <c r="CA228" s="45"/>
      <c r="CB228" s="45"/>
      <c r="CC228" s="45"/>
      <c r="CD228" s="45"/>
      <c r="CE228" s="52"/>
      <c r="CF228" s="53"/>
      <c r="CG228" s="53"/>
      <c r="CH228" s="53"/>
      <c r="CI228" s="53"/>
      <c r="CX228" s="37"/>
      <c r="GR228" s="37"/>
    </row>
    <row r="229" ht="15" customHeight="1" spans="2:200">
      <c r="B229" s="45"/>
      <c r="C229" s="45"/>
      <c r="D229" s="51"/>
      <c r="E229" s="51"/>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51"/>
      <c r="BO229" s="51"/>
      <c r="BP229" s="45"/>
      <c r="BQ229" s="45"/>
      <c r="BR229" s="45"/>
      <c r="BS229" s="45"/>
      <c r="BT229" s="45"/>
      <c r="BU229" s="45"/>
      <c r="BV229" s="45"/>
      <c r="BW229" s="45"/>
      <c r="BX229" s="45"/>
      <c r="BY229" s="45"/>
      <c r="BZ229" s="45"/>
      <c r="CA229" s="45"/>
      <c r="CB229" s="45"/>
      <c r="CC229" s="45"/>
      <c r="CD229" s="45"/>
      <c r="CE229" s="52"/>
      <c r="CF229" s="53"/>
      <c r="CG229" s="53"/>
      <c r="CH229" s="53"/>
      <c r="CI229" s="53"/>
      <c r="CX229" s="37"/>
      <c r="GR229" s="37"/>
    </row>
    <row r="230" ht="15" customHeight="1" spans="2:200">
      <c r="B230" s="45"/>
      <c r="C230" s="45"/>
      <c r="D230" s="51"/>
      <c r="E230" s="51"/>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51"/>
      <c r="BO230" s="51"/>
      <c r="BP230" s="45"/>
      <c r="BQ230" s="45"/>
      <c r="BR230" s="45"/>
      <c r="BS230" s="45"/>
      <c r="BT230" s="45"/>
      <c r="BU230" s="45"/>
      <c r="BV230" s="45"/>
      <c r="BW230" s="45"/>
      <c r="BX230" s="45"/>
      <c r="BY230" s="45"/>
      <c r="BZ230" s="45"/>
      <c r="CA230" s="45"/>
      <c r="CB230" s="45"/>
      <c r="CC230" s="45"/>
      <c r="CD230" s="45"/>
      <c r="CE230" s="52"/>
      <c r="CF230" s="53"/>
      <c r="CG230" s="53"/>
      <c r="CH230" s="53"/>
      <c r="CI230" s="53"/>
      <c r="CX230" s="37"/>
      <c r="GR230" s="37"/>
    </row>
    <row r="231" ht="15" customHeight="1" spans="2:200">
      <c r="B231" s="45"/>
      <c r="C231" s="45"/>
      <c r="D231" s="51"/>
      <c r="E231" s="51"/>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51"/>
      <c r="BO231" s="51"/>
      <c r="BP231" s="45"/>
      <c r="BQ231" s="45"/>
      <c r="BR231" s="45"/>
      <c r="BS231" s="45"/>
      <c r="BT231" s="45"/>
      <c r="BU231" s="45"/>
      <c r="BV231" s="45"/>
      <c r="BW231" s="45"/>
      <c r="BX231" s="45"/>
      <c r="BY231" s="45"/>
      <c r="BZ231" s="45"/>
      <c r="CA231" s="45"/>
      <c r="CB231" s="45"/>
      <c r="CC231" s="45"/>
      <c r="CD231" s="45"/>
      <c r="CE231" s="52"/>
      <c r="CF231" s="53"/>
      <c r="CG231" s="53"/>
      <c r="CH231" s="53"/>
      <c r="CI231" s="53"/>
      <c r="CX231" s="37"/>
      <c r="GR231" s="37"/>
    </row>
    <row r="232" ht="15" customHeight="1" spans="2:200">
      <c r="B232" s="45"/>
      <c r="C232" s="45"/>
      <c r="D232" s="51"/>
      <c r="E232" s="51"/>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51"/>
      <c r="BO232" s="51"/>
      <c r="BP232" s="45"/>
      <c r="BQ232" s="45"/>
      <c r="BR232" s="45"/>
      <c r="BS232" s="45"/>
      <c r="BT232" s="45"/>
      <c r="BU232" s="45"/>
      <c r="BV232" s="45"/>
      <c r="BW232" s="45"/>
      <c r="BX232" s="45"/>
      <c r="BY232" s="45"/>
      <c r="BZ232" s="45"/>
      <c r="CA232" s="45"/>
      <c r="CB232" s="45"/>
      <c r="CC232" s="45"/>
      <c r="CD232" s="45"/>
      <c r="CE232" s="52"/>
      <c r="CF232" s="53"/>
      <c r="CG232" s="53"/>
      <c r="CH232" s="53"/>
      <c r="CI232" s="53"/>
      <c r="CX232" s="37"/>
      <c r="GR232" s="37"/>
    </row>
    <row r="233" ht="15" customHeight="1" spans="2:200">
      <c r="B233" s="45"/>
      <c r="C233" s="45"/>
      <c r="D233" s="51"/>
      <c r="E233" s="51"/>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51"/>
      <c r="BO233" s="51"/>
      <c r="BP233" s="45"/>
      <c r="BQ233" s="45"/>
      <c r="BR233" s="45"/>
      <c r="BS233" s="45"/>
      <c r="BT233" s="45"/>
      <c r="BU233" s="45"/>
      <c r="BV233" s="45"/>
      <c r="BW233" s="45"/>
      <c r="BX233" s="45"/>
      <c r="BY233" s="45"/>
      <c r="BZ233" s="45"/>
      <c r="CA233" s="45"/>
      <c r="CB233" s="45"/>
      <c r="CC233" s="45"/>
      <c r="CD233" s="45"/>
      <c r="CE233" s="52"/>
      <c r="CF233" s="53"/>
      <c r="CG233" s="53"/>
      <c r="CH233" s="53"/>
      <c r="CI233" s="53"/>
      <c r="CX233" s="37"/>
      <c r="GR233" s="37"/>
    </row>
    <row r="234" ht="15" customHeight="1" spans="2:200">
      <c r="B234" s="45"/>
      <c r="C234" s="45"/>
      <c r="D234" s="51"/>
      <c r="E234" s="51"/>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51"/>
      <c r="BO234" s="51"/>
      <c r="BP234" s="45"/>
      <c r="BQ234" s="45"/>
      <c r="BR234" s="45"/>
      <c r="BS234" s="45"/>
      <c r="BT234" s="45"/>
      <c r="BU234" s="45"/>
      <c r="BV234" s="45"/>
      <c r="BW234" s="45"/>
      <c r="BX234" s="45"/>
      <c r="BY234" s="45"/>
      <c r="BZ234" s="45"/>
      <c r="CA234" s="45"/>
      <c r="CB234" s="45"/>
      <c r="CC234" s="45"/>
      <c r="CD234" s="45"/>
      <c r="CE234" s="52"/>
      <c r="CF234" s="53"/>
      <c r="CG234" s="53"/>
      <c r="CH234" s="53"/>
      <c r="CI234" s="53"/>
      <c r="CX234" s="37"/>
      <c r="GR234" s="37"/>
    </row>
    <row r="235" ht="15" customHeight="1" spans="2:200">
      <c r="B235" s="45"/>
      <c r="C235" s="45"/>
      <c r="D235" s="51"/>
      <c r="E235" s="51"/>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51"/>
      <c r="BO235" s="51"/>
      <c r="BP235" s="45"/>
      <c r="BQ235" s="45"/>
      <c r="BR235" s="45"/>
      <c r="BS235" s="45"/>
      <c r="BT235" s="45"/>
      <c r="BU235" s="45"/>
      <c r="BV235" s="45"/>
      <c r="BW235" s="45"/>
      <c r="BX235" s="45"/>
      <c r="BY235" s="45"/>
      <c r="BZ235" s="45"/>
      <c r="CA235" s="45"/>
      <c r="CB235" s="45"/>
      <c r="CC235" s="45"/>
      <c r="CD235" s="45"/>
      <c r="CE235" s="52"/>
      <c r="CF235" s="53"/>
      <c r="CG235" s="53"/>
      <c r="CH235" s="53"/>
      <c r="CI235" s="53"/>
      <c r="CX235" s="37"/>
      <c r="GR235" s="37"/>
    </row>
    <row r="236" ht="15" customHeight="1" spans="2:200">
      <c r="B236" s="45"/>
      <c r="C236" s="45"/>
      <c r="D236" s="51"/>
      <c r="E236" s="51"/>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51"/>
      <c r="BO236" s="51"/>
      <c r="BP236" s="45"/>
      <c r="BQ236" s="45"/>
      <c r="BR236" s="45"/>
      <c r="BS236" s="45"/>
      <c r="BT236" s="45"/>
      <c r="BU236" s="45"/>
      <c r="BV236" s="45"/>
      <c r="BW236" s="45"/>
      <c r="BX236" s="45"/>
      <c r="BY236" s="45"/>
      <c r="BZ236" s="45"/>
      <c r="CA236" s="45"/>
      <c r="CB236" s="45"/>
      <c r="CC236" s="45"/>
      <c r="CD236" s="45"/>
      <c r="CE236" s="52"/>
      <c r="CF236" s="53"/>
      <c r="CG236" s="53"/>
      <c r="CH236" s="53"/>
      <c r="CI236" s="53"/>
      <c r="CX236" s="37"/>
      <c r="GR236" s="37"/>
    </row>
    <row r="237" ht="15" customHeight="1" spans="2:200">
      <c r="B237" s="45"/>
      <c r="C237" s="45"/>
      <c r="D237" s="51"/>
      <c r="E237" s="51"/>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51"/>
      <c r="BO237" s="51"/>
      <c r="BP237" s="45"/>
      <c r="BQ237" s="45"/>
      <c r="BR237" s="45"/>
      <c r="BS237" s="45"/>
      <c r="BT237" s="45"/>
      <c r="BU237" s="45"/>
      <c r="BV237" s="45"/>
      <c r="BW237" s="45"/>
      <c r="BX237" s="45"/>
      <c r="BY237" s="45"/>
      <c r="BZ237" s="45"/>
      <c r="CA237" s="45"/>
      <c r="CB237" s="45"/>
      <c r="CC237" s="45"/>
      <c r="CD237" s="45"/>
      <c r="CE237" s="52"/>
      <c r="CF237" s="53"/>
      <c r="CG237" s="53"/>
      <c r="CH237" s="53"/>
      <c r="CI237" s="53"/>
      <c r="CX237" s="37"/>
      <c r="GR237" s="37"/>
    </row>
    <row r="238" ht="15" customHeight="1" spans="2:200">
      <c r="B238" s="45"/>
      <c r="C238" s="45"/>
      <c r="D238" s="51"/>
      <c r="E238" s="51"/>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51"/>
      <c r="BO238" s="51"/>
      <c r="BP238" s="45"/>
      <c r="BQ238" s="45"/>
      <c r="BR238" s="45"/>
      <c r="BS238" s="45"/>
      <c r="BT238" s="45"/>
      <c r="BU238" s="45"/>
      <c r="BV238" s="45"/>
      <c r="BW238" s="45"/>
      <c r="BX238" s="45"/>
      <c r="BY238" s="45"/>
      <c r="BZ238" s="45"/>
      <c r="CA238" s="45"/>
      <c r="CB238" s="45"/>
      <c r="CC238" s="45"/>
      <c r="CD238" s="45"/>
      <c r="CE238" s="52"/>
      <c r="CF238" s="53"/>
      <c r="CG238" s="53"/>
      <c r="CH238" s="53"/>
      <c r="CI238" s="53"/>
      <c r="CX238" s="37"/>
      <c r="GR238" s="37"/>
    </row>
    <row r="239" ht="15" customHeight="1" spans="2:200">
      <c r="B239" s="45"/>
      <c r="C239" s="45"/>
      <c r="D239" s="51"/>
      <c r="E239" s="51"/>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51"/>
      <c r="BO239" s="51"/>
      <c r="BP239" s="45"/>
      <c r="BQ239" s="45"/>
      <c r="BR239" s="45"/>
      <c r="BS239" s="45"/>
      <c r="BT239" s="45"/>
      <c r="BU239" s="45"/>
      <c r="BV239" s="45"/>
      <c r="BW239" s="45"/>
      <c r="BX239" s="45"/>
      <c r="BY239" s="45"/>
      <c r="BZ239" s="45"/>
      <c r="CA239" s="45"/>
      <c r="CB239" s="45"/>
      <c r="CC239" s="45"/>
      <c r="CD239" s="45"/>
      <c r="CE239" s="52"/>
      <c r="CF239" s="53"/>
      <c r="CG239" s="53"/>
      <c r="CH239" s="53"/>
      <c r="CI239" s="53"/>
      <c r="CX239" s="37"/>
      <c r="GR239" s="37"/>
    </row>
    <row r="240" ht="15" customHeight="1" spans="2:200">
      <c r="B240" s="45"/>
      <c r="C240" s="45"/>
      <c r="D240" s="51"/>
      <c r="E240" s="51"/>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51"/>
      <c r="BO240" s="51"/>
      <c r="BP240" s="45"/>
      <c r="BQ240" s="45"/>
      <c r="BR240" s="45"/>
      <c r="BS240" s="45"/>
      <c r="BT240" s="45"/>
      <c r="BU240" s="45"/>
      <c r="BV240" s="45"/>
      <c r="BW240" s="45"/>
      <c r="BX240" s="45"/>
      <c r="BY240" s="45"/>
      <c r="BZ240" s="45"/>
      <c r="CA240" s="45"/>
      <c r="CB240" s="45"/>
      <c r="CC240" s="45"/>
      <c r="CD240" s="45"/>
      <c r="CE240" s="52"/>
      <c r="CF240" s="53"/>
      <c r="CG240" s="53"/>
      <c r="CH240" s="53"/>
      <c r="CI240" s="53"/>
      <c r="CX240" s="37"/>
      <c r="GR240" s="37"/>
    </row>
    <row r="241" ht="15" customHeight="1" spans="2:200">
      <c r="B241" s="45"/>
      <c r="C241" s="45"/>
      <c r="D241" s="51"/>
      <c r="E241" s="51"/>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51"/>
      <c r="BO241" s="51"/>
      <c r="BP241" s="45"/>
      <c r="BQ241" s="45"/>
      <c r="BR241" s="45"/>
      <c r="BS241" s="45"/>
      <c r="BT241" s="45"/>
      <c r="BU241" s="45"/>
      <c r="BV241" s="45"/>
      <c r="BW241" s="45"/>
      <c r="BX241" s="45"/>
      <c r="BY241" s="45"/>
      <c r="BZ241" s="45"/>
      <c r="CA241" s="45"/>
      <c r="CB241" s="45"/>
      <c r="CC241" s="45"/>
      <c r="CD241" s="45"/>
      <c r="CE241" s="52"/>
      <c r="CF241" s="53"/>
      <c r="CG241" s="53"/>
      <c r="CH241" s="53"/>
      <c r="CI241" s="53"/>
      <c r="CX241" s="37"/>
      <c r="GR241" s="37"/>
    </row>
    <row r="242" ht="15" customHeight="1" spans="2:200">
      <c r="B242" s="45"/>
      <c r="C242" s="45"/>
      <c r="D242" s="51"/>
      <c r="E242" s="51"/>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51"/>
      <c r="BO242" s="51"/>
      <c r="BP242" s="45"/>
      <c r="BQ242" s="45"/>
      <c r="BR242" s="45"/>
      <c r="BS242" s="45"/>
      <c r="BT242" s="45"/>
      <c r="BU242" s="45"/>
      <c r="BV242" s="45"/>
      <c r="BW242" s="45"/>
      <c r="BX242" s="45"/>
      <c r="BY242" s="45"/>
      <c r="BZ242" s="45"/>
      <c r="CA242" s="45"/>
      <c r="CB242" s="45"/>
      <c r="CC242" s="45"/>
      <c r="CD242" s="45"/>
      <c r="CE242" s="52"/>
      <c r="CF242" s="53"/>
      <c r="CG242" s="53"/>
      <c r="CH242" s="53"/>
      <c r="CI242" s="53"/>
      <c r="CX242" s="37"/>
      <c r="GR242" s="37"/>
    </row>
    <row r="243" ht="15" customHeight="1" spans="2:200">
      <c r="B243" s="45"/>
      <c r="C243" s="45"/>
      <c r="D243" s="51"/>
      <c r="E243" s="51"/>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51"/>
      <c r="BO243" s="51"/>
      <c r="BP243" s="45"/>
      <c r="BQ243" s="45"/>
      <c r="BR243" s="45"/>
      <c r="BS243" s="45"/>
      <c r="BT243" s="45"/>
      <c r="BU243" s="45"/>
      <c r="BV243" s="45"/>
      <c r="BW243" s="45"/>
      <c r="BX243" s="45"/>
      <c r="BY243" s="45"/>
      <c r="BZ243" s="45"/>
      <c r="CA243" s="45"/>
      <c r="CB243" s="45"/>
      <c r="CC243" s="45"/>
      <c r="CD243" s="45"/>
      <c r="CE243" s="52"/>
      <c r="CF243" s="53"/>
      <c r="CG243" s="53"/>
      <c r="CH243" s="53"/>
      <c r="CI243" s="53"/>
      <c r="CX243" s="37"/>
      <c r="GR243" s="37"/>
    </row>
    <row r="244" ht="15" customHeight="1" spans="2:200">
      <c r="B244" s="45"/>
      <c r="C244" s="45"/>
      <c r="D244" s="51"/>
      <c r="E244" s="51"/>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51"/>
      <c r="BO244" s="51"/>
      <c r="BP244" s="45"/>
      <c r="BQ244" s="45"/>
      <c r="BR244" s="45"/>
      <c r="BS244" s="45"/>
      <c r="BT244" s="45"/>
      <c r="BU244" s="45"/>
      <c r="BV244" s="45"/>
      <c r="BW244" s="45"/>
      <c r="BX244" s="45"/>
      <c r="BY244" s="45"/>
      <c r="BZ244" s="45"/>
      <c r="CA244" s="45"/>
      <c r="CB244" s="45"/>
      <c r="CC244" s="45"/>
      <c r="CD244" s="45"/>
      <c r="CE244" s="52"/>
      <c r="CF244" s="53"/>
      <c r="CG244" s="53"/>
      <c r="CH244" s="53"/>
      <c r="CI244" s="53"/>
      <c r="CX244" s="37"/>
      <c r="GR244" s="37"/>
    </row>
    <row r="245" ht="15" customHeight="1" spans="2:200">
      <c r="B245" s="45"/>
      <c r="C245" s="45"/>
      <c r="D245" s="51"/>
      <c r="E245" s="51"/>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51"/>
      <c r="BO245" s="51"/>
      <c r="BP245" s="45"/>
      <c r="BQ245" s="45"/>
      <c r="BR245" s="45"/>
      <c r="BS245" s="45"/>
      <c r="BT245" s="45"/>
      <c r="BU245" s="45"/>
      <c r="BV245" s="45"/>
      <c r="BW245" s="45"/>
      <c r="BX245" s="45"/>
      <c r="BY245" s="45"/>
      <c r="BZ245" s="45"/>
      <c r="CA245" s="45"/>
      <c r="CB245" s="45"/>
      <c r="CC245" s="45"/>
      <c r="CD245" s="45"/>
      <c r="CE245" s="52"/>
      <c r="CF245" s="53"/>
      <c r="CG245" s="53"/>
      <c r="CH245" s="53"/>
      <c r="CI245" s="53"/>
      <c r="CX245" s="37"/>
      <c r="GR245" s="37"/>
    </row>
    <row r="246" ht="15" customHeight="1" spans="2:200">
      <c r="B246" s="45"/>
      <c r="C246" s="45"/>
      <c r="D246" s="51"/>
      <c r="E246" s="51"/>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51"/>
      <c r="BO246" s="51"/>
      <c r="BP246" s="45"/>
      <c r="BQ246" s="45"/>
      <c r="BR246" s="45"/>
      <c r="BS246" s="45"/>
      <c r="BT246" s="45"/>
      <c r="BU246" s="45"/>
      <c r="BV246" s="45"/>
      <c r="BW246" s="45"/>
      <c r="BX246" s="45"/>
      <c r="BY246" s="45"/>
      <c r="BZ246" s="45"/>
      <c r="CA246" s="45"/>
      <c r="CB246" s="45"/>
      <c r="CC246" s="45"/>
      <c r="CD246" s="45"/>
      <c r="CE246" s="52"/>
      <c r="CF246" s="53"/>
      <c r="CG246" s="53"/>
      <c r="CH246" s="53"/>
      <c r="CI246" s="53"/>
      <c r="CX246" s="37"/>
      <c r="GR246" s="37"/>
    </row>
    <row r="247" ht="15" customHeight="1" spans="2:200">
      <c r="B247" s="45"/>
      <c r="C247" s="45"/>
      <c r="D247" s="51"/>
      <c r="E247" s="51"/>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51"/>
      <c r="BO247" s="51"/>
      <c r="BP247" s="45"/>
      <c r="BQ247" s="45"/>
      <c r="BR247" s="45"/>
      <c r="BS247" s="45"/>
      <c r="BT247" s="45"/>
      <c r="BU247" s="45"/>
      <c r="BV247" s="45"/>
      <c r="BW247" s="45"/>
      <c r="BX247" s="45"/>
      <c r="BY247" s="45"/>
      <c r="BZ247" s="45"/>
      <c r="CA247" s="45"/>
      <c r="CB247" s="45"/>
      <c r="CC247" s="45"/>
      <c r="CD247" s="45"/>
      <c r="CE247" s="52"/>
      <c r="CF247" s="53"/>
      <c r="CG247" s="53"/>
      <c r="CH247" s="53"/>
      <c r="CI247" s="53"/>
      <c r="CX247" s="37"/>
      <c r="GR247" s="37"/>
    </row>
    <row r="248" ht="15" customHeight="1" spans="2:200">
      <c r="B248" s="45"/>
      <c r="C248" s="45"/>
      <c r="D248" s="51"/>
      <c r="E248" s="51"/>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51"/>
      <c r="BO248" s="51"/>
      <c r="BP248" s="45"/>
      <c r="BQ248" s="45"/>
      <c r="BR248" s="45"/>
      <c r="BS248" s="45"/>
      <c r="BT248" s="45"/>
      <c r="BU248" s="45"/>
      <c r="BV248" s="45"/>
      <c r="BW248" s="45"/>
      <c r="BX248" s="45"/>
      <c r="BY248" s="45"/>
      <c r="BZ248" s="45"/>
      <c r="CA248" s="45"/>
      <c r="CB248" s="45"/>
      <c r="CC248" s="45"/>
      <c r="CD248" s="45"/>
      <c r="CE248" s="52"/>
      <c r="CF248" s="53"/>
      <c r="CG248" s="53"/>
      <c r="CH248" s="53"/>
      <c r="CI248" s="53"/>
      <c r="CX248" s="37"/>
      <c r="GR248" s="37"/>
    </row>
    <row r="249" ht="15" customHeight="1" spans="2:200">
      <c r="B249" s="45"/>
      <c r="C249" s="45"/>
      <c r="D249" s="51"/>
      <c r="E249" s="51"/>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51"/>
      <c r="BO249" s="51"/>
      <c r="BP249" s="45"/>
      <c r="BQ249" s="45"/>
      <c r="BR249" s="45"/>
      <c r="BS249" s="45"/>
      <c r="BT249" s="45"/>
      <c r="BU249" s="45"/>
      <c r="BV249" s="45"/>
      <c r="BW249" s="45"/>
      <c r="BX249" s="45"/>
      <c r="BY249" s="45"/>
      <c r="BZ249" s="45"/>
      <c r="CA249" s="45"/>
      <c r="CB249" s="45"/>
      <c r="CC249" s="45"/>
      <c r="CD249" s="45"/>
      <c r="CE249" s="52"/>
      <c r="CF249" s="53"/>
      <c r="CG249" s="53"/>
      <c r="CH249" s="53"/>
      <c r="CI249" s="53"/>
      <c r="CX249" s="37"/>
      <c r="GR249" s="37"/>
    </row>
    <row r="250" ht="15" customHeight="1" spans="2:200">
      <c r="B250" s="45"/>
      <c r="C250" s="45"/>
      <c r="D250" s="51"/>
      <c r="E250" s="51"/>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51"/>
      <c r="BO250" s="51"/>
      <c r="BP250" s="45"/>
      <c r="BQ250" s="45"/>
      <c r="BR250" s="45"/>
      <c r="BS250" s="45"/>
      <c r="BT250" s="45"/>
      <c r="BU250" s="45"/>
      <c r="BV250" s="45"/>
      <c r="BW250" s="45"/>
      <c r="BX250" s="45"/>
      <c r="BY250" s="45"/>
      <c r="BZ250" s="45"/>
      <c r="CA250" s="45"/>
      <c r="CB250" s="45"/>
      <c r="CC250" s="45"/>
      <c r="CD250" s="45"/>
      <c r="CE250" s="52"/>
      <c r="CF250" s="53"/>
      <c r="CG250" s="53"/>
      <c r="CH250" s="53"/>
      <c r="CI250" s="53"/>
      <c r="CX250" s="37"/>
      <c r="GR250" s="37"/>
    </row>
    <row r="251" ht="15" customHeight="1" spans="2:200">
      <c r="B251" s="45"/>
      <c r="C251" s="45"/>
      <c r="D251" s="51"/>
      <c r="E251" s="51"/>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51"/>
      <c r="BO251" s="51"/>
      <c r="BP251" s="45"/>
      <c r="BQ251" s="45"/>
      <c r="BR251" s="45"/>
      <c r="BS251" s="45"/>
      <c r="BT251" s="45"/>
      <c r="BU251" s="45"/>
      <c r="BV251" s="45"/>
      <c r="BW251" s="45"/>
      <c r="BX251" s="45"/>
      <c r="BY251" s="45"/>
      <c r="BZ251" s="45"/>
      <c r="CA251" s="45"/>
      <c r="CB251" s="45"/>
      <c r="CC251" s="45"/>
      <c r="CD251" s="45"/>
      <c r="CE251" s="52"/>
      <c r="CF251" s="53"/>
      <c r="CG251" s="53"/>
      <c r="CH251" s="53"/>
      <c r="CI251" s="53"/>
      <c r="CX251" s="37"/>
      <c r="GR251" s="37"/>
    </row>
    <row r="252" ht="15" customHeight="1" spans="2:200">
      <c r="B252" s="45"/>
      <c r="C252" s="45"/>
      <c r="D252" s="51"/>
      <c r="E252" s="51"/>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51"/>
      <c r="BO252" s="51"/>
      <c r="BP252" s="45"/>
      <c r="BQ252" s="45"/>
      <c r="BR252" s="45"/>
      <c r="BS252" s="45"/>
      <c r="BT252" s="45"/>
      <c r="BU252" s="45"/>
      <c r="BV252" s="45"/>
      <c r="BW252" s="45"/>
      <c r="BX252" s="45"/>
      <c r="BY252" s="45"/>
      <c r="BZ252" s="45"/>
      <c r="CA252" s="45"/>
      <c r="CB252" s="45"/>
      <c r="CC252" s="45"/>
      <c r="CD252" s="45"/>
      <c r="CE252" s="52"/>
      <c r="CF252" s="53"/>
      <c r="CG252" s="53"/>
      <c r="CH252" s="53"/>
      <c r="CI252" s="53"/>
      <c r="CX252" s="37"/>
      <c r="GR252" s="37"/>
    </row>
    <row r="253" ht="15" customHeight="1" spans="2:200">
      <c r="B253" s="45"/>
      <c r="C253" s="45"/>
      <c r="D253" s="51"/>
      <c r="E253" s="51"/>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51"/>
      <c r="BO253" s="51"/>
      <c r="BP253" s="45"/>
      <c r="BQ253" s="45"/>
      <c r="BR253" s="45"/>
      <c r="BS253" s="45"/>
      <c r="BT253" s="45"/>
      <c r="BU253" s="45"/>
      <c r="BV253" s="45"/>
      <c r="BW253" s="45"/>
      <c r="BX253" s="45"/>
      <c r="BY253" s="45"/>
      <c r="BZ253" s="45"/>
      <c r="CA253" s="45"/>
      <c r="CB253" s="45"/>
      <c r="CC253" s="45"/>
      <c r="CD253" s="45"/>
      <c r="CE253" s="52"/>
      <c r="CF253" s="53"/>
      <c r="CG253" s="53"/>
      <c r="CH253" s="53"/>
      <c r="CI253" s="53"/>
      <c r="CX253" s="37"/>
      <c r="GR253" s="37"/>
    </row>
    <row r="254" ht="15" customHeight="1" spans="2:200">
      <c r="B254" s="45"/>
      <c r="C254" s="45"/>
      <c r="D254" s="51"/>
      <c r="E254" s="51"/>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51"/>
      <c r="BO254" s="51"/>
      <c r="BP254" s="45"/>
      <c r="BQ254" s="45"/>
      <c r="BR254" s="45"/>
      <c r="BS254" s="45"/>
      <c r="BT254" s="45"/>
      <c r="BU254" s="45"/>
      <c r="BV254" s="45"/>
      <c r="BW254" s="45"/>
      <c r="BX254" s="45"/>
      <c r="BY254" s="45"/>
      <c r="BZ254" s="45"/>
      <c r="CA254" s="45"/>
      <c r="CB254" s="45"/>
      <c r="CC254" s="45"/>
      <c r="CD254" s="45"/>
      <c r="CE254" s="52"/>
      <c r="CF254" s="53"/>
      <c r="CG254" s="53"/>
      <c r="CH254" s="53"/>
      <c r="CI254" s="53"/>
      <c r="CX254" s="37"/>
      <c r="GR254" s="37"/>
    </row>
    <row r="255" ht="15" customHeight="1" spans="2:200">
      <c r="B255" s="45"/>
      <c r="C255" s="45"/>
      <c r="D255" s="51"/>
      <c r="E255" s="51"/>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51"/>
      <c r="BO255" s="51"/>
      <c r="BP255" s="45"/>
      <c r="BQ255" s="45"/>
      <c r="BR255" s="45"/>
      <c r="BS255" s="45"/>
      <c r="BT255" s="45"/>
      <c r="BU255" s="45"/>
      <c r="BV255" s="45"/>
      <c r="BW255" s="45"/>
      <c r="BX255" s="45"/>
      <c r="BY255" s="45"/>
      <c r="BZ255" s="45"/>
      <c r="CA255" s="45"/>
      <c r="CB255" s="45"/>
      <c r="CC255" s="45"/>
      <c r="CD255" s="45"/>
      <c r="CE255" s="52"/>
      <c r="CF255" s="53"/>
      <c r="CG255" s="53"/>
      <c r="CH255" s="53"/>
      <c r="CI255" s="53"/>
      <c r="CX255" s="37"/>
      <c r="GR255" s="37"/>
    </row>
    <row r="256" ht="15" customHeight="1" spans="2:200">
      <c r="B256" s="45"/>
      <c r="C256" s="45"/>
      <c r="D256" s="51"/>
      <c r="E256" s="51"/>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c r="BG256" s="45"/>
      <c r="BH256" s="45"/>
      <c r="BI256" s="45"/>
      <c r="BJ256" s="45"/>
      <c r="BK256" s="45"/>
      <c r="BL256" s="45"/>
      <c r="BM256" s="45"/>
      <c r="BN256" s="51"/>
      <c r="BO256" s="51"/>
      <c r="BP256" s="45"/>
      <c r="BQ256" s="45"/>
      <c r="BR256" s="45"/>
      <c r="BS256" s="45"/>
      <c r="BT256" s="45"/>
      <c r="BU256" s="45"/>
      <c r="BV256" s="45"/>
      <c r="BW256" s="45"/>
      <c r="BX256" s="45"/>
      <c r="BY256" s="45"/>
      <c r="BZ256" s="45"/>
      <c r="CA256" s="45"/>
      <c r="CB256" s="45"/>
      <c r="CC256" s="45"/>
      <c r="CD256" s="45"/>
      <c r="CE256" s="52"/>
      <c r="CF256" s="53"/>
      <c r="CG256" s="53"/>
      <c r="CH256" s="53"/>
      <c r="CI256" s="53"/>
      <c r="CX256" s="37"/>
      <c r="GR256" s="37"/>
    </row>
    <row r="257" ht="15" customHeight="1" spans="2:200">
      <c r="B257" s="45"/>
      <c r="C257" s="45"/>
      <c r="D257" s="51"/>
      <c r="E257" s="51"/>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c r="BG257" s="45"/>
      <c r="BH257" s="45"/>
      <c r="BI257" s="45"/>
      <c r="BJ257" s="45"/>
      <c r="BK257" s="45"/>
      <c r="BL257" s="45"/>
      <c r="BM257" s="45"/>
      <c r="BN257" s="51"/>
      <c r="BO257" s="51"/>
      <c r="BP257" s="45"/>
      <c r="BQ257" s="45"/>
      <c r="BR257" s="45"/>
      <c r="BS257" s="45"/>
      <c r="BT257" s="45"/>
      <c r="BU257" s="45"/>
      <c r="BV257" s="45"/>
      <c r="BW257" s="45"/>
      <c r="BX257" s="45"/>
      <c r="BY257" s="45"/>
      <c r="BZ257" s="45"/>
      <c r="CA257" s="45"/>
      <c r="CB257" s="45"/>
      <c r="CC257" s="45"/>
      <c r="CD257" s="45"/>
      <c r="CE257" s="52"/>
      <c r="CF257" s="53"/>
      <c r="CG257" s="53"/>
      <c r="CH257" s="53"/>
      <c r="CI257" s="53"/>
      <c r="CX257" s="37"/>
      <c r="GR257" s="37"/>
    </row>
    <row r="258" ht="15" customHeight="1" spans="2:200">
      <c r="B258" s="45"/>
      <c r="C258" s="45"/>
      <c r="D258" s="51"/>
      <c r="E258" s="51"/>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c r="BG258" s="45"/>
      <c r="BH258" s="45"/>
      <c r="BI258" s="45"/>
      <c r="BJ258" s="45"/>
      <c r="BK258" s="45"/>
      <c r="BL258" s="45"/>
      <c r="BM258" s="45"/>
      <c r="BN258" s="51"/>
      <c r="BO258" s="51"/>
      <c r="BP258" s="45"/>
      <c r="BQ258" s="45"/>
      <c r="BR258" s="45"/>
      <c r="BS258" s="45"/>
      <c r="BT258" s="45"/>
      <c r="BU258" s="45"/>
      <c r="BV258" s="45"/>
      <c r="BW258" s="45"/>
      <c r="BX258" s="45"/>
      <c r="BY258" s="45"/>
      <c r="BZ258" s="45"/>
      <c r="CA258" s="45"/>
      <c r="CB258" s="45"/>
      <c r="CC258" s="45"/>
      <c r="CD258" s="45"/>
      <c r="CE258" s="52"/>
      <c r="CF258" s="53"/>
      <c r="CG258" s="53"/>
      <c r="CH258" s="53"/>
      <c r="CI258" s="53"/>
      <c r="CX258" s="37"/>
      <c r="GR258" s="37"/>
    </row>
    <row r="259" ht="15" customHeight="1" spans="2:200">
      <c r="B259" s="45"/>
      <c r="C259" s="45"/>
      <c r="D259" s="51"/>
      <c r="E259" s="51"/>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c r="BH259" s="45"/>
      <c r="BI259" s="45"/>
      <c r="BJ259" s="45"/>
      <c r="BK259" s="45"/>
      <c r="BL259" s="45"/>
      <c r="BM259" s="45"/>
      <c r="BN259" s="51"/>
      <c r="BO259" s="51"/>
      <c r="BP259" s="45"/>
      <c r="BQ259" s="45"/>
      <c r="BR259" s="45"/>
      <c r="BS259" s="45"/>
      <c r="BT259" s="45"/>
      <c r="BU259" s="45"/>
      <c r="BV259" s="45"/>
      <c r="BW259" s="45"/>
      <c r="BX259" s="45"/>
      <c r="BY259" s="45"/>
      <c r="BZ259" s="45"/>
      <c r="CA259" s="45"/>
      <c r="CB259" s="45"/>
      <c r="CC259" s="45"/>
      <c r="CD259" s="45"/>
      <c r="CE259" s="52"/>
      <c r="CF259" s="53"/>
      <c r="CG259" s="53"/>
      <c r="CH259" s="53"/>
      <c r="CI259" s="53"/>
      <c r="CX259" s="37"/>
      <c r="GR259" s="37"/>
    </row>
    <row r="260" ht="15" customHeight="1" spans="2:200">
      <c r="B260" s="45"/>
      <c r="C260" s="45"/>
      <c r="D260" s="51"/>
      <c r="E260" s="51"/>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c r="BG260" s="45"/>
      <c r="BH260" s="45"/>
      <c r="BI260" s="45"/>
      <c r="BJ260" s="45"/>
      <c r="BK260" s="45"/>
      <c r="BL260" s="45"/>
      <c r="BM260" s="45"/>
      <c r="BN260" s="51"/>
      <c r="BO260" s="51"/>
      <c r="BP260" s="45"/>
      <c r="BQ260" s="45"/>
      <c r="BR260" s="45"/>
      <c r="BS260" s="45"/>
      <c r="BT260" s="45"/>
      <c r="BU260" s="45"/>
      <c r="BV260" s="45"/>
      <c r="BW260" s="45"/>
      <c r="BX260" s="45"/>
      <c r="BY260" s="45"/>
      <c r="BZ260" s="45"/>
      <c r="CA260" s="45"/>
      <c r="CB260" s="45"/>
      <c r="CC260" s="45"/>
      <c r="CD260" s="45"/>
      <c r="CE260" s="52"/>
      <c r="CF260" s="53"/>
      <c r="CG260" s="53"/>
      <c r="CH260" s="53"/>
      <c r="CI260" s="53"/>
      <c r="CX260" s="37"/>
      <c r="GR260" s="37"/>
    </row>
    <row r="261" ht="15" customHeight="1" spans="2:200">
      <c r="B261" s="45"/>
      <c r="C261" s="45"/>
      <c r="D261" s="51"/>
      <c r="E261" s="51"/>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c r="BH261" s="45"/>
      <c r="BI261" s="45"/>
      <c r="BJ261" s="45"/>
      <c r="BK261" s="45"/>
      <c r="BL261" s="45"/>
      <c r="BM261" s="45"/>
      <c r="BN261" s="51"/>
      <c r="BO261" s="51"/>
      <c r="BP261" s="45"/>
      <c r="BQ261" s="45"/>
      <c r="BR261" s="45"/>
      <c r="BS261" s="45"/>
      <c r="BT261" s="45"/>
      <c r="BU261" s="45"/>
      <c r="BV261" s="45"/>
      <c r="BW261" s="45"/>
      <c r="BX261" s="45"/>
      <c r="BY261" s="45"/>
      <c r="BZ261" s="45"/>
      <c r="CA261" s="45"/>
      <c r="CB261" s="45"/>
      <c r="CC261" s="45"/>
      <c r="CD261" s="45"/>
      <c r="CE261" s="52"/>
      <c r="CF261" s="53"/>
      <c r="CG261" s="53"/>
      <c r="CH261" s="53"/>
      <c r="CI261" s="53"/>
      <c r="CX261" s="37"/>
      <c r="GR261" s="37"/>
    </row>
    <row r="262" ht="15" customHeight="1" spans="2:200">
      <c r="B262" s="45"/>
      <c r="C262" s="45"/>
      <c r="D262" s="51"/>
      <c r="E262" s="51"/>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c r="BG262" s="45"/>
      <c r="BH262" s="45"/>
      <c r="BI262" s="45"/>
      <c r="BJ262" s="45"/>
      <c r="BK262" s="45"/>
      <c r="BL262" s="45"/>
      <c r="BM262" s="45"/>
      <c r="BN262" s="51"/>
      <c r="BO262" s="51"/>
      <c r="BP262" s="45"/>
      <c r="BQ262" s="45"/>
      <c r="BR262" s="45"/>
      <c r="BS262" s="45"/>
      <c r="BT262" s="45"/>
      <c r="BU262" s="45"/>
      <c r="BV262" s="45"/>
      <c r="BW262" s="45"/>
      <c r="BX262" s="45"/>
      <c r="BY262" s="45"/>
      <c r="BZ262" s="45"/>
      <c r="CA262" s="45"/>
      <c r="CB262" s="45"/>
      <c r="CC262" s="45"/>
      <c r="CD262" s="45"/>
      <c r="CE262" s="52"/>
      <c r="CF262" s="53"/>
      <c r="CG262" s="53"/>
      <c r="CH262" s="53"/>
      <c r="CI262" s="53"/>
      <c r="CX262" s="37"/>
      <c r="GR262" s="37"/>
    </row>
    <row r="263" ht="15" customHeight="1" spans="2:200">
      <c r="B263" s="45"/>
      <c r="C263" s="45"/>
      <c r="D263" s="51"/>
      <c r="E263" s="51"/>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c r="BG263" s="45"/>
      <c r="BH263" s="45"/>
      <c r="BI263" s="45"/>
      <c r="BJ263" s="45"/>
      <c r="BK263" s="45"/>
      <c r="BL263" s="45"/>
      <c r="BM263" s="45"/>
      <c r="BN263" s="51"/>
      <c r="BO263" s="51"/>
      <c r="BP263" s="45"/>
      <c r="BQ263" s="45"/>
      <c r="BR263" s="45"/>
      <c r="BS263" s="45"/>
      <c r="BT263" s="45"/>
      <c r="BU263" s="45"/>
      <c r="BV263" s="45"/>
      <c r="BW263" s="45"/>
      <c r="BX263" s="45"/>
      <c r="BY263" s="45"/>
      <c r="BZ263" s="45"/>
      <c r="CA263" s="45"/>
      <c r="CB263" s="45"/>
      <c r="CC263" s="45"/>
      <c r="CD263" s="45"/>
      <c r="CE263" s="52"/>
      <c r="CF263" s="53"/>
      <c r="CG263" s="53"/>
      <c r="CH263" s="53"/>
      <c r="CI263" s="53"/>
      <c r="CX263" s="37"/>
      <c r="GR263" s="37"/>
    </row>
    <row r="264" ht="15" customHeight="1" spans="2:200">
      <c r="B264" s="45"/>
      <c r="C264" s="45"/>
      <c r="D264" s="51"/>
      <c r="E264" s="51"/>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c r="AY264" s="45"/>
      <c r="AZ264" s="45"/>
      <c r="BA264" s="45"/>
      <c r="BB264" s="45"/>
      <c r="BC264" s="45"/>
      <c r="BD264" s="45"/>
      <c r="BE264" s="45"/>
      <c r="BF264" s="45"/>
      <c r="BG264" s="45"/>
      <c r="BH264" s="45"/>
      <c r="BI264" s="45"/>
      <c r="BJ264" s="45"/>
      <c r="BK264" s="45"/>
      <c r="BL264" s="45"/>
      <c r="BM264" s="45"/>
      <c r="BN264" s="51"/>
      <c r="BO264" s="51"/>
      <c r="BP264" s="45"/>
      <c r="BQ264" s="45"/>
      <c r="BR264" s="45"/>
      <c r="BS264" s="45"/>
      <c r="BT264" s="45"/>
      <c r="BU264" s="45"/>
      <c r="BV264" s="45"/>
      <c r="BW264" s="45"/>
      <c r="BX264" s="45"/>
      <c r="BY264" s="45"/>
      <c r="BZ264" s="45"/>
      <c r="CA264" s="45"/>
      <c r="CB264" s="45"/>
      <c r="CC264" s="45"/>
      <c r="CD264" s="45"/>
      <c r="CE264" s="52"/>
      <c r="CF264" s="53"/>
      <c r="CG264" s="53"/>
      <c r="CH264" s="53"/>
      <c r="CI264" s="53"/>
      <c r="CX264" s="37"/>
      <c r="GR264" s="37"/>
    </row>
    <row r="265" ht="15" customHeight="1" spans="2:200">
      <c r="B265" s="45"/>
      <c r="C265" s="45"/>
      <c r="D265" s="51"/>
      <c r="E265" s="51"/>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c r="AY265" s="45"/>
      <c r="AZ265" s="45"/>
      <c r="BA265" s="45"/>
      <c r="BB265" s="45"/>
      <c r="BC265" s="45"/>
      <c r="BD265" s="45"/>
      <c r="BE265" s="45"/>
      <c r="BF265" s="45"/>
      <c r="BG265" s="45"/>
      <c r="BH265" s="45"/>
      <c r="BI265" s="45"/>
      <c r="BJ265" s="45"/>
      <c r="BK265" s="45"/>
      <c r="BL265" s="45"/>
      <c r="BM265" s="45"/>
      <c r="BN265" s="51"/>
      <c r="BO265" s="51"/>
      <c r="BP265" s="45"/>
      <c r="BQ265" s="45"/>
      <c r="BR265" s="45"/>
      <c r="BS265" s="45"/>
      <c r="BT265" s="45"/>
      <c r="BU265" s="45"/>
      <c r="BV265" s="45"/>
      <c r="BW265" s="45"/>
      <c r="BX265" s="45"/>
      <c r="BY265" s="45"/>
      <c r="BZ265" s="45"/>
      <c r="CA265" s="45"/>
      <c r="CB265" s="45"/>
      <c r="CC265" s="45"/>
      <c r="CD265" s="45"/>
      <c r="CE265" s="52"/>
      <c r="CF265" s="53"/>
      <c r="CG265" s="53"/>
      <c r="CH265" s="53"/>
      <c r="CI265" s="53"/>
      <c r="CX265" s="37"/>
      <c r="GR265" s="37"/>
    </row>
    <row r="266" ht="15" customHeight="1" spans="2:200">
      <c r="B266" s="45"/>
      <c r="C266" s="45"/>
      <c r="D266" s="51"/>
      <c r="E266" s="51"/>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c r="AY266" s="45"/>
      <c r="AZ266" s="45"/>
      <c r="BA266" s="45"/>
      <c r="BB266" s="45"/>
      <c r="BC266" s="45"/>
      <c r="BD266" s="45"/>
      <c r="BE266" s="45"/>
      <c r="BF266" s="45"/>
      <c r="BG266" s="45"/>
      <c r="BH266" s="45"/>
      <c r="BI266" s="45"/>
      <c r="BJ266" s="45"/>
      <c r="BK266" s="45"/>
      <c r="BL266" s="45"/>
      <c r="BM266" s="45"/>
      <c r="BN266" s="51"/>
      <c r="BO266" s="51"/>
      <c r="BP266" s="45"/>
      <c r="BQ266" s="45"/>
      <c r="BR266" s="45"/>
      <c r="BS266" s="45"/>
      <c r="BT266" s="45"/>
      <c r="BU266" s="45"/>
      <c r="BV266" s="45"/>
      <c r="BW266" s="45"/>
      <c r="BX266" s="45"/>
      <c r="BY266" s="45"/>
      <c r="BZ266" s="45"/>
      <c r="CA266" s="45"/>
      <c r="CB266" s="45"/>
      <c r="CC266" s="45"/>
      <c r="CD266" s="45"/>
      <c r="CE266" s="52"/>
      <c r="CF266" s="53"/>
      <c r="CG266" s="53"/>
      <c r="CH266" s="53"/>
      <c r="CI266" s="53"/>
      <c r="CX266" s="37"/>
      <c r="GR266" s="37"/>
    </row>
    <row r="267" ht="15" customHeight="1" spans="2:200">
      <c r="B267" s="45"/>
      <c r="C267" s="45"/>
      <c r="D267" s="51"/>
      <c r="E267" s="51"/>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c r="AY267" s="45"/>
      <c r="AZ267" s="45"/>
      <c r="BA267" s="45"/>
      <c r="BB267" s="45"/>
      <c r="BC267" s="45"/>
      <c r="BD267" s="45"/>
      <c r="BE267" s="45"/>
      <c r="BF267" s="45"/>
      <c r="BG267" s="45"/>
      <c r="BH267" s="45"/>
      <c r="BI267" s="45"/>
      <c r="BJ267" s="45"/>
      <c r="BK267" s="45"/>
      <c r="BL267" s="45"/>
      <c r="BM267" s="45"/>
      <c r="BN267" s="51"/>
      <c r="BO267" s="51"/>
      <c r="BP267" s="45"/>
      <c r="BQ267" s="45"/>
      <c r="BR267" s="45"/>
      <c r="BS267" s="45"/>
      <c r="BT267" s="45"/>
      <c r="BU267" s="45"/>
      <c r="BV267" s="45"/>
      <c r="BW267" s="45"/>
      <c r="BX267" s="45"/>
      <c r="BY267" s="45"/>
      <c r="BZ267" s="45"/>
      <c r="CA267" s="45"/>
      <c r="CB267" s="45"/>
      <c r="CC267" s="45"/>
      <c r="CD267" s="45"/>
      <c r="CE267" s="52"/>
      <c r="CF267" s="53"/>
      <c r="CG267" s="53"/>
      <c r="CH267" s="53"/>
      <c r="CI267" s="53"/>
      <c r="CX267" s="37"/>
      <c r="GR267" s="37"/>
    </row>
    <row r="268" ht="15" customHeight="1" spans="2:200">
      <c r="B268" s="45"/>
      <c r="C268" s="45"/>
      <c r="D268" s="51"/>
      <c r="E268" s="51"/>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c r="AY268" s="45"/>
      <c r="AZ268" s="45"/>
      <c r="BA268" s="45"/>
      <c r="BB268" s="45"/>
      <c r="BC268" s="45"/>
      <c r="BD268" s="45"/>
      <c r="BE268" s="45"/>
      <c r="BF268" s="45"/>
      <c r="BG268" s="45"/>
      <c r="BH268" s="45"/>
      <c r="BI268" s="45"/>
      <c r="BJ268" s="45"/>
      <c r="BK268" s="45"/>
      <c r="BL268" s="45"/>
      <c r="BM268" s="45"/>
      <c r="BN268" s="51"/>
      <c r="BO268" s="51"/>
      <c r="BP268" s="45"/>
      <c r="BQ268" s="45"/>
      <c r="BR268" s="45"/>
      <c r="BS268" s="45"/>
      <c r="BT268" s="45"/>
      <c r="BU268" s="45"/>
      <c r="BV268" s="45"/>
      <c r="BW268" s="45"/>
      <c r="BX268" s="45"/>
      <c r="BY268" s="45"/>
      <c r="BZ268" s="45"/>
      <c r="CA268" s="45"/>
      <c r="CB268" s="45"/>
      <c r="CC268" s="45"/>
      <c r="CD268" s="45"/>
      <c r="CE268" s="52"/>
      <c r="CF268" s="53"/>
      <c r="CG268" s="53"/>
      <c r="CH268" s="53"/>
      <c r="CI268" s="53"/>
      <c r="CX268" s="37"/>
      <c r="GR268" s="37"/>
    </row>
    <row r="269" ht="15" customHeight="1" spans="2:200">
      <c r="B269" s="45"/>
      <c r="C269" s="45"/>
      <c r="D269" s="51"/>
      <c r="E269" s="51"/>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c r="AY269" s="45"/>
      <c r="AZ269" s="45"/>
      <c r="BA269" s="45"/>
      <c r="BB269" s="45"/>
      <c r="BC269" s="45"/>
      <c r="BD269" s="45"/>
      <c r="BE269" s="45"/>
      <c r="BF269" s="45"/>
      <c r="BG269" s="45"/>
      <c r="BH269" s="45"/>
      <c r="BI269" s="45"/>
      <c r="BJ269" s="45"/>
      <c r="BK269" s="45"/>
      <c r="BL269" s="45"/>
      <c r="BM269" s="45"/>
      <c r="BN269" s="51"/>
      <c r="BO269" s="51"/>
      <c r="BP269" s="45"/>
      <c r="BQ269" s="45"/>
      <c r="BR269" s="45"/>
      <c r="BS269" s="45"/>
      <c r="BT269" s="45"/>
      <c r="BU269" s="45"/>
      <c r="BV269" s="45"/>
      <c r="BW269" s="45"/>
      <c r="BX269" s="45"/>
      <c r="BY269" s="45"/>
      <c r="BZ269" s="45"/>
      <c r="CA269" s="45"/>
      <c r="CB269" s="45"/>
      <c r="CC269" s="45"/>
      <c r="CD269" s="45"/>
      <c r="CE269" s="52"/>
      <c r="CF269" s="53"/>
      <c r="CG269" s="53"/>
      <c r="CH269" s="53"/>
      <c r="CI269" s="53"/>
      <c r="CX269" s="37"/>
      <c r="GR269" s="37"/>
    </row>
    <row r="270" ht="15" customHeight="1" spans="2:200">
      <c r="B270" s="45"/>
      <c r="C270" s="45"/>
      <c r="D270" s="51"/>
      <c r="E270" s="51"/>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51"/>
      <c r="BO270" s="51"/>
      <c r="BP270" s="45"/>
      <c r="BQ270" s="45"/>
      <c r="BR270" s="45"/>
      <c r="BS270" s="45"/>
      <c r="BT270" s="45"/>
      <c r="BU270" s="45"/>
      <c r="BV270" s="45"/>
      <c r="BW270" s="45"/>
      <c r="BX270" s="45"/>
      <c r="BY270" s="45"/>
      <c r="BZ270" s="45"/>
      <c r="CA270" s="45"/>
      <c r="CB270" s="45"/>
      <c r="CC270" s="45"/>
      <c r="CD270" s="45"/>
      <c r="CE270" s="52"/>
      <c r="CF270" s="53"/>
      <c r="CG270" s="53"/>
      <c r="CH270" s="53"/>
      <c r="CI270" s="53"/>
      <c r="CX270" s="37"/>
      <c r="GR270" s="37"/>
    </row>
    <row r="271" ht="15" customHeight="1" spans="2:200">
      <c r="B271" s="45"/>
      <c r="C271" s="45"/>
      <c r="D271" s="51"/>
      <c r="E271" s="51"/>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51"/>
      <c r="BO271" s="51"/>
      <c r="BP271" s="45"/>
      <c r="BQ271" s="45"/>
      <c r="BR271" s="45"/>
      <c r="BS271" s="45"/>
      <c r="BT271" s="45"/>
      <c r="BU271" s="45"/>
      <c r="BV271" s="45"/>
      <c r="BW271" s="45"/>
      <c r="BX271" s="45"/>
      <c r="BY271" s="45"/>
      <c r="BZ271" s="45"/>
      <c r="CA271" s="45"/>
      <c r="CB271" s="45"/>
      <c r="CC271" s="45"/>
      <c r="CD271" s="45"/>
      <c r="CE271" s="52"/>
      <c r="CF271" s="53"/>
      <c r="CG271" s="53"/>
      <c r="CH271" s="53"/>
      <c r="CI271" s="53"/>
      <c r="CX271" s="37"/>
      <c r="GR271" s="37"/>
    </row>
    <row r="272" ht="15" customHeight="1" spans="2:200">
      <c r="B272" s="45"/>
      <c r="C272" s="45"/>
      <c r="D272" s="51"/>
      <c r="E272" s="51"/>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51"/>
      <c r="BO272" s="51"/>
      <c r="BP272" s="45"/>
      <c r="BQ272" s="45"/>
      <c r="BR272" s="45"/>
      <c r="BS272" s="45"/>
      <c r="BT272" s="45"/>
      <c r="BU272" s="45"/>
      <c r="BV272" s="45"/>
      <c r="BW272" s="45"/>
      <c r="BX272" s="45"/>
      <c r="BY272" s="45"/>
      <c r="BZ272" s="45"/>
      <c r="CA272" s="45"/>
      <c r="CB272" s="45"/>
      <c r="CC272" s="45"/>
      <c r="CD272" s="45"/>
      <c r="CE272" s="52"/>
      <c r="CF272" s="53"/>
      <c r="CG272" s="53"/>
      <c r="CH272" s="53"/>
      <c r="CI272" s="53"/>
      <c r="CX272" s="37"/>
      <c r="GR272" s="37"/>
    </row>
    <row r="273" ht="15" customHeight="1" spans="2:200">
      <c r="B273" s="45"/>
      <c r="C273" s="45"/>
      <c r="D273" s="51"/>
      <c r="E273" s="51"/>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51"/>
      <c r="BO273" s="51"/>
      <c r="BP273" s="45"/>
      <c r="BQ273" s="45"/>
      <c r="BR273" s="45"/>
      <c r="BS273" s="45"/>
      <c r="BT273" s="45"/>
      <c r="BU273" s="45"/>
      <c r="BV273" s="45"/>
      <c r="BW273" s="45"/>
      <c r="BX273" s="45"/>
      <c r="BY273" s="45"/>
      <c r="BZ273" s="45"/>
      <c r="CA273" s="45"/>
      <c r="CB273" s="45"/>
      <c r="CC273" s="45"/>
      <c r="CD273" s="45"/>
      <c r="CE273" s="52"/>
      <c r="CF273" s="53"/>
      <c r="CG273" s="53"/>
      <c r="CH273" s="53"/>
      <c r="CI273" s="53"/>
      <c r="CX273" s="37"/>
      <c r="GR273" s="37"/>
    </row>
    <row r="274" ht="15" customHeight="1" spans="2:200">
      <c r="B274" s="45"/>
      <c r="C274" s="45"/>
      <c r="D274" s="51"/>
      <c r="E274" s="51"/>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51"/>
      <c r="BO274" s="51"/>
      <c r="BP274" s="45"/>
      <c r="BQ274" s="45"/>
      <c r="BR274" s="45"/>
      <c r="BS274" s="45"/>
      <c r="BT274" s="45"/>
      <c r="BU274" s="45"/>
      <c r="BV274" s="45"/>
      <c r="BW274" s="45"/>
      <c r="BX274" s="45"/>
      <c r="BY274" s="45"/>
      <c r="BZ274" s="45"/>
      <c r="CA274" s="45"/>
      <c r="CB274" s="45"/>
      <c r="CC274" s="45"/>
      <c r="CD274" s="45"/>
      <c r="CE274" s="52"/>
      <c r="CF274" s="53"/>
      <c r="CG274" s="53"/>
      <c r="CH274" s="53"/>
      <c r="CI274" s="53"/>
      <c r="CX274" s="37"/>
      <c r="GR274" s="37"/>
    </row>
    <row r="275" ht="15" customHeight="1" spans="2:200">
      <c r="B275" s="45"/>
      <c r="C275" s="45"/>
      <c r="D275" s="51"/>
      <c r="E275" s="51"/>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51"/>
      <c r="BO275" s="51"/>
      <c r="BP275" s="45"/>
      <c r="BQ275" s="45"/>
      <c r="BR275" s="45"/>
      <c r="BS275" s="45"/>
      <c r="BT275" s="45"/>
      <c r="BU275" s="45"/>
      <c r="BV275" s="45"/>
      <c r="BW275" s="45"/>
      <c r="BX275" s="45"/>
      <c r="BY275" s="45"/>
      <c r="BZ275" s="45"/>
      <c r="CA275" s="45"/>
      <c r="CB275" s="45"/>
      <c r="CC275" s="45"/>
      <c r="CD275" s="45"/>
      <c r="CE275" s="52"/>
      <c r="CF275" s="53"/>
      <c r="CG275" s="53"/>
      <c r="CH275" s="53"/>
      <c r="CI275" s="53"/>
      <c r="CX275" s="37"/>
      <c r="GR275" s="37"/>
    </row>
    <row r="276" ht="15" customHeight="1" spans="2:200">
      <c r="B276" s="45"/>
      <c r="C276" s="45"/>
      <c r="D276" s="51"/>
      <c r="E276" s="51"/>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51"/>
      <c r="BO276" s="51"/>
      <c r="BP276" s="45"/>
      <c r="BQ276" s="45"/>
      <c r="BR276" s="45"/>
      <c r="BS276" s="45"/>
      <c r="BT276" s="45"/>
      <c r="BU276" s="45"/>
      <c r="BV276" s="45"/>
      <c r="BW276" s="45"/>
      <c r="BX276" s="45"/>
      <c r="BY276" s="45"/>
      <c r="BZ276" s="45"/>
      <c r="CA276" s="45"/>
      <c r="CB276" s="45"/>
      <c r="CC276" s="45"/>
      <c r="CD276" s="45"/>
      <c r="CE276" s="52"/>
      <c r="CF276" s="53"/>
      <c r="CG276" s="53"/>
      <c r="CH276" s="53"/>
      <c r="CI276" s="53"/>
      <c r="CX276" s="37"/>
      <c r="GR276" s="37"/>
    </row>
    <row r="277" ht="15" customHeight="1" spans="2:200">
      <c r="B277" s="45"/>
      <c r="C277" s="45"/>
      <c r="D277" s="51"/>
      <c r="E277" s="51"/>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51"/>
      <c r="BO277" s="51"/>
      <c r="BP277" s="45"/>
      <c r="BQ277" s="45"/>
      <c r="BR277" s="45"/>
      <c r="BS277" s="45"/>
      <c r="BT277" s="45"/>
      <c r="BU277" s="45"/>
      <c r="BV277" s="45"/>
      <c r="BW277" s="45"/>
      <c r="BX277" s="45"/>
      <c r="BY277" s="45"/>
      <c r="BZ277" s="45"/>
      <c r="CA277" s="45"/>
      <c r="CB277" s="45"/>
      <c r="CC277" s="45"/>
      <c r="CD277" s="45"/>
      <c r="CE277" s="52"/>
      <c r="CF277" s="53"/>
      <c r="CG277" s="53"/>
      <c r="CH277" s="53"/>
      <c r="CI277" s="53"/>
      <c r="CX277" s="37"/>
      <c r="GR277" s="37"/>
    </row>
    <row r="278" ht="15" customHeight="1" spans="2:200">
      <c r="B278" s="45"/>
      <c r="C278" s="45"/>
      <c r="D278" s="51"/>
      <c r="E278" s="51"/>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c r="AY278" s="45"/>
      <c r="AZ278" s="45"/>
      <c r="BA278" s="45"/>
      <c r="BB278" s="45"/>
      <c r="BC278" s="45"/>
      <c r="BD278" s="45"/>
      <c r="BE278" s="45"/>
      <c r="BF278" s="45"/>
      <c r="BG278" s="45"/>
      <c r="BH278" s="45"/>
      <c r="BI278" s="45"/>
      <c r="BJ278" s="45"/>
      <c r="BK278" s="45"/>
      <c r="BL278" s="45"/>
      <c r="BM278" s="45"/>
      <c r="BN278" s="51"/>
      <c r="BO278" s="51"/>
      <c r="BP278" s="45"/>
      <c r="BQ278" s="45"/>
      <c r="BR278" s="45"/>
      <c r="BS278" s="45"/>
      <c r="BT278" s="45"/>
      <c r="BU278" s="45"/>
      <c r="BV278" s="45"/>
      <c r="BW278" s="45"/>
      <c r="BX278" s="45"/>
      <c r="BY278" s="45"/>
      <c r="BZ278" s="45"/>
      <c r="CA278" s="45"/>
      <c r="CB278" s="45"/>
      <c r="CC278" s="45"/>
      <c r="CD278" s="45"/>
      <c r="CE278" s="52"/>
      <c r="CF278" s="53"/>
      <c r="CG278" s="53"/>
      <c r="CH278" s="53"/>
      <c r="CI278" s="53"/>
      <c r="CX278" s="37"/>
      <c r="GR278" s="37"/>
    </row>
    <row r="279" ht="15" customHeight="1" spans="2:200">
      <c r="B279" s="45"/>
      <c r="C279" s="45"/>
      <c r="D279" s="51"/>
      <c r="E279" s="51"/>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c r="AY279" s="45"/>
      <c r="AZ279" s="45"/>
      <c r="BA279" s="45"/>
      <c r="BB279" s="45"/>
      <c r="BC279" s="45"/>
      <c r="BD279" s="45"/>
      <c r="BE279" s="45"/>
      <c r="BF279" s="45"/>
      <c r="BG279" s="45"/>
      <c r="BH279" s="45"/>
      <c r="BI279" s="45"/>
      <c r="BJ279" s="45"/>
      <c r="BK279" s="45"/>
      <c r="BL279" s="45"/>
      <c r="BM279" s="45"/>
      <c r="BN279" s="51"/>
      <c r="BO279" s="51"/>
      <c r="BP279" s="45"/>
      <c r="BQ279" s="45"/>
      <c r="BR279" s="45"/>
      <c r="BS279" s="45"/>
      <c r="BT279" s="45"/>
      <c r="BU279" s="45"/>
      <c r="BV279" s="45"/>
      <c r="BW279" s="45"/>
      <c r="BX279" s="45"/>
      <c r="BY279" s="45"/>
      <c r="BZ279" s="45"/>
      <c r="CA279" s="45"/>
      <c r="CB279" s="45"/>
      <c r="CC279" s="45"/>
      <c r="CD279" s="45"/>
      <c r="CE279" s="52"/>
      <c r="CF279" s="53"/>
      <c r="CG279" s="53"/>
      <c r="CH279" s="53"/>
      <c r="CI279" s="53"/>
      <c r="CX279" s="37"/>
      <c r="GR279" s="37"/>
    </row>
    <row r="280" ht="15" customHeight="1" spans="2:200">
      <c r="B280" s="45"/>
      <c r="C280" s="45"/>
      <c r="D280" s="51"/>
      <c r="E280" s="51"/>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c r="AY280" s="45"/>
      <c r="AZ280" s="45"/>
      <c r="BA280" s="45"/>
      <c r="BB280" s="45"/>
      <c r="BC280" s="45"/>
      <c r="BD280" s="45"/>
      <c r="BE280" s="45"/>
      <c r="BF280" s="45"/>
      <c r="BG280" s="45"/>
      <c r="BH280" s="45"/>
      <c r="BI280" s="45"/>
      <c r="BJ280" s="45"/>
      <c r="BK280" s="45"/>
      <c r="BL280" s="45"/>
      <c r="BM280" s="45"/>
      <c r="BN280" s="51"/>
      <c r="BO280" s="51"/>
      <c r="BP280" s="45"/>
      <c r="BQ280" s="45"/>
      <c r="BR280" s="45"/>
      <c r="BS280" s="45"/>
      <c r="BT280" s="45"/>
      <c r="BU280" s="45"/>
      <c r="BV280" s="45"/>
      <c r="BW280" s="45"/>
      <c r="BX280" s="45"/>
      <c r="BY280" s="45"/>
      <c r="BZ280" s="45"/>
      <c r="CA280" s="45"/>
      <c r="CB280" s="45"/>
      <c r="CC280" s="45"/>
      <c r="CD280" s="45"/>
      <c r="CE280" s="52"/>
      <c r="CF280" s="53"/>
      <c r="CG280" s="53"/>
      <c r="CH280" s="53"/>
      <c r="CI280" s="53"/>
      <c r="CX280" s="37"/>
      <c r="GR280" s="37"/>
    </row>
    <row r="281" ht="15" customHeight="1" spans="2:200">
      <c r="B281" s="45"/>
      <c r="C281" s="45"/>
      <c r="D281" s="51"/>
      <c r="E281" s="51"/>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c r="AY281" s="45"/>
      <c r="AZ281" s="45"/>
      <c r="BA281" s="45"/>
      <c r="BB281" s="45"/>
      <c r="BC281" s="45"/>
      <c r="BD281" s="45"/>
      <c r="BE281" s="45"/>
      <c r="BF281" s="45"/>
      <c r="BG281" s="45"/>
      <c r="BH281" s="45"/>
      <c r="BI281" s="45"/>
      <c r="BJ281" s="45"/>
      <c r="BK281" s="45"/>
      <c r="BL281" s="45"/>
      <c r="BM281" s="45"/>
      <c r="BN281" s="51"/>
      <c r="BO281" s="51"/>
      <c r="BP281" s="45"/>
      <c r="BQ281" s="45"/>
      <c r="BR281" s="45"/>
      <c r="BS281" s="45"/>
      <c r="BT281" s="45"/>
      <c r="BU281" s="45"/>
      <c r="BV281" s="45"/>
      <c r="BW281" s="45"/>
      <c r="BX281" s="45"/>
      <c r="BY281" s="45"/>
      <c r="BZ281" s="45"/>
      <c r="CA281" s="45"/>
      <c r="CB281" s="45"/>
      <c r="CC281" s="45"/>
      <c r="CD281" s="45"/>
      <c r="CE281" s="52"/>
      <c r="CF281" s="53"/>
      <c r="CG281" s="53"/>
      <c r="CH281" s="53"/>
      <c r="CI281" s="53"/>
      <c r="CX281" s="37"/>
      <c r="GR281" s="37"/>
    </row>
    <row r="282" ht="15" customHeight="1" spans="2:200">
      <c r="B282" s="45"/>
      <c r="C282" s="45"/>
      <c r="D282" s="51"/>
      <c r="E282" s="51"/>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c r="AY282" s="45"/>
      <c r="AZ282" s="45"/>
      <c r="BA282" s="45"/>
      <c r="BB282" s="45"/>
      <c r="BC282" s="45"/>
      <c r="BD282" s="45"/>
      <c r="BE282" s="45"/>
      <c r="BF282" s="45"/>
      <c r="BG282" s="45"/>
      <c r="BH282" s="45"/>
      <c r="BI282" s="45"/>
      <c r="BJ282" s="45"/>
      <c r="BK282" s="45"/>
      <c r="BL282" s="45"/>
      <c r="BM282" s="45"/>
      <c r="BN282" s="51"/>
      <c r="BO282" s="51"/>
      <c r="BP282" s="45"/>
      <c r="BQ282" s="45"/>
      <c r="BR282" s="45"/>
      <c r="BS282" s="45"/>
      <c r="BT282" s="45"/>
      <c r="BU282" s="45"/>
      <c r="BV282" s="45"/>
      <c r="BW282" s="45"/>
      <c r="BX282" s="45"/>
      <c r="BY282" s="45"/>
      <c r="BZ282" s="45"/>
      <c r="CA282" s="45"/>
      <c r="CB282" s="45"/>
      <c r="CC282" s="45"/>
      <c r="CD282" s="45"/>
      <c r="CE282" s="52"/>
      <c r="CF282" s="53"/>
      <c r="CG282" s="53"/>
      <c r="CH282" s="53"/>
      <c r="CI282" s="53"/>
      <c r="CX282" s="37"/>
      <c r="GR282" s="37"/>
    </row>
    <row r="283" ht="15" customHeight="1" spans="2:200">
      <c r="B283" s="45"/>
      <c r="C283" s="45"/>
      <c r="D283" s="51"/>
      <c r="E283" s="51"/>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51"/>
      <c r="BO283" s="51"/>
      <c r="BP283" s="45"/>
      <c r="BQ283" s="45"/>
      <c r="BR283" s="45"/>
      <c r="BS283" s="45"/>
      <c r="BT283" s="45"/>
      <c r="BU283" s="45"/>
      <c r="BV283" s="45"/>
      <c r="BW283" s="45"/>
      <c r="BX283" s="45"/>
      <c r="BY283" s="45"/>
      <c r="BZ283" s="45"/>
      <c r="CA283" s="45"/>
      <c r="CB283" s="45"/>
      <c r="CC283" s="45"/>
      <c r="CD283" s="45"/>
      <c r="CE283" s="52"/>
      <c r="CF283" s="53"/>
      <c r="CG283" s="53"/>
      <c r="CH283" s="53"/>
      <c r="CI283" s="53"/>
      <c r="CX283" s="37"/>
      <c r="GR283" s="37"/>
    </row>
    <row r="284" ht="15" customHeight="1" spans="2:200">
      <c r="B284" s="45"/>
      <c r="C284" s="45"/>
      <c r="D284" s="51"/>
      <c r="E284" s="51"/>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s="45"/>
      <c r="BM284" s="45"/>
      <c r="BN284" s="51"/>
      <c r="BO284" s="51"/>
      <c r="BP284" s="45"/>
      <c r="BQ284" s="45"/>
      <c r="BR284" s="45"/>
      <c r="BS284" s="45"/>
      <c r="BT284" s="45"/>
      <c r="BU284" s="45"/>
      <c r="BV284" s="45"/>
      <c r="BW284" s="45"/>
      <c r="BX284" s="45"/>
      <c r="BY284" s="45"/>
      <c r="BZ284" s="45"/>
      <c r="CA284" s="45"/>
      <c r="CB284" s="45"/>
      <c r="CC284" s="45"/>
      <c r="CD284" s="45"/>
      <c r="CE284" s="52"/>
      <c r="CF284" s="53"/>
      <c r="CG284" s="53"/>
      <c r="CH284" s="53"/>
      <c r="CI284" s="53"/>
      <c r="CX284" s="37"/>
      <c r="GR284" s="37"/>
    </row>
    <row r="285" ht="15" customHeight="1" spans="2:200">
      <c r="B285" s="45"/>
      <c r="C285" s="45"/>
      <c r="D285" s="51"/>
      <c r="E285" s="51"/>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c r="AY285" s="45"/>
      <c r="AZ285" s="45"/>
      <c r="BA285" s="45"/>
      <c r="BB285" s="45"/>
      <c r="BC285" s="45"/>
      <c r="BD285" s="45"/>
      <c r="BE285" s="45"/>
      <c r="BF285" s="45"/>
      <c r="BG285" s="45"/>
      <c r="BH285" s="45"/>
      <c r="BI285" s="45"/>
      <c r="BJ285" s="45"/>
      <c r="BK285" s="45"/>
      <c r="BL285" s="45"/>
      <c r="BM285" s="45"/>
      <c r="BN285" s="51"/>
      <c r="BO285" s="51"/>
      <c r="BP285" s="45"/>
      <c r="BQ285" s="45"/>
      <c r="BR285" s="45"/>
      <c r="BS285" s="45"/>
      <c r="BT285" s="45"/>
      <c r="BU285" s="45"/>
      <c r="BV285" s="45"/>
      <c r="BW285" s="45"/>
      <c r="BX285" s="45"/>
      <c r="BY285" s="45"/>
      <c r="BZ285" s="45"/>
      <c r="CA285" s="45"/>
      <c r="CB285" s="45"/>
      <c r="CC285" s="45"/>
      <c r="CD285" s="45"/>
      <c r="CE285" s="52"/>
      <c r="CF285" s="53"/>
      <c r="CG285" s="53"/>
      <c r="CH285" s="53"/>
      <c r="CI285" s="53"/>
      <c r="CX285" s="37"/>
      <c r="GR285" s="37"/>
    </row>
    <row r="286" ht="15" customHeight="1" spans="2:200">
      <c r="B286" s="45"/>
      <c r="C286" s="45"/>
      <c r="D286" s="51"/>
      <c r="E286" s="51"/>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c r="AY286" s="45"/>
      <c r="AZ286" s="45"/>
      <c r="BA286" s="45"/>
      <c r="BB286" s="45"/>
      <c r="BC286" s="45"/>
      <c r="BD286" s="45"/>
      <c r="BE286" s="45"/>
      <c r="BF286" s="45"/>
      <c r="BG286" s="45"/>
      <c r="BH286" s="45"/>
      <c r="BI286" s="45"/>
      <c r="BJ286" s="45"/>
      <c r="BK286" s="45"/>
      <c r="BL286" s="45"/>
      <c r="BM286" s="45"/>
      <c r="BN286" s="51"/>
      <c r="BO286" s="51"/>
      <c r="BP286" s="45"/>
      <c r="BQ286" s="45"/>
      <c r="BR286" s="45"/>
      <c r="BS286" s="45"/>
      <c r="BT286" s="45"/>
      <c r="BU286" s="45"/>
      <c r="BV286" s="45"/>
      <c r="BW286" s="45"/>
      <c r="BX286" s="45"/>
      <c r="BY286" s="45"/>
      <c r="BZ286" s="45"/>
      <c r="CA286" s="45"/>
      <c r="CB286" s="45"/>
      <c r="CC286" s="45"/>
      <c r="CD286" s="45"/>
      <c r="CE286" s="52"/>
      <c r="CF286" s="53"/>
      <c r="CG286" s="53"/>
      <c r="CH286" s="53"/>
      <c r="CI286" s="53"/>
      <c r="CX286" s="37"/>
      <c r="GR286" s="37"/>
    </row>
    <row r="287" ht="15" customHeight="1" spans="2:200">
      <c r="B287" s="45"/>
      <c r="C287" s="45"/>
      <c r="D287" s="51"/>
      <c r="E287" s="51"/>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c r="AY287" s="45"/>
      <c r="AZ287" s="45"/>
      <c r="BA287" s="45"/>
      <c r="BB287" s="45"/>
      <c r="BC287" s="45"/>
      <c r="BD287" s="45"/>
      <c r="BE287" s="45"/>
      <c r="BF287" s="45"/>
      <c r="BG287" s="45"/>
      <c r="BH287" s="45"/>
      <c r="BI287" s="45"/>
      <c r="BJ287" s="45"/>
      <c r="BK287" s="45"/>
      <c r="BL287" s="45"/>
      <c r="BM287" s="45"/>
      <c r="BN287" s="51"/>
      <c r="BO287" s="51"/>
      <c r="BP287" s="45"/>
      <c r="BQ287" s="45"/>
      <c r="BR287" s="45"/>
      <c r="BS287" s="45"/>
      <c r="BT287" s="45"/>
      <c r="BU287" s="45"/>
      <c r="BV287" s="45"/>
      <c r="BW287" s="45"/>
      <c r="BX287" s="45"/>
      <c r="BY287" s="45"/>
      <c r="BZ287" s="45"/>
      <c r="CA287" s="45"/>
      <c r="CB287" s="45"/>
      <c r="CC287" s="45"/>
      <c r="CD287" s="45"/>
      <c r="CE287" s="52"/>
      <c r="CF287" s="53"/>
      <c r="CG287" s="53"/>
      <c r="CH287" s="53"/>
      <c r="CI287" s="53"/>
      <c r="CX287" s="37"/>
      <c r="GR287" s="37"/>
    </row>
    <row r="288" ht="15" customHeight="1" spans="2:200">
      <c r="B288" s="45"/>
      <c r="C288" s="45"/>
      <c r="D288" s="51"/>
      <c r="E288" s="51"/>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c r="AY288" s="45"/>
      <c r="AZ288" s="45"/>
      <c r="BA288" s="45"/>
      <c r="BB288" s="45"/>
      <c r="BC288" s="45"/>
      <c r="BD288" s="45"/>
      <c r="BE288" s="45"/>
      <c r="BF288" s="45"/>
      <c r="BG288" s="45"/>
      <c r="BH288" s="45"/>
      <c r="BI288" s="45"/>
      <c r="BJ288" s="45"/>
      <c r="BK288" s="45"/>
      <c r="BL288" s="45"/>
      <c r="BM288" s="45"/>
      <c r="BN288" s="51"/>
      <c r="BO288" s="51"/>
      <c r="BP288" s="45"/>
      <c r="BQ288" s="45"/>
      <c r="BR288" s="45"/>
      <c r="BS288" s="45"/>
      <c r="BT288" s="45"/>
      <c r="BU288" s="45"/>
      <c r="BV288" s="45"/>
      <c r="BW288" s="45"/>
      <c r="BX288" s="45"/>
      <c r="BY288" s="45"/>
      <c r="BZ288" s="45"/>
      <c r="CA288" s="45"/>
      <c r="CB288" s="45"/>
      <c r="CC288" s="45"/>
      <c r="CD288" s="45"/>
      <c r="CE288" s="52"/>
      <c r="CF288" s="53"/>
      <c r="CG288" s="53"/>
      <c r="CH288" s="53"/>
      <c r="CI288" s="53"/>
      <c r="CX288" s="37"/>
      <c r="GR288" s="37"/>
    </row>
    <row r="289" ht="15" customHeight="1" spans="2:200">
      <c r="B289" s="45"/>
      <c r="C289" s="45"/>
      <c r="D289" s="51"/>
      <c r="E289" s="51"/>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c r="AY289" s="45"/>
      <c r="AZ289" s="45"/>
      <c r="BA289" s="45"/>
      <c r="BB289" s="45"/>
      <c r="BC289" s="45"/>
      <c r="BD289" s="45"/>
      <c r="BE289" s="45"/>
      <c r="BF289" s="45"/>
      <c r="BG289" s="45"/>
      <c r="BH289" s="45"/>
      <c r="BI289" s="45"/>
      <c r="BJ289" s="45"/>
      <c r="BK289" s="45"/>
      <c r="BL289" s="45"/>
      <c r="BM289" s="45"/>
      <c r="BN289" s="51"/>
      <c r="BO289" s="51"/>
      <c r="BP289" s="45"/>
      <c r="BQ289" s="45"/>
      <c r="BR289" s="45"/>
      <c r="BS289" s="45"/>
      <c r="BT289" s="45"/>
      <c r="BU289" s="45"/>
      <c r="BV289" s="45"/>
      <c r="BW289" s="45"/>
      <c r="BX289" s="45"/>
      <c r="BY289" s="45"/>
      <c r="BZ289" s="45"/>
      <c r="CA289" s="45"/>
      <c r="CB289" s="45"/>
      <c r="CC289" s="45"/>
      <c r="CD289" s="45"/>
      <c r="CE289" s="52"/>
      <c r="CF289" s="53"/>
      <c r="CG289" s="53"/>
      <c r="CH289" s="53"/>
      <c r="CI289" s="53"/>
      <c r="CX289" s="37"/>
      <c r="GR289" s="37"/>
    </row>
    <row r="290" ht="15" customHeight="1" spans="2:200">
      <c r="B290" s="45"/>
      <c r="C290" s="45"/>
      <c r="D290" s="51"/>
      <c r="E290" s="51"/>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c r="AY290" s="45"/>
      <c r="AZ290" s="45"/>
      <c r="BA290" s="45"/>
      <c r="BB290" s="45"/>
      <c r="BC290" s="45"/>
      <c r="BD290" s="45"/>
      <c r="BE290" s="45"/>
      <c r="BF290" s="45"/>
      <c r="BG290" s="45"/>
      <c r="BH290" s="45"/>
      <c r="BI290" s="45"/>
      <c r="BJ290" s="45"/>
      <c r="BK290" s="45"/>
      <c r="BL290" s="45"/>
      <c r="BM290" s="45"/>
      <c r="BN290" s="51"/>
      <c r="BO290" s="51"/>
      <c r="BP290" s="45"/>
      <c r="BQ290" s="45"/>
      <c r="BR290" s="45"/>
      <c r="BS290" s="45"/>
      <c r="BT290" s="45"/>
      <c r="BU290" s="45"/>
      <c r="BV290" s="45"/>
      <c r="BW290" s="45"/>
      <c r="BX290" s="45"/>
      <c r="BY290" s="45"/>
      <c r="BZ290" s="45"/>
      <c r="CA290" s="45"/>
      <c r="CB290" s="45"/>
      <c r="CC290" s="45"/>
      <c r="CD290" s="45"/>
      <c r="CE290" s="52"/>
      <c r="CF290" s="53"/>
      <c r="CG290" s="53"/>
      <c r="CH290" s="53"/>
      <c r="CI290" s="53"/>
      <c r="CX290" s="37"/>
      <c r="GR290" s="37"/>
    </row>
    <row r="291" ht="15" customHeight="1" spans="2:200">
      <c r="B291" s="45"/>
      <c r="C291" s="45"/>
      <c r="D291" s="51"/>
      <c r="E291" s="51"/>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c r="AY291" s="45"/>
      <c r="AZ291" s="45"/>
      <c r="BA291" s="45"/>
      <c r="BB291" s="45"/>
      <c r="BC291" s="45"/>
      <c r="BD291" s="45"/>
      <c r="BE291" s="45"/>
      <c r="BF291" s="45"/>
      <c r="BG291" s="45"/>
      <c r="BH291" s="45"/>
      <c r="BI291" s="45"/>
      <c r="BJ291" s="45"/>
      <c r="BK291" s="45"/>
      <c r="BL291" s="45"/>
      <c r="BM291" s="45"/>
      <c r="BN291" s="51"/>
      <c r="BO291" s="51"/>
      <c r="BP291" s="45"/>
      <c r="BQ291" s="45"/>
      <c r="BR291" s="45"/>
      <c r="BS291" s="45"/>
      <c r="BT291" s="45"/>
      <c r="BU291" s="45"/>
      <c r="BV291" s="45"/>
      <c r="BW291" s="45"/>
      <c r="BX291" s="45"/>
      <c r="BY291" s="45"/>
      <c r="BZ291" s="45"/>
      <c r="CA291" s="45"/>
      <c r="CB291" s="45"/>
      <c r="CC291" s="45"/>
      <c r="CD291" s="45"/>
      <c r="CE291" s="52"/>
      <c r="CF291" s="53"/>
      <c r="CG291" s="53"/>
      <c r="CH291" s="53"/>
      <c r="CI291" s="53"/>
      <c r="CX291" s="37"/>
      <c r="GR291" s="37"/>
    </row>
    <row r="292" ht="15" customHeight="1" spans="2:200">
      <c r="B292" s="45"/>
      <c r="C292" s="45"/>
      <c r="D292" s="51"/>
      <c r="E292" s="51"/>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c r="AY292" s="45"/>
      <c r="AZ292" s="45"/>
      <c r="BA292" s="45"/>
      <c r="BB292" s="45"/>
      <c r="BC292" s="45"/>
      <c r="BD292" s="45"/>
      <c r="BE292" s="45"/>
      <c r="BF292" s="45"/>
      <c r="BG292" s="45"/>
      <c r="BH292" s="45"/>
      <c r="BI292" s="45"/>
      <c r="BJ292" s="45"/>
      <c r="BK292" s="45"/>
      <c r="BL292" s="45"/>
      <c r="BM292" s="45"/>
      <c r="BN292" s="51"/>
      <c r="BO292" s="51"/>
      <c r="BP292" s="45"/>
      <c r="BQ292" s="45"/>
      <c r="BR292" s="45"/>
      <c r="BS292" s="45"/>
      <c r="BT292" s="45"/>
      <c r="BU292" s="45"/>
      <c r="BV292" s="45"/>
      <c r="BW292" s="45"/>
      <c r="BX292" s="45"/>
      <c r="BY292" s="45"/>
      <c r="BZ292" s="45"/>
      <c r="CA292" s="45"/>
      <c r="CB292" s="45"/>
      <c r="CC292" s="45"/>
      <c r="CD292" s="45"/>
      <c r="CE292" s="52"/>
      <c r="CF292" s="53"/>
      <c r="CG292" s="53"/>
      <c r="CH292" s="53"/>
      <c r="CI292" s="53"/>
      <c r="CX292" s="37"/>
      <c r="GR292" s="37"/>
    </row>
    <row r="293" ht="15" customHeight="1" spans="2:200">
      <c r="B293" s="45"/>
      <c r="C293" s="45"/>
      <c r="D293" s="51"/>
      <c r="E293" s="51"/>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c r="AY293" s="45"/>
      <c r="AZ293" s="45"/>
      <c r="BA293" s="45"/>
      <c r="BB293" s="45"/>
      <c r="BC293" s="45"/>
      <c r="BD293" s="45"/>
      <c r="BE293" s="45"/>
      <c r="BF293" s="45"/>
      <c r="BG293" s="45"/>
      <c r="BH293" s="45"/>
      <c r="BI293" s="45"/>
      <c r="BJ293" s="45"/>
      <c r="BK293" s="45"/>
      <c r="BL293" s="45"/>
      <c r="BM293" s="45"/>
      <c r="BN293" s="51"/>
      <c r="BO293" s="51"/>
      <c r="BP293" s="45"/>
      <c r="BQ293" s="45"/>
      <c r="BR293" s="45"/>
      <c r="BS293" s="45"/>
      <c r="BT293" s="45"/>
      <c r="BU293" s="45"/>
      <c r="BV293" s="45"/>
      <c r="BW293" s="45"/>
      <c r="BX293" s="45"/>
      <c r="BY293" s="45"/>
      <c r="BZ293" s="45"/>
      <c r="CA293" s="45"/>
      <c r="CB293" s="45"/>
      <c r="CC293" s="45"/>
      <c r="CD293" s="45"/>
      <c r="CE293" s="52"/>
      <c r="CF293" s="53"/>
      <c r="CG293" s="53"/>
      <c r="CH293" s="53"/>
      <c r="CI293" s="53"/>
      <c r="CX293" s="37"/>
      <c r="GR293" s="37"/>
    </row>
    <row r="294" ht="15" customHeight="1" spans="2:200">
      <c r="B294" s="45"/>
      <c r="C294" s="45"/>
      <c r="D294" s="51"/>
      <c r="E294" s="51"/>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c r="AY294" s="45"/>
      <c r="AZ294" s="45"/>
      <c r="BA294" s="45"/>
      <c r="BB294" s="45"/>
      <c r="BC294" s="45"/>
      <c r="BD294" s="45"/>
      <c r="BE294" s="45"/>
      <c r="BF294" s="45"/>
      <c r="BG294" s="45"/>
      <c r="BH294" s="45"/>
      <c r="BI294" s="45"/>
      <c r="BJ294" s="45"/>
      <c r="BK294" s="45"/>
      <c r="BL294" s="45"/>
      <c r="BM294" s="45"/>
      <c r="BN294" s="51"/>
      <c r="BO294" s="51"/>
      <c r="BP294" s="45"/>
      <c r="BQ294" s="45"/>
      <c r="BR294" s="45"/>
      <c r="BS294" s="45"/>
      <c r="BT294" s="45"/>
      <c r="BU294" s="45"/>
      <c r="BV294" s="45"/>
      <c r="BW294" s="45"/>
      <c r="BX294" s="45"/>
      <c r="BY294" s="45"/>
      <c r="BZ294" s="45"/>
      <c r="CA294" s="45"/>
      <c r="CB294" s="45"/>
      <c r="CC294" s="45"/>
      <c r="CD294" s="45"/>
      <c r="CE294" s="52"/>
      <c r="CF294" s="53"/>
      <c r="CG294" s="53"/>
      <c r="CH294" s="53"/>
      <c r="CI294" s="53"/>
      <c r="CX294" s="37"/>
      <c r="GR294" s="37"/>
    </row>
    <row r="295" ht="15" customHeight="1" spans="2:200">
      <c r="B295" s="45"/>
      <c r="C295" s="45"/>
      <c r="D295" s="51"/>
      <c r="E295" s="51"/>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51"/>
      <c r="BO295" s="51"/>
      <c r="BP295" s="45"/>
      <c r="BQ295" s="45"/>
      <c r="BR295" s="45"/>
      <c r="BS295" s="45"/>
      <c r="BT295" s="45"/>
      <c r="BU295" s="45"/>
      <c r="BV295" s="45"/>
      <c r="BW295" s="45"/>
      <c r="BX295" s="45"/>
      <c r="BY295" s="45"/>
      <c r="BZ295" s="45"/>
      <c r="CA295" s="45"/>
      <c r="CB295" s="45"/>
      <c r="CC295" s="45"/>
      <c r="CD295" s="45"/>
      <c r="CE295" s="52"/>
      <c r="CF295" s="53"/>
      <c r="CG295" s="53"/>
      <c r="CH295" s="53"/>
      <c r="CI295" s="53"/>
      <c r="CX295" s="37"/>
      <c r="GR295" s="37"/>
    </row>
    <row r="296" ht="15" customHeight="1" spans="2:200">
      <c r="B296" s="45"/>
      <c r="C296" s="45"/>
      <c r="D296" s="51"/>
      <c r="E296" s="51"/>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c r="AY296" s="45"/>
      <c r="AZ296" s="45"/>
      <c r="BA296" s="45"/>
      <c r="BB296" s="45"/>
      <c r="BC296" s="45"/>
      <c r="BD296" s="45"/>
      <c r="BE296" s="45"/>
      <c r="BF296" s="45"/>
      <c r="BG296" s="45"/>
      <c r="BH296" s="45"/>
      <c r="BI296" s="45"/>
      <c r="BJ296" s="45"/>
      <c r="BK296" s="45"/>
      <c r="BL296" s="45"/>
      <c r="BM296" s="45"/>
      <c r="BN296" s="51"/>
      <c r="BO296" s="51"/>
      <c r="BP296" s="45"/>
      <c r="BQ296" s="45"/>
      <c r="BR296" s="45"/>
      <c r="BS296" s="45"/>
      <c r="BT296" s="45"/>
      <c r="BU296" s="45"/>
      <c r="BV296" s="45"/>
      <c r="BW296" s="45"/>
      <c r="BX296" s="45"/>
      <c r="BY296" s="45"/>
      <c r="BZ296" s="45"/>
      <c r="CA296" s="45"/>
      <c r="CB296" s="45"/>
      <c r="CC296" s="45"/>
      <c r="CD296" s="45"/>
      <c r="CE296" s="52"/>
      <c r="CF296" s="53"/>
      <c r="CG296" s="53"/>
      <c r="CH296" s="53"/>
      <c r="CI296" s="53"/>
      <c r="CX296" s="37"/>
      <c r="GR296" s="37"/>
    </row>
    <row r="297" ht="15" customHeight="1" spans="2:200">
      <c r="B297" s="45"/>
      <c r="C297" s="45"/>
      <c r="D297" s="51"/>
      <c r="E297" s="51"/>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c r="AY297" s="45"/>
      <c r="AZ297" s="45"/>
      <c r="BA297" s="45"/>
      <c r="BB297" s="45"/>
      <c r="BC297" s="45"/>
      <c r="BD297" s="45"/>
      <c r="BE297" s="45"/>
      <c r="BF297" s="45"/>
      <c r="BG297" s="45"/>
      <c r="BH297" s="45"/>
      <c r="BI297" s="45"/>
      <c r="BJ297" s="45"/>
      <c r="BK297" s="45"/>
      <c r="BL297" s="45"/>
      <c r="BM297" s="45"/>
      <c r="BN297" s="51"/>
      <c r="BO297" s="51"/>
      <c r="BP297" s="45"/>
      <c r="BQ297" s="45"/>
      <c r="BR297" s="45"/>
      <c r="BS297" s="45"/>
      <c r="BT297" s="45"/>
      <c r="BU297" s="45"/>
      <c r="BV297" s="45"/>
      <c r="BW297" s="45"/>
      <c r="BX297" s="45"/>
      <c r="BY297" s="45"/>
      <c r="BZ297" s="45"/>
      <c r="CA297" s="45"/>
      <c r="CB297" s="45"/>
      <c r="CC297" s="45"/>
      <c r="CD297" s="45"/>
      <c r="CE297" s="52"/>
      <c r="CF297" s="53"/>
      <c r="CG297" s="53"/>
      <c r="CH297" s="53"/>
      <c r="CI297" s="53"/>
      <c r="CX297" s="37"/>
      <c r="GR297" s="37"/>
    </row>
    <row r="298" ht="15" customHeight="1" spans="2:200">
      <c r="B298" s="45"/>
      <c r="C298" s="45"/>
      <c r="D298" s="51"/>
      <c r="E298" s="51"/>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c r="AY298" s="45"/>
      <c r="AZ298" s="45"/>
      <c r="BA298" s="45"/>
      <c r="BB298" s="45"/>
      <c r="BC298" s="45"/>
      <c r="BD298" s="45"/>
      <c r="BE298" s="45"/>
      <c r="BF298" s="45"/>
      <c r="BG298" s="45"/>
      <c r="BH298" s="45"/>
      <c r="BI298" s="45"/>
      <c r="BJ298" s="45"/>
      <c r="BK298" s="45"/>
      <c r="BL298" s="45"/>
      <c r="BM298" s="45"/>
      <c r="BN298" s="51"/>
      <c r="BO298" s="51"/>
      <c r="BP298" s="45"/>
      <c r="BQ298" s="45"/>
      <c r="BR298" s="45"/>
      <c r="BS298" s="45"/>
      <c r="BT298" s="45"/>
      <c r="BU298" s="45"/>
      <c r="BV298" s="45"/>
      <c r="BW298" s="45"/>
      <c r="BX298" s="45"/>
      <c r="BY298" s="45"/>
      <c r="BZ298" s="45"/>
      <c r="CA298" s="45"/>
      <c r="CB298" s="45"/>
      <c r="CC298" s="45"/>
      <c r="CD298" s="45"/>
      <c r="CE298" s="52"/>
      <c r="CF298" s="53"/>
      <c r="CG298" s="53"/>
      <c r="CH298" s="53"/>
      <c r="CI298" s="53"/>
      <c r="CX298" s="37"/>
      <c r="GR298" s="37"/>
    </row>
    <row r="299" ht="15" customHeight="1" spans="2:200">
      <c r="B299" s="45"/>
      <c r="C299" s="45"/>
      <c r="D299" s="51"/>
      <c r="E299" s="51"/>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c r="AY299" s="45"/>
      <c r="AZ299" s="45"/>
      <c r="BA299" s="45"/>
      <c r="BB299" s="45"/>
      <c r="BC299" s="45"/>
      <c r="BD299" s="45"/>
      <c r="BE299" s="45"/>
      <c r="BF299" s="45"/>
      <c r="BG299" s="45"/>
      <c r="BH299" s="45"/>
      <c r="BI299" s="45"/>
      <c r="BJ299" s="45"/>
      <c r="BK299" s="45"/>
      <c r="BL299" s="45"/>
      <c r="BM299" s="45"/>
      <c r="BN299" s="51"/>
      <c r="BO299" s="51"/>
      <c r="BP299" s="45"/>
      <c r="BQ299" s="45"/>
      <c r="BR299" s="45"/>
      <c r="BS299" s="45"/>
      <c r="BT299" s="45"/>
      <c r="BU299" s="45"/>
      <c r="BV299" s="45"/>
      <c r="BW299" s="45"/>
      <c r="BX299" s="45"/>
      <c r="BY299" s="45"/>
      <c r="BZ299" s="45"/>
      <c r="CA299" s="45"/>
      <c r="CB299" s="45"/>
      <c r="CC299" s="45"/>
      <c r="CD299" s="45"/>
      <c r="CE299" s="52"/>
      <c r="CF299" s="53"/>
      <c r="CG299" s="53"/>
      <c r="CH299" s="53"/>
      <c r="CI299" s="53"/>
      <c r="CX299" s="37"/>
      <c r="GR299" s="37"/>
    </row>
    <row r="300" ht="15" customHeight="1" spans="2:200">
      <c r="B300" s="45"/>
      <c r="C300" s="45"/>
      <c r="D300" s="51"/>
      <c r="E300" s="51"/>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c r="AY300" s="45"/>
      <c r="AZ300" s="45"/>
      <c r="BA300" s="45"/>
      <c r="BB300" s="45"/>
      <c r="BC300" s="45"/>
      <c r="BD300" s="45"/>
      <c r="BE300" s="45"/>
      <c r="BF300" s="45"/>
      <c r="BG300" s="45"/>
      <c r="BH300" s="45"/>
      <c r="BI300" s="45"/>
      <c r="BJ300" s="45"/>
      <c r="BK300" s="45"/>
      <c r="BL300" s="45"/>
      <c r="BM300" s="45"/>
      <c r="BN300" s="51"/>
      <c r="BO300" s="51"/>
      <c r="BP300" s="45"/>
      <c r="BQ300" s="45"/>
      <c r="BR300" s="45"/>
      <c r="BS300" s="45"/>
      <c r="BT300" s="45"/>
      <c r="BU300" s="45"/>
      <c r="BV300" s="45"/>
      <c r="BW300" s="45"/>
      <c r="BX300" s="45"/>
      <c r="BY300" s="45"/>
      <c r="BZ300" s="45"/>
      <c r="CA300" s="45"/>
      <c r="CB300" s="45"/>
      <c r="CC300" s="45"/>
      <c r="CD300" s="45"/>
      <c r="CE300" s="52"/>
      <c r="CF300" s="53"/>
      <c r="CG300" s="53"/>
      <c r="CH300" s="53"/>
      <c r="CI300" s="53"/>
      <c r="CX300" s="37"/>
      <c r="GR300" s="37"/>
    </row>
    <row r="301" ht="15" customHeight="1" spans="2:200">
      <c r="B301" s="45"/>
      <c r="C301" s="45"/>
      <c r="D301" s="51"/>
      <c r="E301" s="51"/>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c r="AY301" s="45"/>
      <c r="AZ301" s="45"/>
      <c r="BA301" s="45"/>
      <c r="BB301" s="45"/>
      <c r="BC301" s="45"/>
      <c r="BD301" s="45"/>
      <c r="BE301" s="45"/>
      <c r="BF301" s="45"/>
      <c r="BG301" s="45"/>
      <c r="BH301" s="45"/>
      <c r="BI301" s="45"/>
      <c r="BJ301" s="45"/>
      <c r="BK301" s="45"/>
      <c r="BL301" s="45"/>
      <c r="BM301" s="45"/>
      <c r="BN301" s="51"/>
      <c r="BO301" s="51"/>
      <c r="BP301" s="45"/>
      <c r="BQ301" s="45"/>
      <c r="BR301" s="45"/>
      <c r="BS301" s="45"/>
      <c r="BT301" s="45"/>
      <c r="BU301" s="45"/>
      <c r="BV301" s="45"/>
      <c r="BW301" s="45"/>
      <c r="BX301" s="45"/>
      <c r="BY301" s="45"/>
      <c r="BZ301" s="45"/>
      <c r="CA301" s="45"/>
      <c r="CB301" s="45"/>
      <c r="CC301" s="45"/>
      <c r="CD301" s="45"/>
      <c r="CE301" s="52"/>
      <c r="CF301" s="53"/>
      <c r="CG301" s="53"/>
      <c r="CH301" s="53"/>
      <c r="CI301" s="53"/>
      <c r="CX301" s="37"/>
      <c r="GR301" s="37"/>
    </row>
    <row r="302" ht="15" customHeight="1" spans="2:200">
      <c r="B302" s="45"/>
      <c r="C302" s="45"/>
      <c r="D302" s="51"/>
      <c r="E302" s="51"/>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c r="AY302" s="45"/>
      <c r="AZ302" s="45"/>
      <c r="BA302" s="45"/>
      <c r="BB302" s="45"/>
      <c r="BC302" s="45"/>
      <c r="BD302" s="45"/>
      <c r="BE302" s="45"/>
      <c r="BF302" s="45"/>
      <c r="BG302" s="45"/>
      <c r="BH302" s="45"/>
      <c r="BI302" s="45"/>
      <c r="BJ302" s="45"/>
      <c r="BK302" s="45"/>
      <c r="BL302" s="45"/>
      <c r="BM302" s="45"/>
      <c r="BN302" s="51"/>
      <c r="BO302" s="51"/>
      <c r="BP302" s="45"/>
      <c r="BQ302" s="45"/>
      <c r="BR302" s="45"/>
      <c r="BS302" s="45"/>
      <c r="BT302" s="45"/>
      <c r="BU302" s="45"/>
      <c r="BV302" s="45"/>
      <c r="BW302" s="45"/>
      <c r="BX302" s="45"/>
      <c r="BY302" s="45"/>
      <c r="BZ302" s="45"/>
      <c r="CA302" s="45"/>
      <c r="CB302" s="45"/>
      <c r="CC302" s="45"/>
      <c r="CD302" s="45"/>
      <c r="CE302" s="52"/>
      <c r="CF302" s="53"/>
      <c r="CG302" s="53"/>
      <c r="CH302" s="53"/>
      <c r="CI302" s="53"/>
      <c r="CX302" s="37"/>
      <c r="GR302" s="37"/>
    </row>
    <row r="303" ht="15" customHeight="1" spans="2:200">
      <c r="B303" s="45"/>
      <c r="C303" s="45"/>
      <c r="D303" s="51"/>
      <c r="E303" s="51"/>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c r="AY303" s="45"/>
      <c r="AZ303" s="45"/>
      <c r="BA303" s="45"/>
      <c r="BB303" s="45"/>
      <c r="BC303" s="45"/>
      <c r="BD303" s="45"/>
      <c r="BE303" s="45"/>
      <c r="BF303" s="45"/>
      <c r="BG303" s="45"/>
      <c r="BH303" s="45"/>
      <c r="BI303" s="45"/>
      <c r="BJ303" s="45"/>
      <c r="BK303" s="45"/>
      <c r="BL303" s="45"/>
      <c r="BM303" s="45"/>
      <c r="BN303" s="51"/>
      <c r="BO303" s="51"/>
      <c r="BP303" s="45"/>
      <c r="BQ303" s="45"/>
      <c r="BR303" s="45"/>
      <c r="BS303" s="45"/>
      <c r="BT303" s="45"/>
      <c r="BU303" s="45"/>
      <c r="BV303" s="45"/>
      <c r="BW303" s="45"/>
      <c r="BX303" s="45"/>
      <c r="BY303" s="45"/>
      <c r="BZ303" s="45"/>
      <c r="CA303" s="45"/>
      <c r="CB303" s="45"/>
      <c r="CC303" s="45"/>
      <c r="CD303" s="45"/>
      <c r="CE303" s="52"/>
      <c r="CF303" s="53"/>
      <c r="CG303" s="53"/>
      <c r="CH303" s="53"/>
      <c r="CI303" s="53"/>
      <c r="CX303" s="37"/>
      <c r="GR303" s="37"/>
    </row>
    <row r="304" ht="15" customHeight="1" spans="2:200">
      <c r="B304" s="45"/>
      <c r="C304" s="45"/>
      <c r="D304" s="51"/>
      <c r="E304" s="51"/>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c r="AY304" s="45"/>
      <c r="AZ304" s="45"/>
      <c r="BA304" s="45"/>
      <c r="BB304" s="45"/>
      <c r="BC304" s="45"/>
      <c r="BD304" s="45"/>
      <c r="BE304" s="45"/>
      <c r="BF304" s="45"/>
      <c r="BG304" s="45"/>
      <c r="BH304" s="45"/>
      <c r="BI304" s="45"/>
      <c r="BJ304" s="45"/>
      <c r="BK304" s="45"/>
      <c r="BL304" s="45"/>
      <c r="BM304" s="45"/>
      <c r="BN304" s="51"/>
      <c r="BO304" s="51"/>
      <c r="BP304" s="45"/>
      <c r="BQ304" s="45"/>
      <c r="BR304" s="45"/>
      <c r="BS304" s="45"/>
      <c r="BT304" s="45"/>
      <c r="BU304" s="45"/>
      <c r="BV304" s="45"/>
      <c r="BW304" s="45"/>
      <c r="BX304" s="45"/>
      <c r="BY304" s="45"/>
      <c r="BZ304" s="45"/>
      <c r="CA304" s="45"/>
      <c r="CB304" s="45"/>
      <c r="CC304" s="45"/>
      <c r="CD304" s="45"/>
      <c r="CE304" s="52"/>
      <c r="CF304" s="53"/>
      <c r="CG304" s="53"/>
      <c r="CH304" s="53"/>
      <c r="CI304" s="53"/>
      <c r="CX304" s="37"/>
      <c r="GR304" s="37"/>
    </row>
    <row r="305" ht="15" customHeight="1" spans="2:200">
      <c r="B305" s="45"/>
      <c r="C305" s="45"/>
      <c r="D305" s="51"/>
      <c r="E305" s="51"/>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c r="AY305" s="45"/>
      <c r="AZ305" s="45"/>
      <c r="BA305" s="45"/>
      <c r="BB305" s="45"/>
      <c r="BC305" s="45"/>
      <c r="BD305" s="45"/>
      <c r="BE305" s="45"/>
      <c r="BF305" s="45"/>
      <c r="BG305" s="45"/>
      <c r="BH305" s="45"/>
      <c r="BI305" s="45"/>
      <c r="BJ305" s="45"/>
      <c r="BK305" s="45"/>
      <c r="BL305" s="45"/>
      <c r="BM305" s="45"/>
      <c r="BN305" s="51"/>
      <c r="BO305" s="51"/>
      <c r="BP305" s="45"/>
      <c r="BQ305" s="45"/>
      <c r="BR305" s="45"/>
      <c r="BS305" s="45"/>
      <c r="BT305" s="45"/>
      <c r="BU305" s="45"/>
      <c r="BV305" s="45"/>
      <c r="BW305" s="45"/>
      <c r="BX305" s="45"/>
      <c r="BY305" s="45"/>
      <c r="BZ305" s="45"/>
      <c r="CA305" s="45"/>
      <c r="CB305" s="45"/>
      <c r="CC305" s="45"/>
      <c r="CD305" s="45"/>
      <c r="CE305" s="52"/>
      <c r="CF305" s="53"/>
      <c r="CG305" s="53"/>
      <c r="CH305" s="53"/>
      <c r="CI305" s="53"/>
      <c r="CX305" s="37"/>
      <c r="GR305" s="37"/>
    </row>
    <row r="306" ht="15" customHeight="1" spans="2:200">
      <c r="B306" s="45"/>
      <c r="C306" s="45"/>
      <c r="D306" s="51"/>
      <c r="E306" s="51"/>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c r="AY306" s="45"/>
      <c r="AZ306" s="45"/>
      <c r="BA306" s="45"/>
      <c r="BB306" s="45"/>
      <c r="BC306" s="45"/>
      <c r="BD306" s="45"/>
      <c r="BE306" s="45"/>
      <c r="BF306" s="45"/>
      <c r="BG306" s="45"/>
      <c r="BH306" s="45"/>
      <c r="BI306" s="45"/>
      <c r="BJ306" s="45"/>
      <c r="BK306" s="45"/>
      <c r="BL306" s="45"/>
      <c r="BM306" s="45"/>
      <c r="BN306" s="51"/>
      <c r="BO306" s="51"/>
      <c r="BP306" s="45"/>
      <c r="BQ306" s="45"/>
      <c r="BR306" s="45"/>
      <c r="BS306" s="45"/>
      <c r="BT306" s="45"/>
      <c r="BU306" s="45"/>
      <c r="BV306" s="45"/>
      <c r="BW306" s="45"/>
      <c r="BX306" s="45"/>
      <c r="BY306" s="45"/>
      <c r="BZ306" s="45"/>
      <c r="CA306" s="45"/>
      <c r="CB306" s="45"/>
      <c r="CC306" s="45"/>
      <c r="CD306" s="45"/>
      <c r="CE306" s="52"/>
      <c r="CF306" s="53"/>
      <c r="CG306" s="53"/>
      <c r="CH306" s="53"/>
      <c r="CI306" s="53"/>
      <c r="CX306" s="37"/>
      <c r="GR306" s="37"/>
    </row>
    <row r="307" ht="15" customHeight="1" spans="2:200">
      <c r="B307" s="45"/>
      <c r="C307" s="45"/>
      <c r="D307" s="51"/>
      <c r="E307" s="51"/>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c r="AY307" s="45"/>
      <c r="AZ307" s="45"/>
      <c r="BA307" s="45"/>
      <c r="BB307" s="45"/>
      <c r="BC307" s="45"/>
      <c r="BD307" s="45"/>
      <c r="BE307" s="45"/>
      <c r="BF307" s="45"/>
      <c r="BG307" s="45"/>
      <c r="BH307" s="45"/>
      <c r="BI307" s="45"/>
      <c r="BJ307" s="45"/>
      <c r="BK307" s="45"/>
      <c r="BL307" s="45"/>
      <c r="BM307" s="45"/>
      <c r="BN307" s="51"/>
      <c r="BO307" s="51"/>
      <c r="BP307" s="45"/>
      <c r="BQ307" s="45"/>
      <c r="BR307" s="45"/>
      <c r="BS307" s="45"/>
      <c r="BT307" s="45"/>
      <c r="BU307" s="45"/>
      <c r="BV307" s="45"/>
      <c r="BW307" s="45"/>
      <c r="BX307" s="45"/>
      <c r="BY307" s="45"/>
      <c r="BZ307" s="45"/>
      <c r="CA307" s="45"/>
      <c r="CB307" s="45"/>
      <c r="CC307" s="45"/>
      <c r="CD307" s="45"/>
      <c r="CE307" s="52"/>
      <c r="CF307" s="53"/>
      <c r="CG307" s="53"/>
      <c r="CH307" s="53"/>
      <c r="CI307" s="53"/>
      <c r="CX307" s="37"/>
      <c r="GR307" s="37"/>
    </row>
    <row r="308" ht="15" customHeight="1" spans="2:200">
      <c r="B308" s="45"/>
      <c r="C308" s="45"/>
      <c r="D308" s="51"/>
      <c r="E308" s="51"/>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c r="AY308" s="45"/>
      <c r="AZ308" s="45"/>
      <c r="BA308" s="45"/>
      <c r="BB308" s="45"/>
      <c r="BC308" s="45"/>
      <c r="BD308" s="45"/>
      <c r="BE308" s="45"/>
      <c r="BF308" s="45"/>
      <c r="BG308" s="45"/>
      <c r="BH308" s="45"/>
      <c r="BI308" s="45"/>
      <c r="BJ308" s="45"/>
      <c r="BK308" s="45"/>
      <c r="BL308" s="45"/>
      <c r="BM308" s="45"/>
      <c r="BN308" s="51"/>
      <c r="BO308" s="51"/>
      <c r="BP308" s="45"/>
      <c r="BQ308" s="45"/>
      <c r="BR308" s="45"/>
      <c r="BS308" s="45"/>
      <c r="BT308" s="45"/>
      <c r="BU308" s="45"/>
      <c r="BV308" s="45"/>
      <c r="BW308" s="45"/>
      <c r="BX308" s="45"/>
      <c r="BY308" s="45"/>
      <c r="BZ308" s="45"/>
      <c r="CA308" s="45"/>
      <c r="CB308" s="45"/>
      <c r="CC308" s="45"/>
      <c r="CD308" s="45"/>
      <c r="CE308" s="52"/>
      <c r="CF308" s="53"/>
      <c r="CG308" s="53"/>
      <c r="CH308" s="53"/>
      <c r="CI308" s="53"/>
      <c r="CX308" s="37"/>
      <c r="GR308" s="37"/>
    </row>
    <row r="309" ht="15" customHeight="1" spans="2:200">
      <c r="B309" s="45"/>
      <c r="C309" s="45"/>
      <c r="D309" s="51"/>
      <c r="E309" s="51"/>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c r="AY309" s="45"/>
      <c r="AZ309" s="45"/>
      <c r="BA309" s="45"/>
      <c r="BB309" s="45"/>
      <c r="BC309" s="45"/>
      <c r="BD309" s="45"/>
      <c r="BE309" s="45"/>
      <c r="BF309" s="45"/>
      <c r="BG309" s="45"/>
      <c r="BH309" s="45"/>
      <c r="BI309" s="45"/>
      <c r="BJ309" s="45"/>
      <c r="BK309" s="45"/>
      <c r="BL309" s="45"/>
      <c r="BM309" s="45"/>
      <c r="BN309" s="51"/>
      <c r="BO309" s="51"/>
      <c r="BP309" s="45"/>
      <c r="BQ309" s="45"/>
      <c r="BR309" s="45"/>
      <c r="BS309" s="45"/>
      <c r="BT309" s="45"/>
      <c r="BU309" s="45"/>
      <c r="BV309" s="45"/>
      <c r="BW309" s="45"/>
      <c r="BX309" s="45"/>
      <c r="BY309" s="45"/>
      <c r="BZ309" s="45"/>
      <c r="CA309" s="45"/>
      <c r="CB309" s="45"/>
      <c r="CC309" s="45"/>
      <c r="CD309" s="45"/>
      <c r="CE309" s="52"/>
      <c r="CF309" s="53"/>
      <c r="CG309" s="53"/>
      <c r="CH309" s="53"/>
      <c r="CI309" s="53"/>
      <c r="CX309" s="37"/>
      <c r="GR309" s="37"/>
    </row>
    <row r="310" ht="15" customHeight="1" spans="2:200">
      <c r="B310" s="45"/>
      <c r="C310" s="45"/>
      <c r="D310" s="51"/>
      <c r="E310" s="51"/>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c r="AY310" s="45"/>
      <c r="AZ310" s="45"/>
      <c r="BA310" s="45"/>
      <c r="BB310" s="45"/>
      <c r="BC310" s="45"/>
      <c r="BD310" s="45"/>
      <c r="BE310" s="45"/>
      <c r="BF310" s="45"/>
      <c r="BG310" s="45"/>
      <c r="BH310" s="45"/>
      <c r="BI310" s="45"/>
      <c r="BJ310" s="45"/>
      <c r="BK310" s="45"/>
      <c r="BL310" s="45"/>
      <c r="BM310" s="45"/>
      <c r="BN310" s="51"/>
      <c r="BO310" s="51"/>
      <c r="BP310" s="45"/>
      <c r="BQ310" s="45"/>
      <c r="BR310" s="45"/>
      <c r="BS310" s="45"/>
      <c r="BT310" s="45"/>
      <c r="BU310" s="45"/>
      <c r="BV310" s="45"/>
      <c r="BW310" s="45"/>
      <c r="BX310" s="45"/>
      <c r="BY310" s="45"/>
      <c r="BZ310" s="45"/>
      <c r="CA310" s="45"/>
      <c r="CB310" s="45"/>
      <c r="CC310" s="45"/>
      <c r="CD310" s="45"/>
      <c r="CE310" s="52"/>
      <c r="CF310" s="53"/>
      <c r="CG310" s="53"/>
      <c r="CH310" s="53"/>
      <c r="CI310" s="53"/>
      <c r="CX310" s="37"/>
      <c r="GR310" s="37"/>
    </row>
    <row r="311" ht="15" customHeight="1" spans="2:200">
      <c r="B311" s="45"/>
      <c r="C311" s="45"/>
      <c r="D311" s="51"/>
      <c r="E311" s="51"/>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51"/>
      <c r="BO311" s="51"/>
      <c r="BP311" s="45"/>
      <c r="BQ311" s="45"/>
      <c r="BR311" s="45"/>
      <c r="BS311" s="45"/>
      <c r="BT311" s="45"/>
      <c r="BU311" s="45"/>
      <c r="BV311" s="45"/>
      <c r="BW311" s="45"/>
      <c r="BX311" s="45"/>
      <c r="BY311" s="45"/>
      <c r="BZ311" s="45"/>
      <c r="CA311" s="45"/>
      <c r="CB311" s="45"/>
      <c r="CC311" s="45"/>
      <c r="CD311" s="45"/>
      <c r="CE311" s="52"/>
      <c r="CF311" s="53"/>
      <c r="CG311" s="53"/>
      <c r="CH311" s="53"/>
      <c r="CI311" s="53"/>
      <c r="CX311" s="37"/>
      <c r="GR311" s="37"/>
    </row>
    <row r="312" ht="15" customHeight="1" spans="2:200">
      <c r="B312" s="45"/>
      <c r="C312" s="45"/>
      <c r="D312" s="51"/>
      <c r="E312" s="51"/>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51"/>
      <c r="BO312" s="51"/>
      <c r="BP312" s="45"/>
      <c r="BQ312" s="45"/>
      <c r="BR312" s="45"/>
      <c r="BS312" s="45"/>
      <c r="BT312" s="45"/>
      <c r="BU312" s="45"/>
      <c r="BV312" s="45"/>
      <c r="BW312" s="45"/>
      <c r="BX312" s="45"/>
      <c r="BY312" s="45"/>
      <c r="BZ312" s="45"/>
      <c r="CA312" s="45"/>
      <c r="CB312" s="45"/>
      <c r="CC312" s="45"/>
      <c r="CD312" s="45"/>
      <c r="CE312" s="52"/>
      <c r="CF312" s="53"/>
      <c r="CG312" s="53"/>
      <c r="CH312" s="53"/>
      <c r="CI312" s="53"/>
      <c r="CX312" s="37"/>
      <c r="GR312" s="37"/>
    </row>
    <row r="313" ht="15" customHeight="1" spans="2:200">
      <c r="B313" s="45"/>
      <c r="C313" s="45"/>
      <c r="D313" s="51"/>
      <c r="E313" s="51"/>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51"/>
      <c r="BO313" s="51"/>
      <c r="BP313" s="45"/>
      <c r="BQ313" s="45"/>
      <c r="BR313" s="45"/>
      <c r="BS313" s="45"/>
      <c r="BT313" s="45"/>
      <c r="BU313" s="45"/>
      <c r="BV313" s="45"/>
      <c r="BW313" s="45"/>
      <c r="BX313" s="45"/>
      <c r="BY313" s="45"/>
      <c r="BZ313" s="45"/>
      <c r="CA313" s="45"/>
      <c r="CB313" s="45"/>
      <c r="CC313" s="45"/>
      <c r="CD313" s="45"/>
      <c r="CE313" s="52"/>
      <c r="CF313" s="53"/>
      <c r="CG313" s="53"/>
      <c r="CH313" s="53"/>
      <c r="CI313" s="53"/>
      <c r="CX313" s="37"/>
      <c r="GR313" s="37"/>
    </row>
    <row r="314" ht="15" customHeight="1" spans="2:200">
      <c r="B314" s="45"/>
      <c r="C314" s="45"/>
      <c r="D314" s="51"/>
      <c r="E314" s="51"/>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51"/>
      <c r="BO314" s="51"/>
      <c r="BP314" s="45"/>
      <c r="BQ314" s="45"/>
      <c r="BR314" s="45"/>
      <c r="BS314" s="45"/>
      <c r="BT314" s="45"/>
      <c r="BU314" s="45"/>
      <c r="BV314" s="45"/>
      <c r="BW314" s="45"/>
      <c r="BX314" s="45"/>
      <c r="BY314" s="45"/>
      <c r="BZ314" s="45"/>
      <c r="CA314" s="45"/>
      <c r="CB314" s="45"/>
      <c r="CC314" s="45"/>
      <c r="CD314" s="45"/>
      <c r="CE314" s="52"/>
      <c r="CF314" s="53"/>
      <c r="CG314" s="53"/>
      <c r="CH314" s="53"/>
      <c r="CI314" s="53"/>
      <c r="CX314" s="37"/>
      <c r="GR314" s="37"/>
    </row>
    <row r="315" ht="15" customHeight="1" spans="2:200">
      <c r="B315" s="45"/>
      <c r="C315" s="45"/>
      <c r="D315" s="51"/>
      <c r="E315" s="51"/>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51"/>
      <c r="BO315" s="51"/>
      <c r="BP315" s="45"/>
      <c r="BQ315" s="45"/>
      <c r="BR315" s="45"/>
      <c r="BS315" s="45"/>
      <c r="BT315" s="45"/>
      <c r="BU315" s="45"/>
      <c r="BV315" s="45"/>
      <c r="BW315" s="45"/>
      <c r="BX315" s="45"/>
      <c r="BY315" s="45"/>
      <c r="BZ315" s="45"/>
      <c r="CA315" s="45"/>
      <c r="CB315" s="45"/>
      <c r="CC315" s="45"/>
      <c r="CD315" s="45"/>
      <c r="CE315" s="52"/>
      <c r="CF315" s="53"/>
      <c r="CG315" s="53"/>
      <c r="CH315" s="53"/>
      <c r="CI315" s="53"/>
      <c r="CX315" s="37"/>
      <c r="GR315" s="37"/>
    </row>
    <row r="316" ht="15" customHeight="1" spans="2:200">
      <c r="B316" s="45"/>
      <c r="C316" s="45"/>
      <c r="D316" s="51"/>
      <c r="E316" s="51"/>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51"/>
      <c r="BO316" s="51"/>
      <c r="BP316" s="45"/>
      <c r="BQ316" s="45"/>
      <c r="BR316" s="45"/>
      <c r="BS316" s="45"/>
      <c r="BT316" s="45"/>
      <c r="BU316" s="45"/>
      <c r="BV316" s="45"/>
      <c r="BW316" s="45"/>
      <c r="BX316" s="45"/>
      <c r="BY316" s="45"/>
      <c r="BZ316" s="45"/>
      <c r="CA316" s="45"/>
      <c r="CB316" s="45"/>
      <c r="CC316" s="45"/>
      <c r="CD316" s="45"/>
      <c r="CE316" s="52"/>
      <c r="CF316" s="53"/>
      <c r="CG316" s="53"/>
      <c r="CH316" s="53"/>
      <c r="CI316" s="53"/>
      <c r="CX316" s="37"/>
      <c r="GR316" s="37"/>
    </row>
    <row r="317" ht="15" customHeight="1" spans="2:200">
      <c r="B317" s="45"/>
      <c r="C317" s="45"/>
      <c r="D317" s="51"/>
      <c r="E317" s="51"/>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51"/>
      <c r="BO317" s="51"/>
      <c r="BP317" s="45"/>
      <c r="BQ317" s="45"/>
      <c r="BR317" s="45"/>
      <c r="BS317" s="45"/>
      <c r="BT317" s="45"/>
      <c r="BU317" s="45"/>
      <c r="BV317" s="45"/>
      <c r="BW317" s="45"/>
      <c r="BX317" s="45"/>
      <c r="BY317" s="45"/>
      <c r="BZ317" s="45"/>
      <c r="CA317" s="45"/>
      <c r="CB317" s="45"/>
      <c r="CC317" s="45"/>
      <c r="CD317" s="45"/>
      <c r="CE317" s="52"/>
      <c r="CF317" s="53"/>
      <c r="CG317" s="53"/>
      <c r="CH317" s="53"/>
      <c r="CI317" s="53"/>
      <c r="CX317" s="37"/>
      <c r="GR317" s="37"/>
    </row>
    <row r="318" ht="15" customHeight="1" spans="2:200">
      <c r="B318" s="45"/>
      <c r="C318" s="45"/>
      <c r="D318" s="51"/>
      <c r="E318" s="51"/>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c r="AY318" s="45"/>
      <c r="AZ318" s="45"/>
      <c r="BA318" s="45"/>
      <c r="BB318" s="45"/>
      <c r="BC318" s="45"/>
      <c r="BD318" s="45"/>
      <c r="BE318" s="45"/>
      <c r="BF318" s="45"/>
      <c r="BG318" s="45"/>
      <c r="BH318" s="45"/>
      <c r="BI318" s="45"/>
      <c r="BJ318" s="45"/>
      <c r="BK318" s="45"/>
      <c r="BL318" s="45"/>
      <c r="BM318" s="45"/>
      <c r="BN318" s="51"/>
      <c r="BO318" s="51"/>
      <c r="BP318" s="45"/>
      <c r="BQ318" s="45"/>
      <c r="BR318" s="45"/>
      <c r="BS318" s="45"/>
      <c r="BT318" s="45"/>
      <c r="BU318" s="45"/>
      <c r="BV318" s="45"/>
      <c r="BW318" s="45"/>
      <c r="BX318" s="45"/>
      <c r="BY318" s="45"/>
      <c r="BZ318" s="45"/>
      <c r="CA318" s="45"/>
      <c r="CB318" s="45"/>
      <c r="CC318" s="45"/>
      <c r="CD318" s="45"/>
      <c r="CE318" s="52"/>
      <c r="CF318" s="53"/>
      <c r="CG318" s="53"/>
      <c r="CH318" s="53"/>
      <c r="CI318" s="53"/>
      <c r="CX318" s="37"/>
      <c r="GR318" s="37"/>
    </row>
    <row r="319" ht="15" customHeight="1" spans="2:200">
      <c r="B319" s="45"/>
      <c r="C319" s="45"/>
      <c r="D319" s="51"/>
      <c r="E319" s="51"/>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c r="AY319" s="45"/>
      <c r="AZ319" s="45"/>
      <c r="BA319" s="45"/>
      <c r="BB319" s="45"/>
      <c r="BC319" s="45"/>
      <c r="BD319" s="45"/>
      <c r="BE319" s="45"/>
      <c r="BF319" s="45"/>
      <c r="BG319" s="45"/>
      <c r="BH319" s="45"/>
      <c r="BI319" s="45"/>
      <c r="BJ319" s="45"/>
      <c r="BK319" s="45"/>
      <c r="BL319" s="45"/>
      <c r="BM319" s="45"/>
      <c r="BN319" s="51"/>
      <c r="BO319" s="51"/>
      <c r="BP319" s="45"/>
      <c r="BQ319" s="45"/>
      <c r="BR319" s="45"/>
      <c r="BS319" s="45"/>
      <c r="BT319" s="45"/>
      <c r="BU319" s="45"/>
      <c r="BV319" s="45"/>
      <c r="BW319" s="45"/>
      <c r="BX319" s="45"/>
      <c r="BY319" s="45"/>
      <c r="BZ319" s="45"/>
      <c r="CA319" s="45"/>
      <c r="CB319" s="45"/>
      <c r="CC319" s="45"/>
      <c r="CD319" s="45"/>
      <c r="CE319" s="52"/>
      <c r="CF319" s="53"/>
      <c r="CG319" s="53"/>
      <c r="CH319" s="53"/>
      <c r="CI319" s="53"/>
      <c r="CX319" s="37"/>
      <c r="GR319" s="37"/>
    </row>
    <row r="320" ht="15" customHeight="1" spans="2:200">
      <c r="B320" s="45"/>
      <c r="C320" s="45"/>
      <c r="D320" s="51"/>
      <c r="E320" s="51"/>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c r="AY320" s="45"/>
      <c r="AZ320" s="45"/>
      <c r="BA320" s="45"/>
      <c r="BB320" s="45"/>
      <c r="BC320" s="45"/>
      <c r="BD320" s="45"/>
      <c r="BE320" s="45"/>
      <c r="BF320" s="45"/>
      <c r="BG320" s="45"/>
      <c r="BH320" s="45"/>
      <c r="BI320" s="45"/>
      <c r="BJ320" s="45"/>
      <c r="BK320" s="45"/>
      <c r="BL320" s="45"/>
      <c r="BM320" s="45"/>
      <c r="BN320" s="51"/>
      <c r="BO320" s="51"/>
      <c r="BP320" s="45"/>
      <c r="BQ320" s="45"/>
      <c r="BR320" s="45"/>
      <c r="BS320" s="45"/>
      <c r="BT320" s="45"/>
      <c r="BU320" s="45"/>
      <c r="BV320" s="45"/>
      <c r="BW320" s="45"/>
      <c r="BX320" s="45"/>
      <c r="BY320" s="45"/>
      <c r="BZ320" s="45"/>
      <c r="CA320" s="45"/>
      <c r="CB320" s="45"/>
      <c r="CC320" s="45"/>
      <c r="CD320" s="45"/>
      <c r="CE320" s="52"/>
      <c r="CF320" s="53"/>
      <c r="CG320" s="53"/>
      <c r="CH320" s="53"/>
      <c r="CI320" s="53"/>
      <c r="CX320" s="37"/>
      <c r="GR320" s="37"/>
    </row>
    <row r="321" ht="15" customHeight="1" spans="2:200">
      <c r="B321" s="45"/>
      <c r="C321" s="45"/>
      <c r="D321" s="51"/>
      <c r="E321" s="51"/>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c r="AY321" s="45"/>
      <c r="AZ321" s="45"/>
      <c r="BA321" s="45"/>
      <c r="BB321" s="45"/>
      <c r="BC321" s="45"/>
      <c r="BD321" s="45"/>
      <c r="BE321" s="45"/>
      <c r="BF321" s="45"/>
      <c r="BG321" s="45"/>
      <c r="BH321" s="45"/>
      <c r="BI321" s="45"/>
      <c r="BJ321" s="45"/>
      <c r="BK321" s="45"/>
      <c r="BL321" s="45"/>
      <c r="BM321" s="45"/>
      <c r="BN321" s="51"/>
      <c r="BO321" s="51"/>
      <c r="BP321" s="45"/>
      <c r="BQ321" s="45"/>
      <c r="BR321" s="45"/>
      <c r="BS321" s="45"/>
      <c r="BT321" s="45"/>
      <c r="BU321" s="45"/>
      <c r="BV321" s="45"/>
      <c r="BW321" s="45"/>
      <c r="BX321" s="45"/>
      <c r="BY321" s="45"/>
      <c r="BZ321" s="45"/>
      <c r="CA321" s="45"/>
      <c r="CB321" s="45"/>
      <c r="CC321" s="45"/>
      <c r="CD321" s="45"/>
      <c r="CE321" s="52"/>
      <c r="CF321" s="53"/>
      <c r="CG321" s="53"/>
      <c r="CH321" s="53"/>
      <c r="CI321" s="53"/>
      <c r="CX321" s="37"/>
      <c r="GR321" s="37"/>
    </row>
    <row r="322" ht="15" customHeight="1" spans="2:200">
      <c r="B322" s="45"/>
      <c r="C322" s="45"/>
      <c r="D322" s="51"/>
      <c r="E322" s="51"/>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c r="AY322" s="45"/>
      <c r="AZ322" s="45"/>
      <c r="BA322" s="45"/>
      <c r="BB322" s="45"/>
      <c r="BC322" s="45"/>
      <c r="BD322" s="45"/>
      <c r="BE322" s="45"/>
      <c r="BF322" s="45"/>
      <c r="BG322" s="45"/>
      <c r="BH322" s="45"/>
      <c r="BI322" s="45"/>
      <c r="BJ322" s="45"/>
      <c r="BK322" s="45"/>
      <c r="BL322" s="45"/>
      <c r="BM322" s="45"/>
      <c r="BN322" s="51"/>
      <c r="BO322" s="51"/>
      <c r="BP322" s="45"/>
      <c r="BQ322" s="45"/>
      <c r="BR322" s="45"/>
      <c r="BS322" s="45"/>
      <c r="BT322" s="45"/>
      <c r="BU322" s="45"/>
      <c r="BV322" s="45"/>
      <c r="BW322" s="45"/>
      <c r="BX322" s="45"/>
      <c r="BY322" s="45"/>
      <c r="BZ322" s="45"/>
      <c r="CA322" s="45"/>
      <c r="CB322" s="45"/>
      <c r="CC322" s="45"/>
      <c r="CD322" s="45"/>
      <c r="CE322" s="52"/>
      <c r="CF322" s="53"/>
      <c r="CG322" s="53"/>
      <c r="CH322" s="53"/>
      <c r="CI322" s="53"/>
      <c r="CX322" s="37"/>
      <c r="GR322" s="37"/>
    </row>
    <row r="323" ht="15" customHeight="1" spans="2:200">
      <c r="B323" s="45"/>
      <c r="C323" s="45"/>
      <c r="D323" s="51"/>
      <c r="E323" s="51"/>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c r="AY323" s="45"/>
      <c r="AZ323" s="45"/>
      <c r="BA323" s="45"/>
      <c r="BB323" s="45"/>
      <c r="BC323" s="45"/>
      <c r="BD323" s="45"/>
      <c r="BE323" s="45"/>
      <c r="BF323" s="45"/>
      <c r="BG323" s="45"/>
      <c r="BH323" s="45"/>
      <c r="BI323" s="45"/>
      <c r="BJ323" s="45"/>
      <c r="BK323" s="45"/>
      <c r="BL323" s="45"/>
      <c r="BM323" s="45"/>
      <c r="BN323" s="51"/>
      <c r="BO323" s="51"/>
      <c r="BP323" s="45"/>
      <c r="BQ323" s="45"/>
      <c r="BR323" s="45"/>
      <c r="BS323" s="45"/>
      <c r="BT323" s="45"/>
      <c r="BU323" s="45"/>
      <c r="BV323" s="45"/>
      <c r="BW323" s="45"/>
      <c r="BX323" s="45"/>
      <c r="BY323" s="45"/>
      <c r="BZ323" s="45"/>
      <c r="CA323" s="45"/>
      <c r="CB323" s="45"/>
      <c r="CC323" s="45"/>
      <c r="CD323" s="45"/>
      <c r="CE323" s="52"/>
      <c r="CF323" s="53"/>
      <c r="CG323" s="53"/>
      <c r="CH323" s="53"/>
      <c r="CI323" s="53"/>
      <c r="CX323" s="37"/>
      <c r="GR323" s="37"/>
    </row>
    <row r="324" ht="15" customHeight="1" spans="2:200">
      <c r="B324" s="45"/>
      <c r="C324" s="45"/>
      <c r="D324" s="51"/>
      <c r="E324" s="51"/>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c r="AY324" s="45"/>
      <c r="AZ324" s="45"/>
      <c r="BA324" s="45"/>
      <c r="BB324" s="45"/>
      <c r="BC324" s="45"/>
      <c r="BD324" s="45"/>
      <c r="BE324" s="45"/>
      <c r="BF324" s="45"/>
      <c r="BG324" s="45"/>
      <c r="BH324" s="45"/>
      <c r="BI324" s="45"/>
      <c r="BJ324" s="45"/>
      <c r="BK324" s="45"/>
      <c r="BL324" s="45"/>
      <c r="BM324" s="45"/>
      <c r="BN324" s="51"/>
      <c r="BO324" s="51"/>
      <c r="BP324" s="45"/>
      <c r="BQ324" s="45"/>
      <c r="BR324" s="45"/>
      <c r="BS324" s="45"/>
      <c r="BT324" s="45"/>
      <c r="BU324" s="45"/>
      <c r="BV324" s="45"/>
      <c r="BW324" s="45"/>
      <c r="BX324" s="45"/>
      <c r="BY324" s="45"/>
      <c r="BZ324" s="45"/>
      <c r="CA324" s="45"/>
      <c r="CB324" s="45"/>
      <c r="CC324" s="45"/>
      <c r="CD324" s="45"/>
      <c r="CE324" s="52"/>
      <c r="CF324" s="53"/>
      <c r="CG324" s="53"/>
      <c r="CH324" s="53"/>
      <c r="CI324" s="53"/>
      <c r="CX324" s="37"/>
      <c r="GR324" s="37"/>
    </row>
    <row r="325" ht="15" customHeight="1" spans="2:200">
      <c r="B325" s="45"/>
      <c r="C325" s="45"/>
      <c r="D325" s="51"/>
      <c r="E325" s="51"/>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c r="AY325" s="45"/>
      <c r="AZ325" s="45"/>
      <c r="BA325" s="45"/>
      <c r="BB325" s="45"/>
      <c r="BC325" s="45"/>
      <c r="BD325" s="45"/>
      <c r="BE325" s="45"/>
      <c r="BF325" s="45"/>
      <c r="BG325" s="45"/>
      <c r="BH325" s="45"/>
      <c r="BI325" s="45"/>
      <c r="BJ325" s="45"/>
      <c r="BK325" s="45"/>
      <c r="BL325" s="45"/>
      <c r="BM325" s="45"/>
      <c r="BN325" s="51"/>
      <c r="BO325" s="51"/>
      <c r="BP325" s="45"/>
      <c r="BQ325" s="45"/>
      <c r="BR325" s="45"/>
      <c r="BS325" s="45"/>
      <c r="BT325" s="45"/>
      <c r="BU325" s="45"/>
      <c r="BV325" s="45"/>
      <c r="BW325" s="45"/>
      <c r="BX325" s="45"/>
      <c r="BY325" s="45"/>
      <c r="BZ325" s="45"/>
      <c r="CA325" s="45"/>
      <c r="CB325" s="45"/>
      <c r="CC325" s="45"/>
      <c r="CD325" s="45"/>
      <c r="CE325" s="52"/>
      <c r="CF325" s="53"/>
      <c r="CG325" s="53"/>
      <c r="CH325" s="53"/>
      <c r="CI325" s="53"/>
      <c r="CX325" s="37"/>
      <c r="GR325" s="37"/>
    </row>
    <row r="326" ht="15" customHeight="1" spans="2:200">
      <c r="B326" s="45"/>
      <c r="C326" s="45"/>
      <c r="D326" s="51"/>
      <c r="E326" s="51"/>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c r="AY326" s="45"/>
      <c r="AZ326" s="45"/>
      <c r="BA326" s="45"/>
      <c r="BB326" s="45"/>
      <c r="BC326" s="45"/>
      <c r="BD326" s="45"/>
      <c r="BE326" s="45"/>
      <c r="BF326" s="45"/>
      <c r="BG326" s="45"/>
      <c r="BH326" s="45"/>
      <c r="BI326" s="45"/>
      <c r="BJ326" s="45"/>
      <c r="BK326" s="45"/>
      <c r="BL326" s="45"/>
      <c r="BM326" s="45"/>
      <c r="BN326" s="51"/>
      <c r="BO326" s="51"/>
      <c r="BP326" s="45"/>
      <c r="BQ326" s="45"/>
      <c r="BR326" s="45"/>
      <c r="BS326" s="45"/>
      <c r="BT326" s="45"/>
      <c r="BU326" s="45"/>
      <c r="BV326" s="45"/>
      <c r="BW326" s="45"/>
      <c r="BX326" s="45"/>
      <c r="BY326" s="45"/>
      <c r="BZ326" s="45"/>
      <c r="CA326" s="45"/>
      <c r="CB326" s="45"/>
      <c r="CC326" s="45"/>
      <c r="CD326" s="45"/>
      <c r="CE326" s="52"/>
      <c r="CF326" s="53"/>
      <c r="CG326" s="53"/>
      <c r="CH326" s="53"/>
      <c r="CI326" s="53"/>
      <c r="CX326" s="37"/>
      <c r="GR326" s="37"/>
    </row>
    <row r="327" ht="15" customHeight="1" spans="2:200">
      <c r="B327" s="45"/>
      <c r="C327" s="45"/>
      <c r="D327" s="51"/>
      <c r="E327" s="51"/>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c r="AY327" s="45"/>
      <c r="AZ327" s="45"/>
      <c r="BA327" s="45"/>
      <c r="BB327" s="45"/>
      <c r="BC327" s="45"/>
      <c r="BD327" s="45"/>
      <c r="BE327" s="45"/>
      <c r="BF327" s="45"/>
      <c r="BG327" s="45"/>
      <c r="BH327" s="45"/>
      <c r="BI327" s="45"/>
      <c r="BJ327" s="45"/>
      <c r="BK327" s="45"/>
      <c r="BL327" s="45"/>
      <c r="BM327" s="45"/>
      <c r="BN327" s="51"/>
      <c r="BO327" s="51"/>
      <c r="BP327" s="45"/>
      <c r="BQ327" s="45"/>
      <c r="BR327" s="45"/>
      <c r="BS327" s="45"/>
      <c r="BT327" s="45"/>
      <c r="BU327" s="45"/>
      <c r="BV327" s="45"/>
      <c r="BW327" s="45"/>
      <c r="BX327" s="45"/>
      <c r="BY327" s="45"/>
      <c r="BZ327" s="45"/>
      <c r="CA327" s="45"/>
      <c r="CB327" s="45"/>
      <c r="CC327" s="45"/>
      <c r="CD327" s="45"/>
      <c r="CE327" s="52"/>
      <c r="CF327" s="53"/>
      <c r="CG327" s="53"/>
      <c r="CH327" s="53"/>
      <c r="CI327" s="53"/>
      <c r="CX327" s="37"/>
      <c r="GR327" s="37"/>
    </row>
    <row r="328" ht="15" customHeight="1" spans="2:200">
      <c r="B328" s="45"/>
      <c r="C328" s="45"/>
      <c r="D328" s="51"/>
      <c r="E328" s="51"/>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c r="AY328" s="45"/>
      <c r="AZ328" s="45"/>
      <c r="BA328" s="45"/>
      <c r="BB328" s="45"/>
      <c r="BC328" s="45"/>
      <c r="BD328" s="45"/>
      <c r="BE328" s="45"/>
      <c r="BF328" s="45"/>
      <c r="BG328" s="45"/>
      <c r="BH328" s="45"/>
      <c r="BI328" s="45"/>
      <c r="BJ328" s="45"/>
      <c r="BK328" s="45"/>
      <c r="BL328" s="45"/>
      <c r="BM328" s="45"/>
      <c r="BN328" s="51"/>
      <c r="BO328" s="51"/>
      <c r="BP328" s="45"/>
      <c r="BQ328" s="45"/>
      <c r="BR328" s="45"/>
      <c r="BS328" s="45"/>
      <c r="BT328" s="45"/>
      <c r="BU328" s="45"/>
      <c r="BV328" s="45"/>
      <c r="BW328" s="45"/>
      <c r="BX328" s="45"/>
      <c r="BY328" s="45"/>
      <c r="BZ328" s="45"/>
      <c r="CA328" s="45"/>
      <c r="CB328" s="45"/>
      <c r="CC328" s="45"/>
      <c r="CD328" s="45"/>
      <c r="CE328" s="52"/>
      <c r="CF328" s="53"/>
      <c r="CG328" s="53"/>
      <c r="CH328" s="53"/>
      <c r="CI328" s="53"/>
      <c r="CX328" s="37"/>
      <c r="GR328" s="37"/>
    </row>
    <row r="329" ht="15" customHeight="1" spans="2:200">
      <c r="B329" s="45"/>
      <c r="C329" s="45"/>
      <c r="D329" s="51"/>
      <c r="E329" s="51"/>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c r="AY329" s="45"/>
      <c r="AZ329" s="45"/>
      <c r="BA329" s="45"/>
      <c r="BB329" s="45"/>
      <c r="BC329" s="45"/>
      <c r="BD329" s="45"/>
      <c r="BE329" s="45"/>
      <c r="BF329" s="45"/>
      <c r="BG329" s="45"/>
      <c r="BH329" s="45"/>
      <c r="BI329" s="45"/>
      <c r="BJ329" s="45"/>
      <c r="BK329" s="45"/>
      <c r="BL329" s="45"/>
      <c r="BM329" s="45"/>
      <c r="BN329" s="51"/>
      <c r="BO329" s="51"/>
      <c r="BP329" s="45"/>
      <c r="BQ329" s="45"/>
      <c r="BR329" s="45"/>
      <c r="BS329" s="45"/>
      <c r="BT329" s="45"/>
      <c r="BU329" s="45"/>
      <c r="BV329" s="45"/>
      <c r="BW329" s="45"/>
      <c r="BX329" s="45"/>
      <c r="BY329" s="45"/>
      <c r="BZ329" s="45"/>
      <c r="CA329" s="45"/>
      <c r="CB329" s="45"/>
      <c r="CC329" s="45"/>
      <c r="CD329" s="45"/>
      <c r="CE329" s="52"/>
      <c r="CF329" s="53"/>
      <c r="CG329" s="53"/>
      <c r="CH329" s="53"/>
      <c r="CI329" s="53"/>
      <c r="CX329" s="37"/>
      <c r="GR329" s="37"/>
    </row>
    <row r="330" ht="15" customHeight="1" spans="2:200">
      <c r="B330" s="45"/>
      <c r="C330" s="45"/>
      <c r="D330" s="51"/>
      <c r="E330" s="51"/>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c r="AY330" s="45"/>
      <c r="AZ330" s="45"/>
      <c r="BA330" s="45"/>
      <c r="BB330" s="45"/>
      <c r="BC330" s="45"/>
      <c r="BD330" s="45"/>
      <c r="BE330" s="45"/>
      <c r="BF330" s="45"/>
      <c r="BG330" s="45"/>
      <c r="BH330" s="45"/>
      <c r="BI330" s="45"/>
      <c r="BJ330" s="45"/>
      <c r="BK330" s="45"/>
      <c r="BL330" s="45"/>
      <c r="BM330" s="45"/>
      <c r="BN330" s="51"/>
      <c r="BO330" s="51"/>
      <c r="BP330" s="45"/>
      <c r="BQ330" s="45"/>
      <c r="BR330" s="45"/>
      <c r="BS330" s="45"/>
      <c r="BT330" s="45"/>
      <c r="BU330" s="45"/>
      <c r="BV330" s="45"/>
      <c r="BW330" s="45"/>
      <c r="BX330" s="45"/>
      <c r="BY330" s="45"/>
      <c r="BZ330" s="45"/>
      <c r="CA330" s="45"/>
      <c r="CB330" s="45"/>
      <c r="CC330" s="45"/>
      <c r="CD330" s="45"/>
      <c r="CE330" s="52"/>
      <c r="CF330" s="53"/>
      <c r="CG330" s="53"/>
      <c r="CH330" s="53"/>
      <c r="CI330" s="53"/>
      <c r="CX330" s="37"/>
      <c r="GR330" s="37"/>
    </row>
    <row r="331" ht="15" customHeight="1" spans="2:200">
      <c r="B331" s="45"/>
      <c r="C331" s="45"/>
      <c r="D331" s="51"/>
      <c r="E331" s="51"/>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c r="AY331" s="45"/>
      <c r="AZ331" s="45"/>
      <c r="BA331" s="45"/>
      <c r="BB331" s="45"/>
      <c r="BC331" s="45"/>
      <c r="BD331" s="45"/>
      <c r="BE331" s="45"/>
      <c r="BF331" s="45"/>
      <c r="BG331" s="45"/>
      <c r="BH331" s="45"/>
      <c r="BI331" s="45"/>
      <c r="BJ331" s="45"/>
      <c r="BK331" s="45"/>
      <c r="BL331" s="45"/>
      <c r="BM331" s="45"/>
      <c r="BN331" s="51"/>
      <c r="BO331" s="51"/>
      <c r="BP331" s="45"/>
      <c r="BQ331" s="45"/>
      <c r="BR331" s="45"/>
      <c r="BS331" s="45"/>
      <c r="BT331" s="45"/>
      <c r="BU331" s="45"/>
      <c r="BV331" s="45"/>
      <c r="BW331" s="45"/>
      <c r="BX331" s="45"/>
      <c r="BY331" s="45"/>
      <c r="BZ331" s="45"/>
      <c r="CA331" s="45"/>
      <c r="CB331" s="45"/>
      <c r="CC331" s="45"/>
      <c r="CD331" s="45"/>
      <c r="CE331" s="52"/>
      <c r="CF331" s="53"/>
      <c r="CG331" s="53"/>
      <c r="CH331" s="53"/>
      <c r="CI331" s="53"/>
      <c r="CX331" s="37"/>
      <c r="GR331" s="37"/>
    </row>
    <row r="332" ht="15" customHeight="1" spans="2:200">
      <c r="B332" s="45"/>
      <c r="C332" s="45"/>
      <c r="D332" s="51"/>
      <c r="E332" s="51"/>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c r="AY332" s="45"/>
      <c r="AZ332" s="45"/>
      <c r="BA332" s="45"/>
      <c r="BB332" s="45"/>
      <c r="BC332" s="45"/>
      <c r="BD332" s="45"/>
      <c r="BE332" s="45"/>
      <c r="BF332" s="45"/>
      <c r="BG332" s="45"/>
      <c r="BH332" s="45"/>
      <c r="BI332" s="45"/>
      <c r="BJ332" s="45"/>
      <c r="BK332" s="45"/>
      <c r="BL332" s="45"/>
      <c r="BM332" s="45"/>
      <c r="BN332" s="51"/>
      <c r="BO332" s="51"/>
      <c r="BP332" s="45"/>
      <c r="BQ332" s="45"/>
      <c r="BR332" s="45"/>
      <c r="BS332" s="45"/>
      <c r="BT332" s="45"/>
      <c r="BU332" s="45"/>
      <c r="BV332" s="45"/>
      <c r="BW332" s="45"/>
      <c r="BX332" s="45"/>
      <c r="BY332" s="45"/>
      <c r="BZ332" s="45"/>
      <c r="CA332" s="45"/>
      <c r="CB332" s="45"/>
      <c r="CC332" s="45"/>
      <c r="CD332" s="45"/>
      <c r="CE332" s="52"/>
      <c r="CF332" s="53"/>
      <c r="CG332" s="53"/>
      <c r="CH332" s="53"/>
      <c r="CI332" s="53"/>
      <c r="CX332" s="37"/>
      <c r="GR332" s="37"/>
    </row>
    <row r="333" ht="15" customHeight="1" spans="2:200">
      <c r="B333" s="45"/>
      <c r="C333" s="45"/>
      <c r="D333" s="51"/>
      <c r="E333" s="51"/>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c r="AY333" s="45"/>
      <c r="AZ333" s="45"/>
      <c r="BA333" s="45"/>
      <c r="BB333" s="45"/>
      <c r="BC333" s="45"/>
      <c r="BD333" s="45"/>
      <c r="BE333" s="45"/>
      <c r="BF333" s="45"/>
      <c r="BG333" s="45"/>
      <c r="BH333" s="45"/>
      <c r="BI333" s="45"/>
      <c r="BJ333" s="45"/>
      <c r="BK333" s="45"/>
      <c r="BL333" s="45"/>
      <c r="BM333" s="45"/>
      <c r="BN333" s="51"/>
      <c r="BO333" s="51"/>
      <c r="BP333" s="45"/>
      <c r="BQ333" s="45"/>
      <c r="BR333" s="45"/>
      <c r="BS333" s="45"/>
      <c r="BT333" s="45"/>
      <c r="BU333" s="45"/>
      <c r="BV333" s="45"/>
      <c r="BW333" s="45"/>
      <c r="BX333" s="45"/>
      <c r="BY333" s="45"/>
      <c r="BZ333" s="45"/>
      <c r="CA333" s="45"/>
      <c r="CB333" s="45"/>
      <c r="CC333" s="45"/>
      <c r="CD333" s="45"/>
      <c r="CE333" s="52"/>
      <c r="CF333" s="53"/>
      <c r="CG333" s="53"/>
      <c r="CH333" s="53"/>
      <c r="CI333" s="53"/>
      <c r="CX333" s="37"/>
      <c r="GR333" s="37"/>
    </row>
    <row r="334" ht="15" customHeight="1" spans="2:200">
      <c r="B334" s="45"/>
      <c r="C334" s="45"/>
      <c r="D334" s="51"/>
      <c r="E334" s="51"/>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c r="AY334" s="45"/>
      <c r="AZ334" s="45"/>
      <c r="BA334" s="45"/>
      <c r="BB334" s="45"/>
      <c r="BC334" s="45"/>
      <c r="BD334" s="45"/>
      <c r="BE334" s="45"/>
      <c r="BF334" s="45"/>
      <c r="BG334" s="45"/>
      <c r="BH334" s="45"/>
      <c r="BI334" s="45"/>
      <c r="BJ334" s="45"/>
      <c r="BK334" s="45"/>
      <c r="BL334" s="45"/>
      <c r="BM334" s="45"/>
      <c r="BN334" s="51"/>
      <c r="BO334" s="51"/>
      <c r="BP334" s="45"/>
      <c r="BQ334" s="45"/>
      <c r="BR334" s="45"/>
      <c r="BS334" s="45"/>
      <c r="BT334" s="45"/>
      <c r="BU334" s="45"/>
      <c r="BV334" s="45"/>
      <c r="BW334" s="45"/>
      <c r="BX334" s="45"/>
      <c r="BY334" s="45"/>
      <c r="BZ334" s="45"/>
      <c r="CA334" s="45"/>
      <c r="CB334" s="45"/>
      <c r="CC334" s="45"/>
      <c r="CD334" s="45"/>
      <c r="CE334" s="52"/>
      <c r="CF334" s="53"/>
      <c r="CG334" s="53"/>
      <c r="CH334" s="53"/>
      <c r="CI334" s="53"/>
      <c r="CX334" s="37"/>
      <c r="GR334" s="37"/>
    </row>
    <row r="335" ht="15" customHeight="1" spans="2:200">
      <c r="B335" s="45"/>
      <c r="C335" s="45"/>
      <c r="D335" s="51"/>
      <c r="E335" s="51"/>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c r="AY335" s="45"/>
      <c r="AZ335" s="45"/>
      <c r="BA335" s="45"/>
      <c r="BB335" s="45"/>
      <c r="BC335" s="45"/>
      <c r="BD335" s="45"/>
      <c r="BE335" s="45"/>
      <c r="BF335" s="45"/>
      <c r="BG335" s="45"/>
      <c r="BH335" s="45"/>
      <c r="BI335" s="45"/>
      <c r="BJ335" s="45"/>
      <c r="BK335" s="45"/>
      <c r="BL335" s="45"/>
      <c r="BM335" s="45"/>
      <c r="BN335" s="51"/>
      <c r="BO335" s="51"/>
      <c r="BP335" s="45"/>
      <c r="BQ335" s="45"/>
      <c r="BR335" s="45"/>
      <c r="BS335" s="45"/>
      <c r="BT335" s="45"/>
      <c r="BU335" s="45"/>
      <c r="BV335" s="45"/>
      <c r="BW335" s="45"/>
      <c r="BX335" s="45"/>
      <c r="BY335" s="45"/>
      <c r="BZ335" s="45"/>
      <c r="CA335" s="45"/>
      <c r="CB335" s="45"/>
      <c r="CC335" s="45"/>
      <c r="CD335" s="45"/>
      <c r="CE335" s="52"/>
      <c r="CF335" s="53"/>
      <c r="CG335" s="53"/>
      <c r="CH335" s="53"/>
      <c r="CI335" s="53"/>
      <c r="CX335" s="37"/>
      <c r="GR335" s="37"/>
    </row>
    <row r="336" ht="15" customHeight="1" spans="2:200">
      <c r="B336" s="45"/>
      <c r="C336" s="45"/>
      <c r="D336" s="51"/>
      <c r="E336" s="51"/>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c r="AY336" s="45"/>
      <c r="AZ336" s="45"/>
      <c r="BA336" s="45"/>
      <c r="BB336" s="45"/>
      <c r="BC336" s="45"/>
      <c r="BD336" s="45"/>
      <c r="BE336" s="45"/>
      <c r="BF336" s="45"/>
      <c r="BG336" s="45"/>
      <c r="BH336" s="45"/>
      <c r="BI336" s="45"/>
      <c r="BJ336" s="45"/>
      <c r="BK336" s="45"/>
      <c r="BL336" s="45"/>
      <c r="BM336" s="45"/>
      <c r="BN336" s="51"/>
      <c r="BO336" s="51"/>
      <c r="BP336" s="45"/>
      <c r="BQ336" s="45"/>
      <c r="BR336" s="45"/>
      <c r="BS336" s="45"/>
      <c r="BT336" s="45"/>
      <c r="BU336" s="45"/>
      <c r="BV336" s="45"/>
      <c r="BW336" s="45"/>
      <c r="BX336" s="45"/>
      <c r="BY336" s="45"/>
      <c r="BZ336" s="45"/>
      <c r="CA336" s="45"/>
      <c r="CB336" s="45"/>
      <c r="CC336" s="45"/>
      <c r="CD336" s="45"/>
      <c r="CE336" s="52"/>
      <c r="CF336" s="53"/>
      <c r="CG336" s="53"/>
      <c r="CH336" s="53"/>
      <c r="CI336" s="53"/>
      <c r="CX336" s="37"/>
      <c r="GR336" s="37"/>
    </row>
    <row r="337" ht="15" customHeight="1" spans="2:200">
      <c r="B337" s="45"/>
      <c r="C337" s="45"/>
      <c r="D337" s="51"/>
      <c r="E337" s="51"/>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c r="AY337" s="45"/>
      <c r="AZ337" s="45"/>
      <c r="BA337" s="45"/>
      <c r="BB337" s="45"/>
      <c r="BC337" s="45"/>
      <c r="BD337" s="45"/>
      <c r="BE337" s="45"/>
      <c r="BF337" s="45"/>
      <c r="BG337" s="45"/>
      <c r="BH337" s="45"/>
      <c r="BI337" s="45"/>
      <c r="BJ337" s="45"/>
      <c r="BK337" s="45"/>
      <c r="BL337" s="45"/>
      <c r="BM337" s="45"/>
      <c r="BN337" s="51"/>
      <c r="BO337" s="51"/>
      <c r="BP337" s="45"/>
      <c r="BQ337" s="45"/>
      <c r="BR337" s="45"/>
      <c r="BS337" s="45"/>
      <c r="BT337" s="45"/>
      <c r="BU337" s="45"/>
      <c r="BV337" s="45"/>
      <c r="BW337" s="45"/>
      <c r="BX337" s="45"/>
      <c r="BY337" s="45"/>
      <c r="BZ337" s="45"/>
      <c r="CA337" s="45"/>
      <c r="CB337" s="45"/>
      <c r="CC337" s="45"/>
      <c r="CD337" s="45"/>
      <c r="CE337" s="52"/>
      <c r="CF337" s="53"/>
      <c r="CG337" s="53"/>
      <c r="CH337" s="53"/>
      <c r="CI337" s="53"/>
      <c r="CX337" s="37"/>
      <c r="GR337" s="37"/>
    </row>
    <row r="338" ht="15" customHeight="1" spans="2:200">
      <c r="B338" s="45"/>
      <c r="C338" s="45"/>
      <c r="D338" s="51"/>
      <c r="E338" s="51"/>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s="45"/>
      <c r="BM338" s="45"/>
      <c r="BN338" s="51"/>
      <c r="BO338" s="51"/>
      <c r="BP338" s="45"/>
      <c r="BQ338" s="45"/>
      <c r="BR338" s="45"/>
      <c r="BS338" s="45"/>
      <c r="BT338" s="45"/>
      <c r="BU338" s="45"/>
      <c r="BV338" s="45"/>
      <c r="BW338" s="45"/>
      <c r="BX338" s="45"/>
      <c r="BY338" s="45"/>
      <c r="BZ338" s="45"/>
      <c r="CA338" s="45"/>
      <c r="CB338" s="45"/>
      <c r="CC338" s="45"/>
      <c r="CD338" s="45"/>
      <c r="CE338" s="52"/>
      <c r="CF338" s="53"/>
      <c r="CG338" s="53"/>
      <c r="CH338" s="53"/>
      <c r="CI338" s="53"/>
      <c r="CX338" s="37"/>
      <c r="GR338" s="37"/>
    </row>
    <row r="339" ht="15" customHeight="1" spans="2:200">
      <c r="B339" s="45"/>
      <c r="C339" s="45"/>
      <c r="D339" s="51"/>
      <c r="E339" s="51"/>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c r="AY339" s="45"/>
      <c r="AZ339" s="45"/>
      <c r="BA339" s="45"/>
      <c r="BB339" s="45"/>
      <c r="BC339" s="45"/>
      <c r="BD339" s="45"/>
      <c r="BE339" s="45"/>
      <c r="BF339" s="45"/>
      <c r="BG339" s="45"/>
      <c r="BH339" s="45"/>
      <c r="BI339" s="45"/>
      <c r="BJ339" s="45"/>
      <c r="BK339" s="45"/>
      <c r="BL339" s="45"/>
      <c r="BM339" s="45"/>
      <c r="BN339" s="51"/>
      <c r="BO339" s="51"/>
      <c r="BP339" s="45"/>
      <c r="BQ339" s="45"/>
      <c r="BR339" s="45"/>
      <c r="BS339" s="45"/>
      <c r="BT339" s="45"/>
      <c r="BU339" s="45"/>
      <c r="BV339" s="45"/>
      <c r="BW339" s="45"/>
      <c r="BX339" s="45"/>
      <c r="BY339" s="45"/>
      <c r="BZ339" s="45"/>
      <c r="CA339" s="45"/>
      <c r="CB339" s="45"/>
      <c r="CC339" s="45"/>
      <c r="CD339" s="45"/>
      <c r="CE339" s="52"/>
      <c r="CF339" s="53"/>
      <c r="CG339" s="53"/>
      <c r="CH339" s="53"/>
      <c r="CI339" s="53"/>
      <c r="CX339" s="37"/>
      <c r="GR339" s="37"/>
    </row>
    <row r="340" ht="15" customHeight="1" spans="2:200">
      <c r="B340" s="45"/>
      <c r="C340" s="45"/>
      <c r="D340" s="51"/>
      <c r="E340" s="51"/>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c r="AY340" s="45"/>
      <c r="AZ340" s="45"/>
      <c r="BA340" s="45"/>
      <c r="BB340" s="45"/>
      <c r="BC340" s="45"/>
      <c r="BD340" s="45"/>
      <c r="BE340" s="45"/>
      <c r="BF340" s="45"/>
      <c r="BG340" s="45"/>
      <c r="BH340" s="45"/>
      <c r="BI340" s="45"/>
      <c r="BJ340" s="45"/>
      <c r="BK340" s="45"/>
      <c r="BL340" s="45"/>
      <c r="BM340" s="45"/>
      <c r="BN340" s="51"/>
      <c r="BO340" s="51"/>
      <c r="BP340" s="45"/>
      <c r="BQ340" s="45"/>
      <c r="BR340" s="45"/>
      <c r="BS340" s="45"/>
      <c r="BT340" s="45"/>
      <c r="BU340" s="45"/>
      <c r="BV340" s="45"/>
      <c r="BW340" s="45"/>
      <c r="BX340" s="45"/>
      <c r="BY340" s="45"/>
      <c r="BZ340" s="45"/>
      <c r="CA340" s="45"/>
      <c r="CB340" s="45"/>
      <c r="CC340" s="45"/>
      <c r="CD340" s="45"/>
      <c r="CE340" s="52"/>
      <c r="CF340" s="53"/>
      <c r="CG340" s="53"/>
      <c r="CH340" s="53"/>
      <c r="CI340" s="53"/>
      <c r="CX340" s="37"/>
      <c r="GR340" s="37"/>
    </row>
    <row r="341" ht="15" customHeight="1" spans="2:200">
      <c r="B341" s="45"/>
      <c r="C341" s="45"/>
      <c r="D341" s="51"/>
      <c r="E341" s="51"/>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c r="AY341" s="45"/>
      <c r="AZ341" s="45"/>
      <c r="BA341" s="45"/>
      <c r="BB341" s="45"/>
      <c r="BC341" s="45"/>
      <c r="BD341" s="45"/>
      <c r="BE341" s="45"/>
      <c r="BF341" s="45"/>
      <c r="BG341" s="45"/>
      <c r="BH341" s="45"/>
      <c r="BI341" s="45"/>
      <c r="BJ341" s="45"/>
      <c r="BK341" s="45"/>
      <c r="BL341" s="45"/>
      <c r="BM341" s="45"/>
      <c r="BN341" s="51"/>
      <c r="BO341" s="51"/>
      <c r="BP341" s="45"/>
      <c r="BQ341" s="45"/>
      <c r="BR341" s="45"/>
      <c r="BS341" s="45"/>
      <c r="BT341" s="45"/>
      <c r="BU341" s="45"/>
      <c r="BV341" s="45"/>
      <c r="BW341" s="45"/>
      <c r="BX341" s="45"/>
      <c r="BY341" s="45"/>
      <c r="BZ341" s="45"/>
      <c r="CA341" s="45"/>
      <c r="CB341" s="45"/>
      <c r="CC341" s="45"/>
      <c r="CD341" s="45"/>
      <c r="CE341" s="52"/>
      <c r="CF341" s="53"/>
      <c r="CG341" s="53"/>
      <c r="CH341" s="53"/>
      <c r="CI341" s="53"/>
      <c r="CX341" s="37"/>
      <c r="GR341" s="37"/>
    </row>
    <row r="342" ht="15" customHeight="1" spans="2:200">
      <c r="B342" s="45"/>
      <c r="C342" s="45"/>
      <c r="D342" s="51"/>
      <c r="E342" s="51"/>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c r="AY342" s="45"/>
      <c r="AZ342" s="45"/>
      <c r="BA342" s="45"/>
      <c r="BB342" s="45"/>
      <c r="BC342" s="45"/>
      <c r="BD342" s="45"/>
      <c r="BE342" s="45"/>
      <c r="BF342" s="45"/>
      <c r="BG342" s="45"/>
      <c r="BH342" s="45"/>
      <c r="BI342" s="45"/>
      <c r="BJ342" s="45"/>
      <c r="BK342" s="45"/>
      <c r="BL342" s="45"/>
      <c r="BM342" s="45"/>
      <c r="BN342" s="51"/>
      <c r="BO342" s="51"/>
      <c r="BP342" s="45"/>
      <c r="BQ342" s="45"/>
      <c r="BR342" s="45"/>
      <c r="BS342" s="45"/>
      <c r="BT342" s="45"/>
      <c r="BU342" s="45"/>
      <c r="BV342" s="45"/>
      <c r="BW342" s="45"/>
      <c r="BX342" s="45"/>
      <c r="BY342" s="45"/>
      <c r="BZ342" s="45"/>
      <c r="CA342" s="45"/>
      <c r="CB342" s="45"/>
      <c r="CC342" s="45"/>
      <c r="CD342" s="45"/>
      <c r="CE342" s="52"/>
      <c r="CF342" s="53"/>
      <c r="CG342" s="53"/>
      <c r="CH342" s="53"/>
      <c r="CI342" s="53"/>
      <c r="CX342" s="37"/>
      <c r="GR342" s="37"/>
    </row>
    <row r="343" ht="15" customHeight="1" spans="2:200">
      <c r="B343" s="45"/>
      <c r="C343" s="45"/>
      <c r="D343" s="51"/>
      <c r="E343" s="51"/>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51"/>
      <c r="BO343" s="51"/>
      <c r="BP343" s="45"/>
      <c r="BQ343" s="45"/>
      <c r="BR343" s="45"/>
      <c r="BS343" s="45"/>
      <c r="BT343" s="45"/>
      <c r="BU343" s="45"/>
      <c r="BV343" s="45"/>
      <c r="BW343" s="45"/>
      <c r="BX343" s="45"/>
      <c r="BY343" s="45"/>
      <c r="BZ343" s="45"/>
      <c r="CA343" s="45"/>
      <c r="CB343" s="45"/>
      <c r="CC343" s="45"/>
      <c r="CD343" s="45"/>
      <c r="CE343" s="52"/>
      <c r="CF343" s="53"/>
      <c r="CG343" s="53"/>
      <c r="CH343" s="53"/>
      <c r="CI343" s="53"/>
      <c r="CX343" s="37"/>
      <c r="GR343" s="37"/>
    </row>
    <row r="344" ht="15" customHeight="1" spans="2:200">
      <c r="B344" s="45"/>
      <c r="C344" s="45"/>
      <c r="D344" s="51"/>
      <c r="E344" s="51"/>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c r="AY344" s="45"/>
      <c r="AZ344" s="45"/>
      <c r="BA344" s="45"/>
      <c r="BB344" s="45"/>
      <c r="BC344" s="45"/>
      <c r="BD344" s="45"/>
      <c r="BE344" s="45"/>
      <c r="BF344" s="45"/>
      <c r="BG344" s="45"/>
      <c r="BH344" s="45"/>
      <c r="BI344" s="45"/>
      <c r="BJ344" s="45"/>
      <c r="BK344" s="45"/>
      <c r="BL344" s="45"/>
      <c r="BM344" s="45"/>
      <c r="BN344" s="51"/>
      <c r="BO344" s="51"/>
      <c r="BP344" s="45"/>
      <c r="BQ344" s="45"/>
      <c r="BR344" s="45"/>
      <c r="BS344" s="45"/>
      <c r="BT344" s="45"/>
      <c r="BU344" s="45"/>
      <c r="BV344" s="45"/>
      <c r="BW344" s="45"/>
      <c r="BX344" s="45"/>
      <c r="BY344" s="45"/>
      <c r="BZ344" s="45"/>
      <c r="CA344" s="45"/>
      <c r="CB344" s="45"/>
      <c r="CC344" s="45"/>
      <c r="CD344" s="45"/>
      <c r="CE344" s="52"/>
      <c r="CF344" s="53"/>
      <c r="CG344" s="53"/>
      <c r="CH344" s="53"/>
      <c r="CI344" s="53"/>
      <c r="CX344" s="37"/>
      <c r="GR344" s="37"/>
    </row>
    <row r="345" ht="15" customHeight="1" spans="2:200">
      <c r="B345" s="45"/>
      <c r="C345" s="45"/>
      <c r="D345" s="51"/>
      <c r="E345" s="51"/>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c r="AY345" s="45"/>
      <c r="AZ345" s="45"/>
      <c r="BA345" s="45"/>
      <c r="BB345" s="45"/>
      <c r="BC345" s="45"/>
      <c r="BD345" s="45"/>
      <c r="BE345" s="45"/>
      <c r="BF345" s="45"/>
      <c r="BG345" s="45"/>
      <c r="BH345" s="45"/>
      <c r="BI345" s="45"/>
      <c r="BJ345" s="45"/>
      <c r="BK345" s="45"/>
      <c r="BL345" s="45"/>
      <c r="BM345" s="45"/>
      <c r="BN345" s="51"/>
      <c r="BO345" s="51"/>
      <c r="BP345" s="45"/>
      <c r="BQ345" s="45"/>
      <c r="BR345" s="45"/>
      <c r="BS345" s="45"/>
      <c r="BT345" s="45"/>
      <c r="BU345" s="45"/>
      <c r="BV345" s="45"/>
      <c r="BW345" s="45"/>
      <c r="BX345" s="45"/>
      <c r="BY345" s="45"/>
      <c r="BZ345" s="45"/>
      <c r="CA345" s="45"/>
      <c r="CB345" s="45"/>
      <c r="CC345" s="45"/>
      <c r="CD345" s="45"/>
      <c r="CE345" s="52"/>
      <c r="CF345" s="53"/>
      <c r="CG345" s="53"/>
      <c r="CH345" s="53"/>
      <c r="CI345" s="53"/>
      <c r="CX345" s="37"/>
      <c r="GR345" s="37"/>
    </row>
    <row r="346" ht="15" customHeight="1" spans="2:200">
      <c r="B346" s="45"/>
      <c r="C346" s="45"/>
      <c r="D346" s="51"/>
      <c r="E346" s="51"/>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5"/>
      <c r="BJ346" s="45"/>
      <c r="BK346" s="45"/>
      <c r="BL346" s="45"/>
      <c r="BM346" s="45"/>
      <c r="BN346" s="51"/>
      <c r="BO346" s="51"/>
      <c r="BP346" s="45"/>
      <c r="BQ346" s="45"/>
      <c r="BR346" s="45"/>
      <c r="BS346" s="45"/>
      <c r="BT346" s="45"/>
      <c r="BU346" s="45"/>
      <c r="BV346" s="45"/>
      <c r="BW346" s="45"/>
      <c r="BX346" s="45"/>
      <c r="BY346" s="45"/>
      <c r="BZ346" s="45"/>
      <c r="CA346" s="45"/>
      <c r="CB346" s="45"/>
      <c r="CC346" s="45"/>
      <c r="CD346" s="45"/>
      <c r="CE346" s="52"/>
      <c r="CF346" s="53"/>
      <c r="CG346" s="53"/>
      <c r="CH346" s="53"/>
      <c r="CI346" s="53"/>
      <c r="CX346" s="37"/>
      <c r="GR346" s="37"/>
    </row>
    <row r="347" ht="15" customHeight="1" spans="2:200">
      <c r="B347" s="45"/>
      <c r="C347" s="45"/>
      <c r="D347" s="51"/>
      <c r="E347" s="51"/>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c r="AY347" s="45"/>
      <c r="AZ347" s="45"/>
      <c r="BA347" s="45"/>
      <c r="BB347" s="45"/>
      <c r="BC347" s="45"/>
      <c r="BD347" s="45"/>
      <c r="BE347" s="45"/>
      <c r="BF347" s="45"/>
      <c r="BG347" s="45"/>
      <c r="BH347" s="45"/>
      <c r="BI347" s="45"/>
      <c r="BJ347" s="45"/>
      <c r="BK347" s="45"/>
      <c r="BL347" s="45"/>
      <c r="BM347" s="45"/>
      <c r="BN347" s="51"/>
      <c r="BO347" s="51"/>
      <c r="BP347" s="45"/>
      <c r="BQ347" s="45"/>
      <c r="BR347" s="45"/>
      <c r="BS347" s="45"/>
      <c r="BT347" s="45"/>
      <c r="BU347" s="45"/>
      <c r="BV347" s="45"/>
      <c r="BW347" s="45"/>
      <c r="BX347" s="45"/>
      <c r="BY347" s="45"/>
      <c r="BZ347" s="45"/>
      <c r="CA347" s="45"/>
      <c r="CB347" s="45"/>
      <c r="CC347" s="45"/>
      <c r="CD347" s="45"/>
      <c r="CE347" s="52"/>
      <c r="CF347" s="53"/>
      <c r="CG347" s="53"/>
      <c r="CH347" s="53"/>
      <c r="CI347" s="53"/>
      <c r="CX347" s="37"/>
      <c r="GR347" s="37"/>
    </row>
    <row r="348" ht="15" customHeight="1" spans="2:200">
      <c r="B348" s="45"/>
      <c r="C348" s="45"/>
      <c r="D348" s="51"/>
      <c r="E348" s="51"/>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c r="AY348" s="45"/>
      <c r="AZ348" s="45"/>
      <c r="BA348" s="45"/>
      <c r="BB348" s="45"/>
      <c r="BC348" s="45"/>
      <c r="BD348" s="45"/>
      <c r="BE348" s="45"/>
      <c r="BF348" s="45"/>
      <c r="BG348" s="45"/>
      <c r="BH348" s="45"/>
      <c r="BI348" s="45"/>
      <c r="BJ348" s="45"/>
      <c r="BK348" s="45"/>
      <c r="BL348" s="45"/>
      <c r="BM348" s="45"/>
      <c r="BN348" s="51"/>
      <c r="BO348" s="51"/>
      <c r="BP348" s="45"/>
      <c r="BQ348" s="45"/>
      <c r="BR348" s="45"/>
      <c r="BS348" s="45"/>
      <c r="BT348" s="45"/>
      <c r="BU348" s="45"/>
      <c r="BV348" s="45"/>
      <c r="BW348" s="45"/>
      <c r="BX348" s="45"/>
      <c r="BY348" s="45"/>
      <c r="BZ348" s="45"/>
      <c r="CA348" s="45"/>
      <c r="CB348" s="45"/>
      <c r="CC348" s="45"/>
      <c r="CD348" s="45"/>
      <c r="CE348" s="52"/>
      <c r="CF348" s="53"/>
      <c r="CG348" s="53"/>
      <c r="CH348" s="53"/>
      <c r="CI348" s="53"/>
      <c r="CX348" s="37"/>
      <c r="GR348" s="37"/>
    </row>
    <row r="349" ht="15" customHeight="1" spans="2:200">
      <c r="B349" s="45"/>
      <c r="C349" s="45"/>
      <c r="D349" s="51"/>
      <c r="E349" s="51"/>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c r="AY349" s="45"/>
      <c r="AZ349" s="45"/>
      <c r="BA349" s="45"/>
      <c r="BB349" s="45"/>
      <c r="BC349" s="45"/>
      <c r="BD349" s="45"/>
      <c r="BE349" s="45"/>
      <c r="BF349" s="45"/>
      <c r="BG349" s="45"/>
      <c r="BH349" s="45"/>
      <c r="BI349" s="45"/>
      <c r="BJ349" s="45"/>
      <c r="BK349" s="45"/>
      <c r="BL349" s="45"/>
      <c r="BM349" s="45"/>
      <c r="BN349" s="51"/>
      <c r="BO349" s="51"/>
      <c r="BP349" s="45"/>
      <c r="BQ349" s="45"/>
      <c r="BR349" s="45"/>
      <c r="BS349" s="45"/>
      <c r="BT349" s="45"/>
      <c r="BU349" s="45"/>
      <c r="BV349" s="45"/>
      <c r="BW349" s="45"/>
      <c r="BX349" s="45"/>
      <c r="BY349" s="45"/>
      <c r="BZ349" s="45"/>
      <c r="CA349" s="45"/>
      <c r="CB349" s="45"/>
      <c r="CC349" s="45"/>
      <c r="CD349" s="45"/>
      <c r="CE349" s="52"/>
      <c r="CF349" s="53"/>
      <c r="CG349" s="53"/>
      <c r="CH349" s="53"/>
      <c r="CI349" s="53"/>
      <c r="CX349" s="37"/>
      <c r="GR349" s="37"/>
    </row>
    <row r="350" ht="15" customHeight="1" spans="2:200">
      <c r="B350" s="45"/>
      <c r="C350" s="45"/>
      <c r="D350" s="51"/>
      <c r="E350" s="51"/>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c r="AY350" s="45"/>
      <c r="AZ350" s="45"/>
      <c r="BA350" s="45"/>
      <c r="BB350" s="45"/>
      <c r="BC350" s="45"/>
      <c r="BD350" s="45"/>
      <c r="BE350" s="45"/>
      <c r="BF350" s="45"/>
      <c r="BG350" s="45"/>
      <c r="BH350" s="45"/>
      <c r="BI350" s="45"/>
      <c r="BJ350" s="45"/>
      <c r="BK350" s="45"/>
      <c r="BL350" s="45"/>
      <c r="BM350" s="45"/>
      <c r="BN350" s="51"/>
      <c r="BO350" s="51"/>
      <c r="BP350" s="45"/>
      <c r="BQ350" s="45"/>
      <c r="BR350" s="45"/>
      <c r="BS350" s="45"/>
      <c r="BT350" s="45"/>
      <c r="BU350" s="45"/>
      <c r="BV350" s="45"/>
      <c r="BW350" s="45"/>
      <c r="BX350" s="45"/>
      <c r="BY350" s="45"/>
      <c r="BZ350" s="45"/>
      <c r="CA350" s="45"/>
      <c r="CB350" s="45"/>
      <c r="CC350" s="45"/>
      <c r="CD350" s="45"/>
      <c r="CE350" s="52"/>
      <c r="CF350" s="53"/>
      <c r="CG350" s="53"/>
      <c r="CH350" s="53"/>
      <c r="CI350" s="53"/>
      <c r="CX350" s="37"/>
      <c r="GR350" s="37"/>
    </row>
    <row r="351" ht="15" customHeight="1" spans="2:200">
      <c r="B351" s="45"/>
      <c r="C351" s="45"/>
      <c r="D351" s="51"/>
      <c r="E351" s="51"/>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c r="AY351" s="45"/>
      <c r="AZ351" s="45"/>
      <c r="BA351" s="45"/>
      <c r="BB351" s="45"/>
      <c r="BC351" s="45"/>
      <c r="BD351" s="45"/>
      <c r="BE351" s="45"/>
      <c r="BF351" s="45"/>
      <c r="BG351" s="45"/>
      <c r="BH351" s="45"/>
      <c r="BI351" s="45"/>
      <c r="BJ351" s="45"/>
      <c r="BK351" s="45"/>
      <c r="BL351" s="45"/>
      <c r="BM351" s="45"/>
      <c r="BN351" s="51"/>
      <c r="BO351" s="51"/>
      <c r="BP351" s="45"/>
      <c r="BQ351" s="45"/>
      <c r="BR351" s="45"/>
      <c r="BS351" s="45"/>
      <c r="BT351" s="45"/>
      <c r="BU351" s="45"/>
      <c r="BV351" s="45"/>
      <c r="BW351" s="45"/>
      <c r="BX351" s="45"/>
      <c r="BY351" s="45"/>
      <c r="BZ351" s="45"/>
      <c r="CA351" s="45"/>
      <c r="CB351" s="45"/>
      <c r="CC351" s="45"/>
      <c r="CD351" s="45"/>
      <c r="CE351" s="52"/>
      <c r="CF351" s="53"/>
      <c r="CG351" s="53"/>
      <c r="CH351" s="53"/>
      <c r="CI351" s="53"/>
      <c r="CX351" s="37"/>
      <c r="GR351" s="37"/>
    </row>
    <row r="352" ht="15" customHeight="1" spans="2:200">
      <c r="B352" s="45"/>
      <c r="C352" s="45"/>
      <c r="D352" s="51"/>
      <c r="E352" s="51"/>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c r="AY352" s="45"/>
      <c r="AZ352" s="45"/>
      <c r="BA352" s="45"/>
      <c r="BB352" s="45"/>
      <c r="BC352" s="45"/>
      <c r="BD352" s="45"/>
      <c r="BE352" s="45"/>
      <c r="BF352" s="45"/>
      <c r="BG352" s="45"/>
      <c r="BH352" s="45"/>
      <c r="BI352" s="45"/>
      <c r="BJ352" s="45"/>
      <c r="BK352" s="45"/>
      <c r="BL352" s="45"/>
      <c r="BM352" s="45"/>
      <c r="BN352" s="51"/>
      <c r="BO352" s="51"/>
      <c r="BP352" s="45"/>
      <c r="BQ352" s="45"/>
      <c r="BR352" s="45"/>
      <c r="BS352" s="45"/>
      <c r="BT352" s="45"/>
      <c r="BU352" s="45"/>
      <c r="BV352" s="45"/>
      <c r="BW352" s="45"/>
      <c r="BX352" s="45"/>
      <c r="BY352" s="45"/>
      <c r="BZ352" s="45"/>
      <c r="CA352" s="45"/>
      <c r="CB352" s="45"/>
      <c r="CC352" s="45"/>
      <c r="CD352" s="45"/>
      <c r="CE352" s="52"/>
      <c r="CF352" s="53"/>
      <c r="CG352" s="53"/>
      <c r="CH352" s="53"/>
      <c r="CI352" s="53"/>
      <c r="CX352" s="37"/>
      <c r="GR352" s="37"/>
    </row>
    <row r="353" ht="15" customHeight="1" spans="2:200">
      <c r="B353" s="45"/>
      <c r="C353" s="45"/>
      <c r="D353" s="51"/>
      <c r="E353" s="51"/>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c r="AY353" s="45"/>
      <c r="AZ353" s="45"/>
      <c r="BA353" s="45"/>
      <c r="BB353" s="45"/>
      <c r="BC353" s="45"/>
      <c r="BD353" s="45"/>
      <c r="BE353" s="45"/>
      <c r="BF353" s="45"/>
      <c r="BG353" s="45"/>
      <c r="BH353" s="45"/>
      <c r="BI353" s="45"/>
      <c r="BJ353" s="45"/>
      <c r="BK353" s="45"/>
      <c r="BL353" s="45"/>
      <c r="BM353" s="45"/>
      <c r="BN353" s="51"/>
      <c r="BO353" s="51"/>
      <c r="BP353" s="45"/>
      <c r="BQ353" s="45"/>
      <c r="BR353" s="45"/>
      <c r="BS353" s="45"/>
      <c r="BT353" s="45"/>
      <c r="BU353" s="45"/>
      <c r="BV353" s="45"/>
      <c r="BW353" s="45"/>
      <c r="BX353" s="45"/>
      <c r="BY353" s="45"/>
      <c r="BZ353" s="45"/>
      <c r="CA353" s="45"/>
      <c r="CB353" s="45"/>
      <c r="CC353" s="45"/>
      <c r="CD353" s="45"/>
      <c r="CE353" s="52"/>
      <c r="CF353" s="53"/>
      <c r="CG353" s="53"/>
      <c r="CH353" s="53"/>
      <c r="CI353" s="53"/>
      <c r="CX353" s="37"/>
      <c r="GR353" s="37"/>
    </row>
    <row r="354" ht="15" customHeight="1" spans="2:200">
      <c r="B354" s="45"/>
      <c r="C354" s="45"/>
      <c r="D354" s="51"/>
      <c r="E354" s="51"/>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c r="AY354" s="45"/>
      <c r="AZ354" s="45"/>
      <c r="BA354" s="45"/>
      <c r="BB354" s="45"/>
      <c r="BC354" s="45"/>
      <c r="BD354" s="45"/>
      <c r="BE354" s="45"/>
      <c r="BF354" s="45"/>
      <c r="BG354" s="45"/>
      <c r="BH354" s="45"/>
      <c r="BI354" s="45"/>
      <c r="BJ354" s="45"/>
      <c r="BK354" s="45"/>
      <c r="BL354" s="45"/>
      <c r="BM354" s="45"/>
      <c r="BN354" s="51"/>
      <c r="BO354" s="51"/>
      <c r="BP354" s="45"/>
      <c r="BQ354" s="45"/>
      <c r="BR354" s="45"/>
      <c r="BS354" s="45"/>
      <c r="BT354" s="45"/>
      <c r="BU354" s="45"/>
      <c r="BV354" s="45"/>
      <c r="BW354" s="45"/>
      <c r="BX354" s="45"/>
      <c r="BY354" s="45"/>
      <c r="BZ354" s="45"/>
      <c r="CA354" s="45"/>
      <c r="CB354" s="45"/>
      <c r="CC354" s="45"/>
      <c r="CD354" s="45"/>
      <c r="CE354" s="52"/>
      <c r="CF354" s="53"/>
      <c r="CG354" s="53"/>
      <c r="CH354" s="53"/>
      <c r="CI354" s="53"/>
      <c r="CX354" s="37"/>
      <c r="GR354" s="37"/>
    </row>
    <row r="355" ht="15" customHeight="1" spans="2:200">
      <c r="B355" s="45"/>
      <c r="C355" s="45"/>
      <c r="D355" s="51"/>
      <c r="E355" s="51"/>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c r="AY355" s="45"/>
      <c r="AZ355" s="45"/>
      <c r="BA355" s="45"/>
      <c r="BB355" s="45"/>
      <c r="BC355" s="45"/>
      <c r="BD355" s="45"/>
      <c r="BE355" s="45"/>
      <c r="BF355" s="45"/>
      <c r="BG355" s="45"/>
      <c r="BH355" s="45"/>
      <c r="BI355" s="45"/>
      <c r="BJ355" s="45"/>
      <c r="BK355" s="45"/>
      <c r="BL355" s="45"/>
      <c r="BM355" s="45"/>
      <c r="BN355" s="51"/>
      <c r="BO355" s="51"/>
      <c r="BP355" s="45"/>
      <c r="BQ355" s="45"/>
      <c r="BR355" s="45"/>
      <c r="BS355" s="45"/>
      <c r="BT355" s="45"/>
      <c r="BU355" s="45"/>
      <c r="BV355" s="45"/>
      <c r="BW355" s="45"/>
      <c r="BX355" s="45"/>
      <c r="BY355" s="45"/>
      <c r="BZ355" s="45"/>
      <c r="CA355" s="45"/>
      <c r="CB355" s="45"/>
      <c r="CC355" s="45"/>
      <c r="CD355" s="45"/>
      <c r="CE355" s="52"/>
      <c r="CF355" s="53"/>
      <c r="CG355" s="53"/>
      <c r="CH355" s="53"/>
      <c r="CI355" s="53"/>
      <c r="CX355" s="37"/>
      <c r="GR355" s="37"/>
    </row>
    <row r="356" ht="15" customHeight="1" spans="2:200">
      <c r="B356" s="45"/>
      <c r="C356" s="45"/>
      <c r="D356" s="51"/>
      <c r="E356" s="51"/>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c r="AY356" s="45"/>
      <c r="AZ356" s="45"/>
      <c r="BA356" s="45"/>
      <c r="BB356" s="45"/>
      <c r="BC356" s="45"/>
      <c r="BD356" s="45"/>
      <c r="BE356" s="45"/>
      <c r="BF356" s="45"/>
      <c r="BG356" s="45"/>
      <c r="BH356" s="45"/>
      <c r="BI356" s="45"/>
      <c r="BJ356" s="45"/>
      <c r="BK356" s="45"/>
      <c r="BL356" s="45"/>
      <c r="BM356" s="45"/>
      <c r="BN356" s="51"/>
      <c r="BO356" s="51"/>
      <c r="BP356" s="45"/>
      <c r="BQ356" s="45"/>
      <c r="BR356" s="45"/>
      <c r="BS356" s="45"/>
      <c r="BT356" s="45"/>
      <c r="BU356" s="45"/>
      <c r="BV356" s="45"/>
      <c r="BW356" s="45"/>
      <c r="BX356" s="45"/>
      <c r="BY356" s="45"/>
      <c r="BZ356" s="45"/>
      <c r="CA356" s="45"/>
      <c r="CB356" s="45"/>
      <c r="CC356" s="45"/>
      <c r="CD356" s="45"/>
      <c r="CE356" s="52"/>
      <c r="CF356" s="53"/>
      <c r="CG356" s="53"/>
      <c r="CH356" s="53"/>
      <c r="CI356" s="53"/>
      <c r="CX356" s="37"/>
      <c r="GR356" s="37"/>
    </row>
    <row r="357" ht="15" customHeight="1" spans="2:200">
      <c r="B357" s="45"/>
      <c r="C357" s="45"/>
      <c r="D357" s="51"/>
      <c r="E357" s="51"/>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c r="AY357" s="45"/>
      <c r="AZ357" s="45"/>
      <c r="BA357" s="45"/>
      <c r="BB357" s="45"/>
      <c r="BC357" s="45"/>
      <c r="BD357" s="45"/>
      <c r="BE357" s="45"/>
      <c r="BF357" s="45"/>
      <c r="BG357" s="45"/>
      <c r="BH357" s="45"/>
      <c r="BI357" s="45"/>
      <c r="BJ357" s="45"/>
      <c r="BK357" s="45"/>
      <c r="BL357" s="45"/>
      <c r="BM357" s="45"/>
      <c r="BN357" s="51"/>
      <c r="BO357" s="51"/>
      <c r="BP357" s="45"/>
      <c r="BQ357" s="45"/>
      <c r="BR357" s="45"/>
      <c r="BS357" s="45"/>
      <c r="BT357" s="45"/>
      <c r="BU357" s="45"/>
      <c r="BV357" s="45"/>
      <c r="BW357" s="45"/>
      <c r="BX357" s="45"/>
      <c r="BY357" s="45"/>
      <c r="BZ357" s="45"/>
      <c r="CA357" s="45"/>
      <c r="CB357" s="45"/>
      <c r="CC357" s="45"/>
      <c r="CD357" s="45"/>
      <c r="CE357" s="52"/>
      <c r="CF357" s="53"/>
      <c r="CG357" s="53"/>
      <c r="CH357" s="53"/>
      <c r="CI357" s="53"/>
      <c r="CX357" s="37"/>
      <c r="GR357" s="37"/>
    </row>
    <row r="358" ht="15" customHeight="1" spans="2:200">
      <c r="B358" s="45"/>
      <c r="C358" s="45"/>
      <c r="D358" s="51"/>
      <c r="E358" s="51"/>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c r="AY358" s="45"/>
      <c r="AZ358" s="45"/>
      <c r="BA358" s="45"/>
      <c r="BB358" s="45"/>
      <c r="BC358" s="45"/>
      <c r="BD358" s="45"/>
      <c r="BE358" s="45"/>
      <c r="BF358" s="45"/>
      <c r="BG358" s="45"/>
      <c r="BH358" s="45"/>
      <c r="BI358" s="45"/>
      <c r="BJ358" s="45"/>
      <c r="BK358" s="45"/>
      <c r="BL358" s="45"/>
      <c r="BM358" s="45"/>
      <c r="BN358" s="51"/>
      <c r="BO358" s="51"/>
      <c r="BP358" s="45"/>
      <c r="BQ358" s="45"/>
      <c r="BR358" s="45"/>
      <c r="BS358" s="45"/>
      <c r="BT358" s="45"/>
      <c r="BU358" s="45"/>
      <c r="BV358" s="45"/>
      <c r="BW358" s="45"/>
      <c r="BX358" s="45"/>
      <c r="BY358" s="45"/>
      <c r="BZ358" s="45"/>
      <c r="CA358" s="45"/>
      <c r="CB358" s="45"/>
      <c r="CC358" s="45"/>
      <c r="CD358" s="45"/>
      <c r="CE358" s="52"/>
      <c r="CF358" s="53"/>
      <c r="CG358" s="53"/>
      <c r="CH358" s="53"/>
      <c r="CI358" s="53"/>
      <c r="CX358" s="37"/>
      <c r="GR358" s="37"/>
    </row>
    <row r="359" ht="15" customHeight="1" spans="2:200">
      <c r="B359" s="45"/>
      <c r="C359" s="45"/>
      <c r="D359" s="51"/>
      <c r="E359" s="51"/>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c r="AY359" s="45"/>
      <c r="AZ359" s="45"/>
      <c r="BA359" s="45"/>
      <c r="BB359" s="45"/>
      <c r="BC359" s="45"/>
      <c r="BD359" s="45"/>
      <c r="BE359" s="45"/>
      <c r="BF359" s="45"/>
      <c r="BG359" s="45"/>
      <c r="BH359" s="45"/>
      <c r="BI359" s="45"/>
      <c r="BJ359" s="45"/>
      <c r="BK359" s="45"/>
      <c r="BL359" s="45"/>
      <c r="BM359" s="45"/>
      <c r="BN359" s="51"/>
      <c r="BO359" s="51"/>
      <c r="BP359" s="45"/>
      <c r="BQ359" s="45"/>
      <c r="BR359" s="45"/>
      <c r="BS359" s="45"/>
      <c r="BT359" s="45"/>
      <c r="BU359" s="45"/>
      <c r="BV359" s="45"/>
      <c r="BW359" s="45"/>
      <c r="BX359" s="45"/>
      <c r="BY359" s="45"/>
      <c r="BZ359" s="45"/>
      <c r="CA359" s="45"/>
      <c r="CB359" s="45"/>
      <c r="CC359" s="45"/>
      <c r="CD359" s="45"/>
      <c r="CE359" s="52"/>
      <c r="CF359" s="53"/>
      <c r="CG359" s="53"/>
      <c r="CH359" s="53"/>
      <c r="CI359" s="53"/>
      <c r="CX359" s="37"/>
      <c r="GR359" s="37"/>
    </row>
    <row r="360" ht="15" customHeight="1" spans="2:200">
      <c r="B360" s="45"/>
      <c r="C360" s="45"/>
      <c r="D360" s="51"/>
      <c r="E360" s="51"/>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c r="AY360" s="45"/>
      <c r="AZ360" s="45"/>
      <c r="BA360" s="45"/>
      <c r="BB360" s="45"/>
      <c r="BC360" s="45"/>
      <c r="BD360" s="45"/>
      <c r="BE360" s="45"/>
      <c r="BF360" s="45"/>
      <c r="BG360" s="45"/>
      <c r="BH360" s="45"/>
      <c r="BI360" s="45"/>
      <c r="BJ360" s="45"/>
      <c r="BK360" s="45"/>
      <c r="BL360" s="45"/>
      <c r="BM360" s="45"/>
      <c r="BN360" s="51"/>
      <c r="BO360" s="51"/>
      <c r="BP360" s="45"/>
      <c r="BQ360" s="45"/>
      <c r="BR360" s="45"/>
      <c r="BS360" s="45"/>
      <c r="BT360" s="45"/>
      <c r="BU360" s="45"/>
      <c r="BV360" s="45"/>
      <c r="BW360" s="45"/>
      <c r="BX360" s="45"/>
      <c r="BY360" s="45"/>
      <c r="BZ360" s="45"/>
      <c r="CA360" s="45"/>
      <c r="CB360" s="45"/>
      <c r="CC360" s="45"/>
      <c r="CD360" s="45"/>
      <c r="CE360" s="52"/>
      <c r="CF360" s="53"/>
      <c r="CG360" s="53"/>
      <c r="CH360" s="53"/>
      <c r="CI360" s="53"/>
      <c r="CX360" s="37"/>
      <c r="GR360" s="37"/>
    </row>
    <row r="361" ht="15" customHeight="1" spans="2:200">
      <c r="B361" s="45"/>
      <c r="C361" s="45"/>
      <c r="D361" s="51"/>
      <c r="E361" s="51"/>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c r="AY361" s="45"/>
      <c r="AZ361" s="45"/>
      <c r="BA361" s="45"/>
      <c r="BB361" s="45"/>
      <c r="BC361" s="45"/>
      <c r="BD361" s="45"/>
      <c r="BE361" s="45"/>
      <c r="BF361" s="45"/>
      <c r="BG361" s="45"/>
      <c r="BH361" s="45"/>
      <c r="BI361" s="45"/>
      <c r="BJ361" s="45"/>
      <c r="BK361" s="45"/>
      <c r="BL361" s="45"/>
      <c r="BM361" s="45"/>
      <c r="BN361" s="51"/>
      <c r="BO361" s="51"/>
      <c r="BP361" s="45"/>
      <c r="BQ361" s="45"/>
      <c r="BR361" s="45"/>
      <c r="BS361" s="45"/>
      <c r="BT361" s="45"/>
      <c r="BU361" s="45"/>
      <c r="BV361" s="45"/>
      <c r="BW361" s="45"/>
      <c r="BX361" s="45"/>
      <c r="BY361" s="45"/>
      <c r="BZ361" s="45"/>
      <c r="CA361" s="45"/>
      <c r="CB361" s="45"/>
      <c r="CC361" s="45"/>
      <c r="CD361" s="45"/>
      <c r="CE361" s="52"/>
      <c r="CF361" s="53"/>
      <c r="CG361" s="53"/>
      <c r="CH361" s="53"/>
      <c r="CI361" s="53"/>
      <c r="CX361" s="37"/>
      <c r="GR361" s="37"/>
    </row>
    <row r="362" ht="15" customHeight="1" spans="2:200">
      <c r="B362" s="45"/>
      <c r="C362" s="45"/>
      <c r="D362" s="51"/>
      <c r="E362" s="51"/>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c r="AY362" s="45"/>
      <c r="AZ362" s="45"/>
      <c r="BA362" s="45"/>
      <c r="BB362" s="45"/>
      <c r="BC362" s="45"/>
      <c r="BD362" s="45"/>
      <c r="BE362" s="45"/>
      <c r="BF362" s="45"/>
      <c r="BG362" s="45"/>
      <c r="BH362" s="45"/>
      <c r="BI362" s="45"/>
      <c r="BJ362" s="45"/>
      <c r="BK362" s="45"/>
      <c r="BL362" s="45"/>
      <c r="BM362" s="45"/>
      <c r="BN362" s="51"/>
      <c r="BO362" s="51"/>
      <c r="BP362" s="45"/>
      <c r="BQ362" s="45"/>
      <c r="BR362" s="45"/>
      <c r="BS362" s="45"/>
      <c r="BT362" s="45"/>
      <c r="BU362" s="45"/>
      <c r="BV362" s="45"/>
      <c r="BW362" s="45"/>
      <c r="BX362" s="45"/>
      <c r="BY362" s="45"/>
      <c r="BZ362" s="45"/>
      <c r="CA362" s="45"/>
      <c r="CB362" s="45"/>
      <c r="CC362" s="45"/>
      <c r="CD362" s="45"/>
      <c r="CE362" s="52"/>
      <c r="CF362" s="53"/>
      <c r="CG362" s="53"/>
      <c r="CH362" s="53"/>
      <c r="CI362" s="53"/>
      <c r="CX362" s="37"/>
      <c r="GR362" s="37"/>
    </row>
    <row r="363" ht="15" customHeight="1" spans="2:200">
      <c r="B363" s="45"/>
      <c r="C363" s="45"/>
      <c r="D363" s="51"/>
      <c r="E363" s="51"/>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c r="AY363" s="45"/>
      <c r="AZ363" s="45"/>
      <c r="BA363" s="45"/>
      <c r="BB363" s="45"/>
      <c r="BC363" s="45"/>
      <c r="BD363" s="45"/>
      <c r="BE363" s="45"/>
      <c r="BF363" s="45"/>
      <c r="BG363" s="45"/>
      <c r="BH363" s="45"/>
      <c r="BI363" s="45"/>
      <c r="BJ363" s="45"/>
      <c r="BK363" s="45"/>
      <c r="BL363" s="45"/>
      <c r="BM363" s="45"/>
      <c r="BN363" s="51"/>
      <c r="BO363" s="51"/>
      <c r="BP363" s="45"/>
      <c r="BQ363" s="45"/>
      <c r="BR363" s="45"/>
      <c r="BS363" s="45"/>
      <c r="BT363" s="45"/>
      <c r="BU363" s="45"/>
      <c r="BV363" s="45"/>
      <c r="BW363" s="45"/>
      <c r="BX363" s="45"/>
      <c r="BY363" s="45"/>
      <c r="BZ363" s="45"/>
      <c r="CA363" s="45"/>
      <c r="CB363" s="45"/>
      <c r="CC363" s="45"/>
      <c r="CD363" s="45"/>
      <c r="CE363" s="52"/>
      <c r="CF363" s="53"/>
      <c r="CG363" s="53"/>
      <c r="CH363" s="53"/>
      <c r="CI363" s="53"/>
      <c r="CX363" s="37"/>
      <c r="GR363" s="37"/>
    </row>
    <row r="364" ht="15" customHeight="1" spans="2:200">
      <c r="B364" s="45"/>
      <c r="C364" s="45"/>
      <c r="D364" s="51"/>
      <c r="E364" s="51"/>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c r="AY364" s="45"/>
      <c r="AZ364" s="45"/>
      <c r="BA364" s="45"/>
      <c r="BB364" s="45"/>
      <c r="BC364" s="45"/>
      <c r="BD364" s="45"/>
      <c r="BE364" s="45"/>
      <c r="BF364" s="45"/>
      <c r="BG364" s="45"/>
      <c r="BH364" s="45"/>
      <c r="BI364" s="45"/>
      <c r="BJ364" s="45"/>
      <c r="BK364" s="45"/>
      <c r="BL364" s="45"/>
      <c r="BM364" s="45"/>
      <c r="BN364" s="51"/>
      <c r="BO364" s="51"/>
      <c r="BP364" s="45"/>
      <c r="BQ364" s="45"/>
      <c r="BR364" s="45"/>
      <c r="BS364" s="45"/>
      <c r="BT364" s="45"/>
      <c r="BU364" s="45"/>
      <c r="BV364" s="45"/>
      <c r="BW364" s="45"/>
      <c r="BX364" s="45"/>
      <c r="BY364" s="45"/>
      <c r="BZ364" s="45"/>
      <c r="CA364" s="45"/>
      <c r="CB364" s="45"/>
      <c r="CC364" s="45"/>
      <c r="CD364" s="45"/>
      <c r="CE364" s="52"/>
      <c r="CF364" s="53"/>
      <c r="CG364" s="53"/>
      <c r="CH364" s="53"/>
      <c r="CI364" s="53"/>
      <c r="CX364" s="37"/>
      <c r="GR364" s="37"/>
    </row>
    <row r="365" ht="15" customHeight="1" spans="2:200">
      <c r="B365" s="45"/>
      <c r="C365" s="45"/>
      <c r="D365" s="51"/>
      <c r="E365" s="51"/>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c r="AY365" s="45"/>
      <c r="AZ365" s="45"/>
      <c r="BA365" s="45"/>
      <c r="BB365" s="45"/>
      <c r="BC365" s="45"/>
      <c r="BD365" s="45"/>
      <c r="BE365" s="45"/>
      <c r="BF365" s="45"/>
      <c r="BG365" s="45"/>
      <c r="BH365" s="45"/>
      <c r="BI365" s="45"/>
      <c r="BJ365" s="45"/>
      <c r="BK365" s="45"/>
      <c r="BL365" s="45"/>
      <c r="BM365" s="45"/>
      <c r="BN365" s="51"/>
      <c r="BO365" s="51"/>
      <c r="BP365" s="45"/>
      <c r="BQ365" s="45"/>
      <c r="BR365" s="45"/>
      <c r="BS365" s="45"/>
      <c r="BT365" s="45"/>
      <c r="BU365" s="45"/>
      <c r="BV365" s="45"/>
      <c r="BW365" s="45"/>
      <c r="BX365" s="45"/>
      <c r="BY365" s="45"/>
      <c r="BZ365" s="45"/>
      <c r="CA365" s="45"/>
      <c r="CB365" s="45"/>
      <c r="CC365" s="45"/>
      <c r="CD365" s="45"/>
      <c r="CE365" s="52"/>
      <c r="CF365" s="53"/>
      <c r="CG365" s="53"/>
      <c r="CH365" s="53"/>
      <c r="CI365" s="53"/>
      <c r="CX365" s="37"/>
      <c r="GR365" s="37"/>
    </row>
    <row r="366" ht="15" customHeight="1" spans="2:200">
      <c r="B366" s="45"/>
      <c r="C366" s="45"/>
      <c r="D366" s="51"/>
      <c r="E366" s="51"/>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51"/>
      <c r="BO366" s="51"/>
      <c r="BP366" s="45"/>
      <c r="BQ366" s="45"/>
      <c r="BR366" s="45"/>
      <c r="BS366" s="45"/>
      <c r="BT366" s="45"/>
      <c r="BU366" s="45"/>
      <c r="BV366" s="45"/>
      <c r="BW366" s="45"/>
      <c r="BX366" s="45"/>
      <c r="BY366" s="45"/>
      <c r="BZ366" s="45"/>
      <c r="CA366" s="45"/>
      <c r="CB366" s="45"/>
      <c r="CC366" s="45"/>
      <c r="CD366" s="45"/>
      <c r="CE366" s="52"/>
      <c r="CF366" s="53"/>
      <c r="CG366" s="53"/>
      <c r="CH366" s="53"/>
      <c r="CI366" s="53"/>
      <c r="CX366" s="37"/>
      <c r="GR366" s="37"/>
    </row>
    <row r="367" ht="15" customHeight="1" spans="2:200">
      <c r="B367" s="45"/>
      <c r="C367" s="45"/>
      <c r="D367" s="51"/>
      <c r="E367" s="51"/>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c r="AY367" s="45"/>
      <c r="AZ367" s="45"/>
      <c r="BA367" s="45"/>
      <c r="BB367" s="45"/>
      <c r="BC367" s="45"/>
      <c r="BD367" s="45"/>
      <c r="BE367" s="45"/>
      <c r="BF367" s="45"/>
      <c r="BG367" s="45"/>
      <c r="BH367" s="45"/>
      <c r="BI367" s="45"/>
      <c r="BJ367" s="45"/>
      <c r="BK367" s="45"/>
      <c r="BL367" s="45"/>
      <c r="BM367" s="45"/>
      <c r="BN367" s="51"/>
      <c r="BO367" s="51"/>
      <c r="BP367" s="45"/>
      <c r="BQ367" s="45"/>
      <c r="BR367" s="45"/>
      <c r="BS367" s="45"/>
      <c r="BT367" s="45"/>
      <c r="BU367" s="45"/>
      <c r="BV367" s="45"/>
      <c r="BW367" s="45"/>
      <c r="BX367" s="45"/>
      <c r="BY367" s="45"/>
      <c r="BZ367" s="45"/>
      <c r="CA367" s="45"/>
      <c r="CB367" s="45"/>
      <c r="CC367" s="45"/>
      <c r="CD367" s="45"/>
      <c r="CE367" s="52"/>
      <c r="CF367" s="53"/>
      <c r="CG367" s="53"/>
      <c r="CH367" s="53"/>
      <c r="CI367" s="53"/>
      <c r="CX367" s="37"/>
      <c r="GR367" s="37"/>
    </row>
    <row r="368" ht="15" customHeight="1" spans="2:200">
      <c r="B368" s="45"/>
      <c r="C368" s="45"/>
      <c r="D368" s="51"/>
      <c r="E368" s="51"/>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c r="AY368" s="45"/>
      <c r="AZ368" s="45"/>
      <c r="BA368" s="45"/>
      <c r="BB368" s="45"/>
      <c r="BC368" s="45"/>
      <c r="BD368" s="45"/>
      <c r="BE368" s="45"/>
      <c r="BF368" s="45"/>
      <c r="BG368" s="45"/>
      <c r="BH368" s="45"/>
      <c r="BI368" s="45"/>
      <c r="BJ368" s="45"/>
      <c r="BK368" s="45"/>
      <c r="BL368" s="45"/>
      <c r="BM368" s="45"/>
      <c r="BN368" s="51"/>
      <c r="BO368" s="51"/>
      <c r="BP368" s="45"/>
      <c r="BQ368" s="45"/>
      <c r="BR368" s="45"/>
      <c r="BS368" s="45"/>
      <c r="BT368" s="45"/>
      <c r="BU368" s="45"/>
      <c r="BV368" s="45"/>
      <c r="BW368" s="45"/>
      <c r="BX368" s="45"/>
      <c r="BY368" s="45"/>
      <c r="BZ368" s="45"/>
      <c r="CA368" s="45"/>
      <c r="CB368" s="45"/>
      <c r="CC368" s="45"/>
      <c r="CD368" s="45"/>
      <c r="CE368" s="52"/>
      <c r="CF368" s="53"/>
      <c r="CG368" s="53"/>
      <c r="CH368" s="53"/>
      <c r="CI368" s="53"/>
      <c r="CX368" s="37"/>
      <c r="GR368" s="37"/>
    </row>
    <row r="369" ht="15" customHeight="1" spans="2:200">
      <c r="B369" s="45"/>
      <c r="C369" s="45"/>
      <c r="D369" s="51"/>
      <c r="E369" s="51"/>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c r="AY369" s="45"/>
      <c r="AZ369" s="45"/>
      <c r="BA369" s="45"/>
      <c r="BB369" s="45"/>
      <c r="BC369" s="45"/>
      <c r="BD369" s="45"/>
      <c r="BE369" s="45"/>
      <c r="BF369" s="45"/>
      <c r="BG369" s="45"/>
      <c r="BH369" s="45"/>
      <c r="BI369" s="45"/>
      <c r="BJ369" s="45"/>
      <c r="BK369" s="45"/>
      <c r="BL369" s="45"/>
      <c r="BM369" s="45"/>
      <c r="BN369" s="51"/>
      <c r="BO369" s="51"/>
      <c r="BP369" s="45"/>
      <c r="BQ369" s="45"/>
      <c r="BR369" s="45"/>
      <c r="BS369" s="45"/>
      <c r="BT369" s="45"/>
      <c r="BU369" s="45"/>
      <c r="BV369" s="45"/>
      <c r="BW369" s="45"/>
      <c r="BX369" s="45"/>
      <c r="BY369" s="45"/>
      <c r="BZ369" s="45"/>
      <c r="CA369" s="45"/>
      <c r="CB369" s="45"/>
      <c r="CC369" s="45"/>
      <c r="CD369" s="45"/>
      <c r="CE369" s="52"/>
      <c r="CF369" s="53"/>
      <c r="CG369" s="53"/>
      <c r="CH369" s="53"/>
      <c r="CI369" s="53"/>
      <c r="CX369" s="37"/>
      <c r="GR369" s="37"/>
    </row>
    <row r="370" ht="15" customHeight="1" spans="2:200">
      <c r="B370" s="45"/>
      <c r="C370" s="45"/>
      <c r="D370" s="51"/>
      <c r="E370" s="51"/>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c r="AY370" s="45"/>
      <c r="AZ370" s="45"/>
      <c r="BA370" s="45"/>
      <c r="BB370" s="45"/>
      <c r="BC370" s="45"/>
      <c r="BD370" s="45"/>
      <c r="BE370" s="45"/>
      <c r="BF370" s="45"/>
      <c r="BG370" s="45"/>
      <c r="BH370" s="45"/>
      <c r="BI370" s="45"/>
      <c r="BJ370" s="45"/>
      <c r="BK370" s="45"/>
      <c r="BL370" s="45"/>
      <c r="BM370" s="45"/>
      <c r="BN370" s="51"/>
      <c r="BO370" s="51"/>
      <c r="BP370" s="45"/>
      <c r="BQ370" s="45"/>
      <c r="BR370" s="45"/>
      <c r="BS370" s="45"/>
      <c r="BT370" s="45"/>
      <c r="BU370" s="45"/>
      <c r="BV370" s="45"/>
      <c r="BW370" s="45"/>
      <c r="BX370" s="45"/>
      <c r="BY370" s="45"/>
      <c r="BZ370" s="45"/>
      <c r="CA370" s="45"/>
      <c r="CB370" s="45"/>
      <c r="CC370" s="45"/>
      <c r="CD370" s="45"/>
      <c r="CE370" s="52"/>
      <c r="CF370" s="53"/>
      <c r="CG370" s="53"/>
      <c r="CH370" s="53"/>
      <c r="CI370" s="53"/>
      <c r="CX370" s="37"/>
      <c r="GR370" s="37"/>
    </row>
    <row r="371" ht="15" customHeight="1" spans="2:200">
      <c r="B371" s="45"/>
      <c r="C371" s="45"/>
      <c r="D371" s="51"/>
      <c r="E371" s="51"/>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c r="AY371" s="45"/>
      <c r="AZ371" s="45"/>
      <c r="BA371" s="45"/>
      <c r="BB371" s="45"/>
      <c r="BC371" s="45"/>
      <c r="BD371" s="45"/>
      <c r="BE371" s="45"/>
      <c r="BF371" s="45"/>
      <c r="BG371" s="45"/>
      <c r="BH371" s="45"/>
      <c r="BI371" s="45"/>
      <c r="BJ371" s="45"/>
      <c r="BK371" s="45"/>
      <c r="BL371" s="45"/>
      <c r="BM371" s="45"/>
      <c r="BN371" s="51"/>
      <c r="BO371" s="51"/>
      <c r="BP371" s="45"/>
      <c r="BQ371" s="45"/>
      <c r="BR371" s="45"/>
      <c r="BS371" s="45"/>
      <c r="BT371" s="45"/>
      <c r="BU371" s="45"/>
      <c r="BV371" s="45"/>
      <c r="BW371" s="45"/>
      <c r="BX371" s="45"/>
      <c r="BY371" s="45"/>
      <c r="BZ371" s="45"/>
      <c r="CA371" s="45"/>
      <c r="CB371" s="45"/>
      <c r="CC371" s="45"/>
      <c r="CD371" s="45"/>
      <c r="CE371" s="52"/>
      <c r="CF371" s="53"/>
      <c r="CG371" s="53"/>
      <c r="CH371" s="53"/>
      <c r="CI371" s="53"/>
      <c r="CX371" s="37"/>
      <c r="GR371" s="37"/>
    </row>
    <row r="372" ht="15" customHeight="1" spans="2:200">
      <c r="B372" s="45"/>
      <c r="C372" s="45"/>
      <c r="D372" s="51"/>
      <c r="E372" s="51"/>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c r="AY372" s="45"/>
      <c r="AZ372" s="45"/>
      <c r="BA372" s="45"/>
      <c r="BB372" s="45"/>
      <c r="BC372" s="45"/>
      <c r="BD372" s="45"/>
      <c r="BE372" s="45"/>
      <c r="BF372" s="45"/>
      <c r="BG372" s="45"/>
      <c r="BH372" s="45"/>
      <c r="BI372" s="45"/>
      <c r="BJ372" s="45"/>
      <c r="BK372" s="45"/>
      <c r="BL372" s="45"/>
      <c r="BM372" s="45"/>
      <c r="BN372" s="51"/>
      <c r="BO372" s="51"/>
      <c r="BP372" s="45"/>
      <c r="BQ372" s="45"/>
      <c r="BR372" s="45"/>
      <c r="BS372" s="45"/>
      <c r="BT372" s="45"/>
      <c r="BU372" s="45"/>
      <c r="BV372" s="45"/>
      <c r="BW372" s="45"/>
      <c r="BX372" s="45"/>
      <c r="BY372" s="45"/>
      <c r="BZ372" s="45"/>
      <c r="CA372" s="45"/>
      <c r="CB372" s="45"/>
      <c r="CC372" s="45"/>
      <c r="CD372" s="45"/>
      <c r="CE372" s="52"/>
      <c r="CF372" s="53"/>
      <c r="CG372" s="53"/>
      <c r="CH372" s="53"/>
      <c r="CI372" s="53"/>
      <c r="CX372" s="37"/>
      <c r="GR372" s="37"/>
    </row>
    <row r="373" ht="15" customHeight="1" spans="2:200">
      <c r="B373" s="45"/>
      <c r="C373" s="45"/>
      <c r="D373" s="51"/>
      <c r="E373" s="51"/>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c r="AY373" s="45"/>
      <c r="AZ373" s="45"/>
      <c r="BA373" s="45"/>
      <c r="BB373" s="45"/>
      <c r="BC373" s="45"/>
      <c r="BD373" s="45"/>
      <c r="BE373" s="45"/>
      <c r="BF373" s="45"/>
      <c r="BG373" s="45"/>
      <c r="BH373" s="45"/>
      <c r="BI373" s="45"/>
      <c r="BJ373" s="45"/>
      <c r="BK373" s="45"/>
      <c r="BL373" s="45"/>
      <c r="BM373" s="45"/>
      <c r="BN373" s="51"/>
      <c r="BO373" s="51"/>
      <c r="BP373" s="45"/>
      <c r="BQ373" s="45"/>
      <c r="BR373" s="45"/>
      <c r="BS373" s="45"/>
      <c r="BT373" s="45"/>
      <c r="BU373" s="45"/>
      <c r="BV373" s="45"/>
      <c r="BW373" s="45"/>
      <c r="BX373" s="45"/>
      <c r="BY373" s="45"/>
      <c r="BZ373" s="45"/>
      <c r="CA373" s="45"/>
      <c r="CB373" s="45"/>
      <c r="CC373" s="45"/>
      <c r="CD373" s="45"/>
      <c r="CE373" s="52"/>
      <c r="CF373" s="53"/>
      <c r="CG373" s="53"/>
      <c r="CH373" s="53"/>
      <c r="CI373" s="53"/>
      <c r="CX373" s="37"/>
      <c r="GR373" s="37"/>
    </row>
    <row r="374" ht="15" customHeight="1" spans="2:200">
      <c r="B374" s="45"/>
      <c r="C374" s="45"/>
      <c r="D374" s="51"/>
      <c r="E374" s="51"/>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c r="AY374" s="45"/>
      <c r="AZ374" s="45"/>
      <c r="BA374" s="45"/>
      <c r="BB374" s="45"/>
      <c r="BC374" s="45"/>
      <c r="BD374" s="45"/>
      <c r="BE374" s="45"/>
      <c r="BF374" s="45"/>
      <c r="BG374" s="45"/>
      <c r="BH374" s="45"/>
      <c r="BI374" s="45"/>
      <c r="BJ374" s="45"/>
      <c r="BK374" s="45"/>
      <c r="BL374" s="45"/>
      <c r="BM374" s="45"/>
      <c r="BN374" s="51"/>
      <c r="BO374" s="51"/>
      <c r="BP374" s="45"/>
      <c r="BQ374" s="45"/>
      <c r="BR374" s="45"/>
      <c r="BS374" s="45"/>
      <c r="BT374" s="45"/>
      <c r="BU374" s="45"/>
      <c r="BV374" s="45"/>
      <c r="BW374" s="45"/>
      <c r="BX374" s="45"/>
      <c r="BY374" s="45"/>
      <c r="BZ374" s="45"/>
      <c r="CA374" s="45"/>
      <c r="CB374" s="45"/>
      <c r="CC374" s="45"/>
      <c r="CD374" s="45"/>
      <c r="CE374" s="52"/>
      <c r="CF374" s="53"/>
      <c r="CG374" s="53"/>
      <c r="CH374" s="53"/>
      <c r="CI374" s="53"/>
      <c r="CX374" s="37"/>
      <c r="GR374" s="37"/>
    </row>
    <row r="375" ht="15" customHeight="1" spans="2:200">
      <c r="B375" s="45"/>
      <c r="C375" s="45"/>
      <c r="D375" s="51"/>
      <c r="E375" s="51"/>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c r="AY375" s="45"/>
      <c r="AZ375" s="45"/>
      <c r="BA375" s="45"/>
      <c r="BB375" s="45"/>
      <c r="BC375" s="45"/>
      <c r="BD375" s="45"/>
      <c r="BE375" s="45"/>
      <c r="BF375" s="45"/>
      <c r="BG375" s="45"/>
      <c r="BH375" s="45"/>
      <c r="BI375" s="45"/>
      <c r="BJ375" s="45"/>
      <c r="BK375" s="45"/>
      <c r="BL375" s="45"/>
      <c r="BM375" s="45"/>
      <c r="BN375" s="51"/>
      <c r="BO375" s="51"/>
      <c r="BP375" s="45"/>
      <c r="BQ375" s="45"/>
      <c r="BR375" s="45"/>
      <c r="BS375" s="45"/>
      <c r="BT375" s="45"/>
      <c r="BU375" s="45"/>
      <c r="BV375" s="45"/>
      <c r="BW375" s="45"/>
      <c r="BX375" s="45"/>
      <c r="BY375" s="45"/>
      <c r="BZ375" s="45"/>
      <c r="CA375" s="45"/>
      <c r="CB375" s="45"/>
      <c r="CC375" s="45"/>
      <c r="CD375" s="45"/>
      <c r="CE375" s="52"/>
      <c r="CF375" s="53"/>
      <c r="CG375" s="53"/>
      <c r="CH375" s="53"/>
      <c r="CI375" s="53"/>
      <c r="CX375" s="37"/>
      <c r="GR375" s="37"/>
    </row>
    <row r="376" ht="15" customHeight="1" spans="2:200">
      <c r="B376" s="45"/>
      <c r="C376" s="45"/>
      <c r="D376" s="51"/>
      <c r="E376" s="51"/>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c r="AY376" s="45"/>
      <c r="AZ376" s="45"/>
      <c r="BA376" s="45"/>
      <c r="BB376" s="45"/>
      <c r="BC376" s="45"/>
      <c r="BD376" s="45"/>
      <c r="BE376" s="45"/>
      <c r="BF376" s="45"/>
      <c r="BG376" s="45"/>
      <c r="BH376" s="45"/>
      <c r="BI376" s="45"/>
      <c r="BJ376" s="45"/>
      <c r="BK376" s="45"/>
      <c r="BL376" s="45"/>
      <c r="BM376" s="45"/>
      <c r="BN376" s="51"/>
      <c r="BO376" s="51"/>
      <c r="BP376" s="45"/>
      <c r="BQ376" s="45"/>
      <c r="BR376" s="45"/>
      <c r="BS376" s="45"/>
      <c r="BT376" s="45"/>
      <c r="BU376" s="45"/>
      <c r="BV376" s="45"/>
      <c r="BW376" s="45"/>
      <c r="BX376" s="45"/>
      <c r="BY376" s="45"/>
      <c r="BZ376" s="45"/>
      <c r="CA376" s="45"/>
      <c r="CB376" s="45"/>
      <c r="CC376" s="45"/>
      <c r="CD376" s="45"/>
      <c r="CE376" s="52"/>
      <c r="CF376" s="53"/>
      <c r="CG376" s="53"/>
      <c r="CH376" s="53"/>
      <c r="CI376" s="53"/>
      <c r="CX376" s="37"/>
      <c r="GR376" s="37"/>
    </row>
    <row r="377" ht="15" customHeight="1" spans="2:200">
      <c r="B377" s="45"/>
      <c r="C377" s="45"/>
      <c r="D377" s="51"/>
      <c r="E377" s="51"/>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c r="AY377" s="45"/>
      <c r="AZ377" s="45"/>
      <c r="BA377" s="45"/>
      <c r="BB377" s="45"/>
      <c r="BC377" s="45"/>
      <c r="BD377" s="45"/>
      <c r="BE377" s="45"/>
      <c r="BF377" s="45"/>
      <c r="BG377" s="45"/>
      <c r="BH377" s="45"/>
      <c r="BI377" s="45"/>
      <c r="BJ377" s="45"/>
      <c r="BK377" s="45"/>
      <c r="BL377" s="45"/>
      <c r="BM377" s="45"/>
      <c r="BN377" s="51"/>
      <c r="BO377" s="51"/>
      <c r="BP377" s="45"/>
      <c r="BQ377" s="45"/>
      <c r="BR377" s="45"/>
      <c r="BS377" s="45"/>
      <c r="BT377" s="45"/>
      <c r="BU377" s="45"/>
      <c r="BV377" s="45"/>
      <c r="BW377" s="45"/>
      <c r="BX377" s="45"/>
      <c r="BY377" s="45"/>
      <c r="BZ377" s="45"/>
      <c r="CA377" s="45"/>
      <c r="CB377" s="45"/>
      <c r="CC377" s="45"/>
      <c r="CD377" s="45"/>
      <c r="CE377" s="52"/>
      <c r="CF377" s="53"/>
      <c r="CG377" s="53"/>
      <c r="CH377" s="53"/>
      <c r="CI377" s="53"/>
      <c r="CX377" s="37"/>
      <c r="GR377" s="37"/>
    </row>
    <row r="378" ht="15" customHeight="1" spans="2:200">
      <c r="B378" s="45"/>
      <c r="C378" s="45"/>
      <c r="D378" s="51"/>
      <c r="E378" s="51"/>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c r="AY378" s="45"/>
      <c r="AZ378" s="45"/>
      <c r="BA378" s="45"/>
      <c r="BB378" s="45"/>
      <c r="BC378" s="45"/>
      <c r="BD378" s="45"/>
      <c r="BE378" s="45"/>
      <c r="BF378" s="45"/>
      <c r="BG378" s="45"/>
      <c r="BH378" s="45"/>
      <c r="BI378" s="45"/>
      <c r="BJ378" s="45"/>
      <c r="BK378" s="45"/>
      <c r="BL378" s="45"/>
      <c r="BM378" s="45"/>
      <c r="BN378" s="51"/>
      <c r="BO378" s="51"/>
      <c r="BP378" s="45"/>
      <c r="BQ378" s="45"/>
      <c r="BR378" s="45"/>
      <c r="BS378" s="45"/>
      <c r="BT378" s="45"/>
      <c r="BU378" s="45"/>
      <c r="BV378" s="45"/>
      <c r="BW378" s="45"/>
      <c r="BX378" s="45"/>
      <c r="BY378" s="45"/>
      <c r="BZ378" s="45"/>
      <c r="CA378" s="45"/>
      <c r="CB378" s="45"/>
      <c r="CC378" s="45"/>
      <c r="CD378" s="45"/>
      <c r="CE378" s="52"/>
      <c r="CF378" s="53"/>
      <c r="CG378" s="53"/>
      <c r="CH378" s="53"/>
      <c r="CI378" s="53"/>
      <c r="CX378" s="37"/>
      <c r="GR378" s="37"/>
    </row>
    <row r="379" ht="15" customHeight="1" spans="2:200">
      <c r="B379" s="45"/>
      <c r="C379" s="45"/>
      <c r="D379" s="51"/>
      <c r="E379" s="51"/>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c r="AY379" s="45"/>
      <c r="AZ379" s="45"/>
      <c r="BA379" s="45"/>
      <c r="BB379" s="45"/>
      <c r="BC379" s="45"/>
      <c r="BD379" s="45"/>
      <c r="BE379" s="45"/>
      <c r="BF379" s="45"/>
      <c r="BG379" s="45"/>
      <c r="BH379" s="45"/>
      <c r="BI379" s="45"/>
      <c r="BJ379" s="45"/>
      <c r="BK379" s="45"/>
      <c r="BL379" s="45"/>
      <c r="BM379" s="45"/>
      <c r="BN379" s="51"/>
      <c r="BO379" s="51"/>
      <c r="BP379" s="45"/>
      <c r="BQ379" s="45"/>
      <c r="BR379" s="45"/>
      <c r="BS379" s="45"/>
      <c r="BT379" s="45"/>
      <c r="BU379" s="45"/>
      <c r="BV379" s="45"/>
      <c r="BW379" s="45"/>
      <c r="BX379" s="45"/>
      <c r="BY379" s="45"/>
      <c r="BZ379" s="45"/>
      <c r="CA379" s="45"/>
      <c r="CB379" s="45"/>
      <c r="CC379" s="45"/>
      <c r="CD379" s="45"/>
      <c r="CE379" s="52"/>
      <c r="CF379" s="53"/>
      <c r="CG379" s="53"/>
      <c r="CH379" s="53"/>
      <c r="CI379" s="53"/>
      <c r="CX379" s="37"/>
      <c r="GR379" s="37"/>
    </row>
    <row r="380" ht="15" customHeight="1" spans="2:200">
      <c r="B380" s="45"/>
      <c r="C380" s="45"/>
      <c r="D380" s="51"/>
      <c r="E380" s="51"/>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c r="AT380" s="45"/>
      <c r="AU380" s="45"/>
      <c r="AV380" s="45"/>
      <c r="AW380" s="45"/>
      <c r="AX380" s="45"/>
      <c r="AY380" s="45"/>
      <c r="AZ380" s="45"/>
      <c r="BA380" s="45"/>
      <c r="BB380" s="45"/>
      <c r="BC380" s="45"/>
      <c r="BD380" s="45"/>
      <c r="BE380" s="45"/>
      <c r="BF380" s="45"/>
      <c r="BG380" s="45"/>
      <c r="BH380" s="45"/>
      <c r="BI380" s="45"/>
      <c r="BJ380" s="45"/>
      <c r="BK380" s="45"/>
      <c r="BL380" s="45"/>
      <c r="BM380" s="45"/>
      <c r="BN380" s="51"/>
      <c r="BO380" s="51"/>
      <c r="BP380" s="45"/>
      <c r="BQ380" s="45"/>
      <c r="BR380" s="45"/>
      <c r="BS380" s="45"/>
      <c r="BT380" s="45"/>
      <c r="BU380" s="45"/>
      <c r="BV380" s="45"/>
      <c r="BW380" s="45"/>
      <c r="BX380" s="45"/>
      <c r="BY380" s="45"/>
      <c r="BZ380" s="45"/>
      <c r="CA380" s="45"/>
      <c r="CB380" s="45"/>
      <c r="CC380" s="45"/>
      <c r="CD380" s="45"/>
      <c r="CE380" s="52"/>
      <c r="CF380" s="53"/>
      <c r="CG380" s="53"/>
      <c r="CH380" s="53"/>
      <c r="CI380" s="53"/>
      <c r="CX380" s="37"/>
      <c r="GR380" s="37"/>
    </row>
    <row r="381" ht="15" customHeight="1" spans="2:200">
      <c r="B381" s="45"/>
      <c r="C381" s="45"/>
      <c r="D381" s="51"/>
      <c r="E381" s="51"/>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c r="AY381" s="45"/>
      <c r="AZ381" s="45"/>
      <c r="BA381" s="45"/>
      <c r="BB381" s="45"/>
      <c r="BC381" s="45"/>
      <c r="BD381" s="45"/>
      <c r="BE381" s="45"/>
      <c r="BF381" s="45"/>
      <c r="BG381" s="45"/>
      <c r="BH381" s="45"/>
      <c r="BI381" s="45"/>
      <c r="BJ381" s="45"/>
      <c r="BK381" s="45"/>
      <c r="BL381" s="45"/>
      <c r="BM381" s="45"/>
      <c r="BN381" s="51"/>
      <c r="BO381" s="51"/>
      <c r="BP381" s="45"/>
      <c r="BQ381" s="45"/>
      <c r="BR381" s="45"/>
      <c r="BS381" s="45"/>
      <c r="BT381" s="45"/>
      <c r="BU381" s="45"/>
      <c r="BV381" s="45"/>
      <c r="BW381" s="45"/>
      <c r="BX381" s="45"/>
      <c r="BY381" s="45"/>
      <c r="BZ381" s="45"/>
      <c r="CA381" s="45"/>
      <c r="CB381" s="45"/>
      <c r="CC381" s="45"/>
      <c r="CD381" s="45"/>
      <c r="CE381" s="52"/>
      <c r="CF381" s="53"/>
      <c r="CG381" s="53"/>
      <c r="CH381" s="53"/>
      <c r="CI381" s="53"/>
      <c r="CX381" s="37"/>
      <c r="GR381" s="37"/>
    </row>
    <row r="382" ht="15" customHeight="1" spans="2:200">
      <c r="B382" s="45"/>
      <c r="C382" s="45"/>
      <c r="D382" s="51"/>
      <c r="E382" s="51"/>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c r="AY382" s="45"/>
      <c r="AZ382" s="45"/>
      <c r="BA382" s="45"/>
      <c r="BB382" s="45"/>
      <c r="BC382" s="45"/>
      <c r="BD382" s="45"/>
      <c r="BE382" s="45"/>
      <c r="BF382" s="45"/>
      <c r="BG382" s="45"/>
      <c r="BH382" s="45"/>
      <c r="BI382" s="45"/>
      <c r="BJ382" s="45"/>
      <c r="BK382" s="45"/>
      <c r="BL382" s="45"/>
      <c r="BM382" s="45"/>
      <c r="BN382" s="51"/>
      <c r="BO382" s="51"/>
      <c r="BP382" s="45"/>
      <c r="BQ382" s="45"/>
      <c r="BR382" s="45"/>
      <c r="BS382" s="45"/>
      <c r="BT382" s="45"/>
      <c r="BU382" s="45"/>
      <c r="BV382" s="45"/>
      <c r="BW382" s="45"/>
      <c r="BX382" s="45"/>
      <c r="BY382" s="45"/>
      <c r="BZ382" s="45"/>
      <c r="CA382" s="45"/>
      <c r="CB382" s="45"/>
      <c r="CC382" s="45"/>
      <c r="CD382" s="45"/>
      <c r="CE382" s="52"/>
      <c r="CF382" s="53"/>
      <c r="CG382" s="53"/>
      <c r="CH382" s="53"/>
      <c r="CI382" s="53"/>
      <c r="CX382" s="37"/>
      <c r="GR382" s="37"/>
    </row>
    <row r="383" ht="15" customHeight="1" spans="2:200">
      <c r="B383" s="45"/>
      <c r="C383" s="45"/>
      <c r="D383" s="51"/>
      <c r="E383" s="51"/>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c r="AY383" s="45"/>
      <c r="AZ383" s="45"/>
      <c r="BA383" s="45"/>
      <c r="BB383" s="45"/>
      <c r="BC383" s="45"/>
      <c r="BD383" s="45"/>
      <c r="BE383" s="45"/>
      <c r="BF383" s="45"/>
      <c r="BG383" s="45"/>
      <c r="BH383" s="45"/>
      <c r="BI383" s="45"/>
      <c r="BJ383" s="45"/>
      <c r="BK383" s="45"/>
      <c r="BL383" s="45"/>
      <c r="BM383" s="45"/>
      <c r="BN383" s="51"/>
      <c r="BO383" s="51"/>
      <c r="BP383" s="45"/>
      <c r="BQ383" s="45"/>
      <c r="BR383" s="45"/>
      <c r="BS383" s="45"/>
      <c r="BT383" s="45"/>
      <c r="BU383" s="45"/>
      <c r="BV383" s="45"/>
      <c r="BW383" s="45"/>
      <c r="BX383" s="45"/>
      <c r="BY383" s="45"/>
      <c r="BZ383" s="45"/>
      <c r="CA383" s="45"/>
      <c r="CB383" s="45"/>
      <c r="CC383" s="45"/>
      <c r="CD383" s="45"/>
      <c r="CE383" s="52"/>
      <c r="CF383" s="53"/>
      <c r="CG383" s="53"/>
      <c r="CH383" s="53"/>
      <c r="CI383" s="53"/>
      <c r="CX383" s="37"/>
      <c r="GR383" s="37"/>
    </row>
    <row r="384" ht="15" customHeight="1" spans="2:200">
      <c r="B384" s="45"/>
      <c r="C384" s="45"/>
      <c r="D384" s="51"/>
      <c r="E384" s="51"/>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c r="AT384" s="45"/>
      <c r="AU384" s="45"/>
      <c r="AV384" s="45"/>
      <c r="AW384" s="45"/>
      <c r="AX384" s="45"/>
      <c r="AY384" s="45"/>
      <c r="AZ384" s="45"/>
      <c r="BA384" s="45"/>
      <c r="BB384" s="45"/>
      <c r="BC384" s="45"/>
      <c r="BD384" s="45"/>
      <c r="BE384" s="45"/>
      <c r="BF384" s="45"/>
      <c r="BG384" s="45"/>
      <c r="BH384" s="45"/>
      <c r="BI384" s="45"/>
      <c r="BJ384" s="45"/>
      <c r="BK384" s="45"/>
      <c r="BL384" s="45"/>
      <c r="BM384" s="45"/>
      <c r="BN384" s="51"/>
      <c r="BO384" s="51"/>
      <c r="BP384" s="45"/>
      <c r="BQ384" s="45"/>
      <c r="BR384" s="45"/>
      <c r="BS384" s="45"/>
      <c r="BT384" s="45"/>
      <c r="BU384" s="45"/>
      <c r="BV384" s="45"/>
      <c r="BW384" s="45"/>
      <c r="BX384" s="45"/>
      <c r="BY384" s="45"/>
      <c r="BZ384" s="45"/>
      <c r="CA384" s="45"/>
      <c r="CB384" s="45"/>
      <c r="CC384" s="45"/>
      <c r="CD384" s="45"/>
      <c r="CE384" s="52"/>
      <c r="CF384" s="53"/>
      <c r="CG384" s="53"/>
      <c r="CH384" s="53"/>
      <c r="CI384" s="53"/>
      <c r="CX384" s="37"/>
      <c r="GR384" s="37"/>
    </row>
    <row r="385" ht="15" customHeight="1" spans="2:200">
      <c r="B385" s="45"/>
      <c r="C385" s="45"/>
      <c r="D385" s="51"/>
      <c r="E385" s="51"/>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45"/>
      <c r="AP385" s="45"/>
      <c r="AQ385" s="45"/>
      <c r="AR385" s="45"/>
      <c r="AS385" s="45"/>
      <c r="AT385" s="45"/>
      <c r="AU385" s="45"/>
      <c r="AV385" s="45"/>
      <c r="AW385" s="45"/>
      <c r="AX385" s="45"/>
      <c r="AY385" s="45"/>
      <c r="AZ385" s="45"/>
      <c r="BA385" s="45"/>
      <c r="BB385" s="45"/>
      <c r="BC385" s="45"/>
      <c r="BD385" s="45"/>
      <c r="BE385" s="45"/>
      <c r="BF385" s="45"/>
      <c r="BG385" s="45"/>
      <c r="BH385" s="45"/>
      <c r="BI385" s="45"/>
      <c r="BJ385" s="45"/>
      <c r="BK385" s="45"/>
      <c r="BL385" s="45"/>
      <c r="BM385" s="45"/>
      <c r="BN385" s="51"/>
      <c r="BO385" s="51"/>
      <c r="BP385" s="45"/>
      <c r="BQ385" s="45"/>
      <c r="BR385" s="45"/>
      <c r="BS385" s="45"/>
      <c r="BT385" s="45"/>
      <c r="BU385" s="45"/>
      <c r="BV385" s="45"/>
      <c r="BW385" s="45"/>
      <c r="BX385" s="45"/>
      <c r="BY385" s="45"/>
      <c r="BZ385" s="45"/>
      <c r="CA385" s="45"/>
      <c r="CB385" s="45"/>
      <c r="CC385" s="45"/>
      <c r="CD385" s="45"/>
      <c r="CE385" s="52"/>
      <c r="CF385" s="53"/>
      <c r="CG385" s="53"/>
      <c r="CH385" s="53"/>
      <c r="CI385" s="53"/>
      <c r="CX385" s="37"/>
      <c r="GR385" s="37"/>
    </row>
    <row r="386" ht="15" customHeight="1" spans="2:200">
      <c r="B386" s="45"/>
      <c r="C386" s="45"/>
      <c r="D386" s="51"/>
      <c r="E386" s="51"/>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s="45"/>
      <c r="BM386" s="45"/>
      <c r="BN386" s="51"/>
      <c r="BO386" s="51"/>
      <c r="BP386" s="45"/>
      <c r="BQ386" s="45"/>
      <c r="BR386" s="45"/>
      <c r="BS386" s="45"/>
      <c r="BT386" s="45"/>
      <c r="BU386" s="45"/>
      <c r="BV386" s="45"/>
      <c r="BW386" s="45"/>
      <c r="BX386" s="45"/>
      <c r="BY386" s="45"/>
      <c r="BZ386" s="45"/>
      <c r="CA386" s="45"/>
      <c r="CB386" s="45"/>
      <c r="CC386" s="45"/>
      <c r="CD386" s="45"/>
      <c r="CE386" s="52"/>
      <c r="CF386" s="53"/>
      <c r="CG386" s="53"/>
      <c r="CH386" s="53"/>
      <c r="CI386" s="53"/>
      <c r="CX386" s="37"/>
      <c r="GR386" s="37"/>
    </row>
    <row r="387" ht="15" customHeight="1" spans="2:200">
      <c r="B387" s="45"/>
      <c r="C387" s="45"/>
      <c r="D387" s="51"/>
      <c r="E387" s="51"/>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c r="AY387" s="45"/>
      <c r="AZ387" s="45"/>
      <c r="BA387" s="45"/>
      <c r="BB387" s="45"/>
      <c r="BC387" s="45"/>
      <c r="BD387" s="45"/>
      <c r="BE387" s="45"/>
      <c r="BF387" s="45"/>
      <c r="BG387" s="45"/>
      <c r="BH387" s="45"/>
      <c r="BI387" s="45"/>
      <c r="BJ387" s="45"/>
      <c r="BK387" s="45"/>
      <c r="BL387" s="45"/>
      <c r="BM387" s="45"/>
      <c r="BN387" s="51"/>
      <c r="BO387" s="51"/>
      <c r="BP387" s="45"/>
      <c r="BQ387" s="45"/>
      <c r="BR387" s="45"/>
      <c r="BS387" s="45"/>
      <c r="BT387" s="45"/>
      <c r="BU387" s="45"/>
      <c r="BV387" s="45"/>
      <c r="BW387" s="45"/>
      <c r="BX387" s="45"/>
      <c r="BY387" s="45"/>
      <c r="BZ387" s="45"/>
      <c r="CA387" s="45"/>
      <c r="CB387" s="45"/>
      <c r="CC387" s="45"/>
      <c r="CD387" s="45"/>
      <c r="CE387" s="52"/>
      <c r="CF387" s="53"/>
      <c r="CG387" s="53"/>
      <c r="CH387" s="53"/>
      <c r="CI387" s="53"/>
      <c r="CX387" s="37"/>
      <c r="GR387" s="37"/>
    </row>
    <row r="388" ht="15" customHeight="1" spans="2:102">
      <c r="B388" s="45"/>
      <c r="C388" s="45"/>
      <c r="D388" s="51"/>
      <c r="E388" s="51"/>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c r="AY388" s="45"/>
      <c r="AZ388" s="45"/>
      <c r="BA388" s="45"/>
      <c r="BB388" s="45"/>
      <c r="BC388" s="45"/>
      <c r="BD388" s="45"/>
      <c r="BE388" s="45"/>
      <c r="BF388" s="45"/>
      <c r="BG388" s="45"/>
      <c r="BH388" s="45"/>
      <c r="BI388" s="45"/>
      <c r="BJ388" s="45"/>
      <c r="BK388" s="45"/>
      <c r="BL388" s="45"/>
      <c r="BM388" s="45"/>
      <c r="BN388" s="51"/>
      <c r="BO388" s="51"/>
      <c r="BP388" s="45"/>
      <c r="BQ388" s="45"/>
      <c r="BR388" s="45"/>
      <c r="BS388" s="45"/>
      <c r="BT388" s="45"/>
      <c r="BU388" s="45"/>
      <c r="BV388" s="45"/>
      <c r="BW388" s="45"/>
      <c r="BX388" s="45"/>
      <c r="BY388" s="45"/>
      <c r="BZ388" s="45"/>
      <c r="CA388" s="45"/>
      <c r="CB388" s="45"/>
      <c r="CC388" s="45"/>
      <c r="CD388" s="45"/>
      <c r="CE388" s="52"/>
      <c r="CF388" s="53"/>
      <c r="CG388" s="53"/>
      <c r="CH388" s="53"/>
      <c r="CI388" s="53"/>
      <c r="CX388" s="37"/>
    </row>
    <row r="389" ht="15" customHeight="1" spans="2:102">
      <c r="B389" s="45"/>
      <c r="C389" s="45"/>
      <c r="D389" s="51"/>
      <c r="E389" s="51"/>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c r="AY389" s="45"/>
      <c r="AZ389" s="45"/>
      <c r="BA389" s="45"/>
      <c r="BB389" s="45"/>
      <c r="BC389" s="45"/>
      <c r="BD389" s="45"/>
      <c r="BE389" s="45"/>
      <c r="BF389" s="45"/>
      <c r="BG389" s="45"/>
      <c r="BH389" s="45"/>
      <c r="BI389" s="45"/>
      <c r="BJ389" s="45"/>
      <c r="BK389" s="45"/>
      <c r="BL389" s="45"/>
      <c r="BM389" s="45"/>
      <c r="BN389" s="51"/>
      <c r="BO389" s="51"/>
      <c r="BP389" s="45"/>
      <c r="BQ389" s="45"/>
      <c r="BR389" s="45"/>
      <c r="BS389" s="45"/>
      <c r="BT389" s="45"/>
      <c r="BU389" s="45"/>
      <c r="BV389" s="45"/>
      <c r="BW389" s="45"/>
      <c r="BX389" s="45"/>
      <c r="BY389" s="45"/>
      <c r="BZ389" s="45"/>
      <c r="CA389" s="45"/>
      <c r="CB389" s="45"/>
      <c r="CC389" s="45"/>
      <c r="CD389" s="45"/>
      <c r="CE389" s="52"/>
      <c r="CF389" s="53"/>
      <c r="CG389" s="53"/>
      <c r="CH389" s="53"/>
      <c r="CI389" s="53"/>
      <c r="CX389" s="37"/>
    </row>
    <row r="390" ht="15" customHeight="1" spans="2:102">
      <c r="B390" s="45"/>
      <c r="C390" s="45"/>
      <c r="D390" s="51"/>
      <c r="E390" s="51"/>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c r="AY390" s="45"/>
      <c r="AZ390" s="45"/>
      <c r="BA390" s="45"/>
      <c r="BB390" s="45"/>
      <c r="BC390" s="45"/>
      <c r="BD390" s="45"/>
      <c r="BE390" s="45"/>
      <c r="BF390" s="45"/>
      <c r="BG390" s="45"/>
      <c r="BH390" s="45"/>
      <c r="BI390" s="45"/>
      <c r="BJ390" s="45"/>
      <c r="BK390" s="45"/>
      <c r="BL390" s="45"/>
      <c r="BM390" s="45"/>
      <c r="BN390" s="51"/>
      <c r="BO390" s="51"/>
      <c r="BP390" s="45"/>
      <c r="BQ390" s="45"/>
      <c r="BR390" s="45"/>
      <c r="BS390" s="45"/>
      <c r="BT390" s="45"/>
      <c r="BU390" s="45"/>
      <c r="BV390" s="45"/>
      <c r="BW390" s="45"/>
      <c r="BX390" s="45"/>
      <c r="BY390" s="45"/>
      <c r="BZ390" s="45"/>
      <c r="CA390" s="45"/>
      <c r="CB390" s="45"/>
      <c r="CC390" s="45"/>
      <c r="CD390" s="45"/>
      <c r="CE390" s="52"/>
      <c r="CF390" s="53"/>
      <c r="CG390" s="53"/>
      <c r="CH390" s="53"/>
      <c r="CI390" s="53"/>
      <c r="CX390" s="37"/>
    </row>
    <row r="391" ht="15" customHeight="1" spans="2:102">
      <c r="B391" s="45"/>
      <c r="C391" s="45"/>
      <c r="D391" s="51"/>
      <c r="E391" s="51"/>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c r="AY391" s="45"/>
      <c r="AZ391" s="45"/>
      <c r="BA391" s="45"/>
      <c r="BB391" s="45"/>
      <c r="BC391" s="45"/>
      <c r="BD391" s="45"/>
      <c r="BE391" s="45"/>
      <c r="BF391" s="45"/>
      <c r="BG391" s="45"/>
      <c r="BH391" s="45"/>
      <c r="BI391" s="45"/>
      <c r="BJ391" s="45"/>
      <c r="BK391" s="45"/>
      <c r="BL391" s="45"/>
      <c r="BM391" s="45"/>
      <c r="BN391" s="51"/>
      <c r="BO391" s="51"/>
      <c r="BP391" s="45"/>
      <c r="BQ391" s="45"/>
      <c r="BR391" s="45"/>
      <c r="BS391" s="45"/>
      <c r="BT391" s="45"/>
      <c r="BU391" s="45"/>
      <c r="BV391" s="45"/>
      <c r="BW391" s="45"/>
      <c r="BX391" s="45"/>
      <c r="BY391" s="45"/>
      <c r="BZ391" s="45"/>
      <c r="CA391" s="45"/>
      <c r="CB391" s="45"/>
      <c r="CC391" s="45"/>
      <c r="CD391" s="45"/>
      <c r="CE391" s="52"/>
      <c r="CF391" s="53"/>
      <c r="CG391" s="53"/>
      <c r="CH391" s="53"/>
      <c r="CI391" s="53"/>
      <c r="CX391" s="37"/>
    </row>
    <row r="392" ht="15" customHeight="1" spans="2:102">
      <c r="B392" s="45"/>
      <c r="C392" s="45"/>
      <c r="D392" s="51"/>
      <c r="E392" s="51"/>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c r="AY392" s="45"/>
      <c r="AZ392" s="45"/>
      <c r="BA392" s="45"/>
      <c r="BB392" s="45"/>
      <c r="BC392" s="45"/>
      <c r="BD392" s="45"/>
      <c r="BE392" s="45"/>
      <c r="BF392" s="45"/>
      <c r="BG392" s="45"/>
      <c r="BH392" s="45"/>
      <c r="BI392" s="45"/>
      <c r="BJ392" s="45"/>
      <c r="BK392" s="45"/>
      <c r="BL392" s="45"/>
      <c r="BM392" s="45"/>
      <c r="BN392" s="51"/>
      <c r="BO392" s="51"/>
      <c r="BP392" s="45"/>
      <c r="BQ392" s="45"/>
      <c r="BR392" s="45"/>
      <c r="BS392" s="45"/>
      <c r="BT392" s="45"/>
      <c r="BU392" s="45"/>
      <c r="BV392" s="45"/>
      <c r="BW392" s="45"/>
      <c r="BX392" s="45"/>
      <c r="BY392" s="45"/>
      <c r="BZ392" s="45"/>
      <c r="CA392" s="45"/>
      <c r="CB392" s="45"/>
      <c r="CC392" s="45"/>
      <c r="CD392" s="45"/>
      <c r="CE392" s="52"/>
      <c r="CF392" s="53"/>
      <c r="CG392" s="53"/>
      <c r="CH392" s="53"/>
      <c r="CI392" s="53"/>
      <c r="CX392" s="37"/>
    </row>
    <row r="393" ht="15" customHeight="1" spans="2:102">
      <c r="B393" s="45"/>
      <c r="C393" s="45"/>
      <c r="D393" s="51"/>
      <c r="E393" s="51"/>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45"/>
      <c r="AP393" s="45"/>
      <c r="AQ393" s="45"/>
      <c r="AR393" s="45"/>
      <c r="AS393" s="45"/>
      <c r="AT393" s="45"/>
      <c r="AU393" s="45"/>
      <c r="AV393" s="45"/>
      <c r="AW393" s="45"/>
      <c r="AX393" s="45"/>
      <c r="AY393" s="45"/>
      <c r="AZ393" s="45"/>
      <c r="BA393" s="45"/>
      <c r="BB393" s="45"/>
      <c r="BC393" s="45"/>
      <c r="BD393" s="45"/>
      <c r="BE393" s="45"/>
      <c r="BF393" s="45"/>
      <c r="BG393" s="45"/>
      <c r="BH393" s="45"/>
      <c r="BI393" s="45"/>
      <c r="BJ393" s="45"/>
      <c r="BK393" s="45"/>
      <c r="BL393" s="45"/>
      <c r="BM393" s="45"/>
      <c r="BN393" s="51"/>
      <c r="BO393" s="51"/>
      <c r="BP393" s="45"/>
      <c r="BQ393" s="45"/>
      <c r="BR393" s="45"/>
      <c r="BS393" s="45"/>
      <c r="BT393" s="45"/>
      <c r="BU393" s="45"/>
      <c r="BV393" s="45"/>
      <c r="BW393" s="45"/>
      <c r="BX393" s="45"/>
      <c r="BY393" s="45"/>
      <c r="BZ393" s="45"/>
      <c r="CA393" s="45"/>
      <c r="CB393" s="45"/>
      <c r="CC393" s="45"/>
      <c r="CD393" s="45"/>
      <c r="CE393" s="52"/>
      <c r="CF393" s="53"/>
      <c r="CG393" s="53"/>
      <c r="CH393" s="53"/>
      <c r="CI393" s="53"/>
      <c r="CX393" s="37"/>
    </row>
    <row r="394" ht="15" customHeight="1" spans="2:102">
      <c r="B394" s="45"/>
      <c r="C394" s="45"/>
      <c r="D394" s="51"/>
      <c r="E394" s="51"/>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45"/>
      <c r="AP394" s="45"/>
      <c r="AQ394" s="45"/>
      <c r="AR394" s="45"/>
      <c r="AS394" s="45"/>
      <c r="AT394" s="45"/>
      <c r="AU394" s="45"/>
      <c r="AV394" s="45"/>
      <c r="AW394" s="45"/>
      <c r="AX394" s="45"/>
      <c r="AY394" s="45"/>
      <c r="AZ394" s="45"/>
      <c r="BA394" s="45"/>
      <c r="BB394" s="45"/>
      <c r="BC394" s="45"/>
      <c r="BD394" s="45"/>
      <c r="BE394" s="45"/>
      <c r="BF394" s="45"/>
      <c r="BG394" s="45"/>
      <c r="BH394" s="45"/>
      <c r="BI394" s="45"/>
      <c r="BJ394" s="45"/>
      <c r="BK394" s="45"/>
      <c r="BL394" s="45"/>
      <c r="BM394" s="45"/>
      <c r="BN394" s="51"/>
      <c r="BO394" s="51"/>
      <c r="BP394" s="45"/>
      <c r="BQ394" s="45"/>
      <c r="BR394" s="45"/>
      <c r="BS394" s="45"/>
      <c r="BT394" s="45"/>
      <c r="BU394" s="45"/>
      <c r="BV394" s="45"/>
      <c r="BW394" s="45"/>
      <c r="BX394" s="45"/>
      <c r="BY394" s="45"/>
      <c r="BZ394" s="45"/>
      <c r="CA394" s="45"/>
      <c r="CB394" s="45"/>
      <c r="CC394" s="45"/>
      <c r="CD394" s="45"/>
      <c r="CE394" s="52"/>
      <c r="CF394" s="53"/>
      <c r="CG394" s="53"/>
      <c r="CH394" s="53"/>
      <c r="CI394" s="53"/>
      <c r="CX394" s="37"/>
    </row>
    <row r="395" ht="15" customHeight="1" spans="2:102">
      <c r="B395" s="45"/>
      <c r="C395" s="45"/>
      <c r="D395" s="51"/>
      <c r="E395" s="51"/>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45"/>
      <c r="AP395" s="45"/>
      <c r="AQ395" s="45"/>
      <c r="AR395" s="45"/>
      <c r="AS395" s="45"/>
      <c r="AT395" s="45"/>
      <c r="AU395" s="45"/>
      <c r="AV395" s="45"/>
      <c r="AW395" s="45"/>
      <c r="AX395" s="45"/>
      <c r="AY395" s="45"/>
      <c r="AZ395" s="45"/>
      <c r="BA395" s="45"/>
      <c r="BB395" s="45"/>
      <c r="BC395" s="45"/>
      <c r="BD395" s="45"/>
      <c r="BE395" s="45"/>
      <c r="BF395" s="45"/>
      <c r="BG395" s="45"/>
      <c r="BH395" s="45"/>
      <c r="BI395" s="45"/>
      <c r="BJ395" s="45"/>
      <c r="BK395" s="45"/>
      <c r="BL395" s="45"/>
      <c r="BM395" s="45"/>
      <c r="BN395" s="51"/>
      <c r="BO395" s="51"/>
      <c r="BP395" s="45"/>
      <c r="BQ395" s="45"/>
      <c r="BR395" s="45"/>
      <c r="BS395" s="45"/>
      <c r="BT395" s="45"/>
      <c r="BU395" s="45"/>
      <c r="BV395" s="45"/>
      <c r="BW395" s="45"/>
      <c r="BX395" s="45"/>
      <c r="BY395" s="45"/>
      <c r="BZ395" s="45"/>
      <c r="CA395" s="45"/>
      <c r="CB395" s="45"/>
      <c r="CC395" s="45"/>
      <c r="CD395" s="45"/>
      <c r="CE395" s="52"/>
      <c r="CF395" s="53"/>
      <c r="CG395" s="53"/>
      <c r="CH395" s="53"/>
      <c r="CI395" s="53"/>
      <c r="CX395" s="37"/>
    </row>
    <row r="396" ht="15" customHeight="1" spans="2:102">
      <c r="B396" s="45"/>
      <c r="C396" s="45"/>
      <c r="D396" s="51"/>
      <c r="E396" s="51"/>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5"/>
      <c r="AY396" s="45"/>
      <c r="AZ396" s="45"/>
      <c r="BA396" s="45"/>
      <c r="BB396" s="45"/>
      <c r="BC396" s="45"/>
      <c r="BD396" s="45"/>
      <c r="BE396" s="45"/>
      <c r="BF396" s="45"/>
      <c r="BG396" s="45"/>
      <c r="BH396" s="45"/>
      <c r="BI396" s="45"/>
      <c r="BJ396" s="45"/>
      <c r="BK396" s="45"/>
      <c r="BL396" s="45"/>
      <c r="BM396" s="45"/>
      <c r="BN396" s="51"/>
      <c r="BO396" s="51"/>
      <c r="BP396" s="45"/>
      <c r="BQ396" s="45"/>
      <c r="BR396" s="45"/>
      <c r="BS396" s="45"/>
      <c r="BT396" s="45"/>
      <c r="BU396" s="45"/>
      <c r="BV396" s="45"/>
      <c r="BW396" s="45"/>
      <c r="BX396" s="45"/>
      <c r="BY396" s="45"/>
      <c r="BZ396" s="45"/>
      <c r="CA396" s="45"/>
      <c r="CB396" s="45"/>
      <c r="CC396" s="45"/>
      <c r="CD396" s="45"/>
      <c r="CE396" s="52"/>
      <c r="CF396" s="53"/>
      <c r="CG396" s="53"/>
      <c r="CH396" s="53"/>
      <c r="CI396" s="53"/>
      <c r="CX396" s="37"/>
    </row>
    <row r="397" ht="15" customHeight="1" spans="2:102">
      <c r="B397" s="45"/>
      <c r="C397" s="45"/>
      <c r="D397" s="51"/>
      <c r="E397" s="51"/>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45"/>
      <c r="AP397" s="45"/>
      <c r="AQ397" s="45"/>
      <c r="AR397" s="45"/>
      <c r="AS397" s="45"/>
      <c r="AT397" s="45"/>
      <c r="AU397" s="45"/>
      <c r="AV397" s="45"/>
      <c r="AW397" s="45"/>
      <c r="AX397" s="45"/>
      <c r="AY397" s="45"/>
      <c r="AZ397" s="45"/>
      <c r="BA397" s="45"/>
      <c r="BB397" s="45"/>
      <c r="BC397" s="45"/>
      <c r="BD397" s="45"/>
      <c r="BE397" s="45"/>
      <c r="BF397" s="45"/>
      <c r="BG397" s="45"/>
      <c r="BH397" s="45"/>
      <c r="BI397" s="45"/>
      <c r="BJ397" s="45"/>
      <c r="BK397" s="45"/>
      <c r="BL397" s="45"/>
      <c r="BM397" s="45"/>
      <c r="BN397" s="51"/>
      <c r="BO397" s="51"/>
      <c r="BP397" s="45"/>
      <c r="BQ397" s="45"/>
      <c r="BR397" s="45"/>
      <c r="BS397" s="45"/>
      <c r="BT397" s="45"/>
      <c r="BU397" s="45"/>
      <c r="BV397" s="45"/>
      <c r="BW397" s="45"/>
      <c r="BX397" s="45"/>
      <c r="BY397" s="45"/>
      <c r="BZ397" s="45"/>
      <c r="CA397" s="45"/>
      <c r="CB397" s="45"/>
      <c r="CC397" s="45"/>
      <c r="CD397" s="45"/>
      <c r="CE397" s="52"/>
      <c r="CF397" s="53"/>
      <c r="CG397" s="53"/>
      <c r="CH397" s="53"/>
      <c r="CI397" s="53"/>
      <c r="CX397" s="37"/>
    </row>
    <row r="398" ht="15" customHeight="1" spans="2:102">
      <c r="B398" s="45"/>
      <c r="C398" s="45"/>
      <c r="D398" s="51"/>
      <c r="E398" s="51"/>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c r="AY398" s="45"/>
      <c r="AZ398" s="45"/>
      <c r="BA398" s="45"/>
      <c r="BB398" s="45"/>
      <c r="BC398" s="45"/>
      <c r="BD398" s="45"/>
      <c r="BE398" s="45"/>
      <c r="BF398" s="45"/>
      <c r="BG398" s="45"/>
      <c r="BH398" s="45"/>
      <c r="BI398" s="45"/>
      <c r="BJ398" s="45"/>
      <c r="BK398" s="45"/>
      <c r="BL398" s="45"/>
      <c r="BM398" s="45"/>
      <c r="BN398" s="51"/>
      <c r="BO398" s="51"/>
      <c r="BP398" s="45"/>
      <c r="BQ398" s="45"/>
      <c r="BR398" s="45"/>
      <c r="BS398" s="45"/>
      <c r="BT398" s="45"/>
      <c r="BU398" s="45"/>
      <c r="BV398" s="45"/>
      <c r="BW398" s="45"/>
      <c r="BX398" s="45"/>
      <c r="BY398" s="45"/>
      <c r="BZ398" s="45"/>
      <c r="CA398" s="45"/>
      <c r="CB398" s="45"/>
      <c r="CC398" s="45"/>
      <c r="CD398" s="45"/>
      <c r="CE398" s="52"/>
      <c r="CF398" s="53"/>
      <c r="CG398" s="53"/>
      <c r="CH398" s="53"/>
      <c r="CI398" s="53"/>
      <c r="CX398" s="37"/>
    </row>
    <row r="399" ht="15" customHeight="1" spans="2:102">
      <c r="B399" s="45"/>
      <c r="C399" s="45"/>
      <c r="D399" s="51"/>
      <c r="E399" s="51"/>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c r="AY399" s="45"/>
      <c r="AZ399" s="45"/>
      <c r="BA399" s="45"/>
      <c r="BB399" s="45"/>
      <c r="BC399" s="45"/>
      <c r="BD399" s="45"/>
      <c r="BE399" s="45"/>
      <c r="BF399" s="45"/>
      <c r="BG399" s="45"/>
      <c r="BH399" s="45"/>
      <c r="BI399" s="45"/>
      <c r="BJ399" s="45"/>
      <c r="BK399" s="45"/>
      <c r="BL399" s="45"/>
      <c r="BM399" s="45"/>
      <c r="BN399" s="51"/>
      <c r="BO399" s="51"/>
      <c r="BP399" s="45"/>
      <c r="BQ399" s="45"/>
      <c r="BR399" s="45"/>
      <c r="BS399" s="45"/>
      <c r="BT399" s="45"/>
      <c r="BU399" s="45"/>
      <c r="BV399" s="45"/>
      <c r="BW399" s="45"/>
      <c r="BX399" s="45"/>
      <c r="BY399" s="45"/>
      <c r="BZ399" s="45"/>
      <c r="CA399" s="45"/>
      <c r="CB399" s="45"/>
      <c r="CC399" s="45"/>
      <c r="CD399" s="45"/>
      <c r="CE399" s="52"/>
      <c r="CF399" s="53"/>
      <c r="CG399" s="53"/>
      <c r="CH399" s="53"/>
      <c r="CI399" s="53"/>
      <c r="CX399" s="37"/>
    </row>
    <row r="400" ht="15" customHeight="1" spans="2:102">
      <c r="B400" s="45"/>
      <c r="C400" s="45"/>
      <c r="D400" s="51"/>
      <c r="E400" s="51"/>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c r="AY400" s="45"/>
      <c r="AZ400" s="45"/>
      <c r="BA400" s="45"/>
      <c r="BB400" s="45"/>
      <c r="BC400" s="45"/>
      <c r="BD400" s="45"/>
      <c r="BE400" s="45"/>
      <c r="BF400" s="45"/>
      <c r="BG400" s="45"/>
      <c r="BH400" s="45"/>
      <c r="BI400" s="45"/>
      <c r="BJ400" s="45"/>
      <c r="BK400" s="45"/>
      <c r="BL400" s="45"/>
      <c r="BM400" s="45"/>
      <c r="BN400" s="51"/>
      <c r="BO400" s="51"/>
      <c r="BP400" s="45"/>
      <c r="BQ400" s="45"/>
      <c r="BR400" s="45"/>
      <c r="BS400" s="45"/>
      <c r="BT400" s="45"/>
      <c r="BU400" s="45"/>
      <c r="BV400" s="45"/>
      <c r="BW400" s="45"/>
      <c r="BX400" s="45"/>
      <c r="BY400" s="45"/>
      <c r="BZ400" s="45"/>
      <c r="CA400" s="45"/>
      <c r="CB400" s="45"/>
      <c r="CC400" s="45"/>
      <c r="CD400" s="45"/>
      <c r="CE400" s="52"/>
      <c r="CF400" s="53"/>
      <c r="CG400" s="53"/>
      <c r="CH400" s="53"/>
      <c r="CI400" s="53"/>
      <c r="CX400" s="37"/>
    </row>
    <row r="401" ht="15" customHeight="1" spans="2:102">
      <c r="B401" s="45"/>
      <c r="C401" s="45"/>
      <c r="D401" s="51"/>
      <c r="E401" s="51"/>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5"/>
      <c r="AY401" s="45"/>
      <c r="AZ401" s="45"/>
      <c r="BA401" s="45"/>
      <c r="BB401" s="45"/>
      <c r="BC401" s="45"/>
      <c r="BD401" s="45"/>
      <c r="BE401" s="45"/>
      <c r="BF401" s="45"/>
      <c r="BG401" s="45"/>
      <c r="BH401" s="45"/>
      <c r="BI401" s="45"/>
      <c r="BJ401" s="45"/>
      <c r="BK401" s="45"/>
      <c r="BL401" s="45"/>
      <c r="BM401" s="45"/>
      <c r="BN401" s="51"/>
      <c r="BO401" s="51"/>
      <c r="BP401" s="45"/>
      <c r="BQ401" s="45"/>
      <c r="BR401" s="45"/>
      <c r="BS401" s="45"/>
      <c r="BT401" s="45"/>
      <c r="BU401" s="45"/>
      <c r="BV401" s="45"/>
      <c r="BW401" s="45"/>
      <c r="BX401" s="45"/>
      <c r="BY401" s="45"/>
      <c r="BZ401" s="45"/>
      <c r="CA401" s="45"/>
      <c r="CB401" s="45"/>
      <c r="CC401" s="45"/>
      <c r="CD401" s="45"/>
      <c r="CE401" s="52"/>
      <c r="CF401" s="53"/>
      <c r="CG401" s="53"/>
      <c r="CH401" s="53"/>
      <c r="CI401" s="53"/>
      <c r="CX401" s="37"/>
    </row>
    <row r="402" ht="15" customHeight="1" spans="2:102">
      <c r="B402" s="45"/>
      <c r="C402" s="45"/>
      <c r="D402" s="51"/>
      <c r="E402" s="51"/>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c r="AY402" s="45"/>
      <c r="AZ402" s="45"/>
      <c r="BA402" s="45"/>
      <c r="BB402" s="45"/>
      <c r="BC402" s="45"/>
      <c r="BD402" s="45"/>
      <c r="BE402" s="45"/>
      <c r="BF402" s="45"/>
      <c r="BG402" s="45"/>
      <c r="BH402" s="45"/>
      <c r="BI402" s="45"/>
      <c r="BJ402" s="45"/>
      <c r="BK402" s="45"/>
      <c r="BL402" s="45"/>
      <c r="BM402" s="45"/>
      <c r="BN402" s="51"/>
      <c r="BO402" s="51"/>
      <c r="BP402" s="45"/>
      <c r="BQ402" s="45"/>
      <c r="BR402" s="45"/>
      <c r="BS402" s="45"/>
      <c r="BT402" s="45"/>
      <c r="BU402" s="45"/>
      <c r="BV402" s="45"/>
      <c r="BW402" s="45"/>
      <c r="BX402" s="45"/>
      <c r="BY402" s="45"/>
      <c r="BZ402" s="45"/>
      <c r="CA402" s="45"/>
      <c r="CB402" s="45"/>
      <c r="CC402" s="45"/>
      <c r="CD402" s="45"/>
      <c r="CE402" s="52"/>
      <c r="CF402" s="53"/>
      <c r="CG402" s="53"/>
      <c r="CH402" s="53"/>
      <c r="CI402" s="53"/>
      <c r="CX402" s="37"/>
    </row>
    <row r="403" ht="15" customHeight="1" spans="2:102">
      <c r="B403" s="45"/>
      <c r="C403" s="45"/>
      <c r="D403" s="51"/>
      <c r="E403" s="51"/>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c r="AY403" s="45"/>
      <c r="AZ403" s="45"/>
      <c r="BA403" s="45"/>
      <c r="BB403" s="45"/>
      <c r="BC403" s="45"/>
      <c r="BD403" s="45"/>
      <c r="BE403" s="45"/>
      <c r="BF403" s="45"/>
      <c r="BG403" s="45"/>
      <c r="BH403" s="45"/>
      <c r="BI403" s="45"/>
      <c r="BJ403" s="45"/>
      <c r="BK403" s="45"/>
      <c r="BL403" s="45"/>
      <c r="BM403" s="45"/>
      <c r="BN403" s="51"/>
      <c r="BO403" s="51"/>
      <c r="BP403" s="45"/>
      <c r="BQ403" s="45"/>
      <c r="BR403" s="45"/>
      <c r="BS403" s="45"/>
      <c r="BT403" s="45"/>
      <c r="BU403" s="45"/>
      <c r="BV403" s="45"/>
      <c r="BW403" s="45"/>
      <c r="BX403" s="45"/>
      <c r="BY403" s="45"/>
      <c r="BZ403" s="45"/>
      <c r="CA403" s="45"/>
      <c r="CB403" s="45"/>
      <c r="CC403" s="45"/>
      <c r="CD403" s="45"/>
      <c r="CE403" s="52"/>
      <c r="CF403" s="53"/>
      <c r="CG403" s="53"/>
      <c r="CH403" s="53"/>
      <c r="CI403" s="53"/>
      <c r="CX403" s="37"/>
    </row>
    <row r="404" ht="15" customHeight="1" spans="2:102">
      <c r="B404" s="45"/>
      <c r="C404" s="45"/>
      <c r="D404" s="51"/>
      <c r="E404" s="51"/>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c r="AY404" s="45"/>
      <c r="AZ404" s="45"/>
      <c r="BA404" s="45"/>
      <c r="BB404" s="45"/>
      <c r="BC404" s="45"/>
      <c r="BD404" s="45"/>
      <c r="BE404" s="45"/>
      <c r="BF404" s="45"/>
      <c r="BG404" s="45"/>
      <c r="BH404" s="45"/>
      <c r="BI404" s="45"/>
      <c r="BJ404" s="45"/>
      <c r="BK404" s="45"/>
      <c r="BL404" s="45"/>
      <c r="BM404" s="45"/>
      <c r="BN404" s="51"/>
      <c r="BO404" s="51"/>
      <c r="BP404" s="45"/>
      <c r="BQ404" s="45"/>
      <c r="BR404" s="45"/>
      <c r="BS404" s="45"/>
      <c r="BT404" s="45"/>
      <c r="BU404" s="45"/>
      <c r="BV404" s="45"/>
      <c r="BW404" s="45"/>
      <c r="BX404" s="45"/>
      <c r="BY404" s="45"/>
      <c r="BZ404" s="45"/>
      <c r="CA404" s="45"/>
      <c r="CB404" s="45"/>
      <c r="CC404" s="45"/>
      <c r="CD404" s="45"/>
      <c r="CE404" s="52"/>
      <c r="CF404" s="53"/>
      <c r="CG404" s="53"/>
      <c r="CH404" s="53"/>
      <c r="CI404" s="53"/>
      <c r="CX404" s="37"/>
    </row>
    <row r="405" ht="15" customHeight="1" spans="2:102">
      <c r="B405" s="45"/>
      <c r="C405" s="45"/>
      <c r="D405" s="51"/>
      <c r="E405" s="51"/>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c r="AY405" s="45"/>
      <c r="AZ405" s="45"/>
      <c r="BA405" s="45"/>
      <c r="BB405" s="45"/>
      <c r="BC405" s="45"/>
      <c r="BD405" s="45"/>
      <c r="BE405" s="45"/>
      <c r="BF405" s="45"/>
      <c r="BG405" s="45"/>
      <c r="BH405" s="45"/>
      <c r="BI405" s="45"/>
      <c r="BJ405" s="45"/>
      <c r="BK405" s="45"/>
      <c r="BL405" s="45"/>
      <c r="BM405" s="45"/>
      <c r="BN405" s="51"/>
      <c r="BO405" s="51"/>
      <c r="BP405" s="45"/>
      <c r="BQ405" s="45"/>
      <c r="BR405" s="45"/>
      <c r="BS405" s="45"/>
      <c r="BT405" s="45"/>
      <c r="BU405" s="45"/>
      <c r="BV405" s="45"/>
      <c r="BW405" s="45"/>
      <c r="BX405" s="45"/>
      <c r="BY405" s="45"/>
      <c r="BZ405" s="45"/>
      <c r="CA405" s="45"/>
      <c r="CB405" s="45"/>
      <c r="CC405" s="45"/>
      <c r="CD405" s="45"/>
      <c r="CE405" s="52"/>
      <c r="CF405" s="53"/>
      <c r="CG405" s="53"/>
      <c r="CH405" s="53"/>
      <c r="CI405" s="53"/>
      <c r="CX405" s="37"/>
    </row>
    <row r="406" ht="15" customHeight="1" spans="2:102">
      <c r="B406" s="45"/>
      <c r="C406" s="45"/>
      <c r="D406" s="51"/>
      <c r="E406" s="51"/>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c r="AY406" s="45"/>
      <c r="AZ406" s="45"/>
      <c r="BA406" s="45"/>
      <c r="BB406" s="45"/>
      <c r="BC406" s="45"/>
      <c r="BD406" s="45"/>
      <c r="BE406" s="45"/>
      <c r="BF406" s="45"/>
      <c r="BG406" s="45"/>
      <c r="BH406" s="45"/>
      <c r="BI406" s="45"/>
      <c r="BJ406" s="45"/>
      <c r="BK406" s="45"/>
      <c r="BL406" s="45"/>
      <c r="BM406" s="45"/>
      <c r="BN406" s="51"/>
      <c r="BO406" s="51"/>
      <c r="BP406" s="45"/>
      <c r="BQ406" s="45"/>
      <c r="BR406" s="45"/>
      <c r="BS406" s="45"/>
      <c r="BT406" s="45"/>
      <c r="BU406" s="45"/>
      <c r="BV406" s="45"/>
      <c r="BW406" s="45"/>
      <c r="BX406" s="45"/>
      <c r="BY406" s="45"/>
      <c r="BZ406" s="45"/>
      <c r="CA406" s="45"/>
      <c r="CB406" s="45"/>
      <c r="CC406" s="45"/>
      <c r="CD406" s="45"/>
      <c r="CE406" s="52"/>
      <c r="CF406" s="53"/>
      <c r="CG406" s="53"/>
      <c r="CH406" s="53"/>
      <c r="CI406" s="53"/>
      <c r="CX406" s="37"/>
    </row>
    <row r="407" ht="15" customHeight="1" spans="2:102">
      <c r="B407" s="45"/>
      <c r="C407" s="45"/>
      <c r="D407" s="51"/>
      <c r="E407" s="51"/>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c r="AY407" s="45"/>
      <c r="AZ407" s="45"/>
      <c r="BA407" s="45"/>
      <c r="BB407" s="45"/>
      <c r="BC407" s="45"/>
      <c r="BD407" s="45"/>
      <c r="BE407" s="45"/>
      <c r="BF407" s="45"/>
      <c r="BG407" s="45"/>
      <c r="BH407" s="45"/>
      <c r="BI407" s="45"/>
      <c r="BJ407" s="45"/>
      <c r="BK407" s="45"/>
      <c r="BL407" s="45"/>
      <c r="BM407" s="45"/>
      <c r="BN407" s="51"/>
      <c r="BO407" s="51"/>
      <c r="BP407" s="45"/>
      <c r="BQ407" s="45"/>
      <c r="BR407" s="45"/>
      <c r="BS407" s="45"/>
      <c r="BT407" s="45"/>
      <c r="BU407" s="45"/>
      <c r="BV407" s="45"/>
      <c r="BW407" s="45"/>
      <c r="BX407" s="45"/>
      <c r="BY407" s="45"/>
      <c r="BZ407" s="45"/>
      <c r="CA407" s="45"/>
      <c r="CB407" s="45"/>
      <c r="CC407" s="45"/>
      <c r="CD407" s="45"/>
      <c r="CE407" s="52"/>
      <c r="CF407" s="53"/>
      <c r="CG407" s="53"/>
      <c r="CH407" s="53"/>
      <c r="CI407" s="53"/>
      <c r="CX407" s="37"/>
    </row>
    <row r="408" ht="15" customHeight="1" spans="2:102">
      <c r="B408" s="45"/>
      <c r="C408" s="45"/>
      <c r="D408" s="51"/>
      <c r="E408" s="51"/>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c r="AY408" s="45"/>
      <c r="AZ408" s="45"/>
      <c r="BA408" s="45"/>
      <c r="BB408" s="45"/>
      <c r="BC408" s="45"/>
      <c r="BD408" s="45"/>
      <c r="BE408" s="45"/>
      <c r="BF408" s="45"/>
      <c r="BG408" s="45"/>
      <c r="BH408" s="45"/>
      <c r="BI408" s="45"/>
      <c r="BJ408" s="45"/>
      <c r="BK408" s="45"/>
      <c r="BL408" s="45"/>
      <c r="BM408" s="45"/>
      <c r="BN408" s="51"/>
      <c r="BO408" s="51"/>
      <c r="BP408" s="45"/>
      <c r="BQ408" s="45"/>
      <c r="BR408" s="45"/>
      <c r="BS408" s="45"/>
      <c r="BT408" s="45"/>
      <c r="BU408" s="45"/>
      <c r="BV408" s="45"/>
      <c r="BW408" s="45"/>
      <c r="BX408" s="45"/>
      <c r="BY408" s="45"/>
      <c r="BZ408" s="45"/>
      <c r="CA408" s="45"/>
      <c r="CB408" s="45"/>
      <c r="CC408" s="45"/>
      <c r="CD408" s="45"/>
      <c r="CE408" s="52"/>
      <c r="CF408" s="53"/>
      <c r="CG408" s="53"/>
      <c r="CH408" s="53"/>
      <c r="CI408" s="53"/>
      <c r="CX408" s="37"/>
    </row>
    <row r="409" ht="15" customHeight="1" spans="2:102">
      <c r="B409" s="45"/>
      <c r="C409" s="45"/>
      <c r="D409" s="51"/>
      <c r="E409" s="51"/>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51"/>
      <c r="BO409" s="51"/>
      <c r="BP409" s="45"/>
      <c r="BQ409" s="45"/>
      <c r="BR409" s="45"/>
      <c r="BS409" s="45"/>
      <c r="BT409" s="45"/>
      <c r="BU409" s="45"/>
      <c r="BV409" s="45"/>
      <c r="BW409" s="45"/>
      <c r="BX409" s="45"/>
      <c r="BY409" s="45"/>
      <c r="BZ409" s="45"/>
      <c r="CA409" s="45"/>
      <c r="CB409" s="45"/>
      <c r="CC409" s="45"/>
      <c r="CD409" s="45"/>
      <c r="CE409" s="52"/>
      <c r="CF409" s="53"/>
      <c r="CG409" s="53"/>
      <c r="CH409" s="53"/>
      <c r="CI409" s="53"/>
      <c r="CX409" s="37"/>
    </row>
    <row r="410" ht="15" customHeight="1" spans="2:102">
      <c r="B410" s="45"/>
      <c r="C410" s="45"/>
      <c r="D410" s="51"/>
      <c r="E410" s="51"/>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c r="AY410" s="45"/>
      <c r="AZ410" s="45"/>
      <c r="BA410" s="45"/>
      <c r="BB410" s="45"/>
      <c r="BC410" s="45"/>
      <c r="BD410" s="45"/>
      <c r="BE410" s="45"/>
      <c r="BF410" s="45"/>
      <c r="BG410" s="45"/>
      <c r="BH410" s="45"/>
      <c r="BI410" s="45"/>
      <c r="BJ410" s="45"/>
      <c r="BK410" s="45"/>
      <c r="BL410" s="45"/>
      <c r="BM410" s="45"/>
      <c r="BN410" s="51"/>
      <c r="BO410" s="51"/>
      <c r="BP410" s="45"/>
      <c r="BQ410" s="45"/>
      <c r="BR410" s="45"/>
      <c r="BS410" s="45"/>
      <c r="BT410" s="45"/>
      <c r="BU410" s="45"/>
      <c r="BV410" s="45"/>
      <c r="BW410" s="45"/>
      <c r="BX410" s="45"/>
      <c r="BY410" s="45"/>
      <c r="BZ410" s="45"/>
      <c r="CA410" s="45"/>
      <c r="CB410" s="45"/>
      <c r="CC410" s="45"/>
      <c r="CD410" s="45"/>
      <c r="CE410" s="52"/>
      <c r="CF410" s="53"/>
      <c r="CG410" s="53"/>
      <c r="CH410" s="53"/>
      <c r="CI410" s="53"/>
      <c r="CX410" s="37"/>
    </row>
    <row r="411" ht="15" customHeight="1" spans="2:102">
      <c r="B411" s="45"/>
      <c r="C411" s="45"/>
      <c r="D411" s="51"/>
      <c r="E411" s="51"/>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c r="AY411" s="45"/>
      <c r="AZ411" s="45"/>
      <c r="BA411" s="45"/>
      <c r="BB411" s="45"/>
      <c r="BC411" s="45"/>
      <c r="BD411" s="45"/>
      <c r="BE411" s="45"/>
      <c r="BF411" s="45"/>
      <c r="BG411" s="45"/>
      <c r="BH411" s="45"/>
      <c r="BI411" s="45"/>
      <c r="BJ411" s="45"/>
      <c r="BK411" s="45"/>
      <c r="BL411" s="45"/>
      <c r="BM411" s="45"/>
      <c r="BN411" s="51"/>
      <c r="BO411" s="51"/>
      <c r="BP411" s="45"/>
      <c r="BQ411" s="45"/>
      <c r="BR411" s="45"/>
      <c r="BS411" s="45"/>
      <c r="BT411" s="45"/>
      <c r="BU411" s="45"/>
      <c r="BV411" s="45"/>
      <c r="BW411" s="45"/>
      <c r="BX411" s="45"/>
      <c r="BY411" s="45"/>
      <c r="BZ411" s="45"/>
      <c r="CA411" s="45"/>
      <c r="CB411" s="45"/>
      <c r="CC411" s="45"/>
      <c r="CD411" s="45"/>
      <c r="CE411" s="52"/>
      <c r="CF411" s="53"/>
      <c r="CG411" s="53"/>
      <c r="CH411" s="53"/>
      <c r="CI411" s="53"/>
      <c r="CX411" s="37"/>
    </row>
    <row r="412" ht="15" customHeight="1" spans="2:102">
      <c r="B412" s="45"/>
      <c r="C412" s="45"/>
      <c r="D412" s="51"/>
      <c r="E412" s="51"/>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c r="AY412" s="45"/>
      <c r="AZ412" s="45"/>
      <c r="BA412" s="45"/>
      <c r="BB412" s="45"/>
      <c r="BC412" s="45"/>
      <c r="BD412" s="45"/>
      <c r="BE412" s="45"/>
      <c r="BF412" s="45"/>
      <c r="BG412" s="45"/>
      <c r="BH412" s="45"/>
      <c r="BI412" s="45"/>
      <c r="BJ412" s="45"/>
      <c r="BK412" s="45"/>
      <c r="BL412" s="45"/>
      <c r="BM412" s="45"/>
      <c r="BN412" s="51"/>
      <c r="BO412" s="51"/>
      <c r="BP412" s="45"/>
      <c r="BQ412" s="45"/>
      <c r="BR412" s="45"/>
      <c r="BS412" s="45"/>
      <c r="BT412" s="45"/>
      <c r="BU412" s="45"/>
      <c r="BV412" s="45"/>
      <c r="BW412" s="45"/>
      <c r="BX412" s="45"/>
      <c r="BY412" s="45"/>
      <c r="BZ412" s="45"/>
      <c r="CA412" s="45"/>
      <c r="CB412" s="45"/>
      <c r="CC412" s="45"/>
      <c r="CD412" s="45"/>
      <c r="CE412" s="52"/>
      <c r="CF412" s="53"/>
      <c r="CG412" s="53"/>
      <c r="CH412" s="53"/>
      <c r="CI412" s="53"/>
      <c r="CX412" s="37"/>
    </row>
    <row r="413" ht="15" customHeight="1" spans="2:102">
      <c r="B413" s="45"/>
      <c r="C413" s="45"/>
      <c r="D413" s="51"/>
      <c r="E413" s="51"/>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c r="AY413" s="45"/>
      <c r="AZ413" s="45"/>
      <c r="BA413" s="45"/>
      <c r="BB413" s="45"/>
      <c r="BC413" s="45"/>
      <c r="BD413" s="45"/>
      <c r="BE413" s="45"/>
      <c r="BF413" s="45"/>
      <c r="BG413" s="45"/>
      <c r="BH413" s="45"/>
      <c r="BI413" s="45"/>
      <c r="BJ413" s="45"/>
      <c r="BK413" s="45"/>
      <c r="BL413" s="45"/>
      <c r="BM413" s="45"/>
      <c r="BN413" s="51"/>
      <c r="BO413" s="51"/>
      <c r="BP413" s="45"/>
      <c r="BQ413" s="45"/>
      <c r="BR413" s="45"/>
      <c r="BS413" s="45"/>
      <c r="BT413" s="45"/>
      <c r="BU413" s="45"/>
      <c r="BV413" s="45"/>
      <c r="BW413" s="45"/>
      <c r="BX413" s="45"/>
      <c r="BY413" s="45"/>
      <c r="BZ413" s="45"/>
      <c r="CA413" s="45"/>
      <c r="CB413" s="45"/>
      <c r="CC413" s="45"/>
      <c r="CD413" s="45"/>
      <c r="CE413" s="52"/>
      <c r="CF413" s="53"/>
      <c r="CG413" s="53"/>
      <c r="CH413" s="53"/>
      <c r="CI413" s="53"/>
      <c r="CX413" s="37"/>
    </row>
    <row r="414" ht="15" customHeight="1" spans="2:102">
      <c r="B414" s="45"/>
      <c r="C414" s="45"/>
      <c r="D414" s="51"/>
      <c r="E414" s="51"/>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c r="AY414" s="45"/>
      <c r="AZ414" s="45"/>
      <c r="BA414" s="45"/>
      <c r="BB414" s="45"/>
      <c r="BC414" s="45"/>
      <c r="BD414" s="45"/>
      <c r="BE414" s="45"/>
      <c r="BF414" s="45"/>
      <c r="BG414" s="45"/>
      <c r="BH414" s="45"/>
      <c r="BI414" s="45"/>
      <c r="BJ414" s="45"/>
      <c r="BK414" s="45"/>
      <c r="BL414" s="45"/>
      <c r="BM414" s="45"/>
      <c r="BN414" s="51"/>
      <c r="BO414" s="51"/>
      <c r="BP414" s="45"/>
      <c r="BQ414" s="45"/>
      <c r="BR414" s="45"/>
      <c r="BS414" s="45"/>
      <c r="BT414" s="45"/>
      <c r="BU414" s="45"/>
      <c r="BV414" s="45"/>
      <c r="BW414" s="45"/>
      <c r="BX414" s="45"/>
      <c r="BY414" s="45"/>
      <c r="BZ414" s="45"/>
      <c r="CA414" s="45"/>
      <c r="CB414" s="45"/>
      <c r="CC414" s="45"/>
      <c r="CD414" s="45"/>
      <c r="CE414" s="52"/>
      <c r="CF414" s="53"/>
      <c r="CG414" s="53"/>
      <c r="CH414" s="53"/>
      <c r="CI414" s="53"/>
      <c r="CX414" s="37"/>
    </row>
    <row r="415" ht="15" customHeight="1" spans="2:102">
      <c r="B415" s="45"/>
      <c r="C415" s="45"/>
      <c r="D415" s="51"/>
      <c r="E415" s="51"/>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c r="AY415" s="45"/>
      <c r="AZ415" s="45"/>
      <c r="BA415" s="45"/>
      <c r="BB415" s="45"/>
      <c r="BC415" s="45"/>
      <c r="BD415" s="45"/>
      <c r="BE415" s="45"/>
      <c r="BF415" s="45"/>
      <c r="BG415" s="45"/>
      <c r="BH415" s="45"/>
      <c r="BI415" s="45"/>
      <c r="BJ415" s="45"/>
      <c r="BK415" s="45"/>
      <c r="BL415" s="45"/>
      <c r="BM415" s="45"/>
      <c r="BN415" s="51"/>
      <c r="BO415" s="51"/>
      <c r="BP415" s="45"/>
      <c r="BQ415" s="45"/>
      <c r="BR415" s="45"/>
      <c r="BS415" s="45"/>
      <c r="BT415" s="45"/>
      <c r="BU415" s="45"/>
      <c r="BV415" s="45"/>
      <c r="BW415" s="45"/>
      <c r="BX415" s="45"/>
      <c r="BY415" s="45"/>
      <c r="BZ415" s="45"/>
      <c r="CA415" s="45"/>
      <c r="CB415" s="45"/>
      <c r="CC415" s="45"/>
      <c r="CD415" s="45"/>
      <c r="CE415" s="52"/>
      <c r="CF415" s="53"/>
      <c r="CG415" s="53"/>
      <c r="CH415" s="53"/>
      <c r="CI415" s="53"/>
      <c r="CX415" s="37"/>
    </row>
    <row r="416" ht="15" customHeight="1" spans="2:102">
      <c r="B416" s="45"/>
      <c r="C416" s="45"/>
      <c r="D416" s="51"/>
      <c r="E416" s="51"/>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c r="AY416" s="45"/>
      <c r="AZ416" s="45"/>
      <c r="BA416" s="45"/>
      <c r="BB416" s="45"/>
      <c r="BC416" s="45"/>
      <c r="BD416" s="45"/>
      <c r="BE416" s="45"/>
      <c r="BF416" s="45"/>
      <c r="BG416" s="45"/>
      <c r="BH416" s="45"/>
      <c r="BI416" s="45"/>
      <c r="BJ416" s="45"/>
      <c r="BK416" s="45"/>
      <c r="BL416" s="45"/>
      <c r="BM416" s="45"/>
      <c r="BN416" s="51"/>
      <c r="BO416" s="51"/>
      <c r="BP416" s="45"/>
      <c r="BQ416" s="45"/>
      <c r="BR416" s="45"/>
      <c r="BS416" s="45"/>
      <c r="BT416" s="45"/>
      <c r="BU416" s="45"/>
      <c r="BV416" s="45"/>
      <c r="BW416" s="45"/>
      <c r="BX416" s="45"/>
      <c r="BY416" s="45"/>
      <c r="BZ416" s="45"/>
      <c r="CA416" s="45"/>
      <c r="CB416" s="45"/>
      <c r="CC416" s="45"/>
      <c r="CD416" s="45"/>
      <c r="CE416" s="52"/>
      <c r="CF416" s="53"/>
      <c r="CG416" s="53"/>
      <c r="CH416" s="53"/>
      <c r="CI416" s="53"/>
      <c r="CX416" s="37"/>
    </row>
    <row r="417" ht="15" customHeight="1" spans="2:102">
      <c r="B417" s="45"/>
      <c r="C417" s="45"/>
      <c r="D417" s="51"/>
      <c r="E417" s="51"/>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c r="AY417" s="45"/>
      <c r="AZ417" s="45"/>
      <c r="BA417" s="45"/>
      <c r="BB417" s="45"/>
      <c r="BC417" s="45"/>
      <c r="BD417" s="45"/>
      <c r="BE417" s="45"/>
      <c r="BF417" s="45"/>
      <c r="BG417" s="45"/>
      <c r="BH417" s="45"/>
      <c r="BI417" s="45"/>
      <c r="BJ417" s="45"/>
      <c r="BK417" s="45"/>
      <c r="BL417" s="45"/>
      <c r="BM417" s="45"/>
      <c r="BN417" s="51"/>
      <c r="BO417" s="51"/>
      <c r="BP417" s="45"/>
      <c r="BQ417" s="45"/>
      <c r="BR417" s="45"/>
      <c r="BS417" s="45"/>
      <c r="BT417" s="45"/>
      <c r="BU417" s="45"/>
      <c r="BV417" s="45"/>
      <c r="BW417" s="45"/>
      <c r="BX417" s="45"/>
      <c r="BY417" s="45"/>
      <c r="BZ417" s="45"/>
      <c r="CA417" s="45"/>
      <c r="CB417" s="45"/>
      <c r="CC417" s="45"/>
      <c r="CD417" s="45"/>
      <c r="CE417" s="52"/>
      <c r="CF417" s="53"/>
      <c r="CG417" s="53"/>
      <c r="CH417" s="53"/>
      <c r="CI417" s="53"/>
      <c r="CX417" s="37"/>
    </row>
    <row r="418" ht="15" customHeight="1" spans="2:102">
      <c r="B418" s="45"/>
      <c r="C418" s="45"/>
      <c r="D418" s="51"/>
      <c r="E418" s="51"/>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c r="AY418" s="45"/>
      <c r="AZ418" s="45"/>
      <c r="BA418" s="45"/>
      <c r="BB418" s="45"/>
      <c r="BC418" s="45"/>
      <c r="BD418" s="45"/>
      <c r="BE418" s="45"/>
      <c r="BF418" s="45"/>
      <c r="BG418" s="45"/>
      <c r="BH418" s="45"/>
      <c r="BI418" s="45"/>
      <c r="BJ418" s="45"/>
      <c r="BK418" s="45"/>
      <c r="BL418" s="45"/>
      <c r="BM418" s="45"/>
      <c r="BN418" s="51"/>
      <c r="BO418" s="51"/>
      <c r="BP418" s="45"/>
      <c r="BQ418" s="45"/>
      <c r="BR418" s="45"/>
      <c r="BS418" s="45"/>
      <c r="BT418" s="45"/>
      <c r="BU418" s="45"/>
      <c r="BV418" s="45"/>
      <c r="BW418" s="45"/>
      <c r="BX418" s="45"/>
      <c r="BY418" s="45"/>
      <c r="BZ418" s="45"/>
      <c r="CA418" s="45"/>
      <c r="CB418" s="45"/>
      <c r="CC418" s="45"/>
      <c r="CD418" s="45"/>
      <c r="CE418" s="52"/>
      <c r="CF418" s="53"/>
      <c r="CG418" s="53"/>
      <c r="CH418" s="53"/>
      <c r="CI418" s="53"/>
      <c r="CX418" s="37"/>
    </row>
    <row r="419" ht="15" customHeight="1" spans="2:102">
      <c r="B419" s="45"/>
      <c r="C419" s="45"/>
      <c r="D419" s="51"/>
      <c r="E419" s="51"/>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45"/>
      <c r="AP419" s="45"/>
      <c r="AQ419" s="45"/>
      <c r="AR419" s="45"/>
      <c r="AS419" s="45"/>
      <c r="AT419" s="45"/>
      <c r="AU419" s="45"/>
      <c r="AV419" s="45"/>
      <c r="AW419" s="45"/>
      <c r="AX419" s="45"/>
      <c r="AY419" s="45"/>
      <c r="AZ419" s="45"/>
      <c r="BA419" s="45"/>
      <c r="BB419" s="45"/>
      <c r="BC419" s="45"/>
      <c r="BD419" s="45"/>
      <c r="BE419" s="45"/>
      <c r="BF419" s="45"/>
      <c r="BG419" s="45"/>
      <c r="BH419" s="45"/>
      <c r="BI419" s="45"/>
      <c r="BJ419" s="45"/>
      <c r="BK419" s="45"/>
      <c r="BL419" s="45"/>
      <c r="BM419" s="45"/>
      <c r="BN419" s="51"/>
      <c r="BO419" s="51"/>
      <c r="BP419" s="45"/>
      <c r="BQ419" s="45"/>
      <c r="BR419" s="45"/>
      <c r="BS419" s="45"/>
      <c r="BT419" s="45"/>
      <c r="BU419" s="45"/>
      <c r="BV419" s="45"/>
      <c r="BW419" s="45"/>
      <c r="BX419" s="45"/>
      <c r="BY419" s="45"/>
      <c r="BZ419" s="45"/>
      <c r="CA419" s="45"/>
      <c r="CB419" s="45"/>
      <c r="CC419" s="45"/>
      <c r="CD419" s="45"/>
      <c r="CE419" s="52"/>
      <c r="CF419" s="53"/>
      <c r="CG419" s="53"/>
      <c r="CH419" s="53"/>
      <c r="CI419" s="53"/>
      <c r="CX419" s="37"/>
    </row>
    <row r="420" ht="15" customHeight="1" spans="2:102">
      <c r="B420" s="45"/>
      <c r="C420" s="45"/>
      <c r="D420" s="51"/>
      <c r="E420" s="51"/>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c r="AY420" s="45"/>
      <c r="AZ420" s="45"/>
      <c r="BA420" s="45"/>
      <c r="BB420" s="45"/>
      <c r="BC420" s="45"/>
      <c r="BD420" s="45"/>
      <c r="BE420" s="45"/>
      <c r="BF420" s="45"/>
      <c r="BG420" s="45"/>
      <c r="BH420" s="45"/>
      <c r="BI420" s="45"/>
      <c r="BJ420" s="45"/>
      <c r="BK420" s="45"/>
      <c r="BL420" s="45"/>
      <c r="BM420" s="45"/>
      <c r="BN420" s="51"/>
      <c r="BO420" s="51"/>
      <c r="BP420" s="45"/>
      <c r="BQ420" s="45"/>
      <c r="BR420" s="45"/>
      <c r="BS420" s="45"/>
      <c r="BT420" s="45"/>
      <c r="BU420" s="45"/>
      <c r="BV420" s="45"/>
      <c r="BW420" s="45"/>
      <c r="BX420" s="45"/>
      <c r="BY420" s="45"/>
      <c r="BZ420" s="45"/>
      <c r="CA420" s="45"/>
      <c r="CB420" s="45"/>
      <c r="CC420" s="45"/>
      <c r="CD420" s="45"/>
      <c r="CE420" s="52"/>
      <c r="CF420" s="53"/>
      <c r="CG420" s="53"/>
      <c r="CH420" s="53"/>
      <c r="CI420" s="53"/>
      <c r="CX420" s="37"/>
    </row>
    <row r="421" ht="15" customHeight="1" spans="2:102">
      <c r="B421" s="45"/>
      <c r="C421" s="45"/>
      <c r="D421" s="51"/>
      <c r="E421" s="51"/>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c r="AY421" s="45"/>
      <c r="AZ421" s="45"/>
      <c r="BA421" s="45"/>
      <c r="BB421" s="45"/>
      <c r="BC421" s="45"/>
      <c r="BD421" s="45"/>
      <c r="BE421" s="45"/>
      <c r="BF421" s="45"/>
      <c r="BG421" s="45"/>
      <c r="BH421" s="45"/>
      <c r="BI421" s="45"/>
      <c r="BJ421" s="45"/>
      <c r="BK421" s="45"/>
      <c r="BL421" s="45"/>
      <c r="BM421" s="45"/>
      <c r="BN421" s="51"/>
      <c r="BO421" s="51"/>
      <c r="BP421" s="45"/>
      <c r="BQ421" s="45"/>
      <c r="BR421" s="45"/>
      <c r="BS421" s="45"/>
      <c r="BT421" s="45"/>
      <c r="BU421" s="45"/>
      <c r="BV421" s="45"/>
      <c r="BW421" s="45"/>
      <c r="BX421" s="45"/>
      <c r="BY421" s="45"/>
      <c r="BZ421" s="45"/>
      <c r="CA421" s="45"/>
      <c r="CB421" s="45"/>
      <c r="CC421" s="45"/>
      <c r="CD421" s="45"/>
      <c r="CE421" s="52"/>
      <c r="CF421" s="53"/>
      <c r="CG421" s="53"/>
      <c r="CH421" s="53"/>
      <c r="CI421" s="53"/>
      <c r="CX421" s="37"/>
    </row>
    <row r="422" ht="15" customHeight="1" spans="2:102">
      <c r="B422" s="45"/>
      <c r="C422" s="45"/>
      <c r="D422" s="51"/>
      <c r="E422" s="51"/>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c r="AY422" s="45"/>
      <c r="AZ422" s="45"/>
      <c r="BA422" s="45"/>
      <c r="BB422" s="45"/>
      <c r="BC422" s="45"/>
      <c r="BD422" s="45"/>
      <c r="BE422" s="45"/>
      <c r="BF422" s="45"/>
      <c r="BG422" s="45"/>
      <c r="BH422" s="45"/>
      <c r="BI422" s="45"/>
      <c r="BJ422" s="45"/>
      <c r="BK422" s="45"/>
      <c r="BL422" s="45"/>
      <c r="BM422" s="45"/>
      <c r="BN422" s="51"/>
      <c r="BO422" s="51"/>
      <c r="BP422" s="45"/>
      <c r="BQ422" s="45"/>
      <c r="BR422" s="45"/>
      <c r="BS422" s="45"/>
      <c r="BT422" s="45"/>
      <c r="BU422" s="45"/>
      <c r="BV422" s="45"/>
      <c r="BW422" s="45"/>
      <c r="BX422" s="45"/>
      <c r="BY422" s="45"/>
      <c r="BZ422" s="45"/>
      <c r="CA422" s="45"/>
      <c r="CB422" s="45"/>
      <c r="CC422" s="45"/>
      <c r="CD422" s="45"/>
      <c r="CE422" s="52"/>
      <c r="CF422" s="53"/>
      <c r="CG422" s="53"/>
      <c r="CH422" s="53"/>
      <c r="CI422" s="53"/>
      <c r="CX422" s="37"/>
    </row>
    <row r="423" ht="15" customHeight="1" spans="2:102">
      <c r="B423" s="45"/>
      <c r="C423" s="45"/>
      <c r="D423" s="51"/>
      <c r="E423" s="51"/>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c r="AY423" s="45"/>
      <c r="AZ423" s="45"/>
      <c r="BA423" s="45"/>
      <c r="BB423" s="45"/>
      <c r="BC423" s="45"/>
      <c r="BD423" s="45"/>
      <c r="BE423" s="45"/>
      <c r="BF423" s="45"/>
      <c r="BG423" s="45"/>
      <c r="BH423" s="45"/>
      <c r="BI423" s="45"/>
      <c r="BJ423" s="45"/>
      <c r="BK423" s="45"/>
      <c r="BL423" s="45"/>
      <c r="BM423" s="45"/>
      <c r="BN423" s="51"/>
      <c r="BO423" s="51"/>
      <c r="BP423" s="45"/>
      <c r="BQ423" s="45"/>
      <c r="BR423" s="45"/>
      <c r="BS423" s="45"/>
      <c r="BT423" s="45"/>
      <c r="BU423" s="45"/>
      <c r="BV423" s="45"/>
      <c r="BW423" s="45"/>
      <c r="BX423" s="45"/>
      <c r="BY423" s="45"/>
      <c r="BZ423" s="45"/>
      <c r="CA423" s="45"/>
      <c r="CB423" s="45"/>
      <c r="CC423" s="45"/>
      <c r="CD423" s="45"/>
      <c r="CE423" s="52"/>
      <c r="CF423" s="53"/>
      <c r="CG423" s="53"/>
      <c r="CH423" s="53"/>
      <c r="CI423" s="53"/>
      <c r="CX423" s="37"/>
    </row>
    <row r="424" ht="15" customHeight="1" spans="2:102">
      <c r="B424" s="45"/>
      <c r="C424" s="45"/>
      <c r="D424" s="51"/>
      <c r="E424" s="51"/>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c r="AY424" s="45"/>
      <c r="AZ424" s="45"/>
      <c r="BA424" s="45"/>
      <c r="BB424" s="45"/>
      <c r="BC424" s="45"/>
      <c r="BD424" s="45"/>
      <c r="BE424" s="45"/>
      <c r="BF424" s="45"/>
      <c r="BG424" s="45"/>
      <c r="BH424" s="45"/>
      <c r="BI424" s="45"/>
      <c r="BJ424" s="45"/>
      <c r="BK424" s="45"/>
      <c r="BL424" s="45"/>
      <c r="BM424" s="45"/>
      <c r="BN424" s="51"/>
      <c r="BO424" s="51"/>
      <c r="BP424" s="45"/>
      <c r="BQ424" s="45"/>
      <c r="BR424" s="45"/>
      <c r="BS424" s="45"/>
      <c r="BT424" s="45"/>
      <c r="BU424" s="45"/>
      <c r="BV424" s="45"/>
      <c r="BW424" s="45"/>
      <c r="BX424" s="45"/>
      <c r="BY424" s="45"/>
      <c r="BZ424" s="45"/>
      <c r="CA424" s="45"/>
      <c r="CB424" s="45"/>
      <c r="CC424" s="45"/>
      <c r="CD424" s="45"/>
      <c r="CE424" s="52"/>
      <c r="CF424" s="53"/>
      <c r="CG424" s="53"/>
      <c r="CH424" s="53"/>
      <c r="CI424" s="53"/>
      <c r="CX424" s="37"/>
    </row>
    <row r="425" ht="15" customHeight="1" spans="2:102">
      <c r="B425" s="45"/>
      <c r="C425" s="45"/>
      <c r="D425" s="51"/>
      <c r="E425" s="51"/>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c r="AY425" s="45"/>
      <c r="AZ425" s="45"/>
      <c r="BA425" s="45"/>
      <c r="BB425" s="45"/>
      <c r="BC425" s="45"/>
      <c r="BD425" s="45"/>
      <c r="BE425" s="45"/>
      <c r="BF425" s="45"/>
      <c r="BG425" s="45"/>
      <c r="BH425" s="45"/>
      <c r="BI425" s="45"/>
      <c r="BJ425" s="45"/>
      <c r="BK425" s="45"/>
      <c r="BL425" s="45"/>
      <c r="BM425" s="45"/>
      <c r="BN425" s="51"/>
      <c r="BO425" s="51"/>
      <c r="BP425" s="45"/>
      <c r="BQ425" s="45"/>
      <c r="BR425" s="45"/>
      <c r="BS425" s="45"/>
      <c r="BT425" s="45"/>
      <c r="BU425" s="45"/>
      <c r="BV425" s="45"/>
      <c r="BW425" s="45"/>
      <c r="BX425" s="45"/>
      <c r="BY425" s="45"/>
      <c r="BZ425" s="45"/>
      <c r="CA425" s="45"/>
      <c r="CB425" s="45"/>
      <c r="CC425" s="45"/>
      <c r="CD425" s="45"/>
      <c r="CE425" s="52"/>
      <c r="CF425" s="53"/>
      <c r="CG425" s="53"/>
      <c r="CH425" s="53"/>
      <c r="CI425" s="53"/>
      <c r="CX425" s="37"/>
    </row>
    <row r="426" ht="15" customHeight="1" spans="2:102">
      <c r="B426" s="45"/>
      <c r="C426" s="45"/>
      <c r="D426" s="51"/>
      <c r="E426" s="51"/>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c r="AY426" s="45"/>
      <c r="AZ426" s="45"/>
      <c r="BA426" s="45"/>
      <c r="BB426" s="45"/>
      <c r="BC426" s="45"/>
      <c r="BD426" s="45"/>
      <c r="BE426" s="45"/>
      <c r="BF426" s="45"/>
      <c r="BG426" s="45"/>
      <c r="BH426" s="45"/>
      <c r="BI426" s="45"/>
      <c r="BJ426" s="45"/>
      <c r="BK426" s="45"/>
      <c r="BL426" s="45"/>
      <c r="BM426" s="45"/>
      <c r="BN426" s="51"/>
      <c r="BO426" s="51"/>
      <c r="BP426" s="45"/>
      <c r="BQ426" s="45"/>
      <c r="BR426" s="45"/>
      <c r="BS426" s="45"/>
      <c r="BT426" s="45"/>
      <c r="BU426" s="45"/>
      <c r="BV426" s="45"/>
      <c r="BW426" s="45"/>
      <c r="BX426" s="45"/>
      <c r="BY426" s="45"/>
      <c r="BZ426" s="45"/>
      <c r="CA426" s="45"/>
      <c r="CB426" s="45"/>
      <c r="CC426" s="45"/>
      <c r="CD426" s="45"/>
      <c r="CE426" s="52"/>
      <c r="CF426" s="53"/>
      <c r="CG426" s="53"/>
      <c r="CH426" s="53"/>
      <c r="CI426" s="53"/>
      <c r="CX426" s="37"/>
    </row>
    <row r="427" ht="15" customHeight="1" spans="2:102">
      <c r="B427" s="45"/>
      <c r="C427" s="45"/>
      <c r="D427" s="51"/>
      <c r="E427" s="51"/>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c r="AY427" s="45"/>
      <c r="AZ427" s="45"/>
      <c r="BA427" s="45"/>
      <c r="BB427" s="45"/>
      <c r="BC427" s="45"/>
      <c r="BD427" s="45"/>
      <c r="BE427" s="45"/>
      <c r="BF427" s="45"/>
      <c r="BG427" s="45"/>
      <c r="BH427" s="45"/>
      <c r="BI427" s="45"/>
      <c r="BJ427" s="45"/>
      <c r="BK427" s="45"/>
      <c r="BL427" s="45"/>
      <c r="BM427" s="45"/>
      <c r="BN427" s="51"/>
      <c r="BO427" s="51"/>
      <c r="BP427" s="45"/>
      <c r="BQ427" s="45"/>
      <c r="BR427" s="45"/>
      <c r="BS427" s="45"/>
      <c r="BT427" s="45"/>
      <c r="BU427" s="45"/>
      <c r="BV427" s="45"/>
      <c r="BW427" s="45"/>
      <c r="BX427" s="45"/>
      <c r="BY427" s="45"/>
      <c r="BZ427" s="45"/>
      <c r="CA427" s="45"/>
      <c r="CB427" s="45"/>
      <c r="CC427" s="45"/>
      <c r="CD427" s="45"/>
      <c r="CE427" s="52"/>
      <c r="CF427" s="53"/>
      <c r="CG427" s="53"/>
      <c r="CH427" s="53"/>
      <c r="CI427" s="53"/>
      <c r="CX427" s="37"/>
    </row>
    <row r="428" ht="15" customHeight="1" spans="2:102">
      <c r="B428" s="45"/>
      <c r="C428" s="45"/>
      <c r="D428" s="51"/>
      <c r="E428" s="51"/>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c r="AY428" s="45"/>
      <c r="AZ428" s="45"/>
      <c r="BA428" s="45"/>
      <c r="BB428" s="45"/>
      <c r="BC428" s="45"/>
      <c r="BD428" s="45"/>
      <c r="BE428" s="45"/>
      <c r="BF428" s="45"/>
      <c r="BG428" s="45"/>
      <c r="BH428" s="45"/>
      <c r="BI428" s="45"/>
      <c r="BJ428" s="45"/>
      <c r="BK428" s="45"/>
      <c r="BL428" s="45"/>
      <c r="BM428" s="45"/>
      <c r="BN428" s="51"/>
      <c r="BO428" s="51"/>
      <c r="BP428" s="45"/>
      <c r="BQ428" s="45"/>
      <c r="BR428" s="45"/>
      <c r="BS428" s="45"/>
      <c r="BT428" s="45"/>
      <c r="BU428" s="45"/>
      <c r="BV428" s="45"/>
      <c r="BW428" s="45"/>
      <c r="BX428" s="45"/>
      <c r="BY428" s="45"/>
      <c r="BZ428" s="45"/>
      <c r="CA428" s="45"/>
      <c r="CB428" s="45"/>
      <c r="CC428" s="45"/>
      <c r="CD428" s="45"/>
      <c r="CE428" s="52"/>
      <c r="CF428" s="53"/>
      <c r="CG428" s="53"/>
      <c r="CH428" s="53"/>
      <c r="CI428" s="53"/>
      <c r="CX428" s="37"/>
    </row>
    <row r="429" ht="15" customHeight="1" spans="2:102">
      <c r="B429" s="45"/>
      <c r="C429" s="45"/>
      <c r="D429" s="51"/>
      <c r="E429" s="51"/>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c r="AY429" s="45"/>
      <c r="AZ429" s="45"/>
      <c r="BA429" s="45"/>
      <c r="BB429" s="45"/>
      <c r="BC429" s="45"/>
      <c r="BD429" s="45"/>
      <c r="BE429" s="45"/>
      <c r="BF429" s="45"/>
      <c r="BG429" s="45"/>
      <c r="BH429" s="45"/>
      <c r="BI429" s="45"/>
      <c r="BJ429" s="45"/>
      <c r="BK429" s="45"/>
      <c r="BL429" s="45"/>
      <c r="BM429" s="45"/>
      <c r="BN429" s="51"/>
      <c r="BO429" s="51"/>
      <c r="BP429" s="45"/>
      <c r="BQ429" s="45"/>
      <c r="BR429" s="45"/>
      <c r="BS429" s="45"/>
      <c r="BT429" s="45"/>
      <c r="BU429" s="45"/>
      <c r="BV429" s="45"/>
      <c r="BW429" s="45"/>
      <c r="BX429" s="45"/>
      <c r="BY429" s="45"/>
      <c r="BZ429" s="45"/>
      <c r="CA429" s="45"/>
      <c r="CB429" s="45"/>
      <c r="CC429" s="45"/>
      <c r="CD429" s="45"/>
      <c r="CE429" s="52"/>
      <c r="CF429" s="53"/>
      <c r="CG429" s="53"/>
      <c r="CH429" s="53"/>
      <c r="CI429" s="53"/>
      <c r="CX429" s="37"/>
    </row>
    <row r="430" ht="15" customHeight="1" spans="2:102">
      <c r="B430" s="45"/>
      <c r="C430" s="45"/>
      <c r="D430" s="51"/>
      <c r="E430" s="51"/>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c r="AY430" s="45"/>
      <c r="AZ430" s="45"/>
      <c r="BA430" s="45"/>
      <c r="BB430" s="45"/>
      <c r="BC430" s="45"/>
      <c r="BD430" s="45"/>
      <c r="BE430" s="45"/>
      <c r="BF430" s="45"/>
      <c r="BG430" s="45"/>
      <c r="BH430" s="45"/>
      <c r="BI430" s="45"/>
      <c r="BJ430" s="45"/>
      <c r="BK430" s="45"/>
      <c r="BL430" s="45"/>
      <c r="BM430" s="45"/>
      <c r="BN430" s="51"/>
      <c r="BO430" s="51"/>
      <c r="BP430" s="45"/>
      <c r="BQ430" s="45"/>
      <c r="BR430" s="45"/>
      <c r="BS430" s="45"/>
      <c r="BT430" s="45"/>
      <c r="BU430" s="45"/>
      <c r="BV430" s="45"/>
      <c r="BW430" s="45"/>
      <c r="BX430" s="45"/>
      <c r="BY430" s="45"/>
      <c r="BZ430" s="45"/>
      <c r="CA430" s="45"/>
      <c r="CB430" s="45"/>
      <c r="CC430" s="45"/>
      <c r="CD430" s="45"/>
      <c r="CE430" s="52"/>
      <c r="CF430" s="53"/>
      <c r="CG430" s="53"/>
      <c r="CH430" s="53"/>
      <c r="CI430" s="53"/>
      <c r="CX430" s="37"/>
    </row>
    <row r="431" ht="15" customHeight="1" spans="2:102">
      <c r="B431" s="45"/>
      <c r="C431" s="45"/>
      <c r="D431" s="51"/>
      <c r="E431" s="51"/>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c r="AY431" s="45"/>
      <c r="AZ431" s="45"/>
      <c r="BA431" s="45"/>
      <c r="BB431" s="45"/>
      <c r="BC431" s="45"/>
      <c r="BD431" s="45"/>
      <c r="BE431" s="45"/>
      <c r="BF431" s="45"/>
      <c r="BG431" s="45"/>
      <c r="BH431" s="45"/>
      <c r="BI431" s="45"/>
      <c r="BJ431" s="45"/>
      <c r="BK431" s="45"/>
      <c r="BL431" s="45"/>
      <c r="BM431" s="45"/>
      <c r="BN431" s="51"/>
      <c r="BO431" s="51"/>
      <c r="BP431" s="45"/>
      <c r="BQ431" s="45"/>
      <c r="BR431" s="45"/>
      <c r="BS431" s="45"/>
      <c r="BT431" s="45"/>
      <c r="BU431" s="45"/>
      <c r="BV431" s="45"/>
      <c r="BW431" s="45"/>
      <c r="BX431" s="45"/>
      <c r="BY431" s="45"/>
      <c r="BZ431" s="45"/>
      <c r="CA431" s="45"/>
      <c r="CB431" s="45"/>
      <c r="CC431" s="45"/>
      <c r="CD431" s="45"/>
      <c r="CE431" s="52"/>
      <c r="CF431" s="53"/>
      <c r="CG431" s="53"/>
      <c r="CH431" s="53"/>
      <c r="CI431" s="53"/>
      <c r="CX431" s="37"/>
    </row>
    <row r="432" ht="15" customHeight="1" spans="2:102">
      <c r="B432" s="45"/>
      <c r="C432" s="45"/>
      <c r="D432" s="51"/>
      <c r="E432" s="51"/>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c r="AY432" s="45"/>
      <c r="AZ432" s="45"/>
      <c r="BA432" s="45"/>
      <c r="BB432" s="45"/>
      <c r="BC432" s="45"/>
      <c r="BD432" s="45"/>
      <c r="BE432" s="45"/>
      <c r="BF432" s="45"/>
      <c r="BG432" s="45"/>
      <c r="BH432" s="45"/>
      <c r="BI432" s="45"/>
      <c r="BJ432" s="45"/>
      <c r="BK432" s="45"/>
      <c r="BL432" s="45"/>
      <c r="BM432" s="45"/>
      <c r="BN432" s="51"/>
      <c r="BO432" s="51"/>
      <c r="BP432" s="45"/>
      <c r="BQ432" s="45"/>
      <c r="BR432" s="45"/>
      <c r="BS432" s="45"/>
      <c r="BT432" s="45"/>
      <c r="BU432" s="45"/>
      <c r="BV432" s="45"/>
      <c r="BW432" s="45"/>
      <c r="BX432" s="45"/>
      <c r="BY432" s="45"/>
      <c r="BZ432" s="45"/>
      <c r="CA432" s="45"/>
      <c r="CB432" s="45"/>
      <c r="CC432" s="45"/>
      <c r="CD432" s="45"/>
      <c r="CE432" s="52"/>
      <c r="CF432" s="53"/>
      <c r="CG432" s="53"/>
      <c r="CH432" s="53"/>
      <c r="CI432" s="53"/>
      <c r="CX432" s="37"/>
    </row>
    <row r="433" ht="15" customHeight="1" spans="2:102">
      <c r="B433" s="45"/>
      <c r="C433" s="45"/>
      <c r="D433" s="51"/>
      <c r="E433" s="51"/>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c r="AY433" s="45"/>
      <c r="AZ433" s="45"/>
      <c r="BA433" s="45"/>
      <c r="BB433" s="45"/>
      <c r="BC433" s="45"/>
      <c r="BD433" s="45"/>
      <c r="BE433" s="45"/>
      <c r="BF433" s="45"/>
      <c r="BG433" s="45"/>
      <c r="BH433" s="45"/>
      <c r="BI433" s="45"/>
      <c r="BJ433" s="45"/>
      <c r="BK433" s="45"/>
      <c r="BL433" s="45"/>
      <c r="BM433" s="45"/>
      <c r="BN433" s="51"/>
      <c r="BO433" s="51"/>
      <c r="BP433" s="45"/>
      <c r="BQ433" s="45"/>
      <c r="BR433" s="45"/>
      <c r="BS433" s="45"/>
      <c r="BT433" s="45"/>
      <c r="BU433" s="45"/>
      <c r="BV433" s="45"/>
      <c r="BW433" s="45"/>
      <c r="BX433" s="45"/>
      <c r="BY433" s="45"/>
      <c r="BZ433" s="45"/>
      <c r="CA433" s="45"/>
      <c r="CB433" s="45"/>
      <c r="CC433" s="45"/>
      <c r="CD433" s="45"/>
      <c r="CE433" s="52"/>
      <c r="CF433" s="53"/>
      <c r="CG433" s="53"/>
      <c r="CH433" s="53"/>
      <c r="CI433" s="53"/>
      <c r="CX433" s="37"/>
    </row>
    <row r="434" ht="15" customHeight="1" spans="2:102">
      <c r="B434" s="45"/>
      <c r="C434" s="45"/>
      <c r="D434" s="51"/>
      <c r="E434" s="51"/>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c r="AY434" s="45"/>
      <c r="AZ434" s="45"/>
      <c r="BA434" s="45"/>
      <c r="BB434" s="45"/>
      <c r="BC434" s="45"/>
      <c r="BD434" s="45"/>
      <c r="BE434" s="45"/>
      <c r="BF434" s="45"/>
      <c r="BG434" s="45"/>
      <c r="BH434" s="45"/>
      <c r="BI434" s="45"/>
      <c r="BJ434" s="45"/>
      <c r="BK434" s="45"/>
      <c r="BL434" s="45"/>
      <c r="BM434" s="45"/>
      <c r="BN434" s="51"/>
      <c r="BO434" s="51"/>
      <c r="BP434" s="45"/>
      <c r="BQ434" s="45"/>
      <c r="BR434" s="45"/>
      <c r="BS434" s="45"/>
      <c r="BT434" s="45"/>
      <c r="BU434" s="45"/>
      <c r="BV434" s="45"/>
      <c r="BW434" s="45"/>
      <c r="BX434" s="45"/>
      <c r="BY434" s="45"/>
      <c r="BZ434" s="45"/>
      <c r="CA434" s="45"/>
      <c r="CB434" s="45"/>
      <c r="CC434" s="45"/>
      <c r="CD434" s="45"/>
      <c r="CE434" s="52"/>
      <c r="CF434" s="53"/>
      <c r="CG434" s="53"/>
      <c r="CH434" s="53"/>
      <c r="CI434" s="53"/>
      <c r="CX434" s="37"/>
    </row>
    <row r="435" ht="15" customHeight="1" spans="2:102">
      <c r="B435" s="45"/>
      <c r="C435" s="45"/>
      <c r="D435" s="51"/>
      <c r="E435" s="51"/>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c r="AY435" s="45"/>
      <c r="AZ435" s="45"/>
      <c r="BA435" s="45"/>
      <c r="BB435" s="45"/>
      <c r="BC435" s="45"/>
      <c r="BD435" s="45"/>
      <c r="BE435" s="45"/>
      <c r="BF435" s="45"/>
      <c r="BG435" s="45"/>
      <c r="BH435" s="45"/>
      <c r="BI435" s="45"/>
      <c r="BJ435" s="45"/>
      <c r="BK435" s="45"/>
      <c r="BL435" s="45"/>
      <c r="BM435" s="45"/>
      <c r="BN435" s="51"/>
      <c r="BO435" s="51"/>
      <c r="BP435" s="45"/>
      <c r="BQ435" s="45"/>
      <c r="BR435" s="45"/>
      <c r="BS435" s="45"/>
      <c r="BT435" s="45"/>
      <c r="BU435" s="45"/>
      <c r="BV435" s="45"/>
      <c r="BW435" s="45"/>
      <c r="BX435" s="45"/>
      <c r="BY435" s="45"/>
      <c r="BZ435" s="45"/>
      <c r="CA435" s="45"/>
      <c r="CB435" s="45"/>
      <c r="CC435" s="45"/>
      <c r="CD435" s="45"/>
      <c r="CE435" s="52"/>
      <c r="CF435" s="53"/>
      <c r="CG435" s="53"/>
      <c r="CH435" s="53"/>
      <c r="CI435" s="53"/>
      <c r="CX435" s="37"/>
    </row>
    <row r="436" ht="15" customHeight="1" spans="2:102">
      <c r="B436" s="45"/>
      <c r="C436" s="45"/>
      <c r="D436" s="51"/>
      <c r="E436" s="51"/>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c r="AY436" s="45"/>
      <c r="AZ436" s="45"/>
      <c r="BA436" s="45"/>
      <c r="BB436" s="45"/>
      <c r="BC436" s="45"/>
      <c r="BD436" s="45"/>
      <c r="BE436" s="45"/>
      <c r="BF436" s="45"/>
      <c r="BG436" s="45"/>
      <c r="BH436" s="45"/>
      <c r="BI436" s="45"/>
      <c r="BJ436" s="45"/>
      <c r="BK436" s="45"/>
      <c r="BL436" s="45"/>
      <c r="BM436" s="45"/>
      <c r="BN436" s="51"/>
      <c r="BO436" s="51"/>
      <c r="BP436" s="45"/>
      <c r="BQ436" s="45"/>
      <c r="BR436" s="45"/>
      <c r="BS436" s="45"/>
      <c r="BT436" s="45"/>
      <c r="BU436" s="45"/>
      <c r="BV436" s="45"/>
      <c r="BW436" s="45"/>
      <c r="BX436" s="45"/>
      <c r="BY436" s="45"/>
      <c r="BZ436" s="45"/>
      <c r="CA436" s="45"/>
      <c r="CB436" s="45"/>
      <c r="CC436" s="45"/>
      <c r="CD436" s="45"/>
      <c r="CE436" s="52"/>
      <c r="CF436" s="53"/>
      <c r="CG436" s="53"/>
      <c r="CH436" s="53"/>
      <c r="CI436" s="53"/>
      <c r="CX436" s="37"/>
    </row>
    <row r="437" ht="15" customHeight="1" spans="2:102">
      <c r="B437" s="45"/>
      <c r="C437" s="45"/>
      <c r="D437" s="51"/>
      <c r="E437" s="51"/>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c r="AY437" s="45"/>
      <c r="AZ437" s="45"/>
      <c r="BA437" s="45"/>
      <c r="BB437" s="45"/>
      <c r="BC437" s="45"/>
      <c r="BD437" s="45"/>
      <c r="BE437" s="45"/>
      <c r="BF437" s="45"/>
      <c r="BG437" s="45"/>
      <c r="BH437" s="45"/>
      <c r="BI437" s="45"/>
      <c r="BJ437" s="45"/>
      <c r="BK437" s="45"/>
      <c r="BL437" s="45"/>
      <c r="BM437" s="45"/>
      <c r="BN437" s="51"/>
      <c r="BO437" s="51"/>
      <c r="BP437" s="45"/>
      <c r="BQ437" s="45"/>
      <c r="BR437" s="45"/>
      <c r="BS437" s="45"/>
      <c r="BT437" s="45"/>
      <c r="BU437" s="45"/>
      <c r="BV437" s="45"/>
      <c r="BW437" s="45"/>
      <c r="BX437" s="45"/>
      <c r="BY437" s="45"/>
      <c r="BZ437" s="45"/>
      <c r="CA437" s="45"/>
      <c r="CB437" s="45"/>
      <c r="CC437" s="45"/>
      <c r="CD437" s="45"/>
      <c r="CE437" s="52"/>
      <c r="CF437" s="53"/>
      <c r="CG437" s="53"/>
      <c r="CH437" s="53"/>
      <c r="CI437" s="53"/>
      <c r="CX437" s="37"/>
    </row>
    <row r="438" ht="15" customHeight="1" spans="2:102">
      <c r="B438" s="45"/>
      <c r="C438" s="45"/>
      <c r="D438" s="51"/>
      <c r="E438" s="51"/>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5"/>
      <c r="BG438" s="45"/>
      <c r="BH438" s="45"/>
      <c r="BI438" s="45"/>
      <c r="BJ438" s="45"/>
      <c r="BK438" s="45"/>
      <c r="BL438" s="45"/>
      <c r="BM438" s="45"/>
      <c r="BN438" s="51"/>
      <c r="BO438" s="51"/>
      <c r="BP438" s="45"/>
      <c r="BQ438" s="45"/>
      <c r="BR438" s="45"/>
      <c r="BS438" s="45"/>
      <c r="BT438" s="45"/>
      <c r="BU438" s="45"/>
      <c r="BV438" s="45"/>
      <c r="BW438" s="45"/>
      <c r="BX438" s="45"/>
      <c r="BY438" s="45"/>
      <c r="BZ438" s="45"/>
      <c r="CA438" s="45"/>
      <c r="CB438" s="45"/>
      <c r="CC438" s="45"/>
      <c r="CD438" s="45"/>
      <c r="CE438" s="52"/>
      <c r="CF438" s="53"/>
      <c r="CG438" s="53"/>
      <c r="CH438" s="53"/>
      <c r="CI438" s="53"/>
      <c r="CX438" s="37"/>
    </row>
    <row r="439" ht="15" customHeight="1" spans="2:102">
      <c r="B439" s="45"/>
      <c r="C439" s="45"/>
      <c r="D439" s="51"/>
      <c r="E439" s="51"/>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c r="AY439" s="45"/>
      <c r="AZ439" s="45"/>
      <c r="BA439" s="45"/>
      <c r="BB439" s="45"/>
      <c r="BC439" s="45"/>
      <c r="BD439" s="45"/>
      <c r="BE439" s="45"/>
      <c r="BF439" s="45"/>
      <c r="BG439" s="45"/>
      <c r="BH439" s="45"/>
      <c r="BI439" s="45"/>
      <c r="BJ439" s="45"/>
      <c r="BK439" s="45"/>
      <c r="BL439" s="45"/>
      <c r="BM439" s="45"/>
      <c r="BN439" s="51"/>
      <c r="BO439" s="51"/>
      <c r="BP439" s="45"/>
      <c r="BQ439" s="45"/>
      <c r="BR439" s="45"/>
      <c r="BS439" s="45"/>
      <c r="BT439" s="45"/>
      <c r="BU439" s="45"/>
      <c r="BV439" s="45"/>
      <c r="BW439" s="45"/>
      <c r="BX439" s="45"/>
      <c r="BY439" s="45"/>
      <c r="BZ439" s="45"/>
      <c r="CA439" s="45"/>
      <c r="CB439" s="45"/>
      <c r="CC439" s="45"/>
      <c r="CD439" s="45"/>
      <c r="CE439" s="52"/>
      <c r="CF439" s="53"/>
      <c r="CG439" s="53"/>
      <c r="CH439" s="53"/>
      <c r="CI439" s="53"/>
      <c r="CX439" s="37"/>
    </row>
    <row r="440" ht="15" customHeight="1" spans="2:102">
      <c r="B440" s="45"/>
      <c r="C440" s="45"/>
      <c r="D440" s="51"/>
      <c r="E440" s="51"/>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c r="AY440" s="45"/>
      <c r="AZ440" s="45"/>
      <c r="BA440" s="45"/>
      <c r="BB440" s="45"/>
      <c r="BC440" s="45"/>
      <c r="BD440" s="45"/>
      <c r="BE440" s="45"/>
      <c r="BF440" s="45"/>
      <c r="BG440" s="45"/>
      <c r="BH440" s="45"/>
      <c r="BI440" s="45"/>
      <c r="BJ440" s="45"/>
      <c r="BK440" s="45"/>
      <c r="BL440" s="45"/>
      <c r="BM440" s="45"/>
      <c r="BN440" s="51"/>
      <c r="BO440" s="51"/>
      <c r="BP440" s="45"/>
      <c r="BQ440" s="45"/>
      <c r="BR440" s="45"/>
      <c r="BS440" s="45"/>
      <c r="BT440" s="45"/>
      <c r="BU440" s="45"/>
      <c r="BV440" s="45"/>
      <c r="BW440" s="45"/>
      <c r="BX440" s="45"/>
      <c r="BY440" s="45"/>
      <c r="BZ440" s="45"/>
      <c r="CA440" s="45"/>
      <c r="CB440" s="45"/>
      <c r="CC440" s="45"/>
      <c r="CD440" s="45"/>
      <c r="CE440" s="52"/>
      <c r="CF440" s="53"/>
      <c r="CG440" s="53"/>
      <c r="CH440" s="53"/>
      <c r="CI440" s="53"/>
      <c r="CX440" s="37"/>
    </row>
    <row r="441" ht="15" customHeight="1" spans="2:102">
      <c r="B441" s="45"/>
      <c r="C441" s="45"/>
      <c r="D441" s="51"/>
      <c r="E441" s="51"/>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c r="AY441" s="45"/>
      <c r="AZ441" s="45"/>
      <c r="BA441" s="45"/>
      <c r="BB441" s="45"/>
      <c r="BC441" s="45"/>
      <c r="BD441" s="45"/>
      <c r="BE441" s="45"/>
      <c r="BF441" s="45"/>
      <c r="BG441" s="45"/>
      <c r="BH441" s="45"/>
      <c r="BI441" s="45"/>
      <c r="BJ441" s="45"/>
      <c r="BK441" s="45"/>
      <c r="BL441" s="45"/>
      <c r="BM441" s="45"/>
      <c r="BN441" s="51"/>
      <c r="BO441" s="51"/>
      <c r="BP441" s="45"/>
      <c r="BQ441" s="45"/>
      <c r="BR441" s="45"/>
      <c r="BS441" s="45"/>
      <c r="BT441" s="45"/>
      <c r="BU441" s="45"/>
      <c r="BV441" s="45"/>
      <c r="BW441" s="45"/>
      <c r="BX441" s="45"/>
      <c r="BY441" s="45"/>
      <c r="BZ441" s="45"/>
      <c r="CA441" s="45"/>
      <c r="CB441" s="45"/>
      <c r="CC441" s="45"/>
      <c r="CD441" s="45"/>
      <c r="CE441" s="52"/>
      <c r="CF441" s="53"/>
      <c r="CG441" s="53"/>
      <c r="CH441" s="53"/>
      <c r="CI441" s="53"/>
      <c r="CX441" s="37"/>
    </row>
    <row r="442" ht="15" customHeight="1" spans="2:102">
      <c r="B442" s="45"/>
      <c r="C442" s="45"/>
      <c r="D442" s="51"/>
      <c r="E442" s="51"/>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c r="AY442" s="45"/>
      <c r="AZ442" s="45"/>
      <c r="BA442" s="45"/>
      <c r="BB442" s="45"/>
      <c r="BC442" s="45"/>
      <c r="BD442" s="45"/>
      <c r="BE442" s="45"/>
      <c r="BF442" s="45"/>
      <c r="BG442" s="45"/>
      <c r="BH442" s="45"/>
      <c r="BI442" s="45"/>
      <c r="BJ442" s="45"/>
      <c r="BK442" s="45"/>
      <c r="BL442" s="45"/>
      <c r="BM442" s="45"/>
      <c r="BN442" s="51"/>
      <c r="BO442" s="51"/>
      <c r="BP442" s="45"/>
      <c r="BQ442" s="45"/>
      <c r="BR442" s="45"/>
      <c r="BS442" s="45"/>
      <c r="BT442" s="45"/>
      <c r="BU442" s="45"/>
      <c r="BV442" s="45"/>
      <c r="BW442" s="45"/>
      <c r="BX442" s="45"/>
      <c r="BY442" s="45"/>
      <c r="BZ442" s="45"/>
      <c r="CA442" s="45"/>
      <c r="CB442" s="45"/>
      <c r="CC442" s="45"/>
      <c r="CD442" s="45"/>
      <c r="CE442" s="52"/>
      <c r="CF442" s="53"/>
      <c r="CG442" s="53"/>
      <c r="CH442" s="53"/>
      <c r="CI442" s="53"/>
      <c r="CX442" s="37"/>
    </row>
    <row r="443" ht="15" customHeight="1" spans="2:102">
      <c r="B443" s="45"/>
      <c r="C443" s="45"/>
      <c r="D443" s="51"/>
      <c r="E443" s="51"/>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c r="AY443" s="45"/>
      <c r="AZ443" s="45"/>
      <c r="BA443" s="45"/>
      <c r="BB443" s="45"/>
      <c r="BC443" s="45"/>
      <c r="BD443" s="45"/>
      <c r="BE443" s="45"/>
      <c r="BF443" s="45"/>
      <c r="BG443" s="45"/>
      <c r="BH443" s="45"/>
      <c r="BI443" s="45"/>
      <c r="BJ443" s="45"/>
      <c r="BK443" s="45"/>
      <c r="BL443" s="45"/>
      <c r="BM443" s="45"/>
      <c r="BN443" s="51"/>
      <c r="BO443" s="51"/>
      <c r="BP443" s="45"/>
      <c r="BQ443" s="45"/>
      <c r="BR443" s="45"/>
      <c r="BS443" s="45"/>
      <c r="BT443" s="45"/>
      <c r="BU443" s="45"/>
      <c r="BV443" s="45"/>
      <c r="BW443" s="45"/>
      <c r="BX443" s="45"/>
      <c r="BY443" s="45"/>
      <c r="BZ443" s="45"/>
      <c r="CA443" s="45"/>
      <c r="CB443" s="45"/>
      <c r="CC443" s="45"/>
      <c r="CD443" s="45"/>
      <c r="CE443" s="52"/>
      <c r="CF443" s="53"/>
      <c r="CG443" s="53"/>
      <c r="CH443" s="53"/>
      <c r="CI443" s="53"/>
      <c r="CX443" s="37"/>
    </row>
    <row r="444" ht="15" customHeight="1" spans="2:102">
      <c r="B444" s="45"/>
      <c r="C444" s="45"/>
      <c r="D444" s="51"/>
      <c r="E444" s="51"/>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c r="AY444" s="45"/>
      <c r="AZ444" s="45"/>
      <c r="BA444" s="45"/>
      <c r="BB444" s="45"/>
      <c r="BC444" s="45"/>
      <c r="BD444" s="45"/>
      <c r="BE444" s="45"/>
      <c r="BF444" s="45"/>
      <c r="BG444" s="45"/>
      <c r="BH444" s="45"/>
      <c r="BI444" s="45"/>
      <c r="BJ444" s="45"/>
      <c r="BK444" s="45"/>
      <c r="BL444" s="45"/>
      <c r="BM444" s="45"/>
      <c r="BN444" s="51"/>
      <c r="BO444" s="51"/>
      <c r="BP444" s="45"/>
      <c r="BQ444" s="45"/>
      <c r="BR444" s="45"/>
      <c r="BS444" s="45"/>
      <c r="BT444" s="45"/>
      <c r="BU444" s="45"/>
      <c r="BV444" s="45"/>
      <c r="BW444" s="45"/>
      <c r="BX444" s="45"/>
      <c r="BY444" s="45"/>
      <c r="BZ444" s="45"/>
      <c r="CA444" s="45"/>
      <c r="CB444" s="45"/>
      <c r="CC444" s="45"/>
      <c r="CD444" s="45"/>
      <c r="CE444" s="52"/>
      <c r="CF444" s="53"/>
      <c r="CG444" s="53"/>
      <c r="CH444" s="53"/>
      <c r="CI444" s="53"/>
      <c r="CX444" s="37"/>
    </row>
    <row r="445" ht="15" customHeight="1" spans="2:102">
      <c r="B445" s="45"/>
      <c r="C445" s="45"/>
      <c r="D445" s="51"/>
      <c r="E445" s="51"/>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c r="AY445" s="45"/>
      <c r="AZ445" s="45"/>
      <c r="BA445" s="45"/>
      <c r="BB445" s="45"/>
      <c r="BC445" s="45"/>
      <c r="BD445" s="45"/>
      <c r="BE445" s="45"/>
      <c r="BF445" s="45"/>
      <c r="BG445" s="45"/>
      <c r="BH445" s="45"/>
      <c r="BI445" s="45"/>
      <c r="BJ445" s="45"/>
      <c r="BK445" s="45"/>
      <c r="BL445" s="45"/>
      <c r="BM445" s="45"/>
      <c r="BN445" s="51"/>
      <c r="BO445" s="51"/>
      <c r="BP445" s="45"/>
      <c r="BQ445" s="45"/>
      <c r="BR445" s="45"/>
      <c r="BS445" s="45"/>
      <c r="BT445" s="45"/>
      <c r="BU445" s="45"/>
      <c r="BV445" s="45"/>
      <c r="BW445" s="45"/>
      <c r="BX445" s="45"/>
      <c r="BY445" s="45"/>
      <c r="BZ445" s="45"/>
      <c r="CA445" s="45"/>
      <c r="CB445" s="45"/>
      <c r="CC445" s="45"/>
      <c r="CD445" s="45"/>
      <c r="CE445" s="52"/>
      <c r="CF445" s="53"/>
      <c r="CG445" s="53"/>
      <c r="CH445" s="53"/>
      <c r="CI445" s="53"/>
      <c r="CX445" s="37"/>
    </row>
    <row r="446" ht="15" customHeight="1" spans="2:102">
      <c r="B446" s="45"/>
      <c r="C446" s="45"/>
      <c r="D446" s="51"/>
      <c r="E446" s="51"/>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c r="AY446" s="45"/>
      <c r="AZ446" s="45"/>
      <c r="BA446" s="45"/>
      <c r="BB446" s="45"/>
      <c r="BC446" s="45"/>
      <c r="BD446" s="45"/>
      <c r="BE446" s="45"/>
      <c r="BF446" s="45"/>
      <c r="BG446" s="45"/>
      <c r="BH446" s="45"/>
      <c r="BI446" s="45"/>
      <c r="BJ446" s="45"/>
      <c r="BK446" s="45"/>
      <c r="BL446" s="45"/>
      <c r="BM446" s="45"/>
      <c r="BN446" s="51"/>
      <c r="BO446" s="51"/>
      <c r="BP446" s="45"/>
      <c r="BQ446" s="45"/>
      <c r="BR446" s="45"/>
      <c r="BS446" s="45"/>
      <c r="BT446" s="45"/>
      <c r="BU446" s="45"/>
      <c r="BV446" s="45"/>
      <c r="BW446" s="45"/>
      <c r="BX446" s="45"/>
      <c r="BY446" s="45"/>
      <c r="BZ446" s="45"/>
      <c r="CA446" s="45"/>
      <c r="CB446" s="45"/>
      <c r="CC446" s="45"/>
      <c r="CD446" s="45"/>
      <c r="CE446" s="52"/>
      <c r="CF446" s="53"/>
      <c r="CG446" s="53"/>
      <c r="CH446" s="53"/>
      <c r="CI446" s="53"/>
      <c r="CX446" s="37"/>
    </row>
    <row r="447" ht="15" customHeight="1" spans="2:102">
      <c r="B447" s="45"/>
      <c r="C447" s="45"/>
      <c r="D447" s="51"/>
      <c r="E447" s="51"/>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c r="AY447" s="45"/>
      <c r="AZ447" s="45"/>
      <c r="BA447" s="45"/>
      <c r="BB447" s="45"/>
      <c r="BC447" s="45"/>
      <c r="BD447" s="45"/>
      <c r="BE447" s="45"/>
      <c r="BF447" s="45"/>
      <c r="BG447" s="45"/>
      <c r="BH447" s="45"/>
      <c r="BI447" s="45"/>
      <c r="BJ447" s="45"/>
      <c r="BK447" s="45"/>
      <c r="BL447" s="45"/>
      <c r="BM447" s="45"/>
      <c r="BN447" s="51"/>
      <c r="BO447" s="51"/>
      <c r="BP447" s="45"/>
      <c r="BQ447" s="45"/>
      <c r="BR447" s="45"/>
      <c r="BS447" s="45"/>
      <c r="BT447" s="45"/>
      <c r="BU447" s="45"/>
      <c r="BV447" s="45"/>
      <c r="BW447" s="45"/>
      <c r="BX447" s="45"/>
      <c r="BY447" s="45"/>
      <c r="BZ447" s="45"/>
      <c r="CA447" s="45"/>
      <c r="CB447" s="45"/>
      <c r="CC447" s="45"/>
      <c r="CD447" s="45"/>
      <c r="CE447" s="52"/>
      <c r="CF447" s="53"/>
      <c r="CG447" s="53"/>
      <c r="CH447" s="53"/>
      <c r="CI447" s="53"/>
      <c r="CX447" s="37"/>
    </row>
    <row r="448" ht="15" customHeight="1" spans="2:102">
      <c r="B448" s="45"/>
      <c r="C448" s="45"/>
      <c r="D448" s="51"/>
      <c r="E448" s="51"/>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45"/>
      <c r="AP448" s="45"/>
      <c r="AQ448" s="45"/>
      <c r="AR448" s="45"/>
      <c r="AS448" s="45"/>
      <c r="AT448" s="45"/>
      <c r="AU448" s="45"/>
      <c r="AV448" s="45"/>
      <c r="AW448" s="45"/>
      <c r="AX448" s="45"/>
      <c r="AY448" s="45"/>
      <c r="AZ448" s="45"/>
      <c r="BA448" s="45"/>
      <c r="BB448" s="45"/>
      <c r="BC448" s="45"/>
      <c r="BD448" s="45"/>
      <c r="BE448" s="45"/>
      <c r="BF448" s="45"/>
      <c r="BG448" s="45"/>
      <c r="BH448" s="45"/>
      <c r="BI448" s="45"/>
      <c r="BJ448" s="45"/>
      <c r="BK448" s="45"/>
      <c r="BL448" s="45"/>
      <c r="BM448" s="45"/>
      <c r="BN448" s="51"/>
      <c r="BO448" s="51"/>
      <c r="BP448" s="45"/>
      <c r="BQ448" s="45"/>
      <c r="BR448" s="45"/>
      <c r="BS448" s="45"/>
      <c r="BT448" s="45"/>
      <c r="BU448" s="45"/>
      <c r="BV448" s="45"/>
      <c r="BW448" s="45"/>
      <c r="BX448" s="45"/>
      <c r="BY448" s="45"/>
      <c r="BZ448" s="45"/>
      <c r="CA448" s="45"/>
      <c r="CB448" s="45"/>
      <c r="CC448" s="45"/>
      <c r="CD448" s="45"/>
      <c r="CE448" s="52"/>
      <c r="CF448" s="53"/>
      <c r="CG448" s="53"/>
      <c r="CH448" s="53"/>
      <c r="CI448" s="53"/>
      <c r="CX448" s="37"/>
    </row>
    <row r="449" ht="15" customHeight="1" spans="2:102">
      <c r="B449" s="45"/>
      <c r="C449" s="45"/>
      <c r="D449" s="51"/>
      <c r="E449" s="51"/>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c r="AT449" s="45"/>
      <c r="AU449" s="45"/>
      <c r="AV449" s="45"/>
      <c r="AW449" s="45"/>
      <c r="AX449" s="45"/>
      <c r="AY449" s="45"/>
      <c r="AZ449" s="45"/>
      <c r="BA449" s="45"/>
      <c r="BB449" s="45"/>
      <c r="BC449" s="45"/>
      <c r="BD449" s="45"/>
      <c r="BE449" s="45"/>
      <c r="BF449" s="45"/>
      <c r="BG449" s="45"/>
      <c r="BH449" s="45"/>
      <c r="BI449" s="45"/>
      <c r="BJ449" s="45"/>
      <c r="BK449" s="45"/>
      <c r="BL449" s="45"/>
      <c r="BM449" s="45"/>
      <c r="BN449" s="51"/>
      <c r="BO449" s="51"/>
      <c r="BP449" s="45"/>
      <c r="BQ449" s="45"/>
      <c r="BR449" s="45"/>
      <c r="BS449" s="45"/>
      <c r="BT449" s="45"/>
      <c r="BU449" s="45"/>
      <c r="BV449" s="45"/>
      <c r="BW449" s="45"/>
      <c r="BX449" s="45"/>
      <c r="BY449" s="45"/>
      <c r="BZ449" s="45"/>
      <c r="CA449" s="45"/>
      <c r="CB449" s="45"/>
      <c r="CC449" s="45"/>
      <c r="CD449" s="45"/>
      <c r="CE449" s="52"/>
      <c r="CF449" s="53"/>
      <c r="CG449" s="53"/>
      <c r="CH449" s="53"/>
      <c r="CI449" s="53"/>
      <c r="CX449" s="37"/>
    </row>
    <row r="450" ht="15" customHeight="1" spans="2:102">
      <c r="B450" s="45"/>
      <c r="C450" s="45"/>
      <c r="D450" s="51"/>
      <c r="E450" s="51"/>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c r="AT450" s="45"/>
      <c r="AU450" s="45"/>
      <c r="AV450" s="45"/>
      <c r="AW450" s="45"/>
      <c r="AX450" s="45"/>
      <c r="AY450" s="45"/>
      <c r="AZ450" s="45"/>
      <c r="BA450" s="45"/>
      <c r="BB450" s="45"/>
      <c r="BC450" s="45"/>
      <c r="BD450" s="45"/>
      <c r="BE450" s="45"/>
      <c r="BF450" s="45"/>
      <c r="BG450" s="45"/>
      <c r="BH450" s="45"/>
      <c r="BI450" s="45"/>
      <c r="BJ450" s="45"/>
      <c r="BK450" s="45"/>
      <c r="BL450" s="45"/>
      <c r="BM450" s="45"/>
      <c r="BN450" s="51"/>
      <c r="BO450" s="51"/>
      <c r="BP450" s="45"/>
      <c r="BQ450" s="45"/>
      <c r="BR450" s="45"/>
      <c r="BS450" s="45"/>
      <c r="BT450" s="45"/>
      <c r="BU450" s="45"/>
      <c r="BV450" s="45"/>
      <c r="BW450" s="45"/>
      <c r="BX450" s="45"/>
      <c r="BY450" s="45"/>
      <c r="BZ450" s="45"/>
      <c r="CA450" s="45"/>
      <c r="CB450" s="45"/>
      <c r="CC450" s="45"/>
      <c r="CD450" s="45"/>
      <c r="CE450" s="52"/>
      <c r="CF450" s="53"/>
      <c r="CG450" s="53"/>
      <c r="CH450" s="53"/>
      <c r="CI450" s="53"/>
      <c r="CX450" s="37"/>
    </row>
    <row r="451" ht="15" customHeight="1" spans="2:102">
      <c r="B451" s="45"/>
      <c r="C451" s="45"/>
      <c r="D451" s="51"/>
      <c r="E451" s="51"/>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45"/>
      <c r="AP451" s="45"/>
      <c r="AQ451" s="45"/>
      <c r="AR451" s="45"/>
      <c r="AS451" s="45"/>
      <c r="AT451" s="45"/>
      <c r="AU451" s="45"/>
      <c r="AV451" s="45"/>
      <c r="AW451" s="45"/>
      <c r="AX451" s="45"/>
      <c r="AY451" s="45"/>
      <c r="AZ451" s="45"/>
      <c r="BA451" s="45"/>
      <c r="BB451" s="45"/>
      <c r="BC451" s="45"/>
      <c r="BD451" s="45"/>
      <c r="BE451" s="45"/>
      <c r="BF451" s="45"/>
      <c r="BG451" s="45"/>
      <c r="BH451" s="45"/>
      <c r="BI451" s="45"/>
      <c r="BJ451" s="45"/>
      <c r="BK451" s="45"/>
      <c r="BL451" s="45"/>
      <c r="BM451" s="45"/>
      <c r="BN451" s="51"/>
      <c r="BO451" s="51"/>
      <c r="BP451" s="45"/>
      <c r="BQ451" s="45"/>
      <c r="BR451" s="45"/>
      <c r="BS451" s="45"/>
      <c r="BT451" s="45"/>
      <c r="BU451" s="45"/>
      <c r="BV451" s="45"/>
      <c r="BW451" s="45"/>
      <c r="BX451" s="45"/>
      <c r="BY451" s="45"/>
      <c r="BZ451" s="45"/>
      <c r="CA451" s="45"/>
      <c r="CB451" s="45"/>
      <c r="CC451" s="45"/>
      <c r="CD451" s="45"/>
      <c r="CE451" s="52"/>
      <c r="CF451" s="53"/>
      <c r="CG451" s="53"/>
      <c r="CH451" s="53"/>
      <c r="CI451" s="53"/>
      <c r="CX451" s="37"/>
    </row>
    <row r="452" ht="15" customHeight="1" spans="2:102">
      <c r="B452" s="45"/>
      <c r="C452" s="45"/>
      <c r="D452" s="51"/>
      <c r="E452" s="51"/>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c r="AY452" s="45"/>
      <c r="AZ452" s="45"/>
      <c r="BA452" s="45"/>
      <c r="BB452" s="45"/>
      <c r="BC452" s="45"/>
      <c r="BD452" s="45"/>
      <c r="BE452" s="45"/>
      <c r="BF452" s="45"/>
      <c r="BG452" s="45"/>
      <c r="BH452" s="45"/>
      <c r="BI452" s="45"/>
      <c r="BJ452" s="45"/>
      <c r="BK452" s="45"/>
      <c r="BL452" s="45"/>
      <c r="BM452" s="45"/>
      <c r="BN452" s="51"/>
      <c r="BO452" s="51"/>
      <c r="BP452" s="45"/>
      <c r="BQ452" s="45"/>
      <c r="BR452" s="45"/>
      <c r="BS452" s="45"/>
      <c r="BT452" s="45"/>
      <c r="BU452" s="45"/>
      <c r="BV452" s="45"/>
      <c r="BW452" s="45"/>
      <c r="BX452" s="45"/>
      <c r="BY452" s="45"/>
      <c r="BZ452" s="45"/>
      <c r="CA452" s="45"/>
      <c r="CB452" s="45"/>
      <c r="CC452" s="45"/>
      <c r="CD452" s="45"/>
      <c r="CE452" s="52"/>
      <c r="CF452" s="53"/>
      <c r="CG452" s="53"/>
      <c r="CH452" s="53"/>
      <c r="CI452" s="53"/>
      <c r="CX452" s="37"/>
    </row>
    <row r="453" ht="15" customHeight="1" spans="2:102">
      <c r="B453" s="45"/>
      <c r="C453" s="45"/>
      <c r="D453" s="51"/>
      <c r="E453" s="51"/>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c r="AY453" s="45"/>
      <c r="AZ453" s="45"/>
      <c r="BA453" s="45"/>
      <c r="BB453" s="45"/>
      <c r="BC453" s="45"/>
      <c r="BD453" s="45"/>
      <c r="BE453" s="45"/>
      <c r="BF453" s="45"/>
      <c r="BG453" s="45"/>
      <c r="BH453" s="45"/>
      <c r="BI453" s="45"/>
      <c r="BJ453" s="45"/>
      <c r="BK453" s="45"/>
      <c r="BL453" s="45"/>
      <c r="BM453" s="45"/>
      <c r="BN453" s="51"/>
      <c r="BO453" s="51"/>
      <c r="BP453" s="45"/>
      <c r="BQ453" s="45"/>
      <c r="BR453" s="45"/>
      <c r="BS453" s="45"/>
      <c r="BT453" s="45"/>
      <c r="BU453" s="45"/>
      <c r="BV453" s="45"/>
      <c r="BW453" s="45"/>
      <c r="BX453" s="45"/>
      <c r="BY453" s="45"/>
      <c r="BZ453" s="45"/>
      <c r="CA453" s="45"/>
      <c r="CB453" s="45"/>
      <c r="CC453" s="45"/>
      <c r="CD453" s="45"/>
      <c r="CE453" s="52"/>
      <c r="CF453" s="53"/>
      <c r="CG453" s="53"/>
      <c r="CH453" s="53"/>
      <c r="CI453" s="53"/>
      <c r="CX453" s="37"/>
    </row>
    <row r="454" ht="15" customHeight="1" spans="2:102">
      <c r="B454" s="45"/>
      <c r="C454" s="45"/>
      <c r="D454" s="51"/>
      <c r="E454" s="51"/>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c r="AY454" s="45"/>
      <c r="AZ454" s="45"/>
      <c r="BA454" s="45"/>
      <c r="BB454" s="45"/>
      <c r="BC454" s="45"/>
      <c r="BD454" s="45"/>
      <c r="BE454" s="45"/>
      <c r="BF454" s="45"/>
      <c r="BG454" s="45"/>
      <c r="BH454" s="45"/>
      <c r="BI454" s="45"/>
      <c r="BJ454" s="45"/>
      <c r="BK454" s="45"/>
      <c r="BL454" s="45"/>
      <c r="BM454" s="45"/>
      <c r="BN454" s="51"/>
      <c r="BO454" s="51"/>
      <c r="BP454" s="45"/>
      <c r="BQ454" s="45"/>
      <c r="BR454" s="45"/>
      <c r="BS454" s="45"/>
      <c r="BT454" s="45"/>
      <c r="BU454" s="45"/>
      <c r="BV454" s="45"/>
      <c r="BW454" s="45"/>
      <c r="BX454" s="45"/>
      <c r="BY454" s="45"/>
      <c r="BZ454" s="45"/>
      <c r="CA454" s="45"/>
      <c r="CB454" s="45"/>
      <c r="CC454" s="45"/>
      <c r="CD454" s="45"/>
      <c r="CE454" s="52"/>
      <c r="CF454" s="53"/>
      <c r="CG454" s="53"/>
      <c r="CH454" s="53"/>
      <c r="CI454" s="53"/>
      <c r="CX454" s="37"/>
    </row>
    <row r="455" ht="15" customHeight="1" spans="2:102">
      <c r="B455" s="45"/>
      <c r="C455" s="45"/>
      <c r="D455" s="51"/>
      <c r="E455" s="51"/>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c r="AY455" s="45"/>
      <c r="AZ455" s="45"/>
      <c r="BA455" s="45"/>
      <c r="BB455" s="45"/>
      <c r="BC455" s="45"/>
      <c r="BD455" s="45"/>
      <c r="BE455" s="45"/>
      <c r="BF455" s="45"/>
      <c r="BG455" s="45"/>
      <c r="BH455" s="45"/>
      <c r="BI455" s="45"/>
      <c r="BJ455" s="45"/>
      <c r="BK455" s="45"/>
      <c r="BL455" s="45"/>
      <c r="BM455" s="45"/>
      <c r="BN455" s="51"/>
      <c r="BO455" s="51"/>
      <c r="BP455" s="45"/>
      <c r="BQ455" s="45"/>
      <c r="BR455" s="45"/>
      <c r="BS455" s="45"/>
      <c r="BT455" s="45"/>
      <c r="BU455" s="45"/>
      <c r="BV455" s="45"/>
      <c r="BW455" s="45"/>
      <c r="BX455" s="45"/>
      <c r="BY455" s="45"/>
      <c r="BZ455" s="45"/>
      <c r="CA455" s="45"/>
      <c r="CB455" s="45"/>
      <c r="CC455" s="45"/>
      <c r="CD455" s="45"/>
      <c r="CE455" s="52"/>
      <c r="CF455" s="53"/>
      <c r="CG455" s="53"/>
      <c r="CH455" s="53"/>
      <c r="CI455" s="53"/>
      <c r="CX455" s="37"/>
    </row>
    <row r="456" ht="15" customHeight="1" spans="2:102">
      <c r="B456" s="45"/>
      <c r="C456" s="45"/>
      <c r="D456" s="51"/>
      <c r="E456" s="51"/>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c r="AY456" s="45"/>
      <c r="AZ456" s="45"/>
      <c r="BA456" s="45"/>
      <c r="BB456" s="45"/>
      <c r="BC456" s="45"/>
      <c r="BD456" s="45"/>
      <c r="BE456" s="45"/>
      <c r="BF456" s="45"/>
      <c r="BG456" s="45"/>
      <c r="BH456" s="45"/>
      <c r="BI456" s="45"/>
      <c r="BJ456" s="45"/>
      <c r="BK456" s="45"/>
      <c r="BL456" s="45"/>
      <c r="BM456" s="45"/>
      <c r="BN456" s="51"/>
      <c r="BO456" s="51"/>
      <c r="BP456" s="45"/>
      <c r="BQ456" s="45"/>
      <c r="BR456" s="45"/>
      <c r="BS456" s="45"/>
      <c r="BT456" s="45"/>
      <c r="BU456" s="45"/>
      <c r="BV456" s="45"/>
      <c r="BW456" s="45"/>
      <c r="BX456" s="45"/>
      <c r="BY456" s="45"/>
      <c r="BZ456" s="45"/>
      <c r="CA456" s="45"/>
      <c r="CB456" s="45"/>
      <c r="CC456" s="45"/>
      <c r="CD456" s="45"/>
      <c r="CE456" s="52"/>
      <c r="CF456" s="53"/>
      <c r="CG456" s="53"/>
      <c r="CH456" s="53"/>
      <c r="CI456" s="53"/>
      <c r="CX456" s="37"/>
    </row>
    <row r="457" ht="15" customHeight="1" spans="2:102">
      <c r="B457" s="45"/>
      <c r="C457" s="45"/>
      <c r="D457" s="51"/>
      <c r="E457" s="51"/>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c r="AT457" s="45"/>
      <c r="AU457" s="45"/>
      <c r="AV457" s="45"/>
      <c r="AW457" s="45"/>
      <c r="AX457" s="45"/>
      <c r="AY457" s="45"/>
      <c r="AZ457" s="45"/>
      <c r="BA457" s="45"/>
      <c r="BB457" s="45"/>
      <c r="BC457" s="45"/>
      <c r="BD457" s="45"/>
      <c r="BE457" s="45"/>
      <c r="BF457" s="45"/>
      <c r="BG457" s="45"/>
      <c r="BH457" s="45"/>
      <c r="BI457" s="45"/>
      <c r="BJ457" s="45"/>
      <c r="BK457" s="45"/>
      <c r="BL457" s="45"/>
      <c r="BM457" s="45"/>
      <c r="BN457" s="51"/>
      <c r="BO457" s="51"/>
      <c r="BP457" s="45"/>
      <c r="BQ457" s="45"/>
      <c r="BR457" s="45"/>
      <c r="BS457" s="45"/>
      <c r="BT457" s="45"/>
      <c r="BU457" s="45"/>
      <c r="BV457" s="45"/>
      <c r="BW457" s="45"/>
      <c r="BX457" s="45"/>
      <c r="BY457" s="45"/>
      <c r="BZ457" s="45"/>
      <c r="CA457" s="45"/>
      <c r="CB457" s="45"/>
      <c r="CC457" s="45"/>
      <c r="CD457" s="45"/>
      <c r="CE457" s="52"/>
      <c r="CF457" s="53"/>
      <c r="CG457" s="53"/>
      <c r="CH457" s="53"/>
      <c r="CI457" s="53"/>
      <c r="CX457" s="37"/>
    </row>
    <row r="458" ht="15" customHeight="1" spans="2:102">
      <c r="B458" s="45"/>
      <c r="C458" s="45"/>
      <c r="D458" s="51"/>
      <c r="E458" s="51"/>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c r="AY458" s="45"/>
      <c r="AZ458" s="45"/>
      <c r="BA458" s="45"/>
      <c r="BB458" s="45"/>
      <c r="BC458" s="45"/>
      <c r="BD458" s="45"/>
      <c r="BE458" s="45"/>
      <c r="BF458" s="45"/>
      <c r="BG458" s="45"/>
      <c r="BH458" s="45"/>
      <c r="BI458" s="45"/>
      <c r="BJ458" s="45"/>
      <c r="BK458" s="45"/>
      <c r="BL458" s="45"/>
      <c r="BM458" s="45"/>
      <c r="BN458" s="51"/>
      <c r="BO458" s="51"/>
      <c r="BP458" s="45"/>
      <c r="BQ458" s="45"/>
      <c r="BR458" s="45"/>
      <c r="BS458" s="45"/>
      <c r="BT458" s="45"/>
      <c r="BU458" s="45"/>
      <c r="BV458" s="45"/>
      <c r="BW458" s="45"/>
      <c r="BX458" s="45"/>
      <c r="BY458" s="45"/>
      <c r="BZ458" s="45"/>
      <c r="CA458" s="45"/>
      <c r="CB458" s="45"/>
      <c r="CC458" s="45"/>
      <c r="CD458" s="45"/>
      <c r="CE458" s="52"/>
      <c r="CF458" s="53"/>
      <c r="CG458" s="53"/>
      <c r="CH458" s="53"/>
      <c r="CI458" s="53"/>
      <c r="CX458" s="37"/>
    </row>
    <row r="459" ht="15" customHeight="1" spans="2:102">
      <c r="B459" s="45"/>
      <c r="C459" s="45"/>
      <c r="D459" s="51"/>
      <c r="E459" s="51"/>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c r="AY459" s="45"/>
      <c r="AZ459" s="45"/>
      <c r="BA459" s="45"/>
      <c r="BB459" s="45"/>
      <c r="BC459" s="45"/>
      <c r="BD459" s="45"/>
      <c r="BE459" s="45"/>
      <c r="BF459" s="45"/>
      <c r="BG459" s="45"/>
      <c r="BH459" s="45"/>
      <c r="BI459" s="45"/>
      <c r="BJ459" s="45"/>
      <c r="BK459" s="45"/>
      <c r="BL459" s="45"/>
      <c r="BM459" s="45"/>
      <c r="BN459" s="51"/>
      <c r="BO459" s="51"/>
      <c r="BP459" s="45"/>
      <c r="BQ459" s="45"/>
      <c r="BR459" s="45"/>
      <c r="BS459" s="45"/>
      <c r="BT459" s="45"/>
      <c r="BU459" s="45"/>
      <c r="BV459" s="45"/>
      <c r="BW459" s="45"/>
      <c r="BX459" s="45"/>
      <c r="BY459" s="45"/>
      <c r="BZ459" s="45"/>
      <c r="CA459" s="45"/>
      <c r="CB459" s="45"/>
      <c r="CC459" s="45"/>
      <c r="CD459" s="45"/>
      <c r="CE459" s="52"/>
      <c r="CF459" s="53"/>
      <c r="CG459" s="53"/>
      <c r="CH459" s="53"/>
      <c r="CI459" s="53"/>
      <c r="CX459" s="37"/>
    </row>
    <row r="460" ht="15" customHeight="1" spans="2:102">
      <c r="B460" s="45"/>
      <c r="C460" s="45"/>
      <c r="D460" s="51"/>
      <c r="E460" s="51"/>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5"/>
      <c r="BC460" s="45"/>
      <c r="BD460" s="45"/>
      <c r="BE460" s="45"/>
      <c r="BF460" s="45"/>
      <c r="BG460" s="45"/>
      <c r="BH460" s="45"/>
      <c r="BI460" s="45"/>
      <c r="BJ460" s="45"/>
      <c r="BK460" s="45"/>
      <c r="BL460" s="45"/>
      <c r="BM460" s="45"/>
      <c r="BN460" s="51"/>
      <c r="BO460" s="51"/>
      <c r="BP460" s="45"/>
      <c r="BQ460" s="45"/>
      <c r="BR460" s="45"/>
      <c r="BS460" s="45"/>
      <c r="BT460" s="45"/>
      <c r="BU460" s="45"/>
      <c r="BV460" s="45"/>
      <c r="BW460" s="45"/>
      <c r="BX460" s="45"/>
      <c r="BY460" s="45"/>
      <c r="BZ460" s="45"/>
      <c r="CA460" s="45"/>
      <c r="CB460" s="45"/>
      <c r="CC460" s="45"/>
      <c r="CD460" s="45"/>
      <c r="CE460" s="52"/>
      <c r="CF460" s="53"/>
      <c r="CG460" s="53"/>
      <c r="CH460" s="53"/>
      <c r="CI460" s="53"/>
      <c r="CX460" s="37"/>
    </row>
    <row r="461" ht="15" customHeight="1" spans="2:102">
      <c r="B461" s="45"/>
      <c r="C461" s="45"/>
      <c r="D461" s="51"/>
      <c r="E461" s="51"/>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c r="AY461" s="45"/>
      <c r="AZ461" s="45"/>
      <c r="BA461" s="45"/>
      <c r="BB461" s="45"/>
      <c r="BC461" s="45"/>
      <c r="BD461" s="45"/>
      <c r="BE461" s="45"/>
      <c r="BF461" s="45"/>
      <c r="BG461" s="45"/>
      <c r="BH461" s="45"/>
      <c r="BI461" s="45"/>
      <c r="BJ461" s="45"/>
      <c r="BK461" s="45"/>
      <c r="BL461" s="45"/>
      <c r="BM461" s="45"/>
      <c r="BN461" s="51"/>
      <c r="BO461" s="51"/>
      <c r="BP461" s="45"/>
      <c r="BQ461" s="45"/>
      <c r="BR461" s="45"/>
      <c r="BS461" s="45"/>
      <c r="BT461" s="45"/>
      <c r="BU461" s="45"/>
      <c r="BV461" s="45"/>
      <c r="BW461" s="45"/>
      <c r="BX461" s="45"/>
      <c r="BY461" s="45"/>
      <c r="BZ461" s="45"/>
      <c r="CA461" s="45"/>
      <c r="CB461" s="45"/>
      <c r="CC461" s="45"/>
      <c r="CD461" s="45"/>
      <c r="CE461" s="52"/>
      <c r="CF461" s="53"/>
      <c r="CG461" s="53"/>
      <c r="CH461" s="53"/>
      <c r="CI461" s="53"/>
      <c r="CX461" s="37"/>
    </row>
    <row r="462" ht="15" customHeight="1" spans="2:102">
      <c r="B462" s="45"/>
      <c r="C462" s="45"/>
      <c r="D462" s="51"/>
      <c r="E462" s="51"/>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45"/>
      <c r="AP462" s="45"/>
      <c r="AQ462" s="45"/>
      <c r="AR462" s="45"/>
      <c r="AS462" s="45"/>
      <c r="AT462" s="45"/>
      <c r="AU462" s="45"/>
      <c r="AV462" s="45"/>
      <c r="AW462" s="45"/>
      <c r="AX462" s="45"/>
      <c r="AY462" s="45"/>
      <c r="AZ462" s="45"/>
      <c r="BA462" s="45"/>
      <c r="BB462" s="45"/>
      <c r="BC462" s="45"/>
      <c r="BD462" s="45"/>
      <c r="BE462" s="45"/>
      <c r="BF462" s="45"/>
      <c r="BG462" s="45"/>
      <c r="BH462" s="45"/>
      <c r="BI462" s="45"/>
      <c r="BJ462" s="45"/>
      <c r="BK462" s="45"/>
      <c r="BL462" s="45"/>
      <c r="BM462" s="45"/>
      <c r="BN462" s="51"/>
      <c r="BO462" s="51"/>
      <c r="BP462" s="45"/>
      <c r="BQ462" s="45"/>
      <c r="BR462" s="45"/>
      <c r="BS462" s="45"/>
      <c r="BT462" s="45"/>
      <c r="BU462" s="45"/>
      <c r="BV462" s="45"/>
      <c r="BW462" s="45"/>
      <c r="BX462" s="45"/>
      <c r="BY462" s="45"/>
      <c r="BZ462" s="45"/>
      <c r="CA462" s="45"/>
      <c r="CB462" s="45"/>
      <c r="CC462" s="45"/>
      <c r="CD462" s="45"/>
      <c r="CE462" s="52"/>
      <c r="CF462" s="53"/>
      <c r="CG462" s="53"/>
      <c r="CH462" s="53"/>
      <c r="CI462" s="53"/>
      <c r="CX462" s="37"/>
    </row>
    <row r="463" ht="15" customHeight="1" spans="2:102">
      <c r="B463" s="45"/>
      <c r="C463" s="45"/>
      <c r="D463" s="51"/>
      <c r="E463" s="51"/>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c r="AY463" s="45"/>
      <c r="AZ463" s="45"/>
      <c r="BA463" s="45"/>
      <c r="BB463" s="45"/>
      <c r="BC463" s="45"/>
      <c r="BD463" s="45"/>
      <c r="BE463" s="45"/>
      <c r="BF463" s="45"/>
      <c r="BG463" s="45"/>
      <c r="BH463" s="45"/>
      <c r="BI463" s="45"/>
      <c r="BJ463" s="45"/>
      <c r="BK463" s="45"/>
      <c r="BL463" s="45"/>
      <c r="BM463" s="45"/>
      <c r="BN463" s="51"/>
      <c r="BO463" s="51"/>
      <c r="BP463" s="45"/>
      <c r="BQ463" s="45"/>
      <c r="BR463" s="45"/>
      <c r="BS463" s="45"/>
      <c r="BT463" s="45"/>
      <c r="BU463" s="45"/>
      <c r="BV463" s="45"/>
      <c r="BW463" s="45"/>
      <c r="BX463" s="45"/>
      <c r="BY463" s="45"/>
      <c r="BZ463" s="45"/>
      <c r="CA463" s="45"/>
      <c r="CB463" s="45"/>
      <c r="CC463" s="45"/>
      <c r="CD463" s="45"/>
      <c r="CE463" s="52"/>
      <c r="CF463" s="53"/>
      <c r="CG463" s="53"/>
      <c r="CH463" s="53"/>
      <c r="CI463" s="53"/>
      <c r="CX463" s="37"/>
    </row>
    <row r="464" ht="15" customHeight="1" spans="2:102">
      <c r="B464" s="45"/>
      <c r="C464" s="45"/>
      <c r="D464" s="51"/>
      <c r="E464" s="51"/>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c r="AY464" s="45"/>
      <c r="AZ464" s="45"/>
      <c r="BA464" s="45"/>
      <c r="BB464" s="45"/>
      <c r="BC464" s="45"/>
      <c r="BD464" s="45"/>
      <c r="BE464" s="45"/>
      <c r="BF464" s="45"/>
      <c r="BG464" s="45"/>
      <c r="BH464" s="45"/>
      <c r="BI464" s="45"/>
      <c r="BJ464" s="45"/>
      <c r="BK464" s="45"/>
      <c r="BL464" s="45"/>
      <c r="BM464" s="45"/>
      <c r="BN464" s="51"/>
      <c r="BO464" s="51"/>
      <c r="BP464" s="45"/>
      <c r="BQ464" s="45"/>
      <c r="BR464" s="45"/>
      <c r="BS464" s="45"/>
      <c r="BT464" s="45"/>
      <c r="BU464" s="45"/>
      <c r="BV464" s="45"/>
      <c r="BW464" s="45"/>
      <c r="BX464" s="45"/>
      <c r="BY464" s="45"/>
      <c r="BZ464" s="45"/>
      <c r="CA464" s="45"/>
      <c r="CB464" s="45"/>
      <c r="CC464" s="45"/>
      <c r="CD464" s="45"/>
      <c r="CE464" s="52"/>
      <c r="CF464" s="53"/>
      <c r="CG464" s="53"/>
      <c r="CH464" s="53"/>
      <c r="CI464" s="53"/>
      <c r="CX464" s="37"/>
    </row>
    <row r="465" ht="15" customHeight="1" spans="2:102">
      <c r="B465" s="45"/>
      <c r="C465" s="45"/>
      <c r="D465" s="51"/>
      <c r="E465" s="51"/>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c r="AY465" s="45"/>
      <c r="AZ465" s="45"/>
      <c r="BA465" s="45"/>
      <c r="BB465" s="45"/>
      <c r="BC465" s="45"/>
      <c r="BD465" s="45"/>
      <c r="BE465" s="45"/>
      <c r="BF465" s="45"/>
      <c r="BG465" s="45"/>
      <c r="BH465" s="45"/>
      <c r="BI465" s="45"/>
      <c r="BJ465" s="45"/>
      <c r="BK465" s="45"/>
      <c r="BL465" s="45"/>
      <c r="BM465" s="45"/>
      <c r="BN465" s="51"/>
      <c r="BO465" s="51"/>
      <c r="BP465" s="45"/>
      <c r="BQ465" s="45"/>
      <c r="BR465" s="45"/>
      <c r="BS465" s="45"/>
      <c r="BT465" s="45"/>
      <c r="BU465" s="45"/>
      <c r="BV465" s="45"/>
      <c r="BW465" s="45"/>
      <c r="BX465" s="45"/>
      <c r="BY465" s="45"/>
      <c r="BZ465" s="45"/>
      <c r="CA465" s="45"/>
      <c r="CB465" s="45"/>
      <c r="CC465" s="45"/>
      <c r="CD465" s="45"/>
      <c r="CE465" s="52"/>
      <c r="CF465" s="53"/>
      <c r="CG465" s="53"/>
      <c r="CH465" s="53"/>
      <c r="CI465" s="53"/>
      <c r="CX465" s="37"/>
    </row>
    <row r="466" ht="15" customHeight="1" spans="2:102">
      <c r="B466" s="45"/>
      <c r="C466" s="45"/>
      <c r="D466" s="51"/>
      <c r="E466" s="51"/>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45"/>
      <c r="AP466" s="45"/>
      <c r="AQ466" s="45"/>
      <c r="AR466" s="45"/>
      <c r="AS466" s="45"/>
      <c r="AT466" s="45"/>
      <c r="AU466" s="45"/>
      <c r="AV466" s="45"/>
      <c r="AW466" s="45"/>
      <c r="AX466" s="45"/>
      <c r="AY466" s="45"/>
      <c r="AZ466" s="45"/>
      <c r="BA466" s="45"/>
      <c r="BB466" s="45"/>
      <c r="BC466" s="45"/>
      <c r="BD466" s="45"/>
      <c r="BE466" s="45"/>
      <c r="BF466" s="45"/>
      <c r="BG466" s="45"/>
      <c r="BH466" s="45"/>
      <c r="BI466" s="45"/>
      <c r="BJ466" s="45"/>
      <c r="BK466" s="45"/>
      <c r="BL466" s="45"/>
      <c r="BM466" s="45"/>
      <c r="BN466" s="51"/>
      <c r="BO466" s="51"/>
      <c r="BP466" s="45"/>
      <c r="BQ466" s="45"/>
      <c r="BR466" s="45"/>
      <c r="BS466" s="45"/>
      <c r="BT466" s="45"/>
      <c r="BU466" s="45"/>
      <c r="BV466" s="45"/>
      <c r="BW466" s="45"/>
      <c r="BX466" s="45"/>
      <c r="BY466" s="45"/>
      <c r="BZ466" s="45"/>
      <c r="CA466" s="45"/>
      <c r="CB466" s="45"/>
      <c r="CC466" s="45"/>
      <c r="CD466" s="45"/>
      <c r="CE466" s="52"/>
      <c r="CF466" s="53"/>
      <c r="CG466" s="53"/>
      <c r="CH466" s="53"/>
      <c r="CI466" s="53"/>
      <c r="CX466" s="37"/>
    </row>
    <row r="467" ht="15" customHeight="1" spans="2:102">
      <c r="B467" s="45"/>
      <c r="C467" s="45"/>
      <c r="D467" s="51"/>
      <c r="E467" s="51"/>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c r="AY467" s="45"/>
      <c r="AZ467" s="45"/>
      <c r="BA467" s="45"/>
      <c r="BB467" s="45"/>
      <c r="BC467" s="45"/>
      <c r="BD467" s="45"/>
      <c r="BE467" s="45"/>
      <c r="BF467" s="45"/>
      <c r="BG467" s="45"/>
      <c r="BH467" s="45"/>
      <c r="BI467" s="45"/>
      <c r="BJ467" s="45"/>
      <c r="BK467" s="45"/>
      <c r="BL467" s="45"/>
      <c r="BM467" s="45"/>
      <c r="BN467" s="51"/>
      <c r="BO467" s="51"/>
      <c r="BP467" s="45"/>
      <c r="BQ467" s="45"/>
      <c r="BR467" s="45"/>
      <c r="BS467" s="45"/>
      <c r="BT467" s="45"/>
      <c r="BU467" s="45"/>
      <c r="BV467" s="45"/>
      <c r="BW467" s="45"/>
      <c r="BX467" s="45"/>
      <c r="BY467" s="45"/>
      <c r="BZ467" s="45"/>
      <c r="CA467" s="45"/>
      <c r="CB467" s="45"/>
      <c r="CC467" s="45"/>
      <c r="CD467" s="45"/>
      <c r="CE467" s="52"/>
      <c r="CF467" s="53"/>
      <c r="CG467" s="53"/>
      <c r="CH467" s="53"/>
      <c r="CI467" s="53"/>
      <c r="CX467" s="37"/>
    </row>
    <row r="468" ht="15" customHeight="1" spans="2:102">
      <c r="B468" s="45"/>
      <c r="C468" s="45"/>
      <c r="D468" s="51"/>
      <c r="E468" s="51"/>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c r="AY468" s="45"/>
      <c r="AZ468" s="45"/>
      <c r="BA468" s="45"/>
      <c r="BB468" s="45"/>
      <c r="BC468" s="45"/>
      <c r="BD468" s="45"/>
      <c r="BE468" s="45"/>
      <c r="BF468" s="45"/>
      <c r="BG468" s="45"/>
      <c r="BH468" s="45"/>
      <c r="BI468" s="45"/>
      <c r="BJ468" s="45"/>
      <c r="BK468" s="45"/>
      <c r="BL468" s="45"/>
      <c r="BM468" s="45"/>
      <c r="BN468" s="51"/>
      <c r="BO468" s="51"/>
      <c r="BP468" s="45"/>
      <c r="BQ468" s="45"/>
      <c r="BR468" s="45"/>
      <c r="BS468" s="45"/>
      <c r="BT468" s="45"/>
      <c r="BU468" s="45"/>
      <c r="BV468" s="45"/>
      <c r="BW468" s="45"/>
      <c r="BX468" s="45"/>
      <c r="BY468" s="45"/>
      <c r="BZ468" s="45"/>
      <c r="CA468" s="45"/>
      <c r="CB468" s="45"/>
      <c r="CC468" s="45"/>
      <c r="CD468" s="45"/>
      <c r="CE468" s="52"/>
      <c r="CF468" s="53"/>
      <c r="CG468" s="53"/>
      <c r="CH468" s="53"/>
      <c r="CI468" s="53"/>
      <c r="CX468" s="37"/>
    </row>
    <row r="469" ht="15" customHeight="1" spans="2:102">
      <c r="B469" s="45"/>
      <c r="C469" s="45"/>
      <c r="D469" s="51"/>
      <c r="E469" s="51"/>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c r="AY469" s="45"/>
      <c r="AZ469" s="45"/>
      <c r="BA469" s="45"/>
      <c r="BB469" s="45"/>
      <c r="BC469" s="45"/>
      <c r="BD469" s="45"/>
      <c r="BE469" s="45"/>
      <c r="BF469" s="45"/>
      <c r="BG469" s="45"/>
      <c r="BH469" s="45"/>
      <c r="BI469" s="45"/>
      <c r="BJ469" s="45"/>
      <c r="BK469" s="45"/>
      <c r="BL469" s="45"/>
      <c r="BM469" s="45"/>
      <c r="BN469" s="51"/>
      <c r="BO469" s="51"/>
      <c r="BP469" s="45"/>
      <c r="BQ469" s="45"/>
      <c r="BR469" s="45"/>
      <c r="BS469" s="45"/>
      <c r="BT469" s="45"/>
      <c r="BU469" s="45"/>
      <c r="BV469" s="45"/>
      <c r="BW469" s="45"/>
      <c r="BX469" s="45"/>
      <c r="BY469" s="45"/>
      <c r="BZ469" s="45"/>
      <c r="CA469" s="45"/>
      <c r="CB469" s="45"/>
      <c r="CC469" s="45"/>
      <c r="CD469" s="45"/>
      <c r="CE469" s="52"/>
      <c r="CF469" s="53"/>
      <c r="CG469" s="53"/>
      <c r="CH469" s="53"/>
      <c r="CI469" s="53"/>
      <c r="CX469" s="37"/>
    </row>
    <row r="470" ht="15" customHeight="1" spans="2:102">
      <c r="B470" s="45"/>
      <c r="C470" s="45"/>
      <c r="D470" s="51"/>
      <c r="E470" s="51"/>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c r="AY470" s="45"/>
      <c r="AZ470" s="45"/>
      <c r="BA470" s="45"/>
      <c r="BB470" s="45"/>
      <c r="BC470" s="45"/>
      <c r="BD470" s="45"/>
      <c r="BE470" s="45"/>
      <c r="BF470" s="45"/>
      <c r="BG470" s="45"/>
      <c r="BH470" s="45"/>
      <c r="BI470" s="45"/>
      <c r="BJ470" s="45"/>
      <c r="BK470" s="45"/>
      <c r="BL470" s="45"/>
      <c r="BM470" s="45"/>
      <c r="BN470" s="51"/>
      <c r="BO470" s="51"/>
      <c r="BP470" s="45"/>
      <c r="BQ470" s="45"/>
      <c r="BR470" s="45"/>
      <c r="BS470" s="45"/>
      <c r="BT470" s="45"/>
      <c r="BU470" s="45"/>
      <c r="BV470" s="45"/>
      <c r="BW470" s="45"/>
      <c r="BX470" s="45"/>
      <c r="BY470" s="45"/>
      <c r="BZ470" s="45"/>
      <c r="CA470" s="45"/>
      <c r="CB470" s="45"/>
      <c r="CC470" s="45"/>
      <c r="CD470" s="45"/>
      <c r="CE470" s="52"/>
      <c r="CF470" s="53"/>
      <c r="CG470" s="53"/>
      <c r="CH470" s="53"/>
      <c r="CI470" s="53"/>
      <c r="CX470" s="37"/>
    </row>
    <row r="471" ht="15" customHeight="1" spans="2:102">
      <c r="B471" s="45"/>
      <c r="C471" s="45"/>
      <c r="D471" s="51"/>
      <c r="E471" s="51"/>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c r="AY471" s="45"/>
      <c r="AZ471" s="45"/>
      <c r="BA471" s="45"/>
      <c r="BB471" s="45"/>
      <c r="BC471" s="45"/>
      <c r="BD471" s="45"/>
      <c r="BE471" s="45"/>
      <c r="BF471" s="45"/>
      <c r="BG471" s="45"/>
      <c r="BH471" s="45"/>
      <c r="BI471" s="45"/>
      <c r="BJ471" s="45"/>
      <c r="BK471" s="45"/>
      <c r="BL471" s="45"/>
      <c r="BM471" s="45"/>
      <c r="BN471" s="51"/>
      <c r="BO471" s="51"/>
      <c r="BP471" s="45"/>
      <c r="BQ471" s="45"/>
      <c r="BR471" s="45"/>
      <c r="BS471" s="45"/>
      <c r="BT471" s="45"/>
      <c r="BU471" s="45"/>
      <c r="BV471" s="45"/>
      <c r="BW471" s="45"/>
      <c r="BX471" s="45"/>
      <c r="BY471" s="45"/>
      <c r="BZ471" s="45"/>
      <c r="CA471" s="45"/>
      <c r="CB471" s="45"/>
      <c r="CC471" s="45"/>
      <c r="CD471" s="45"/>
      <c r="CE471" s="52"/>
      <c r="CF471" s="53"/>
      <c r="CG471" s="53"/>
      <c r="CH471" s="53"/>
      <c r="CI471" s="53"/>
      <c r="CX471" s="37"/>
    </row>
    <row r="472" ht="15" customHeight="1" spans="2:102">
      <c r="B472" s="45"/>
      <c r="C472" s="45"/>
      <c r="D472" s="51"/>
      <c r="E472" s="51"/>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c r="AX472" s="45"/>
      <c r="AY472" s="45"/>
      <c r="AZ472" s="45"/>
      <c r="BA472" s="45"/>
      <c r="BB472" s="45"/>
      <c r="BC472" s="45"/>
      <c r="BD472" s="45"/>
      <c r="BE472" s="45"/>
      <c r="BF472" s="45"/>
      <c r="BG472" s="45"/>
      <c r="BH472" s="45"/>
      <c r="BI472" s="45"/>
      <c r="BJ472" s="45"/>
      <c r="BK472" s="45"/>
      <c r="BL472" s="45"/>
      <c r="BM472" s="45"/>
      <c r="BN472" s="51"/>
      <c r="BO472" s="51"/>
      <c r="BP472" s="45"/>
      <c r="BQ472" s="45"/>
      <c r="BR472" s="45"/>
      <c r="BS472" s="45"/>
      <c r="BT472" s="45"/>
      <c r="BU472" s="45"/>
      <c r="BV472" s="45"/>
      <c r="BW472" s="45"/>
      <c r="BX472" s="45"/>
      <c r="BY472" s="45"/>
      <c r="BZ472" s="45"/>
      <c r="CA472" s="45"/>
      <c r="CB472" s="45"/>
      <c r="CC472" s="45"/>
      <c r="CD472" s="45"/>
      <c r="CE472" s="52"/>
      <c r="CF472" s="53"/>
      <c r="CG472" s="53"/>
      <c r="CH472" s="53"/>
      <c r="CI472" s="53"/>
      <c r="CX472" s="37"/>
    </row>
    <row r="473" ht="15" customHeight="1" spans="2:102">
      <c r="B473" s="45"/>
      <c r="C473" s="45"/>
      <c r="D473" s="51"/>
      <c r="E473" s="51"/>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c r="AY473" s="45"/>
      <c r="AZ473" s="45"/>
      <c r="BA473" s="45"/>
      <c r="BB473" s="45"/>
      <c r="BC473" s="45"/>
      <c r="BD473" s="45"/>
      <c r="BE473" s="45"/>
      <c r="BF473" s="45"/>
      <c r="BG473" s="45"/>
      <c r="BH473" s="45"/>
      <c r="BI473" s="45"/>
      <c r="BJ473" s="45"/>
      <c r="BK473" s="45"/>
      <c r="BL473" s="45"/>
      <c r="BM473" s="45"/>
      <c r="BN473" s="51"/>
      <c r="BO473" s="51"/>
      <c r="BP473" s="45"/>
      <c r="BQ473" s="45"/>
      <c r="BR473" s="45"/>
      <c r="BS473" s="45"/>
      <c r="BT473" s="45"/>
      <c r="BU473" s="45"/>
      <c r="BV473" s="45"/>
      <c r="BW473" s="45"/>
      <c r="BX473" s="45"/>
      <c r="BY473" s="45"/>
      <c r="BZ473" s="45"/>
      <c r="CA473" s="45"/>
      <c r="CB473" s="45"/>
      <c r="CC473" s="45"/>
      <c r="CD473" s="45"/>
      <c r="CE473" s="52"/>
      <c r="CF473" s="53"/>
      <c r="CG473" s="53"/>
      <c r="CH473" s="53"/>
      <c r="CI473" s="53"/>
      <c r="CX473" s="37"/>
    </row>
    <row r="474" ht="15" customHeight="1" spans="2:102">
      <c r="B474" s="45"/>
      <c r="C474" s="45"/>
      <c r="D474" s="51"/>
      <c r="E474" s="51"/>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c r="AY474" s="45"/>
      <c r="AZ474" s="45"/>
      <c r="BA474" s="45"/>
      <c r="BB474" s="45"/>
      <c r="BC474" s="45"/>
      <c r="BD474" s="45"/>
      <c r="BE474" s="45"/>
      <c r="BF474" s="45"/>
      <c r="BG474" s="45"/>
      <c r="BH474" s="45"/>
      <c r="BI474" s="45"/>
      <c r="BJ474" s="45"/>
      <c r="BK474" s="45"/>
      <c r="BL474" s="45"/>
      <c r="BM474" s="45"/>
      <c r="BN474" s="51"/>
      <c r="BO474" s="51"/>
      <c r="BP474" s="45"/>
      <c r="BQ474" s="45"/>
      <c r="BR474" s="45"/>
      <c r="BS474" s="45"/>
      <c r="BT474" s="45"/>
      <c r="BU474" s="45"/>
      <c r="BV474" s="45"/>
      <c r="BW474" s="45"/>
      <c r="BX474" s="45"/>
      <c r="BY474" s="45"/>
      <c r="BZ474" s="45"/>
      <c r="CA474" s="45"/>
      <c r="CB474" s="45"/>
      <c r="CC474" s="45"/>
      <c r="CD474" s="45"/>
      <c r="CE474" s="52"/>
      <c r="CF474" s="53"/>
      <c r="CG474" s="53"/>
      <c r="CH474" s="53"/>
      <c r="CI474" s="53"/>
      <c r="CX474" s="37"/>
    </row>
    <row r="475" ht="15" customHeight="1" spans="2:102">
      <c r="B475" s="45"/>
      <c r="C475" s="45"/>
      <c r="D475" s="51"/>
      <c r="E475" s="51"/>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c r="AY475" s="45"/>
      <c r="AZ475" s="45"/>
      <c r="BA475" s="45"/>
      <c r="BB475" s="45"/>
      <c r="BC475" s="45"/>
      <c r="BD475" s="45"/>
      <c r="BE475" s="45"/>
      <c r="BF475" s="45"/>
      <c r="BG475" s="45"/>
      <c r="BH475" s="45"/>
      <c r="BI475" s="45"/>
      <c r="BJ475" s="45"/>
      <c r="BK475" s="45"/>
      <c r="BL475" s="45"/>
      <c r="BM475" s="45"/>
      <c r="BN475" s="51"/>
      <c r="BO475" s="51"/>
      <c r="BP475" s="45"/>
      <c r="BQ475" s="45"/>
      <c r="BR475" s="45"/>
      <c r="BS475" s="45"/>
      <c r="BT475" s="45"/>
      <c r="BU475" s="45"/>
      <c r="BV475" s="45"/>
      <c r="BW475" s="45"/>
      <c r="BX475" s="45"/>
      <c r="BY475" s="45"/>
      <c r="BZ475" s="45"/>
      <c r="CA475" s="45"/>
      <c r="CB475" s="45"/>
      <c r="CC475" s="45"/>
      <c r="CD475" s="45"/>
      <c r="CE475" s="52"/>
      <c r="CF475" s="53"/>
      <c r="CG475" s="53"/>
      <c r="CH475" s="53"/>
      <c r="CI475" s="53"/>
      <c r="CX475" s="37"/>
    </row>
    <row r="476" ht="15" customHeight="1" spans="2:102">
      <c r="B476" s="45"/>
      <c r="C476" s="45"/>
      <c r="D476" s="51"/>
      <c r="E476" s="51"/>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c r="AT476" s="45"/>
      <c r="AU476" s="45"/>
      <c r="AV476" s="45"/>
      <c r="AW476" s="45"/>
      <c r="AX476" s="45"/>
      <c r="AY476" s="45"/>
      <c r="AZ476" s="45"/>
      <c r="BA476" s="45"/>
      <c r="BB476" s="45"/>
      <c r="BC476" s="45"/>
      <c r="BD476" s="45"/>
      <c r="BE476" s="45"/>
      <c r="BF476" s="45"/>
      <c r="BG476" s="45"/>
      <c r="BH476" s="45"/>
      <c r="BI476" s="45"/>
      <c r="BJ476" s="45"/>
      <c r="BK476" s="45"/>
      <c r="BL476" s="45"/>
      <c r="BM476" s="45"/>
      <c r="BN476" s="51"/>
      <c r="BO476" s="51"/>
      <c r="BP476" s="45"/>
      <c r="BQ476" s="45"/>
      <c r="BR476" s="45"/>
      <c r="BS476" s="45"/>
      <c r="BT476" s="45"/>
      <c r="BU476" s="45"/>
      <c r="BV476" s="45"/>
      <c r="BW476" s="45"/>
      <c r="BX476" s="45"/>
      <c r="BY476" s="45"/>
      <c r="BZ476" s="45"/>
      <c r="CA476" s="45"/>
      <c r="CB476" s="45"/>
      <c r="CC476" s="45"/>
      <c r="CD476" s="45"/>
      <c r="CE476" s="52"/>
      <c r="CF476" s="53"/>
      <c r="CG476" s="53"/>
      <c r="CH476" s="53"/>
      <c r="CI476" s="53"/>
      <c r="CX476" s="37"/>
    </row>
    <row r="477" ht="15" customHeight="1" spans="2:102">
      <c r="B477" s="45"/>
      <c r="C477" s="45"/>
      <c r="D477" s="51"/>
      <c r="E477" s="51"/>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c r="AY477" s="45"/>
      <c r="AZ477" s="45"/>
      <c r="BA477" s="45"/>
      <c r="BB477" s="45"/>
      <c r="BC477" s="45"/>
      <c r="BD477" s="45"/>
      <c r="BE477" s="45"/>
      <c r="BF477" s="45"/>
      <c r="BG477" s="45"/>
      <c r="BH477" s="45"/>
      <c r="BI477" s="45"/>
      <c r="BJ477" s="45"/>
      <c r="BK477" s="45"/>
      <c r="BL477" s="45"/>
      <c r="BM477" s="45"/>
      <c r="BN477" s="51"/>
      <c r="BO477" s="51"/>
      <c r="BP477" s="45"/>
      <c r="BQ477" s="45"/>
      <c r="BR477" s="45"/>
      <c r="BS477" s="45"/>
      <c r="BT477" s="45"/>
      <c r="BU477" s="45"/>
      <c r="BV477" s="45"/>
      <c r="BW477" s="45"/>
      <c r="BX477" s="45"/>
      <c r="BY477" s="45"/>
      <c r="BZ477" s="45"/>
      <c r="CA477" s="45"/>
      <c r="CB477" s="45"/>
      <c r="CC477" s="45"/>
      <c r="CD477" s="45"/>
      <c r="CE477" s="52"/>
      <c r="CF477" s="53"/>
      <c r="CG477" s="53"/>
      <c r="CH477" s="53"/>
      <c r="CI477" s="53"/>
      <c r="CX477" s="37"/>
    </row>
    <row r="478" ht="15" customHeight="1" spans="2:102">
      <c r="B478" s="45"/>
      <c r="C478" s="45"/>
      <c r="D478" s="51"/>
      <c r="E478" s="51"/>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45"/>
      <c r="AP478" s="45"/>
      <c r="AQ478" s="45"/>
      <c r="AR478" s="45"/>
      <c r="AS478" s="45"/>
      <c r="AT478" s="45"/>
      <c r="AU478" s="45"/>
      <c r="AV478" s="45"/>
      <c r="AW478" s="45"/>
      <c r="AX478" s="45"/>
      <c r="AY478" s="45"/>
      <c r="AZ478" s="45"/>
      <c r="BA478" s="45"/>
      <c r="BB478" s="45"/>
      <c r="BC478" s="45"/>
      <c r="BD478" s="45"/>
      <c r="BE478" s="45"/>
      <c r="BF478" s="45"/>
      <c r="BG478" s="45"/>
      <c r="BH478" s="45"/>
      <c r="BI478" s="45"/>
      <c r="BJ478" s="45"/>
      <c r="BK478" s="45"/>
      <c r="BL478" s="45"/>
      <c r="BM478" s="45"/>
      <c r="BN478" s="51"/>
      <c r="BO478" s="51"/>
      <c r="BP478" s="45"/>
      <c r="BQ478" s="45"/>
      <c r="BR478" s="45"/>
      <c r="BS478" s="45"/>
      <c r="BT478" s="45"/>
      <c r="BU478" s="45"/>
      <c r="BV478" s="45"/>
      <c r="BW478" s="45"/>
      <c r="BX478" s="45"/>
      <c r="BY478" s="45"/>
      <c r="BZ478" s="45"/>
      <c r="CA478" s="45"/>
      <c r="CB478" s="45"/>
      <c r="CC478" s="45"/>
      <c r="CD478" s="45"/>
      <c r="CE478" s="52"/>
      <c r="CF478" s="53"/>
      <c r="CG478" s="53"/>
      <c r="CH478" s="53"/>
      <c r="CI478" s="53"/>
      <c r="CX478" s="37"/>
    </row>
    <row r="479" ht="15" customHeight="1" spans="2:102">
      <c r="B479" s="45"/>
      <c r="C479" s="45"/>
      <c r="D479" s="51"/>
      <c r="E479" s="51"/>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45"/>
      <c r="AP479" s="45"/>
      <c r="AQ479" s="45"/>
      <c r="AR479" s="45"/>
      <c r="AS479" s="45"/>
      <c r="AT479" s="45"/>
      <c r="AU479" s="45"/>
      <c r="AV479" s="45"/>
      <c r="AW479" s="45"/>
      <c r="AX479" s="45"/>
      <c r="AY479" s="45"/>
      <c r="AZ479" s="45"/>
      <c r="BA479" s="45"/>
      <c r="BB479" s="45"/>
      <c r="BC479" s="45"/>
      <c r="BD479" s="45"/>
      <c r="BE479" s="45"/>
      <c r="BF479" s="45"/>
      <c r="BG479" s="45"/>
      <c r="BH479" s="45"/>
      <c r="BI479" s="45"/>
      <c r="BJ479" s="45"/>
      <c r="BK479" s="45"/>
      <c r="BL479" s="45"/>
      <c r="BM479" s="45"/>
      <c r="BN479" s="51"/>
      <c r="BO479" s="51"/>
      <c r="BP479" s="45"/>
      <c r="BQ479" s="45"/>
      <c r="BR479" s="45"/>
      <c r="BS479" s="45"/>
      <c r="BT479" s="45"/>
      <c r="BU479" s="45"/>
      <c r="BV479" s="45"/>
      <c r="BW479" s="45"/>
      <c r="BX479" s="45"/>
      <c r="BY479" s="45"/>
      <c r="BZ479" s="45"/>
      <c r="CA479" s="45"/>
      <c r="CB479" s="45"/>
      <c r="CC479" s="45"/>
      <c r="CD479" s="45"/>
      <c r="CE479" s="52"/>
      <c r="CF479" s="53"/>
      <c r="CG479" s="53"/>
      <c r="CH479" s="53"/>
      <c r="CI479" s="53"/>
      <c r="CX479" s="37"/>
    </row>
    <row r="480" ht="15" customHeight="1" spans="2:102">
      <c r="B480" s="45"/>
      <c r="C480" s="45"/>
      <c r="D480" s="51"/>
      <c r="E480" s="51"/>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45"/>
      <c r="AP480" s="45"/>
      <c r="AQ480" s="45"/>
      <c r="AR480" s="45"/>
      <c r="AS480" s="45"/>
      <c r="AT480" s="45"/>
      <c r="AU480" s="45"/>
      <c r="AV480" s="45"/>
      <c r="AW480" s="45"/>
      <c r="AX480" s="45"/>
      <c r="AY480" s="45"/>
      <c r="AZ480" s="45"/>
      <c r="BA480" s="45"/>
      <c r="BB480" s="45"/>
      <c r="BC480" s="45"/>
      <c r="BD480" s="45"/>
      <c r="BE480" s="45"/>
      <c r="BF480" s="45"/>
      <c r="BG480" s="45"/>
      <c r="BH480" s="45"/>
      <c r="BI480" s="45"/>
      <c r="BJ480" s="45"/>
      <c r="BK480" s="45"/>
      <c r="BL480" s="45"/>
      <c r="BM480" s="45"/>
      <c r="BN480" s="51"/>
      <c r="BO480" s="51"/>
      <c r="BP480" s="45"/>
      <c r="BQ480" s="45"/>
      <c r="BR480" s="45"/>
      <c r="BS480" s="45"/>
      <c r="BT480" s="45"/>
      <c r="BU480" s="45"/>
      <c r="BV480" s="45"/>
      <c r="BW480" s="45"/>
      <c r="BX480" s="45"/>
      <c r="BY480" s="45"/>
      <c r="BZ480" s="45"/>
      <c r="CA480" s="45"/>
      <c r="CB480" s="45"/>
      <c r="CC480" s="45"/>
      <c r="CD480" s="45"/>
      <c r="CE480" s="52"/>
      <c r="CF480" s="53"/>
      <c r="CG480" s="53"/>
      <c r="CH480" s="53"/>
      <c r="CI480" s="53"/>
      <c r="CX480" s="37"/>
    </row>
    <row r="481" ht="15" customHeight="1" spans="2:102">
      <c r="B481" s="45"/>
      <c r="C481" s="45"/>
      <c r="D481" s="51"/>
      <c r="E481" s="51"/>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c r="AY481" s="45"/>
      <c r="AZ481" s="45"/>
      <c r="BA481" s="45"/>
      <c r="BB481" s="45"/>
      <c r="BC481" s="45"/>
      <c r="BD481" s="45"/>
      <c r="BE481" s="45"/>
      <c r="BF481" s="45"/>
      <c r="BG481" s="45"/>
      <c r="BH481" s="45"/>
      <c r="BI481" s="45"/>
      <c r="BJ481" s="45"/>
      <c r="BK481" s="45"/>
      <c r="BL481" s="45"/>
      <c r="BM481" s="45"/>
      <c r="BN481" s="51"/>
      <c r="BO481" s="51"/>
      <c r="BP481" s="45"/>
      <c r="BQ481" s="45"/>
      <c r="BR481" s="45"/>
      <c r="BS481" s="45"/>
      <c r="BT481" s="45"/>
      <c r="BU481" s="45"/>
      <c r="BV481" s="45"/>
      <c r="BW481" s="45"/>
      <c r="BX481" s="45"/>
      <c r="BY481" s="45"/>
      <c r="BZ481" s="45"/>
      <c r="CA481" s="45"/>
      <c r="CB481" s="45"/>
      <c r="CC481" s="45"/>
      <c r="CD481" s="45"/>
      <c r="CE481" s="52"/>
      <c r="CF481" s="53"/>
      <c r="CG481" s="53"/>
      <c r="CH481" s="53"/>
      <c r="CI481" s="53"/>
      <c r="CX481" s="37"/>
    </row>
    <row r="482" ht="15" customHeight="1" spans="2:102">
      <c r="B482" s="45"/>
      <c r="C482" s="45"/>
      <c r="D482" s="51"/>
      <c r="E482" s="51"/>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c r="AY482" s="45"/>
      <c r="AZ482" s="45"/>
      <c r="BA482" s="45"/>
      <c r="BB482" s="45"/>
      <c r="BC482" s="45"/>
      <c r="BD482" s="45"/>
      <c r="BE482" s="45"/>
      <c r="BF482" s="45"/>
      <c r="BG482" s="45"/>
      <c r="BH482" s="45"/>
      <c r="BI482" s="45"/>
      <c r="BJ482" s="45"/>
      <c r="BK482" s="45"/>
      <c r="BL482" s="45"/>
      <c r="BM482" s="45"/>
      <c r="BN482" s="51"/>
      <c r="BO482" s="51"/>
      <c r="BP482" s="45"/>
      <c r="BQ482" s="45"/>
      <c r="BR482" s="45"/>
      <c r="BS482" s="45"/>
      <c r="BT482" s="45"/>
      <c r="BU482" s="45"/>
      <c r="BV482" s="45"/>
      <c r="BW482" s="45"/>
      <c r="BX482" s="45"/>
      <c r="BY482" s="45"/>
      <c r="BZ482" s="45"/>
      <c r="CA482" s="45"/>
      <c r="CB482" s="45"/>
      <c r="CC482" s="45"/>
      <c r="CD482" s="45"/>
      <c r="CE482" s="52"/>
      <c r="CF482" s="53"/>
      <c r="CG482" s="53"/>
      <c r="CH482" s="53"/>
      <c r="CI482" s="53"/>
      <c r="CX482" s="37"/>
    </row>
    <row r="483" ht="15" customHeight="1" spans="2:102">
      <c r="B483" s="45"/>
      <c r="C483" s="45"/>
      <c r="D483" s="51"/>
      <c r="E483" s="51"/>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c r="AY483" s="45"/>
      <c r="AZ483" s="45"/>
      <c r="BA483" s="45"/>
      <c r="BB483" s="45"/>
      <c r="BC483" s="45"/>
      <c r="BD483" s="45"/>
      <c r="BE483" s="45"/>
      <c r="BF483" s="45"/>
      <c r="BG483" s="45"/>
      <c r="BH483" s="45"/>
      <c r="BI483" s="45"/>
      <c r="BJ483" s="45"/>
      <c r="BK483" s="45"/>
      <c r="BL483" s="45"/>
      <c r="BM483" s="45"/>
      <c r="BN483" s="51"/>
      <c r="BO483" s="51"/>
      <c r="BP483" s="45"/>
      <c r="BQ483" s="45"/>
      <c r="BR483" s="45"/>
      <c r="BS483" s="45"/>
      <c r="BT483" s="45"/>
      <c r="BU483" s="45"/>
      <c r="BV483" s="45"/>
      <c r="BW483" s="45"/>
      <c r="BX483" s="45"/>
      <c r="BY483" s="45"/>
      <c r="BZ483" s="45"/>
      <c r="CA483" s="45"/>
      <c r="CB483" s="45"/>
      <c r="CC483" s="45"/>
      <c r="CD483" s="45"/>
      <c r="CE483" s="52"/>
      <c r="CF483" s="53"/>
      <c r="CG483" s="53"/>
      <c r="CH483" s="53"/>
      <c r="CI483" s="53"/>
      <c r="CX483" s="37"/>
    </row>
    <row r="484" ht="15" customHeight="1" spans="2:102">
      <c r="B484" s="45"/>
      <c r="C484" s="45"/>
      <c r="D484" s="51"/>
      <c r="E484" s="51"/>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c r="AY484" s="45"/>
      <c r="AZ484" s="45"/>
      <c r="BA484" s="45"/>
      <c r="BB484" s="45"/>
      <c r="BC484" s="45"/>
      <c r="BD484" s="45"/>
      <c r="BE484" s="45"/>
      <c r="BF484" s="45"/>
      <c r="BG484" s="45"/>
      <c r="BH484" s="45"/>
      <c r="BI484" s="45"/>
      <c r="BJ484" s="45"/>
      <c r="BK484" s="45"/>
      <c r="BL484" s="45"/>
      <c r="BM484" s="45"/>
      <c r="BN484" s="51"/>
      <c r="BO484" s="51"/>
      <c r="BP484" s="45"/>
      <c r="BQ484" s="45"/>
      <c r="BR484" s="45"/>
      <c r="BS484" s="45"/>
      <c r="BT484" s="45"/>
      <c r="BU484" s="45"/>
      <c r="BV484" s="45"/>
      <c r="BW484" s="45"/>
      <c r="BX484" s="45"/>
      <c r="BY484" s="45"/>
      <c r="BZ484" s="45"/>
      <c r="CA484" s="45"/>
      <c r="CB484" s="45"/>
      <c r="CC484" s="45"/>
      <c r="CD484" s="45"/>
      <c r="CE484" s="52"/>
      <c r="CF484" s="53"/>
      <c r="CG484" s="53"/>
      <c r="CH484" s="53"/>
      <c r="CI484" s="53"/>
      <c r="CX484" s="37"/>
    </row>
    <row r="485" ht="15" customHeight="1" spans="2:102">
      <c r="B485" s="45"/>
      <c r="C485" s="45"/>
      <c r="D485" s="51"/>
      <c r="E485" s="51"/>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c r="AY485" s="45"/>
      <c r="AZ485" s="45"/>
      <c r="BA485" s="45"/>
      <c r="BB485" s="45"/>
      <c r="BC485" s="45"/>
      <c r="BD485" s="45"/>
      <c r="BE485" s="45"/>
      <c r="BF485" s="45"/>
      <c r="BG485" s="45"/>
      <c r="BH485" s="45"/>
      <c r="BI485" s="45"/>
      <c r="BJ485" s="45"/>
      <c r="BK485" s="45"/>
      <c r="BL485" s="45"/>
      <c r="BM485" s="45"/>
      <c r="BN485" s="51"/>
      <c r="BO485" s="51"/>
      <c r="BP485" s="45"/>
      <c r="BQ485" s="45"/>
      <c r="BR485" s="45"/>
      <c r="BS485" s="45"/>
      <c r="BT485" s="45"/>
      <c r="BU485" s="45"/>
      <c r="BV485" s="45"/>
      <c r="BW485" s="45"/>
      <c r="BX485" s="45"/>
      <c r="BY485" s="45"/>
      <c r="BZ485" s="45"/>
      <c r="CA485" s="45"/>
      <c r="CB485" s="45"/>
      <c r="CC485" s="45"/>
      <c r="CD485" s="45"/>
      <c r="CE485" s="52"/>
      <c r="CF485" s="53"/>
      <c r="CG485" s="53"/>
      <c r="CH485" s="53"/>
      <c r="CI485" s="53"/>
      <c r="CX485" s="37"/>
    </row>
    <row r="486" ht="15" customHeight="1" spans="2:102">
      <c r="B486" s="45"/>
      <c r="C486" s="45"/>
      <c r="D486" s="51"/>
      <c r="E486" s="51"/>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c r="AY486" s="45"/>
      <c r="AZ486" s="45"/>
      <c r="BA486" s="45"/>
      <c r="BB486" s="45"/>
      <c r="BC486" s="45"/>
      <c r="BD486" s="45"/>
      <c r="BE486" s="45"/>
      <c r="BF486" s="45"/>
      <c r="BG486" s="45"/>
      <c r="BH486" s="45"/>
      <c r="BI486" s="45"/>
      <c r="BJ486" s="45"/>
      <c r="BK486" s="45"/>
      <c r="BL486" s="45"/>
      <c r="BM486" s="45"/>
      <c r="BN486" s="51"/>
      <c r="BO486" s="51"/>
      <c r="BP486" s="45"/>
      <c r="BQ486" s="45"/>
      <c r="BR486" s="45"/>
      <c r="BS486" s="45"/>
      <c r="BT486" s="45"/>
      <c r="BU486" s="45"/>
      <c r="BV486" s="45"/>
      <c r="BW486" s="45"/>
      <c r="BX486" s="45"/>
      <c r="BY486" s="45"/>
      <c r="BZ486" s="45"/>
      <c r="CA486" s="45"/>
      <c r="CB486" s="45"/>
      <c r="CC486" s="45"/>
      <c r="CD486" s="45"/>
      <c r="CE486" s="52"/>
      <c r="CF486" s="53"/>
      <c r="CG486" s="53"/>
      <c r="CH486" s="53"/>
      <c r="CI486" s="53"/>
      <c r="CX486" s="37"/>
    </row>
    <row r="487" ht="15" customHeight="1" spans="2:102">
      <c r="B487" s="45"/>
      <c r="C487" s="45"/>
      <c r="D487" s="51"/>
      <c r="E487" s="51"/>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c r="AY487" s="45"/>
      <c r="AZ487" s="45"/>
      <c r="BA487" s="45"/>
      <c r="BB487" s="45"/>
      <c r="BC487" s="45"/>
      <c r="BD487" s="45"/>
      <c r="BE487" s="45"/>
      <c r="BF487" s="45"/>
      <c r="BG487" s="45"/>
      <c r="BH487" s="45"/>
      <c r="BI487" s="45"/>
      <c r="BJ487" s="45"/>
      <c r="BK487" s="45"/>
      <c r="BL487" s="45"/>
      <c r="BM487" s="45"/>
      <c r="BN487" s="51"/>
      <c r="BO487" s="51"/>
      <c r="BP487" s="45"/>
      <c r="BQ487" s="45"/>
      <c r="BR487" s="45"/>
      <c r="BS487" s="45"/>
      <c r="BT487" s="45"/>
      <c r="BU487" s="45"/>
      <c r="BV487" s="45"/>
      <c r="BW487" s="45"/>
      <c r="BX487" s="45"/>
      <c r="BY487" s="45"/>
      <c r="BZ487" s="45"/>
      <c r="CA487" s="45"/>
      <c r="CB487" s="45"/>
      <c r="CC487" s="45"/>
      <c r="CD487" s="45"/>
      <c r="CE487" s="52"/>
      <c r="CF487" s="53"/>
      <c r="CG487" s="53"/>
      <c r="CH487" s="53"/>
      <c r="CI487" s="53"/>
      <c r="CX487" s="37"/>
    </row>
    <row r="488" ht="15" customHeight="1" spans="2:102">
      <c r="B488" s="45"/>
      <c r="C488" s="45"/>
      <c r="D488" s="51"/>
      <c r="E488" s="51"/>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c r="AY488" s="45"/>
      <c r="AZ488" s="45"/>
      <c r="BA488" s="45"/>
      <c r="BB488" s="45"/>
      <c r="BC488" s="45"/>
      <c r="BD488" s="45"/>
      <c r="BE488" s="45"/>
      <c r="BF488" s="45"/>
      <c r="BG488" s="45"/>
      <c r="BH488" s="45"/>
      <c r="BI488" s="45"/>
      <c r="BJ488" s="45"/>
      <c r="BK488" s="45"/>
      <c r="BL488" s="45"/>
      <c r="BM488" s="45"/>
      <c r="BN488" s="51"/>
      <c r="BO488" s="51"/>
      <c r="BP488" s="45"/>
      <c r="BQ488" s="45"/>
      <c r="BR488" s="45"/>
      <c r="BS488" s="45"/>
      <c r="BT488" s="45"/>
      <c r="BU488" s="45"/>
      <c r="BV488" s="45"/>
      <c r="BW488" s="45"/>
      <c r="BX488" s="45"/>
      <c r="BY488" s="45"/>
      <c r="BZ488" s="45"/>
      <c r="CA488" s="45"/>
      <c r="CB488" s="45"/>
      <c r="CC488" s="45"/>
      <c r="CD488" s="45"/>
      <c r="CE488" s="52"/>
      <c r="CF488" s="53"/>
      <c r="CG488" s="53"/>
      <c r="CH488" s="53"/>
      <c r="CI488" s="53"/>
      <c r="CX488" s="37"/>
    </row>
    <row r="489" ht="15" customHeight="1" spans="2:102">
      <c r="B489" s="45"/>
      <c r="C489" s="45"/>
      <c r="D489" s="51"/>
      <c r="E489" s="51"/>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c r="AY489" s="45"/>
      <c r="AZ489" s="45"/>
      <c r="BA489" s="45"/>
      <c r="BB489" s="45"/>
      <c r="BC489" s="45"/>
      <c r="BD489" s="45"/>
      <c r="BE489" s="45"/>
      <c r="BF489" s="45"/>
      <c r="BG489" s="45"/>
      <c r="BH489" s="45"/>
      <c r="BI489" s="45"/>
      <c r="BJ489" s="45"/>
      <c r="BK489" s="45"/>
      <c r="BL489" s="45"/>
      <c r="BM489" s="45"/>
      <c r="BN489" s="51"/>
      <c r="BO489" s="51"/>
      <c r="BP489" s="45"/>
      <c r="BQ489" s="45"/>
      <c r="BR489" s="45"/>
      <c r="BS489" s="45"/>
      <c r="BT489" s="45"/>
      <c r="BU489" s="45"/>
      <c r="BV489" s="45"/>
      <c r="BW489" s="45"/>
      <c r="BX489" s="45"/>
      <c r="BY489" s="45"/>
      <c r="BZ489" s="45"/>
      <c r="CA489" s="45"/>
      <c r="CB489" s="45"/>
      <c r="CC489" s="45"/>
      <c r="CD489" s="45"/>
      <c r="CE489" s="52"/>
      <c r="CF489" s="53"/>
      <c r="CG489" s="53"/>
      <c r="CH489" s="53"/>
      <c r="CI489" s="53"/>
      <c r="CX489" s="37"/>
    </row>
    <row r="490" ht="15" customHeight="1" spans="2:102">
      <c r="B490" s="45"/>
      <c r="C490" s="45"/>
      <c r="D490" s="51"/>
      <c r="E490" s="51"/>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c r="AY490" s="45"/>
      <c r="AZ490" s="45"/>
      <c r="BA490" s="45"/>
      <c r="BB490" s="45"/>
      <c r="BC490" s="45"/>
      <c r="BD490" s="45"/>
      <c r="BE490" s="45"/>
      <c r="BF490" s="45"/>
      <c r="BG490" s="45"/>
      <c r="BH490" s="45"/>
      <c r="BI490" s="45"/>
      <c r="BJ490" s="45"/>
      <c r="BK490" s="45"/>
      <c r="BL490" s="45"/>
      <c r="BM490" s="45"/>
      <c r="BN490" s="51"/>
      <c r="BO490" s="51"/>
      <c r="BP490" s="45"/>
      <c r="BQ490" s="45"/>
      <c r="BR490" s="45"/>
      <c r="BS490" s="45"/>
      <c r="BT490" s="45"/>
      <c r="BU490" s="45"/>
      <c r="BV490" s="45"/>
      <c r="BW490" s="45"/>
      <c r="BX490" s="45"/>
      <c r="BY490" s="45"/>
      <c r="BZ490" s="45"/>
      <c r="CA490" s="45"/>
      <c r="CB490" s="45"/>
      <c r="CC490" s="45"/>
      <c r="CD490" s="45"/>
      <c r="CE490" s="52"/>
      <c r="CF490" s="53"/>
      <c r="CG490" s="53"/>
      <c r="CH490" s="53"/>
      <c r="CI490" s="53"/>
      <c r="CX490" s="37"/>
    </row>
    <row r="491" ht="15" customHeight="1" spans="2:102">
      <c r="B491" s="45"/>
      <c r="C491" s="45"/>
      <c r="D491" s="51"/>
      <c r="E491" s="51"/>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c r="AY491" s="45"/>
      <c r="AZ491" s="45"/>
      <c r="BA491" s="45"/>
      <c r="BB491" s="45"/>
      <c r="BC491" s="45"/>
      <c r="BD491" s="45"/>
      <c r="BE491" s="45"/>
      <c r="BF491" s="45"/>
      <c r="BG491" s="45"/>
      <c r="BH491" s="45"/>
      <c r="BI491" s="45"/>
      <c r="BJ491" s="45"/>
      <c r="BK491" s="45"/>
      <c r="BL491" s="45"/>
      <c r="BM491" s="45"/>
      <c r="BN491" s="51"/>
      <c r="BO491" s="51"/>
      <c r="BP491" s="45"/>
      <c r="BQ491" s="45"/>
      <c r="BR491" s="45"/>
      <c r="BS491" s="45"/>
      <c r="BT491" s="45"/>
      <c r="BU491" s="45"/>
      <c r="BV491" s="45"/>
      <c r="BW491" s="45"/>
      <c r="BX491" s="45"/>
      <c r="BY491" s="45"/>
      <c r="BZ491" s="45"/>
      <c r="CA491" s="45"/>
      <c r="CB491" s="45"/>
      <c r="CC491" s="45"/>
      <c r="CD491" s="45"/>
      <c r="CE491" s="52"/>
      <c r="CF491" s="53"/>
      <c r="CG491" s="53"/>
      <c r="CH491" s="53"/>
      <c r="CI491" s="53"/>
      <c r="CX491" s="37"/>
    </row>
    <row r="492" ht="15" customHeight="1" spans="2:102">
      <c r="B492" s="45"/>
      <c r="C492" s="45"/>
      <c r="D492" s="51"/>
      <c r="E492" s="51"/>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c r="AY492" s="45"/>
      <c r="AZ492" s="45"/>
      <c r="BA492" s="45"/>
      <c r="BB492" s="45"/>
      <c r="BC492" s="45"/>
      <c r="BD492" s="45"/>
      <c r="BE492" s="45"/>
      <c r="BF492" s="45"/>
      <c r="BG492" s="45"/>
      <c r="BH492" s="45"/>
      <c r="BI492" s="45"/>
      <c r="BJ492" s="45"/>
      <c r="BK492" s="45"/>
      <c r="BL492" s="45"/>
      <c r="BM492" s="45"/>
      <c r="BN492" s="51"/>
      <c r="BO492" s="51"/>
      <c r="BP492" s="45"/>
      <c r="BQ492" s="45"/>
      <c r="BR492" s="45"/>
      <c r="BS492" s="45"/>
      <c r="BT492" s="45"/>
      <c r="BU492" s="45"/>
      <c r="BV492" s="45"/>
      <c r="BW492" s="45"/>
      <c r="BX492" s="45"/>
      <c r="BY492" s="45"/>
      <c r="BZ492" s="45"/>
      <c r="CA492" s="45"/>
      <c r="CB492" s="45"/>
      <c r="CC492" s="45"/>
      <c r="CD492" s="45"/>
      <c r="CE492" s="52"/>
      <c r="CF492" s="53"/>
      <c r="CG492" s="53"/>
      <c r="CH492" s="53"/>
      <c r="CI492" s="53"/>
      <c r="CX492" s="37"/>
    </row>
    <row r="493" ht="15" customHeight="1" spans="2:102">
      <c r="B493" s="45"/>
      <c r="C493" s="45"/>
      <c r="D493" s="51"/>
      <c r="E493" s="51"/>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45"/>
      <c r="AP493" s="45"/>
      <c r="AQ493" s="45"/>
      <c r="AR493" s="45"/>
      <c r="AS493" s="45"/>
      <c r="AT493" s="45"/>
      <c r="AU493" s="45"/>
      <c r="AV493" s="45"/>
      <c r="AW493" s="45"/>
      <c r="AX493" s="45"/>
      <c r="AY493" s="45"/>
      <c r="AZ493" s="45"/>
      <c r="BA493" s="45"/>
      <c r="BB493" s="45"/>
      <c r="BC493" s="45"/>
      <c r="BD493" s="45"/>
      <c r="BE493" s="45"/>
      <c r="BF493" s="45"/>
      <c r="BG493" s="45"/>
      <c r="BH493" s="45"/>
      <c r="BI493" s="45"/>
      <c r="BJ493" s="45"/>
      <c r="BK493" s="45"/>
      <c r="BL493" s="45"/>
      <c r="BM493" s="45"/>
      <c r="BN493" s="51"/>
      <c r="BO493" s="51"/>
      <c r="BP493" s="45"/>
      <c r="BQ493" s="45"/>
      <c r="BR493" s="45"/>
      <c r="BS493" s="45"/>
      <c r="BT493" s="45"/>
      <c r="BU493" s="45"/>
      <c r="BV493" s="45"/>
      <c r="BW493" s="45"/>
      <c r="BX493" s="45"/>
      <c r="BY493" s="45"/>
      <c r="BZ493" s="45"/>
      <c r="CA493" s="45"/>
      <c r="CB493" s="45"/>
      <c r="CC493" s="45"/>
      <c r="CD493" s="45"/>
      <c r="CE493" s="52"/>
      <c r="CF493" s="53"/>
      <c r="CG493" s="53"/>
      <c r="CH493" s="53"/>
      <c r="CI493" s="53"/>
      <c r="CX493" s="37"/>
    </row>
    <row r="494" ht="15" customHeight="1" spans="2:102">
      <c r="B494" s="45"/>
      <c r="C494" s="45"/>
      <c r="D494" s="51"/>
      <c r="E494" s="51"/>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c r="AY494" s="45"/>
      <c r="AZ494" s="45"/>
      <c r="BA494" s="45"/>
      <c r="BB494" s="45"/>
      <c r="BC494" s="45"/>
      <c r="BD494" s="45"/>
      <c r="BE494" s="45"/>
      <c r="BF494" s="45"/>
      <c r="BG494" s="45"/>
      <c r="BH494" s="45"/>
      <c r="BI494" s="45"/>
      <c r="BJ494" s="45"/>
      <c r="BK494" s="45"/>
      <c r="BL494" s="45"/>
      <c r="BM494" s="45"/>
      <c r="BN494" s="51"/>
      <c r="BO494" s="51"/>
      <c r="BP494" s="45"/>
      <c r="BQ494" s="45"/>
      <c r="BR494" s="45"/>
      <c r="BS494" s="45"/>
      <c r="BT494" s="45"/>
      <c r="BU494" s="45"/>
      <c r="BV494" s="45"/>
      <c r="BW494" s="45"/>
      <c r="BX494" s="45"/>
      <c r="BY494" s="45"/>
      <c r="BZ494" s="45"/>
      <c r="CA494" s="45"/>
      <c r="CB494" s="45"/>
      <c r="CC494" s="45"/>
      <c r="CD494" s="45"/>
      <c r="CE494" s="52"/>
      <c r="CF494" s="53"/>
      <c r="CG494" s="53"/>
      <c r="CH494" s="53"/>
      <c r="CI494" s="53"/>
      <c r="CX494" s="37"/>
    </row>
    <row r="495" ht="15" customHeight="1" spans="2:102">
      <c r="B495" s="45"/>
      <c r="C495" s="45"/>
      <c r="D495" s="51"/>
      <c r="E495" s="51"/>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c r="AY495" s="45"/>
      <c r="AZ495" s="45"/>
      <c r="BA495" s="45"/>
      <c r="BB495" s="45"/>
      <c r="BC495" s="45"/>
      <c r="BD495" s="45"/>
      <c r="BE495" s="45"/>
      <c r="BF495" s="45"/>
      <c r="BG495" s="45"/>
      <c r="BH495" s="45"/>
      <c r="BI495" s="45"/>
      <c r="BJ495" s="45"/>
      <c r="BK495" s="45"/>
      <c r="BL495" s="45"/>
      <c r="BM495" s="45"/>
      <c r="BN495" s="51"/>
      <c r="BO495" s="51"/>
      <c r="BP495" s="45"/>
      <c r="BQ495" s="45"/>
      <c r="BR495" s="45"/>
      <c r="BS495" s="45"/>
      <c r="BT495" s="45"/>
      <c r="BU495" s="45"/>
      <c r="BV495" s="45"/>
      <c r="BW495" s="45"/>
      <c r="BX495" s="45"/>
      <c r="BY495" s="45"/>
      <c r="BZ495" s="45"/>
      <c r="CA495" s="45"/>
      <c r="CB495" s="45"/>
      <c r="CC495" s="45"/>
      <c r="CD495" s="45"/>
      <c r="CE495" s="52"/>
      <c r="CF495" s="53"/>
      <c r="CG495" s="53"/>
      <c r="CH495" s="53"/>
      <c r="CI495" s="53"/>
      <c r="CX495" s="37"/>
    </row>
    <row r="496" ht="15" customHeight="1" spans="2:102">
      <c r="B496" s="45"/>
      <c r="C496" s="45"/>
      <c r="D496" s="51"/>
      <c r="E496" s="51"/>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c r="AY496" s="45"/>
      <c r="AZ496" s="45"/>
      <c r="BA496" s="45"/>
      <c r="BB496" s="45"/>
      <c r="BC496" s="45"/>
      <c r="BD496" s="45"/>
      <c r="BE496" s="45"/>
      <c r="BF496" s="45"/>
      <c r="BG496" s="45"/>
      <c r="BH496" s="45"/>
      <c r="BI496" s="45"/>
      <c r="BJ496" s="45"/>
      <c r="BK496" s="45"/>
      <c r="BL496" s="45"/>
      <c r="BM496" s="45"/>
      <c r="BN496" s="51"/>
      <c r="BO496" s="51"/>
      <c r="BP496" s="45"/>
      <c r="BQ496" s="45"/>
      <c r="BR496" s="45"/>
      <c r="BS496" s="45"/>
      <c r="BT496" s="45"/>
      <c r="BU496" s="45"/>
      <c r="BV496" s="45"/>
      <c r="BW496" s="45"/>
      <c r="BX496" s="45"/>
      <c r="BY496" s="45"/>
      <c r="BZ496" s="45"/>
      <c r="CA496" s="45"/>
      <c r="CB496" s="45"/>
      <c r="CC496" s="45"/>
      <c r="CD496" s="45"/>
      <c r="CE496" s="52"/>
      <c r="CF496" s="53"/>
      <c r="CG496" s="53"/>
      <c r="CH496" s="53"/>
      <c r="CI496" s="53"/>
      <c r="CX496" s="37"/>
    </row>
    <row r="497" ht="15" customHeight="1" spans="2:102">
      <c r="B497" s="45"/>
      <c r="C497" s="45"/>
      <c r="D497" s="51"/>
      <c r="E497" s="51"/>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c r="AY497" s="45"/>
      <c r="AZ497" s="45"/>
      <c r="BA497" s="45"/>
      <c r="BB497" s="45"/>
      <c r="BC497" s="45"/>
      <c r="BD497" s="45"/>
      <c r="BE497" s="45"/>
      <c r="BF497" s="45"/>
      <c r="BG497" s="45"/>
      <c r="BH497" s="45"/>
      <c r="BI497" s="45"/>
      <c r="BJ497" s="45"/>
      <c r="BK497" s="45"/>
      <c r="BL497" s="45"/>
      <c r="BM497" s="45"/>
      <c r="BN497" s="51"/>
      <c r="BO497" s="51"/>
      <c r="BP497" s="45"/>
      <c r="BQ497" s="45"/>
      <c r="BR497" s="45"/>
      <c r="BS497" s="45"/>
      <c r="BT497" s="45"/>
      <c r="BU497" s="45"/>
      <c r="BV497" s="45"/>
      <c r="BW497" s="45"/>
      <c r="BX497" s="45"/>
      <c r="BY497" s="45"/>
      <c r="BZ497" s="45"/>
      <c r="CA497" s="45"/>
      <c r="CB497" s="45"/>
      <c r="CC497" s="45"/>
      <c r="CD497" s="45"/>
      <c r="CE497" s="52"/>
      <c r="CF497" s="53"/>
      <c r="CG497" s="53"/>
      <c r="CH497" s="53"/>
      <c r="CI497" s="53"/>
      <c r="CX497" s="37"/>
    </row>
    <row r="498" ht="15" customHeight="1" spans="2:102">
      <c r="B498" s="45"/>
      <c r="C498" s="45"/>
      <c r="D498" s="51"/>
      <c r="E498" s="51"/>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c r="AY498" s="45"/>
      <c r="AZ498" s="45"/>
      <c r="BA498" s="45"/>
      <c r="BB498" s="45"/>
      <c r="BC498" s="45"/>
      <c r="BD498" s="45"/>
      <c r="BE498" s="45"/>
      <c r="BF498" s="45"/>
      <c r="BG498" s="45"/>
      <c r="BH498" s="45"/>
      <c r="BI498" s="45"/>
      <c r="BJ498" s="45"/>
      <c r="BK498" s="45"/>
      <c r="BL498" s="45"/>
      <c r="BM498" s="45"/>
      <c r="BN498" s="51"/>
      <c r="BO498" s="51"/>
      <c r="BP498" s="45"/>
      <c r="BQ498" s="45"/>
      <c r="BR498" s="45"/>
      <c r="BS498" s="45"/>
      <c r="BT498" s="45"/>
      <c r="BU498" s="45"/>
      <c r="BV498" s="45"/>
      <c r="BW498" s="45"/>
      <c r="BX498" s="45"/>
      <c r="BY498" s="45"/>
      <c r="BZ498" s="45"/>
      <c r="CA498" s="45"/>
      <c r="CB498" s="45"/>
      <c r="CC498" s="45"/>
      <c r="CD498" s="45"/>
      <c r="CE498" s="52"/>
      <c r="CF498" s="53"/>
      <c r="CG498" s="53"/>
      <c r="CH498" s="53"/>
      <c r="CI498" s="53"/>
      <c r="CX498" s="37"/>
    </row>
    <row r="499" ht="15" customHeight="1" spans="2:102">
      <c r="B499" s="45"/>
      <c r="C499" s="45"/>
      <c r="D499" s="51"/>
      <c r="E499" s="51"/>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c r="AY499" s="45"/>
      <c r="AZ499" s="45"/>
      <c r="BA499" s="45"/>
      <c r="BB499" s="45"/>
      <c r="BC499" s="45"/>
      <c r="BD499" s="45"/>
      <c r="BE499" s="45"/>
      <c r="BF499" s="45"/>
      <c r="BG499" s="45"/>
      <c r="BH499" s="45"/>
      <c r="BI499" s="45"/>
      <c r="BJ499" s="45"/>
      <c r="BK499" s="45"/>
      <c r="BL499" s="45"/>
      <c r="BM499" s="45"/>
      <c r="BN499" s="51"/>
      <c r="BO499" s="51"/>
      <c r="BP499" s="45"/>
      <c r="BQ499" s="45"/>
      <c r="BR499" s="45"/>
      <c r="BS499" s="45"/>
      <c r="BT499" s="45"/>
      <c r="BU499" s="45"/>
      <c r="BV499" s="45"/>
      <c r="BW499" s="45"/>
      <c r="BX499" s="45"/>
      <c r="BY499" s="45"/>
      <c r="BZ499" s="45"/>
      <c r="CA499" s="45"/>
      <c r="CB499" s="45"/>
      <c r="CC499" s="45"/>
      <c r="CD499" s="45"/>
      <c r="CE499" s="52"/>
      <c r="CF499" s="53"/>
      <c r="CG499" s="53"/>
      <c r="CH499" s="53"/>
      <c r="CI499" s="53"/>
      <c r="CX499" s="37"/>
    </row>
    <row r="500" ht="15" customHeight="1" spans="2:102">
      <c r="B500" s="45"/>
      <c r="C500" s="45"/>
      <c r="D500" s="51"/>
      <c r="E500" s="51"/>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c r="AY500" s="45"/>
      <c r="AZ500" s="45"/>
      <c r="BA500" s="45"/>
      <c r="BB500" s="45"/>
      <c r="BC500" s="45"/>
      <c r="BD500" s="45"/>
      <c r="BE500" s="45"/>
      <c r="BF500" s="45"/>
      <c r="BG500" s="45"/>
      <c r="BH500" s="45"/>
      <c r="BI500" s="45"/>
      <c r="BJ500" s="45"/>
      <c r="BK500" s="45"/>
      <c r="BL500" s="45"/>
      <c r="BM500" s="45"/>
      <c r="BN500" s="51"/>
      <c r="BO500" s="51"/>
      <c r="BP500" s="45"/>
      <c r="BQ500" s="45"/>
      <c r="BR500" s="45"/>
      <c r="BS500" s="45"/>
      <c r="BT500" s="45"/>
      <c r="BU500" s="45"/>
      <c r="BV500" s="45"/>
      <c r="BW500" s="45"/>
      <c r="BX500" s="45"/>
      <c r="BY500" s="45"/>
      <c r="BZ500" s="45"/>
      <c r="CA500" s="45"/>
      <c r="CB500" s="45"/>
      <c r="CC500" s="45"/>
      <c r="CD500" s="45"/>
      <c r="CE500" s="52"/>
      <c r="CF500" s="53"/>
      <c r="CG500" s="53"/>
      <c r="CH500" s="53"/>
      <c r="CI500" s="53"/>
      <c r="CX500" s="37"/>
    </row>
    <row r="501" ht="15" customHeight="1" spans="2:102">
      <c r="B501" s="45"/>
      <c r="C501" s="45"/>
      <c r="D501" s="51"/>
      <c r="E501" s="51"/>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c r="AY501" s="45"/>
      <c r="AZ501" s="45"/>
      <c r="BA501" s="45"/>
      <c r="BB501" s="45"/>
      <c r="BC501" s="45"/>
      <c r="BD501" s="45"/>
      <c r="BE501" s="45"/>
      <c r="BF501" s="45"/>
      <c r="BG501" s="45"/>
      <c r="BH501" s="45"/>
      <c r="BI501" s="45"/>
      <c r="BJ501" s="45"/>
      <c r="BK501" s="45"/>
      <c r="BL501" s="45"/>
      <c r="BM501" s="45"/>
      <c r="BN501" s="51"/>
      <c r="BO501" s="51"/>
      <c r="BP501" s="45"/>
      <c r="BQ501" s="45"/>
      <c r="BR501" s="45"/>
      <c r="BS501" s="45"/>
      <c r="BT501" s="45"/>
      <c r="BU501" s="45"/>
      <c r="BV501" s="45"/>
      <c r="BW501" s="45"/>
      <c r="BX501" s="45"/>
      <c r="BY501" s="45"/>
      <c r="BZ501" s="45"/>
      <c r="CA501" s="45"/>
      <c r="CB501" s="45"/>
      <c r="CC501" s="45"/>
      <c r="CD501" s="45"/>
      <c r="CE501" s="52"/>
      <c r="CF501" s="53"/>
      <c r="CG501" s="53"/>
      <c r="CH501" s="53"/>
      <c r="CI501" s="53"/>
      <c r="CX501" s="37"/>
    </row>
    <row r="502" ht="15" customHeight="1" spans="2:102">
      <c r="B502" s="45"/>
      <c r="C502" s="45"/>
      <c r="D502" s="51"/>
      <c r="E502" s="51"/>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c r="AY502" s="45"/>
      <c r="AZ502" s="45"/>
      <c r="BA502" s="45"/>
      <c r="BB502" s="45"/>
      <c r="BC502" s="45"/>
      <c r="BD502" s="45"/>
      <c r="BE502" s="45"/>
      <c r="BF502" s="45"/>
      <c r="BG502" s="45"/>
      <c r="BH502" s="45"/>
      <c r="BI502" s="45"/>
      <c r="BJ502" s="45"/>
      <c r="BK502" s="45"/>
      <c r="BL502" s="45"/>
      <c r="BM502" s="45"/>
      <c r="BN502" s="51"/>
      <c r="BO502" s="51"/>
      <c r="BP502" s="45"/>
      <c r="BQ502" s="45"/>
      <c r="BR502" s="45"/>
      <c r="BS502" s="45"/>
      <c r="BT502" s="45"/>
      <c r="BU502" s="45"/>
      <c r="BV502" s="45"/>
      <c r="BW502" s="45"/>
      <c r="BX502" s="45"/>
      <c r="BY502" s="45"/>
      <c r="BZ502" s="45"/>
      <c r="CA502" s="45"/>
      <c r="CB502" s="45"/>
      <c r="CC502" s="45"/>
      <c r="CD502" s="45"/>
      <c r="CE502" s="52"/>
      <c r="CF502" s="53"/>
      <c r="CG502" s="53"/>
      <c r="CH502" s="53"/>
      <c r="CI502" s="53"/>
      <c r="CX502" s="37"/>
    </row>
    <row r="503" ht="15" customHeight="1" spans="2:102">
      <c r="B503" s="45"/>
      <c r="C503" s="45"/>
      <c r="D503" s="51"/>
      <c r="E503" s="51"/>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c r="AY503" s="45"/>
      <c r="AZ503" s="45"/>
      <c r="BA503" s="45"/>
      <c r="BB503" s="45"/>
      <c r="BC503" s="45"/>
      <c r="BD503" s="45"/>
      <c r="BE503" s="45"/>
      <c r="BF503" s="45"/>
      <c r="BG503" s="45"/>
      <c r="BH503" s="45"/>
      <c r="BI503" s="45"/>
      <c r="BJ503" s="45"/>
      <c r="BK503" s="45"/>
      <c r="BL503" s="45"/>
      <c r="BM503" s="45"/>
      <c r="BN503" s="51"/>
      <c r="BO503" s="51"/>
      <c r="BP503" s="45"/>
      <c r="BQ503" s="45"/>
      <c r="BR503" s="45"/>
      <c r="BS503" s="45"/>
      <c r="BT503" s="45"/>
      <c r="BU503" s="45"/>
      <c r="BV503" s="45"/>
      <c r="BW503" s="45"/>
      <c r="BX503" s="45"/>
      <c r="BY503" s="45"/>
      <c r="BZ503" s="45"/>
      <c r="CA503" s="45"/>
      <c r="CB503" s="45"/>
      <c r="CC503" s="45"/>
      <c r="CD503" s="45"/>
      <c r="CE503" s="52"/>
      <c r="CF503" s="53"/>
      <c r="CG503" s="53"/>
      <c r="CH503" s="53"/>
      <c r="CI503" s="53"/>
      <c r="CX503" s="37"/>
    </row>
    <row r="504" ht="15" customHeight="1" spans="2:102">
      <c r="B504" s="45"/>
      <c r="C504" s="45"/>
      <c r="D504" s="51"/>
      <c r="E504" s="51"/>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c r="AY504" s="45"/>
      <c r="AZ504" s="45"/>
      <c r="BA504" s="45"/>
      <c r="BB504" s="45"/>
      <c r="BC504" s="45"/>
      <c r="BD504" s="45"/>
      <c r="BE504" s="45"/>
      <c r="BF504" s="45"/>
      <c r="BG504" s="45"/>
      <c r="BH504" s="45"/>
      <c r="BI504" s="45"/>
      <c r="BJ504" s="45"/>
      <c r="BK504" s="45"/>
      <c r="BL504" s="45"/>
      <c r="BM504" s="45"/>
      <c r="BN504" s="51"/>
      <c r="BO504" s="51"/>
      <c r="BP504" s="45"/>
      <c r="BQ504" s="45"/>
      <c r="BR504" s="45"/>
      <c r="BS504" s="45"/>
      <c r="BT504" s="45"/>
      <c r="BU504" s="45"/>
      <c r="BV504" s="45"/>
      <c r="BW504" s="45"/>
      <c r="BX504" s="45"/>
      <c r="BY504" s="45"/>
      <c r="BZ504" s="45"/>
      <c r="CA504" s="45"/>
      <c r="CB504" s="45"/>
      <c r="CC504" s="45"/>
      <c r="CD504" s="45"/>
      <c r="CE504" s="52"/>
      <c r="CF504" s="53"/>
      <c r="CG504" s="53"/>
      <c r="CH504" s="53"/>
      <c r="CI504" s="53"/>
      <c r="CX504" s="37"/>
    </row>
    <row r="505" ht="15" customHeight="1" spans="2:102">
      <c r="B505" s="45"/>
      <c r="C505" s="45"/>
      <c r="D505" s="51"/>
      <c r="E505" s="51"/>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c r="AY505" s="45"/>
      <c r="AZ505" s="45"/>
      <c r="BA505" s="45"/>
      <c r="BB505" s="45"/>
      <c r="BC505" s="45"/>
      <c r="BD505" s="45"/>
      <c r="BE505" s="45"/>
      <c r="BF505" s="45"/>
      <c r="BG505" s="45"/>
      <c r="BH505" s="45"/>
      <c r="BI505" s="45"/>
      <c r="BJ505" s="45"/>
      <c r="BK505" s="45"/>
      <c r="BL505" s="45"/>
      <c r="BM505" s="45"/>
      <c r="BN505" s="51"/>
      <c r="BO505" s="51"/>
      <c r="BP505" s="45"/>
      <c r="BQ505" s="45"/>
      <c r="BR505" s="45"/>
      <c r="BS505" s="45"/>
      <c r="BT505" s="45"/>
      <c r="BU505" s="45"/>
      <c r="BV505" s="45"/>
      <c r="BW505" s="45"/>
      <c r="BX505" s="45"/>
      <c r="BY505" s="45"/>
      <c r="BZ505" s="45"/>
      <c r="CA505" s="45"/>
      <c r="CB505" s="45"/>
      <c r="CC505" s="45"/>
      <c r="CD505" s="45"/>
      <c r="CE505" s="52"/>
      <c r="CF505" s="53"/>
      <c r="CG505" s="53"/>
      <c r="CH505" s="53"/>
      <c r="CI505" s="53"/>
      <c r="CX505" s="37"/>
    </row>
    <row r="506" ht="15" customHeight="1" spans="2:102">
      <c r="B506" s="45"/>
      <c r="C506" s="45"/>
      <c r="D506" s="51"/>
      <c r="E506" s="51"/>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c r="AY506" s="45"/>
      <c r="AZ506" s="45"/>
      <c r="BA506" s="45"/>
      <c r="BB506" s="45"/>
      <c r="BC506" s="45"/>
      <c r="BD506" s="45"/>
      <c r="BE506" s="45"/>
      <c r="BF506" s="45"/>
      <c r="BG506" s="45"/>
      <c r="BH506" s="45"/>
      <c r="BI506" s="45"/>
      <c r="BJ506" s="45"/>
      <c r="BK506" s="45"/>
      <c r="BL506" s="45"/>
      <c r="BM506" s="45"/>
      <c r="BN506" s="51"/>
      <c r="BO506" s="51"/>
      <c r="BP506" s="45"/>
      <c r="BQ506" s="45"/>
      <c r="BR506" s="45"/>
      <c r="BS506" s="45"/>
      <c r="BT506" s="45"/>
      <c r="BU506" s="45"/>
      <c r="BV506" s="45"/>
      <c r="BW506" s="45"/>
      <c r="BX506" s="45"/>
      <c r="BY506" s="45"/>
      <c r="BZ506" s="45"/>
      <c r="CA506" s="45"/>
      <c r="CB506" s="45"/>
      <c r="CC506" s="45"/>
      <c r="CD506" s="45"/>
      <c r="CE506" s="52"/>
      <c r="CF506" s="53"/>
      <c r="CG506" s="53"/>
      <c r="CH506" s="53"/>
      <c r="CI506" s="53"/>
      <c r="CX506" s="37"/>
    </row>
    <row r="507" ht="15" customHeight="1" spans="2:102">
      <c r="B507" s="45"/>
      <c r="C507" s="45"/>
      <c r="D507" s="51"/>
      <c r="E507" s="51"/>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c r="AY507" s="45"/>
      <c r="AZ507" s="45"/>
      <c r="BA507" s="45"/>
      <c r="BB507" s="45"/>
      <c r="BC507" s="45"/>
      <c r="BD507" s="45"/>
      <c r="BE507" s="45"/>
      <c r="BF507" s="45"/>
      <c r="BG507" s="45"/>
      <c r="BH507" s="45"/>
      <c r="BI507" s="45"/>
      <c r="BJ507" s="45"/>
      <c r="BK507" s="45"/>
      <c r="BL507" s="45"/>
      <c r="BM507" s="45"/>
      <c r="BN507" s="51"/>
      <c r="BO507" s="51"/>
      <c r="BP507" s="45"/>
      <c r="BQ507" s="45"/>
      <c r="BR507" s="45"/>
      <c r="BS507" s="45"/>
      <c r="BT507" s="45"/>
      <c r="BU507" s="45"/>
      <c r="BV507" s="45"/>
      <c r="BW507" s="45"/>
      <c r="BX507" s="45"/>
      <c r="BY507" s="45"/>
      <c r="BZ507" s="45"/>
      <c r="CA507" s="45"/>
      <c r="CB507" s="45"/>
      <c r="CC507" s="45"/>
      <c r="CD507" s="45"/>
      <c r="CE507" s="52"/>
      <c r="CF507" s="53"/>
      <c r="CG507" s="53"/>
      <c r="CH507" s="53"/>
      <c r="CI507" s="53"/>
      <c r="CX507" s="37"/>
    </row>
    <row r="508" ht="15" customHeight="1" spans="2:102">
      <c r="B508" s="45"/>
      <c r="C508" s="45"/>
      <c r="D508" s="51"/>
      <c r="E508" s="51"/>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c r="AY508" s="45"/>
      <c r="AZ508" s="45"/>
      <c r="BA508" s="45"/>
      <c r="BB508" s="45"/>
      <c r="BC508" s="45"/>
      <c r="BD508" s="45"/>
      <c r="BE508" s="45"/>
      <c r="BF508" s="45"/>
      <c r="BG508" s="45"/>
      <c r="BH508" s="45"/>
      <c r="BI508" s="45"/>
      <c r="BJ508" s="45"/>
      <c r="BK508" s="45"/>
      <c r="BL508" s="45"/>
      <c r="BM508" s="45"/>
      <c r="BN508" s="51"/>
      <c r="BO508" s="51"/>
      <c r="BP508" s="45"/>
      <c r="BQ508" s="45"/>
      <c r="BR508" s="45"/>
      <c r="BS508" s="45"/>
      <c r="BT508" s="45"/>
      <c r="BU508" s="45"/>
      <c r="BV508" s="45"/>
      <c r="BW508" s="45"/>
      <c r="BX508" s="45"/>
      <c r="BY508" s="45"/>
      <c r="BZ508" s="45"/>
      <c r="CA508" s="45"/>
      <c r="CB508" s="45"/>
      <c r="CC508" s="45"/>
      <c r="CD508" s="45"/>
      <c r="CE508" s="52"/>
      <c r="CF508" s="53"/>
      <c r="CG508" s="53"/>
      <c r="CH508" s="53"/>
      <c r="CI508" s="53"/>
      <c r="CX508" s="37"/>
    </row>
    <row r="509" ht="15" customHeight="1" spans="2:102">
      <c r="B509" s="45"/>
      <c r="C509" s="45"/>
      <c r="D509" s="51"/>
      <c r="E509" s="51"/>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c r="AY509" s="45"/>
      <c r="AZ509" s="45"/>
      <c r="BA509" s="45"/>
      <c r="BB509" s="45"/>
      <c r="BC509" s="45"/>
      <c r="BD509" s="45"/>
      <c r="BE509" s="45"/>
      <c r="BF509" s="45"/>
      <c r="BG509" s="45"/>
      <c r="BH509" s="45"/>
      <c r="BI509" s="45"/>
      <c r="BJ509" s="45"/>
      <c r="BK509" s="45"/>
      <c r="BL509" s="45"/>
      <c r="BM509" s="45"/>
      <c r="BN509" s="51"/>
      <c r="BO509" s="51"/>
      <c r="BP509" s="45"/>
      <c r="BQ509" s="45"/>
      <c r="BR509" s="45"/>
      <c r="BS509" s="45"/>
      <c r="BT509" s="45"/>
      <c r="BU509" s="45"/>
      <c r="BV509" s="45"/>
      <c r="BW509" s="45"/>
      <c r="BX509" s="45"/>
      <c r="BY509" s="45"/>
      <c r="BZ509" s="45"/>
      <c r="CA509" s="45"/>
      <c r="CB509" s="45"/>
      <c r="CC509" s="45"/>
      <c r="CD509" s="45"/>
      <c r="CE509" s="52"/>
      <c r="CF509" s="53"/>
      <c r="CG509" s="53"/>
      <c r="CH509" s="53"/>
      <c r="CI509" s="53"/>
      <c r="CX509" s="37"/>
    </row>
    <row r="510" ht="15" customHeight="1" spans="2:102">
      <c r="B510" s="45"/>
      <c r="C510" s="45"/>
      <c r="D510" s="51"/>
      <c r="E510" s="51"/>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c r="AY510" s="45"/>
      <c r="AZ510" s="45"/>
      <c r="BA510" s="45"/>
      <c r="BB510" s="45"/>
      <c r="BC510" s="45"/>
      <c r="BD510" s="45"/>
      <c r="BE510" s="45"/>
      <c r="BF510" s="45"/>
      <c r="BG510" s="45"/>
      <c r="BH510" s="45"/>
      <c r="BI510" s="45"/>
      <c r="BJ510" s="45"/>
      <c r="BK510" s="45"/>
      <c r="BL510" s="45"/>
      <c r="BM510" s="45"/>
      <c r="BN510" s="51"/>
      <c r="BO510" s="51"/>
      <c r="BP510" s="45"/>
      <c r="BQ510" s="45"/>
      <c r="BR510" s="45"/>
      <c r="BS510" s="45"/>
      <c r="BT510" s="45"/>
      <c r="BU510" s="45"/>
      <c r="BV510" s="45"/>
      <c r="BW510" s="45"/>
      <c r="BX510" s="45"/>
      <c r="BY510" s="45"/>
      <c r="BZ510" s="45"/>
      <c r="CA510" s="45"/>
      <c r="CB510" s="45"/>
      <c r="CC510" s="45"/>
      <c r="CD510" s="45"/>
      <c r="CE510" s="52"/>
      <c r="CF510" s="53"/>
      <c r="CG510" s="53"/>
      <c r="CH510" s="53"/>
      <c r="CI510" s="53"/>
      <c r="CX510" s="37"/>
    </row>
    <row r="511" ht="15" customHeight="1" spans="2:102">
      <c r="B511" s="45"/>
      <c r="C511" s="45"/>
      <c r="D511" s="51"/>
      <c r="E511" s="51"/>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c r="AY511" s="45"/>
      <c r="AZ511" s="45"/>
      <c r="BA511" s="45"/>
      <c r="BB511" s="45"/>
      <c r="BC511" s="45"/>
      <c r="BD511" s="45"/>
      <c r="BE511" s="45"/>
      <c r="BF511" s="45"/>
      <c r="BG511" s="45"/>
      <c r="BH511" s="45"/>
      <c r="BI511" s="45"/>
      <c r="BJ511" s="45"/>
      <c r="BK511" s="45"/>
      <c r="BL511" s="45"/>
      <c r="BM511" s="45"/>
      <c r="BN511" s="51"/>
      <c r="BO511" s="51"/>
      <c r="BP511" s="45"/>
      <c r="BQ511" s="45"/>
      <c r="BR511" s="45"/>
      <c r="BS511" s="45"/>
      <c r="BT511" s="45"/>
      <c r="BU511" s="45"/>
      <c r="BV511" s="45"/>
      <c r="BW511" s="45"/>
      <c r="BX511" s="45"/>
      <c r="BY511" s="45"/>
      <c r="BZ511" s="45"/>
      <c r="CA511" s="45"/>
      <c r="CB511" s="45"/>
      <c r="CC511" s="45"/>
      <c r="CD511" s="45"/>
      <c r="CE511" s="52"/>
      <c r="CF511" s="53"/>
      <c r="CG511" s="53"/>
      <c r="CH511" s="53"/>
      <c r="CI511" s="53"/>
      <c r="CX511" s="37"/>
    </row>
    <row r="512" ht="15" customHeight="1" spans="2:102">
      <c r="B512" s="45"/>
      <c r="C512" s="45"/>
      <c r="D512" s="51"/>
      <c r="E512" s="51"/>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c r="AY512" s="45"/>
      <c r="AZ512" s="45"/>
      <c r="BA512" s="45"/>
      <c r="BB512" s="45"/>
      <c r="BC512" s="45"/>
      <c r="BD512" s="45"/>
      <c r="BE512" s="45"/>
      <c r="BF512" s="45"/>
      <c r="BG512" s="45"/>
      <c r="BH512" s="45"/>
      <c r="BI512" s="45"/>
      <c r="BJ512" s="45"/>
      <c r="BK512" s="45"/>
      <c r="BL512" s="45"/>
      <c r="BM512" s="45"/>
      <c r="BN512" s="51"/>
      <c r="BO512" s="51"/>
      <c r="BP512" s="45"/>
      <c r="BQ512" s="45"/>
      <c r="BR512" s="45"/>
      <c r="BS512" s="45"/>
      <c r="BT512" s="45"/>
      <c r="BU512" s="45"/>
      <c r="BV512" s="45"/>
      <c r="BW512" s="45"/>
      <c r="BX512" s="45"/>
      <c r="BY512" s="45"/>
      <c r="BZ512" s="45"/>
      <c r="CA512" s="45"/>
      <c r="CB512" s="45"/>
      <c r="CC512" s="45"/>
      <c r="CD512" s="45"/>
      <c r="CE512" s="52"/>
      <c r="CF512" s="53"/>
      <c r="CG512" s="53"/>
      <c r="CH512" s="53"/>
      <c r="CI512" s="53"/>
      <c r="CX512" s="37"/>
    </row>
    <row r="513" ht="15" customHeight="1" spans="2:102">
      <c r="B513" s="45"/>
      <c r="C513" s="45"/>
      <c r="D513" s="51"/>
      <c r="E513" s="51"/>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c r="AY513" s="45"/>
      <c r="AZ513" s="45"/>
      <c r="BA513" s="45"/>
      <c r="BB513" s="45"/>
      <c r="BC513" s="45"/>
      <c r="BD513" s="45"/>
      <c r="BE513" s="45"/>
      <c r="BF513" s="45"/>
      <c r="BG513" s="45"/>
      <c r="BH513" s="45"/>
      <c r="BI513" s="45"/>
      <c r="BJ513" s="45"/>
      <c r="BK513" s="45"/>
      <c r="BL513" s="45"/>
      <c r="BM513" s="45"/>
      <c r="BN513" s="51"/>
      <c r="BO513" s="51"/>
      <c r="BP513" s="45"/>
      <c r="BQ513" s="45"/>
      <c r="BR513" s="45"/>
      <c r="BS513" s="45"/>
      <c r="BT513" s="45"/>
      <c r="BU513" s="45"/>
      <c r="BV513" s="45"/>
      <c r="BW513" s="45"/>
      <c r="BX513" s="45"/>
      <c r="BY513" s="45"/>
      <c r="BZ513" s="45"/>
      <c r="CA513" s="45"/>
      <c r="CB513" s="45"/>
      <c r="CC513" s="45"/>
      <c r="CD513" s="45"/>
      <c r="CE513" s="52"/>
      <c r="CF513" s="53"/>
      <c r="CG513" s="53"/>
      <c r="CH513" s="53"/>
      <c r="CI513" s="53"/>
      <c r="CX513" s="37"/>
    </row>
    <row r="514" ht="15" customHeight="1" spans="2:102">
      <c r="B514" s="45"/>
      <c r="C514" s="45"/>
      <c r="D514" s="51"/>
      <c r="E514" s="51"/>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c r="AY514" s="45"/>
      <c r="AZ514" s="45"/>
      <c r="BA514" s="45"/>
      <c r="BB514" s="45"/>
      <c r="BC514" s="45"/>
      <c r="BD514" s="45"/>
      <c r="BE514" s="45"/>
      <c r="BF514" s="45"/>
      <c r="BG514" s="45"/>
      <c r="BH514" s="45"/>
      <c r="BI514" s="45"/>
      <c r="BJ514" s="45"/>
      <c r="BK514" s="45"/>
      <c r="BL514" s="45"/>
      <c r="BM514" s="45"/>
      <c r="BN514" s="51"/>
      <c r="BO514" s="51"/>
      <c r="BP514" s="45"/>
      <c r="BQ514" s="45"/>
      <c r="BR514" s="45"/>
      <c r="BS514" s="45"/>
      <c r="BT514" s="45"/>
      <c r="BU514" s="45"/>
      <c r="BV514" s="45"/>
      <c r="BW514" s="45"/>
      <c r="BX514" s="45"/>
      <c r="BY514" s="45"/>
      <c r="BZ514" s="45"/>
      <c r="CA514" s="45"/>
      <c r="CB514" s="45"/>
      <c r="CC514" s="45"/>
      <c r="CD514" s="45"/>
      <c r="CE514" s="52"/>
      <c r="CF514" s="53"/>
      <c r="CG514" s="53"/>
      <c r="CH514" s="53"/>
      <c r="CI514" s="53"/>
      <c r="CX514" s="37"/>
    </row>
    <row r="515" ht="15" customHeight="1" spans="2:102">
      <c r="B515" s="45"/>
      <c r="C515" s="45"/>
      <c r="D515" s="51"/>
      <c r="E515" s="51"/>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c r="AY515" s="45"/>
      <c r="AZ515" s="45"/>
      <c r="BA515" s="45"/>
      <c r="BB515" s="45"/>
      <c r="BC515" s="45"/>
      <c r="BD515" s="45"/>
      <c r="BE515" s="45"/>
      <c r="BF515" s="45"/>
      <c r="BG515" s="45"/>
      <c r="BH515" s="45"/>
      <c r="BI515" s="45"/>
      <c r="BJ515" s="45"/>
      <c r="BK515" s="45"/>
      <c r="BL515" s="45"/>
      <c r="BM515" s="45"/>
      <c r="BN515" s="51"/>
      <c r="BO515" s="51"/>
      <c r="BP515" s="45"/>
      <c r="BQ515" s="45"/>
      <c r="BR515" s="45"/>
      <c r="BS515" s="45"/>
      <c r="BT515" s="45"/>
      <c r="BU515" s="45"/>
      <c r="BV515" s="45"/>
      <c r="BW515" s="45"/>
      <c r="BX515" s="45"/>
      <c r="BY515" s="45"/>
      <c r="BZ515" s="45"/>
      <c r="CA515" s="45"/>
      <c r="CB515" s="45"/>
      <c r="CC515" s="45"/>
      <c r="CD515" s="45"/>
      <c r="CE515" s="52"/>
      <c r="CF515" s="53"/>
      <c r="CG515" s="53"/>
      <c r="CH515" s="53"/>
      <c r="CI515" s="53"/>
      <c r="CX515" s="37"/>
    </row>
    <row r="516" ht="15" customHeight="1" spans="2:102">
      <c r="B516" s="45"/>
      <c r="C516" s="45"/>
      <c r="D516" s="51"/>
      <c r="E516" s="51"/>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c r="AY516" s="45"/>
      <c r="AZ516" s="45"/>
      <c r="BA516" s="45"/>
      <c r="BB516" s="45"/>
      <c r="BC516" s="45"/>
      <c r="BD516" s="45"/>
      <c r="BE516" s="45"/>
      <c r="BF516" s="45"/>
      <c r="BG516" s="45"/>
      <c r="BH516" s="45"/>
      <c r="BI516" s="45"/>
      <c r="BJ516" s="45"/>
      <c r="BK516" s="45"/>
      <c r="BL516" s="45"/>
      <c r="BM516" s="45"/>
      <c r="BN516" s="51"/>
      <c r="BO516" s="51"/>
      <c r="BP516" s="45"/>
      <c r="BQ516" s="45"/>
      <c r="BR516" s="45"/>
      <c r="BS516" s="45"/>
      <c r="BT516" s="45"/>
      <c r="BU516" s="45"/>
      <c r="BV516" s="45"/>
      <c r="BW516" s="45"/>
      <c r="BX516" s="45"/>
      <c r="BY516" s="45"/>
      <c r="BZ516" s="45"/>
      <c r="CA516" s="45"/>
      <c r="CB516" s="45"/>
      <c r="CC516" s="45"/>
      <c r="CD516" s="45"/>
      <c r="CE516" s="52"/>
      <c r="CF516" s="53"/>
      <c r="CG516" s="53"/>
      <c r="CH516" s="53"/>
      <c r="CI516" s="53"/>
      <c r="CX516" s="37"/>
    </row>
    <row r="517" ht="15" customHeight="1" spans="2:102">
      <c r="B517" s="45"/>
      <c r="C517" s="45"/>
      <c r="D517" s="51"/>
      <c r="E517" s="51"/>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c r="AY517" s="45"/>
      <c r="AZ517" s="45"/>
      <c r="BA517" s="45"/>
      <c r="BB517" s="45"/>
      <c r="BC517" s="45"/>
      <c r="BD517" s="45"/>
      <c r="BE517" s="45"/>
      <c r="BF517" s="45"/>
      <c r="BG517" s="45"/>
      <c r="BH517" s="45"/>
      <c r="BI517" s="45"/>
      <c r="BJ517" s="45"/>
      <c r="BK517" s="45"/>
      <c r="BL517" s="45"/>
      <c r="BM517" s="45"/>
      <c r="BN517" s="51"/>
      <c r="BO517" s="51"/>
      <c r="BP517" s="45"/>
      <c r="BQ517" s="45"/>
      <c r="BR517" s="45"/>
      <c r="BS517" s="45"/>
      <c r="BT517" s="45"/>
      <c r="BU517" s="45"/>
      <c r="BV517" s="45"/>
      <c r="BW517" s="45"/>
      <c r="BX517" s="45"/>
      <c r="BY517" s="45"/>
      <c r="BZ517" s="45"/>
      <c r="CA517" s="45"/>
      <c r="CB517" s="45"/>
      <c r="CC517" s="45"/>
      <c r="CD517" s="45"/>
      <c r="CE517" s="52"/>
      <c r="CF517" s="53"/>
      <c r="CG517" s="53"/>
      <c r="CH517" s="53"/>
      <c r="CI517" s="53"/>
      <c r="CX517" s="37"/>
    </row>
    <row r="518" ht="15" customHeight="1" spans="2:102">
      <c r="B518" s="45"/>
      <c r="C518" s="45"/>
      <c r="D518" s="51"/>
      <c r="E518" s="51"/>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c r="AY518" s="45"/>
      <c r="AZ518" s="45"/>
      <c r="BA518" s="45"/>
      <c r="BB518" s="45"/>
      <c r="BC518" s="45"/>
      <c r="BD518" s="45"/>
      <c r="BE518" s="45"/>
      <c r="BF518" s="45"/>
      <c r="BG518" s="45"/>
      <c r="BH518" s="45"/>
      <c r="BI518" s="45"/>
      <c r="BJ518" s="45"/>
      <c r="BK518" s="45"/>
      <c r="BL518" s="45"/>
      <c r="BM518" s="45"/>
      <c r="BN518" s="51"/>
      <c r="BO518" s="51"/>
      <c r="BP518" s="45"/>
      <c r="BQ518" s="45"/>
      <c r="BR518" s="45"/>
      <c r="BS518" s="45"/>
      <c r="BT518" s="45"/>
      <c r="BU518" s="45"/>
      <c r="BV518" s="45"/>
      <c r="BW518" s="45"/>
      <c r="BX518" s="45"/>
      <c r="BY518" s="45"/>
      <c r="BZ518" s="45"/>
      <c r="CA518" s="45"/>
      <c r="CB518" s="45"/>
      <c r="CC518" s="45"/>
      <c r="CD518" s="45"/>
      <c r="CE518" s="52"/>
      <c r="CF518" s="53"/>
      <c r="CG518" s="53"/>
      <c r="CH518" s="53"/>
      <c r="CI518" s="53"/>
      <c r="CX518" s="37"/>
    </row>
    <row r="519" ht="15" customHeight="1" spans="2:102">
      <c r="B519" s="45"/>
      <c r="C519" s="45"/>
      <c r="D519" s="51"/>
      <c r="E519" s="51"/>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c r="AY519" s="45"/>
      <c r="AZ519" s="45"/>
      <c r="BA519" s="45"/>
      <c r="BB519" s="45"/>
      <c r="BC519" s="45"/>
      <c r="BD519" s="45"/>
      <c r="BE519" s="45"/>
      <c r="BF519" s="45"/>
      <c r="BG519" s="45"/>
      <c r="BH519" s="45"/>
      <c r="BI519" s="45"/>
      <c r="BJ519" s="45"/>
      <c r="BK519" s="45"/>
      <c r="BL519" s="45"/>
      <c r="BM519" s="45"/>
      <c r="BN519" s="51"/>
      <c r="BO519" s="51"/>
      <c r="BP519" s="45"/>
      <c r="BQ519" s="45"/>
      <c r="BR519" s="45"/>
      <c r="BS519" s="45"/>
      <c r="BT519" s="45"/>
      <c r="BU519" s="45"/>
      <c r="BV519" s="45"/>
      <c r="BW519" s="45"/>
      <c r="BX519" s="45"/>
      <c r="BY519" s="45"/>
      <c r="BZ519" s="45"/>
      <c r="CA519" s="45"/>
      <c r="CB519" s="45"/>
      <c r="CC519" s="45"/>
      <c r="CD519" s="45"/>
      <c r="CE519" s="52"/>
      <c r="CF519" s="53"/>
      <c r="CG519" s="53"/>
      <c r="CH519" s="53"/>
      <c r="CI519" s="53"/>
      <c r="CX519" s="37"/>
    </row>
    <row r="520" ht="15" customHeight="1" spans="2:102">
      <c r="B520" s="45"/>
      <c r="C520" s="45"/>
      <c r="D520" s="51"/>
      <c r="E520" s="51"/>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c r="AY520" s="45"/>
      <c r="AZ520" s="45"/>
      <c r="BA520" s="45"/>
      <c r="BB520" s="45"/>
      <c r="BC520" s="45"/>
      <c r="BD520" s="45"/>
      <c r="BE520" s="45"/>
      <c r="BF520" s="45"/>
      <c r="BG520" s="45"/>
      <c r="BH520" s="45"/>
      <c r="BI520" s="45"/>
      <c r="BJ520" s="45"/>
      <c r="BK520" s="45"/>
      <c r="BL520" s="45"/>
      <c r="BM520" s="45"/>
      <c r="BN520" s="51"/>
      <c r="BO520" s="51"/>
      <c r="BP520" s="45"/>
      <c r="BQ520" s="45"/>
      <c r="BR520" s="45"/>
      <c r="BS520" s="45"/>
      <c r="BT520" s="45"/>
      <c r="BU520" s="45"/>
      <c r="BV520" s="45"/>
      <c r="BW520" s="45"/>
      <c r="BX520" s="45"/>
      <c r="BY520" s="45"/>
      <c r="BZ520" s="45"/>
      <c r="CA520" s="45"/>
      <c r="CB520" s="45"/>
      <c r="CC520" s="45"/>
      <c r="CD520" s="45"/>
      <c r="CE520" s="52"/>
      <c r="CF520" s="53"/>
      <c r="CG520" s="53"/>
      <c r="CH520" s="53"/>
      <c r="CI520" s="53"/>
      <c r="CX520" s="37"/>
    </row>
    <row r="521" ht="15" customHeight="1" spans="2:102">
      <c r="B521" s="45"/>
      <c r="C521" s="45"/>
      <c r="D521" s="51"/>
      <c r="E521" s="51"/>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c r="AY521" s="45"/>
      <c r="AZ521" s="45"/>
      <c r="BA521" s="45"/>
      <c r="BB521" s="45"/>
      <c r="BC521" s="45"/>
      <c r="BD521" s="45"/>
      <c r="BE521" s="45"/>
      <c r="BF521" s="45"/>
      <c r="BG521" s="45"/>
      <c r="BH521" s="45"/>
      <c r="BI521" s="45"/>
      <c r="BJ521" s="45"/>
      <c r="BK521" s="45"/>
      <c r="BL521" s="45"/>
      <c r="BM521" s="45"/>
      <c r="BN521" s="51"/>
      <c r="BO521" s="51"/>
      <c r="BP521" s="45"/>
      <c r="BQ521" s="45"/>
      <c r="BR521" s="45"/>
      <c r="BS521" s="45"/>
      <c r="BT521" s="45"/>
      <c r="BU521" s="45"/>
      <c r="BV521" s="45"/>
      <c r="BW521" s="45"/>
      <c r="BX521" s="45"/>
      <c r="BY521" s="45"/>
      <c r="BZ521" s="45"/>
      <c r="CA521" s="45"/>
      <c r="CB521" s="45"/>
      <c r="CC521" s="45"/>
      <c r="CD521" s="45"/>
      <c r="CE521" s="52"/>
      <c r="CF521" s="53"/>
      <c r="CG521" s="53"/>
      <c r="CH521" s="53"/>
      <c r="CI521" s="53"/>
      <c r="CX521" s="37"/>
    </row>
    <row r="522" ht="15" customHeight="1" spans="2:102">
      <c r="B522" s="45"/>
      <c r="C522" s="45"/>
      <c r="D522" s="51"/>
      <c r="E522" s="51"/>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c r="AY522" s="45"/>
      <c r="AZ522" s="45"/>
      <c r="BA522" s="45"/>
      <c r="BB522" s="45"/>
      <c r="BC522" s="45"/>
      <c r="BD522" s="45"/>
      <c r="BE522" s="45"/>
      <c r="BF522" s="45"/>
      <c r="BG522" s="45"/>
      <c r="BH522" s="45"/>
      <c r="BI522" s="45"/>
      <c r="BJ522" s="45"/>
      <c r="BK522" s="45"/>
      <c r="BL522" s="45"/>
      <c r="BM522" s="45"/>
      <c r="BN522" s="51"/>
      <c r="BO522" s="51"/>
      <c r="BP522" s="45"/>
      <c r="BQ522" s="45"/>
      <c r="BR522" s="45"/>
      <c r="BS522" s="45"/>
      <c r="BT522" s="45"/>
      <c r="BU522" s="45"/>
      <c r="BV522" s="45"/>
      <c r="BW522" s="45"/>
      <c r="BX522" s="45"/>
      <c r="BY522" s="45"/>
      <c r="BZ522" s="45"/>
      <c r="CA522" s="45"/>
      <c r="CB522" s="45"/>
      <c r="CC522" s="45"/>
      <c r="CD522" s="45"/>
      <c r="CE522" s="52"/>
      <c r="CF522" s="53"/>
      <c r="CG522" s="53"/>
      <c r="CH522" s="53"/>
      <c r="CI522" s="53"/>
      <c r="CX522" s="37"/>
    </row>
    <row r="523" ht="15" customHeight="1" spans="2:102">
      <c r="B523" s="45"/>
      <c r="C523" s="45"/>
      <c r="D523" s="51"/>
      <c r="E523" s="51"/>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c r="AY523" s="45"/>
      <c r="AZ523" s="45"/>
      <c r="BA523" s="45"/>
      <c r="BB523" s="45"/>
      <c r="BC523" s="45"/>
      <c r="BD523" s="45"/>
      <c r="BE523" s="45"/>
      <c r="BF523" s="45"/>
      <c r="BG523" s="45"/>
      <c r="BH523" s="45"/>
      <c r="BI523" s="45"/>
      <c r="BJ523" s="45"/>
      <c r="BK523" s="45"/>
      <c r="BL523" s="45"/>
      <c r="BM523" s="45"/>
      <c r="BN523" s="51"/>
      <c r="BO523" s="51"/>
      <c r="BP523" s="45"/>
      <c r="BQ523" s="45"/>
      <c r="BR523" s="45"/>
      <c r="BS523" s="45"/>
      <c r="BT523" s="45"/>
      <c r="BU523" s="45"/>
      <c r="BV523" s="45"/>
      <c r="BW523" s="45"/>
      <c r="BX523" s="45"/>
      <c r="BY523" s="45"/>
      <c r="BZ523" s="45"/>
      <c r="CA523" s="45"/>
      <c r="CB523" s="45"/>
      <c r="CC523" s="45"/>
      <c r="CD523" s="45"/>
      <c r="CE523" s="52"/>
      <c r="CF523" s="53"/>
      <c r="CG523" s="53"/>
      <c r="CH523" s="53"/>
      <c r="CI523" s="53"/>
      <c r="CX523" s="37"/>
    </row>
    <row r="524" ht="15" customHeight="1" spans="2:102">
      <c r="B524" s="45"/>
      <c r="C524" s="45"/>
      <c r="D524" s="51"/>
      <c r="E524" s="51"/>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c r="AY524" s="45"/>
      <c r="AZ524" s="45"/>
      <c r="BA524" s="45"/>
      <c r="BB524" s="45"/>
      <c r="BC524" s="45"/>
      <c r="BD524" s="45"/>
      <c r="BE524" s="45"/>
      <c r="BF524" s="45"/>
      <c r="BG524" s="45"/>
      <c r="BH524" s="45"/>
      <c r="BI524" s="45"/>
      <c r="BJ524" s="45"/>
      <c r="BK524" s="45"/>
      <c r="BL524" s="45"/>
      <c r="BM524" s="45"/>
      <c r="BN524" s="51"/>
      <c r="BO524" s="51"/>
      <c r="BP524" s="45"/>
      <c r="BQ524" s="45"/>
      <c r="BR524" s="45"/>
      <c r="BS524" s="45"/>
      <c r="BT524" s="45"/>
      <c r="BU524" s="45"/>
      <c r="BV524" s="45"/>
      <c r="BW524" s="45"/>
      <c r="BX524" s="45"/>
      <c r="BY524" s="45"/>
      <c r="BZ524" s="45"/>
      <c r="CA524" s="45"/>
      <c r="CB524" s="45"/>
      <c r="CC524" s="45"/>
      <c r="CD524" s="45"/>
      <c r="CE524" s="52"/>
      <c r="CF524" s="53"/>
      <c r="CG524" s="53"/>
      <c r="CH524" s="53"/>
      <c r="CI524" s="53"/>
      <c r="CX524" s="37"/>
    </row>
    <row r="525" ht="15" customHeight="1" spans="2:102">
      <c r="B525" s="45"/>
      <c r="C525" s="45"/>
      <c r="D525" s="51"/>
      <c r="E525" s="51"/>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c r="AY525" s="45"/>
      <c r="AZ525" s="45"/>
      <c r="BA525" s="45"/>
      <c r="BB525" s="45"/>
      <c r="BC525" s="45"/>
      <c r="BD525" s="45"/>
      <c r="BE525" s="45"/>
      <c r="BF525" s="45"/>
      <c r="BG525" s="45"/>
      <c r="BH525" s="45"/>
      <c r="BI525" s="45"/>
      <c r="BJ525" s="45"/>
      <c r="BK525" s="45"/>
      <c r="BL525" s="45"/>
      <c r="BM525" s="45"/>
      <c r="BN525" s="51"/>
      <c r="BO525" s="51"/>
      <c r="BP525" s="45"/>
      <c r="BQ525" s="45"/>
      <c r="BR525" s="45"/>
      <c r="BS525" s="45"/>
      <c r="BT525" s="45"/>
      <c r="BU525" s="45"/>
      <c r="BV525" s="45"/>
      <c r="BW525" s="45"/>
      <c r="BX525" s="45"/>
      <c r="BY525" s="45"/>
      <c r="BZ525" s="45"/>
      <c r="CA525" s="45"/>
      <c r="CB525" s="45"/>
      <c r="CC525" s="45"/>
      <c r="CD525" s="45"/>
      <c r="CE525" s="52"/>
      <c r="CF525" s="53"/>
      <c r="CG525" s="53"/>
      <c r="CH525" s="53"/>
      <c r="CI525" s="53"/>
      <c r="CX525" s="37"/>
    </row>
    <row r="526" ht="15" customHeight="1" spans="2:102">
      <c r="B526" s="45"/>
      <c r="C526" s="45"/>
      <c r="D526" s="51"/>
      <c r="E526" s="51"/>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c r="AY526" s="45"/>
      <c r="AZ526" s="45"/>
      <c r="BA526" s="45"/>
      <c r="BB526" s="45"/>
      <c r="BC526" s="45"/>
      <c r="BD526" s="45"/>
      <c r="BE526" s="45"/>
      <c r="BF526" s="45"/>
      <c r="BG526" s="45"/>
      <c r="BH526" s="45"/>
      <c r="BI526" s="45"/>
      <c r="BJ526" s="45"/>
      <c r="BK526" s="45"/>
      <c r="BL526" s="45"/>
      <c r="BM526" s="45"/>
      <c r="BN526" s="51"/>
      <c r="BO526" s="51"/>
      <c r="BP526" s="45"/>
      <c r="BQ526" s="45"/>
      <c r="BR526" s="45"/>
      <c r="BS526" s="45"/>
      <c r="BT526" s="45"/>
      <c r="BU526" s="45"/>
      <c r="BV526" s="45"/>
      <c r="BW526" s="45"/>
      <c r="BX526" s="45"/>
      <c r="BY526" s="45"/>
      <c r="BZ526" s="45"/>
      <c r="CA526" s="45"/>
      <c r="CB526" s="45"/>
      <c r="CC526" s="45"/>
      <c r="CD526" s="45"/>
      <c r="CE526" s="52"/>
      <c r="CF526" s="53"/>
      <c r="CG526" s="53"/>
      <c r="CH526" s="53"/>
      <c r="CI526" s="53"/>
      <c r="CX526" s="37"/>
    </row>
    <row r="527" ht="15" customHeight="1" spans="2:102">
      <c r="B527" s="45"/>
      <c r="C527" s="45"/>
      <c r="D527" s="51"/>
      <c r="E527" s="51"/>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c r="AY527" s="45"/>
      <c r="AZ527" s="45"/>
      <c r="BA527" s="45"/>
      <c r="BB527" s="45"/>
      <c r="BC527" s="45"/>
      <c r="BD527" s="45"/>
      <c r="BE527" s="45"/>
      <c r="BF527" s="45"/>
      <c r="BG527" s="45"/>
      <c r="BH527" s="45"/>
      <c r="BI527" s="45"/>
      <c r="BJ527" s="45"/>
      <c r="BK527" s="45"/>
      <c r="BL527" s="45"/>
      <c r="BM527" s="45"/>
      <c r="BN527" s="51"/>
      <c r="BO527" s="51"/>
      <c r="BP527" s="45"/>
      <c r="BQ527" s="45"/>
      <c r="BR527" s="45"/>
      <c r="BS527" s="45"/>
      <c r="BT527" s="45"/>
      <c r="BU527" s="45"/>
      <c r="BV527" s="45"/>
      <c r="BW527" s="45"/>
      <c r="BX527" s="45"/>
      <c r="BY527" s="45"/>
      <c r="BZ527" s="45"/>
      <c r="CA527" s="45"/>
      <c r="CB527" s="45"/>
      <c r="CC527" s="45"/>
      <c r="CD527" s="45"/>
      <c r="CE527" s="52"/>
      <c r="CF527" s="53"/>
      <c r="CG527" s="53"/>
      <c r="CH527" s="53"/>
      <c r="CI527" s="53"/>
      <c r="CX527" s="37"/>
    </row>
    <row r="528" ht="15" customHeight="1" spans="2:102">
      <c r="B528" s="45"/>
      <c r="C528" s="45"/>
      <c r="D528" s="51"/>
      <c r="E528" s="51"/>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c r="AY528" s="45"/>
      <c r="AZ528" s="45"/>
      <c r="BA528" s="45"/>
      <c r="BB528" s="45"/>
      <c r="BC528" s="45"/>
      <c r="BD528" s="45"/>
      <c r="BE528" s="45"/>
      <c r="BF528" s="45"/>
      <c r="BG528" s="45"/>
      <c r="BH528" s="45"/>
      <c r="BI528" s="45"/>
      <c r="BJ528" s="45"/>
      <c r="BK528" s="45"/>
      <c r="BL528" s="45"/>
      <c r="BM528" s="45"/>
      <c r="BN528" s="51"/>
      <c r="BO528" s="51"/>
      <c r="BP528" s="45"/>
      <c r="BQ528" s="45"/>
      <c r="BR528" s="45"/>
      <c r="BS528" s="45"/>
      <c r="BT528" s="45"/>
      <c r="BU528" s="45"/>
      <c r="BV528" s="45"/>
      <c r="BW528" s="45"/>
      <c r="BX528" s="45"/>
      <c r="BY528" s="45"/>
      <c r="BZ528" s="45"/>
      <c r="CA528" s="45"/>
      <c r="CB528" s="45"/>
      <c r="CC528" s="45"/>
      <c r="CD528" s="45"/>
      <c r="CE528" s="52"/>
      <c r="CF528" s="53"/>
      <c r="CG528" s="53"/>
      <c r="CH528" s="53"/>
      <c r="CI528" s="53"/>
      <c r="CX528" s="37"/>
    </row>
    <row r="529" ht="15" customHeight="1" spans="2:102">
      <c r="B529" s="45"/>
      <c r="C529" s="45"/>
      <c r="D529" s="51"/>
      <c r="E529" s="51"/>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c r="AY529" s="45"/>
      <c r="AZ529" s="45"/>
      <c r="BA529" s="45"/>
      <c r="BB529" s="45"/>
      <c r="BC529" s="45"/>
      <c r="BD529" s="45"/>
      <c r="BE529" s="45"/>
      <c r="BF529" s="45"/>
      <c r="BG529" s="45"/>
      <c r="BH529" s="45"/>
      <c r="BI529" s="45"/>
      <c r="BJ529" s="45"/>
      <c r="BK529" s="45"/>
      <c r="BL529" s="45"/>
      <c r="BM529" s="45"/>
      <c r="BN529" s="51"/>
      <c r="BO529" s="51"/>
      <c r="BP529" s="45"/>
      <c r="BQ529" s="45"/>
      <c r="BR529" s="45"/>
      <c r="BS529" s="45"/>
      <c r="BT529" s="45"/>
      <c r="BU529" s="45"/>
      <c r="BV529" s="45"/>
      <c r="BW529" s="45"/>
      <c r="BX529" s="45"/>
      <c r="BY529" s="45"/>
      <c r="BZ529" s="45"/>
      <c r="CA529" s="45"/>
      <c r="CB529" s="45"/>
      <c r="CC529" s="45"/>
      <c r="CD529" s="45"/>
      <c r="CE529" s="52"/>
      <c r="CF529" s="53"/>
      <c r="CG529" s="53"/>
      <c r="CH529" s="53"/>
      <c r="CI529" s="53"/>
      <c r="CX529" s="37"/>
    </row>
    <row r="530" ht="15" customHeight="1" spans="2:102">
      <c r="B530" s="45"/>
      <c r="C530" s="45"/>
      <c r="D530" s="51"/>
      <c r="E530" s="51"/>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c r="AY530" s="45"/>
      <c r="AZ530" s="45"/>
      <c r="BA530" s="45"/>
      <c r="BB530" s="45"/>
      <c r="BC530" s="45"/>
      <c r="BD530" s="45"/>
      <c r="BE530" s="45"/>
      <c r="BF530" s="45"/>
      <c r="BG530" s="45"/>
      <c r="BH530" s="45"/>
      <c r="BI530" s="45"/>
      <c r="BJ530" s="45"/>
      <c r="BK530" s="45"/>
      <c r="BL530" s="45"/>
      <c r="BM530" s="45"/>
      <c r="BN530" s="51"/>
      <c r="BO530" s="51"/>
      <c r="BP530" s="45"/>
      <c r="BQ530" s="45"/>
      <c r="BR530" s="45"/>
      <c r="BS530" s="45"/>
      <c r="BT530" s="45"/>
      <c r="BU530" s="45"/>
      <c r="BV530" s="45"/>
      <c r="BW530" s="45"/>
      <c r="BX530" s="45"/>
      <c r="BY530" s="45"/>
      <c r="BZ530" s="45"/>
      <c r="CA530" s="45"/>
      <c r="CB530" s="45"/>
      <c r="CC530" s="45"/>
      <c r="CD530" s="45"/>
      <c r="CE530" s="52"/>
      <c r="CF530" s="53"/>
      <c r="CG530" s="53"/>
      <c r="CH530" s="53"/>
      <c r="CI530" s="53"/>
      <c r="CX530" s="37"/>
    </row>
    <row r="531" ht="15" customHeight="1" spans="2:102">
      <c r="B531" s="45"/>
      <c r="C531" s="45"/>
      <c r="D531" s="51"/>
      <c r="E531" s="51"/>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c r="AY531" s="45"/>
      <c r="AZ531" s="45"/>
      <c r="BA531" s="45"/>
      <c r="BB531" s="45"/>
      <c r="BC531" s="45"/>
      <c r="BD531" s="45"/>
      <c r="BE531" s="45"/>
      <c r="BF531" s="45"/>
      <c r="BG531" s="45"/>
      <c r="BH531" s="45"/>
      <c r="BI531" s="45"/>
      <c r="BJ531" s="45"/>
      <c r="BK531" s="45"/>
      <c r="BL531" s="45"/>
      <c r="BM531" s="45"/>
      <c r="BN531" s="51"/>
      <c r="BO531" s="51"/>
      <c r="BP531" s="45"/>
      <c r="BQ531" s="45"/>
      <c r="BR531" s="45"/>
      <c r="BS531" s="45"/>
      <c r="BT531" s="45"/>
      <c r="BU531" s="45"/>
      <c r="BV531" s="45"/>
      <c r="BW531" s="45"/>
      <c r="BX531" s="45"/>
      <c r="BY531" s="45"/>
      <c r="BZ531" s="45"/>
      <c r="CA531" s="45"/>
      <c r="CB531" s="45"/>
      <c r="CC531" s="45"/>
      <c r="CD531" s="45"/>
      <c r="CE531" s="52"/>
      <c r="CF531" s="53"/>
      <c r="CG531" s="53"/>
      <c r="CH531" s="53"/>
      <c r="CI531" s="53"/>
      <c r="CX531" s="37"/>
    </row>
    <row r="532" ht="15" customHeight="1" spans="2:102">
      <c r="B532" s="45"/>
      <c r="C532" s="45"/>
      <c r="D532" s="51"/>
      <c r="E532" s="51"/>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c r="AY532" s="45"/>
      <c r="AZ532" s="45"/>
      <c r="BA532" s="45"/>
      <c r="BB532" s="45"/>
      <c r="BC532" s="45"/>
      <c r="BD532" s="45"/>
      <c r="BE532" s="45"/>
      <c r="BF532" s="45"/>
      <c r="BG532" s="45"/>
      <c r="BH532" s="45"/>
      <c r="BI532" s="45"/>
      <c r="BJ532" s="45"/>
      <c r="BK532" s="45"/>
      <c r="BL532" s="45"/>
      <c r="BM532" s="45"/>
      <c r="BN532" s="51"/>
      <c r="BO532" s="51"/>
      <c r="BP532" s="45"/>
      <c r="BQ532" s="45"/>
      <c r="BR532" s="45"/>
      <c r="BS532" s="45"/>
      <c r="BT532" s="45"/>
      <c r="BU532" s="45"/>
      <c r="BV532" s="45"/>
      <c r="BW532" s="45"/>
      <c r="BX532" s="45"/>
      <c r="BY532" s="45"/>
      <c r="BZ532" s="45"/>
      <c r="CA532" s="45"/>
      <c r="CB532" s="45"/>
      <c r="CC532" s="45"/>
      <c r="CD532" s="45"/>
      <c r="CE532" s="52"/>
      <c r="CF532" s="53"/>
      <c r="CG532" s="53"/>
      <c r="CH532" s="53"/>
      <c r="CI532" s="53"/>
      <c r="CX532" s="37"/>
    </row>
    <row r="533" ht="15" customHeight="1" spans="2:102">
      <c r="B533" s="45"/>
      <c r="C533" s="45"/>
      <c r="D533" s="51"/>
      <c r="E533" s="51"/>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45"/>
      <c r="BD533" s="45"/>
      <c r="BE533" s="45"/>
      <c r="BF533" s="45"/>
      <c r="BG533" s="45"/>
      <c r="BH533" s="45"/>
      <c r="BI533" s="45"/>
      <c r="BJ533" s="45"/>
      <c r="BK533" s="45"/>
      <c r="BL533" s="45"/>
      <c r="BM533" s="45"/>
      <c r="BN533" s="51"/>
      <c r="BO533" s="51"/>
      <c r="BP533" s="45"/>
      <c r="BQ533" s="45"/>
      <c r="BR533" s="45"/>
      <c r="BS533" s="45"/>
      <c r="BT533" s="45"/>
      <c r="BU533" s="45"/>
      <c r="BV533" s="45"/>
      <c r="BW533" s="45"/>
      <c r="BX533" s="45"/>
      <c r="BY533" s="45"/>
      <c r="BZ533" s="45"/>
      <c r="CA533" s="45"/>
      <c r="CB533" s="45"/>
      <c r="CC533" s="45"/>
      <c r="CD533" s="45"/>
      <c r="CE533" s="52"/>
      <c r="CF533" s="53"/>
      <c r="CG533" s="53"/>
      <c r="CH533" s="53"/>
      <c r="CI533" s="53"/>
      <c r="CX533" s="37"/>
    </row>
    <row r="534" ht="15" customHeight="1" spans="2:102">
      <c r="B534" s="45"/>
      <c r="C534" s="45"/>
      <c r="D534" s="51"/>
      <c r="E534" s="51"/>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c r="AY534" s="45"/>
      <c r="AZ534" s="45"/>
      <c r="BA534" s="45"/>
      <c r="BB534" s="45"/>
      <c r="BC534" s="45"/>
      <c r="BD534" s="45"/>
      <c r="BE534" s="45"/>
      <c r="BF534" s="45"/>
      <c r="BG534" s="45"/>
      <c r="BH534" s="45"/>
      <c r="BI534" s="45"/>
      <c r="BJ534" s="45"/>
      <c r="BK534" s="45"/>
      <c r="BL534" s="45"/>
      <c r="BM534" s="45"/>
      <c r="BN534" s="51"/>
      <c r="BO534" s="51"/>
      <c r="BP534" s="45"/>
      <c r="BQ534" s="45"/>
      <c r="BR534" s="45"/>
      <c r="BS534" s="45"/>
      <c r="BT534" s="45"/>
      <c r="BU534" s="45"/>
      <c r="BV534" s="45"/>
      <c r="BW534" s="45"/>
      <c r="BX534" s="45"/>
      <c r="BY534" s="45"/>
      <c r="BZ534" s="45"/>
      <c r="CA534" s="45"/>
      <c r="CB534" s="45"/>
      <c r="CC534" s="45"/>
      <c r="CD534" s="45"/>
      <c r="CE534" s="52"/>
      <c r="CF534" s="53"/>
      <c r="CG534" s="53"/>
      <c r="CH534" s="53"/>
      <c r="CI534" s="53"/>
      <c r="CX534" s="37"/>
    </row>
    <row r="535" ht="15" customHeight="1" spans="2:102">
      <c r="B535" s="45"/>
      <c r="C535" s="45"/>
      <c r="D535" s="51"/>
      <c r="E535" s="51"/>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c r="AY535" s="45"/>
      <c r="AZ535" s="45"/>
      <c r="BA535" s="45"/>
      <c r="BB535" s="45"/>
      <c r="BC535" s="45"/>
      <c r="BD535" s="45"/>
      <c r="BE535" s="45"/>
      <c r="BF535" s="45"/>
      <c r="BG535" s="45"/>
      <c r="BH535" s="45"/>
      <c r="BI535" s="45"/>
      <c r="BJ535" s="45"/>
      <c r="BK535" s="45"/>
      <c r="BL535" s="45"/>
      <c r="BM535" s="45"/>
      <c r="BN535" s="51"/>
      <c r="BO535" s="51"/>
      <c r="BP535" s="45"/>
      <c r="BQ535" s="45"/>
      <c r="BR535" s="45"/>
      <c r="BS535" s="45"/>
      <c r="BT535" s="45"/>
      <c r="BU535" s="45"/>
      <c r="BV535" s="45"/>
      <c r="BW535" s="45"/>
      <c r="BX535" s="45"/>
      <c r="BY535" s="45"/>
      <c r="BZ535" s="45"/>
      <c r="CA535" s="45"/>
      <c r="CB535" s="45"/>
      <c r="CC535" s="45"/>
      <c r="CD535" s="45"/>
      <c r="CE535" s="52"/>
      <c r="CF535" s="53"/>
      <c r="CG535" s="53"/>
      <c r="CH535" s="53"/>
      <c r="CI535" s="53"/>
      <c r="CX535" s="37"/>
    </row>
    <row r="536" ht="15" customHeight="1" spans="2:102">
      <c r="B536" s="45"/>
      <c r="C536" s="45"/>
      <c r="D536" s="51"/>
      <c r="E536" s="51"/>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c r="AY536" s="45"/>
      <c r="AZ536" s="45"/>
      <c r="BA536" s="45"/>
      <c r="BB536" s="45"/>
      <c r="BC536" s="45"/>
      <c r="BD536" s="45"/>
      <c r="BE536" s="45"/>
      <c r="BF536" s="45"/>
      <c r="BG536" s="45"/>
      <c r="BH536" s="45"/>
      <c r="BI536" s="45"/>
      <c r="BJ536" s="45"/>
      <c r="BK536" s="45"/>
      <c r="BL536" s="45"/>
      <c r="BM536" s="45"/>
      <c r="BN536" s="51"/>
      <c r="BO536" s="51"/>
      <c r="BP536" s="45"/>
      <c r="BQ536" s="45"/>
      <c r="BR536" s="45"/>
      <c r="BS536" s="45"/>
      <c r="BT536" s="45"/>
      <c r="BU536" s="45"/>
      <c r="BV536" s="45"/>
      <c r="BW536" s="45"/>
      <c r="BX536" s="45"/>
      <c r="BY536" s="45"/>
      <c r="BZ536" s="45"/>
      <c r="CA536" s="45"/>
      <c r="CB536" s="45"/>
      <c r="CC536" s="45"/>
      <c r="CD536" s="45"/>
      <c r="CE536" s="52"/>
      <c r="CF536" s="53"/>
      <c r="CG536" s="53"/>
      <c r="CH536" s="53"/>
      <c r="CI536" s="53"/>
      <c r="CX536" s="37"/>
    </row>
    <row r="537" ht="15" customHeight="1" spans="2:102">
      <c r="B537" s="45"/>
      <c r="C537" s="45"/>
      <c r="D537" s="51"/>
      <c r="E537" s="51"/>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c r="AY537" s="45"/>
      <c r="AZ537" s="45"/>
      <c r="BA537" s="45"/>
      <c r="BB537" s="45"/>
      <c r="BC537" s="45"/>
      <c r="BD537" s="45"/>
      <c r="BE537" s="45"/>
      <c r="BF537" s="45"/>
      <c r="BG537" s="45"/>
      <c r="BH537" s="45"/>
      <c r="BI537" s="45"/>
      <c r="BJ537" s="45"/>
      <c r="BK537" s="45"/>
      <c r="BL537" s="45"/>
      <c r="BM537" s="45"/>
      <c r="BN537" s="51"/>
      <c r="BO537" s="51"/>
      <c r="BP537" s="45"/>
      <c r="BQ537" s="45"/>
      <c r="BR537" s="45"/>
      <c r="BS537" s="45"/>
      <c r="BT537" s="45"/>
      <c r="BU537" s="45"/>
      <c r="BV537" s="45"/>
      <c r="BW537" s="45"/>
      <c r="BX537" s="45"/>
      <c r="BY537" s="45"/>
      <c r="BZ537" s="45"/>
      <c r="CA537" s="45"/>
      <c r="CB537" s="45"/>
      <c r="CC537" s="45"/>
      <c r="CD537" s="45"/>
      <c r="CE537" s="52"/>
      <c r="CF537" s="53"/>
      <c r="CG537" s="53"/>
      <c r="CH537" s="53"/>
      <c r="CI537" s="53"/>
      <c r="CX537" s="37"/>
    </row>
    <row r="538" ht="15" customHeight="1" spans="2:102">
      <c r="B538" s="45"/>
      <c r="C538" s="45"/>
      <c r="D538" s="51"/>
      <c r="E538" s="51"/>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c r="AY538" s="45"/>
      <c r="AZ538" s="45"/>
      <c r="BA538" s="45"/>
      <c r="BB538" s="45"/>
      <c r="BC538" s="45"/>
      <c r="BD538" s="45"/>
      <c r="BE538" s="45"/>
      <c r="BF538" s="45"/>
      <c r="BG538" s="45"/>
      <c r="BH538" s="45"/>
      <c r="BI538" s="45"/>
      <c r="BJ538" s="45"/>
      <c r="BK538" s="45"/>
      <c r="BL538" s="45"/>
      <c r="BM538" s="45"/>
      <c r="BN538" s="51"/>
      <c r="BO538" s="51"/>
      <c r="BP538" s="45"/>
      <c r="BQ538" s="45"/>
      <c r="BR538" s="45"/>
      <c r="BS538" s="45"/>
      <c r="BT538" s="45"/>
      <c r="BU538" s="45"/>
      <c r="BV538" s="45"/>
      <c r="BW538" s="45"/>
      <c r="BX538" s="45"/>
      <c r="BY538" s="45"/>
      <c r="BZ538" s="45"/>
      <c r="CA538" s="45"/>
      <c r="CB538" s="45"/>
      <c r="CC538" s="45"/>
      <c r="CD538" s="45"/>
      <c r="CE538" s="52"/>
      <c r="CF538" s="53"/>
      <c r="CG538" s="53"/>
      <c r="CH538" s="53"/>
      <c r="CI538" s="53"/>
      <c r="CX538" s="37"/>
    </row>
  </sheetData>
  <conditionalFormatting sqref="B1:B157">
    <cfRule type="duplicateValues" priority="1"/>
  </conditionalFormatting>
  <pageMargins left="0.75" right="0.75" top="1" bottom="1" header="0.5" footer="0.5"/>
  <pageSetup paperSize="8" orientation="landscape" verticalDpi="300"/>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2"/>
  <dimension ref="A1:AG31"/>
  <sheetViews>
    <sheetView zoomScale="90" zoomScaleNormal="90" workbookViewId="0">
      <selection activeCell="A4" sqref="A4"/>
    </sheetView>
  </sheetViews>
  <sheetFormatPr defaultColWidth="8.85714285714286" defaultRowHeight="12.75"/>
  <cols>
    <col min="1" max="1" width="21.4285714285714" style="3" customWidth="1"/>
    <col min="2" max="13" width="14.4285714285714" style="3" customWidth="1"/>
    <col min="14" max="14" width="9.14285714285714" customWidth="1"/>
    <col min="15" max="15" width="20" style="4" customWidth="1"/>
    <col min="16" max="16" width="24.7142857142857" style="4" customWidth="1"/>
    <col min="17" max="17" width="35.4285714285714" style="4" customWidth="1"/>
    <col min="18" max="18" width="25" style="4" customWidth="1"/>
    <col min="19" max="19" width="22.8571428571429" style="4" customWidth="1"/>
    <col min="20" max="20" width="12.4285714285714" style="4" customWidth="1"/>
    <col min="21" max="21" width="12.1428571428571" style="4" customWidth="1"/>
    <col min="22" max="22" width="10" style="4" customWidth="1"/>
    <col min="23" max="23" width="9.57142857142857" style="4" customWidth="1"/>
    <col min="24" max="24" width="12.8571428571429" style="4" customWidth="1"/>
    <col min="25" max="25" width="10.5714285714286" style="4" customWidth="1"/>
    <col min="26" max="26" width="12.4285714285714" style="4" customWidth="1"/>
    <col min="27" max="27" width="12.1428571428571" style="4" customWidth="1"/>
    <col min="28" max="29" width="10.7142857142857" style="4" customWidth="1"/>
    <col min="30" max="30" width="12.8571428571429" style="4" customWidth="1"/>
    <col min="31" max="31" width="12.1428571428571" customWidth="1"/>
    <col min="32" max="32" width="30.5714285714286" customWidth="1"/>
    <col min="33" max="33" width="30.1428571428571" customWidth="1"/>
  </cols>
  <sheetData>
    <row r="1" ht="33" customHeight="1" spans="1:33">
      <c r="A1" s="5" t="s">
        <v>11627</v>
      </c>
      <c r="B1" s="5" t="s">
        <v>11469</v>
      </c>
      <c r="C1" s="5" t="s">
        <v>11795</v>
      </c>
      <c r="D1" s="5" t="s">
        <v>11468</v>
      </c>
      <c r="E1" s="5" t="s">
        <v>11796</v>
      </c>
      <c r="F1" s="5" t="s">
        <v>11797</v>
      </c>
      <c r="G1" s="5" t="s">
        <v>11798</v>
      </c>
      <c r="H1" s="5" t="s">
        <v>11799</v>
      </c>
      <c r="I1" s="5" t="s">
        <v>11800</v>
      </c>
      <c r="J1" s="5" t="s">
        <v>11496</v>
      </c>
      <c r="K1" s="5" t="s">
        <v>11801</v>
      </c>
      <c r="L1" s="5" t="s">
        <v>11802</v>
      </c>
      <c r="M1" s="5" t="s">
        <v>11803</v>
      </c>
      <c r="N1" s="25" t="s">
        <v>11504</v>
      </c>
      <c r="Q1" s="15"/>
      <c r="R1" s="15" t="s">
        <v>11505</v>
      </c>
      <c r="S1" s="15">
        <f>+COUNTA(A:A)-3</f>
        <v>0</v>
      </c>
      <c r="T1" s="16"/>
      <c r="U1" s="16"/>
      <c r="V1" s="16"/>
      <c r="W1" s="16"/>
      <c r="X1" s="16"/>
      <c r="Y1" s="16"/>
      <c r="Z1" s="16"/>
      <c r="AA1" s="16"/>
      <c r="AB1" s="16"/>
      <c r="AC1" s="16"/>
      <c r="AD1" s="16"/>
      <c r="AF1" s="48" t="s">
        <v>11804</v>
      </c>
      <c r="AG1" s="49" t="str">
        <f>+IF(SUM(O:O)=0,"OK","Codice opera non presente nel foglio principale")</f>
        <v>Codice opera non presente nel foglio principale</v>
      </c>
    </row>
    <row r="2" ht="33.75" customHeight="1" spans="1:33">
      <c r="A2" s="6" t="s">
        <v>11631</v>
      </c>
      <c r="B2" s="6" t="s">
        <v>11526</v>
      </c>
      <c r="C2" s="6" t="s">
        <v>11805</v>
      </c>
      <c r="D2" s="6" t="s">
        <v>11525</v>
      </c>
      <c r="E2" s="6" t="s">
        <v>11806</v>
      </c>
      <c r="F2" s="6" t="s">
        <v>11807</v>
      </c>
      <c r="G2" s="6" t="s">
        <v>11808</v>
      </c>
      <c r="H2" s="6" t="s">
        <v>11809</v>
      </c>
      <c r="I2" s="6" t="s">
        <v>11810</v>
      </c>
      <c r="J2" s="6" t="s">
        <v>11553</v>
      </c>
      <c r="K2" s="6" t="s">
        <v>11811</v>
      </c>
      <c r="L2" s="6" t="s">
        <v>11812</v>
      </c>
      <c r="M2" s="6" t="s">
        <v>11813</v>
      </c>
      <c r="N2" s="26"/>
      <c r="Q2" s="15"/>
      <c r="R2" s="15" t="s">
        <v>11561</v>
      </c>
      <c r="S2" s="15">
        <f>+COUNTA([2]Depurat_pompe!$A:$A)-3</f>
        <v>1</v>
      </c>
      <c r="T2" s="16"/>
      <c r="U2" s="16"/>
      <c r="V2" s="16"/>
      <c r="W2" s="16"/>
      <c r="X2" s="16"/>
      <c r="Y2" s="16"/>
      <c r="Z2" s="16"/>
      <c r="AA2" s="16"/>
      <c r="AB2" s="16"/>
      <c r="AC2" s="16"/>
      <c r="AD2" s="16"/>
      <c r="AF2" s="48" t="s">
        <v>11814</v>
      </c>
      <c r="AG2" s="49" t="e">
        <f>+IF(SUM(P:P)=0,"OK","Stato opera non congruente")</f>
        <v>#N/A</v>
      </c>
    </row>
    <row r="3" ht="51" customHeight="1" spans="1:33">
      <c r="A3" s="7" t="s">
        <v>12685</v>
      </c>
      <c r="B3" s="7" t="s">
        <v>12686</v>
      </c>
      <c r="C3" s="7" t="s">
        <v>12687</v>
      </c>
      <c r="D3" s="7" t="s">
        <v>12688</v>
      </c>
      <c r="E3" s="7" t="s">
        <v>12689</v>
      </c>
      <c r="F3" s="7" t="s">
        <v>12690</v>
      </c>
      <c r="G3" s="7" t="s">
        <v>12691</v>
      </c>
      <c r="H3" s="7" t="s">
        <v>12692</v>
      </c>
      <c r="I3" s="7" t="s">
        <v>12693</v>
      </c>
      <c r="J3" s="7" t="s">
        <v>12694</v>
      </c>
      <c r="K3" s="7" t="s">
        <v>12695</v>
      </c>
      <c r="L3" s="7" t="s">
        <v>12696</v>
      </c>
      <c r="M3" s="7" t="s">
        <v>12697</v>
      </c>
      <c r="N3" s="27"/>
      <c r="O3" s="46" t="s">
        <v>11828</v>
      </c>
      <c r="P3" s="46" t="s">
        <v>11829</v>
      </c>
      <c r="Q3" s="15" t="s">
        <v>11619</v>
      </c>
      <c r="R3" s="15" t="str">
        <f t="shared" ref="R3:AD3" si="0">+A1</f>
        <v>codice opera [idt]
o
codice origine [idt]</v>
      </c>
      <c r="S3" s="15" t="str">
        <f t="shared" si="0"/>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11620</v>
      </c>
      <c r="AF3" s="48" t="s">
        <v>11624</v>
      </c>
      <c r="AG3" s="49" t="e">
        <f>+IF(MIN(R8:AD8)=0%,"OK","Grado di compilazione inferiore a quello del DBI A-1")</f>
        <v>#DIV/0!</v>
      </c>
    </row>
    <row r="4" spans="1:31">
      <c r="A4" s="45"/>
      <c r="O4" s="4">
        <f>+IF(COUNTIF(Depuratori!B:B,A4)=1,0,1)</f>
        <v>1</v>
      </c>
      <c r="P4" s="4" t="e">
        <f>+IF(VLOOKUP(A4,Depuratori!B:CA,78,FALSE)&lt;3,0,1)</f>
        <v>#N/A</v>
      </c>
      <c r="Q4" s="16"/>
      <c r="R4" s="16">
        <f t="shared" ref="R4:AD4" si="1">+COUNTA(A:A)-3</f>
        <v>0</v>
      </c>
      <c r="S4" s="16">
        <f t="shared" si="1"/>
        <v>0</v>
      </c>
      <c r="T4" s="16">
        <f t="shared" si="1"/>
        <v>0</v>
      </c>
      <c r="U4" s="16">
        <f t="shared" si="1"/>
        <v>0</v>
      </c>
      <c r="V4" s="16">
        <f t="shared" si="1"/>
        <v>0</v>
      </c>
      <c r="W4" s="16">
        <f t="shared" si="1"/>
        <v>0</v>
      </c>
      <c r="X4" s="16">
        <f t="shared" si="1"/>
        <v>0</v>
      </c>
      <c r="Y4" s="16">
        <f t="shared" si="1"/>
        <v>0</v>
      </c>
      <c r="Z4" s="16">
        <f t="shared" si="1"/>
        <v>0</v>
      </c>
      <c r="AA4" s="16">
        <f t="shared" si="1"/>
        <v>0</v>
      </c>
      <c r="AB4" s="16">
        <f t="shared" si="1"/>
        <v>0</v>
      </c>
      <c r="AC4" s="16">
        <f t="shared" si="1"/>
        <v>0</v>
      </c>
      <c r="AD4" s="16">
        <f t="shared" si="1"/>
        <v>0</v>
      </c>
      <c r="AE4" s="21" t="e">
        <f>SUM(P4:AD4)</f>
        <v>#N/A</v>
      </c>
    </row>
    <row r="5" spans="17:33">
      <c r="Q5" s="17" t="s">
        <v>11623</v>
      </c>
      <c r="R5" s="18" t="e">
        <f t="shared" ref="R5:AD5" si="2">+R4/$S$1</f>
        <v>#DIV/0!</v>
      </c>
      <c r="S5" s="18" t="e">
        <f t="shared" si="2"/>
        <v>#DIV/0!</v>
      </c>
      <c r="T5" s="18" t="e">
        <f t="shared" si="2"/>
        <v>#DIV/0!</v>
      </c>
      <c r="U5" s="18" t="e">
        <f t="shared" si="2"/>
        <v>#DIV/0!</v>
      </c>
      <c r="V5" s="18" t="e">
        <f t="shared" si="2"/>
        <v>#DIV/0!</v>
      </c>
      <c r="W5" s="18" t="e">
        <f t="shared" si="2"/>
        <v>#DIV/0!</v>
      </c>
      <c r="X5" s="18" t="e">
        <f t="shared" si="2"/>
        <v>#DIV/0!</v>
      </c>
      <c r="Y5" s="18" t="e">
        <f t="shared" si="2"/>
        <v>#DIV/0!</v>
      </c>
      <c r="Z5" s="18" t="e">
        <f t="shared" si="2"/>
        <v>#DIV/0!</v>
      </c>
      <c r="AA5" s="18" t="e">
        <f t="shared" si="2"/>
        <v>#DIV/0!</v>
      </c>
      <c r="AB5" s="18" t="e">
        <f t="shared" si="2"/>
        <v>#DIV/0!</v>
      </c>
      <c r="AC5" s="18" t="e">
        <f t="shared" si="2"/>
        <v>#DIV/0!</v>
      </c>
      <c r="AD5" s="18" t="e">
        <f t="shared" si="2"/>
        <v>#DIV/0!</v>
      </c>
      <c r="AE5" s="21"/>
      <c r="AF5" s="40"/>
      <c r="AG5" s="40"/>
    </row>
    <row r="6" spans="17:31">
      <c r="Q6" s="17"/>
      <c r="R6" s="16">
        <f>+COUNTA([2]Depurat_pompe!A:A)-3</f>
        <v>1</v>
      </c>
      <c r="S6" s="16">
        <f>+COUNTA([2]Depurat_pompe!B:B)-3</f>
        <v>0</v>
      </c>
      <c r="T6" s="16">
        <f>+COUNTA([2]Depurat_pompe!C:C)-3</f>
        <v>0</v>
      </c>
      <c r="U6" s="16">
        <f>+COUNTA([2]Depurat_pompe!D:D)-3</f>
        <v>0</v>
      </c>
      <c r="V6" s="16">
        <f>+COUNTA([2]Depurat_pompe!E:E)-3</f>
        <v>0</v>
      </c>
      <c r="W6" s="16">
        <f>+COUNTA([2]Depurat_pompe!F:F)-3</f>
        <v>0</v>
      </c>
      <c r="X6" s="16">
        <f>+COUNTA([2]Depurat_pompe!G:G)-3</f>
        <v>0</v>
      </c>
      <c r="Y6" s="16">
        <f>+COUNTA([2]Depurat_pompe!H:H)-3</f>
        <v>0</v>
      </c>
      <c r="Z6" s="16">
        <f>+COUNTA([2]Depurat_pompe!I:I)-3</f>
        <v>0</v>
      </c>
      <c r="AA6" s="16">
        <f>+COUNTA([2]Depurat_pompe!J:J)-3</f>
        <v>0</v>
      </c>
      <c r="AB6" s="16">
        <f>+COUNTA([2]Depurat_pompe!K:K)-3</f>
        <v>0</v>
      </c>
      <c r="AC6" s="16">
        <f>+COUNTA([2]Depurat_pompe!L:L)-3</f>
        <v>0</v>
      </c>
      <c r="AD6" s="16">
        <f>+COUNTA([2]Depurat_pompe!M:M)-3</f>
        <v>0</v>
      </c>
      <c r="AE6" s="21">
        <f>SUM(P6:AD6)</f>
        <v>1</v>
      </c>
    </row>
    <row r="7" spans="17:33">
      <c r="Q7" s="17" t="s">
        <v>11625</v>
      </c>
      <c r="R7" s="18">
        <f t="shared" ref="R7:AD7" si="3">+R6/$S$2</f>
        <v>1</v>
      </c>
      <c r="S7" s="18">
        <f t="shared" si="3"/>
        <v>0</v>
      </c>
      <c r="T7" s="18">
        <f t="shared" si="3"/>
        <v>0</v>
      </c>
      <c r="U7" s="18">
        <f t="shared" si="3"/>
        <v>0</v>
      </c>
      <c r="V7" s="18">
        <f t="shared" si="3"/>
        <v>0</v>
      </c>
      <c r="W7" s="18">
        <f t="shared" si="3"/>
        <v>0</v>
      </c>
      <c r="X7" s="18">
        <f t="shared" si="3"/>
        <v>0</v>
      </c>
      <c r="Y7" s="18">
        <f t="shared" si="3"/>
        <v>0</v>
      </c>
      <c r="Z7" s="18">
        <f t="shared" si="3"/>
        <v>0</v>
      </c>
      <c r="AA7" s="18">
        <f t="shared" si="3"/>
        <v>0</v>
      </c>
      <c r="AB7" s="18">
        <f t="shared" si="3"/>
        <v>0</v>
      </c>
      <c r="AC7" s="18">
        <f t="shared" si="3"/>
        <v>0</v>
      </c>
      <c r="AD7" s="18">
        <f t="shared" si="3"/>
        <v>0</v>
      </c>
      <c r="AE7" s="21"/>
      <c r="AF7" s="40"/>
      <c r="AG7" s="40"/>
    </row>
    <row r="8" spans="17:33">
      <c r="Q8" s="17" t="s">
        <v>11626</v>
      </c>
      <c r="R8" s="19" t="e">
        <f t="shared" ref="R8:AD8" si="4">+R5-R7</f>
        <v>#DIV/0!</v>
      </c>
      <c r="S8" s="19" t="e">
        <f t="shared" si="4"/>
        <v>#DIV/0!</v>
      </c>
      <c r="T8" s="19" t="e">
        <f t="shared" si="4"/>
        <v>#DIV/0!</v>
      </c>
      <c r="U8" s="19" t="e">
        <f t="shared" si="4"/>
        <v>#DIV/0!</v>
      </c>
      <c r="V8" s="19" t="e">
        <f t="shared" si="4"/>
        <v>#DIV/0!</v>
      </c>
      <c r="W8" s="19" t="e">
        <f t="shared" si="4"/>
        <v>#DIV/0!</v>
      </c>
      <c r="X8" s="19" t="e">
        <f t="shared" si="4"/>
        <v>#DIV/0!</v>
      </c>
      <c r="Y8" s="19" t="e">
        <f t="shared" si="4"/>
        <v>#DIV/0!</v>
      </c>
      <c r="Z8" s="19" t="e">
        <f t="shared" si="4"/>
        <v>#DIV/0!</v>
      </c>
      <c r="AA8" s="19" t="e">
        <f t="shared" si="4"/>
        <v>#DIV/0!</v>
      </c>
      <c r="AB8" s="19" t="e">
        <f t="shared" si="4"/>
        <v>#DIV/0!</v>
      </c>
      <c r="AC8" s="19" t="e">
        <f t="shared" si="4"/>
        <v>#DIV/0!</v>
      </c>
      <c r="AD8" s="19" t="e">
        <f t="shared" si="4"/>
        <v>#DIV/0!</v>
      </c>
      <c r="AE8" s="21" t="e">
        <f>+AE4-AE6</f>
        <v>#N/A</v>
      </c>
      <c r="AF8" s="41"/>
      <c r="AG8" s="41"/>
    </row>
    <row r="9" spans="31:31">
      <c r="AE9" s="22" t="e">
        <f>+AE8/AE6</f>
        <v>#N/A</v>
      </c>
    </row>
    <row r="15" ht="23.25" customHeight="1"/>
    <row r="16" ht="41.25" customHeight="1"/>
    <row r="28" spans="20:20">
      <c r="T28" s="47"/>
    </row>
    <row r="29" spans="20:20">
      <c r="T29" s="47"/>
    </row>
    <row r="30" spans="20:20">
      <c r="T30" s="47"/>
    </row>
    <row r="31" spans="20:21">
      <c r="T31" s="47"/>
      <c r="U31" s="47"/>
    </row>
  </sheetData>
  <conditionalFormatting sqref="A4">
    <cfRule type="duplicateValues" priority="1"/>
  </conditionalFormatting>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3"/>
  <dimension ref="A1:H137"/>
  <sheetViews>
    <sheetView workbookViewId="0">
      <selection activeCell="A4" sqref="A4"/>
    </sheetView>
  </sheetViews>
  <sheetFormatPr defaultColWidth="9" defaultRowHeight="12.75" outlineLevelCol="7"/>
  <cols>
    <col min="1" max="1" width="21.7142857142857" style="3" customWidth="1"/>
    <col min="2" max="3" width="21.2857142857143" style="3" customWidth="1"/>
    <col min="5" max="5" width="14.1428571428571" style="4" customWidth="1"/>
    <col min="7" max="7" width="19.5714285714286" customWidth="1"/>
    <col min="8" max="8" width="29.1428571428571" customWidth="1"/>
  </cols>
  <sheetData>
    <row r="1" ht="33.75" customHeight="1" spans="1:8">
      <c r="A1" s="5" t="s">
        <v>11627</v>
      </c>
      <c r="B1" s="5" t="s">
        <v>12698</v>
      </c>
      <c r="C1" s="5" t="s">
        <v>12699</v>
      </c>
      <c r="D1" s="25" t="s">
        <v>11504</v>
      </c>
      <c r="G1" s="28" t="s">
        <v>11630</v>
      </c>
      <c r="H1" s="28" t="e">
        <f>+IF(SUM(E:E)=0,"OK","Codici stato opera non accettabili")</f>
        <v>#N/A</v>
      </c>
    </row>
    <row r="2" ht="25.5" customHeight="1" spans="1:8">
      <c r="A2" s="6" t="s">
        <v>11631</v>
      </c>
      <c r="B2" s="6" t="s">
        <v>12700</v>
      </c>
      <c r="C2" s="6" t="s">
        <v>12701</v>
      </c>
      <c r="D2" s="26"/>
      <c r="G2" s="20" t="s">
        <v>11634</v>
      </c>
      <c r="H2" s="20">
        <f>+COUNTA(A:A)+COUNTA(B:B)+COUNTA(C:C)-9</f>
        <v>0</v>
      </c>
    </row>
    <row r="3" ht="38.25" customHeight="1" spans="1:5">
      <c r="A3" s="7" t="s">
        <v>12702</v>
      </c>
      <c r="B3" s="7" t="s">
        <v>12703</v>
      </c>
      <c r="C3" s="7" t="s">
        <v>12704</v>
      </c>
      <c r="D3" s="27"/>
      <c r="E3" s="10" t="s">
        <v>12705</v>
      </c>
    </row>
    <row r="4" spans="1:5">
      <c r="A4" s="45"/>
      <c r="E4" s="29" t="e">
        <f>+IF(VLOOKUP(A4,Depuratori!B:CA,78,FALSE)&lt;3,0,1)</f>
        <v>#N/A</v>
      </c>
    </row>
    <row r="5" spans="5:5">
      <c r="E5" s="29"/>
    </row>
    <row r="6" spans="5:5">
      <c r="E6" s="29"/>
    </row>
    <row r="7" spans="5:5">
      <c r="E7" s="29"/>
    </row>
    <row r="8" spans="5:5">
      <c r="E8" s="29"/>
    </row>
    <row r="9" spans="5:5">
      <c r="E9" s="29"/>
    </row>
    <row r="10" spans="5:5">
      <c r="E10" s="29"/>
    </row>
    <row r="11" spans="5:5">
      <c r="E11" s="29"/>
    </row>
    <row r="12" spans="5:5">
      <c r="E12" s="29"/>
    </row>
    <row r="13" spans="5:5">
      <c r="E13" s="29"/>
    </row>
    <row r="14" spans="5:5">
      <c r="E14" s="29"/>
    </row>
    <row r="15" spans="5:5">
      <c r="E15" s="29"/>
    </row>
    <row r="16" spans="5:5">
      <c r="E16" s="29"/>
    </row>
    <row r="17" spans="5:5">
      <c r="E17" s="29"/>
    </row>
    <row r="18" spans="5:5">
      <c r="E18" s="29"/>
    </row>
    <row r="19" spans="5:5">
      <c r="E19" s="29"/>
    </row>
    <row r="20" spans="5:5">
      <c r="E20" s="29"/>
    </row>
    <row r="21" spans="5:5">
      <c r="E21" s="29"/>
    </row>
    <row r="22" spans="5:5">
      <c r="E22" s="29"/>
    </row>
    <row r="23" spans="5:5">
      <c r="E23" s="29"/>
    </row>
    <row r="24" spans="5:5">
      <c r="E24" s="29"/>
    </row>
    <row r="25" spans="5:5">
      <c r="E25" s="29"/>
    </row>
    <row r="26" spans="5:5">
      <c r="E26" s="29"/>
    </row>
    <row r="27" spans="5:5">
      <c r="E27" s="29"/>
    </row>
    <row r="28" spans="5:5">
      <c r="E28" s="29"/>
    </row>
    <row r="29" spans="5:5">
      <c r="E29" s="29"/>
    </row>
    <row r="30" spans="5:5">
      <c r="E30" s="29"/>
    </row>
    <row r="31" spans="5:5">
      <c r="E31" s="29"/>
    </row>
    <row r="32" spans="5:5">
      <c r="E32" s="29"/>
    </row>
    <row r="33" spans="5:5">
      <c r="E33" s="29"/>
    </row>
    <row r="34" spans="5:5">
      <c r="E34" s="29"/>
    </row>
    <row r="35" spans="5:5">
      <c r="E35" s="29"/>
    </row>
    <row r="36" spans="5:5">
      <c r="E36" s="29"/>
    </row>
    <row r="37" spans="5:5">
      <c r="E37" s="29"/>
    </row>
    <row r="38" spans="5:5">
      <c r="E38" s="29"/>
    </row>
    <row r="39" spans="5:5">
      <c r="E39" s="29"/>
    </row>
    <row r="40" spans="5:5">
      <c r="E40" s="29"/>
    </row>
    <row r="41" spans="5:5">
      <c r="E41" s="29"/>
    </row>
    <row r="42" spans="5:5">
      <c r="E42" s="29"/>
    </row>
    <row r="43" spans="5:5">
      <c r="E43" s="29"/>
    </row>
    <row r="44" spans="5:5">
      <c r="E44" s="29"/>
    </row>
    <row r="45" spans="5:5">
      <c r="E45" s="29"/>
    </row>
    <row r="46" spans="5:5">
      <c r="E46" s="29"/>
    </row>
    <row r="47" spans="5:5">
      <c r="E47" s="29"/>
    </row>
    <row r="48" spans="5:5">
      <c r="E48" s="29"/>
    </row>
    <row r="49" spans="5:5">
      <c r="E49" s="29"/>
    </row>
    <row r="50" spans="5:5">
      <c r="E50" s="29"/>
    </row>
    <row r="51" spans="5:5">
      <c r="E51" s="29"/>
    </row>
    <row r="52" spans="5:5">
      <c r="E52" s="29"/>
    </row>
    <row r="53" spans="5:5">
      <c r="E53" s="29"/>
    </row>
    <row r="54" spans="5:5">
      <c r="E54" s="29"/>
    </row>
    <row r="55" spans="5:5">
      <c r="E55" s="29"/>
    </row>
    <row r="56" spans="5:5">
      <c r="E56" s="29"/>
    </row>
    <row r="57" spans="5:5">
      <c r="E57" s="29"/>
    </row>
    <row r="58" spans="5:5">
      <c r="E58" s="29"/>
    </row>
    <row r="59" spans="5:5">
      <c r="E59" s="29"/>
    </row>
    <row r="60" spans="5:5">
      <c r="E60" s="29"/>
    </row>
    <row r="61" spans="5:5">
      <c r="E61" s="29"/>
    </row>
    <row r="62" spans="5:5">
      <c r="E62" s="29"/>
    </row>
    <row r="63" spans="5:5">
      <c r="E63" s="29"/>
    </row>
    <row r="64" spans="5:5">
      <c r="E64" s="29"/>
    </row>
    <row r="65" spans="5:5">
      <c r="E65" s="29"/>
    </row>
    <row r="66" spans="5:5">
      <c r="E66" s="29"/>
    </row>
    <row r="67" spans="5:5">
      <c r="E67" s="29"/>
    </row>
    <row r="68" spans="5:5">
      <c r="E68" s="29"/>
    </row>
    <row r="69" spans="5:5">
      <c r="E69" s="29"/>
    </row>
    <row r="70" spans="5:5">
      <c r="E70" s="29"/>
    </row>
    <row r="71" spans="5:5">
      <c r="E71" s="29"/>
    </row>
    <row r="72" spans="5:5">
      <c r="E72" s="29"/>
    </row>
    <row r="73" spans="5:5">
      <c r="E73" s="29"/>
    </row>
    <row r="74" spans="5:5">
      <c r="E74" s="29"/>
    </row>
    <row r="75" spans="5:5">
      <c r="E75" s="29"/>
    </row>
    <row r="76" spans="5:5">
      <c r="E76" s="29"/>
    </row>
    <row r="77" spans="5:5">
      <c r="E77" s="29"/>
    </row>
    <row r="78" spans="5:5">
      <c r="E78" s="29"/>
    </row>
    <row r="79" spans="5:5">
      <c r="E79" s="29"/>
    </row>
    <row r="80" spans="5:5">
      <c r="E80" s="29"/>
    </row>
    <row r="81" spans="5:5">
      <c r="E81" s="29"/>
    </row>
    <row r="82" spans="5:5">
      <c r="E82" s="29"/>
    </row>
    <row r="83" spans="5:5">
      <c r="E83" s="29"/>
    </row>
    <row r="84" spans="5:5">
      <c r="E84" s="29"/>
    </row>
    <row r="85" spans="5:5">
      <c r="E85" s="29"/>
    </row>
    <row r="86" spans="5:5">
      <c r="E86" s="29"/>
    </row>
    <row r="87" spans="5:5">
      <c r="E87" s="29"/>
    </row>
    <row r="88" spans="5:5">
      <c r="E88" s="29"/>
    </row>
    <row r="89" spans="5:5">
      <c r="E89" s="29"/>
    </row>
    <row r="90" spans="5:5">
      <c r="E90" s="29"/>
    </row>
    <row r="91" spans="5:5">
      <c r="E91" s="29"/>
    </row>
    <row r="92" spans="5:5">
      <c r="E92" s="29"/>
    </row>
    <row r="93" spans="5:5">
      <c r="E93" s="29"/>
    </row>
    <row r="94" spans="5:5">
      <c r="E94" s="29"/>
    </row>
    <row r="95" spans="5:5">
      <c r="E95" s="29"/>
    </row>
    <row r="96" spans="5:5">
      <c r="E96" s="29"/>
    </row>
    <row r="97" spans="5:5">
      <c r="E97" s="29"/>
    </row>
    <row r="98" spans="5:5">
      <c r="E98" s="29"/>
    </row>
    <row r="99" spans="5:5">
      <c r="E99" s="29"/>
    </row>
    <row r="100" spans="5:5">
      <c r="E100" s="29"/>
    </row>
    <row r="101" spans="5:5">
      <c r="E101" s="29"/>
    </row>
    <row r="102" spans="5:5">
      <c r="E102" s="29"/>
    </row>
    <row r="103" spans="5:5">
      <c r="E103" s="29"/>
    </row>
    <row r="104" spans="5:5">
      <c r="E104" s="29"/>
    </row>
    <row r="105" spans="5:5">
      <c r="E105" s="29"/>
    </row>
    <row r="106" spans="5:5">
      <c r="E106" s="29"/>
    </row>
    <row r="107" spans="5:5">
      <c r="E107" s="29"/>
    </row>
    <row r="108" spans="5:5">
      <c r="E108" s="29"/>
    </row>
    <row r="109" spans="5:5">
      <c r="E109" s="29"/>
    </row>
    <row r="110" spans="5:5">
      <c r="E110" s="29"/>
    </row>
    <row r="111" spans="5:5">
      <c r="E111" s="29"/>
    </row>
    <row r="112" spans="5:5">
      <c r="E112" s="29"/>
    </row>
    <row r="113" spans="5:5">
      <c r="E113" s="29"/>
    </row>
    <row r="114" spans="5:5">
      <c r="E114" s="29"/>
    </row>
    <row r="115" spans="5:5">
      <c r="E115" s="29"/>
    </row>
    <row r="116" spans="5:5">
      <c r="E116" s="29"/>
    </row>
    <row r="117" spans="5:5">
      <c r="E117" s="29"/>
    </row>
    <row r="118" spans="5:5">
      <c r="E118" s="29"/>
    </row>
    <row r="119" spans="5:5">
      <c r="E119" s="29"/>
    </row>
    <row r="120" spans="5:5">
      <c r="E120" s="29"/>
    </row>
    <row r="121" spans="5:5">
      <c r="E121" s="29"/>
    </row>
    <row r="122" spans="5:5">
      <c r="E122" s="29"/>
    </row>
    <row r="123" spans="5:5">
      <c r="E123" s="29"/>
    </row>
    <row r="124" spans="5:5">
      <c r="E124" s="29"/>
    </row>
    <row r="125" spans="5:5">
      <c r="E125" s="29"/>
    </row>
    <row r="126" spans="5:5">
      <c r="E126" s="29"/>
    </row>
    <row r="127" spans="5:5">
      <c r="E127" s="29"/>
    </row>
    <row r="128" spans="5:5">
      <c r="E128" s="29"/>
    </row>
    <row r="129" spans="5:5">
      <c r="E129" s="29"/>
    </row>
    <row r="130" spans="5:5">
      <c r="E130" s="29"/>
    </row>
    <row r="131" spans="5:5">
      <c r="E131" s="29"/>
    </row>
    <row r="132" spans="5:5">
      <c r="E132" s="29"/>
    </row>
    <row r="133" spans="5:5">
      <c r="E133" s="29"/>
    </row>
    <row r="134" spans="5:5">
      <c r="E134" s="29"/>
    </row>
    <row r="135" spans="5:5">
      <c r="E135" s="29"/>
    </row>
    <row r="136" spans="5:5">
      <c r="E136" s="29"/>
    </row>
    <row r="137" spans="5:5">
      <c r="E137" s="29"/>
    </row>
  </sheetData>
  <conditionalFormatting sqref="A4">
    <cfRule type="duplicateValues" priority="1"/>
  </conditionalFormatting>
  <pageMargins left="0.75" right="0.75" top="1" bottom="1" header="0.5" footer="0.5"/>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4"/>
  <dimension ref="A1:BS1098"/>
  <sheetViews>
    <sheetView workbookViewId="0">
      <selection activeCell="AB4" sqref="A4:AB4"/>
    </sheetView>
  </sheetViews>
  <sheetFormatPr defaultColWidth="10.7142857142857" defaultRowHeight="12.75"/>
  <cols>
    <col min="1" max="2" width="9" customWidth="1"/>
    <col min="3" max="3" width="45.2857142857143" customWidth="1"/>
    <col min="4" max="5" width="12.5714285714286" customWidth="1"/>
    <col min="6" max="7" width="9" customWidth="1"/>
    <col min="8" max="8" width="33" customWidth="1"/>
    <col min="9" max="11" width="9" customWidth="1"/>
    <col min="12" max="12" width="13.2857142857143" customWidth="1"/>
    <col min="13" max="18" width="9" customWidth="1"/>
    <col min="19" max="19" width="15.1428571428571" customWidth="1"/>
    <col min="20" max="20" width="55.2857142857143" customWidth="1"/>
    <col min="21" max="22" width="9" customWidth="1"/>
    <col min="23" max="23" width="15.5714285714286" customWidth="1"/>
    <col min="24" max="26" width="9" customWidth="1"/>
    <col min="27" max="27" width="18.1428571428571" customWidth="1"/>
    <col min="28" max="28" width="9" customWidth="1"/>
    <col min="29" max="29" width="14.4285714285714" style="29" customWidth="1"/>
    <col min="30" max="30" width="16.1428571428571" customWidth="1"/>
    <col min="31" max="33" width="20.4285714285714" style="29" customWidth="1"/>
    <col min="34" max="34" width="16.2857142857143" style="4" customWidth="1"/>
    <col min="35" max="35" width="15.7142857142857" style="4" customWidth="1"/>
    <col min="36" max="36" width="17.4285714285714" style="29" customWidth="1"/>
    <col min="37" max="45" width="10.7142857142857" style="29" customWidth="1"/>
    <col min="46" max="46" width="13.2857142857143" style="29" customWidth="1"/>
    <col min="47" max="61" width="10.7142857142857" style="29" customWidth="1"/>
    <col min="62" max="62" width="11" style="3" customWidth="1"/>
    <col min="63" max="63" width="54" style="3" customWidth="1"/>
    <col min="64" max="64" width="43.4285714285714" style="3" customWidth="1"/>
    <col min="65" max="16384" width="10.7142857142857" style="3" customWidth="1"/>
  </cols>
  <sheetData>
    <row r="1" s="1" customFormat="1" ht="90" customHeight="1" spans="1:64">
      <c r="A1" s="5" t="s">
        <v>11450</v>
      </c>
      <c r="B1" s="5" t="s">
        <v>11451</v>
      </c>
      <c r="C1" s="5" t="s">
        <v>11452</v>
      </c>
      <c r="D1" s="5" t="s">
        <v>11453</v>
      </c>
      <c r="E1" s="5" t="s">
        <v>11454</v>
      </c>
      <c r="F1" s="5" t="s">
        <v>11455</v>
      </c>
      <c r="G1" s="5" t="s">
        <v>11458</v>
      </c>
      <c r="H1" s="5" t="s">
        <v>11459</v>
      </c>
      <c r="I1" s="5" t="s">
        <v>11460</v>
      </c>
      <c r="J1" s="5" t="s">
        <v>12706</v>
      </c>
      <c r="K1" s="32" t="s">
        <v>12707</v>
      </c>
      <c r="L1" s="33" t="s">
        <v>12708</v>
      </c>
      <c r="M1" s="5" t="s">
        <v>11467</v>
      </c>
      <c r="N1" s="5" t="s">
        <v>11468</v>
      </c>
      <c r="O1" s="5" t="s">
        <v>12709</v>
      </c>
      <c r="P1" s="5" t="s">
        <v>12710</v>
      </c>
      <c r="Q1" s="5" t="s">
        <v>12711</v>
      </c>
      <c r="R1" s="5" t="s">
        <v>12712</v>
      </c>
      <c r="S1" s="5" t="s">
        <v>11486</v>
      </c>
      <c r="T1" s="5" t="s">
        <v>12713</v>
      </c>
      <c r="U1" s="5" t="s">
        <v>12714</v>
      </c>
      <c r="V1" s="5" t="s">
        <v>11469</v>
      </c>
      <c r="W1" s="5" t="s">
        <v>11485</v>
      </c>
      <c r="X1" s="5" t="s">
        <v>11493</v>
      </c>
      <c r="Y1" s="5" t="s">
        <v>11495</v>
      </c>
      <c r="Z1" s="5" t="s">
        <v>11496</v>
      </c>
      <c r="AA1" s="5" t="s">
        <v>11503</v>
      </c>
      <c r="AB1" s="25" t="s">
        <v>11504</v>
      </c>
      <c r="AC1" s="10"/>
      <c r="AE1" s="10"/>
      <c r="AF1" s="10"/>
      <c r="AG1" s="10"/>
      <c r="AH1" s="15"/>
      <c r="AI1" s="15" t="s">
        <v>11505</v>
      </c>
      <c r="AJ1" s="15">
        <f>+COUNTA(B:B)-3</f>
        <v>0</v>
      </c>
      <c r="AK1" s="15"/>
      <c r="AL1" s="15"/>
      <c r="AM1" s="15"/>
      <c r="AN1" s="15"/>
      <c r="AO1" s="15"/>
      <c r="AP1" s="15"/>
      <c r="AQ1" s="15"/>
      <c r="AR1" s="15"/>
      <c r="AS1" s="15"/>
      <c r="AT1" s="15"/>
      <c r="AU1" s="15"/>
      <c r="AV1" s="15"/>
      <c r="AW1" s="15"/>
      <c r="AX1" s="15"/>
      <c r="AY1" s="15"/>
      <c r="AZ1" s="15"/>
      <c r="BA1" s="15"/>
      <c r="BB1" s="15"/>
      <c r="BC1" s="15"/>
      <c r="BD1" s="15"/>
      <c r="BE1" s="15"/>
      <c r="BF1" s="15"/>
      <c r="BG1" s="15"/>
      <c r="BH1" s="15"/>
      <c r="BI1" s="10"/>
      <c r="BK1" s="23" t="s">
        <v>11506</v>
      </c>
      <c r="BL1" s="23" t="str">
        <f>IF(SUM(AC:AC)=SUM(AD:AD),"OK","Errore: ripetizione codice origine")</f>
        <v>OK</v>
      </c>
    </row>
    <row r="2" s="2" customFormat="1" ht="37.5" customHeight="1" spans="1:64">
      <c r="A2" s="6" t="s">
        <v>12715</v>
      </c>
      <c r="B2" s="6" t="s">
        <v>11508</v>
      </c>
      <c r="C2" s="6" t="s">
        <v>11509</v>
      </c>
      <c r="D2" s="6" t="s">
        <v>11510</v>
      </c>
      <c r="E2" s="6" t="s">
        <v>11511</v>
      </c>
      <c r="F2" s="6" t="s">
        <v>11512</v>
      </c>
      <c r="G2" s="6" t="s">
        <v>11515</v>
      </c>
      <c r="H2" s="6" t="s">
        <v>11516</v>
      </c>
      <c r="I2" s="6" t="s">
        <v>11517</v>
      </c>
      <c r="J2" s="6" t="s">
        <v>12716</v>
      </c>
      <c r="K2" s="34" t="s">
        <v>221</v>
      </c>
      <c r="L2" s="35" t="s">
        <v>12717</v>
      </c>
      <c r="M2" s="6" t="s">
        <v>11524</v>
      </c>
      <c r="N2" s="6" t="s">
        <v>11525</v>
      </c>
      <c r="O2" s="6" t="s">
        <v>12718</v>
      </c>
      <c r="P2" s="6" t="s">
        <v>12719</v>
      </c>
      <c r="Q2" s="6" t="s">
        <v>12720</v>
      </c>
      <c r="R2" s="6" t="s">
        <v>12721</v>
      </c>
      <c r="S2" s="6" t="s">
        <v>11543</v>
      </c>
      <c r="T2" s="6" t="s">
        <v>12722</v>
      </c>
      <c r="U2" s="6" t="s">
        <v>12723</v>
      </c>
      <c r="V2" s="6" t="s">
        <v>11526</v>
      </c>
      <c r="W2" s="6" t="s">
        <v>11542</v>
      </c>
      <c r="X2" s="6" t="s">
        <v>11550</v>
      </c>
      <c r="Y2" s="6" t="s">
        <v>11552</v>
      </c>
      <c r="Z2" s="6" t="s">
        <v>11553</v>
      </c>
      <c r="AA2" s="6" t="s">
        <v>11560</v>
      </c>
      <c r="AB2" s="26"/>
      <c r="AC2" s="10"/>
      <c r="AD2" s="12"/>
      <c r="AE2" s="10"/>
      <c r="AF2" s="10"/>
      <c r="AG2" s="10"/>
      <c r="AH2" s="15"/>
      <c r="AI2" s="15" t="s">
        <v>11561</v>
      </c>
      <c r="AJ2" s="15">
        <f>+COUNTA([2]Scaricatori!B:B)-3</f>
        <v>1</v>
      </c>
      <c r="AK2" s="15"/>
      <c r="AL2" s="15"/>
      <c r="AM2" s="15"/>
      <c r="AN2" s="15"/>
      <c r="AO2" s="15"/>
      <c r="AP2" s="15"/>
      <c r="AQ2" s="15"/>
      <c r="AR2" s="15"/>
      <c r="AS2" s="15"/>
      <c r="AT2" s="15"/>
      <c r="AU2" s="15"/>
      <c r="AV2" s="15"/>
      <c r="AW2" s="15"/>
      <c r="AX2" s="15"/>
      <c r="AY2" s="15"/>
      <c r="AZ2" s="15"/>
      <c r="BA2" s="15"/>
      <c r="BB2" s="15"/>
      <c r="BC2" s="15"/>
      <c r="BD2" s="15"/>
      <c r="BE2" s="15"/>
      <c r="BF2" s="15"/>
      <c r="BG2" s="15"/>
      <c r="BH2" s="15"/>
      <c r="BI2" s="10"/>
      <c r="BJ2" s="1"/>
      <c r="BK2" s="24" t="s">
        <v>11659</v>
      </c>
      <c r="BL2" s="39" t="str">
        <f>+IF(SUM(AE:AE)=0,"OK","NO, stato nuove opere non congruente")</f>
        <v>OK</v>
      </c>
    </row>
    <row r="3" s="1" customFormat="1" ht="102" customHeight="1" spans="1:71">
      <c r="A3" s="7" t="s">
        <v>12724</v>
      </c>
      <c r="B3" s="7" t="s">
        <v>12725</v>
      </c>
      <c r="C3" s="7" t="s">
        <v>12726</v>
      </c>
      <c r="D3" s="7" t="s">
        <v>12727</v>
      </c>
      <c r="E3" s="7" t="s">
        <v>12728</v>
      </c>
      <c r="F3" s="7" t="s">
        <v>12729</v>
      </c>
      <c r="G3" s="7" t="s">
        <v>12730</v>
      </c>
      <c r="H3" s="7" t="s">
        <v>12731</v>
      </c>
      <c r="I3" s="7" t="s">
        <v>12732</v>
      </c>
      <c r="J3" s="7" t="s">
        <v>12733</v>
      </c>
      <c r="K3" s="7" t="s">
        <v>12734</v>
      </c>
      <c r="L3" s="7">
        <v>116100</v>
      </c>
      <c r="M3" s="7" t="s">
        <v>12735</v>
      </c>
      <c r="N3" s="7" t="s">
        <v>12736</v>
      </c>
      <c r="O3" s="7" t="s">
        <v>12737</v>
      </c>
      <c r="P3" s="7" t="s">
        <v>12738</v>
      </c>
      <c r="Q3" s="7" t="s">
        <v>12739</v>
      </c>
      <c r="R3" s="7" t="s">
        <v>12740</v>
      </c>
      <c r="S3" s="7" t="s">
        <v>12741</v>
      </c>
      <c r="T3" s="7" t="s">
        <v>12742</v>
      </c>
      <c r="U3" s="7" t="s">
        <v>12743</v>
      </c>
      <c r="V3" s="7" t="s">
        <v>12744</v>
      </c>
      <c r="W3" s="7" t="s">
        <v>12745</v>
      </c>
      <c r="X3" s="7" t="s">
        <v>12746</v>
      </c>
      <c r="Y3" s="7" t="s">
        <v>12747</v>
      </c>
      <c r="Z3" s="7" t="s">
        <v>12748</v>
      </c>
      <c r="AA3" s="7" t="s">
        <v>12749</v>
      </c>
      <c r="AB3" s="27"/>
      <c r="AC3" s="10" t="s">
        <v>11614</v>
      </c>
      <c r="AD3" s="14" t="s">
        <v>11615</v>
      </c>
      <c r="AE3" s="10" t="s">
        <v>11616</v>
      </c>
      <c r="AF3" s="10" t="s">
        <v>12750</v>
      </c>
      <c r="AG3" s="10" t="s">
        <v>12751</v>
      </c>
      <c r="AH3" s="15" t="s">
        <v>11619</v>
      </c>
      <c r="AI3" s="15" t="str">
        <f t="shared" ref="AI3:BH3" si="0">+A1</f>
        <v>codice opera [idt]</v>
      </c>
      <c r="AJ3" s="15" t="str">
        <f t="shared" si="0"/>
        <v>codice origine [testo]</v>
      </c>
      <c r="AK3" s="15" t="str">
        <f t="shared" si="0"/>
        <v>descrizione impianto [testo]</v>
      </c>
      <c r="AL3" s="15" t="str">
        <f t="shared" si="0"/>
        <v>g.boaga NORD [m]</v>
      </c>
      <c r="AM3" s="15" t="str">
        <f t="shared" si="0"/>
        <v>g.boaga EST [m]</v>
      </c>
      <c r="AN3" s="15" t="str">
        <f t="shared" si="0"/>
        <v>fuso RIF. [nr]</v>
      </c>
      <c r="AO3" s="15" t="str">
        <f t="shared" si="0"/>
        <v>quota s.l.m [m]</v>
      </c>
      <c r="AP3" s="15" t="str">
        <f t="shared" si="0"/>
        <v>località [testo]</v>
      </c>
      <c r="AQ3" s="15" t="str">
        <f t="shared" si="0"/>
        <v>comune [istat]</v>
      </c>
      <c r="AR3" s="15" t="str">
        <f t="shared" si="0"/>
        <v>tipo scolmatore [idn]</v>
      </c>
      <c r="AS3" s="15" t="str">
        <f t="shared" si="0"/>
        <v>codice classificazione regionale (A2, B1, B2) [idt]</v>
      </c>
      <c r="AT3" s="38" t="str">
        <f t="shared" si="0"/>
        <v>Scolmatore di Baypass impianto [sn]</v>
      </c>
      <c r="AU3" s="15" t="str">
        <f t="shared" si="0"/>
        <v>anno costruzione [anno]</v>
      </c>
      <c r="AV3" s="15" t="str">
        <f t="shared" si="0"/>
        <v>anno ristrutturazione [anno]</v>
      </c>
      <c r="AW3" s="15" t="str">
        <f t="shared" si="0"/>
        <v>materiale scolmatore [idn] (vedi.tabella: tinfra_inv_scol_materiali)</v>
      </c>
      <c r="AX3" s="15" t="str">
        <f t="shared" si="0"/>
        <v>larghezza utile pozzetto [m]</v>
      </c>
      <c r="AY3" s="15" t="str">
        <f t="shared" si="0"/>
        <v>lunghezza utile pozzetto [m]</v>
      </c>
      <c r="AZ3" s="15" t="str">
        <f t="shared" si="0"/>
        <v>rapporto diluizione (Q.Iniz.Sfioro/Q.Nera) [nr]</v>
      </c>
      <c r="BA3" s="15" t="str">
        <f t="shared" si="0"/>
        <v>misura portata [sn]</v>
      </c>
      <c r="BB3" s="15" t="str">
        <f t="shared" si="0"/>
        <v>tipo di recapito [testo]</v>
      </c>
      <c r="BC3" s="15" t="str">
        <f t="shared" si="0"/>
        <v>descrizione recapito [testo]</v>
      </c>
      <c r="BD3" s="15" t="str">
        <f t="shared" si="0"/>
        <v>conservazione [idn]</v>
      </c>
      <c r="BE3" s="15" t="str">
        <f t="shared" si="0"/>
        <v>tipo telecontrollo [idn]</v>
      </c>
      <c r="BF3" s="15" t="str">
        <f t="shared" si="0"/>
        <v>opera stato [idn]</v>
      </c>
      <c r="BG3" s="15" t="str">
        <f t="shared" si="0"/>
        <v>ind.conf. anno costruzione [idt]</v>
      </c>
      <c r="BH3" s="15" t="str">
        <f t="shared" si="0"/>
        <v>ind.conf. anno ristrutturazione [idt]</v>
      </c>
      <c r="BI3" s="20" t="s">
        <v>11620</v>
      </c>
      <c r="BJ3" s="2"/>
      <c r="BK3" s="24" t="s">
        <v>11621</v>
      </c>
      <c r="BL3" s="24" t="str">
        <f>+IF(SUM(AF:AF)=0,"OK","Dati non completi")</f>
        <v>Dati non completi</v>
      </c>
      <c r="BN3" s="42"/>
      <c r="BO3" s="42"/>
      <c r="BP3" s="42"/>
      <c r="BQ3" s="42"/>
      <c r="BR3" s="42"/>
      <c r="BS3" s="42"/>
    </row>
    <row r="4" ht="25.5" customHeight="1" spans="1:64">
      <c r="A4" s="3"/>
      <c r="B4" s="3"/>
      <c r="C4" s="3"/>
      <c r="D4" s="31"/>
      <c r="E4" s="31"/>
      <c r="F4" s="3"/>
      <c r="G4" s="3"/>
      <c r="H4" s="3"/>
      <c r="I4" s="3"/>
      <c r="J4" s="3"/>
      <c r="K4" s="3"/>
      <c r="L4" s="3"/>
      <c r="M4" s="3"/>
      <c r="N4" s="3"/>
      <c r="O4" s="3"/>
      <c r="P4" s="3"/>
      <c r="Q4" s="3"/>
      <c r="R4" s="3"/>
      <c r="S4" s="3"/>
      <c r="T4" s="3"/>
      <c r="U4" s="3"/>
      <c r="V4" s="3"/>
      <c r="W4" s="3"/>
      <c r="X4" s="3"/>
      <c r="Y4" s="3"/>
      <c r="Z4" s="3"/>
      <c r="AA4" s="36"/>
      <c r="AC4" s="4">
        <f>+IF(B4&gt;0,1,0)</f>
        <v>0</v>
      </c>
      <c r="AD4" s="10">
        <f>COUNTIF(B:B,B4)</f>
        <v>0</v>
      </c>
      <c r="AE4" s="29">
        <f>+IF(M4=9999,0,IF(M4&lt;'[3]Input anno'!$A$1,0,IF(X4&lt;4,0,1)))</f>
        <v>0</v>
      </c>
      <c r="AF4" s="37">
        <f>+IF(OR(X4&gt;=3,L4="s"),0,IF(COUNTIF(Scaricat_infog!A:A,B4)&gt;0,0,1))</f>
        <v>1</v>
      </c>
      <c r="AG4" s="37">
        <f>IF(AND(X4&lt;3,L4&lt;&gt;1,L4&lt;&gt;""),1,0)</f>
        <v>0</v>
      </c>
      <c r="AH4" s="16"/>
      <c r="AI4" s="16">
        <f t="shared" ref="AI4:BH4" si="1">+COUNTA(A:A)-3</f>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21">
        <f>SUM(AI4:BH4)</f>
        <v>0</v>
      </c>
      <c r="BK4" s="24" t="s">
        <v>11624</v>
      </c>
      <c r="BL4" s="24" t="e">
        <f>+IF(MIN(AI8:BH8)=0%,"OK","Grado di compilazione inferiore a quello del DBI A-1")</f>
        <v>#DIV/0!</v>
      </c>
    </row>
    <row r="5" spans="1:62">
      <c r="A5" s="3"/>
      <c r="B5" s="3"/>
      <c r="C5" s="3"/>
      <c r="D5" s="31"/>
      <c r="E5" s="31"/>
      <c r="F5" s="3"/>
      <c r="G5" s="3"/>
      <c r="H5" s="3"/>
      <c r="I5" s="3"/>
      <c r="J5" s="3"/>
      <c r="K5" s="3"/>
      <c r="L5" s="3"/>
      <c r="M5" s="3"/>
      <c r="N5" s="3"/>
      <c r="O5" s="3"/>
      <c r="P5" s="3"/>
      <c r="Q5" s="3"/>
      <c r="R5" s="3"/>
      <c r="S5" s="3"/>
      <c r="T5" s="3"/>
      <c r="U5" s="3"/>
      <c r="V5" s="3"/>
      <c r="W5" s="3"/>
      <c r="X5" s="3"/>
      <c r="Y5" s="3"/>
      <c r="Z5" s="3"/>
      <c r="AA5" s="36"/>
      <c r="AD5" s="4"/>
      <c r="AH5" s="17" t="s">
        <v>11623</v>
      </c>
      <c r="AI5" s="18" t="e">
        <f t="shared" ref="AI5:BH5" si="2">+AI4/$AJ$1</f>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21"/>
      <c r="BJ5" s="40"/>
    </row>
    <row r="6" spans="1:61">
      <c r="A6" s="3"/>
      <c r="B6" s="3"/>
      <c r="C6" s="3"/>
      <c r="D6" s="31"/>
      <c r="E6" s="31"/>
      <c r="F6" s="3"/>
      <c r="G6" s="3"/>
      <c r="H6" s="3"/>
      <c r="I6" s="3"/>
      <c r="J6" s="3"/>
      <c r="K6" s="3"/>
      <c r="L6" s="3"/>
      <c r="M6" s="3"/>
      <c r="N6" s="3"/>
      <c r="O6" s="3"/>
      <c r="P6" s="3"/>
      <c r="Q6" s="3"/>
      <c r="R6" s="3"/>
      <c r="S6" s="3"/>
      <c r="T6" s="3"/>
      <c r="U6" s="3"/>
      <c r="V6" s="3"/>
      <c r="W6" s="3"/>
      <c r="X6" s="3"/>
      <c r="Y6" s="3"/>
      <c r="Z6" s="3"/>
      <c r="AA6" s="36"/>
      <c r="AD6" s="4"/>
      <c r="AH6" s="17"/>
      <c r="AI6" s="16">
        <f>+COUNTA([2]Scaricatori!A:A)-3</f>
        <v>0</v>
      </c>
      <c r="AJ6" s="16">
        <f>+COUNTA([2]Scaricatori!B:B)-3</f>
        <v>1</v>
      </c>
      <c r="AK6" s="16">
        <f>+COUNTA([2]Scaricatori!C:C)-3</f>
        <v>1</v>
      </c>
      <c r="AL6" s="16">
        <f>+COUNTA([2]Scaricatori!D:D)-3</f>
        <v>0</v>
      </c>
      <c r="AM6" s="16">
        <f>+COUNTA([2]Scaricatori!E:E)-3</f>
        <v>0</v>
      </c>
      <c r="AN6" s="16">
        <f>+COUNTA([2]Scaricatori!F:F)-3</f>
        <v>0</v>
      </c>
      <c r="AO6" s="16">
        <f>+COUNTA([2]Scaricatori!G:G)-3</f>
        <v>0</v>
      </c>
      <c r="AP6" s="16">
        <f>+COUNTA([2]Scaricatori!H:H)-3</f>
        <v>0</v>
      </c>
      <c r="AQ6" s="16">
        <f>+COUNTA([2]Scaricatori!I:I)-3</f>
        <v>0</v>
      </c>
      <c r="AR6" s="16">
        <f>+COUNTA([2]Scaricatori!J:J)-3</f>
        <v>0</v>
      </c>
      <c r="AS6" s="16">
        <f>+COUNTA([2]Scaricatori!K:K)-3</f>
        <v>0</v>
      </c>
      <c r="AT6" s="16">
        <f>+COUNTA([2]Scaricatori!L:L)-3</f>
        <v>0</v>
      </c>
      <c r="AU6" s="16">
        <f>+COUNTA([2]Scaricatori!M:M)-3</f>
        <v>0</v>
      </c>
      <c r="AV6" s="16">
        <f>+COUNTA([2]Scaricatori!N:N)-3</f>
        <v>0</v>
      </c>
      <c r="AW6" s="16">
        <f>+COUNTA([2]Scaricatori!O:O)-3</f>
        <v>0</v>
      </c>
      <c r="AX6" s="16">
        <f>+COUNTA([2]Scaricatori!P:P)-3</f>
        <v>0</v>
      </c>
      <c r="AY6" s="16">
        <f>+COUNTA([2]Scaricatori!Q:Q)-3</f>
        <v>0</v>
      </c>
      <c r="AZ6" s="16">
        <f>+COUNTA([2]Scaricatori!R:R)-3</f>
        <v>0</v>
      </c>
      <c r="BA6" s="16">
        <f>+COUNTA([2]Scaricatori!S:S)-3</f>
        <v>0</v>
      </c>
      <c r="BB6" s="16">
        <f>+COUNTA([2]Scaricatori!T:T)-3</f>
        <v>0</v>
      </c>
      <c r="BC6" s="16">
        <f>+COUNTA([2]Scaricatori!U:U)-3</f>
        <v>0</v>
      </c>
      <c r="BD6" s="16">
        <f>+COUNTA([2]Scaricatori!V:V)-3</f>
        <v>0</v>
      </c>
      <c r="BE6" s="16">
        <f>+COUNTA([2]Scaricatori!W:W)-3</f>
        <v>0</v>
      </c>
      <c r="BF6" s="16">
        <f>+COUNTA([2]Scaricatori!X:X)-3</f>
        <v>1</v>
      </c>
      <c r="BG6" s="16">
        <f>+COUNTA([2]Scaricatori!Y:Y)-3</f>
        <v>0</v>
      </c>
      <c r="BH6" s="16">
        <f>+COUNTA([2]Scaricatori!Z:Z)-3</f>
        <v>0</v>
      </c>
      <c r="BI6" s="21">
        <f>SUM(AI6:BH6)</f>
        <v>3</v>
      </c>
    </row>
    <row r="7" spans="1:62">
      <c r="A7" s="3"/>
      <c r="B7" s="3"/>
      <c r="C7" s="3"/>
      <c r="D7" s="31"/>
      <c r="E7" s="31"/>
      <c r="F7" s="3"/>
      <c r="G7" s="3"/>
      <c r="H7" s="3"/>
      <c r="I7" s="3"/>
      <c r="J7" s="3"/>
      <c r="K7" s="3"/>
      <c r="L7" s="3"/>
      <c r="M7" s="3"/>
      <c r="N7" s="3"/>
      <c r="O7" s="3"/>
      <c r="P7" s="3"/>
      <c r="Q7" s="3"/>
      <c r="R7" s="3"/>
      <c r="S7" s="3"/>
      <c r="T7" s="3"/>
      <c r="U7" s="3"/>
      <c r="V7" s="3"/>
      <c r="W7" s="3"/>
      <c r="X7" s="3"/>
      <c r="Y7" s="3"/>
      <c r="Z7" s="3"/>
      <c r="AA7" s="36"/>
      <c r="AD7" s="4"/>
      <c r="AH7" s="17" t="s">
        <v>11625</v>
      </c>
      <c r="AI7" s="18">
        <f t="shared" ref="AI7:BH7" si="3">+AI6/$AJ$2</f>
        <v>0</v>
      </c>
      <c r="AJ7" s="18">
        <f t="shared" si="3"/>
        <v>1</v>
      </c>
      <c r="AK7" s="18">
        <f t="shared" si="3"/>
        <v>1</v>
      </c>
      <c r="AL7" s="18">
        <f t="shared" si="3"/>
        <v>0</v>
      </c>
      <c r="AM7" s="18">
        <f t="shared" si="3"/>
        <v>0</v>
      </c>
      <c r="AN7" s="18">
        <f t="shared" si="3"/>
        <v>0</v>
      </c>
      <c r="AO7" s="18">
        <f t="shared" si="3"/>
        <v>0</v>
      </c>
      <c r="AP7" s="18">
        <f t="shared" si="3"/>
        <v>0</v>
      </c>
      <c r="AQ7" s="18">
        <f t="shared" si="3"/>
        <v>0</v>
      </c>
      <c r="AR7" s="18">
        <f t="shared" si="3"/>
        <v>0</v>
      </c>
      <c r="AS7" s="18">
        <f t="shared" si="3"/>
        <v>0</v>
      </c>
      <c r="AT7" s="18">
        <f t="shared" si="3"/>
        <v>0</v>
      </c>
      <c r="AU7" s="18">
        <f t="shared" si="3"/>
        <v>0</v>
      </c>
      <c r="AV7" s="18">
        <f t="shared" si="3"/>
        <v>0</v>
      </c>
      <c r="AW7" s="18">
        <f t="shared" si="3"/>
        <v>0</v>
      </c>
      <c r="AX7" s="18">
        <f t="shared" si="3"/>
        <v>0</v>
      </c>
      <c r="AY7" s="18">
        <f t="shared" si="3"/>
        <v>0</v>
      </c>
      <c r="AZ7" s="18">
        <f t="shared" si="3"/>
        <v>0</v>
      </c>
      <c r="BA7" s="18">
        <f t="shared" si="3"/>
        <v>0</v>
      </c>
      <c r="BB7" s="18">
        <f t="shared" si="3"/>
        <v>0</v>
      </c>
      <c r="BC7" s="18">
        <f t="shared" si="3"/>
        <v>0</v>
      </c>
      <c r="BD7" s="18">
        <f t="shared" si="3"/>
        <v>0</v>
      </c>
      <c r="BE7" s="18">
        <f t="shared" si="3"/>
        <v>0</v>
      </c>
      <c r="BF7" s="18">
        <f t="shared" si="3"/>
        <v>1</v>
      </c>
      <c r="BG7" s="18">
        <f t="shared" si="3"/>
        <v>0</v>
      </c>
      <c r="BH7" s="18">
        <f t="shared" si="3"/>
        <v>0</v>
      </c>
      <c r="BI7" s="21"/>
      <c r="BJ7" s="40"/>
    </row>
    <row r="8" spans="1:62">
      <c r="A8" s="3"/>
      <c r="B8" s="3"/>
      <c r="C8" s="3"/>
      <c r="D8" s="31"/>
      <c r="E8" s="31"/>
      <c r="F8" s="3"/>
      <c r="G8" s="3"/>
      <c r="H8" s="3"/>
      <c r="I8" s="3"/>
      <c r="J8" s="3"/>
      <c r="K8" s="3"/>
      <c r="L8" s="3"/>
      <c r="M8" s="3"/>
      <c r="N8" s="3"/>
      <c r="O8" s="3"/>
      <c r="P8" s="3"/>
      <c r="Q8" s="3"/>
      <c r="R8" s="3"/>
      <c r="S8" s="3"/>
      <c r="T8" s="3"/>
      <c r="U8" s="3"/>
      <c r="V8" s="3"/>
      <c r="W8" s="3"/>
      <c r="X8" s="3"/>
      <c r="Y8" s="3"/>
      <c r="Z8" s="3"/>
      <c r="AA8" s="36"/>
      <c r="AD8" s="4"/>
      <c r="AH8" s="17" t="s">
        <v>11626</v>
      </c>
      <c r="AI8" s="19" t="e">
        <f t="shared" ref="AI8:BH8" si="4">+AI5-AI7</f>
        <v>#DIV/0!</v>
      </c>
      <c r="AJ8" s="19" t="e">
        <f t="shared" si="4"/>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19" t="e">
        <f t="shared" si="4"/>
        <v>#DIV/0!</v>
      </c>
      <c r="BF8" s="19" t="e">
        <f t="shared" si="4"/>
        <v>#DIV/0!</v>
      </c>
      <c r="BG8" s="19" t="e">
        <f t="shared" si="4"/>
        <v>#DIV/0!</v>
      </c>
      <c r="BH8" s="19" t="e">
        <f t="shared" si="4"/>
        <v>#DIV/0!</v>
      </c>
      <c r="BI8" s="21">
        <f>+BI4-BI6</f>
        <v>-3</v>
      </c>
      <c r="BJ8" s="41"/>
    </row>
    <row r="9" spans="1:61">
      <c r="A9" s="3"/>
      <c r="B9" s="3"/>
      <c r="C9" s="3"/>
      <c r="D9" s="31"/>
      <c r="E9" s="31"/>
      <c r="F9" s="3"/>
      <c r="G9" s="3"/>
      <c r="H9" s="3"/>
      <c r="I9" s="3"/>
      <c r="J9" s="3"/>
      <c r="K9" s="3"/>
      <c r="L9" s="3"/>
      <c r="M9" s="3"/>
      <c r="N9" s="3"/>
      <c r="O9" s="3"/>
      <c r="P9" s="3"/>
      <c r="Q9" s="3"/>
      <c r="R9" s="3"/>
      <c r="S9" s="3"/>
      <c r="T9" s="3"/>
      <c r="U9" s="3"/>
      <c r="V9" s="3"/>
      <c r="W9" s="3"/>
      <c r="X9" s="3"/>
      <c r="Y9" s="3"/>
      <c r="Z9" s="3"/>
      <c r="AA9" s="36"/>
      <c r="AD9" s="4"/>
      <c r="BI9" s="22">
        <f>+BI8/BI6</f>
        <v>-1</v>
      </c>
    </row>
    <row r="10" spans="1:61">
      <c r="A10" s="3"/>
      <c r="B10" s="3"/>
      <c r="C10" s="3"/>
      <c r="D10" s="31"/>
      <c r="E10" s="31"/>
      <c r="F10" s="3"/>
      <c r="G10" s="3"/>
      <c r="H10" s="3"/>
      <c r="I10" s="3"/>
      <c r="J10" s="3"/>
      <c r="K10" s="3"/>
      <c r="L10" s="3"/>
      <c r="M10" s="3"/>
      <c r="N10" s="3"/>
      <c r="O10" s="3"/>
      <c r="P10" s="3"/>
      <c r="Q10" s="3"/>
      <c r="R10" s="3"/>
      <c r="S10" s="3"/>
      <c r="T10" s="3"/>
      <c r="U10" s="3"/>
      <c r="V10" s="3"/>
      <c r="W10" s="3"/>
      <c r="X10" s="3"/>
      <c r="Y10" s="3"/>
      <c r="Z10" s="3"/>
      <c r="AA10" s="36"/>
      <c r="AD10" s="4"/>
      <c r="BI10" s="10"/>
    </row>
    <row r="11" spans="1:61">
      <c r="A11" s="3"/>
      <c r="B11" s="3"/>
      <c r="C11" s="3"/>
      <c r="D11" s="31"/>
      <c r="E11" s="31"/>
      <c r="F11" s="3"/>
      <c r="G11" s="3"/>
      <c r="H11" s="3"/>
      <c r="I11" s="3"/>
      <c r="J11" s="3"/>
      <c r="K11" s="3"/>
      <c r="L11" s="3"/>
      <c r="M11" s="3"/>
      <c r="N11" s="3"/>
      <c r="O11" s="3"/>
      <c r="P11" s="3"/>
      <c r="Q11" s="3"/>
      <c r="R11" s="3"/>
      <c r="S11" s="3"/>
      <c r="T11" s="3"/>
      <c r="U11" s="3"/>
      <c r="V11" s="3"/>
      <c r="W11" s="3"/>
      <c r="X11" s="3"/>
      <c r="Y11" s="3"/>
      <c r="Z11" s="3"/>
      <c r="AA11" s="36"/>
      <c r="AD11" s="4"/>
      <c r="BI11" s="10"/>
    </row>
    <row r="12" spans="1:30">
      <c r="A12" s="3"/>
      <c r="B12" s="3"/>
      <c r="C12" s="3"/>
      <c r="D12" s="31"/>
      <c r="E12" s="31"/>
      <c r="F12" s="3"/>
      <c r="G12" s="3"/>
      <c r="H12" s="3"/>
      <c r="I12" s="3"/>
      <c r="J12" s="3"/>
      <c r="K12" s="3"/>
      <c r="L12" s="3"/>
      <c r="M12" s="3"/>
      <c r="N12" s="3"/>
      <c r="O12" s="3"/>
      <c r="P12" s="3"/>
      <c r="Q12" s="3"/>
      <c r="R12" s="3"/>
      <c r="S12" s="3"/>
      <c r="T12" s="3"/>
      <c r="U12" s="3"/>
      <c r="V12" s="3"/>
      <c r="W12" s="3"/>
      <c r="X12" s="3"/>
      <c r="Y12" s="3"/>
      <c r="Z12" s="3"/>
      <c r="AA12" s="36"/>
      <c r="AD12" s="4"/>
    </row>
    <row r="13" spans="1:30">
      <c r="A13" s="3"/>
      <c r="B13" s="3"/>
      <c r="C13" s="3"/>
      <c r="D13" s="31"/>
      <c r="E13" s="31"/>
      <c r="F13" s="3"/>
      <c r="G13" s="3"/>
      <c r="H13" s="3"/>
      <c r="I13" s="3"/>
      <c r="J13" s="3"/>
      <c r="K13" s="3"/>
      <c r="L13" s="3"/>
      <c r="M13" s="3"/>
      <c r="N13" s="3"/>
      <c r="O13" s="3"/>
      <c r="P13" s="3"/>
      <c r="Q13" s="3"/>
      <c r="R13" s="3"/>
      <c r="S13" s="3"/>
      <c r="T13" s="3"/>
      <c r="U13" s="3"/>
      <c r="V13" s="3"/>
      <c r="W13" s="3"/>
      <c r="X13" s="3"/>
      <c r="Y13" s="3"/>
      <c r="Z13" s="3"/>
      <c r="AA13" s="36"/>
      <c r="AD13" s="4"/>
    </row>
    <row r="14" spans="1:30">
      <c r="A14" s="3"/>
      <c r="B14" s="3"/>
      <c r="C14" s="3"/>
      <c r="D14" s="31"/>
      <c r="E14" s="31"/>
      <c r="F14" s="3"/>
      <c r="G14" s="3"/>
      <c r="H14" s="3"/>
      <c r="I14" s="3"/>
      <c r="J14" s="3"/>
      <c r="K14" s="3"/>
      <c r="L14" s="3"/>
      <c r="M14" s="3"/>
      <c r="N14" s="3"/>
      <c r="O14" s="3"/>
      <c r="P14" s="3"/>
      <c r="Q14" s="3"/>
      <c r="R14" s="3"/>
      <c r="S14" s="3"/>
      <c r="T14" s="3"/>
      <c r="U14" s="3"/>
      <c r="V14" s="3"/>
      <c r="W14" s="3"/>
      <c r="X14" s="3"/>
      <c r="Y14" s="3"/>
      <c r="Z14" s="3"/>
      <c r="AA14" s="36"/>
      <c r="AD14" s="4"/>
    </row>
    <row r="15" spans="1:30">
      <c r="A15" s="3"/>
      <c r="B15" s="3"/>
      <c r="C15" s="3"/>
      <c r="D15" s="31"/>
      <c r="E15" s="31"/>
      <c r="F15" s="3"/>
      <c r="G15" s="3"/>
      <c r="H15" s="3"/>
      <c r="I15" s="3"/>
      <c r="J15" s="3"/>
      <c r="K15" s="3"/>
      <c r="L15" s="3"/>
      <c r="M15" s="3"/>
      <c r="N15" s="3"/>
      <c r="O15" s="3"/>
      <c r="P15" s="3"/>
      <c r="Q15" s="3"/>
      <c r="R15" s="3"/>
      <c r="S15" s="3"/>
      <c r="T15" s="3"/>
      <c r="U15" s="3"/>
      <c r="V15" s="3"/>
      <c r="W15" s="3"/>
      <c r="X15" s="3"/>
      <c r="Y15" s="3"/>
      <c r="Z15" s="3"/>
      <c r="AA15" s="36"/>
      <c r="AD15" s="4"/>
    </row>
    <row r="16" spans="1:30">
      <c r="A16" s="3"/>
      <c r="B16" s="3"/>
      <c r="C16" s="3"/>
      <c r="D16" s="31"/>
      <c r="E16" s="31"/>
      <c r="F16" s="3"/>
      <c r="G16" s="3"/>
      <c r="H16" s="3"/>
      <c r="I16" s="3"/>
      <c r="J16" s="3"/>
      <c r="K16" s="3"/>
      <c r="L16" s="3"/>
      <c r="M16" s="3"/>
      <c r="N16" s="3"/>
      <c r="O16" s="3"/>
      <c r="P16" s="3"/>
      <c r="Q16" s="3"/>
      <c r="R16" s="3"/>
      <c r="S16" s="3"/>
      <c r="T16" s="3"/>
      <c r="U16" s="3"/>
      <c r="V16" s="3"/>
      <c r="W16" s="3"/>
      <c r="X16" s="3"/>
      <c r="Y16" s="3"/>
      <c r="Z16" s="3"/>
      <c r="AA16" s="36"/>
      <c r="AD16" s="4"/>
    </row>
    <row r="17" spans="1:30">
      <c r="A17" s="3"/>
      <c r="B17" s="3"/>
      <c r="C17" s="3"/>
      <c r="D17" s="31"/>
      <c r="E17" s="31"/>
      <c r="F17" s="3"/>
      <c r="G17" s="3"/>
      <c r="H17" s="3"/>
      <c r="I17" s="3"/>
      <c r="J17" s="3"/>
      <c r="K17" s="3"/>
      <c r="L17" s="3"/>
      <c r="M17" s="3"/>
      <c r="N17" s="3"/>
      <c r="O17" s="3"/>
      <c r="P17" s="3"/>
      <c r="Q17" s="3"/>
      <c r="R17" s="3"/>
      <c r="S17" s="3"/>
      <c r="T17" s="3"/>
      <c r="U17" s="3"/>
      <c r="V17" s="3"/>
      <c r="W17" s="3"/>
      <c r="X17" s="3"/>
      <c r="Y17" s="3"/>
      <c r="Z17" s="3"/>
      <c r="AA17" s="36"/>
      <c r="AD17" s="4"/>
    </row>
    <row r="18" spans="1:30">
      <c r="A18" s="3"/>
      <c r="B18" s="3"/>
      <c r="C18" s="3"/>
      <c r="D18" s="31"/>
      <c r="E18" s="31"/>
      <c r="F18" s="3"/>
      <c r="G18" s="3"/>
      <c r="H18" s="3"/>
      <c r="I18" s="3"/>
      <c r="J18" s="3"/>
      <c r="K18" s="3"/>
      <c r="L18" s="3"/>
      <c r="M18" s="3"/>
      <c r="N18" s="3"/>
      <c r="O18" s="3"/>
      <c r="P18" s="3"/>
      <c r="Q18" s="3"/>
      <c r="R18" s="3"/>
      <c r="S18" s="3"/>
      <c r="T18" s="3"/>
      <c r="U18" s="3"/>
      <c r="V18" s="3"/>
      <c r="W18" s="3"/>
      <c r="X18" s="3"/>
      <c r="Y18" s="3"/>
      <c r="Z18" s="3"/>
      <c r="AA18" s="36"/>
      <c r="AD18" s="4"/>
    </row>
    <row r="19" spans="1:30">
      <c r="A19" s="3"/>
      <c r="B19" s="3"/>
      <c r="C19" s="3"/>
      <c r="D19" s="31"/>
      <c r="E19" s="31"/>
      <c r="F19" s="3"/>
      <c r="G19" s="3"/>
      <c r="H19" s="3"/>
      <c r="I19" s="3"/>
      <c r="J19" s="3"/>
      <c r="K19" s="3"/>
      <c r="L19" s="3"/>
      <c r="M19" s="3"/>
      <c r="N19" s="3"/>
      <c r="O19" s="3"/>
      <c r="P19" s="3"/>
      <c r="Q19" s="3"/>
      <c r="R19" s="3"/>
      <c r="S19" s="3"/>
      <c r="T19" s="3"/>
      <c r="U19" s="3"/>
      <c r="V19" s="3"/>
      <c r="W19" s="3"/>
      <c r="X19" s="3"/>
      <c r="Y19" s="3"/>
      <c r="Z19" s="3"/>
      <c r="AA19" s="36"/>
      <c r="AD19" s="4"/>
    </row>
    <row r="20" spans="1:30">
      <c r="A20" s="3"/>
      <c r="B20" s="3"/>
      <c r="C20" s="3"/>
      <c r="D20" s="31"/>
      <c r="E20" s="31"/>
      <c r="F20" s="3"/>
      <c r="G20" s="3"/>
      <c r="H20" s="3"/>
      <c r="I20" s="3"/>
      <c r="J20" s="3"/>
      <c r="K20" s="3"/>
      <c r="L20" s="3"/>
      <c r="M20" s="3"/>
      <c r="N20" s="3"/>
      <c r="O20" s="3"/>
      <c r="P20" s="3"/>
      <c r="Q20" s="3"/>
      <c r="R20" s="3"/>
      <c r="S20" s="3"/>
      <c r="T20" s="3"/>
      <c r="U20" s="3"/>
      <c r="V20" s="3"/>
      <c r="W20" s="3"/>
      <c r="X20" s="3"/>
      <c r="Y20" s="3"/>
      <c r="Z20" s="3"/>
      <c r="AA20" s="36"/>
      <c r="AD20" s="4"/>
    </row>
    <row r="21" spans="1:30">
      <c r="A21" s="3"/>
      <c r="B21" s="3"/>
      <c r="C21" s="3"/>
      <c r="D21" s="31"/>
      <c r="E21" s="31"/>
      <c r="F21" s="3"/>
      <c r="G21" s="3"/>
      <c r="H21" s="3"/>
      <c r="I21" s="3"/>
      <c r="J21" s="3"/>
      <c r="K21" s="3"/>
      <c r="L21" s="3"/>
      <c r="M21" s="3"/>
      <c r="N21" s="3"/>
      <c r="O21" s="3"/>
      <c r="P21" s="3"/>
      <c r="Q21" s="3"/>
      <c r="R21" s="3"/>
      <c r="S21" s="3"/>
      <c r="T21" s="3"/>
      <c r="U21" s="3"/>
      <c r="V21" s="3"/>
      <c r="W21" s="3"/>
      <c r="X21" s="3"/>
      <c r="Y21" s="3"/>
      <c r="Z21" s="3"/>
      <c r="AA21" s="36"/>
      <c r="AD21" s="4"/>
    </row>
    <row r="22" spans="1:30">
      <c r="A22" s="3"/>
      <c r="B22" s="3"/>
      <c r="C22" s="3"/>
      <c r="D22" s="31"/>
      <c r="E22" s="31"/>
      <c r="F22" s="3"/>
      <c r="G22" s="3"/>
      <c r="H22" s="3"/>
      <c r="I22" s="3"/>
      <c r="J22" s="3"/>
      <c r="K22" s="3"/>
      <c r="L22" s="3"/>
      <c r="M22" s="3"/>
      <c r="N22" s="3"/>
      <c r="O22" s="3"/>
      <c r="P22" s="3"/>
      <c r="Q22" s="3"/>
      <c r="R22" s="3"/>
      <c r="S22" s="3"/>
      <c r="T22" s="3"/>
      <c r="U22" s="3"/>
      <c r="V22" s="3"/>
      <c r="W22" s="3"/>
      <c r="X22" s="3"/>
      <c r="Y22" s="3"/>
      <c r="Z22" s="3"/>
      <c r="AA22" s="36"/>
      <c r="AD22" s="4"/>
    </row>
    <row r="23" spans="1:30">
      <c r="A23" s="3"/>
      <c r="B23" s="3"/>
      <c r="C23" s="3"/>
      <c r="D23" s="31"/>
      <c r="E23" s="31"/>
      <c r="F23" s="3"/>
      <c r="G23" s="3"/>
      <c r="H23" s="3"/>
      <c r="I23" s="3"/>
      <c r="J23" s="3"/>
      <c r="K23" s="3"/>
      <c r="L23" s="3"/>
      <c r="M23" s="3"/>
      <c r="N23" s="3"/>
      <c r="O23" s="3"/>
      <c r="P23" s="3"/>
      <c r="Q23" s="3"/>
      <c r="R23" s="3"/>
      <c r="S23" s="3"/>
      <c r="T23" s="3"/>
      <c r="U23" s="3"/>
      <c r="V23" s="3"/>
      <c r="W23" s="3"/>
      <c r="X23" s="3"/>
      <c r="Y23" s="3"/>
      <c r="Z23" s="3"/>
      <c r="AA23" s="36"/>
      <c r="AD23" s="4"/>
    </row>
    <row r="24" spans="1:30">
      <c r="A24" s="3"/>
      <c r="B24" s="3"/>
      <c r="C24" s="3"/>
      <c r="D24" s="31"/>
      <c r="E24" s="31"/>
      <c r="F24" s="3"/>
      <c r="G24" s="3"/>
      <c r="H24" s="3"/>
      <c r="I24" s="3"/>
      <c r="J24" s="3"/>
      <c r="K24" s="3"/>
      <c r="L24" s="3"/>
      <c r="M24" s="3"/>
      <c r="N24" s="3"/>
      <c r="O24" s="3"/>
      <c r="P24" s="3"/>
      <c r="Q24" s="3"/>
      <c r="R24" s="3"/>
      <c r="S24" s="3"/>
      <c r="T24" s="3"/>
      <c r="U24" s="3"/>
      <c r="V24" s="3"/>
      <c r="W24" s="3"/>
      <c r="X24" s="3"/>
      <c r="Y24" s="3"/>
      <c r="Z24" s="3"/>
      <c r="AA24" s="36"/>
      <c r="AD24" s="4"/>
    </row>
    <row r="25" spans="1:30">
      <c r="A25" s="3"/>
      <c r="B25" s="3"/>
      <c r="C25" s="3"/>
      <c r="D25" s="31"/>
      <c r="E25" s="31"/>
      <c r="F25" s="3"/>
      <c r="G25" s="3"/>
      <c r="H25" s="3"/>
      <c r="I25" s="3"/>
      <c r="J25" s="3"/>
      <c r="K25" s="3"/>
      <c r="L25" s="3"/>
      <c r="M25" s="3"/>
      <c r="N25" s="3"/>
      <c r="O25" s="3"/>
      <c r="P25" s="3"/>
      <c r="Q25" s="3"/>
      <c r="R25" s="3"/>
      <c r="S25" s="3"/>
      <c r="T25" s="3"/>
      <c r="U25" s="3"/>
      <c r="V25" s="3"/>
      <c r="W25" s="3"/>
      <c r="X25" s="3"/>
      <c r="Y25" s="3"/>
      <c r="Z25" s="3"/>
      <c r="AA25" s="36"/>
      <c r="AD25" s="4"/>
    </row>
    <row r="26" spans="1:30">
      <c r="A26" s="3"/>
      <c r="B26" s="3"/>
      <c r="C26" s="3"/>
      <c r="D26" s="31"/>
      <c r="E26" s="31"/>
      <c r="F26" s="3"/>
      <c r="G26" s="3"/>
      <c r="H26" s="3"/>
      <c r="I26" s="3"/>
      <c r="J26" s="3"/>
      <c r="K26" s="3"/>
      <c r="L26" s="3"/>
      <c r="M26" s="3"/>
      <c r="N26" s="3"/>
      <c r="O26" s="3"/>
      <c r="P26" s="3"/>
      <c r="Q26" s="3"/>
      <c r="R26" s="3"/>
      <c r="S26" s="3"/>
      <c r="T26" s="3"/>
      <c r="U26" s="3"/>
      <c r="V26" s="3"/>
      <c r="W26" s="3"/>
      <c r="X26" s="3"/>
      <c r="Y26" s="3"/>
      <c r="Z26" s="3"/>
      <c r="AA26" s="36"/>
      <c r="AD26" s="4"/>
    </row>
    <row r="27" spans="1:30">
      <c r="A27" s="3"/>
      <c r="B27" s="3"/>
      <c r="C27" s="3"/>
      <c r="D27" s="31"/>
      <c r="E27" s="31"/>
      <c r="F27" s="3"/>
      <c r="G27" s="3"/>
      <c r="H27" s="3"/>
      <c r="I27" s="3"/>
      <c r="J27" s="3"/>
      <c r="K27" s="3"/>
      <c r="L27" s="3"/>
      <c r="M27" s="3"/>
      <c r="N27" s="3"/>
      <c r="O27" s="3"/>
      <c r="P27" s="3"/>
      <c r="Q27" s="3"/>
      <c r="R27" s="3"/>
      <c r="S27" s="3"/>
      <c r="T27" s="3"/>
      <c r="U27" s="3"/>
      <c r="V27" s="3"/>
      <c r="W27" s="3"/>
      <c r="X27" s="3"/>
      <c r="Y27" s="3"/>
      <c r="Z27" s="3"/>
      <c r="AA27" s="36"/>
      <c r="AD27" s="4"/>
    </row>
    <row r="28" spans="1:30">
      <c r="A28" s="3"/>
      <c r="B28" s="3"/>
      <c r="C28" s="3"/>
      <c r="D28" s="31"/>
      <c r="E28" s="31"/>
      <c r="F28" s="3"/>
      <c r="G28" s="3"/>
      <c r="H28" s="3"/>
      <c r="I28" s="3"/>
      <c r="J28" s="3"/>
      <c r="K28" s="3"/>
      <c r="L28" s="3"/>
      <c r="M28" s="3"/>
      <c r="N28" s="3"/>
      <c r="O28" s="3"/>
      <c r="P28" s="3"/>
      <c r="Q28" s="3"/>
      <c r="R28" s="3"/>
      <c r="S28" s="3"/>
      <c r="T28" s="3"/>
      <c r="U28" s="3"/>
      <c r="V28" s="3"/>
      <c r="W28" s="3"/>
      <c r="X28" s="3"/>
      <c r="Y28" s="3"/>
      <c r="Z28" s="3"/>
      <c r="AA28" s="36"/>
      <c r="AD28" s="4"/>
    </row>
    <row r="29" spans="1:30">
      <c r="A29" s="3"/>
      <c r="B29" s="3"/>
      <c r="C29" s="3"/>
      <c r="D29" s="31"/>
      <c r="E29" s="31"/>
      <c r="F29" s="3"/>
      <c r="G29" s="3"/>
      <c r="H29" s="3"/>
      <c r="I29" s="3"/>
      <c r="J29" s="3"/>
      <c r="K29" s="3"/>
      <c r="L29" s="3"/>
      <c r="M29" s="3"/>
      <c r="N29" s="3"/>
      <c r="O29" s="3"/>
      <c r="P29" s="3"/>
      <c r="Q29" s="3"/>
      <c r="R29" s="3"/>
      <c r="S29" s="3"/>
      <c r="T29" s="3"/>
      <c r="U29" s="3"/>
      <c r="V29" s="3"/>
      <c r="W29" s="3"/>
      <c r="X29" s="3"/>
      <c r="Y29" s="3"/>
      <c r="Z29" s="3"/>
      <c r="AA29" s="36"/>
      <c r="AD29" s="4"/>
    </row>
    <row r="30" spans="1:30">
      <c r="A30" s="3"/>
      <c r="B30" s="3"/>
      <c r="C30" s="3"/>
      <c r="D30" s="31"/>
      <c r="E30" s="31"/>
      <c r="F30" s="3"/>
      <c r="G30" s="3"/>
      <c r="H30" s="3"/>
      <c r="I30" s="3"/>
      <c r="J30" s="3"/>
      <c r="K30" s="3"/>
      <c r="L30" s="3"/>
      <c r="M30" s="3"/>
      <c r="N30" s="3"/>
      <c r="O30" s="3"/>
      <c r="P30" s="3"/>
      <c r="Q30" s="3"/>
      <c r="R30" s="3"/>
      <c r="S30" s="3"/>
      <c r="T30" s="3"/>
      <c r="U30" s="3"/>
      <c r="V30" s="3"/>
      <c r="W30" s="3"/>
      <c r="X30" s="3"/>
      <c r="Y30" s="3"/>
      <c r="Z30" s="3"/>
      <c r="AA30" s="36"/>
      <c r="AD30" s="4"/>
    </row>
    <row r="31" spans="1:30">
      <c r="A31" s="3"/>
      <c r="B31" s="3"/>
      <c r="C31" s="3"/>
      <c r="D31" s="31"/>
      <c r="E31" s="31"/>
      <c r="F31" s="3"/>
      <c r="G31" s="3"/>
      <c r="H31" s="3"/>
      <c r="I31" s="3"/>
      <c r="J31" s="3"/>
      <c r="K31" s="3"/>
      <c r="L31" s="3"/>
      <c r="M31" s="3"/>
      <c r="N31" s="3"/>
      <c r="O31" s="3"/>
      <c r="P31" s="3"/>
      <c r="Q31" s="3"/>
      <c r="R31" s="3"/>
      <c r="S31" s="3"/>
      <c r="T31" s="3"/>
      <c r="U31" s="3"/>
      <c r="V31" s="3"/>
      <c r="W31" s="3"/>
      <c r="X31" s="3"/>
      <c r="Y31" s="3"/>
      <c r="Z31" s="3"/>
      <c r="AA31" s="36"/>
      <c r="AD31" s="4"/>
    </row>
    <row r="32" spans="1:30">
      <c r="A32" s="3"/>
      <c r="B32" s="3"/>
      <c r="C32" s="3"/>
      <c r="D32" s="31"/>
      <c r="E32" s="31"/>
      <c r="F32" s="3"/>
      <c r="G32" s="3"/>
      <c r="H32" s="3"/>
      <c r="I32" s="3"/>
      <c r="J32" s="3"/>
      <c r="K32" s="3"/>
      <c r="L32" s="3"/>
      <c r="M32" s="3"/>
      <c r="N32" s="3"/>
      <c r="O32" s="3"/>
      <c r="P32" s="3"/>
      <c r="Q32" s="3"/>
      <c r="R32" s="3"/>
      <c r="S32" s="3"/>
      <c r="T32" s="3"/>
      <c r="U32" s="3"/>
      <c r="V32" s="3"/>
      <c r="W32" s="3"/>
      <c r="X32" s="3"/>
      <c r="Y32" s="3"/>
      <c r="Z32" s="3"/>
      <c r="AA32" s="36"/>
      <c r="AD32" s="4"/>
    </row>
    <row r="33" spans="1:30">
      <c r="A33" s="3"/>
      <c r="B33" s="3"/>
      <c r="C33" s="3"/>
      <c r="D33" s="31"/>
      <c r="E33" s="31"/>
      <c r="F33" s="3"/>
      <c r="G33" s="3"/>
      <c r="H33" s="3"/>
      <c r="I33" s="3"/>
      <c r="J33" s="3"/>
      <c r="K33" s="3"/>
      <c r="L33" s="3"/>
      <c r="M33" s="3"/>
      <c r="N33" s="3"/>
      <c r="O33" s="3"/>
      <c r="P33" s="3"/>
      <c r="Q33" s="3"/>
      <c r="R33" s="3"/>
      <c r="S33" s="3"/>
      <c r="T33" s="3"/>
      <c r="U33" s="3"/>
      <c r="V33" s="3"/>
      <c r="W33" s="3"/>
      <c r="X33" s="3"/>
      <c r="Y33" s="3"/>
      <c r="Z33" s="3"/>
      <c r="AA33" s="36"/>
      <c r="AD33" s="4"/>
    </row>
    <row r="34" spans="1:30">
      <c r="A34" s="3"/>
      <c r="B34" s="3"/>
      <c r="C34" s="3"/>
      <c r="D34" s="31"/>
      <c r="E34" s="31"/>
      <c r="F34" s="3"/>
      <c r="G34" s="3"/>
      <c r="H34" s="3"/>
      <c r="I34" s="3"/>
      <c r="J34" s="3"/>
      <c r="K34" s="3"/>
      <c r="L34" s="3"/>
      <c r="M34" s="3"/>
      <c r="N34" s="3"/>
      <c r="O34" s="3"/>
      <c r="P34" s="3"/>
      <c r="Q34" s="3"/>
      <c r="R34" s="3"/>
      <c r="S34" s="3"/>
      <c r="T34" s="3"/>
      <c r="U34" s="3"/>
      <c r="V34" s="3"/>
      <c r="W34" s="3"/>
      <c r="X34" s="3"/>
      <c r="Y34" s="3"/>
      <c r="Z34" s="3"/>
      <c r="AA34" s="36"/>
      <c r="AD34" s="4"/>
    </row>
    <row r="35" spans="1:30">
      <c r="A35" s="3"/>
      <c r="B35" s="3"/>
      <c r="C35" s="3"/>
      <c r="D35" s="31"/>
      <c r="E35" s="31"/>
      <c r="F35" s="3"/>
      <c r="G35" s="3"/>
      <c r="H35" s="3"/>
      <c r="I35" s="3"/>
      <c r="J35" s="3"/>
      <c r="K35" s="3"/>
      <c r="L35" s="3"/>
      <c r="M35" s="3"/>
      <c r="N35" s="3"/>
      <c r="O35" s="3"/>
      <c r="P35" s="3"/>
      <c r="Q35" s="3"/>
      <c r="R35" s="3"/>
      <c r="S35" s="3"/>
      <c r="T35" s="3"/>
      <c r="U35" s="3"/>
      <c r="V35" s="3"/>
      <c r="W35" s="3"/>
      <c r="X35" s="3"/>
      <c r="Y35" s="3"/>
      <c r="Z35" s="3"/>
      <c r="AA35" s="36"/>
      <c r="AD35" s="4"/>
    </row>
    <row r="36" spans="1:30">
      <c r="A36" s="3"/>
      <c r="B36" s="3"/>
      <c r="C36" s="3"/>
      <c r="D36" s="31"/>
      <c r="E36" s="31"/>
      <c r="F36" s="3"/>
      <c r="G36" s="3"/>
      <c r="H36" s="3"/>
      <c r="I36" s="3"/>
      <c r="J36" s="3"/>
      <c r="K36" s="3"/>
      <c r="L36" s="3"/>
      <c r="M36" s="3"/>
      <c r="N36" s="3"/>
      <c r="O36" s="3"/>
      <c r="P36" s="3"/>
      <c r="Q36" s="3"/>
      <c r="R36" s="3"/>
      <c r="S36" s="3"/>
      <c r="T36" s="3"/>
      <c r="U36" s="3"/>
      <c r="V36" s="3"/>
      <c r="W36" s="3"/>
      <c r="X36" s="3"/>
      <c r="Y36" s="3"/>
      <c r="Z36" s="3"/>
      <c r="AA36" s="36"/>
      <c r="AD36" s="4"/>
    </row>
    <row r="37" spans="1:30">
      <c r="A37" s="3"/>
      <c r="B37" s="3"/>
      <c r="C37" s="3"/>
      <c r="D37" s="31"/>
      <c r="E37" s="31"/>
      <c r="F37" s="3"/>
      <c r="G37" s="3"/>
      <c r="H37" s="3"/>
      <c r="I37" s="3"/>
      <c r="J37" s="3"/>
      <c r="K37" s="3"/>
      <c r="L37" s="3"/>
      <c r="M37" s="3"/>
      <c r="N37" s="3"/>
      <c r="O37" s="3"/>
      <c r="P37" s="3"/>
      <c r="Q37" s="3"/>
      <c r="R37" s="3"/>
      <c r="S37" s="3"/>
      <c r="T37" s="3"/>
      <c r="U37" s="3"/>
      <c r="V37" s="3"/>
      <c r="W37" s="3"/>
      <c r="X37" s="3"/>
      <c r="Y37" s="3"/>
      <c r="Z37" s="3"/>
      <c r="AA37" s="36"/>
      <c r="AD37" s="4"/>
    </row>
    <row r="38" spans="1:30">
      <c r="A38" s="3"/>
      <c r="B38" s="3"/>
      <c r="C38" s="3"/>
      <c r="D38" s="31"/>
      <c r="E38" s="31"/>
      <c r="F38" s="3"/>
      <c r="G38" s="3"/>
      <c r="H38" s="3"/>
      <c r="I38" s="3"/>
      <c r="J38" s="3"/>
      <c r="K38" s="3"/>
      <c r="L38" s="3"/>
      <c r="M38" s="3"/>
      <c r="N38" s="3"/>
      <c r="O38" s="3"/>
      <c r="P38" s="3"/>
      <c r="Q38" s="3"/>
      <c r="R38" s="3"/>
      <c r="S38" s="3"/>
      <c r="T38" s="3"/>
      <c r="U38" s="3"/>
      <c r="V38" s="3"/>
      <c r="W38" s="3"/>
      <c r="X38" s="3"/>
      <c r="Y38" s="3"/>
      <c r="Z38" s="3"/>
      <c r="AA38" s="36"/>
      <c r="AD38" s="4"/>
    </row>
    <row r="39" spans="1:30">
      <c r="A39" s="3"/>
      <c r="B39" s="3"/>
      <c r="C39" s="3"/>
      <c r="D39" s="31"/>
      <c r="E39" s="31"/>
      <c r="F39" s="3"/>
      <c r="G39" s="3"/>
      <c r="H39" s="3"/>
      <c r="I39" s="3"/>
      <c r="J39" s="3"/>
      <c r="K39" s="3"/>
      <c r="L39" s="3"/>
      <c r="M39" s="3"/>
      <c r="N39" s="3"/>
      <c r="O39" s="3"/>
      <c r="P39" s="3"/>
      <c r="Q39" s="3"/>
      <c r="R39" s="3"/>
      <c r="S39" s="3"/>
      <c r="T39" s="3"/>
      <c r="U39" s="3"/>
      <c r="V39" s="3"/>
      <c r="W39" s="3"/>
      <c r="X39" s="3"/>
      <c r="Y39" s="3"/>
      <c r="Z39" s="3"/>
      <c r="AA39" s="36"/>
      <c r="AD39" s="4"/>
    </row>
    <row r="40" spans="1:30">
      <c r="A40" s="3"/>
      <c r="B40" s="3"/>
      <c r="C40" s="3"/>
      <c r="D40" s="31"/>
      <c r="E40" s="31"/>
      <c r="F40" s="3"/>
      <c r="G40" s="3"/>
      <c r="H40" s="3"/>
      <c r="I40" s="3"/>
      <c r="J40" s="3"/>
      <c r="K40" s="3"/>
      <c r="L40" s="3"/>
      <c r="M40" s="3"/>
      <c r="N40" s="3"/>
      <c r="O40" s="3"/>
      <c r="P40" s="3"/>
      <c r="Q40" s="3"/>
      <c r="R40" s="3"/>
      <c r="S40" s="3"/>
      <c r="T40" s="3"/>
      <c r="U40" s="3"/>
      <c r="V40" s="3"/>
      <c r="W40" s="3"/>
      <c r="X40" s="3"/>
      <c r="Y40" s="3"/>
      <c r="Z40" s="3"/>
      <c r="AA40" s="36"/>
      <c r="AD40" s="4"/>
    </row>
    <row r="41" spans="1:30">
      <c r="A41" s="3"/>
      <c r="B41" s="3"/>
      <c r="C41" s="3"/>
      <c r="D41" s="31"/>
      <c r="E41" s="31"/>
      <c r="F41" s="3"/>
      <c r="G41" s="3"/>
      <c r="H41" s="3"/>
      <c r="I41" s="3"/>
      <c r="J41" s="3"/>
      <c r="K41" s="3"/>
      <c r="L41" s="3"/>
      <c r="M41" s="3"/>
      <c r="N41" s="3"/>
      <c r="O41" s="3"/>
      <c r="P41" s="3"/>
      <c r="Q41" s="3"/>
      <c r="R41" s="3"/>
      <c r="S41" s="3"/>
      <c r="T41" s="3"/>
      <c r="U41" s="3"/>
      <c r="V41" s="3"/>
      <c r="W41" s="3"/>
      <c r="X41" s="3"/>
      <c r="Y41" s="3"/>
      <c r="Z41" s="3"/>
      <c r="AA41" s="36"/>
      <c r="AD41" s="4"/>
    </row>
    <row r="42" spans="1:30">
      <c r="A42" s="3"/>
      <c r="B42" s="3"/>
      <c r="C42" s="3"/>
      <c r="D42" s="31"/>
      <c r="E42" s="31"/>
      <c r="F42" s="3"/>
      <c r="G42" s="3"/>
      <c r="H42" s="3"/>
      <c r="I42" s="3"/>
      <c r="J42" s="3"/>
      <c r="K42" s="3"/>
      <c r="L42" s="3"/>
      <c r="M42" s="3"/>
      <c r="N42" s="3"/>
      <c r="O42" s="3"/>
      <c r="P42" s="3"/>
      <c r="Q42" s="3"/>
      <c r="R42" s="3"/>
      <c r="S42" s="3"/>
      <c r="T42" s="3"/>
      <c r="U42" s="3"/>
      <c r="V42" s="3"/>
      <c r="W42" s="3"/>
      <c r="X42" s="3"/>
      <c r="Y42" s="3"/>
      <c r="Z42" s="3"/>
      <c r="AA42" s="36"/>
      <c r="AD42" s="4"/>
    </row>
    <row r="43" spans="1:30">
      <c r="A43" s="3"/>
      <c r="B43" s="3"/>
      <c r="C43" s="3"/>
      <c r="D43" s="31"/>
      <c r="E43" s="31"/>
      <c r="F43" s="3"/>
      <c r="G43" s="3"/>
      <c r="H43" s="3"/>
      <c r="I43" s="3"/>
      <c r="J43" s="3"/>
      <c r="K43" s="3"/>
      <c r="L43" s="3"/>
      <c r="M43" s="3"/>
      <c r="N43" s="3"/>
      <c r="O43" s="3"/>
      <c r="P43" s="3"/>
      <c r="Q43" s="3"/>
      <c r="R43" s="3"/>
      <c r="S43" s="3"/>
      <c r="T43" s="3"/>
      <c r="U43" s="3"/>
      <c r="V43" s="3"/>
      <c r="W43" s="3"/>
      <c r="X43" s="3"/>
      <c r="Y43" s="3"/>
      <c r="Z43" s="3"/>
      <c r="AA43" s="36"/>
      <c r="AD43" s="4"/>
    </row>
    <row r="44" spans="1:30">
      <c r="A44" s="3"/>
      <c r="B44" s="3"/>
      <c r="C44" s="3"/>
      <c r="D44" s="31"/>
      <c r="E44" s="31"/>
      <c r="F44" s="3"/>
      <c r="G44" s="3"/>
      <c r="H44" s="3"/>
      <c r="I44" s="3"/>
      <c r="J44" s="3"/>
      <c r="K44" s="3"/>
      <c r="L44" s="3"/>
      <c r="M44" s="3"/>
      <c r="N44" s="3"/>
      <c r="O44" s="3"/>
      <c r="P44" s="3"/>
      <c r="Q44" s="3"/>
      <c r="R44" s="3"/>
      <c r="S44" s="3"/>
      <c r="T44" s="3"/>
      <c r="U44" s="3"/>
      <c r="V44" s="3"/>
      <c r="W44" s="3"/>
      <c r="X44" s="3"/>
      <c r="Y44" s="3"/>
      <c r="Z44" s="3"/>
      <c r="AA44" s="36"/>
      <c r="AD44" s="4"/>
    </row>
    <row r="45" spans="1:30">
      <c r="A45" s="3"/>
      <c r="B45" s="3"/>
      <c r="C45" s="3"/>
      <c r="D45" s="31"/>
      <c r="E45" s="31"/>
      <c r="F45" s="3"/>
      <c r="G45" s="3"/>
      <c r="H45" s="3"/>
      <c r="I45" s="3"/>
      <c r="J45" s="3"/>
      <c r="K45" s="3"/>
      <c r="L45" s="3"/>
      <c r="M45" s="3"/>
      <c r="N45" s="3"/>
      <c r="O45" s="3"/>
      <c r="P45" s="3"/>
      <c r="Q45" s="3"/>
      <c r="R45" s="3"/>
      <c r="S45" s="3"/>
      <c r="T45" s="3"/>
      <c r="U45" s="3"/>
      <c r="V45" s="3"/>
      <c r="W45" s="3"/>
      <c r="X45" s="3"/>
      <c r="Y45" s="3"/>
      <c r="Z45" s="3"/>
      <c r="AA45" s="36"/>
      <c r="AD45" s="4"/>
    </row>
    <row r="46" spans="1:30">
      <c r="A46" s="3"/>
      <c r="B46" s="3"/>
      <c r="C46" s="3"/>
      <c r="D46" s="31"/>
      <c r="E46" s="31"/>
      <c r="F46" s="3"/>
      <c r="G46" s="3"/>
      <c r="H46" s="3"/>
      <c r="I46" s="3"/>
      <c r="J46" s="3"/>
      <c r="K46" s="3"/>
      <c r="L46" s="3"/>
      <c r="M46" s="3"/>
      <c r="N46" s="3"/>
      <c r="O46" s="3"/>
      <c r="P46" s="3"/>
      <c r="Q46" s="3"/>
      <c r="R46" s="3"/>
      <c r="S46" s="3"/>
      <c r="T46" s="3"/>
      <c r="U46" s="3"/>
      <c r="V46" s="3"/>
      <c r="W46" s="3"/>
      <c r="X46" s="3"/>
      <c r="Y46" s="3"/>
      <c r="Z46" s="3"/>
      <c r="AA46" s="36"/>
      <c r="AD46" s="4"/>
    </row>
    <row r="47" spans="1:30">
      <c r="A47" s="3"/>
      <c r="B47" s="3"/>
      <c r="C47" s="3"/>
      <c r="D47" s="31"/>
      <c r="E47" s="31"/>
      <c r="F47" s="3"/>
      <c r="G47" s="3"/>
      <c r="H47" s="3"/>
      <c r="I47" s="3"/>
      <c r="J47" s="3"/>
      <c r="K47" s="3"/>
      <c r="L47" s="3"/>
      <c r="M47" s="3"/>
      <c r="N47" s="3"/>
      <c r="O47" s="3"/>
      <c r="P47" s="3"/>
      <c r="Q47" s="3"/>
      <c r="R47" s="3"/>
      <c r="S47" s="3"/>
      <c r="T47" s="3"/>
      <c r="U47" s="3"/>
      <c r="V47" s="3"/>
      <c r="W47" s="3"/>
      <c r="X47" s="3"/>
      <c r="Y47" s="3"/>
      <c r="Z47" s="3"/>
      <c r="AA47" s="36"/>
      <c r="AD47" s="4"/>
    </row>
    <row r="48" spans="1:30">
      <c r="A48" s="3"/>
      <c r="B48" s="3"/>
      <c r="C48" s="3"/>
      <c r="D48" s="31"/>
      <c r="E48" s="31"/>
      <c r="F48" s="3"/>
      <c r="G48" s="3"/>
      <c r="H48" s="3"/>
      <c r="I48" s="3"/>
      <c r="J48" s="3"/>
      <c r="K48" s="3"/>
      <c r="L48" s="3"/>
      <c r="M48" s="3"/>
      <c r="N48" s="3"/>
      <c r="O48" s="3"/>
      <c r="P48" s="3"/>
      <c r="Q48" s="3"/>
      <c r="R48" s="3"/>
      <c r="S48" s="3"/>
      <c r="T48" s="3"/>
      <c r="U48" s="3"/>
      <c r="V48" s="3"/>
      <c r="W48" s="3"/>
      <c r="X48" s="3"/>
      <c r="Y48" s="3"/>
      <c r="Z48" s="3"/>
      <c r="AA48" s="36"/>
      <c r="AD48" s="4"/>
    </row>
    <row r="49" spans="1:30">
      <c r="A49" s="3"/>
      <c r="B49" s="3"/>
      <c r="C49" s="3"/>
      <c r="D49" s="31"/>
      <c r="E49" s="31"/>
      <c r="F49" s="3"/>
      <c r="G49" s="3"/>
      <c r="H49" s="3"/>
      <c r="I49" s="3"/>
      <c r="J49" s="3"/>
      <c r="K49" s="3"/>
      <c r="L49" s="3"/>
      <c r="M49" s="3"/>
      <c r="N49" s="3"/>
      <c r="O49" s="3"/>
      <c r="P49" s="3"/>
      <c r="Q49" s="3"/>
      <c r="R49" s="3"/>
      <c r="S49" s="3"/>
      <c r="T49" s="3"/>
      <c r="U49" s="3"/>
      <c r="V49" s="3"/>
      <c r="W49" s="3"/>
      <c r="X49" s="3"/>
      <c r="Y49" s="3"/>
      <c r="Z49" s="3"/>
      <c r="AA49" s="36"/>
      <c r="AD49" s="4"/>
    </row>
    <row r="50" spans="1:30">
      <c r="A50" s="3"/>
      <c r="B50" s="3"/>
      <c r="C50" s="3"/>
      <c r="D50" s="31"/>
      <c r="E50" s="31"/>
      <c r="F50" s="3"/>
      <c r="G50" s="3"/>
      <c r="H50" s="3"/>
      <c r="I50" s="3"/>
      <c r="J50" s="3"/>
      <c r="K50" s="3"/>
      <c r="L50" s="3"/>
      <c r="M50" s="3"/>
      <c r="N50" s="3"/>
      <c r="O50" s="3"/>
      <c r="P50" s="3"/>
      <c r="Q50" s="3"/>
      <c r="R50" s="3"/>
      <c r="S50" s="3"/>
      <c r="T50" s="3"/>
      <c r="U50" s="3"/>
      <c r="V50" s="3"/>
      <c r="W50" s="3"/>
      <c r="X50" s="3"/>
      <c r="Y50" s="3"/>
      <c r="Z50" s="3"/>
      <c r="AA50" s="36"/>
      <c r="AD50" s="4"/>
    </row>
    <row r="51" spans="1:30">
      <c r="A51" s="3"/>
      <c r="B51" s="3"/>
      <c r="C51" s="3"/>
      <c r="D51" s="31"/>
      <c r="E51" s="31"/>
      <c r="F51" s="3"/>
      <c r="G51" s="3"/>
      <c r="H51" s="3"/>
      <c r="I51" s="3"/>
      <c r="J51" s="3"/>
      <c r="K51" s="3"/>
      <c r="L51" s="3"/>
      <c r="M51" s="3"/>
      <c r="N51" s="3"/>
      <c r="O51" s="3"/>
      <c r="P51" s="3"/>
      <c r="Q51" s="3"/>
      <c r="R51" s="3"/>
      <c r="S51" s="3"/>
      <c r="T51" s="3"/>
      <c r="U51" s="3"/>
      <c r="V51" s="3"/>
      <c r="W51" s="3"/>
      <c r="X51" s="3"/>
      <c r="Y51" s="3"/>
      <c r="Z51" s="3"/>
      <c r="AA51" s="36"/>
      <c r="AD51" s="4"/>
    </row>
    <row r="52" spans="1:30">
      <c r="A52" s="3"/>
      <c r="B52" s="3"/>
      <c r="C52" s="3"/>
      <c r="D52" s="31"/>
      <c r="E52" s="31"/>
      <c r="F52" s="3"/>
      <c r="G52" s="3"/>
      <c r="H52" s="3"/>
      <c r="I52" s="3"/>
      <c r="J52" s="3"/>
      <c r="K52" s="3"/>
      <c r="L52" s="3"/>
      <c r="M52" s="3"/>
      <c r="N52" s="3"/>
      <c r="O52" s="3"/>
      <c r="P52" s="3"/>
      <c r="Q52" s="3"/>
      <c r="R52" s="3"/>
      <c r="S52" s="3"/>
      <c r="T52" s="3"/>
      <c r="U52" s="3"/>
      <c r="V52" s="3"/>
      <c r="W52" s="3"/>
      <c r="X52" s="3"/>
      <c r="Y52" s="3"/>
      <c r="Z52" s="3"/>
      <c r="AA52" s="36"/>
      <c r="AD52" s="4"/>
    </row>
    <row r="53" spans="1:30">
      <c r="A53" s="3"/>
      <c r="B53" s="3"/>
      <c r="C53" s="3"/>
      <c r="D53" s="31"/>
      <c r="E53" s="31"/>
      <c r="F53" s="3"/>
      <c r="G53" s="3"/>
      <c r="H53" s="3"/>
      <c r="I53" s="3"/>
      <c r="J53" s="3"/>
      <c r="K53" s="3"/>
      <c r="L53" s="3"/>
      <c r="M53" s="3"/>
      <c r="N53" s="3"/>
      <c r="O53" s="3"/>
      <c r="P53" s="3"/>
      <c r="Q53" s="3"/>
      <c r="R53" s="3"/>
      <c r="S53" s="3"/>
      <c r="T53" s="3"/>
      <c r="U53" s="3"/>
      <c r="V53" s="3"/>
      <c r="W53" s="3"/>
      <c r="X53" s="3"/>
      <c r="Y53" s="3"/>
      <c r="Z53" s="3"/>
      <c r="AA53" s="36"/>
      <c r="AD53" s="4"/>
    </row>
    <row r="54" spans="1:30">
      <c r="A54" s="3"/>
      <c r="B54" s="3"/>
      <c r="C54" s="3"/>
      <c r="D54" s="31"/>
      <c r="E54" s="31"/>
      <c r="F54" s="3"/>
      <c r="G54" s="3"/>
      <c r="H54" s="3"/>
      <c r="I54" s="3"/>
      <c r="J54" s="3"/>
      <c r="K54" s="3"/>
      <c r="L54" s="3"/>
      <c r="M54" s="3"/>
      <c r="N54" s="3"/>
      <c r="O54" s="3"/>
      <c r="P54" s="3"/>
      <c r="Q54" s="3"/>
      <c r="R54" s="3"/>
      <c r="S54" s="3"/>
      <c r="T54" s="3"/>
      <c r="U54" s="3"/>
      <c r="V54" s="3"/>
      <c r="W54" s="3"/>
      <c r="X54" s="3"/>
      <c r="Y54" s="3"/>
      <c r="Z54" s="3"/>
      <c r="AA54" s="36"/>
      <c r="AD54" s="4"/>
    </row>
    <row r="55" spans="1:30">
      <c r="A55" s="3"/>
      <c r="B55" s="3"/>
      <c r="C55" s="3"/>
      <c r="D55" s="31"/>
      <c r="E55" s="31"/>
      <c r="F55" s="3"/>
      <c r="G55" s="3"/>
      <c r="H55" s="3"/>
      <c r="I55" s="3"/>
      <c r="J55" s="3"/>
      <c r="K55" s="3"/>
      <c r="L55" s="3"/>
      <c r="M55" s="3"/>
      <c r="N55" s="3"/>
      <c r="O55" s="3"/>
      <c r="P55" s="3"/>
      <c r="Q55" s="3"/>
      <c r="R55" s="3"/>
      <c r="S55" s="3"/>
      <c r="T55" s="3"/>
      <c r="U55" s="3"/>
      <c r="V55" s="3"/>
      <c r="W55" s="3"/>
      <c r="X55" s="3"/>
      <c r="Y55" s="3"/>
      <c r="Z55" s="3"/>
      <c r="AA55" s="36"/>
      <c r="AD55" s="4"/>
    </row>
    <row r="56" spans="1:30">
      <c r="A56" s="3"/>
      <c r="B56" s="3"/>
      <c r="C56" s="3"/>
      <c r="D56" s="31"/>
      <c r="E56" s="31"/>
      <c r="F56" s="3"/>
      <c r="G56" s="3"/>
      <c r="H56" s="3"/>
      <c r="I56" s="3"/>
      <c r="J56" s="3"/>
      <c r="K56" s="3"/>
      <c r="L56" s="3"/>
      <c r="M56" s="3"/>
      <c r="N56" s="3"/>
      <c r="O56" s="3"/>
      <c r="P56" s="3"/>
      <c r="Q56" s="3"/>
      <c r="R56" s="3"/>
      <c r="S56" s="3"/>
      <c r="T56" s="3"/>
      <c r="U56" s="3"/>
      <c r="V56" s="3"/>
      <c r="W56" s="3"/>
      <c r="X56" s="3"/>
      <c r="Y56" s="3"/>
      <c r="Z56" s="3"/>
      <c r="AA56" s="36"/>
      <c r="AD56" s="4"/>
    </row>
    <row r="57" spans="1:30">
      <c r="A57" s="3"/>
      <c r="B57" s="3"/>
      <c r="C57" s="3"/>
      <c r="D57" s="31"/>
      <c r="E57" s="31"/>
      <c r="F57" s="3"/>
      <c r="G57" s="3"/>
      <c r="H57" s="3"/>
      <c r="I57" s="3"/>
      <c r="J57" s="3"/>
      <c r="K57" s="3"/>
      <c r="L57" s="3"/>
      <c r="M57" s="3"/>
      <c r="N57" s="3"/>
      <c r="O57" s="3"/>
      <c r="P57" s="3"/>
      <c r="Q57" s="3"/>
      <c r="R57" s="3"/>
      <c r="S57" s="3"/>
      <c r="T57" s="3"/>
      <c r="U57" s="3"/>
      <c r="V57" s="3"/>
      <c r="W57" s="3"/>
      <c r="X57" s="3"/>
      <c r="Y57" s="3"/>
      <c r="Z57" s="3"/>
      <c r="AA57" s="36"/>
      <c r="AD57" s="4"/>
    </row>
    <row r="58" spans="1:30">
      <c r="A58" s="3"/>
      <c r="B58" s="3"/>
      <c r="C58" s="3"/>
      <c r="D58" s="31"/>
      <c r="E58" s="31"/>
      <c r="F58" s="3"/>
      <c r="G58" s="3"/>
      <c r="H58" s="3"/>
      <c r="I58" s="3"/>
      <c r="J58" s="3"/>
      <c r="K58" s="3"/>
      <c r="L58" s="3"/>
      <c r="M58" s="3"/>
      <c r="N58" s="3"/>
      <c r="O58" s="3"/>
      <c r="P58" s="3"/>
      <c r="Q58" s="3"/>
      <c r="R58" s="3"/>
      <c r="S58" s="3"/>
      <c r="T58" s="3"/>
      <c r="U58" s="3"/>
      <c r="V58" s="3"/>
      <c r="W58" s="3"/>
      <c r="X58" s="3"/>
      <c r="Y58" s="3"/>
      <c r="Z58" s="3"/>
      <c r="AA58" s="36"/>
      <c r="AD58" s="4"/>
    </row>
    <row r="59" spans="1:30">
      <c r="A59" s="3"/>
      <c r="B59" s="3"/>
      <c r="C59" s="3"/>
      <c r="D59" s="31"/>
      <c r="E59" s="31"/>
      <c r="F59" s="3"/>
      <c r="G59" s="3"/>
      <c r="H59" s="3"/>
      <c r="I59" s="3"/>
      <c r="J59" s="3"/>
      <c r="K59" s="3"/>
      <c r="L59" s="3"/>
      <c r="M59" s="3"/>
      <c r="N59" s="3"/>
      <c r="O59" s="3"/>
      <c r="P59" s="3"/>
      <c r="Q59" s="3"/>
      <c r="R59" s="3"/>
      <c r="S59" s="3"/>
      <c r="T59" s="3"/>
      <c r="U59" s="3"/>
      <c r="V59" s="3"/>
      <c r="W59" s="3"/>
      <c r="X59" s="3"/>
      <c r="Y59" s="3"/>
      <c r="Z59" s="3"/>
      <c r="AA59" s="36"/>
      <c r="AD59" s="4"/>
    </row>
    <row r="60" spans="1:30">
      <c r="A60" s="3"/>
      <c r="B60" s="3"/>
      <c r="C60" s="3"/>
      <c r="D60" s="31"/>
      <c r="E60" s="31"/>
      <c r="F60" s="3"/>
      <c r="G60" s="3"/>
      <c r="H60" s="3"/>
      <c r="I60" s="3"/>
      <c r="J60" s="3"/>
      <c r="K60" s="3"/>
      <c r="L60" s="3"/>
      <c r="M60" s="3"/>
      <c r="N60" s="3"/>
      <c r="O60" s="3"/>
      <c r="P60" s="3"/>
      <c r="Q60" s="3"/>
      <c r="R60" s="3"/>
      <c r="S60" s="3"/>
      <c r="T60" s="3"/>
      <c r="U60" s="3"/>
      <c r="V60" s="3"/>
      <c r="W60" s="3"/>
      <c r="X60" s="3"/>
      <c r="Y60" s="3"/>
      <c r="Z60" s="3"/>
      <c r="AA60" s="36"/>
      <c r="AD60" s="4"/>
    </row>
    <row r="61" spans="1:30">
      <c r="A61" s="3"/>
      <c r="B61" s="3"/>
      <c r="C61" s="3"/>
      <c r="D61" s="31"/>
      <c r="E61" s="31"/>
      <c r="F61" s="3"/>
      <c r="G61" s="3"/>
      <c r="H61" s="3"/>
      <c r="I61" s="3"/>
      <c r="J61" s="3"/>
      <c r="K61" s="3"/>
      <c r="L61" s="3"/>
      <c r="M61" s="3"/>
      <c r="N61" s="3"/>
      <c r="O61" s="3"/>
      <c r="P61" s="3"/>
      <c r="Q61" s="3"/>
      <c r="R61" s="3"/>
      <c r="S61" s="3"/>
      <c r="T61" s="3"/>
      <c r="U61" s="3"/>
      <c r="V61" s="3"/>
      <c r="W61" s="3"/>
      <c r="X61" s="3"/>
      <c r="Y61" s="3"/>
      <c r="Z61" s="3"/>
      <c r="AA61" s="36"/>
      <c r="AD61" s="4"/>
    </row>
    <row r="62" spans="1:30">
      <c r="A62" s="3"/>
      <c r="B62" s="3"/>
      <c r="C62" s="3"/>
      <c r="D62" s="31"/>
      <c r="E62" s="31"/>
      <c r="F62" s="3"/>
      <c r="G62" s="3"/>
      <c r="H62" s="3"/>
      <c r="I62" s="3"/>
      <c r="J62" s="3"/>
      <c r="K62" s="3"/>
      <c r="L62" s="3"/>
      <c r="M62" s="3"/>
      <c r="N62" s="3"/>
      <c r="O62" s="3"/>
      <c r="P62" s="3"/>
      <c r="Q62" s="3"/>
      <c r="R62" s="3"/>
      <c r="S62" s="3"/>
      <c r="T62" s="3"/>
      <c r="U62" s="3"/>
      <c r="V62" s="3"/>
      <c r="W62" s="3"/>
      <c r="X62" s="3"/>
      <c r="Y62" s="3"/>
      <c r="Z62" s="3"/>
      <c r="AA62" s="36"/>
      <c r="AD62" s="4"/>
    </row>
    <row r="63" spans="1:30">
      <c r="A63" s="3"/>
      <c r="B63" s="3"/>
      <c r="C63" s="3"/>
      <c r="D63" s="31"/>
      <c r="E63" s="31"/>
      <c r="F63" s="3"/>
      <c r="G63" s="3"/>
      <c r="H63" s="3"/>
      <c r="I63" s="3"/>
      <c r="J63" s="3"/>
      <c r="K63" s="3"/>
      <c r="L63" s="3"/>
      <c r="M63" s="3"/>
      <c r="N63" s="3"/>
      <c r="O63" s="3"/>
      <c r="P63" s="3"/>
      <c r="Q63" s="3"/>
      <c r="R63" s="3"/>
      <c r="S63" s="3"/>
      <c r="T63" s="3"/>
      <c r="U63" s="3"/>
      <c r="V63" s="3"/>
      <c r="W63" s="3"/>
      <c r="X63" s="3"/>
      <c r="Y63" s="3"/>
      <c r="Z63" s="3"/>
      <c r="AA63" s="36"/>
      <c r="AD63" s="4"/>
    </row>
    <row r="64" spans="1:30">
      <c r="A64" s="3"/>
      <c r="B64" s="3"/>
      <c r="C64" s="3"/>
      <c r="D64" s="31"/>
      <c r="E64" s="31"/>
      <c r="F64" s="3"/>
      <c r="G64" s="3"/>
      <c r="H64" s="3"/>
      <c r="I64" s="3"/>
      <c r="J64" s="3"/>
      <c r="K64" s="3"/>
      <c r="L64" s="3"/>
      <c r="M64" s="3"/>
      <c r="N64" s="3"/>
      <c r="O64" s="3"/>
      <c r="P64" s="3"/>
      <c r="Q64" s="3"/>
      <c r="R64" s="3"/>
      <c r="S64" s="3"/>
      <c r="T64" s="3"/>
      <c r="U64" s="3"/>
      <c r="V64" s="3"/>
      <c r="W64" s="3"/>
      <c r="X64" s="3"/>
      <c r="Y64" s="3"/>
      <c r="Z64" s="3"/>
      <c r="AA64" s="36"/>
      <c r="AD64" s="4"/>
    </row>
    <row r="65" spans="1:30">
      <c r="A65" s="3"/>
      <c r="B65" s="3"/>
      <c r="C65" s="3"/>
      <c r="D65" s="31"/>
      <c r="E65" s="31"/>
      <c r="F65" s="3"/>
      <c r="G65" s="3"/>
      <c r="H65" s="3"/>
      <c r="I65" s="3"/>
      <c r="J65" s="3"/>
      <c r="K65" s="3"/>
      <c r="L65" s="3"/>
      <c r="M65" s="3"/>
      <c r="N65" s="3"/>
      <c r="O65" s="3"/>
      <c r="P65" s="3"/>
      <c r="Q65" s="3"/>
      <c r="R65" s="3"/>
      <c r="S65" s="3"/>
      <c r="T65" s="3"/>
      <c r="U65" s="3"/>
      <c r="V65" s="3"/>
      <c r="W65" s="3"/>
      <c r="X65" s="3"/>
      <c r="Y65" s="3"/>
      <c r="Z65" s="3"/>
      <c r="AA65" s="36"/>
      <c r="AD65" s="4"/>
    </row>
    <row r="66" spans="1:30">
      <c r="A66" s="3"/>
      <c r="B66" s="3"/>
      <c r="C66" s="3"/>
      <c r="D66" s="31"/>
      <c r="E66" s="31"/>
      <c r="F66" s="3"/>
      <c r="G66" s="3"/>
      <c r="H66" s="3"/>
      <c r="I66" s="3"/>
      <c r="J66" s="3"/>
      <c r="K66" s="3"/>
      <c r="L66" s="3"/>
      <c r="M66" s="3"/>
      <c r="N66" s="3"/>
      <c r="O66" s="3"/>
      <c r="P66" s="3"/>
      <c r="Q66" s="3"/>
      <c r="R66" s="3"/>
      <c r="S66" s="3"/>
      <c r="T66" s="3"/>
      <c r="U66" s="3"/>
      <c r="V66" s="3"/>
      <c r="W66" s="3"/>
      <c r="X66" s="3"/>
      <c r="Y66" s="3"/>
      <c r="Z66" s="3"/>
      <c r="AA66" s="36"/>
      <c r="AD66" s="4"/>
    </row>
    <row r="67" spans="1:30">
      <c r="A67" s="3"/>
      <c r="B67" s="3"/>
      <c r="C67" s="3"/>
      <c r="D67" s="31"/>
      <c r="E67" s="31"/>
      <c r="F67" s="3"/>
      <c r="G67" s="3"/>
      <c r="H67" s="3"/>
      <c r="I67" s="3"/>
      <c r="J67" s="3"/>
      <c r="K67" s="3"/>
      <c r="L67" s="3"/>
      <c r="M67" s="3"/>
      <c r="N67" s="3"/>
      <c r="O67" s="3"/>
      <c r="P67" s="3"/>
      <c r="Q67" s="3"/>
      <c r="R67" s="3"/>
      <c r="S67" s="3"/>
      <c r="T67" s="3"/>
      <c r="U67" s="3"/>
      <c r="V67" s="3"/>
      <c r="W67" s="3"/>
      <c r="X67" s="3"/>
      <c r="Y67" s="3"/>
      <c r="Z67" s="3"/>
      <c r="AA67" s="36"/>
      <c r="AD67" s="4"/>
    </row>
    <row r="68" spans="1:30">
      <c r="A68" s="3"/>
      <c r="B68" s="3"/>
      <c r="C68" s="3"/>
      <c r="D68" s="31"/>
      <c r="E68" s="31"/>
      <c r="F68" s="3"/>
      <c r="G68" s="3"/>
      <c r="H68" s="3"/>
      <c r="I68" s="3"/>
      <c r="J68" s="3"/>
      <c r="K68" s="3"/>
      <c r="L68" s="3"/>
      <c r="M68" s="3"/>
      <c r="N68" s="3"/>
      <c r="O68" s="3"/>
      <c r="P68" s="3"/>
      <c r="Q68" s="3"/>
      <c r="R68" s="3"/>
      <c r="S68" s="3"/>
      <c r="T68" s="3"/>
      <c r="U68" s="3"/>
      <c r="V68" s="3"/>
      <c r="W68" s="3"/>
      <c r="X68" s="3"/>
      <c r="Y68" s="3"/>
      <c r="Z68" s="3"/>
      <c r="AA68" s="36"/>
      <c r="AD68" s="4"/>
    </row>
    <row r="69" spans="1:30">
      <c r="A69" s="3"/>
      <c r="B69" s="3"/>
      <c r="C69" s="3"/>
      <c r="D69" s="31"/>
      <c r="E69" s="31"/>
      <c r="F69" s="3"/>
      <c r="G69" s="3"/>
      <c r="H69" s="3"/>
      <c r="I69" s="3"/>
      <c r="J69" s="3"/>
      <c r="K69" s="3"/>
      <c r="L69" s="3"/>
      <c r="M69" s="3"/>
      <c r="N69" s="3"/>
      <c r="O69" s="3"/>
      <c r="P69" s="3"/>
      <c r="Q69" s="3"/>
      <c r="R69" s="3"/>
      <c r="S69" s="3"/>
      <c r="T69" s="3"/>
      <c r="U69" s="3"/>
      <c r="V69" s="3"/>
      <c r="W69" s="3"/>
      <c r="X69" s="3"/>
      <c r="Y69" s="3"/>
      <c r="Z69" s="3"/>
      <c r="AA69" s="36"/>
      <c r="AD69" s="4"/>
    </row>
    <row r="70" spans="1:30">
      <c r="A70" s="3"/>
      <c r="B70" s="3"/>
      <c r="C70" s="3"/>
      <c r="D70" s="31"/>
      <c r="E70" s="31"/>
      <c r="F70" s="3"/>
      <c r="G70" s="3"/>
      <c r="H70" s="3"/>
      <c r="I70" s="3"/>
      <c r="J70" s="3"/>
      <c r="K70" s="3"/>
      <c r="L70" s="3"/>
      <c r="M70" s="3"/>
      <c r="N70" s="3"/>
      <c r="O70" s="3"/>
      <c r="P70" s="3"/>
      <c r="Q70" s="3"/>
      <c r="R70" s="3"/>
      <c r="S70" s="3"/>
      <c r="T70" s="3"/>
      <c r="U70" s="3"/>
      <c r="V70" s="3"/>
      <c r="W70" s="3"/>
      <c r="X70" s="3"/>
      <c r="Y70" s="3"/>
      <c r="Z70" s="3"/>
      <c r="AA70" s="36"/>
      <c r="AD70" s="4"/>
    </row>
    <row r="71" spans="1:30">
      <c r="A71" s="3"/>
      <c r="B71" s="3"/>
      <c r="C71" s="3"/>
      <c r="D71" s="31"/>
      <c r="E71" s="31"/>
      <c r="F71" s="3"/>
      <c r="G71" s="3"/>
      <c r="H71" s="3"/>
      <c r="I71" s="3"/>
      <c r="J71" s="3"/>
      <c r="K71" s="3"/>
      <c r="L71" s="3"/>
      <c r="M71" s="3"/>
      <c r="N71" s="3"/>
      <c r="O71" s="3"/>
      <c r="P71" s="3"/>
      <c r="Q71" s="3"/>
      <c r="R71" s="3"/>
      <c r="S71" s="3"/>
      <c r="T71" s="3"/>
      <c r="U71" s="3"/>
      <c r="V71" s="3"/>
      <c r="W71" s="3"/>
      <c r="X71" s="3"/>
      <c r="Y71" s="3"/>
      <c r="Z71" s="3"/>
      <c r="AA71" s="36"/>
      <c r="AD71" s="4"/>
    </row>
    <row r="72" spans="1:30">
      <c r="A72" s="3"/>
      <c r="B72" s="3"/>
      <c r="C72" s="3"/>
      <c r="D72" s="31"/>
      <c r="E72" s="31"/>
      <c r="F72" s="3"/>
      <c r="G72" s="3"/>
      <c r="H72" s="3"/>
      <c r="I72" s="3"/>
      <c r="J72" s="3"/>
      <c r="K72" s="3"/>
      <c r="L72" s="3"/>
      <c r="M72" s="3"/>
      <c r="N72" s="3"/>
      <c r="O72" s="3"/>
      <c r="P72" s="3"/>
      <c r="Q72" s="3"/>
      <c r="R72" s="3"/>
      <c r="S72" s="3"/>
      <c r="T72" s="3"/>
      <c r="U72" s="3"/>
      <c r="V72" s="3"/>
      <c r="W72" s="3"/>
      <c r="X72" s="3"/>
      <c r="Y72" s="3"/>
      <c r="Z72" s="3"/>
      <c r="AA72" s="36"/>
      <c r="AD72" s="4"/>
    </row>
    <row r="73" spans="1:30">
      <c r="A73" s="3"/>
      <c r="B73" s="3"/>
      <c r="C73" s="3"/>
      <c r="D73" s="31"/>
      <c r="E73" s="31"/>
      <c r="F73" s="3"/>
      <c r="G73" s="3"/>
      <c r="H73" s="3"/>
      <c r="I73" s="3"/>
      <c r="J73" s="3"/>
      <c r="K73" s="3"/>
      <c r="L73" s="3"/>
      <c r="M73" s="3"/>
      <c r="N73" s="3"/>
      <c r="O73" s="3"/>
      <c r="P73" s="3"/>
      <c r="Q73" s="3"/>
      <c r="R73" s="3"/>
      <c r="S73" s="3"/>
      <c r="T73" s="3"/>
      <c r="U73" s="3"/>
      <c r="V73" s="3"/>
      <c r="W73" s="3"/>
      <c r="X73" s="3"/>
      <c r="Y73" s="3"/>
      <c r="Z73" s="3"/>
      <c r="AA73" s="36"/>
      <c r="AD73" s="4"/>
    </row>
    <row r="74" spans="1:30">
      <c r="A74" s="3"/>
      <c r="B74" s="3"/>
      <c r="C74" s="3"/>
      <c r="D74" s="31"/>
      <c r="E74" s="31"/>
      <c r="F74" s="3"/>
      <c r="G74" s="3"/>
      <c r="H74" s="3"/>
      <c r="I74" s="3"/>
      <c r="J74" s="3"/>
      <c r="K74" s="3"/>
      <c r="L74" s="3"/>
      <c r="M74" s="3"/>
      <c r="N74" s="3"/>
      <c r="O74" s="3"/>
      <c r="P74" s="3"/>
      <c r="Q74" s="3"/>
      <c r="R74" s="3"/>
      <c r="S74" s="3"/>
      <c r="T74" s="3"/>
      <c r="U74" s="3"/>
      <c r="V74" s="3"/>
      <c r="W74" s="3"/>
      <c r="X74" s="3"/>
      <c r="Y74" s="3"/>
      <c r="Z74" s="3"/>
      <c r="AA74" s="36"/>
      <c r="AD74" s="4"/>
    </row>
    <row r="75" spans="1:30">
      <c r="A75" s="3"/>
      <c r="B75" s="3"/>
      <c r="C75" s="3"/>
      <c r="D75" s="31"/>
      <c r="E75" s="31"/>
      <c r="F75" s="3"/>
      <c r="G75" s="3"/>
      <c r="H75" s="3"/>
      <c r="I75" s="3"/>
      <c r="J75" s="3"/>
      <c r="K75" s="3"/>
      <c r="L75" s="3"/>
      <c r="M75" s="3"/>
      <c r="N75" s="3"/>
      <c r="O75" s="3"/>
      <c r="P75" s="3"/>
      <c r="Q75" s="3"/>
      <c r="R75" s="3"/>
      <c r="S75" s="3"/>
      <c r="T75" s="3"/>
      <c r="U75" s="3"/>
      <c r="V75" s="3"/>
      <c r="W75" s="3"/>
      <c r="X75" s="3"/>
      <c r="Y75" s="3"/>
      <c r="Z75" s="3"/>
      <c r="AA75" s="36"/>
      <c r="AD75" s="4"/>
    </row>
    <row r="76" spans="1:30">
      <c r="A76" s="3"/>
      <c r="B76" s="3"/>
      <c r="C76" s="3"/>
      <c r="D76" s="31"/>
      <c r="E76" s="31"/>
      <c r="F76" s="3"/>
      <c r="G76" s="3"/>
      <c r="H76" s="3"/>
      <c r="I76" s="3"/>
      <c r="J76" s="3"/>
      <c r="K76" s="3"/>
      <c r="L76" s="3"/>
      <c r="M76" s="3"/>
      <c r="N76" s="3"/>
      <c r="O76" s="3"/>
      <c r="P76" s="3"/>
      <c r="Q76" s="3"/>
      <c r="R76" s="3"/>
      <c r="S76" s="3"/>
      <c r="T76" s="3"/>
      <c r="U76" s="3"/>
      <c r="V76" s="3"/>
      <c r="W76" s="3"/>
      <c r="X76" s="3"/>
      <c r="Y76" s="3"/>
      <c r="Z76" s="3"/>
      <c r="AA76" s="36"/>
      <c r="AD76" s="4"/>
    </row>
    <row r="77" spans="1:30">
      <c r="A77" s="3"/>
      <c r="B77" s="3"/>
      <c r="C77" s="3"/>
      <c r="D77" s="31"/>
      <c r="E77" s="31"/>
      <c r="F77" s="3"/>
      <c r="G77" s="3"/>
      <c r="H77" s="3"/>
      <c r="I77" s="3"/>
      <c r="J77" s="3"/>
      <c r="K77" s="3"/>
      <c r="L77" s="3"/>
      <c r="M77" s="3"/>
      <c r="N77" s="3"/>
      <c r="O77" s="3"/>
      <c r="P77" s="3"/>
      <c r="Q77" s="3"/>
      <c r="R77" s="3"/>
      <c r="S77" s="3"/>
      <c r="T77" s="3"/>
      <c r="U77" s="3"/>
      <c r="V77" s="3"/>
      <c r="W77" s="3"/>
      <c r="X77" s="3"/>
      <c r="Y77" s="3"/>
      <c r="Z77" s="3"/>
      <c r="AA77" s="36"/>
      <c r="AD77" s="4"/>
    </row>
    <row r="78" spans="1:27">
      <c r="A78" s="3"/>
      <c r="B78" s="3"/>
      <c r="C78" s="3"/>
      <c r="D78" s="31"/>
      <c r="E78" s="31"/>
      <c r="F78" s="3"/>
      <c r="G78" s="3"/>
      <c r="H78" s="3"/>
      <c r="I78" s="3"/>
      <c r="J78" s="3"/>
      <c r="K78" s="3"/>
      <c r="L78" s="3"/>
      <c r="M78" s="3"/>
      <c r="N78" s="3"/>
      <c r="O78" s="3"/>
      <c r="P78" s="3"/>
      <c r="Q78" s="3"/>
      <c r="R78" s="3"/>
      <c r="S78" s="3"/>
      <c r="T78" s="3"/>
      <c r="U78" s="3"/>
      <c r="V78" s="3"/>
      <c r="W78" s="3"/>
      <c r="X78" s="3"/>
      <c r="Y78" s="3"/>
      <c r="Z78" s="3"/>
      <c r="AA78" s="36"/>
    </row>
    <row r="79" spans="1:27">
      <c r="A79" s="3"/>
      <c r="B79" s="3"/>
      <c r="C79" s="3"/>
      <c r="D79" s="31"/>
      <c r="E79" s="31"/>
      <c r="F79" s="3"/>
      <c r="G79" s="3"/>
      <c r="H79" s="3"/>
      <c r="I79" s="3"/>
      <c r="J79" s="3"/>
      <c r="K79" s="3"/>
      <c r="L79" s="3"/>
      <c r="M79" s="3"/>
      <c r="N79" s="3"/>
      <c r="O79" s="3"/>
      <c r="P79" s="3"/>
      <c r="Q79" s="3"/>
      <c r="R79" s="3"/>
      <c r="S79" s="3"/>
      <c r="T79" s="3"/>
      <c r="U79" s="3"/>
      <c r="V79" s="3"/>
      <c r="W79" s="3"/>
      <c r="X79" s="3"/>
      <c r="Y79" s="3"/>
      <c r="Z79" s="3"/>
      <c r="AA79" s="36"/>
    </row>
    <row r="80" spans="1:27">
      <c r="A80" s="3"/>
      <c r="B80" s="3"/>
      <c r="C80" s="3"/>
      <c r="D80" s="31"/>
      <c r="E80" s="31"/>
      <c r="F80" s="3"/>
      <c r="G80" s="3"/>
      <c r="H80" s="3"/>
      <c r="I80" s="3"/>
      <c r="J80" s="3"/>
      <c r="K80" s="3"/>
      <c r="L80" s="3"/>
      <c r="M80" s="3"/>
      <c r="N80" s="3"/>
      <c r="O80" s="3"/>
      <c r="P80" s="3"/>
      <c r="Q80" s="3"/>
      <c r="R80" s="3"/>
      <c r="S80" s="3"/>
      <c r="T80" s="3"/>
      <c r="U80" s="3"/>
      <c r="V80" s="3"/>
      <c r="W80" s="3"/>
      <c r="X80" s="3"/>
      <c r="Y80" s="3"/>
      <c r="Z80" s="3"/>
      <c r="AA80" s="36"/>
    </row>
    <row r="81" spans="1:27">
      <c r="A81" s="3"/>
      <c r="B81" s="3"/>
      <c r="C81" s="3"/>
      <c r="D81" s="31"/>
      <c r="E81" s="31"/>
      <c r="F81" s="3"/>
      <c r="G81" s="3"/>
      <c r="H81" s="3"/>
      <c r="I81" s="3"/>
      <c r="J81" s="3"/>
      <c r="K81" s="3"/>
      <c r="L81" s="3"/>
      <c r="M81" s="3"/>
      <c r="N81" s="3"/>
      <c r="O81" s="3"/>
      <c r="P81" s="3"/>
      <c r="Q81" s="3"/>
      <c r="R81" s="3"/>
      <c r="S81" s="3"/>
      <c r="T81" s="3"/>
      <c r="U81" s="3"/>
      <c r="V81" s="3"/>
      <c r="W81" s="3"/>
      <c r="X81" s="3"/>
      <c r="Y81" s="3"/>
      <c r="Z81" s="3"/>
      <c r="AA81" s="36"/>
    </row>
    <row r="82" spans="1:27">
      <c r="A82" s="3"/>
      <c r="B82" s="3"/>
      <c r="C82" s="3"/>
      <c r="D82" s="31"/>
      <c r="E82" s="31"/>
      <c r="F82" s="3"/>
      <c r="G82" s="3"/>
      <c r="H82" s="3"/>
      <c r="I82" s="3"/>
      <c r="J82" s="3"/>
      <c r="K82" s="3"/>
      <c r="L82" s="3"/>
      <c r="M82" s="3"/>
      <c r="N82" s="3"/>
      <c r="O82" s="3"/>
      <c r="P82" s="3"/>
      <c r="Q82" s="3"/>
      <c r="R82" s="3"/>
      <c r="S82" s="3"/>
      <c r="T82" s="3"/>
      <c r="U82" s="3"/>
      <c r="V82" s="3"/>
      <c r="W82" s="3"/>
      <c r="X82" s="3"/>
      <c r="Y82" s="3"/>
      <c r="Z82" s="3"/>
      <c r="AA82" s="36"/>
    </row>
    <row r="83" spans="1:27">
      <c r="A83" s="3"/>
      <c r="B83" s="3"/>
      <c r="C83" s="3"/>
      <c r="D83" s="31"/>
      <c r="E83" s="31"/>
      <c r="F83" s="3"/>
      <c r="G83" s="3"/>
      <c r="H83" s="3"/>
      <c r="I83" s="3"/>
      <c r="J83" s="3"/>
      <c r="K83" s="3"/>
      <c r="L83" s="3"/>
      <c r="M83" s="3"/>
      <c r="N83" s="3"/>
      <c r="O83" s="3"/>
      <c r="P83" s="3"/>
      <c r="Q83" s="3"/>
      <c r="R83" s="3"/>
      <c r="S83" s="3"/>
      <c r="T83" s="3"/>
      <c r="U83" s="3"/>
      <c r="V83" s="3"/>
      <c r="W83" s="3"/>
      <c r="X83" s="3"/>
      <c r="Y83" s="3"/>
      <c r="Z83" s="3"/>
      <c r="AA83" s="36"/>
    </row>
    <row r="84" spans="1:27">
      <c r="A84" s="3"/>
      <c r="B84" s="3"/>
      <c r="C84" s="3"/>
      <c r="D84" s="31"/>
      <c r="E84" s="31"/>
      <c r="F84" s="3"/>
      <c r="G84" s="3"/>
      <c r="H84" s="3"/>
      <c r="I84" s="3"/>
      <c r="J84" s="3"/>
      <c r="K84" s="3"/>
      <c r="L84" s="3"/>
      <c r="M84" s="3"/>
      <c r="N84" s="3"/>
      <c r="O84" s="3"/>
      <c r="P84" s="3"/>
      <c r="Q84" s="3"/>
      <c r="R84" s="3"/>
      <c r="S84" s="3"/>
      <c r="T84" s="3"/>
      <c r="U84" s="3"/>
      <c r="V84" s="3"/>
      <c r="W84" s="3"/>
      <c r="X84" s="3"/>
      <c r="Y84" s="3"/>
      <c r="Z84" s="3"/>
      <c r="AA84" s="36"/>
    </row>
    <row r="85" spans="1:27">
      <c r="A85" s="3"/>
      <c r="B85" s="3"/>
      <c r="C85" s="3"/>
      <c r="D85" s="31"/>
      <c r="E85" s="31"/>
      <c r="F85" s="3"/>
      <c r="G85" s="3"/>
      <c r="H85" s="3"/>
      <c r="I85" s="3"/>
      <c r="J85" s="3"/>
      <c r="K85" s="3"/>
      <c r="L85" s="3"/>
      <c r="M85" s="3"/>
      <c r="N85" s="3"/>
      <c r="O85" s="3"/>
      <c r="P85" s="3"/>
      <c r="Q85" s="3"/>
      <c r="R85" s="3"/>
      <c r="S85" s="3"/>
      <c r="T85" s="3"/>
      <c r="U85" s="3"/>
      <c r="V85" s="3"/>
      <c r="W85" s="3"/>
      <c r="X85" s="3"/>
      <c r="Y85" s="3"/>
      <c r="Z85" s="3"/>
      <c r="AA85" s="36"/>
    </row>
    <row r="86" spans="1:27">
      <c r="A86" s="3"/>
      <c r="B86" s="3"/>
      <c r="C86" s="3"/>
      <c r="D86" s="31"/>
      <c r="E86" s="31"/>
      <c r="F86" s="3"/>
      <c r="G86" s="3"/>
      <c r="H86" s="3"/>
      <c r="I86" s="3"/>
      <c r="J86" s="3"/>
      <c r="K86" s="3"/>
      <c r="L86" s="3"/>
      <c r="M86" s="3"/>
      <c r="N86" s="3"/>
      <c r="O86" s="3"/>
      <c r="P86" s="3"/>
      <c r="Q86" s="3"/>
      <c r="R86" s="3"/>
      <c r="S86" s="3"/>
      <c r="T86" s="3"/>
      <c r="U86" s="3"/>
      <c r="V86" s="3"/>
      <c r="W86" s="3"/>
      <c r="X86" s="3"/>
      <c r="Y86" s="3"/>
      <c r="Z86" s="3"/>
      <c r="AA86" s="36"/>
    </row>
    <row r="87" spans="1:27">
      <c r="A87" s="3"/>
      <c r="B87" s="3"/>
      <c r="C87" s="3"/>
      <c r="D87" s="31"/>
      <c r="E87" s="31"/>
      <c r="F87" s="3"/>
      <c r="G87" s="3"/>
      <c r="H87" s="3"/>
      <c r="I87" s="3"/>
      <c r="J87" s="3"/>
      <c r="K87" s="3"/>
      <c r="L87" s="3"/>
      <c r="M87" s="3"/>
      <c r="N87" s="3"/>
      <c r="O87" s="3"/>
      <c r="P87" s="3"/>
      <c r="Q87" s="3"/>
      <c r="R87" s="3"/>
      <c r="S87" s="3"/>
      <c r="T87" s="3"/>
      <c r="U87" s="3"/>
      <c r="V87" s="3"/>
      <c r="W87" s="3"/>
      <c r="X87" s="3"/>
      <c r="Y87" s="3"/>
      <c r="Z87" s="3"/>
      <c r="AA87" s="36"/>
    </row>
    <row r="88" spans="1:27">
      <c r="A88" s="3"/>
      <c r="B88" s="3"/>
      <c r="C88" s="3"/>
      <c r="D88" s="31"/>
      <c r="E88" s="31"/>
      <c r="F88" s="3"/>
      <c r="G88" s="3"/>
      <c r="H88" s="3"/>
      <c r="I88" s="3"/>
      <c r="J88" s="3"/>
      <c r="K88" s="3"/>
      <c r="L88" s="3"/>
      <c r="M88" s="3"/>
      <c r="N88" s="3"/>
      <c r="O88" s="3"/>
      <c r="P88" s="3"/>
      <c r="Q88" s="3"/>
      <c r="R88" s="3"/>
      <c r="S88" s="3"/>
      <c r="T88" s="3"/>
      <c r="U88" s="3"/>
      <c r="V88" s="3"/>
      <c r="W88" s="3"/>
      <c r="X88" s="3"/>
      <c r="Y88" s="3"/>
      <c r="Z88" s="3"/>
      <c r="AA88" s="36"/>
    </row>
    <row r="89" spans="1:27">
      <c r="A89" s="3"/>
      <c r="B89" s="3"/>
      <c r="C89" s="3"/>
      <c r="D89" s="31"/>
      <c r="E89" s="31"/>
      <c r="F89" s="3"/>
      <c r="G89" s="3"/>
      <c r="H89" s="3"/>
      <c r="I89" s="3"/>
      <c r="J89" s="3"/>
      <c r="K89" s="3"/>
      <c r="L89" s="3"/>
      <c r="M89" s="3"/>
      <c r="N89" s="3"/>
      <c r="O89" s="3"/>
      <c r="P89" s="3"/>
      <c r="Q89" s="3"/>
      <c r="R89" s="3"/>
      <c r="S89" s="3"/>
      <c r="T89" s="3"/>
      <c r="U89" s="3"/>
      <c r="V89" s="3"/>
      <c r="W89" s="3"/>
      <c r="X89" s="3"/>
      <c r="Y89" s="3"/>
      <c r="Z89" s="3"/>
      <c r="AA89" s="36"/>
    </row>
    <row r="90" spans="1:27">
      <c r="A90" s="3"/>
      <c r="B90" s="3"/>
      <c r="C90" s="3"/>
      <c r="D90" s="31"/>
      <c r="E90" s="31"/>
      <c r="F90" s="3"/>
      <c r="G90" s="3"/>
      <c r="H90" s="3"/>
      <c r="I90" s="3"/>
      <c r="J90" s="3"/>
      <c r="K90" s="3"/>
      <c r="L90" s="3"/>
      <c r="M90" s="3"/>
      <c r="N90" s="3"/>
      <c r="O90" s="3"/>
      <c r="P90" s="3"/>
      <c r="Q90" s="3"/>
      <c r="R90" s="3"/>
      <c r="S90" s="3"/>
      <c r="T90" s="3"/>
      <c r="U90" s="3"/>
      <c r="V90" s="3"/>
      <c r="W90" s="3"/>
      <c r="X90" s="3"/>
      <c r="Y90" s="3"/>
      <c r="Z90" s="3"/>
      <c r="AA90" s="36"/>
    </row>
    <row r="91" spans="1:27">
      <c r="A91" s="3"/>
      <c r="B91" s="3"/>
      <c r="C91" s="3"/>
      <c r="D91" s="31"/>
      <c r="E91" s="31"/>
      <c r="F91" s="3"/>
      <c r="G91" s="3"/>
      <c r="H91" s="3"/>
      <c r="I91" s="3"/>
      <c r="J91" s="3"/>
      <c r="K91" s="3"/>
      <c r="L91" s="3"/>
      <c r="M91" s="3"/>
      <c r="N91" s="3"/>
      <c r="O91" s="3"/>
      <c r="P91" s="3"/>
      <c r="Q91" s="3"/>
      <c r="R91" s="3"/>
      <c r="S91" s="3"/>
      <c r="T91" s="3"/>
      <c r="U91" s="3"/>
      <c r="V91" s="3"/>
      <c r="W91" s="3"/>
      <c r="X91" s="3"/>
      <c r="Y91" s="3"/>
      <c r="Z91" s="3"/>
      <c r="AA91" s="36"/>
    </row>
    <row r="92" spans="1:27">
      <c r="A92" s="3"/>
      <c r="B92" s="3"/>
      <c r="C92" s="3"/>
      <c r="D92" s="31"/>
      <c r="E92" s="31"/>
      <c r="F92" s="3"/>
      <c r="G92" s="3"/>
      <c r="H92" s="3"/>
      <c r="I92" s="3"/>
      <c r="J92" s="3"/>
      <c r="K92" s="3"/>
      <c r="L92" s="3"/>
      <c r="M92" s="3"/>
      <c r="N92" s="3"/>
      <c r="O92" s="3"/>
      <c r="P92" s="3"/>
      <c r="Q92" s="3"/>
      <c r="R92" s="3"/>
      <c r="S92" s="3"/>
      <c r="T92" s="3"/>
      <c r="U92" s="3"/>
      <c r="V92" s="3"/>
      <c r="W92" s="3"/>
      <c r="X92" s="3"/>
      <c r="Y92" s="3"/>
      <c r="Z92" s="3"/>
      <c r="AA92" s="36"/>
    </row>
    <row r="93" spans="1:27">
      <c r="A93" s="3"/>
      <c r="B93" s="3"/>
      <c r="C93" s="3"/>
      <c r="D93" s="31"/>
      <c r="E93" s="31"/>
      <c r="F93" s="3"/>
      <c r="G93" s="3"/>
      <c r="H93" s="3"/>
      <c r="I93" s="3"/>
      <c r="J93" s="3"/>
      <c r="K93" s="3"/>
      <c r="L93" s="3"/>
      <c r="M93" s="3"/>
      <c r="N93" s="3"/>
      <c r="O93" s="3"/>
      <c r="P93" s="3"/>
      <c r="Q93" s="3"/>
      <c r="R93" s="3"/>
      <c r="S93" s="3"/>
      <c r="T93" s="3"/>
      <c r="U93" s="3"/>
      <c r="V93" s="3"/>
      <c r="W93" s="3"/>
      <c r="X93" s="3"/>
      <c r="Y93" s="3"/>
      <c r="Z93" s="3"/>
      <c r="AA93" s="36"/>
    </row>
    <row r="94" spans="1:27">
      <c r="A94" s="3"/>
      <c r="B94" s="3"/>
      <c r="C94" s="3"/>
      <c r="D94" s="31"/>
      <c r="E94" s="31"/>
      <c r="F94" s="3"/>
      <c r="G94" s="3"/>
      <c r="H94" s="3"/>
      <c r="I94" s="3"/>
      <c r="J94" s="3"/>
      <c r="K94" s="3"/>
      <c r="L94" s="3"/>
      <c r="M94" s="3"/>
      <c r="N94" s="3"/>
      <c r="O94" s="3"/>
      <c r="P94" s="3"/>
      <c r="Q94" s="3"/>
      <c r="R94" s="3"/>
      <c r="S94" s="3"/>
      <c r="T94" s="3"/>
      <c r="U94" s="3"/>
      <c r="V94" s="3"/>
      <c r="W94" s="3"/>
      <c r="X94" s="3"/>
      <c r="Y94" s="3"/>
      <c r="Z94" s="3"/>
      <c r="AA94" s="36"/>
    </row>
    <row r="95" spans="1:27">
      <c r="A95" s="3"/>
      <c r="B95" s="3"/>
      <c r="C95" s="3"/>
      <c r="D95" s="31"/>
      <c r="E95" s="31"/>
      <c r="F95" s="3"/>
      <c r="G95" s="3"/>
      <c r="H95" s="3"/>
      <c r="I95" s="3"/>
      <c r="J95" s="3"/>
      <c r="K95" s="3"/>
      <c r="L95" s="3"/>
      <c r="M95" s="3"/>
      <c r="N95" s="3"/>
      <c r="O95" s="3"/>
      <c r="P95" s="3"/>
      <c r="Q95" s="3"/>
      <c r="R95" s="3"/>
      <c r="S95" s="3"/>
      <c r="T95" s="3"/>
      <c r="U95" s="3"/>
      <c r="V95" s="3"/>
      <c r="W95" s="3"/>
      <c r="X95" s="3"/>
      <c r="Y95" s="3"/>
      <c r="Z95" s="3"/>
      <c r="AA95" s="36"/>
    </row>
    <row r="96" spans="1:27">
      <c r="A96" s="3"/>
      <c r="B96" s="3"/>
      <c r="C96" s="3"/>
      <c r="D96" s="31"/>
      <c r="E96" s="31"/>
      <c r="F96" s="3"/>
      <c r="G96" s="3"/>
      <c r="H96" s="3"/>
      <c r="I96" s="3"/>
      <c r="J96" s="3"/>
      <c r="K96" s="3"/>
      <c r="L96" s="3"/>
      <c r="M96" s="3"/>
      <c r="N96" s="3"/>
      <c r="O96" s="3"/>
      <c r="P96" s="3"/>
      <c r="Q96" s="3"/>
      <c r="R96" s="3"/>
      <c r="S96" s="3"/>
      <c r="T96" s="3"/>
      <c r="U96" s="3"/>
      <c r="V96" s="3"/>
      <c r="W96" s="3"/>
      <c r="X96" s="3"/>
      <c r="Y96" s="3"/>
      <c r="Z96" s="3"/>
      <c r="AA96" s="36"/>
    </row>
    <row r="97" spans="1:27">
      <c r="A97" s="3"/>
      <c r="B97" s="3"/>
      <c r="C97" s="3"/>
      <c r="D97" s="31"/>
      <c r="E97" s="31"/>
      <c r="F97" s="3"/>
      <c r="G97" s="3"/>
      <c r="H97" s="3"/>
      <c r="I97" s="3"/>
      <c r="J97" s="3"/>
      <c r="K97" s="3"/>
      <c r="L97" s="3"/>
      <c r="M97" s="3"/>
      <c r="N97" s="3"/>
      <c r="O97" s="3"/>
      <c r="P97" s="3"/>
      <c r="Q97" s="3"/>
      <c r="R97" s="3"/>
      <c r="S97" s="3"/>
      <c r="T97" s="3"/>
      <c r="U97" s="3"/>
      <c r="V97" s="3"/>
      <c r="W97" s="3"/>
      <c r="X97" s="3"/>
      <c r="Y97" s="3"/>
      <c r="Z97" s="3"/>
      <c r="AA97" s="36"/>
    </row>
    <row r="98" spans="1:27">
      <c r="A98" s="3"/>
      <c r="B98" s="3"/>
      <c r="C98" s="3"/>
      <c r="D98" s="31"/>
      <c r="E98" s="31"/>
      <c r="F98" s="3"/>
      <c r="G98" s="3"/>
      <c r="H98" s="3"/>
      <c r="I98" s="3"/>
      <c r="J98" s="3"/>
      <c r="K98" s="3"/>
      <c r="L98" s="3"/>
      <c r="M98" s="3"/>
      <c r="N98" s="3"/>
      <c r="O98" s="3"/>
      <c r="P98" s="3"/>
      <c r="Q98" s="3"/>
      <c r="R98" s="3"/>
      <c r="S98" s="3"/>
      <c r="T98" s="3"/>
      <c r="U98" s="3"/>
      <c r="V98" s="3"/>
      <c r="W98" s="3"/>
      <c r="X98" s="3"/>
      <c r="Y98" s="3"/>
      <c r="Z98" s="3"/>
      <c r="AA98" s="36"/>
    </row>
    <row r="99" spans="1:27">
      <c r="A99" s="3"/>
      <c r="B99" s="3"/>
      <c r="C99" s="3"/>
      <c r="D99" s="31"/>
      <c r="E99" s="31"/>
      <c r="F99" s="3"/>
      <c r="G99" s="3"/>
      <c r="H99" s="3"/>
      <c r="I99" s="3"/>
      <c r="J99" s="3"/>
      <c r="K99" s="3"/>
      <c r="L99" s="3"/>
      <c r="M99" s="3"/>
      <c r="N99" s="3"/>
      <c r="O99" s="3"/>
      <c r="P99" s="3"/>
      <c r="Q99" s="3"/>
      <c r="R99" s="3"/>
      <c r="S99" s="3"/>
      <c r="T99" s="3"/>
      <c r="U99" s="3"/>
      <c r="V99" s="3"/>
      <c r="W99" s="3"/>
      <c r="X99" s="3"/>
      <c r="Y99" s="3"/>
      <c r="Z99" s="3"/>
      <c r="AA99" s="36"/>
    </row>
    <row r="100" spans="1:27">
      <c r="A100" s="3"/>
      <c r="B100" s="3"/>
      <c r="C100" s="3"/>
      <c r="D100" s="31"/>
      <c r="E100" s="31"/>
      <c r="F100" s="3"/>
      <c r="G100" s="3"/>
      <c r="H100" s="3"/>
      <c r="I100" s="3"/>
      <c r="J100" s="3"/>
      <c r="K100" s="3"/>
      <c r="L100" s="3"/>
      <c r="M100" s="3"/>
      <c r="N100" s="3"/>
      <c r="O100" s="3"/>
      <c r="P100" s="3"/>
      <c r="Q100" s="3"/>
      <c r="R100" s="3"/>
      <c r="S100" s="3"/>
      <c r="T100" s="3"/>
      <c r="U100" s="3"/>
      <c r="V100" s="3"/>
      <c r="W100" s="3"/>
      <c r="X100" s="3"/>
      <c r="Y100" s="3"/>
      <c r="Z100" s="3"/>
      <c r="AA100" s="36"/>
    </row>
    <row r="101" spans="1:27">
      <c r="A101" s="3"/>
      <c r="B101" s="3"/>
      <c r="C101" s="3"/>
      <c r="D101" s="31"/>
      <c r="E101" s="31"/>
      <c r="F101" s="3"/>
      <c r="G101" s="3"/>
      <c r="H101" s="3"/>
      <c r="I101" s="3"/>
      <c r="J101" s="3"/>
      <c r="K101" s="3"/>
      <c r="L101" s="3"/>
      <c r="M101" s="3"/>
      <c r="N101" s="3"/>
      <c r="O101" s="3"/>
      <c r="P101" s="3"/>
      <c r="Q101" s="3"/>
      <c r="R101" s="3"/>
      <c r="S101" s="3"/>
      <c r="T101" s="3"/>
      <c r="U101" s="3"/>
      <c r="V101" s="3"/>
      <c r="W101" s="3"/>
      <c r="X101" s="3"/>
      <c r="Y101" s="3"/>
      <c r="Z101" s="3"/>
      <c r="AA101" s="36"/>
    </row>
    <row r="102" spans="1:27">
      <c r="A102" s="3"/>
      <c r="B102" s="3"/>
      <c r="C102" s="3"/>
      <c r="D102" s="31"/>
      <c r="E102" s="31"/>
      <c r="F102" s="3"/>
      <c r="G102" s="3"/>
      <c r="H102" s="3"/>
      <c r="I102" s="3"/>
      <c r="J102" s="3"/>
      <c r="K102" s="3"/>
      <c r="L102" s="3"/>
      <c r="M102" s="3"/>
      <c r="N102" s="3"/>
      <c r="O102" s="3"/>
      <c r="P102" s="3"/>
      <c r="Q102" s="3"/>
      <c r="R102" s="3"/>
      <c r="S102" s="3"/>
      <c r="T102" s="3"/>
      <c r="U102" s="3"/>
      <c r="V102" s="3"/>
      <c r="W102" s="3"/>
      <c r="X102" s="3"/>
      <c r="Y102" s="3"/>
      <c r="Z102" s="3"/>
      <c r="AA102" s="36"/>
    </row>
    <row r="103" spans="1:27">
      <c r="A103" s="3"/>
      <c r="B103" s="3"/>
      <c r="C103" s="3"/>
      <c r="D103" s="31"/>
      <c r="E103" s="31"/>
      <c r="F103" s="3"/>
      <c r="G103" s="3"/>
      <c r="H103" s="3"/>
      <c r="I103" s="3"/>
      <c r="J103" s="3"/>
      <c r="K103" s="3"/>
      <c r="L103" s="3"/>
      <c r="M103" s="3"/>
      <c r="N103" s="3"/>
      <c r="O103" s="3"/>
      <c r="P103" s="3"/>
      <c r="Q103" s="3"/>
      <c r="R103" s="3"/>
      <c r="S103" s="3"/>
      <c r="T103" s="3"/>
      <c r="U103" s="3"/>
      <c r="V103" s="3"/>
      <c r="W103" s="3"/>
      <c r="X103" s="3"/>
      <c r="Y103" s="3"/>
      <c r="Z103" s="3"/>
      <c r="AA103" s="36"/>
    </row>
    <row r="104" spans="1:27">
      <c r="A104" s="3"/>
      <c r="B104" s="3"/>
      <c r="C104" s="3"/>
      <c r="D104" s="31"/>
      <c r="E104" s="31"/>
      <c r="F104" s="3"/>
      <c r="G104" s="3"/>
      <c r="H104" s="3"/>
      <c r="I104" s="3"/>
      <c r="J104" s="3"/>
      <c r="K104" s="3"/>
      <c r="L104" s="3"/>
      <c r="M104" s="3"/>
      <c r="N104" s="3"/>
      <c r="O104" s="3"/>
      <c r="P104" s="3"/>
      <c r="Q104" s="3"/>
      <c r="R104" s="3"/>
      <c r="S104" s="3"/>
      <c r="T104" s="3"/>
      <c r="U104" s="3"/>
      <c r="V104" s="3"/>
      <c r="W104" s="3"/>
      <c r="X104" s="3"/>
      <c r="Y104" s="3"/>
      <c r="Z104" s="3"/>
      <c r="AA104" s="36"/>
    </row>
    <row r="105" spans="1:27">
      <c r="A105" s="3"/>
      <c r="B105" s="3"/>
      <c r="C105" s="3"/>
      <c r="D105" s="31"/>
      <c r="E105" s="31"/>
      <c r="F105" s="3"/>
      <c r="G105" s="3"/>
      <c r="H105" s="3"/>
      <c r="I105" s="3"/>
      <c r="J105" s="3"/>
      <c r="K105" s="3"/>
      <c r="L105" s="3"/>
      <c r="M105" s="3"/>
      <c r="N105" s="3"/>
      <c r="O105" s="3"/>
      <c r="P105" s="3"/>
      <c r="Q105" s="3"/>
      <c r="R105" s="3"/>
      <c r="S105" s="3"/>
      <c r="T105" s="3"/>
      <c r="U105" s="3"/>
      <c r="V105" s="3"/>
      <c r="W105" s="3"/>
      <c r="X105" s="3"/>
      <c r="Y105" s="3"/>
      <c r="Z105" s="3"/>
      <c r="AA105" s="36"/>
    </row>
    <row r="106" spans="1:27">
      <c r="A106" s="3"/>
      <c r="B106" s="3"/>
      <c r="C106" s="3"/>
      <c r="D106" s="31"/>
      <c r="E106" s="31"/>
      <c r="F106" s="3"/>
      <c r="G106" s="3"/>
      <c r="H106" s="3"/>
      <c r="I106" s="3"/>
      <c r="J106" s="3"/>
      <c r="K106" s="3"/>
      <c r="L106" s="3"/>
      <c r="M106" s="3"/>
      <c r="N106" s="3"/>
      <c r="O106" s="3"/>
      <c r="P106" s="3"/>
      <c r="Q106" s="3"/>
      <c r="R106" s="3"/>
      <c r="S106" s="3"/>
      <c r="T106" s="3"/>
      <c r="U106" s="3"/>
      <c r="V106" s="3"/>
      <c r="W106" s="3"/>
      <c r="X106" s="3"/>
      <c r="Y106" s="3"/>
      <c r="Z106" s="3"/>
      <c r="AA106" s="36"/>
    </row>
    <row r="107" spans="1:27">
      <c r="A107" s="3"/>
      <c r="B107" s="3"/>
      <c r="C107" s="3"/>
      <c r="D107" s="31"/>
      <c r="E107" s="31"/>
      <c r="F107" s="3"/>
      <c r="G107" s="3"/>
      <c r="H107" s="3"/>
      <c r="I107" s="3"/>
      <c r="J107" s="3"/>
      <c r="K107" s="3"/>
      <c r="L107" s="3"/>
      <c r="M107" s="3"/>
      <c r="N107" s="3"/>
      <c r="O107" s="3"/>
      <c r="P107" s="3"/>
      <c r="Q107" s="3"/>
      <c r="R107" s="3"/>
      <c r="S107" s="3"/>
      <c r="T107" s="3"/>
      <c r="U107" s="3"/>
      <c r="V107" s="3"/>
      <c r="W107" s="3"/>
      <c r="X107" s="3"/>
      <c r="Y107" s="3"/>
      <c r="Z107" s="3"/>
      <c r="AA107" s="36"/>
    </row>
    <row r="108" spans="1:27">
      <c r="A108" s="3"/>
      <c r="B108" s="3"/>
      <c r="C108" s="3"/>
      <c r="D108" s="31"/>
      <c r="E108" s="31"/>
      <c r="F108" s="3"/>
      <c r="G108" s="3"/>
      <c r="H108" s="3"/>
      <c r="I108" s="3"/>
      <c r="J108" s="3"/>
      <c r="K108" s="3"/>
      <c r="L108" s="3"/>
      <c r="M108" s="3"/>
      <c r="N108" s="3"/>
      <c r="O108" s="3"/>
      <c r="P108" s="3"/>
      <c r="Q108" s="3"/>
      <c r="R108" s="3"/>
      <c r="S108" s="3"/>
      <c r="T108" s="3"/>
      <c r="U108" s="3"/>
      <c r="V108" s="3"/>
      <c r="W108" s="3"/>
      <c r="X108" s="3"/>
      <c r="Y108" s="3"/>
      <c r="Z108" s="3"/>
      <c r="AA108" s="36"/>
    </row>
    <row r="109" spans="1:27">
      <c r="A109" s="3"/>
      <c r="B109" s="3"/>
      <c r="C109" s="3"/>
      <c r="D109" s="31"/>
      <c r="E109" s="31"/>
      <c r="F109" s="3"/>
      <c r="G109" s="3"/>
      <c r="H109" s="3"/>
      <c r="I109" s="3"/>
      <c r="J109" s="3"/>
      <c r="K109" s="3"/>
      <c r="L109" s="3"/>
      <c r="M109" s="3"/>
      <c r="N109" s="3"/>
      <c r="O109" s="3"/>
      <c r="P109" s="3"/>
      <c r="Q109" s="3"/>
      <c r="R109" s="3"/>
      <c r="S109" s="3"/>
      <c r="T109" s="3"/>
      <c r="U109" s="3"/>
      <c r="V109" s="3"/>
      <c r="W109" s="3"/>
      <c r="X109" s="3"/>
      <c r="Y109" s="3"/>
      <c r="Z109" s="3"/>
      <c r="AA109" s="36"/>
    </row>
    <row r="110" spans="1:27">
      <c r="A110" s="3"/>
      <c r="B110" s="3"/>
      <c r="C110" s="3"/>
      <c r="D110" s="31"/>
      <c r="E110" s="31"/>
      <c r="F110" s="3"/>
      <c r="G110" s="3"/>
      <c r="H110" s="3"/>
      <c r="I110" s="3"/>
      <c r="J110" s="3"/>
      <c r="K110" s="3"/>
      <c r="L110" s="3"/>
      <c r="M110" s="3"/>
      <c r="N110" s="3"/>
      <c r="O110" s="3"/>
      <c r="P110" s="3"/>
      <c r="Q110" s="3"/>
      <c r="R110" s="3"/>
      <c r="S110" s="3"/>
      <c r="T110" s="3"/>
      <c r="U110" s="3"/>
      <c r="V110" s="3"/>
      <c r="W110" s="3"/>
      <c r="X110" s="3"/>
      <c r="Y110" s="3"/>
      <c r="Z110" s="3"/>
      <c r="AA110" s="36"/>
    </row>
    <row r="111" spans="1:27">
      <c r="A111" s="3"/>
      <c r="B111" s="3"/>
      <c r="C111" s="3"/>
      <c r="D111" s="31"/>
      <c r="E111" s="31"/>
      <c r="F111" s="3"/>
      <c r="G111" s="3"/>
      <c r="H111" s="3"/>
      <c r="I111" s="3"/>
      <c r="J111" s="3"/>
      <c r="K111" s="3"/>
      <c r="L111" s="3"/>
      <c r="M111" s="3"/>
      <c r="N111" s="3"/>
      <c r="O111" s="3"/>
      <c r="P111" s="3"/>
      <c r="Q111" s="3"/>
      <c r="R111" s="3"/>
      <c r="S111" s="3"/>
      <c r="T111" s="3"/>
      <c r="U111" s="3"/>
      <c r="V111" s="3"/>
      <c r="W111" s="3"/>
      <c r="X111" s="3"/>
      <c r="Y111" s="3"/>
      <c r="Z111" s="3"/>
      <c r="AA111" s="36"/>
    </row>
    <row r="112" spans="1:27">
      <c r="A112" s="3"/>
      <c r="B112" s="3"/>
      <c r="C112" s="3"/>
      <c r="D112" s="31"/>
      <c r="E112" s="31"/>
      <c r="F112" s="3"/>
      <c r="G112" s="3"/>
      <c r="H112" s="3"/>
      <c r="I112" s="3"/>
      <c r="J112" s="3"/>
      <c r="K112" s="3"/>
      <c r="L112" s="3"/>
      <c r="M112" s="3"/>
      <c r="N112" s="3"/>
      <c r="O112" s="3"/>
      <c r="P112" s="3"/>
      <c r="Q112" s="3"/>
      <c r="R112" s="3"/>
      <c r="S112" s="3"/>
      <c r="T112" s="3"/>
      <c r="U112" s="3"/>
      <c r="V112" s="3"/>
      <c r="W112" s="3"/>
      <c r="X112" s="3"/>
      <c r="Y112" s="3"/>
      <c r="Z112" s="3"/>
      <c r="AA112" s="36"/>
    </row>
    <row r="113" spans="1:27">
      <c r="A113" s="3"/>
      <c r="B113" s="3"/>
      <c r="C113" s="3"/>
      <c r="D113" s="31"/>
      <c r="E113" s="31"/>
      <c r="F113" s="3"/>
      <c r="G113" s="3"/>
      <c r="H113" s="3"/>
      <c r="I113" s="3"/>
      <c r="J113" s="3"/>
      <c r="K113" s="3"/>
      <c r="L113" s="3"/>
      <c r="M113" s="3"/>
      <c r="N113" s="3"/>
      <c r="O113" s="3"/>
      <c r="P113" s="3"/>
      <c r="Q113" s="3"/>
      <c r="R113" s="3"/>
      <c r="S113" s="3"/>
      <c r="T113" s="3"/>
      <c r="U113" s="3"/>
      <c r="V113" s="3"/>
      <c r="W113" s="3"/>
      <c r="X113" s="3"/>
      <c r="Y113" s="3"/>
      <c r="Z113" s="3"/>
      <c r="AA113" s="36"/>
    </row>
    <row r="114" spans="1:27">
      <c r="A114" s="3"/>
      <c r="B114" s="3"/>
      <c r="C114" s="3"/>
      <c r="D114" s="31"/>
      <c r="E114" s="31"/>
      <c r="F114" s="3"/>
      <c r="G114" s="3"/>
      <c r="H114" s="3"/>
      <c r="I114" s="3"/>
      <c r="J114" s="3"/>
      <c r="K114" s="3"/>
      <c r="L114" s="3"/>
      <c r="M114" s="3"/>
      <c r="N114" s="3"/>
      <c r="O114" s="3"/>
      <c r="P114" s="3"/>
      <c r="Q114" s="3"/>
      <c r="R114" s="3"/>
      <c r="S114" s="3"/>
      <c r="T114" s="3"/>
      <c r="U114" s="3"/>
      <c r="V114" s="3"/>
      <c r="W114" s="3"/>
      <c r="X114" s="3"/>
      <c r="Y114" s="3"/>
      <c r="Z114" s="3"/>
      <c r="AA114" s="36"/>
    </row>
    <row r="115" spans="1:27">
      <c r="A115" s="3"/>
      <c r="B115" s="3"/>
      <c r="C115" s="3"/>
      <c r="D115" s="31"/>
      <c r="E115" s="31"/>
      <c r="F115" s="3"/>
      <c r="G115" s="3"/>
      <c r="H115" s="3"/>
      <c r="I115" s="3"/>
      <c r="J115" s="3"/>
      <c r="K115" s="3"/>
      <c r="L115" s="3"/>
      <c r="M115" s="3"/>
      <c r="N115" s="3"/>
      <c r="O115" s="3"/>
      <c r="P115" s="3"/>
      <c r="Q115" s="3"/>
      <c r="R115" s="3"/>
      <c r="S115" s="3"/>
      <c r="T115" s="3"/>
      <c r="U115" s="3"/>
      <c r="V115" s="3"/>
      <c r="W115" s="3"/>
      <c r="X115" s="3"/>
      <c r="Y115" s="3"/>
      <c r="Z115" s="3"/>
      <c r="AA115" s="36"/>
    </row>
    <row r="116" spans="1:27">
      <c r="A116" s="3"/>
      <c r="B116" s="3"/>
      <c r="C116" s="3"/>
      <c r="D116" s="31"/>
      <c r="E116" s="31"/>
      <c r="F116" s="3"/>
      <c r="G116" s="3"/>
      <c r="H116" s="3"/>
      <c r="I116" s="3"/>
      <c r="J116" s="3"/>
      <c r="K116" s="3"/>
      <c r="L116" s="3"/>
      <c r="M116" s="3"/>
      <c r="N116" s="3"/>
      <c r="O116" s="3"/>
      <c r="P116" s="3"/>
      <c r="Q116" s="3"/>
      <c r="R116" s="3"/>
      <c r="S116" s="3"/>
      <c r="T116" s="3"/>
      <c r="U116" s="3"/>
      <c r="V116" s="3"/>
      <c r="W116" s="3"/>
      <c r="X116" s="3"/>
      <c r="Y116" s="3"/>
      <c r="Z116" s="3"/>
      <c r="AA116" s="36"/>
    </row>
    <row r="117" spans="1:27">
      <c r="A117" s="3"/>
      <c r="B117" s="3"/>
      <c r="C117" s="3"/>
      <c r="D117" s="31"/>
      <c r="E117" s="31"/>
      <c r="F117" s="3"/>
      <c r="G117" s="3"/>
      <c r="H117" s="3"/>
      <c r="I117" s="3"/>
      <c r="J117" s="3"/>
      <c r="K117" s="3"/>
      <c r="L117" s="3"/>
      <c r="M117" s="3"/>
      <c r="N117" s="3"/>
      <c r="O117" s="3"/>
      <c r="P117" s="3"/>
      <c r="Q117" s="3"/>
      <c r="R117" s="3"/>
      <c r="S117" s="3"/>
      <c r="T117" s="3"/>
      <c r="U117" s="3"/>
      <c r="V117" s="3"/>
      <c r="W117" s="3"/>
      <c r="X117" s="3"/>
      <c r="Y117" s="3"/>
      <c r="Z117" s="3"/>
      <c r="AA117" s="36"/>
    </row>
    <row r="118" spans="1:27">
      <c r="A118" s="3"/>
      <c r="B118" s="3"/>
      <c r="C118" s="3"/>
      <c r="D118" s="31"/>
      <c r="E118" s="31"/>
      <c r="F118" s="3"/>
      <c r="G118" s="3"/>
      <c r="H118" s="3"/>
      <c r="I118" s="3"/>
      <c r="J118" s="3"/>
      <c r="K118" s="3"/>
      <c r="L118" s="3"/>
      <c r="M118" s="3"/>
      <c r="N118" s="3"/>
      <c r="O118" s="3"/>
      <c r="P118" s="3"/>
      <c r="Q118" s="3"/>
      <c r="R118" s="3"/>
      <c r="S118" s="3"/>
      <c r="T118" s="3"/>
      <c r="U118" s="3"/>
      <c r="V118" s="3"/>
      <c r="W118" s="3"/>
      <c r="X118" s="3"/>
      <c r="Y118" s="3"/>
      <c r="Z118" s="3"/>
      <c r="AA118" s="36"/>
    </row>
    <row r="119" spans="1:27">
      <c r="A119" s="3"/>
      <c r="B119" s="3"/>
      <c r="C119" s="3"/>
      <c r="D119" s="31"/>
      <c r="E119" s="31"/>
      <c r="F119" s="3"/>
      <c r="G119" s="3"/>
      <c r="H119" s="3"/>
      <c r="I119" s="3"/>
      <c r="J119" s="3"/>
      <c r="K119" s="3"/>
      <c r="L119" s="3"/>
      <c r="M119" s="3"/>
      <c r="N119" s="3"/>
      <c r="O119" s="3"/>
      <c r="P119" s="3"/>
      <c r="Q119" s="3"/>
      <c r="R119" s="3"/>
      <c r="S119" s="3"/>
      <c r="T119" s="3"/>
      <c r="U119" s="3"/>
      <c r="V119" s="3"/>
      <c r="W119" s="3"/>
      <c r="X119" s="3"/>
      <c r="Y119" s="3"/>
      <c r="Z119" s="3"/>
      <c r="AA119" s="36"/>
    </row>
    <row r="120" spans="1:27">
      <c r="A120" s="3"/>
      <c r="B120" s="3"/>
      <c r="C120" s="3"/>
      <c r="D120" s="31"/>
      <c r="E120" s="31"/>
      <c r="F120" s="3"/>
      <c r="G120" s="3"/>
      <c r="H120" s="3"/>
      <c r="I120" s="3"/>
      <c r="J120" s="3"/>
      <c r="K120" s="3"/>
      <c r="L120" s="3"/>
      <c r="M120" s="3"/>
      <c r="N120" s="3"/>
      <c r="O120" s="3"/>
      <c r="P120" s="3"/>
      <c r="Q120" s="3"/>
      <c r="R120" s="3"/>
      <c r="S120" s="3"/>
      <c r="T120" s="3"/>
      <c r="U120" s="3"/>
      <c r="V120" s="3"/>
      <c r="W120" s="3"/>
      <c r="X120" s="3"/>
      <c r="Y120" s="3"/>
      <c r="Z120" s="3"/>
      <c r="AA120" s="36"/>
    </row>
    <row r="121" spans="1:27">
      <c r="A121" s="3"/>
      <c r="B121" s="3"/>
      <c r="C121" s="3"/>
      <c r="D121" s="31"/>
      <c r="E121" s="31"/>
      <c r="F121" s="3"/>
      <c r="G121" s="3"/>
      <c r="H121" s="3"/>
      <c r="I121" s="3"/>
      <c r="J121" s="3"/>
      <c r="K121" s="3"/>
      <c r="L121" s="3"/>
      <c r="M121" s="3"/>
      <c r="N121" s="3"/>
      <c r="O121" s="3"/>
      <c r="P121" s="3"/>
      <c r="Q121" s="3"/>
      <c r="R121" s="3"/>
      <c r="S121" s="3"/>
      <c r="T121" s="3"/>
      <c r="U121" s="3"/>
      <c r="V121" s="3"/>
      <c r="W121" s="3"/>
      <c r="X121" s="3"/>
      <c r="Y121" s="3"/>
      <c r="Z121" s="3"/>
      <c r="AA121" s="36"/>
    </row>
    <row r="122" spans="1:27">
      <c r="A122" s="3"/>
      <c r="B122" s="3"/>
      <c r="C122" s="3"/>
      <c r="D122" s="31"/>
      <c r="E122" s="31"/>
      <c r="F122" s="3"/>
      <c r="G122" s="3"/>
      <c r="H122" s="3"/>
      <c r="I122" s="3"/>
      <c r="J122" s="3"/>
      <c r="K122" s="3"/>
      <c r="L122" s="3"/>
      <c r="M122" s="3"/>
      <c r="N122" s="3"/>
      <c r="O122" s="3"/>
      <c r="P122" s="3"/>
      <c r="Q122" s="3"/>
      <c r="R122" s="3"/>
      <c r="S122" s="3"/>
      <c r="T122" s="3"/>
      <c r="U122" s="3"/>
      <c r="V122" s="3"/>
      <c r="W122" s="3"/>
      <c r="X122" s="3"/>
      <c r="Y122" s="3"/>
      <c r="Z122" s="3"/>
      <c r="AA122" s="36"/>
    </row>
    <row r="123" spans="1:27">
      <c r="A123" s="3"/>
      <c r="B123" s="3"/>
      <c r="C123" s="3"/>
      <c r="D123" s="31"/>
      <c r="E123" s="31"/>
      <c r="F123" s="3"/>
      <c r="G123" s="3"/>
      <c r="H123" s="3"/>
      <c r="I123" s="3"/>
      <c r="J123" s="3"/>
      <c r="K123" s="3"/>
      <c r="L123" s="3"/>
      <c r="M123" s="3"/>
      <c r="N123" s="3"/>
      <c r="O123" s="3"/>
      <c r="P123" s="3"/>
      <c r="Q123" s="3"/>
      <c r="R123" s="3"/>
      <c r="S123" s="3"/>
      <c r="T123" s="3"/>
      <c r="U123" s="3"/>
      <c r="V123" s="3"/>
      <c r="W123" s="3"/>
      <c r="X123" s="3"/>
      <c r="Y123" s="3"/>
      <c r="Z123" s="3"/>
      <c r="AA123" s="36"/>
    </row>
    <row r="124" spans="1:27">
      <c r="A124" s="3"/>
      <c r="B124" s="3"/>
      <c r="C124" s="3"/>
      <c r="D124" s="31"/>
      <c r="E124" s="31"/>
      <c r="F124" s="3"/>
      <c r="G124" s="3"/>
      <c r="H124" s="3"/>
      <c r="I124" s="3"/>
      <c r="J124" s="3"/>
      <c r="K124" s="3"/>
      <c r="L124" s="3"/>
      <c r="M124" s="3"/>
      <c r="N124" s="3"/>
      <c r="O124" s="3"/>
      <c r="P124" s="3"/>
      <c r="Q124" s="3"/>
      <c r="R124" s="3"/>
      <c r="S124" s="3"/>
      <c r="T124" s="3"/>
      <c r="U124" s="3"/>
      <c r="V124" s="3"/>
      <c r="W124" s="3"/>
      <c r="X124" s="3"/>
      <c r="Y124" s="3"/>
      <c r="Z124" s="3"/>
      <c r="AA124" s="36"/>
    </row>
    <row r="125" spans="1:27">
      <c r="A125" s="3"/>
      <c r="B125" s="3"/>
      <c r="C125" s="3"/>
      <c r="D125" s="31"/>
      <c r="E125" s="31"/>
      <c r="F125" s="3"/>
      <c r="G125" s="3"/>
      <c r="H125" s="3"/>
      <c r="I125" s="3"/>
      <c r="J125" s="3"/>
      <c r="K125" s="3"/>
      <c r="L125" s="3"/>
      <c r="M125" s="3"/>
      <c r="N125" s="3"/>
      <c r="O125" s="3"/>
      <c r="P125" s="3"/>
      <c r="Q125" s="3"/>
      <c r="R125" s="3"/>
      <c r="S125" s="3"/>
      <c r="T125" s="3"/>
      <c r="U125" s="3"/>
      <c r="V125" s="3"/>
      <c r="W125" s="3"/>
      <c r="X125" s="3"/>
      <c r="Y125" s="3"/>
      <c r="Z125" s="3"/>
      <c r="AA125" s="36"/>
    </row>
    <row r="126" spans="1:27">
      <c r="A126" s="3"/>
      <c r="B126" s="3"/>
      <c r="C126" s="3"/>
      <c r="D126" s="31"/>
      <c r="E126" s="31"/>
      <c r="F126" s="3"/>
      <c r="G126" s="3"/>
      <c r="H126" s="3"/>
      <c r="I126" s="3"/>
      <c r="J126" s="3"/>
      <c r="K126" s="3"/>
      <c r="L126" s="3"/>
      <c r="M126" s="3"/>
      <c r="N126" s="3"/>
      <c r="O126" s="3"/>
      <c r="P126" s="3"/>
      <c r="Q126" s="3"/>
      <c r="R126" s="3"/>
      <c r="S126" s="3"/>
      <c r="T126" s="3"/>
      <c r="U126" s="3"/>
      <c r="V126" s="3"/>
      <c r="W126" s="3"/>
      <c r="X126" s="3"/>
      <c r="Y126" s="3"/>
      <c r="Z126" s="3"/>
      <c r="AA126" s="36"/>
    </row>
    <row r="127" spans="1:27">
      <c r="A127" s="3"/>
      <c r="B127" s="3"/>
      <c r="C127" s="3"/>
      <c r="D127" s="31"/>
      <c r="E127" s="31"/>
      <c r="F127" s="3"/>
      <c r="G127" s="3"/>
      <c r="H127" s="3"/>
      <c r="I127" s="3"/>
      <c r="J127" s="3"/>
      <c r="K127" s="3"/>
      <c r="L127" s="3"/>
      <c r="M127" s="3"/>
      <c r="N127" s="3"/>
      <c r="O127" s="3"/>
      <c r="P127" s="3"/>
      <c r="Q127" s="3"/>
      <c r="R127" s="3"/>
      <c r="S127" s="3"/>
      <c r="T127" s="3"/>
      <c r="U127" s="3"/>
      <c r="V127" s="3"/>
      <c r="W127" s="3"/>
      <c r="X127" s="3"/>
      <c r="Y127" s="3"/>
      <c r="Z127" s="3"/>
      <c r="AA127" s="36"/>
    </row>
    <row r="128" spans="1:27">
      <c r="A128" s="3"/>
      <c r="B128" s="3"/>
      <c r="C128" s="3"/>
      <c r="D128" s="31"/>
      <c r="E128" s="31"/>
      <c r="F128" s="3"/>
      <c r="G128" s="3"/>
      <c r="H128" s="3"/>
      <c r="I128" s="3"/>
      <c r="J128" s="3"/>
      <c r="K128" s="3"/>
      <c r="L128" s="3"/>
      <c r="M128" s="3"/>
      <c r="N128" s="3"/>
      <c r="O128" s="3"/>
      <c r="P128" s="3"/>
      <c r="Q128" s="3"/>
      <c r="R128" s="3"/>
      <c r="S128" s="3"/>
      <c r="T128" s="3"/>
      <c r="U128" s="3"/>
      <c r="V128" s="3"/>
      <c r="W128" s="3"/>
      <c r="X128" s="3"/>
      <c r="Y128" s="3"/>
      <c r="Z128" s="3"/>
      <c r="AA128" s="36"/>
    </row>
    <row r="129" spans="1:27">
      <c r="A129" s="3"/>
      <c r="B129" s="3"/>
      <c r="C129" s="3"/>
      <c r="D129" s="31"/>
      <c r="E129" s="31"/>
      <c r="F129" s="3"/>
      <c r="G129" s="3"/>
      <c r="H129" s="3"/>
      <c r="I129" s="3"/>
      <c r="J129" s="3"/>
      <c r="K129" s="3"/>
      <c r="L129" s="3"/>
      <c r="M129" s="3"/>
      <c r="N129" s="3"/>
      <c r="O129" s="3"/>
      <c r="P129" s="3"/>
      <c r="Q129" s="3"/>
      <c r="R129" s="3"/>
      <c r="S129" s="3"/>
      <c r="T129" s="3"/>
      <c r="U129" s="3"/>
      <c r="V129" s="3"/>
      <c r="W129" s="3"/>
      <c r="X129" s="3"/>
      <c r="Y129" s="3"/>
      <c r="Z129" s="3"/>
      <c r="AA129" s="36"/>
    </row>
    <row r="130" spans="1:27">
      <c r="A130" s="3"/>
      <c r="B130" s="3"/>
      <c r="C130" s="3"/>
      <c r="D130" s="31"/>
      <c r="E130" s="31"/>
      <c r="F130" s="3"/>
      <c r="G130" s="3"/>
      <c r="H130" s="3"/>
      <c r="I130" s="3"/>
      <c r="J130" s="3"/>
      <c r="K130" s="3"/>
      <c r="L130" s="3"/>
      <c r="M130" s="3"/>
      <c r="N130" s="3"/>
      <c r="O130" s="3"/>
      <c r="P130" s="3"/>
      <c r="Q130" s="3"/>
      <c r="R130" s="3"/>
      <c r="S130" s="3"/>
      <c r="T130" s="3"/>
      <c r="U130" s="3"/>
      <c r="V130" s="3"/>
      <c r="W130" s="3"/>
      <c r="X130" s="3"/>
      <c r="Y130" s="3"/>
      <c r="Z130" s="3"/>
      <c r="AA130" s="36"/>
    </row>
    <row r="131" spans="1:27">
      <c r="A131" s="3"/>
      <c r="B131" s="3"/>
      <c r="C131" s="3"/>
      <c r="D131" s="31"/>
      <c r="E131" s="31"/>
      <c r="F131" s="3"/>
      <c r="G131" s="3"/>
      <c r="H131" s="3"/>
      <c r="I131" s="3"/>
      <c r="J131" s="3"/>
      <c r="K131" s="3"/>
      <c r="L131" s="3"/>
      <c r="M131" s="3"/>
      <c r="N131" s="3"/>
      <c r="O131" s="3"/>
      <c r="P131" s="3"/>
      <c r="Q131" s="3"/>
      <c r="R131" s="3"/>
      <c r="S131" s="3"/>
      <c r="T131" s="3"/>
      <c r="U131" s="3"/>
      <c r="V131" s="3"/>
      <c r="W131" s="3"/>
      <c r="X131" s="3"/>
      <c r="Y131" s="3"/>
      <c r="Z131" s="3"/>
      <c r="AA131" s="36"/>
    </row>
    <row r="132" spans="1:27">
      <c r="A132" s="3"/>
      <c r="B132" s="3"/>
      <c r="C132" s="3"/>
      <c r="D132" s="31"/>
      <c r="E132" s="31"/>
      <c r="F132" s="3"/>
      <c r="G132" s="3"/>
      <c r="H132" s="3"/>
      <c r="I132" s="3"/>
      <c r="J132" s="3"/>
      <c r="K132" s="3"/>
      <c r="L132" s="3"/>
      <c r="M132" s="3"/>
      <c r="N132" s="3"/>
      <c r="O132" s="3"/>
      <c r="P132" s="3"/>
      <c r="Q132" s="3"/>
      <c r="R132" s="3"/>
      <c r="S132" s="3"/>
      <c r="T132" s="3"/>
      <c r="U132" s="3"/>
      <c r="V132" s="3"/>
      <c r="W132" s="3"/>
      <c r="X132" s="3"/>
      <c r="Y132" s="3"/>
      <c r="Z132" s="3"/>
      <c r="AA132" s="36"/>
    </row>
    <row r="133" spans="1:27">
      <c r="A133" s="3"/>
      <c r="B133" s="3"/>
      <c r="C133" s="3"/>
      <c r="D133" s="31"/>
      <c r="E133" s="31"/>
      <c r="F133" s="3"/>
      <c r="G133" s="3"/>
      <c r="H133" s="3"/>
      <c r="I133" s="3"/>
      <c r="J133" s="3"/>
      <c r="K133" s="3"/>
      <c r="L133" s="3"/>
      <c r="M133" s="3"/>
      <c r="N133" s="3"/>
      <c r="O133" s="3"/>
      <c r="P133" s="3"/>
      <c r="Q133" s="3"/>
      <c r="R133" s="3"/>
      <c r="S133" s="3"/>
      <c r="T133" s="3"/>
      <c r="U133" s="3"/>
      <c r="V133" s="3"/>
      <c r="W133" s="3"/>
      <c r="X133" s="3"/>
      <c r="Y133" s="3"/>
      <c r="Z133" s="3"/>
      <c r="AA133" s="36"/>
    </row>
    <row r="134" spans="1:27">
      <c r="A134" s="3"/>
      <c r="B134" s="3"/>
      <c r="C134" s="3"/>
      <c r="D134" s="31"/>
      <c r="E134" s="31"/>
      <c r="F134" s="3"/>
      <c r="G134" s="3"/>
      <c r="H134" s="3"/>
      <c r="I134" s="3"/>
      <c r="J134" s="3"/>
      <c r="K134" s="3"/>
      <c r="L134" s="3"/>
      <c r="M134" s="3"/>
      <c r="N134" s="3"/>
      <c r="O134" s="3"/>
      <c r="P134" s="3"/>
      <c r="Q134" s="3"/>
      <c r="R134" s="3"/>
      <c r="S134" s="3"/>
      <c r="T134" s="3"/>
      <c r="U134" s="3"/>
      <c r="V134" s="3"/>
      <c r="W134" s="3"/>
      <c r="X134" s="3"/>
      <c r="Y134" s="3"/>
      <c r="Z134" s="3"/>
      <c r="AA134" s="36"/>
    </row>
    <row r="135" spans="1:27">
      <c r="A135" s="3"/>
      <c r="B135" s="3"/>
      <c r="C135" s="3"/>
      <c r="D135" s="31"/>
      <c r="E135" s="31"/>
      <c r="F135" s="3"/>
      <c r="G135" s="3"/>
      <c r="H135" s="3"/>
      <c r="I135" s="3"/>
      <c r="J135" s="3"/>
      <c r="K135" s="3"/>
      <c r="L135" s="3"/>
      <c r="M135" s="3"/>
      <c r="N135" s="3"/>
      <c r="O135" s="3"/>
      <c r="P135" s="3"/>
      <c r="Q135" s="3"/>
      <c r="R135" s="3"/>
      <c r="S135" s="3"/>
      <c r="T135" s="3"/>
      <c r="U135" s="3"/>
      <c r="V135" s="3"/>
      <c r="W135" s="3"/>
      <c r="X135" s="3"/>
      <c r="Y135" s="3"/>
      <c r="Z135" s="3"/>
      <c r="AA135" s="36"/>
    </row>
    <row r="136" spans="1:27">
      <c r="A136" s="3"/>
      <c r="B136" s="3"/>
      <c r="C136" s="3"/>
      <c r="D136" s="31"/>
      <c r="E136" s="31"/>
      <c r="F136" s="3"/>
      <c r="G136" s="3"/>
      <c r="H136" s="3"/>
      <c r="I136" s="3"/>
      <c r="J136" s="3"/>
      <c r="K136" s="3"/>
      <c r="L136" s="3"/>
      <c r="M136" s="3"/>
      <c r="N136" s="3"/>
      <c r="O136" s="3"/>
      <c r="P136" s="3"/>
      <c r="Q136" s="3"/>
      <c r="R136" s="3"/>
      <c r="S136" s="3"/>
      <c r="T136" s="3"/>
      <c r="U136" s="3"/>
      <c r="V136" s="3"/>
      <c r="W136" s="3"/>
      <c r="X136" s="3"/>
      <c r="Y136" s="3"/>
      <c r="Z136" s="3"/>
      <c r="AA136" s="36"/>
    </row>
    <row r="137" spans="1:27">
      <c r="A137" s="3"/>
      <c r="B137" s="3"/>
      <c r="C137" s="3"/>
      <c r="D137" s="31"/>
      <c r="E137" s="31"/>
      <c r="F137" s="3"/>
      <c r="G137" s="3"/>
      <c r="H137" s="3"/>
      <c r="I137" s="3"/>
      <c r="J137" s="3"/>
      <c r="K137" s="3"/>
      <c r="L137" s="3"/>
      <c r="M137" s="3"/>
      <c r="N137" s="3"/>
      <c r="O137" s="3"/>
      <c r="P137" s="3"/>
      <c r="Q137" s="3"/>
      <c r="R137" s="3"/>
      <c r="S137" s="3"/>
      <c r="T137" s="3"/>
      <c r="U137" s="3"/>
      <c r="V137" s="3"/>
      <c r="W137" s="3"/>
      <c r="X137" s="3"/>
      <c r="Y137" s="3"/>
      <c r="Z137" s="3"/>
      <c r="AA137" s="36"/>
    </row>
    <row r="138" spans="1:27">
      <c r="A138" s="3"/>
      <c r="B138" s="3"/>
      <c r="C138" s="3"/>
      <c r="D138" s="31"/>
      <c r="E138" s="31"/>
      <c r="F138" s="3"/>
      <c r="G138" s="3"/>
      <c r="H138" s="3"/>
      <c r="I138" s="3"/>
      <c r="J138" s="3"/>
      <c r="K138" s="3"/>
      <c r="L138" s="3"/>
      <c r="M138" s="3"/>
      <c r="N138" s="3"/>
      <c r="O138" s="3"/>
      <c r="P138" s="3"/>
      <c r="Q138" s="3"/>
      <c r="R138" s="3"/>
      <c r="S138" s="3"/>
      <c r="T138" s="3"/>
      <c r="U138" s="3"/>
      <c r="V138" s="3"/>
      <c r="W138" s="3"/>
      <c r="X138" s="3"/>
      <c r="Y138" s="3"/>
      <c r="Z138" s="3"/>
      <c r="AA138" s="36"/>
    </row>
    <row r="139" spans="1:27">
      <c r="A139" s="3"/>
      <c r="B139" s="3"/>
      <c r="C139" s="3"/>
      <c r="D139" s="31"/>
      <c r="E139" s="31"/>
      <c r="F139" s="3"/>
      <c r="G139" s="3"/>
      <c r="H139" s="3"/>
      <c r="I139" s="3"/>
      <c r="J139" s="3"/>
      <c r="K139" s="3"/>
      <c r="L139" s="3"/>
      <c r="M139" s="3"/>
      <c r="N139" s="3"/>
      <c r="O139" s="3"/>
      <c r="P139" s="3"/>
      <c r="Q139" s="3"/>
      <c r="R139" s="3"/>
      <c r="S139" s="3"/>
      <c r="T139" s="3"/>
      <c r="U139" s="3"/>
      <c r="V139" s="3"/>
      <c r="W139" s="3"/>
      <c r="X139" s="3"/>
      <c r="Y139" s="3"/>
      <c r="Z139" s="3"/>
      <c r="AA139" s="36"/>
    </row>
    <row r="140" spans="1:27">
      <c r="A140" s="3"/>
      <c r="B140" s="3"/>
      <c r="C140" s="3"/>
      <c r="D140" s="31"/>
      <c r="E140" s="31"/>
      <c r="F140" s="3"/>
      <c r="G140" s="3"/>
      <c r="H140" s="3"/>
      <c r="I140" s="3"/>
      <c r="J140" s="3"/>
      <c r="K140" s="3"/>
      <c r="L140" s="3"/>
      <c r="M140" s="3"/>
      <c r="N140" s="3"/>
      <c r="O140" s="3"/>
      <c r="P140" s="3"/>
      <c r="Q140" s="3"/>
      <c r="R140" s="3"/>
      <c r="S140" s="3"/>
      <c r="T140" s="3"/>
      <c r="U140" s="3"/>
      <c r="V140" s="3"/>
      <c r="W140" s="3"/>
      <c r="X140" s="3"/>
      <c r="Y140" s="3"/>
      <c r="Z140" s="3"/>
      <c r="AA140" s="36"/>
    </row>
    <row r="141" spans="1:27">
      <c r="A141" s="3"/>
      <c r="B141" s="3"/>
      <c r="C141" s="3"/>
      <c r="D141" s="31"/>
      <c r="E141" s="31"/>
      <c r="F141" s="3"/>
      <c r="G141" s="3"/>
      <c r="H141" s="3"/>
      <c r="I141" s="3"/>
      <c r="J141" s="3"/>
      <c r="K141" s="3"/>
      <c r="L141" s="3"/>
      <c r="M141" s="3"/>
      <c r="N141" s="3"/>
      <c r="O141" s="3"/>
      <c r="P141" s="3"/>
      <c r="Q141" s="3"/>
      <c r="R141" s="3"/>
      <c r="S141" s="3"/>
      <c r="T141" s="3"/>
      <c r="U141" s="3"/>
      <c r="V141" s="3"/>
      <c r="W141" s="3"/>
      <c r="X141" s="3"/>
      <c r="Y141" s="3"/>
      <c r="Z141" s="3"/>
      <c r="AA141" s="36"/>
    </row>
    <row r="142" spans="1:27">
      <c r="A142" s="3"/>
      <c r="B142" s="3"/>
      <c r="C142" s="3"/>
      <c r="D142" s="31"/>
      <c r="E142" s="31"/>
      <c r="F142" s="3"/>
      <c r="G142" s="3"/>
      <c r="H142" s="3"/>
      <c r="I142" s="3"/>
      <c r="J142" s="3"/>
      <c r="K142" s="3"/>
      <c r="L142" s="3"/>
      <c r="M142" s="3"/>
      <c r="N142" s="3"/>
      <c r="O142" s="3"/>
      <c r="P142" s="3"/>
      <c r="Q142" s="3"/>
      <c r="R142" s="3"/>
      <c r="S142" s="3"/>
      <c r="T142" s="3"/>
      <c r="U142" s="3"/>
      <c r="V142" s="3"/>
      <c r="W142" s="3"/>
      <c r="X142" s="3"/>
      <c r="Y142" s="3"/>
      <c r="Z142" s="3"/>
      <c r="AA142" s="36"/>
    </row>
    <row r="143" spans="1:27">
      <c r="A143" s="3"/>
      <c r="B143" s="3"/>
      <c r="C143" s="3"/>
      <c r="D143" s="31"/>
      <c r="E143" s="31"/>
      <c r="F143" s="3"/>
      <c r="G143" s="3"/>
      <c r="H143" s="3"/>
      <c r="I143" s="3"/>
      <c r="J143" s="3"/>
      <c r="K143" s="3"/>
      <c r="L143" s="3"/>
      <c r="M143" s="3"/>
      <c r="N143" s="3"/>
      <c r="O143" s="3"/>
      <c r="P143" s="3"/>
      <c r="Q143" s="3"/>
      <c r="R143" s="3"/>
      <c r="S143" s="3"/>
      <c r="T143" s="3"/>
      <c r="U143" s="3"/>
      <c r="V143" s="3"/>
      <c r="W143" s="3"/>
      <c r="X143" s="3"/>
      <c r="Y143" s="3"/>
      <c r="Z143" s="3"/>
      <c r="AA143" s="36"/>
    </row>
    <row r="144" spans="1:27">
      <c r="A144" s="3"/>
      <c r="B144" s="3"/>
      <c r="C144" s="3"/>
      <c r="D144" s="31"/>
      <c r="E144" s="31"/>
      <c r="F144" s="3"/>
      <c r="G144" s="3"/>
      <c r="H144" s="3"/>
      <c r="I144" s="3"/>
      <c r="J144" s="3"/>
      <c r="K144" s="3"/>
      <c r="L144" s="3"/>
      <c r="M144" s="3"/>
      <c r="N144" s="3"/>
      <c r="O144" s="3"/>
      <c r="P144" s="3"/>
      <c r="Q144" s="3"/>
      <c r="R144" s="3"/>
      <c r="S144" s="3"/>
      <c r="T144" s="3"/>
      <c r="U144" s="3"/>
      <c r="V144" s="3"/>
      <c r="W144" s="3"/>
      <c r="X144" s="3"/>
      <c r="Y144" s="3"/>
      <c r="Z144" s="3"/>
      <c r="AA144" s="36"/>
    </row>
    <row r="145" spans="1:27">
      <c r="A145" s="3"/>
      <c r="B145" s="3"/>
      <c r="C145" s="3"/>
      <c r="D145" s="31"/>
      <c r="E145" s="31"/>
      <c r="F145" s="3"/>
      <c r="G145" s="3"/>
      <c r="H145" s="3"/>
      <c r="I145" s="3"/>
      <c r="J145" s="3"/>
      <c r="K145" s="3"/>
      <c r="L145" s="3"/>
      <c r="M145" s="3"/>
      <c r="N145" s="3"/>
      <c r="O145" s="3"/>
      <c r="P145" s="3"/>
      <c r="Q145" s="3"/>
      <c r="R145" s="3"/>
      <c r="S145" s="3"/>
      <c r="T145" s="3"/>
      <c r="U145" s="3"/>
      <c r="V145" s="3"/>
      <c r="W145" s="3"/>
      <c r="X145" s="3"/>
      <c r="Y145" s="3"/>
      <c r="Z145" s="3"/>
      <c r="AA145" s="36"/>
    </row>
    <row r="146" spans="1:27">
      <c r="A146" s="3"/>
      <c r="B146" s="3"/>
      <c r="C146" s="3"/>
      <c r="D146" s="31"/>
      <c r="E146" s="31"/>
      <c r="F146" s="3"/>
      <c r="G146" s="3"/>
      <c r="H146" s="3"/>
      <c r="I146" s="3"/>
      <c r="J146" s="3"/>
      <c r="K146" s="3"/>
      <c r="L146" s="3"/>
      <c r="M146" s="3"/>
      <c r="N146" s="3"/>
      <c r="O146" s="3"/>
      <c r="P146" s="3"/>
      <c r="Q146" s="3"/>
      <c r="R146" s="3"/>
      <c r="S146" s="3"/>
      <c r="T146" s="3"/>
      <c r="U146" s="3"/>
      <c r="V146" s="3"/>
      <c r="W146" s="3"/>
      <c r="X146" s="3"/>
      <c r="Y146" s="3"/>
      <c r="Z146" s="3"/>
      <c r="AA146" s="36"/>
    </row>
    <row r="147" spans="1:27">
      <c r="A147" s="3"/>
      <c r="B147" s="3"/>
      <c r="C147" s="3"/>
      <c r="D147" s="31"/>
      <c r="E147" s="31"/>
      <c r="F147" s="3"/>
      <c r="G147" s="3"/>
      <c r="H147" s="3"/>
      <c r="I147" s="3"/>
      <c r="J147" s="3"/>
      <c r="K147" s="3"/>
      <c r="L147" s="3"/>
      <c r="M147" s="3"/>
      <c r="N147" s="3"/>
      <c r="O147" s="3"/>
      <c r="P147" s="3"/>
      <c r="Q147" s="3"/>
      <c r="R147" s="3"/>
      <c r="S147" s="3"/>
      <c r="T147" s="3"/>
      <c r="U147" s="3"/>
      <c r="V147" s="3"/>
      <c r="W147" s="3"/>
      <c r="X147" s="3"/>
      <c r="Y147" s="3"/>
      <c r="Z147" s="3"/>
      <c r="AA147" s="36"/>
    </row>
    <row r="148" spans="1:27">
      <c r="A148" s="3"/>
      <c r="B148" s="3"/>
      <c r="C148" s="3"/>
      <c r="D148" s="31"/>
      <c r="E148" s="31"/>
      <c r="F148" s="3"/>
      <c r="G148" s="3"/>
      <c r="H148" s="3"/>
      <c r="I148" s="3"/>
      <c r="J148" s="3"/>
      <c r="K148" s="3"/>
      <c r="L148" s="3"/>
      <c r="M148" s="3"/>
      <c r="N148" s="3"/>
      <c r="O148" s="3"/>
      <c r="P148" s="3"/>
      <c r="Q148" s="3"/>
      <c r="R148" s="3"/>
      <c r="S148" s="3"/>
      <c r="T148" s="3"/>
      <c r="U148" s="3"/>
      <c r="V148" s="3"/>
      <c r="W148" s="3"/>
      <c r="X148" s="3"/>
      <c r="Y148" s="3"/>
      <c r="Z148" s="3"/>
      <c r="AA148" s="36"/>
    </row>
    <row r="149" spans="1:27">
      <c r="A149" s="3"/>
      <c r="B149" s="3"/>
      <c r="C149" s="3"/>
      <c r="D149" s="31"/>
      <c r="E149" s="31"/>
      <c r="F149" s="3"/>
      <c r="G149" s="3"/>
      <c r="H149" s="3"/>
      <c r="I149" s="3"/>
      <c r="J149" s="3"/>
      <c r="K149" s="3"/>
      <c r="L149" s="3"/>
      <c r="M149" s="3"/>
      <c r="N149" s="3"/>
      <c r="O149" s="3"/>
      <c r="P149" s="3"/>
      <c r="Q149" s="3"/>
      <c r="R149" s="3"/>
      <c r="S149" s="3"/>
      <c r="T149" s="3"/>
      <c r="U149" s="3"/>
      <c r="V149" s="3"/>
      <c r="W149" s="3"/>
      <c r="X149" s="3"/>
      <c r="Y149" s="3"/>
      <c r="Z149" s="3"/>
      <c r="AA149" s="36"/>
    </row>
    <row r="150" spans="1:27">
      <c r="A150" s="3"/>
      <c r="B150" s="3"/>
      <c r="C150" s="3"/>
      <c r="D150" s="31"/>
      <c r="E150" s="31"/>
      <c r="F150" s="3"/>
      <c r="G150" s="3"/>
      <c r="H150" s="3"/>
      <c r="I150" s="3"/>
      <c r="J150" s="3"/>
      <c r="K150" s="3"/>
      <c r="L150" s="3"/>
      <c r="M150" s="3"/>
      <c r="N150" s="3"/>
      <c r="O150" s="3"/>
      <c r="P150" s="3"/>
      <c r="Q150" s="3"/>
      <c r="R150" s="3"/>
      <c r="S150" s="3"/>
      <c r="T150" s="3"/>
      <c r="U150" s="3"/>
      <c r="V150" s="3"/>
      <c r="W150" s="3"/>
      <c r="X150" s="3"/>
      <c r="Y150" s="3"/>
      <c r="Z150" s="3"/>
      <c r="AA150" s="36"/>
    </row>
    <row r="151" spans="1:27">
      <c r="A151" s="3"/>
      <c r="B151" s="3"/>
      <c r="C151" s="3"/>
      <c r="D151" s="31"/>
      <c r="E151" s="31"/>
      <c r="F151" s="3"/>
      <c r="G151" s="3"/>
      <c r="H151" s="3"/>
      <c r="I151" s="3"/>
      <c r="J151" s="3"/>
      <c r="K151" s="3"/>
      <c r="L151" s="3"/>
      <c r="M151" s="3"/>
      <c r="N151" s="3"/>
      <c r="O151" s="3"/>
      <c r="P151" s="3"/>
      <c r="Q151" s="3"/>
      <c r="R151" s="3"/>
      <c r="S151" s="3"/>
      <c r="T151" s="3"/>
      <c r="U151" s="3"/>
      <c r="V151" s="3"/>
      <c r="W151" s="3"/>
      <c r="X151" s="3"/>
      <c r="Y151" s="3"/>
      <c r="Z151" s="3"/>
      <c r="AA151" s="36"/>
    </row>
    <row r="152" spans="1:27">
      <c r="A152" s="3"/>
      <c r="B152" s="3"/>
      <c r="C152" s="3"/>
      <c r="D152" s="31"/>
      <c r="E152" s="31"/>
      <c r="F152" s="3"/>
      <c r="G152" s="3"/>
      <c r="H152" s="3"/>
      <c r="I152" s="3"/>
      <c r="J152" s="3"/>
      <c r="K152" s="3"/>
      <c r="L152" s="3"/>
      <c r="M152" s="3"/>
      <c r="N152" s="3"/>
      <c r="O152" s="3"/>
      <c r="P152" s="3"/>
      <c r="Q152" s="3"/>
      <c r="R152" s="3"/>
      <c r="S152" s="3"/>
      <c r="T152" s="3"/>
      <c r="U152" s="3"/>
      <c r="V152" s="3"/>
      <c r="W152" s="3"/>
      <c r="X152" s="3"/>
      <c r="Y152" s="3"/>
      <c r="Z152" s="3"/>
      <c r="AA152" s="36"/>
    </row>
    <row r="153" spans="1:27">
      <c r="A153" s="3"/>
      <c r="B153" s="3"/>
      <c r="C153" s="3"/>
      <c r="D153" s="31"/>
      <c r="E153" s="31"/>
      <c r="F153" s="3"/>
      <c r="G153" s="3"/>
      <c r="H153" s="3"/>
      <c r="I153" s="3"/>
      <c r="J153" s="3"/>
      <c r="K153" s="3"/>
      <c r="L153" s="3"/>
      <c r="M153" s="3"/>
      <c r="N153" s="3"/>
      <c r="O153" s="3"/>
      <c r="P153" s="3"/>
      <c r="Q153" s="3"/>
      <c r="R153" s="3"/>
      <c r="S153" s="3"/>
      <c r="T153" s="3"/>
      <c r="U153" s="3"/>
      <c r="V153" s="3"/>
      <c r="W153" s="3"/>
      <c r="X153" s="3"/>
      <c r="Y153" s="3"/>
      <c r="Z153" s="3"/>
      <c r="AA153" s="36"/>
    </row>
    <row r="154" spans="1:27">
      <c r="A154" s="3"/>
      <c r="B154" s="3"/>
      <c r="C154" s="3"/>
      <c r="D154" s="31"/>
      <c r="E154" s="31"/>
      <c r="F154" s="3"/>
      <c r="G154" s="3"/>
      <c r="H154" s="3"/>
      <c r="I154" s="3"/>
      <c r="J154" s="3"/>
      <c r="K154" s="3"/>
      <c r="L154" s="3"/>
      <c r="M154" s="3"/>
      <c r="N154" s="3"/>
      <c r="O154" s="3"/>
      <c r="P154" s="3"/>
      <c r="Q154" s="3"/>
      <c r="R154" s="3"/>
      <c r="S154" s="3"/>
      <c r="T154" s="3"/>
      <c r="U154" s="3"/>
      <c r="V154" s="3"/>
      <c r="W154" s="3"/>
      <c r="X154" s="3"/>
      <c r="Y154" s="3"/>
      <c r="Z154" s="3"/>
      <c r="AA154" s="36"/>
    </row>
    <row r="155" spans="1:27">
      <c r="A155" s="3"/>
      <c r="B155" s="3"/>
      <c r="C155" s="3"/>
      <c r="D155" s="31"/>
      <c r="E155" s="31"/>
      <c r="F155" s="3"/>
      <c r="G155" s="3"/>
      <c r="H155" s="3"/>
      <c r="I155" s="3"/>
      <c r="J155" s="3"/>
      <c r="K155" s="3"/>
      <c r="L155" s="3"/>
      <c r="M155" s="3"/>
      <c r="N155" s="3"/>
      <c r="O155" s="3"/>
      <c r="P155" s="3"/>
      <c r="Q155" s="3"/>
      <c r="R155" s="3"/>
      <c r="S155" s="3"/>
      <c r="T155" s="3"/>
      <c r="U155" s="3"/>
      <c r="V155" s="3"/>
      <c r="W155" s="3"/>
      <c r="X155" s="3"/>
      <c r="Y155" s="3"/>
      <c r="Z155" s="3"/>
      <c r="AA155" s="36"/>
    </row>
    <row r="156" spans="1:27">
      <c r="A156" s="3"/>
      <c r="B156" s="3"/>
      <c r="C156" s="3"/>
      <c r="D156" s="31"/>
      <c r="E156" s="31"/>
      <c r="F156" s="3"/>
      <c r="G156" s="3"/>
      <c r="H156" s="3"/>
      <c r="I156" s="3"/>
      <c r="J156" s="3"/>
      <c r="K156" s="3"/>
      <c r="L156" s="3"/>
      <c r="M156" s="3"/>
      <c r="N156" s="3"/>
      <c r="O156" s="3"/>
      <c r="P156" s="3"/>
      <c r="Q156" s="3"/>
      <c r="R156" s="3"/>
      <c r="S156" s="3"/>
      <c r="T156" s="3"/>
      <c r="U156" s="3"/>
      <c r="V156" s="3"/>
      <c r="W156" s="3"/>
      <c r="X156" s="3"/>
      <c r="Y156" s="3"/>
      <c r="Z156" s="3"/>
      <c r="AA156" s="36"/>
    </row>
    <row r="157" spans="1:27">
      <c r="A157" s="3"/>
      <c r="B157" s="3"/>
      <c r="C157" s="3"/>
      <c r="D157" s="31"/>
      <c r="E157" s="31"/>
      <c r="F157" s="3"/>
      <c r="G157" s="3"/>
      <c r="H157" s="3"/>
      <c r="I157" s="3"/>
      <c r="J157" s="3"/>
      <c r="K157" s="3"/>
      <c r="L157" s="3"/>
      <c r="M157" s="3"/>
      <c r="N157" s="3"/>
      <c r="O157" s="3"/>
      <c r="P157" s="3"/>
      <c r="Q157" s="3"/>
      <c r="R157" s="3"/>
      <c r="S157" s="3"/>
      <c r="T157" s="3"/>
      <c r="U157" s="3"/>
      <c r="V157" s="3"/>
      <c r="W157" s="3"/>
      <c r="X157" s="3"/>
      <c r="Y157" s="3"/>
      <c r="Z157" s="3"/>
      <c r="AA157" s="36"/>
    </row>
    <row r="158" spans="1:27">
      <c r="A158" s="3"/>
      <c r="B158" s="3"/>
      <c r="C158" s="3"/>
      <c r="D158" s="31"/>
      <c r="E158" s="31"/>
      <c r="F158" s="3"/>
      <c r="G158" s="3"/>
      <c r="H158" s="3"/>
      <c r="I158" s="3"/>
      <c r="J158" s="3"/>
      <c r="K158" s="3"/>
      <c r="L158" s="3"/>
      <c r="M158" s="3"/>
      <c r="N158" s="3"/>
      <c r="O158" s="3"/>
      <c r="P158" s="3"/>
      <c r="Q158" s="3"/>
      <c r="R158" s="3"/>
      <c r="S158" s="3"/>
      <c r="T158" s="3"/>
      <c r="U158" s="3"/>
      <c r="V158" s="3"/>
      <c r="W158" s="3"/>
      <c r="X158" s="3"/>
      <c r="Y158" s="3"/>
      <c r="Z158" s="3"/>
      <c r="AA158" s="36"/>
    </row>
    <row r="159" spans="1:27">
      <c r="A159" s="3"/>
      <c r="B159" s="3"/>
      <c r="C159" s="3"/>
      <c r="D159" s="31"/>
      <c r="E159" s="31"/>
      <c r="F159" s="3"/>
      <c r="G159" s="3"/>
      <c r="H159" s="3"/>
      <c r="I159" s="3"/>
      <c r="J159" s="3"/>
      <c r="K159" s="3"/>
      <c r="L159" s="3"/>
      <c r="M159" s="3"/>
      <c r="N159" s="3"/>
      <c r="O159" s="3"/>
      <c r="P159" s="3"/>
      <c r="Q159" s="3"/>
      <c r="R159" s="3"/>
      <c r="S159" s="3"/>
      <c r="T159" s="3"/>
      <c r="U159" s="3"/>
      <c r="V159" s="3"/>
      <c r="W159" s="3"/>
      <c r="X159" s="3"/>
      <c r="Y159" s="3"/>
      <c r="Z159" s="3"/>
      <c r="AA159" s="36"/>
    </row>
    <row r="160" spans="1:27">
      <c r="A160" s="3"/>
      <c r="B160" s="3"/>
      <c r="C160" s="3"/>
      <c r="D160" s="31"/>
      <c r="E160" s="31"/>
      <c r="F160" s="3"/>
      <c r="G160" s="3"/>
      <c r="H160" s="3"/>
      <c r="I160" s="3"/>
      <c r="J160" s="3"/>
      <c r="K160" s="3"/>
      <c r="L160" s="3"/>
      <c r="M160" s="3"/>
      <c r="N160" s="3"/>
      <c r="O160" s="3"/>
      <c r="P160" s="3"/>
      <c r="Q160" s="3"/>
      <c r="R160" s="3"/>
      <c r="S160" s="3"/>
      <c r="T160" s="3"/>
      <c r="U160" s="3"/>
      <c r="V160" s="3"/>
      <c r="W160" s="3"/>
      <c r="X160" s="3"/>
      <c r="Y160" s="3"/>
      <c r="Z160" s="3"/>
      <c r="AA160" s="36"/>
    </row>
    <row r="161" spans="1:27">
      <c r="A161" s="3"/>
      <c r="B161" s="3"/>
      <c r="C161" s="3"/>
      <c r="D161" s="31"/>
      <c r="E161" s="31"/>
      <c r="F161" s="3"/>
      <c r="G161" s="3"/>
      <c r="H161" s="3"/>
      <c r="I161" s="3"/>
      <c r="J161" s="3"/>
      <c r="K161" s="3"/>
      <c r="L161" s="3"/>
      <c r="M161" s="3"/>
      <c r="N161" s="3"/>
      <c r="O161" s="3"/>
      <c r="P161" s="3"/>
      <c r="Q161" s="3"/>
      <c r="R161" s="3"/>
      <c r="S161" s="3"/>
      <c r="T161" s="3"/>
      <c r="U161" s="3"/>
      <c r="V161" s="3"/>
      <c r="W161" s="3"/>
      <c r="X161" s="3"/>
      <c r="Y161" s="3"/>
      <c r="Z161" s="3"/>
      <c r="AA161" s="36"/>
    </row>
    <row r="162" spans="1:27">
      <c r="A162" s="3"/>
      <c r="B162" s="3"/>
      <c r="C162" s="3"/>
      <c r="D162" s="31"/>
      <c r="E162" s="31"/>
      <c r="F162" s="3"/>
      <c r="G162" s="3"/>
      <c r="H162" s="3"/>
      <c r="I162" s="3"/>
      <c r="J162" s="3"/>
      <c r="K162" s="3"/>
      <c r="L162" s="3"/>
      <c r="M162" s="3"/>
      <c r="N162" s="3"/>
      <c r="O162" s="3"/>
      <c r="P162" s="3"/>
      <c r="Q162" s="3"/>
      <c r="R162" s="3"/>
      <c r="S162" s="3"/>
      <c r="T162" s="3"/>
      <c r="U162" s="3"/>
      <c r="V162" s="3"/>
      <c r="W162" s="3"/>
      <c r="X162" s="3"/>
      <c r="Y162" s="3"/>
      <c r="Z162" s="3"/>
      <c r="AA162" s="36"/>
    </row>
    <row r="163" spans="1:27">
      <c r="A163" s="3"/>
      <c r="B163" s="3"/>
      <c r="C163" s="3"/>
      <c r="D163" s="31"/>
      <c r="E163" s="31"/>
      <c r="F163" s="3"/>
      <c r="G163" s="3"/>
      <c r="H163" s="3"/>
      <c r="I163" s="3"/>
      <c r="J163" s="3"/>
      <c r="K163" s="3"/>
      <c r="L163" s="3"/>
      <c r="M163" s="3"/>
      <c r="N163" s="3"/>
      <c r="O163" s="3"/>
      <c r="P163" s="3"/>
      <c r="Q163" s="3"/>
      <c r="R163" s="3"/>
      <c r="S163" s="3"/>
      <c r="T163" s="3"/>
      <c r="U163" s="3"/>
      <c r="V163" s="3"/>
      <c r="W163" s="3"/>
      <c r="X163" s="3"/>
      <c r="Y163" s="3"/>
      <c r="Z163" s="3"/>
      <c r="AA163" s="36"/>
    </row>
    <row r="164" spans="1:27">
      <c r="A164" s="3"/>
      <c r="B164" s="3"/>
      <c r="C164" s="3"/>
      <c r="D164" s="31"/>
      <c r="E164" s="31"/>
      <c r="F164" s="3"/>
      <c r="G164" s="3"/>
      <c r="H164" s="3"/>
      <c r="I164" s="3"/>
      <c r="J164" s="3"/>
      <c r="K164" s="3"/>
      <c r="L164" s="3"/>
      <c r="M164" s="3"/>
      <c r="N164" s="3"/>
      <c r="O164" s="3"/>
      <c r="P164" s="3"/>
      <c r="Q164" s="3"/>
      <c r="R164" s="3"/>
      <c r="S164" s="3"/>
      <c r="T164" s="3"/>
      <c r="U164" s="3"/>
      <c r="V164" s="3"/>
      <c r="W164" s="3"/>
      <c r="X164" s="3"/>
      <c r="Y164" s="3"/>
      <c r="Z164" s="3"/>
      <c r="AA164" s="36"/>
    </row>
    <row r="165" spans="1:27">
      <c r="A165" s="3"/>
      <c r="B165" s="3"/>
      <c r="C165" s="3"/>
      <c r="D165" s="31"/>
      <c r="E165" s="31"/>
      <c r="F165" s="3"/>
      <c r="G165" s="3"/>
      <c r="H165" s="3"/>
      <c r="I165" s="3"/>
      <c r="J165" s="3"/>
      <c r="K165" s="3"/>
      <c r="L165" s="3"/>
      <c r="M165" s="3"/>
      <c r="N165" s="3"/>
      <c r="O165" s="3"/>
      <c r="P165" s="3"/>
      <c r="Q165" s="3"/>
      <c r="R165" s="3"/>
      <c r="S165" s="3"/>
      <c r="T165" s="3"/>
      <c r="U165" s="3"/>
      <c r="V165" s="3"/>
      <c r="W165" s="3"/>
      <c r="X165" s="3"/>
      <c r="Y165" s="3"/>
      <c r="Z165" s="3"/>
      <c r="AA165" s="36"/>
    </row>
    <row r="166" spans="1:27">
      <c r="A166" s="3"/>
      <c r="B166" s="3"/>
      <c r="C166" s="3"/>
      <c r="D166" s="31"/>
      <c r="E166" s="31"/>
      <c r="F166" s="3"/>
      <c r="G166" s="3"/>
      <c r="H166" s="3"/>
      <c r="I166" s="3"/>
      <c r="J166" s="3"/>
      <c r="K166" s="3"/>
      <c r="L166" s="3"/>
      <c r="M166" s="3"/>
      <c r="N166" s="3"/>
      <c r="O166" s="3"/>
      <c r="P166" s="3"/>
      <c r="Q166" s="3"/>
      <c r="R166" s="3"/>
      <c r="S166" s="3"/>
      <c r="T166" s="3"/>
      <c r="U166" s="3"/>
      <c r="V166" s="3"/>
      <c r="W166" s="3"/>
      <c r="X166" s="3"/>
      <c r="Y166" s="3"/>
      <c r="Z166" s="3"/>
      <c r="AA166" s="36"/>
    </row>
    <row r="167" spans="1:27">
      <c r="A167" s="3"/>
      <c r="B167" s="3"/>
      <c r="C167" s="3"/>
      <c r="D167" s="31"/>
      <c r="E167" s="31"/>
      <c r="F167" s="3"/>
      <c r="G167" s="3"/>
      <c r="H167" s="3"/>
      <c r="I167" s="3"/>
      <c r="J167" s="3"/>
      <c r="K167" s="3"/>
      <c r="L167" s="3"/>
      <c r="M167" s="3"/>
      <c r="N167" s="3"/>
      <c r="O167" s="3"/>
      <c r="P167" s="3"/>
      <c r="Q167" s="3"/>
      <c r="R167" s="3"/>
      <c r="S167" s="3"/>
      <c r="T167" s="3"/>
      <c r="U167" s="3"/>
      <c r="V167" s="3"/>
      <c r="W167" s="3"/>
      <c r="X167" s="3"/>
      <c r="Y167" s="3"/>
      <c r="Z167" s="3"/>
      <c r="AA167" s="36"/>
    </row>
    <row r="168" spans="1:27">
      <c r="A168" s="3"/>
      <c r="B168" s="3"/>
      <c r="C168" s="3"/>
      <c r="D168" s="31"/>
      <c r="E168" s="31"/>
      <c r="F168" s="3"/>
      <c r="G168" s="3"/>
      <c r="H168" s="3"/>
      <c r="I168" s="3"/>
      <c r="J168" s="3"/>
      <c r="K168" s="3"/>
      <c r="L168" s="3"/>
      <c r="M168" s="3"/>
      <c r="N168" s="3"/>
      <c r="O168" s="3"/>
      <c r="P168" s="3"/>
      <c r="Q168" s="3"/>
      <c r="R168" s="3"/>
      <c r="S168" s="3"/>
      <c r="T168" s="3"/>
      <c r="U168" s="3"/>
      <c r="V168" s="3"/>
      <c r="W168" s="3"/>
      <c r="X168" s="3"/>
      <c r="Y168" s="3"/>
      <c r="Z168" s="3"/>
      <c r="AA168" s="36"/>
    </row>
    <row r="169" spans="1:27">
      <c r="A169" s="3"/>
      <c r="B169" s="3"/>
      <c r="C169" s="3"/>
      <c r="D169" s="31"/>
      <c r="E169" s="31"/>
      <c r="F169" s="3"/>
      <c r="G169" s="3"/>
      <c r="H169" s="3"/>
      <c r="I169" s="3"/>
      <c r="J169" s="3"/>
      <c r="K169" s="3"/>
      <c r="L169" s="3"/>
      <c r="M169" s="3"/>
      <c r="N169" s="3"/>
      <c r="O169" s="3"/>
      <c r="P169" s="3"/>
      <c r="Q169" s="3"/>
      <c r="R169" s="3"/>
      <c r="S169" s="3"/>
      <c r="T169" s="3"/>
      <c r="U169" s="3"/>
      <c r="V169" s="3"/>
      <c r="W169" s="3"/>
      <c r="X169" s="3"/>
      <c r="Y169" s="3"/>
      <c r="Z169" s="3"/>
      <c r="AA169" s="36"/>
    </row>
    <row r="170" spans="1:27">
      <c r="A170" s="3"/>
      <c r="B170" s="3"/>
      <c r="C170" s="3"/>
      <c r="D170" s="31"/>
      <c r="E170" s="31"/>
      <c r="F170" s="3"/>
      <c r="G170" s="3"/>
      <c r="H170" s="3"/>
      <c r="I170" s="3"/>
      <c r="J170" s="3"/>
      <c r="K170" s="3"/>
      <c r="L170" s="3"/>
      <c r="M170" s="3"/>
      <c r="N170" s="3"/>
      <c r="O170" s="3"/>
      <c r="P170" s="3"/>
      <c r="Q170" s="3"/>
      <c r="R170" s="3"/>
      <c r="S170" s="3"/>
      <c r="T170" s="3"/>
      <c r="U170" s="3"/>
      <c r="V170" s="3"/>
      <c r="W170" s="3"/>
      <c r="X170" s="3"/>
      <c r="Y170" s="3"/>
      <c r="Z170" s="3"/>
      <c r="AA170" s="36"/>
    </row>
    <row r="171" spans="1:27">
      <c r="A171" s="3"/>
      <c r="B171" s="3"/>
      <c r="C171" s="3"/>
      <c r="D171" s="31"/>
      <c r="E171" s="31"/>
      <c r="F171" s="3"/>
      <c r="G171" s="3"/>
      <c r="H171" s="3"/>
      <c r="I171" s="3"/>
      <c r="J171" s="3"/>
      <c r="K171" s="3"/>
      <c r="L171" s="3"/>
      <c r="M171" s="3"/>
      <c r="N171" s="3"/>
      <c r="O171" s="3"/>
      <c r="P171" s="3"/>
      <c r="Q171" s="3"/>
      <c r="R171" s="3"/>
      <c r="S171" s="3"/>
      <c r="T171" s="3"/>
      <c r="U171" s="3"/>
      <c r="V171" s="3"/>
      <c r="W171" s="3"/>
      <c r="X171" s="3"/>
      <c r="Y171" s="3"/>
      <c r="Z171" s="3"/>
      <c r="AA171" s="36"/>
    </row>
    <row r="172" spans="1:27">
      <c r="A172" s="3"/>
      <c r="B172" s="3"/>
      <c r="C172" s="3"/>
      <c r="D172" s="31"/>
      <c r="E172" s="31"/>
      <c r="F172" s="3"/>
      <c r="G172" s="3"/>
      <c r="H172" s="3"/>
      <c r="I172" s="3"/>
      <c r="J172" s="3"/>
      <c r="K172" s="3"/>
      <c r="L172" s="3"/>
      <c r="M172" s="3"/>
      <c r="N172" s="3"/>
      <c r="O172" s="3"/>
      <c r="P172" s="3"/>
      <c r="Q172" s="3"/>
      <c r="R172" s="3"/>
      <c r="S172" s="3"/>
      <c r="T172" s="3"/>
      <c r="U172" s="3"/>
      <c r="V172" s="3"/>
      <c r="W172" s="3"/>
      <c r="X172" s="3"/>
      <c r="Y172" s="3"/>
      <c r="Z172" s="3"/>
      <c r="AA172" s="36"/>
    </row>
    <row r="173" spans="1:27">
      <c r="A173" s="3"/>
      <c r="B173" s="3"/>
      <c r="C173" s="3"/>
      <c r="D173" s="31"/>
      <c r="E173" s="31"/>
      <c r="F173" s="3"/>
      <c r="G173" s="3"/>
      <c r="H173" s="3"/>
      <c r="I173" s="3"/>
      <c r="J173" s="3"/>
      <c r="K173" s="3"/>
      <c r="L173" s="3"/>
      <c r="M173" s="3"/>
      <c r="N173" s="3"/>
      <c r="O173" s="3"/>
      <c r="P173" s="3"/>
      <c r="Q173" s="3"/>
      <c r="R173" s="3"/>
      <c r="S173" s="3"/>
      <c r="T173" s="3"/>
      <c r="U173" s="3"/>
      <c r="V173" s="3"/>
      <c r="W173" s="3"/>
      <c r="X173" s="3"/>
      <c r="Y173" s="3"/>
      <c r="Z173" s="3"/>
      <c r="AA173" s="36"/>
    </row>
    <row r="174" spans="1:27">
      <c r="A174" s="3"/>
      <c r="B174" s="3"/>
      <c r="C174" s="3"/>
      <c r="D174" s="31"/>
      <c r="E174" s="31"/>
      <c r="F174" s="3"/>
      <c r="G174" s="3"/>
      <c r="H174" s="3"/>
      <c r="I174" s="3"/>
      <c r="J174" s="3"/>
      <c r="K174" s="3"/>
      <c r="L174" s="3"/>
      <c r="M174" s="3"/>
      <c r="N174" s="3"/>
      <c r="O174" s="3"/>
      <c r="P174" s="3"/>
      <c r="Q174" s="3"/>
      <c r="R174" s="3"/>
      <c r="S174" s="3"/>
      <c r="T174" s="3"/>
      <c r="U174" s="3"/>
      <c r="V174" s="3"/>
      <c r="W174" s="3"/>
      <c r="X174" s="3"/>
      <c r="Y174" s="3"/>
      <c r="Z174" s="3"/>
      <c r="AA174" s="36"/>
    </row>
    <row r="175" spans="1:27">
      <c r="A175" s="3"/>
      <c r="B175" s="3"/>
      <c r="C175" s="3"/>
      <c r="D175" s="31"/>
      <c r="E175" s="31"/>
      <c r="F175" s="3"/>
      <c r="G175" s="3"/>
      <c r="H175" s="3"/>
      <c r="I175" s="3"/>
      <c r="J175" s="3"/>
      <c r="K175" s="3"/>
      <c r="L175" s="3"/>
      <c r="M175" s="3"/>
      <c r="N175" s="3"/>
      <c r="O175" s="3"/>
      <c r="P175" s="3"/>
      <c r="Q175" s="3"/>
      <c r="R175" s="3"/>
      <c r="S175" s="3"/>
      <c r="T175" s="3"/>
      <c r="U175" s="3"/>
      <c r="V175" s="3"/>
      <c r="W175" s="3"/>
      <c r="X175" s="3"/>
      <c r="Y175" s="3"/>
      <c r="Z175" s="3"/>
      <c r="AA175" s="36"/>
    </row>
    <row r="176" spans="1:27">
      <c r="A176" s="3"/>
      <c r="B176" s="3"/>
      <c r="C176" s="3"/>
      <c r="D176" s="31"/>
      <c r="E176" s="31"/>
      <c r="F176" s="3"/>
      <c r="G176" s="3"/>
      <c r="H176" s="3"/>
      <c r="I176" s="3"/>
      <c r="J176" s="3"/>
      <c r="K176" s="3"/>
      <c r="L176" s="3"/>
      <c r="M176" s="3"/>
      <c r="N176" s="3"/>
      <c r="O176" s="3"/>
      <c r="P176" s="3"/>
      <c r="Q176" s="3"/>
      <c r="R176" s="3"/>
      <c r="S176" s="3"/>
      <c r="T176" s="3"/>
      <c r="U176" s="3"/>
      <c r="V176" s="3"/>
      <c r="W176" s="3"/>
      <c r="X176" s="3"/>
      <c r="Y176" s="3"/>
      <c r="Z176" s="3"/>
      <c r="AA176" s="36"/>
    </row>
    <row r="177" spans="1:27">
      <c r="A177" s="3"/>
      <c r="B177" s="3"/>
      <c r="C177" s="3"/>
      <c r="D177" s="31"/>
      <c r="E177" s="31"/>
      <c r="F177" s="3"/>
      <c r="G177" s="3"/>
      <c r="H177" s="3"/>
      <c r="I177" s="3"/>
      <c r="J177" s="3"/>
      <c r="K177" s="3"/>
      <c r="L177" s="3"/>
      <c r="M177" s="3"/>
      <c r="N177" s="3"/>
      <c r="O177" s="3"/>
      <c r="P177" s="3"/>
      <c r="Q177" s="3"/>
      <c r="R177" s="3"/>
      <c r="S177" s="3"/>
      <c r="T177" s="3"/>
      <c r="U177" s="3"/>
      <c r="V177" s="3"/>
      <c r="W177" s="3"/>
      <c r="X177" s="3"/>
      <c r="Y177" s="3"/>
      <c r="Z177" s="3"/>
      <c r="AA177" s="36"/>
    </row>
    <row r="178" spans="1:27">
      <c r="A178" s="3"/>
      <c r="B178" s="3"/>
      <c r="C178" s="3"/>
      <c r="D178" s="31"/>
      <c r="E178" s="31"/>
      <c r="F178" s="3"/>
      <c r="G178" s="3"/>
      <c r="H178" s="3"/>
      <c r="I178" s="3"/>
      <c r="J178" s="3"/>
      <c r="K178" s="3"/>
      <c r="L178" s="3"/>
      <c r="M178" s="3"/>
      <c r="N178" s="3"/>
      <c r="O178" s="3"/>
      <c r="P178" s="3"/>
      <c r="Q178" s="3"/>
      <c r="R178" s="3"/>
      <c r="S178" s="3"/>
      <c r="T178" s="3"/>
      <c r="U178" s="3"/>
      <c r="V178" s="3"/>
      <c r="W178" s="3"/>
      <c r="X178" s="3"/>
      <c r="Y178" s="3"/>
      <c r="Z178" s="3"/>
      <c r="AA178" s="36"/>
    </row>
    <row r="179" spans="1:27">
      <c r="A179" s="3"/>
      <c r="B179" s="3"/>
      <c r="C179" s="3"/>
      <c r="D179" s="31"/>
      <c r="E179" s="31"/>
      <c r="F179" s="3"/>
      <c r="G179" s="3"/>
      <c r="H179" s="3"/>
      <c r="I179" s="3"/>
      <c r="J179" s="3"/>
      <c r="K179" s="3"/>
      <c r="L179" s="3"/>
      <c r="M179" s="3"/>
      <c r="N179" s="3"/>
      <c r="O179" s="3"/>
      <c r="P179" s="3"/>
      <c r="Q179" s="3"/>
      <c r="R179" s="3"/>
      <c r="S179" s="3"/>
      <c r="T179" s="3"/>
      <c r="U179" s="3"/>
      <c r="V179" s="3"/>
      <c r="W179" s="3"/>
      <c r="X179" s="3"/>
      <c r="Y179" s="3"/>
      <c r="Z179" s="3"/>
      <c r="AA179" s="36"/>
    </row>
    <row r="180" spans="1:27">
      <c r="A180" s="3"/>
      <c r="B180" s="3"/>
      <c r="C180" s="3"/>
      <c r="D180" s="31"/>
      <c r="E180" s="31"/>
      <c r="F180" s="3"/>
      <c r="G180" s="3"/>
      <c r="H180" s="3"/>
      <c r="I180" s="3"/>
      <c r="J180" s="3"/>
      <c r="K180" s="3"/>
      <c r="L180" s="3"/>
      <c r="M180" s="3"/>
      <c r="N180" s="3"/>
      <c r="O180" s="3"/>
      <c r="P180" s="3"/>
      <c r="Q180" s="3"/>
      <c r="R180" s="3"/>
      <c r="S180" s="3"/>
      <c r="T180" s="3"/>
      <c r="U180" s="3"/>
      <c r="V180" s="3"/>
      <c r="W180" s="3"/>
      <c r="X180" s="3"/>
      <c r="Y180" s="3"/>
      <c r="Z180" s="3"/>
      <c r="AA180" s="36"/>
    </row>
    <row r="181" spans="1:27">
      <c r="A181" s="3"/>
      <c r="B181" s="3"/>
      <c r="C181" s="3"/>
      <c r="D181" s="31"/>
      <c r="E181" s="31"/>
      <c r="F181" s="3"/>
      <c r="G181" s="3"/>
      <c r="H181" s="3"/>
      <c r="I181" s="3"/>
      <c r="J181" s="3"/>
      <c r="K181" s="3"/>
      <c r="L181" s="3"/>
      <c r="M181" s="3"/>
      <c r="N181" s="3"/>
      <c r="O181" s="3"/>
      <c r="P181" s="3"/>
      <c r="Q181" s="3"/>
      <c r="R181" s="3"/>
      <c r="S181" s="3"/>
      <c r="T181" s="3"/>
      <c r="U181" s="3"/>
      <c r="V181" s="3"/>
      <c r="W181" s="3"/>
      <c r="X181" s="3"/>
      <c r="Y181" s="3"/>
      <c r="Z181" s="3"/>
      <c r="AA181" s="36"/>
    </row>
    <row r="182" spans="1:27">
      <c r="A182" s="3"/>
      <c r="B182" s="3"/>
      <c r="C182" s="3"/>
      <c r="D182" s="31"/>
      <c r="E182" s="31"/>
      <c r="F182" s="3"/>
      <c r="G182" s="3"/>
      <c r="H182" s="3"/>
      <c r="I182" s="3"/>
      <c r="J182" s="3"/>
      <c r="K182" s="3"/>
      <c r="L182" s="3"/>
      <c r="M182" s="3"/>
      <c r="N182" s="3"/>
      <c r="O182" s="3"/>
      <c r="P182" s="3"/>
      <c r="Q182" s="3"/>
      <c r="R182" s="3"/>
      <c r="S182" s="3"/>
      <c r="T182" s="3"/>
      <c r="U182" s="3"/>
      <c r="V182" s="3"/>
      <c r="W182" s="3"/>
      <c r="X182" s="3"/>
      <c r="Y182" s="3"/>
      <c r="Z182" s="3"/>
      <c r="AA182" s="36"/>
    </row>
    <row r="183" spans="1:27">
      <c r="A183" s="3"/>
      <c r="B183" s="3"/>
      <c r="C183" s="3"/>
      <c r="D183" s="31"/>
      <c r="E183" s="31"/>
      <c r="F183" s="3"/>
      <c r="G183" s="3"/>
      <c r="H183" s="3"/>
      <c r="I183" s="3"/>
      <c r="J183" s="3"/>
      <c r="K183" s="3"/>
      <c r="L183" s="3"/>
      <c r="M183" s="3"/>
      <c r="N183" s="3"/>
      <c r="O183" s="3"/>
      <c r="P183" s="3"/>
      <c r="Q183" s="3"/>
      <c r="R183" s="3"/>
      <c r="S183" s="3"/>
      <c r="T183" s="3"/>
      <c r="U183" s="3"/>
      <c r="V183" s="3"/>
      <c r="W183" s="3"/>
      <c r="X183" s="3"/>
      <c r="Y183" s="3"/>
      <c r="Z183" s="3"/>
      <c r="AA183" s="36"/>
    </row>
    <row r="184" spans="1:27">
      <c r="A184" s="3"/>
      <c r="B184" s="3"/>
      <c r="C184" s="3"/>
      <c r="D184" s="31"/>
      <c r="E184" s="31"/>
      <c r="F184" s="3"/>
      <c r="G184" s="3"/>
      <c r="H184" s="3"/>
      <c r="I184" s="3"/>
      <c r="J184" s="3"/>
      <c r="K184" s="3"/>
      <c r="L184" s="3"/>
      <c r="M184" s="3"/>
      <c r="N184" s="3"/>
      <c r="O184" s="3"/>
      <c r="P184" s="3"/>
      <c r="Q184" s="3"/>
      <c r="R184" s="3"/>
      <c r="S184" s="3"/>
      <c r="T184" s="3"/>
      <c r="U184" s="3"/>
      <c r="V184" s="3"/>
      <c r="W184" s="3"/>
      <c r="X184" s="3"/>
      <c r="Y184" s="3"/>
      <c r="Z184" s="3"/>
      <c r="AA184" s="36"/>
    </row>
    <row r="185" spans="1:27">
      <c r="A185" s="3"/>
      <c r="B185" s="3"/>
      <c r="C185" s="3"/>
      <c r="D185" s="31"/>
      <c r="E185" s="31"/>
      <c r="F185" s="3"/>
      <c r="G185" s="3"/>
      <c r="H185" s="3"/>
      <c r="I185" s="3"/>
      <c r="J185" s="3"/>
      <c r="K185" s="3"/>
      <c r="L185" s="3"/>
      <c r="M185" s="3"/>
      <c r="N185" s="3"/>
      <c r="O185" s="3"/>
      <c r="P185" s="3"/>
      <c r="Q185" s="3"/>
      <c r="R185" s="3"/>
      <c r="S185" s="3"/>
      <c r="T185" s="3"/>
      <c r="U185" s="3"/>
      <c r="V185" s="3"/>
      <c r="W185" s="3"/>
      <c r="X185" s="3"/>
      <c r="Y185" s="3"/>
      <c r="Z185" s="3"/>
      <c r="AA185" s="36"/>
    </row>
    <row r="186" spans="1:27">
      <c r="A186" s="3"/>
      <c r="B186" s="3"/>
      <c r="C186" s="3"/>
      <c r="D186" s="31"/>
      <c r="E186" s="31"/>
      <c r="F186" s="3"/>
      <c r="G186" s="3"/>
      <c r="H186" s="3"/>
      <c r="I186" s="3"/>
      <c r="J186" s="3"/>
      <c r="K186" s="3"/>
      <c r="L186" s="3"/>
      <c r="M186" s="3"/>
      <c r="N186" s="3"/>
      <c r="O186" s="3"/>
      <c r="P186" s="3"/>
      <c r="Q186" s="3"/>
      <c r="R186" s="3"/>
      <c r="S186" s="3"/>
      <c r="T186" s="3"/>
      <c r="U186" s="3"/>
      <c r="V186" s="3"/>
      <c r="W186" s="3"/>
      <c r="X186" s="3"/>
      <c r="Y186" s="3"/>
      <c r="Z186" s="3"/>
      <c r="AA186" s="36"/>
    </row>
    <row r="187" spans="1:27">
      <c r="A187" s="3"/>
      <c r="B187" s="3"/>
      <c r="C187" s="3"/>
      <c r="D187" s="31"/>
      <c r="E187" s="31"/>
      <c r="F187" s="3"/>
      <c r="G187" s="3"/>
      <c r="H187" s="3"/>
      <c r="I187" s="3"/>
      <c r="J187" s="3"/>
      <c r="K187" s="3"/>
      <c r="L187" s="3"/>
      <c r="M187" s="3"/>
      <c r="N187" s="3"/>
      <c r="O187" s="3"/>
      <c r="P187" s="3"/>
      <c r="Q187" s="3"/>
      <c r="R187" s="3"/>
      <c r="S187" s="3"/>
      <c r="T187" s="3"/>
      <c r="U187" s="3"/>
      <c r="V187" s="3"/>
      <c r="W187" s="3"/>
      <c r="X187" s="3"/>
      <c r="Y187" s="3"/>
      <c r="Z187" s="3"/>
      <c r="AA187" s="36"/>
    </row>
    <row r="188" spans="1:27">
      <c r="A188" s="3"/>
      <c r="B188" s="3"/>
      <c r="C188" s="3"/>
      <c r="D188" s="31"/>
      <c r="E188" s="31"/>
      <c r="F188" s="3"/>
      <c r="G188" s="3"/>
      <c r="H188" s="3"/>
      <c r="I188" s="3"/>
      <c r="J188" s="3"/>
      <c r="K188" s="3"/>
      <c r="L188" s="3"/>
      <c r="M188" s="3"/>
      <c r="N188" s="3"/>
      <c r="O188" s="3"/>
      <c r="P188" s="3"/>
      <c r="Q188" s="3"/>
      <c r="R188" s="3"/>
      <c r="S188" s="3"/>
      <c r="T188" s="3"/>
      <c r="U188" s="3"/>
      <c r="V188" s="3"/>
      <c r="W188" s="3"/>
      <c r="X188" s="3"/>
      <c r="Y188" s="3"/>
      <c r="Z188" s="3"/>
      <c r="AA188" s="36"/>
    </row>
    <row r="189" spans="1:27">
      <c r="A189" s="3"/>
      <c r="B189" s="3"/>
      <c r="C189" s="3"/>
      <c r="D189" s="31"/>
      <c r="E189" s="31"/>
      <c r="F189" s="3"/>
      <c r="G189" s="3"/>
      <c r="H189" s="3"/>
      <c r="I189" s="3"/>
      <c r="J189" s="3"/>
      <c r="K189" s="3"/>
      <c r="L189" s="3"/>
      <c r="M189" s="3"/>
      <c r="N189" s="3"/>
      <c r="O189" s="3"/>
      <c r="P189" s="3"/>
      <c r="Q189" s="3"/>
      <c r="R189" s="3"/>
      <c r="S189" s="3"/>
      <c r="T189" s="3"/>
      <c r="U189" s="3"/>
      <c r="V189" s="3"/>
      <c r="W189" s="3"/>
      <c r="X189" s="3"/>
      <c r="Y189" s="3"/>
      <c r="Z189" s="3"/>
      <c r="AA189" s="36"/>
    </row>
    <row r="190" spans="1:27">
      <c r="A190" s="3"/>
      <c r="B190" s="3"/>
      <c r="C190" s="3"/>
      <c r="D190" s="31"/>
      <c r="E190" s="31"/>
      <c r="F190" s="3"/>
      <c r="G190" s="3"/>
      <c r="H190" s="3"/>
      <c r="I190" s="3"/>
      <c r="J190" s="3"/>
      <c r="K190" s="3"/>
      <c r="L190" s="3"/>
      <c r="M190" s="3"/>
      <c r="N190" s="3"/>
      <c r="O190" s="3"/>
      <c r="P190" s="3"/>
      <c r="Q190" s="3"/>
      <c r="R190" s="3"/>
      <c r="S190" s="3"/>
      <c r="T190" s="3"/>
      <c r="U190" s="3"/>
      <c r="V190" s="3"/>
      <c r="W190" s="3"/>
      <c r="X190" s="3"/>
      <c r="Y190" s="3"/>
      <c r="Z190" s="3"/>
      <c r="AA190" s="36"/>
    </row>
    <row r="191" spans="1:27">
      <c r="A191" s="3"/>
      <c r="B191" s="3"/>
      <c r="C191" s="3"/>
      <c r="D191" s="31"/>
      <c r="E191" s="31"/>
      <c r="F191" s="3"/>
      <c r="G191" s="3"/>
      <c r="H191" s="3"/>
      <c r="I191" s="3"/>
      <c r="J191" s="3"/>
      <c r="K191" s="3"/>
      <c r="L191" s="3"/>
      <c r="M191" s="3"/>
      <c r="N191" s="3"/>
      <c r="O191" s="3"/>
      <c r="P191" s="3"/>
      <c r="Q191" s="3"/>
      <c r="R191" s="3"/>
      <c r="S191" s="3"/>
      <c r="T191" s="3"/>
      <c r="U191" s="3"/>
      <c r="V191" s="3"/>
      <c r="W191" s="3"/>
      <c r="X191" s="3"/>
      <c r="Y191" s="3"/>
      <c r="Z191" s="3"/>
      <c r="AA191" s="36"/>
    </row>
    <row r="192" spans="1:27">
      <c r="A192" s="3"/>
      <c r="B192" s="3"/>
      <c r="C192" s="3"/>
      <c r="D192" s="31"/>
      <c r="E192" s="31"/>
      <c r="F192" s="3"/>
      <c r="G192" s="3"/>
      <c r="H192" s="3"/>
      <c r="I192" s="3"/>
      <c r="J192" s="3"/>
      <c r="K192" s="3"/>
      <c r="L192" s="3"/>
      <c r="M192" s="3"/>
      <c r="N192" s="3"/>
      <c r="O192" s="3"/>
      <c r="P192" s="3"/>
      <c r="Q192" s="3"/>
      <c r="R192" s="3"/>
      <c r="S192" s="3"/>
      <c r="T192" s="3"/>
      <c r="U192" s="3"/>
      <c r="V192" s="3"/>
      <c r="W192" s="3"/>
      <c r="X192" s="3"/>
      <c r="Y192" s="3"/>
      <c r="Z192" s="3"/>
      <c r="AA192" s="36"/>
    </row>
    <row r="193" spans="1:27">
      <c r="A193" s="3"/>
      <c r="B193" s="3"/>
      <c r="C193" s="3"/>
      <c r="D193" s="31"/>
      <c r="E193" s="31"/>
      <c r="F193" s="3"/>
      <c r="G193" s="3"/>
      <c r="H193" s="3"/>
      <c r="I193" s="3"/>
      <c r="J193" s="3"/>
      <c r="K193" s="3"/>
      <c r="L193" s="3"/>
      <c r="M193" s="3"/>
      <c r="N193" s="3"/>
      <c r="O193" s="3"/>
      <c r="P193" s="3"/>
      <c r="Q193" s="3"/>
      <c r="R193" s="3"/>
      <c r="S193" s="3"/>
      <c r="T193" s="3"/>
      <c r="U193" s="3"/>
      <c r="V193" s="3"/>
      <c r="W193" s="3"/>
      <c r="X193" s="3"/>
      <c r="Y193" s="3"/>
      <c r="Z193" s="3"/>
      <c r="AA193" s="36"/>
    </row>
    <row r="194" spans="1:27">
      <c r="A194" s="3"/>
      <c r="B194" s="3"/>
      <c r="C194" s="3"/>
      <c r="D194" s="31"/>
      <c r="E194" s="31"/>
      <c r="F194" s="3"/>
      <c r="G194" s="3"/>
      <c r="H194" s="3"/>
      <c r="I194" s="3"/>
      <c r="J194" s="3"/>
      <c r="K194" s="3"/>
      <c r="L194" s="3"/>
      <c r="M194" s="3"/>
      <c r="N194" s="3"/>
      <c r="O194" s="3"/>
      <c r="P194" s="3"/>
      <c r="Q194" s="3"/>
      <c r="R194" s="3"/>
      <c r="S194" s="3"/>
      <c r="T194" s="3"/>
      <c r="U194" s="3"/>
      <c r="V194" s="3"/>
      <c r="W194" s="3"/>
      <c r="X194" s="3"/>
      <c r="Y194" s="3"/>
      <c r="Z194" s="3"/>
      <c r="AA194" s="36"/>
    </row>
    <row r="195" spans="1:27">
      <c r="A195" s="3"/>
      <c r="B195" s="3"/>
      <c r="C195" s="3"/>
      <c r="D195" s="31"/>
      <c r="E195" s="31"/>
      <c r="F195" s="3"/>
      <c r="G195" s="3"/>
      <c r="H195" s="3"/>
      <c r="I195" s="3"/>
      <c r="J195" s="3"/>
      <c r="K195" s="3"/>
      <c r="L195" s="3"/>
      <c r="M195" s="3"/>
      <c r="N195" s="3"/>
      <c r="O195" s="3"/>
      <c r="P195" s="3"/>
      <c r="Q195" s="3"/>
      <c r="R195" s="3"/>
      <c r="S195" s="3"/>
      <c r="T195" s="3"/>
      <c r="U195" s="3"/>
      <c r="V195" s="3"/>
      <c r="W195" s="3"/>
      <c r="X195" s="3"/>
      <c r="Y195" s="3"/>
      <c r="Z195" s="3"/>
      <c r="AA195" s="36"/>
    </row>
    <row r="196" spans="1:27">
      <c r="A196" s="3"/>
      <c r="B196" s="3"/>
      <c r="C196" s="3"/>
      <c r="D196" s="31"/>
      <c r="E196" s="31"/>
      <c r="F196" s="3"/>
      <c r="G196" s="3"/>
      <c r="H196" s="3"/>
      <c r="I196" s="3"/>
      <c r="J196" s="3"/>
      <c r="K196" s="3"/>
      <c r="L196" s="3"/>
      <c r="M196" s="3"/>
      <c r="N196" s="3"/>
      <c r="O196" s="3"/>
      <c r="P196" s="3"/>
      <c r="Q196" s="3"/>
      <c r="R196" s="3"/>
      <c r="S196" s="3"/>
      <c r="T196" s="3"/>
      <c r="U196" s="3"/>
      <c r="V196" s="3"/>
      <c r="W196" s="3"/>
      <c r="X196" s="3"/>
      <c r="Y196" s="3"/>
      <c r="Z196" s="3"/>
      <c r="AA196" s="36"/>
    </row>
    <row r="197" spans="1:27">
      <c r="A197" s="3"/>
      <c r="B197" s="3"/>
      <c r="C197" s="3"/>
      <c r="D197" s="31"/>
      <c r="E197" s="31"/>
      <c r="F197" s="3"/>
      <c r="G197" s="3"/>
      <c r="H197" s="3"/>
      <c r="I197" s="3"/>
      <c r="J197" s="3"/>
      <c r="K197" s="3"/>
      <c r="L197" s="3"/>
      <c r="M197" s="3"/>
      <c r="N197" s="3"/>
      <c r="O197" s="3"/>
      <c r="P197" s="3"/>
      <c r="Q197" s="3"/>
      <c r="R197" s="3"/>
      <c r="S197" s="3"/>
      <c r="T197" s="3"/>
      <c r="U197" s="3"/>
      <c r="V197" s="3"/>
      <c r="W197" s="3"/>
      <c r="X197" s="3"/>
      <c r="Y197" s="3"/>
      <c r="Z197" s="3"/>
      <c r="AA197" s="36"/>
    </row>
    <row r="198" spans="1:27">
      <c r="A198" s="3"/>
      <c r="B198" s="3"/>
      <c r="C198" s="3"/>
      <c r="D198" s="31"/>
      <c r="E198" s="31"/>
      <c r="F198" s="3"/>
      <c r="G198" s="3"/>
      <c r="H198" s="3"/>
      <c r="I198" s="3"/>
      <c r="J198" s="3"/>
      <c r="K198" s="3"/>
      <c r="L198" s="3"/>
      <c r="M198" s="3"/>
      <c r="N198" s="3"/>
      <c r="O198" s="3"/>
      <c r="P198" s="3"/>
      <c r="Q198" s="3"/>
      <c r="R198" s="3"/>
      <c r="S198" s="3"/>
      <c r="T198" s="3"/>
      <c r="U198" s="3"/>
      <c r="V198" s="3"/>
      <c r="W198" s="3"/>
      <c r="X198" s="3"/>
      <c r="Y198" s="3"/>
      <c r="Z198" s="3"/>
      <c r="AA198" s="36"/>
    </row>
    <row r="199" spans="1:27">
      <c r="A199" s="3"/>
      <c r="B199" s="3"/>
      <c r="C199" s="3"/>
      <c r="D199" s="31"/>
      <c r="E199" s="31"/>
      <c r="F199" s="3"/>
      <c r="G199" s="3"/>
      <c r="H199" s="3"/>
      <c r="I199" s="3"/>
      <c r="J199" s="3"/>
      <c r="K199" s="3"/>
      <c r="L199" s="3"/>
      <c r="M199" s="3"/>
      <c r="N199" s="3"/>
      <c r="O199" s="3"/>
      <c r="P199" s="3"/>
      <c r="Q199" s="3"/>
      <c r="R199" s="3"/>
      <c r="S199" s="3"/>
      <c r="T199" s="3"/>
      <c r="U199" s="3"/>
      <c r="V199" s="3"/>
      <c r="W199" s="3"/>
      <c r="X199" s="3"/>
      <c r="Y199" s="3"/>
      <c r="Z199" s="3"/>
      <c r="AA199" s="36"/>
    </row>
    <row r="200" spans="1:27">
      <c r="A200" s="3"/>
      <c r="B200" s="3"/>
      <c r="C200" s="3"/>
      <c r="D200" s="31"/>
      <c r="E200" s="31"/>
      <c r="F200" s="3"/>
      <c r="G200" s="3"/>
      <c r="H200" s="3"/>
      <c r="I200" s="3"/>
      <c r="J200" s="3"/>
      <c r="K200" s="3"/>
      <c r="L200" s="3"/>
      <c r="M200" s="3"/>
      <c r="N200" s="3"/>
      <c r="O200" s="3"/>
      <c r="P200" s="3"/>
      <c r="Q200" s="3"/>
      <c r="R200" s="3"/>
      <c r="S200" s="3"/>
      <c r="T200" s="3"/>
      <c r="U200" s="3"/>
      <c r="V200" s="3"/>
      <c r="W200" s="3"/>
      <c r="X200" s="3"/>
      <c r="Y200" s="3"/>
      <c r="Z200" s="3"/>
      <c r="AA200" s="36"/>
    </row>
    <row r="201" spans="1:27">
      <c r="A201" s="3"/>
      <c r="B201" s="3"/>
      <c r="C201" s="3"/>
      <c r="D201" s="31"/>
      <c r="E201" s="31"/>
      <c r="F201" s="3"/>
      <c r="G201" s="3"/>
      <c r="H201" s="3"/>
      <c r="I201" s="3"/>
      <c r="J201" s="3"/>
      <c r="K201" s="3"/>
      <c r="L201" s="3"/>
      <c r="M201" s="3"/>
      <c r="N201" s="3"/>
      <c r="O201" s="3"/>
      <c r="P201" s="3"/>
      <c r="Q201" s="3"/>
      <c r="R201" s="3"/>
      <c r="S201" s="3"/>
      <c r="T201" s="3"/>
      <c r="U201" s="3"/>
      <c r="V201" s="3"/>
      <c r="W201" s="3"/>
      <c r="X201" s="3"/>
      <c r="Y201" s="3"/>
      <c r="Z201" s="3"/>
      <c r="AA201" s="36"/>
    </row>
    <row r="202" spans="1:27">
      <c r="A202" s="3"/>
      <c r="B202" s="3"/>
      <c r="C202" s="3"/>
      <c r="D202" s="31"/>
      <c r="E202" s="31"/>
      <c r="F202" s="3"/>
      <c r="G202" s="3"/>
      <c r="H202" s="3"/>
      <c r="I202" s="3"/>
      <c r="J202" s="3"/>
      <c r="K202" s="3"/>
      <c r="L202" s="3"/>
      <c r="M202" s="3"/>
      <c r="N202" s="3"/>
      <c r="O202" s="3"/>
      <c r="P202" s="3"/>
      <c r="Q202" s="3"/>
      <c r="R202" s="3"/>
      <c r="S202" s="3"/>
      <c r="T202" s="3"/>
      <c r="U202" s="3"/>
      <c r="V202" s="3"/>
      <c r="W202" s="3"/>
      <c r="X202" s="3"/>
      <c r="Y202" s="3"/>
      <c r="Z202" s="3"/>
      <c r="AA202" s="36"/>
    </row>
    <row r="203" spans="1:27">
      <c r="A203" s="3"/>
      <c r="B203" s="3"/>
      <c r="C203" s="3"/>
      <c r="D203" s="31"/>
      <c r="E203" s="31"/>
      <c r="F203" s="3"/>
      <c r="G203" s="3"/>
      <c r="H203" s="3"/>
      <c r="I203" s="3"/>
      <c r="J203" s="3"/>
      <c r="K203" s="3"/>
      <c r="L203" s="3"/>
      <c r="M203" s="3"/>
      <c r="N203" s="3"/>
      <c r="O203" s="3"/>
      <c r="P203" s="3"/>
      <c r="Q203" s="3"/>
      <c r="R203" s="3"/>
      <c r="S203" s="3"/>
      <c r="T203" s="3"/>
      <c r="U203" s="3"/>
      <c r="V203" s="3"/>
      <c r="W203" s="3"/>
      <c r="X203" s="3"/>
      <c r="Y203" s="3"/>
      <c r="Z203" s="3"/>
      <c r="AA203" s="36"/>
    </row>
    <row r="204" spans="1:27">
      <c r="A204" s="3"/>
      <c r="B204" s="3"/>
      <c r="C204" s="3"/>
      <c r="D204" s="31"/>
      <c r="E204" s="31"/>
      <c r="F204" s="3"/>
      <c r="G204" s="3"/>
      <c r="H204" s="3"/>
      <c r="I204" s="3"/>
      <c r="J204" s="3"/>
      <c r="K204" s="3"/>
      <c r="L204" s="3"/>
      <c r="M204" s="3"/>
      <c r="N204" s="3"/>
      <c r="O204" s="3"/>
      <c r="P204" s="3"/>
      <c r="Q204" s="3"/>
      <c r="R204" s="3"/>
      <c r="S204" s="3"/>
      <c r="T204" s="3"/>
      <c r="U204" s="3"/>
      <c r="V204" s="3"/>
      <c r="W204" s="3"/>
      <c r="X204" s="3"/>
      <c r="Y204" s="3"/>
      <c r="Z204" s="3"/>
      <c r="AA204" s="36"/>
    </row>
    <row r="205" spans="1:27">
      <c r="A205" s="3"/>
      <c r="B205" s="3"/>
      <c r="C205" s="3"/>
      <c r="D205" s="31"/>
      <c r="E205" s="31"/>
      <c r="F205" s="3"/>
      <c r="G205" s="3"/>
      <c r="H205" s="3"/>
      <c r="I205" s="3"/>
      <c r="J205" s="3"/>
      <c r="K205" s="3"/>
      <c r="L205" s="3"/>
      <c r="M205" s="3"/>
      <c r="N205" s="3"/>
      <c r="O205" s="3"/>
      <c r="P205" s="3"/>
      <c r="Q205" s="3"/>
      <c r="R205" s="3"/>
      <c r="S205" s="3"/>
      <c r="T205" s="3"/>
      <c r="U205" s="3"/>
      <c r="V205" s="3"/>
      <c r="W205" s="3"/>
      <c r="X205" s="3"/>
      <c r="Y205" s="3"/>
      <c r="Z205" s="3"/>
      <c r="AA205" s="36"/>
    </row>
    <row r="206" spans="1:27">
      <c r="A206" s="3"/>
      <c r="B206" s="3"/>
      <c r="C206" s="3"/>
      <c r="D206" s="31"/>
      <c r="E206" s="31"/>
      <c r="F206" s="3"/>
      <c r="G206" s="3"/>
      <c r="H206" s="3"/>
      <c r="I206" s="3"/>
      <c r="J206" s="3"/>
      <c r="K206" s="3"/>
      <c r="L206" s="3"/>
      <c r="M206" s="3"/>
      <c r="N206" s="3"/>
      <c r="O206" s="3"/>
      <c r="P206" s="3"/>
      <c r="Q206" s="3"/>
      <c r="R206" s="3"/>
      <c r="S206" s="3"/>
      <c r="T206" s="3"/>
      <c r="U206" s="3"/>
      <c r="V206" s="3"/>
      <c r="W206" s="3"/>
      <c r="X206" s="3"/>
      <c r="Y206" s="3"/>
      <c r="Z206" s="3"/>
      <c r="AA206" s="36"/>
    </row>
    <row r="207" spans="1:27">
      <c r="A207" s="3"/>
      <c r="B207" s="3"/>
      <c r="C207" s="3"/>
      <c r="D207" s="31"/>
      <c r="E207" s="31"/>
      <c r="F207" s="3"/>
      <c r="G207" s="3"/>
      <c r="H207" s="3"/>
      <c r="I207" s="3"/>
      <c r="J207" s="3"/>
      <c r="K207" s="3"/>
      <c r="L207" s="3"/>
      <c r="M207" s="3"/>
      <c r="N207" s="3"/>
      <c r="O207" s="3"/>
      <c r="P207" s="3"/>
      <c r="Q207" s="3"/>
      <c r="R207" s="3"/>
      <c r="S207" s="3"/>
      <c r="T207" s="3"/>
      <c r="U207" s="3"/>
      <c r="V207" s="3"/>
      <c r="W207" s="3"/>
      <c r="X207" s="3"/>
      <c r="Y207" s="3"/>
      <c r="Z207" s="3"/>
      <c r="AA207" s="36"/>
    </row>
    <row r="208" spans="1:27">
      <c r="A208" s="3"/>
      <c r="B208" s="3"/>
      <c r="C208" s="3"/>
      <c r="D208" s="31"/>
      <c r="E208" s="31"/>
      <c r="F208" s="3"/>
      <c r="G208" s="3"/>
      <c r="H208" s="3"/>
      <c r="I208" s="3"/>
      <c r="J208" s="3"/>
      <c r="K208" s="3"/>
      <c r="L208" s="3"/>
      <c r="M208" s="3"/>
      <c r="N208" s="3"/>
      <c r="O208" s="3"/>
      <c r="P208" s="3"/>
      <c r="Q208" s="3"/>
      <c r="R208" s="3"/>
      <c r="S208" s="3"/>
      <c r="T208" s="3"/>
      <c r="U208" s="3"/>
      <c r="V208" s="3"/>
      <c r="W208" s="3"/>
      <c r="X208" s="3"/>
      <c r="Y208" s="3"/>
      <c r="Z208" s="3"/>
      <c r="AA208" s="36"/>
    </row>
    <row r="209" spans="1:27">
      <c r="A209" s="3"/>
      <c r="B209" s="3"/>
      <c r="C209" s="3"/>
      <c r="D209" s="31"/>
      <c r="E209" s="31"/>
      <c r="F209" s="3"/>
      <c r="G209" s="3"/>
      <c r="H209" s="3"/>
      <c r="I209" s="3"/>
      <c r="J209" s="3"/>
      <c r="K209" s="3"/>
      <c r="L209" s="3"/>
      <c r="M209" s="3"/>
      <c r="N209" s="3"/>
      <c r="O209" s="3"/>
      <c r="P209" s="3"/>
      <c r="Q209" s="3"/>
      <c r="R209" s="3"/>
      <c r="S209" s="3"/>
      <c r="T209" s="3"/>
      <c r="U209" s="3"/>
      <c r="V209" s="3"/>
      <c r="W209" s="3"/>
      <c r="X209" s="3"/>
      <c r="Y209" s="3"/>
      <c r="Z209" s="3"/>
      <c r="AA209" s="36"/>
    </row>
    <row r="210" spans="1:27">
      <c r="A210" s="3"/>
      <c r="B210" s="3"/>
      <c r="C210" s="3"/>
      <c r="D210" s="31"/>
      <c r="E210" s="31"/>
      <c r="F210" s="3"/>
      <c r="G210" s="3"/>
      <c r="H210" s="3"/>
      <c r="I210" s="3"/>
      <c r="J210" s="3"/>
      <c r="K210" s="3"/>
      <c r="L210" s="3"/>
      <c r="M210" s="3"/>
      <c r="N210" s="3"/>
      <c r="O210" s="3"/>
      <c r="P210" s="3"/>
      <c r="Q210" s="3"/>
      <c r="R210" s="3"/>
      <c r="S210" s="3"/>
      <c r="T210" s="3"/>
      <c r="U210" s="3"/>
      <c r="V210" s="3"/>
      <c r="W210" s="3"/>
      <c r="X210" s="3"/>
      <c r="Y210" s="3"/>
      <c r="Z210" s="3"/>
      <c r="AA210" s="36"/>
    </row>
    <row r="211" spans="1:27">
      <c r="A211" s="3"/>
      <c r="B211" s="3"/>
      <c r="C211" s="3"/>
      <c r="D211" s="31"/>
      <c r="E211" s="31"/>
      <c r="F211" s="3"/>
      <c r="G211" s="3"/>
      <c r="H211" s="3"/>
      <c r="I211" s="3"/>
      <c r="J211" s="3"/>
      <c r="K211" s="3"/>
      <c r="L211" s="3"/>
      <c r="M211" s="3"/>
      <c r="N211" s="3"/>
      <c r="O211" s="3"/>
      <c r="P211" s="3"/>
      <c r="Q211" s="3"/>
      <c r="R211" s="3"/>
      <c r="S211" s="3"/>
      <c r="T211" s="3"/>
      <c r="U211" s="3"/>
      <c r="V211" s="3"/>
      <c r="W211" s="3"/>
      <c r="X211" s="3"/>
      <c r="Y211" s="3"/>
      <c r="Z211" s="3"/>
      <c r="AA211" s="36"/>
    </row>
    <row r="212" spans="1:27">
      <c r="A212" s="3"/>
      <c r="B212" s="3"/>
      <c r="C212" s="3"/>
      <c r="D212" s="31"/>
      <c r="E212" s="31"/>
      <c r="F212" s="3"/>
      <c r="G212" s="3"/>
      <c r="H212" s="3"/>
      <c r="I212" s="3"/>
      <c r="J212" s="3"/>
      <c r="K212" s="3"/>
      <c r="L212" s="3"/>
      <c r="M212" s="3"/>
      <c r="N212" s="3"/>
      <c r="O212" s="3"/>
      <c r="P212" s="3"/>
      <c r="Q212" s="3"/>
      <c r="R212" s="3"/>
      <c r="S212" s="3"/>
      <c r="T212" s="3"/>
      <c r="U212" s="3"/>
      <c r="V212" s="3"/>
      <c r="W212" s="3"/>
      <c r="X212" s="3"/>
      <c r="Y212" s="3"/>
      <c r="Z212" s="3"/>
      <c r="AA212" s="36"/>
    </row>
    <row r="213" spans="1:27">
      <c r="A213" s="3"/>
      <c r="B213" s="3"/>
      <c r="C213" s="3"/>
      <c r="D213" s="31"/>
      <c r="E213" s="31"/>
      <c r="F213" s="3"/>
      <c r="G213" s="3"/>
      <c r="H213" s="3"/>
      <c r="I213" s="3"/>
      <c r="J213" s="3"/>
      <c r="K213" s="3"/>
      <c r="L213" s="3"/>
      <c r="M213" s="3"/>
      <c r="N213" s="3"/>
      <c r="O213" s="3"/>
      <c r="P213" s="3"/>
      <c r="Q213" s="3"/>
      <c r="R213" s="3"/>
      <c r="S213" s="3"/>
      <c r="T213" s="3"/>
      <c r="U213" s="3"/>
      <c r="V213" s="3"/>
      <c r="W213" s="3"/>
      <c r="X213" s="3"/>
      <c r="Y213" s="3"/>
      <c r="Z213" s="3"/>
      <c r="AA213" s="36"/>
    </row>
    <row r="214" spans="1:27">
      <c r="A214" s="3"/>
      <c r="B214" s="3"/>
      <c r="C214" s="3"/>
      <c r="D214" s="31"/>
      <c r="E214" s="31"/>
      <c r="F214" s="3"/>
      <c r="G214" s="3"/>
      <c r="H214" s="3"/>
      <c r="I214" s="3"/>
      <c r="J214" s="3"/>
      <c r="K214" s="3"/>
      <c r="L214" s="3"/>
      <c r="M214" s="3"/>
      <c r="N214" s="3"/>
      <c r="O214" s="3"/>
      <c r="P214" s="3"/>
      <c r="Q214" s="3"/>
      <c r="R214" s="3"/>
      <c r="S214" s="3"/>
      <c r="T214" s="3"/>
      <c r="U214" s="3"/>
      <c r="V214" s="3"/>
      <c r="W214" s="3"/>
      <c r="X214" s="3"/>
      <c r="Y214" s="3"/>
      <c r="Z214" s="3"/>
      <c r="AA214" s="36"/>
    </row>
    <row r="215" spans="1:27">
      <c r="A215" s="3"/>
      <c r="B215" s="3"/>
      <c r="C215" s="3"/>
      <c r="D215" s="31"/>
      <c r="E215" s="31"/>
      <c r="F215" s="3"/>
      <c r="G215" s="3"/>
      <c r="H215" s="3"/>
      <c r="I215" s="3"/>
      <c r="J215" s="3"/>
      <c r="K215" s="3"/>
      <c r="L215" s="3"/>
      <c r="M215" s="3"/>
      <c r="N215" s="3"/>
      <c r="O215" s="3"/>
      <c r="P215" s="3"/>
      <c r="Q215" s="3"/>
      <c r="R215" s="3"/>
      <c r="S215" s="3"/>
      <c r="T215" s="3"/>
      <c r="U215" s="3"/>
      <c r="V215" s="3"/>
      <c r="W215" s="3"/>
      <c r="X215" s="3"/>
      <c r="Y215" s="3"/>
      <c r="Z215" s="3"/>
      <c r="AA215" s="36"/>
    </row>
    <row r="216" spans="1:27">
      <c r="A216" s="3"/>
      <c r="B216" s="3"/>
      <c r="C216" s="3"/>
      <c r="D216" s="31"/>
      <c r="E216" s="31"/>
      <c r="F216" s="3"/>
      <c r="G216" s="3"/>
      <c r="H216" s="3"/>
      <c r="I216" s="3"/>
      <c r="J216" s="3"/>
      <c r="K216" s="3"/>
      <c r="L216" s="3"/>
      <c r="M216" s="3"/>
      <c r="N216" s="3"/>
      <c r="O216" s="3"/>
      <c r="P216" s="3"/>
      <c r="Q216" s="3"/>
      <c r="R216" s="3"/>
      <c r="S216" s="3"/>
      <c r="T216" s="3"/>
      <c r="U216" s="3"/>
      <c r="V216" s="3"/>
      <c r="W216" s="3"/>
      <c r="X216" s="3"/>
      <c r="Y216" s="3"/>
      <c r="Z216" s="3"/>
      <c r="AA216" s="36"/>
    </row>
    <row r="217" spans="1:27">
      <c r="A217" s="3"/>
      <c r="B217" s="3"/>
      <c r="C217" s="3"/>
      <c r="D217" s="31"/>
      <c r="E217" s="31"/>
      <c r="F217" s="3"/>
      <c r="G217" s="3"/>
      <c r="H217" s="3"/>
      <c r="I217" s="3"/>
      <c r="J217" s="3"/>
      <c r="K217" s="3"/>
      <c r="L217" s="3"/>
      <c r="M217" s="3"/>
      <c r="N217" s="3"/>
      <c r="O217" s="3"/>
      <c r="P217" s="3"/>
      <c r="Q217" s="3"/>
      <c r="R217" s="3"/>
      <c r="S217" s="3"/>
      <c r="T217" s="3"/>
      <c r="U217" s="3"/>
      <c r="V217" s="3"/>
      <c r="W217" s="3"/>
      <c r="X217" s="3"/>
      <c r="Y217" s="3"/>
      <c r="Z217" s="3"/>
      <c r="AA217" s="36"/>
    </row>
    <row r="218" spans="1:27">
      <c r="A218" s="3"/>
      <c r="B218" s="3"/>
      <c r="C218" s="3"/>
      <c r="D218" s="31"/>
      <c r="E218" s="31"/>
      <c r="F218" s="3"/>
      <c r="G218" s="3"/>
      <c r="H218" s="3"/>
      <c r="I218" s="3"/>
      <c r="J218" s="3"/>
      <c r="K218" s="3"/>
      <c r="L218" s="3"/>
      <c r="M218" s="3"/>
      <c r="N218" s="3"/>
      <c r="O218" s="3"/>
      <c r="P218" s="3"/>
      <c r="Q218" s="3"/>
      <c r="R218" s="3"/>
      <c r="S218" s="3"/>
      <c r="T218" s="3"/>
      <c r="U218" s="3"/>
      <c r="V218" s="3"/>
      <c r="W218" s="3"/>
      <c r="X218" s="3"/>
      <c r="Y218" s="3"/>
      <c r="Z218" s="3"/>
      <c r="AA218" s="36"/>
    </row>
    <row r="219" spans="1:27">
      <c r="A219" s="3"/>
      <c r="B219" s="3"/>
      <c r="C219" s="3"/>
      <c r="D219" s="31"/>
      <c r="E219" s="31"/>
      <c r="F219" s="3"/>
      <c r="G219" s="3"/>
      <c r="H219" s="3"/>
      <c r="I219" s="3"/>
      <c r="J219" s="3"/>
      <c r="K219" s="3"/>
      <c r="L219" s="3"/>
      <c r="M219" s="3"/>
      <c r="N219" s="3"/>
      <c r="O219" s="3"/>
      <c r="P219" s="3"/>
      <c r="Q219" s="3"/>
      <c r="R219" s="3"/>
      <c r="S219" s="3"/>
      <c r="T219" s="3"/>
      <c r="U219" s="3"/>
      <c r="V219" s="3"/>
      <c r="W219" s="3"/>
      <c r="X219" s="3"/>
      <c r="Y219" s="3"/>
      <c r="Z219" s="3"/>
      <c r="AA219" s="36"/>
    </row>
    <row r="220" spans="1:27">
      <c r="A220" s="3"/>
      <c r="B220" s="3"/>
      <c r="C220" s="3"/>
      <c r="D220" s="31"/>
      <c r="E220" s="31"/>
      <c r="F220" s="3"/>
      <c r="G220" s="3"/>
      <c r="H220" s="3"/>
      <c r="I220" s="3"/>
      <c r="J220" s="3"/>
      <c r="K220" s="3"/>
      <c r="L220" s="3"/>
      <c r="M220" s="3"/>
      <c r="N220" s="3"/>
      <c r="O220" s="3"/>
      <c r="P220" s="3"/>
      <c r="Q220" s="3"/>
      <c r="R220" s="3"/>
      <c r="S220" s="3"/>
      <c r="T220" s="3"/>
      <c r="U220" s="3"/>
      <c r="V220" s="3"/>
      <c r="W220" s="3"/>
      <c r="X220" s="3"/>
      <c r="Y220" s="3"/>
      <c r="Z220" s="3"/>
      <c r="AA220" s="36"/>
    </row>
    <row r="221" spans="1:27">
      <c r="A221" s="3"/>
      <c r="B221" s="3"/>
      <c r="C221" s="3"/>
      <c r="D221" s="31"/>
      <c r="E221" s="31"/>
      <c r="F221" s="3"/>
      <c r="G221" s="3"/>
      <c r="H221" s="3"/>
      <c r="I221" s="3"/>
      <c r="J221" s="3"/>
      <c r="K221" s="3"/>
      <c r="L221" s="3"/>
      <c r="M221" s="3"/>
      <c r="N221" s="3"/>
      <c r="O221" s="3"/>
      <c r="P221" s="3"/>
      <c r="Q221" s="3"/>
      <c r="R221" s="3"/>
      <c r="S221" s="3"/>
      <c r="T221" s="3"/>
      <c r="U221" s="3"/>
      <c r="V221" s="3"/>
      <c r="W221" s="3"/>
      <c r="X221" s="3"/>
      <c r="Y221" s="3"/>
      <c r="Z221" s="3"/>
      <c r="AA221" s="36"/>
    </row>
    <row r="222" spans="1:27">
      <c r="A222" s="3"/>
      <c r="B222" s="3"/>
      <c r="C222" s="3"/>
      <c r="D222" s="31"/>
      <c r="E222" s="31"/>
      <c r="F222" s="3"/>
      <c r="G222" s="3"/>
      <c r="H222" s="3"/>
      <c r="I222" s="3"/>
      <c r="J222" s="3"/>
      <c r="K222" s="3"/>
      <c r="L222" s="3"/>
      <c r="M222" s="3"/>
      <c r="N222" s="3"/>
      <c r="O222" s="3"/>
      <c r="P222" s="3"/>
      <c r="Q222" s="3"/>
      <c r="R222" s="3"/>
      <c r="S222" s="3"/>
      <c r="T222" s="3"/>
      <c r="U222" s="3"/>
      <c r="V222" s="3"/>
      <c r="W222" s="3"/>
      <c r="X222" s="3"/>
      <c r="Y222" s="3"/>
      <c r="Z222" s="3"/>
      <c r="AA222" s="36"/>
    </row>
    <row r="223" spans="1:27">
      <c r="A223" s="3"/>
      <c r="B223" s="3"/>
      <c r="C223" s="3"/>
      <c r="D223" s="31"/>
      <c r="E223" s="31"/>
      <c r="F223" s="3"/>
      <c r="G223" s="3"/>
      <c r="H223" s="3"/>
      <c r="I223" s="3"/>
      <c r="J223" s="3"/>
      <c r="K223" s="3"/>
      <c r="L223" s="3"/>
      <c r="M223" s="3"/>
      <c r="N223" s="3"/>
      <c r="O223" s="3"/>
      <c r="P223" s="3"/>
      <c r="Q223" s="3"/>
      <c r="R223" s="3"/>
      <c r="S223" s="3"/>
      <c r="T223" s="3"/>
      <c r="U223" s="3"/>
      <c r="V223" s="3"/>
      <c r="W223" s="3"/>
      <c r="X223" s="3"/>
      <c r="Y223" s="3"/>
      <c r="Z223" s="3"/>
      <c r="AA223" s="36"/>
    </row>
    <row r="224" spans="1:27">
      <c r="A224" s="3"/>
      <c r="B224" s="3"/>
      <c r="C224" s="3"/>
      <c r="D224" s="31"/>
      <c r="E224" s="31"/>
      <c r="F224" s="3"/>
      <c r="G224" s="3"/>
      <c r="H224" s="3"/>
      <c r="I224" s="3"/>
      <c r="J224" s="3"/>
      <c r="K224" s="3"/>
      <c r="L224" s="3"/>
      <c r="M224" s="3"/>
      <c r="N224" s="3"/>
      <c r="O224" s="3"/>
      <c r="P224" s="3"/>
      <c r="Q224" s="3"/>
      <c r="R224" s="3"/>
      <c r="S224" s="3"/>
      <c r="T224" s="3"/>
      <c r="U224" s="3"/>
      <c r="V224" s="3"/>
      <c r="W224" s="3"/>
      <c r="X224" s="3"/>
      <c r="Y224" s="3"/>
      <c r="Z224" s="3"/>
      <c r="AA224" s="36"/>
    </row>
    <row r="225" spans="1:27">
      <c r="A225" s="3"/>
      <c r="B225" s="3"/>
      <c r="C225" s="3"/>
      <c r="D225" s="31"/>
      <c r="E225" s="31"/>
      <c r="F225" s="3"/>
      <c r="G225" s="3"/>
      <c r="H225" s="3"/>
      <c r="I225" s="3"/>
      <c r="J225" s="3"/>
      <c r="K225" s="3"/>
      <c r="L225" s="3"/>
      <c r="M225" s="3"/>
      <c r="N225" s="3"/>
      <c r="O225" s="3"/>
      <c r="P225" s="3"/>
      <c r="Q225" s="3"/>
      <c r="R225" s="3"/>
      <c r="S225" s="3"/>
      <c r="T225" s="3"/>
      <c r="U225" s="3"/>
      <c r="V225" s="3"/>
      <c r="W225" s="3"/>
      <c r="X225" s="3"/>
      <c r="Y225" s="3"/>
      <c r="Z225" s="3"/>
      <c r="AA225" s="36"/>
    </row>
    <row r="226" spans="1:27">
      <c r="A226" s="3"/>
      <c r="B226" s="3"/>
      <c r="C226" s="3"/>
      <c r="D226" s="31"/>
      <c r="E226" s="31"/>
      <c r="F226" s="3"/>
      <c r="G226" s="3"/>
      <c r="H226" s="3"/>
      <c r="I226" s="3"/>
      <c r="J226" s="3"/>
      <c r="K226" s="3"/>
      <c r="L226" s="3"/>
      <c r="M226" s="3"/>
      <c r="N226" s="3"/>
      <c r="O226" s="3"/>
      <c r="P226" s="3"/>
      <c r="Q226" s="3"/>
      <c r="R226" s="3"/>
      <c r="S226" s="3"/>
      <c r="T226" s="3"/>
      <c r="U226" s="3"/>
      <c r="V226" s="3"/>
      <c r="W226" s="3"/>
      <c r="X226" s="3"/>
      <c r="Y226" s="3"/>
      <c r="Z226" s="3"/>
      <c r="AA226" s="36"/>
    </row>
    <row r="227" spans="1:27">
      <c r="A227" s="3"/>
      <c r="B227" s="3"/>
      <c r="C227" s="3"/>
      <c r="D227" s="31"/>
      <c r="E227" s="31"/>
      <c r="F227" s="3"/>
      <c r="G227" s="3"/>
      <c r="H227" s="3"/>
      <c r="I227" s="3"/>
      <c r="J227" s="3"/>
      <c r="K227" s="3"/>
      <c r="L227" s="3"/>
      <c r="M227" s="3"/>
      <c r="N227" s="3"/>
      <c r="O227" s="3"/>
      <c r="P227" s="3"/>
      <c r="Q227" s="3"/>
      <c r="R227" s="3"/>
      <c r="S227" s="3"/>
      <c r="T227" s="3"/>
      <c r="U227" s="3"/>
      <c r="V227" s="3"/>
      <c r="W227" s="3"/>
      <c r="X227" s="3"/>
      <c r="Y227" s="3"/>
      <c r="Z227" s="3"/>
      <c r="AA227" s="36"/>
    </row>
    <row r="228" spans="1:27">
      <c r="A228" s="3"/>
      <c r="B228" s="3"/>
      <c r="C228" s="3"/>
      <c r="D228" s="31"/>
      <c r="E228" s="31"/>
      <c r="F228" s="3"/>
      <c r="G228" s="3"/>
      <c r="H228" s="3"/>
      <c r="I228" s="3"/>
      <c r="J228" s="3"/>
      <c r="K228" s="3"/>
      <c r="L228" s="3"/>
      <c r="M228" s="3"/>
      <c r="N228" s="3"/>
      <c r="O228" s="3"/>
      <c r="P228" s="3"/>
      <c r="Q228" s="3"/>
      <c r="R228" s="3"/>
      <c r="S228" s="3"/>
      <c r="T228" s="3"/>
      <c r="U228" s="3"/>
      <c r="V228" s="3"/>
      <c r="W228" s="3"/>
      <c r="X228" s="3"/>
      <c r="Y228" s="3"/>
      <c r="Z228" s="3"/>
      <c r="AA228" s="36"/>
    </row>
    <row r="229" spans="1:27">
      <c r="A229" s="3"/>
      <c r="B229" s="3"/>
      <c r="C229" s="3"/>
      <c r="D229" s="31"/>
      <c r="E229" s="31"/>
      <c r="F229" s="3"/>
      <c r="G229" s="3"/>
      <c r="H229" s="3"/>
      <c r="I229" s="3"/>
      <c r="J229" s="3"/>
      <c r="K229" s="3"/>
      <c r="L229" s="3"/>
      <c r="M229" s="3"/>
      <c r="N229" s="3"/>
      <c r="O229" s="3"/>
      <c r="P229" s="3"/>
      <c r="Q229" s="3"/>
      <c r="R229" s="3"/>
      <c r="S229" s="3"/>
      <c r="T229" s="3"/>
      <c r="U229" s="3"/>
      <c r="V229" s="3"/>
      <c r="W229" s="3"/>
      <c r="X229" s="3"/>
      <c r="Y229" s="3"/>
      <c r="Z229" s="3"/>
      <c r="AA229" s="36"/>
    </row>
    <row r="230" spans="1:27">
      <c r="A230" s="3"/>
      <c r="B230" s="3"/>
      <c r="C230" s="3"/>
      <c r="D230" s="31"/>
      <c r="E230" s="31"/>
      <c r="F230" s="3"/>
      <c r="G230" s="3"/>
      <c r="H230" s="3"/>
      <c r="I230" s="3"/>
      <c r="J230" s="3"/>
      <c r="K230" s="3"/>
      <c r="L230" s="3"/>
      <c r="M230" s="3"/>
      <c r="N230" s="3"/>
      <c r="O230" s="3"/>
      <c r="P230" s="3"/>
      <c r="Q230" s="3"/>
      <c r="R230" s="3"/>
      <c r="S230" s="3"/>
      <c r="T230" s="3"/>
      <c r="U230" s="3"/>
      <c r="V230" s="3"/>
      <c r="W230" s="3"/>
      <c r="X230" s="3"/>
      <c r="Y230" s="3"/>
      <c r="Z230" s="3"/>
      <c r="AA230" s="36"/>
    </row>
    <row r="231" spans="1:27">
      <c r="A231" s="3"/>
      <c r="B231" s="3"/>
      <c r="C231" s="3"/>
      <c r="D231" s="31"/>
      <c r="E231" s="31"/>
      <c r="F231" s="3"/>
      <c r="G231" s="3"/>
      <c r="H231" s="3"/>
      <c r="I231" s="3"/>
      <c r="J231" s="3"/>
      <c r="K231" s="3"/>
      <c r="L231" s="3"/>
      <c r="M231" s="3"/>
      <c r="N231" s="3"/>
      <c r="O231" s="3"/>
      <c r="P231" s="3"/>
      <c r="Q231" s="3"/>
      <c r="R231" s="3"/>
      <c r="S231" s="3"/>
      <c r="T231" s="3"/>
      <c r="U231" s="3"/>
      <c r="V231" s="3"/>
      <c r="W231" s="3"/>
      <c r="X231" s="3"/>
      <c r="Y231" s="3"/>
      <c r="Z231" s="3"/>
      <c r="AA231" s="36"/>
    </row>
    <row r="232" spans="1:27">
      <c r="A232" s="3"/>
      <c r="B232" s="3"/>
      <c r="C232" s="3"/>
      <c r="D232" s="31"/>
      <c r="E232" s="31"/>
      <c r="F232" s="3"/>
      <c r="G232" s="3"/>
      <c r="H232" s="3"/>
      <c r="I232" s="3"/>
      <c r="J232" s="3"/>
      <c r="K232" s="3"/>
      <c r="L232" s="3"/>
      <c r="M232" s="3"/>
      <c r="N232" s="3"/>
      <c r="O232" s="3"/>
      <c r="P232" s="3"/>
      <c r="Q232" s="3"/>
      <c r="R232" s="3"/>
      <c r="S232" s="3"/>
      <c r="T232" s="3"/>
      <c r="U232" s="3"/>
      <c r="V232" s="3"/>
      <c r="W232" s="3"/>
      <c r="X232" s="3"/>
      <c r="Y232" s="3"/>
      <c r="Z232" s="3"/>
      <c r="AA232" s="36"/>
    </row>
    <row r="233" spans="1:27">
      <c r="A233" s="3"/>
      <c r="B233" s="3"/>
      <c r="C233" s="3"/>
      <c r="D233" s="31"/>
      <c r="E233" s="31"/>
      <c r="F233" s="3"/>
      <c r="G233" s="3"/>
      <c r="H233" s="3"/>
      <c r="I233" s="3"/>
      <c r="J233" s="3"/>
      <c r="K233" s="3"/>
      <c r="L233" s="3"/>
      <c r="M233" s="3"/>
      <c r="N233" s="3"/>
      <c r="O233" s="3"/>
      <c r="P233" s="3"/>
      <c r="Q233" s="3"/>
      <c r="R233" s="3"/>
      <c r="S233" s="3"/>
      <c r="T233" s="3"/>
      <c r="U233" s="3"/>
      <c r="V233" s="3"/>
      <c r="W233" s="3"/>
      <c r="X233" s="3"/>
      <c r="Y233" s="3"/>
      <c r="Z233" s="3"/>
      <c r="AA233" s="36"/>
    </row>
    <row r="234" spans="1:27">
      <c r="A234" s="3"/>
      <c r="B234" s="3"/>
      <c r="C234" s="3"/>
      <c r="D234" s="31"/>
      <c r="E234" s="31"/>
      <c r="F234" s="3"/>
      <c r="G234" s="3"/>
      <c r="H234" s="3"/>
      <c r="I234" s="3"/>
      <c r="J234" s="3"/>
      <c r="K234" s="3"/>
      <c r="L234" s="3"/>
      <c r="M234" s="3"/>
      <c r="N234" s="3"/>
      <c r="O234" s="3"/>
      <c r="P234" s="3"/>
      <c r="Q234" s="3"/>
      <c r="R234" s="3"/>
      <c r="S234" s="3"/>
      <c r="T234" s="3"/>
      <c r="U234" s="3"/>
      <c r="V234" s="3"/>
      <c r="W234" s="3"/>
      <c r="X234" s="3"/>
      <c r="Y234" s="3"/>
      <c r="Z234" s="3"/>
      <c r="AA234" s="36"/>
    </row>
    <row r="235" spans="1:27">
      <c r="A235" s="3"/>
      <c r="B235" s="3"/>
      <c r="C235" s="3"/>
      <c r="D235" s="31"/>
      <c r="E235" s="31"/>
      <c r="F235" s="3"/>
      <c r="G235" s="3"/>
      <c r="H235" s="3"/>
      <c r="I235" s="3"/>
      <c r="J235" s="3"/>
      <c r="K235" s="3"/>
      <c r="L235" s="3"/>
      <c r="M235" s="3"/>
      <c r="N235" s="3"/>
      <c r="O235" s="3"/>
      <c r="P235" s="3"/>
      <c r="Q235" s="3"/>
      <c r="R235" s="3"/>
      <c r="S235" s="3"/>
      <c r="T235" s="3"/>
      <c r="U235" s="3"/>
      <c r="V235" s="3"/>
      <c r="W235" s="3"/>
      <c r="X235" s="3"/>
      <c r="Y235" s="3"/>
      <c r="Z235" s="3"/>
      <c r="AA235" s="36"/>
    </row>
    <row r="236" spans="1:27">
      <c r="A236" s="3"/>
      <c r="B236" s="3"/>
      <c r="C236" s="3"/>
      <c r="D236" s="31"/>
      <c r="E236" s="31"/>
      <c r="F236" s="3"/>
      <c r="G236" s="3"/>
      <c r="H236" s="3"/>
      <c r="I236" s="3"/>
      <c r="J236" s="3"/>
      <c r="K236" s="3"/>
      <c r="L236" s="3"/>
      <c r="M236" s="3"/>
      <c r="N236" s="3"/>
      <c r="O236" s="3"/>
      <c r="P236" s="3"/>
      <c r="Q236" s="3"/>
      <c r="R236" s="3"/>
      <c r="S236" s="3"/>
      <c r="T236" s="3"/>
      <c r="U236" s="3"/>
      <c r="V236" s="3"/>
      <c r="W236" s="3"/>
      <c r="X236" s="3"/>
      <c r="Y236" s="3"/>
      <c r="Z236" s="3"/>
      <c r="AA236" s="36"/>
    </row>
    <row r="237" spans="1:27">
      <c r="A237" s="3"/>
      <c r="B237" s="3"/>
      <c r="C237" s="3"/>
      <c r="D237" s="31"/>
      <c r="E237" s="31"/>
      <c r="F237" s="3"/>
      <c r="G237" s="3"/>
      <c r="H237" s="3"/>
      <c r="I237" s="3"/>
      <c r="J237" s="3"/>
      <c r="K237" s="3"/>
      <c r="L237" s="3"/>
      <c r="M237" s="3"/>
      <c r="N237" s="3"/>
      <c r="O237" s="3"/>
      <c r="P237" s="3"/>
      <c r="Q237" s="3"/>
      <c r="R237" s="3"/>
      <c r="S237" s="3"/>
      <c r="T237" s="3"/>
      <c r="U237" s="3"/>
      <c r="V237" s="3"/>
      <c r="W237" s="3"/>
      <c r="X237" s="3"/>
      <c r="Y237" s="3"/>
      <c r="Z237" s="3"/>
      <c r="AA237" s="36"/>
    </row>
    <row r="238" spans="1:27">
      <c r="A238" s="3"/>
      <c r="B238" s="3"/>
      <c r="C238" s="3"/>
      <c r="D238" s="31"/>
      <c r="E238" s="31"/>
      <c r="F238" s="3"/>
      <c r="G238" s="3"/>
      <c r="H238" s="3"/>
      <c r="I238" s="3"/>
      <c r="J238" s="3"/>
      <c r="K238" s="3"/>
      <c r="L238" s="3"/>
      <c r="M238" s="3"/>
      <c r="N238" s="3"/>
      <c r="O238" s="3"/>
      <c r="P238" s="3"/>
      <c r="Q238" s="3"/>
      <c r="R238" s="3"/>
      <c r="S238" s="3"/>
      <c r="T238" s="3"/>
      <c r="U238" s="3"/>
      <c r="V238" s="3"/>
      <c r="W238" s="3"/>
      <c r="X238" s="3"/>
      <c r="Y238" s="3"/>
      <c r="Z238" s="3"/>
      <c r="AA238" s="36"/>
    </row>
    <row r="239" spans="1:27">
      <c r="A239" s="3"/>
      <c r="B239" s="3"/>
      <c r="C239" s="3"/>
      <c r="D239" s="31"/>
      <c r="E239" s="31"/>
      <c r="F239" s="3"/>
      <c r="G239" s="3"/>
      <c r="H239" s="3"/>
      <c r="I239" s="3"/>
      <c r="J239" s="3"/>
      <c r="K239" s="3"/>
      <c r="L239" s="3"/>
      <c r="M239" s="3"/>
      <c r="N239" s="3"/>
      <c r="O239" s="3"/>
      <c r="P239" s="3"/>
      <c r="Q239" s="3"/>
      <c r="R239" s="3"/>
      <c r="S239" s="3"/>
      <c r="T239" s="3"/>
      <c r="U239" s="3"/>
      <c r="V239" s="3"/>
      <c r="W239" s="3"/>
      <c r="X239" s="3"/>
      <c r="Y239" s="3"/>
      <c r="Z239" s="3"/>
      <c r="AA239" s="36"/>
    </row>
    <row r="240" spans="1:27">
      <c r="A240" s="3"/>
      <c r="B240" s="3"/>
      <c r="C240" s="3"/>
      <c r="D240" s="31"/>
      <c r="E240" s="31"/>
      <c r="F240" s="3"/>
      <c r="G240" s="3"/>
      <c r="H240" s="3"/>
      <c r="I240" s="3"/>
      <c r="J240" s="3"/>
      <c r="K240" s="3"/>
      <c r="L240" s="3"/>
      <c r="M240" s="3"/>
      <c r="N240" s="3"/>
      <c r="O240" s="3"/>
      <c r="P240" s="3"/>
      <c r="Q240" s="3"/>
      <c r="R240" s="3"/>
      <c r="S240" s="3"/>
      <c r="T240" s="3"/>
      <c r="U240" s="3"/>
      <c r="V240" s="3"/>
      <c r="W240" s="3"/>
      <c r="X240" s="3"/>
      <c r="Y240" s="3"/>
      <c r="Z240" s="3"/>
      <c r="AA240" s="36"/>
    </row>
    <row r="241" spans="1:27">
      <c r="A241" s="3"/>
      <c r="B241" s="3"/>
      <c r="C241" s="3"/>
      <c r="D241" s="31"/>
      <c r="E241" s="31"/>
      <c r="F241" s="3"/>
      <c r="G241" s="3"/>
      <c r="H241" s="3"/>
      <c r="I241" s="3"/>
      <c r="J241" s="3"/>
      <c r="K241" s="3"/>
      <c r="L241" s="3"/>
      <c r="M241" s="3"/>
      <c r="N241" s="3"/>
      <c r="O241" s="3"/>
      <c r="P241" s="3"/>
      <c r="Q241" s="3"/>
      <c r="R241" s="3"/>
      <c r="S241" s="3"/>
      <c r="T241" s="3"/>
      <c r="U241" s="3"/>
      <c r="V241" s="3"/>
      <c r="W241" s="3"/>
      <c r="X241" s="3"/>
      <c r="Y241" s="3"/>
      <c r="Z241" s="3"/>
      <c r="AA241" s="36"/>
    </row>
    <row r="242" spans="1:27">
      <c r="A242" s="3"/>
      <c r="B242" s="3"/>
      <c r="C242" s="3"/>
      <c r="D242" s="31"/>
      <c r="E242" s="31"/>
      <c r="F242" s="3"/>
      <c r="G242" s="3"/>
      <c r="H242" s="3"/>
      <c r="I242" s="3"/>
      <c r="J242" s="3"/>
      <c r="K242" s="3"/>
      <c r="L242" s="3"/>
      <c r="M242" s="3"/>
      <c r="N242" s="3"/>
      <c r="O242" s="3"/>
      <c r="P242" s="3"/>
      <c r="Q242" s="3"/>
      <c r="R242" s="3"/>
      <c r="S242" s="3"/>
      <c r="T242" s="3"/>
      <c r="U242" s="3"/>
      <c r="V242" s="3"/>
      <c r="W242" s="3"/>
      <c r="X242" s="3"/>
      <c r="Y242" s="3"/>
      <c r="Z242" s="3"/>
      <c r="AA242" s="36"/>
    </row>
    <row r="243" spans="1:27">
      <c r="A243" s="3"/>
      <c r="B243" s="3"/>
      <c r="C243" s="3"/>
      <c r="D243" s="31"/>
      <c r="E243" s="31"/>
      <c r="F243" s="3"/>
      <c r="G243" s="3"/>
      <c r="H243" s="3"/>
      <c r="I243" s="3"/>
      <c r="J243" s="3"/>
      <c r="K243" s="3"/>
      <c r="L243" s="3"/>
      <c r="M243" s="3"/>
      <c r="N243" s="3"/>
      <c r="O243" s="3"/>
      <c r="P243" s="3"/>
      <c r="Q243" s="3"/>
      <c r="R243" s="3"/>
      <c r="S243" s="3"/>
      <c r="T243" s="3"/>
      <c r="U243" s="3"/>
      <c r="V243" s="3"/>
      <c r="W243" s="3"/>
      <c r="X243" s="3"/>
      <c r="Y243" s="3"/>
      <c r="Z243" s="3"/>
      <c r="AA243" s="36"/>
    </row>
    <row r="244" spans="1:27">
      <c r="A244" s="3"/>
      <c r="B244" s="3"/>
      <c r="C244" s="3"/>
      <c r="D244" s="31"/>
      <c r="E244" s="31"/>
      <c r="F244" s="3"/>
      <c r="G244" s="3"/>
      <c r="H244" s="3"/>
      <c r="I244" s="3"/>
      <c r="J244" s="3"/>
      <c r="K244" s="3"/>
      <c r="L244" s="3"/>
      <c r="M244" s="3"/>
      <c r="N244" s="3"/>
      <c r="O244" s="3"/>
      <c r="P244" s="3"/>
      <c r="Q244" s="3"/>
      <c r="R244" s="3"/>
      <c r="S244" s="3"/>
      <c r="T244" s="3"/>
      <c r="U244" s="3"/>
      <c r="V244" s="3"/>
      <c r="W244" s="3"/>
      <c r="X244" s="3"/>
      <c r="Y244" s="3"/>
      <c r="Z244" s="3"/>
      <c r="AA244" s="36"/>
    </row>
    <row r="245" spans="1:27">
      <c r="A245" s="3"/>
      <c r="B245" s="3"/>
      <c r="C245" s="3"/>
      <c r="D245" s="31"/>
      <c r="E245" s="31"/>
      <c r="F245" s="3"/>
      <c r="G245" s="3"/>
      <c r="H245" s="3"/>
      <c r="I245" s="3"/>
      <c r="J245" s="3"/>
      <c r="K245" s="3"/>
      <c r="L245" s="3"/>
      <c r="M245" s="3"/>
      <c r="N245" s="3"/>
      <c r="O245" s="3"/>
      <c r="P245" s="3"/>
      <c r="Q245" s="3"/>
      <c r="R245" s="3"/>
      <c r="S245" s="3"/>
      <c r="T245" s="3"/>
      <c r="U245" s="3"/>
      <c r="V245" s="3"/>
      <c r="W245" s="3"/>
      <c r="X245" s="3"/>
      <c r="Y245" s="3"/>
      <c r="Z245" s="3"/>
      <c r="AA245" s="36"/>
    </row>
    <row r="246" spans="1:27">
      <c r="A246" s="3"/>
      <c r="B246" s="3"/>
      <c r="C246" s="3"/>
      <c r="D246" s="31"/>
      <c r="E246" s="31"/>
      <c r="F246" s="3"/>
      <c r="G246" s="3"/>
      <c r="H246" s="3"/>
      <c r="I246" s="3"/>
      <c r="J246" s="3"/>
      <c r="K246" s="3"/>
      <c r="L246" s="3"/>
      <c r="M246" s="3"/>
      <c r="N246" s="3"/>
      <c r="O246" s="3"/>
      <c r="P246" s="3"/>
      <c r="Q246" s="3"/>
      <c r="R246" s="3"/>
      <c r="S246" s="3"/>
      <c r="T246" s="3"/>
      <c r="U246" s="3"/>
      <c r="V246" s="3"/>
      <c r="W246" s="3"/>
      <c r="X246" s="3"/>
      <c r="Y246" s="3"/>
      <c r="Z246" s="3"/>
      <c r="AA246" s="36"/>
    </row>
    <row r="247" spans="1:27">
      <c r="A247" s="3"/>
      <c r="B247" s="3"/>
      <c r="C247" s="3"/>
      <c r="D247" s="31"/>
      <c r="E247" s="31"/>
      <c r="F247" s="3"/>
      <c r="G247" s="3"/>
      <c r="H247" s="3"/>
      <c r="I247" s="3"/>
      <c r="J247" s="3"/>
      <c r="K247" s="3"/>
      <c r="L247" s="3"/>
      <c r="M247" s="3"/>
      <c r="N247" s="3"/>
      <c r="O247" s="3"/>
      <c r="P247" s="3"/>
      <c r="Q247" s="3"/>
      <c r="R247" s="3"/>
      <c r="S247" s="3"/>
      <c r="T247" s="3"/>
      <c r="U247" s="3"/>
      <c r="V247" s="3"/>
      <c r="W247" s="3"/>
      <c r="X247" s="3"/>
      <c r="Y247" s="3"/>
      <c r="Z247" s="3"/>
      <c r="AA247" s="36"/>
    </row>
    <row r="248" spans="1:27">
      <c r="A248" s="3"/>
      <c r="B248" s="3"/>
      <c r="C248" s="3"/>
      <c r="D248" s="31"/>
      <c r="E248" s="31"/>
      <c r="F248" s="3"/>
      <c r="G248" s="3"/>
      <c r="H248" s="3"/>
      <c r="I248" s="3"/>
      <c r="J248" s="3"/>
      <c r="K248" s="3"/>
      <c r="L248" s="3"/>
      <c r="M248" s="3"/>
      <c r="N248" s="3"/>
      <c r="O248" s="3"/>
      <c r="P248" s="3"/>
      <c r="Q248" s="3"/>
      <c r="R248" s="3"/>
      <c r="S248" s="3"/>
      <c r="T248" s="3"/>
      <c r="U248" s="3"/>
      <c r="V248" s="3"/>
      <c r="W248" s="3"/>
      <c r="X248" s="3"/>
      <c r="Y248" s="3"/>
      <c r="Z248" s="3"/>
      <c r="AA248" s="36"/>
    </row>
    <row r="249" spans="1:27">
      <c r="A249" s="3"/>
      <c r="B249" s="3"/>
      <c r="C249" s="3"/>
      <c r="D249" s="31"/>
      <c r="E249" s="31"/>
      <c r="F249" s="3"/>
      <c r="G249" s="3"/>
      <c r="H249" s="3"/>
      <c r="I249" s="3"/>
      <c r="J249" s="3"/>
      <c r="K249" s="3"/>
      <c r="L249" s="3"/>
      <c r="M249" s="3"/>
      <c r="N249" s="3"/>
      <c r="O249" s="3"/>
      <c r="P249" s="3"/>
      <c r="Q249" s="3"/>
      <c r="R249" s="3"/>
      <c r="S249" s="3"/>
      <c r="T249" s="3"/>
      <c r="U249" s="3"/>
      <c r="V249" s="3"/>
      <c r="W249" s="3"/>
      <c r="X249" s="3"/>
      <c r="Y249" s="3"/>
      <c r="Z249" s="3"/>
      <c r="AA249" s="36"/>
    </row>
    <row r="250" spans="1:27">
      <c r="A250" s="3"/>
      <c r="B250" s="3"/>
      <c r="C250" s="3"/>
      <c r="D250" s="31"/>
      <c r="E250" s="31"/>
      <c r="F250" s="3"/>
      <c r="G250" s="3"/>
      <c r="H250" s="3"/>
      <c r="I250" s="3"/>
      <c r="J250" s="3"/>
      <c r="K250" s="3"/>
      <c r="L250" s="3"/>
      <c r="M250" s="3"/>
      <c r="N250" s="3"/>
      <c r="O250" s="3"/>
      <c r="P250" s="3"/>
      <c r="Q250" s="3"/>
      <c r="R250" s="3"/>
      <c r="S250" s="3"/>
      <c r="T250" s="3"/>
      <c r="U250" s="3"/>
      <c r="V250" s="3"/>
      <c r="W250" s="3"/>
      <c r="X250" s="3"/>
      <c r="Y250" s="3"/>
      <c r="Z250" s="3"/>
      <c r="AA250" s="36"/>
    </row>
    <row r="251" spans="1:27">
      <c r="A251" s="3"/>
      <c r="B251" s="3"/>
      <c r="C251" s="3"/>
      <c r="D251" s="31"/>
      <c r="E251" s="31"/>
      <c r="F251" s="3"/>
      <c r="G251" s="3"/>
      <c r="H251" s="3"/>
      <c r="I251" s="3"/>
      <c r="J251" s="3"/>
      <c r="K251" s="3"/>
      <c r="L251" s="3"/>
      <c r="M251" s="3"/>
      <c r="N251" s="3"/>
      <c r="O251" s="3"/>
      <c r="P251" s="3"/>
      <c r="Q251" s="3"/>
      <c r="R251" s="3"/>
      <c r="S251" s="3"/>
      <c r="T251" s="3"/>
      <c r="U251" s="3"/>
      <c r="V251" s="3"/>
      <c r="W251" s="3"/>
      <c r="X251" s="3"/>
      <c r="Y251" s="3"/>
      <c r="Z251" s="3"/>
      <c r="AA251" s="36"/>
    </row>
    <row r="252" spans="1:27">
      <c r="A252" s="3"/>
      <c r="B252" s="3"/>
      <c r="C252" s="3"/>
      <c r="D252" s="31"/>
      <c r="E252" s="31"/>
      <c r="F252" s="3"/>
      <c r="G252" s="3"/>
      <c r="H252" s="3"/>
      <c r="I252" s="3"/>
      <c r="J252" s="3"/>
      <c r="K252" s="3"/>
      <c r="L252" s="3"/>
      <c r="M252" s="3"/>
      <c r="N252" s="3"/>
      <c r="O252" s="3"/>
      <c r="P252" s="3"/>
      <c r="Q252" s="3"/>
      <c r="R252" s="3"/>
      <c r="S252" s="3"/>
      <c r="T252" s="3"/>
      <c r="U252" s="3"/>
      <c r="V252" s="3"/>
      <c r="W252" s="3"/>
      <c r="X252" s="3"/>
      <c r="Y252" s="3"/>
      <c r="Z252" s="3"/>
      <c r="AA252" s="36"/>
    </row>
    <row r="253" spans="1:27">
      <c r="A253" s="3"/>
      <c r="B253" s="3"/>
      <c r="C253" s="3"/>
      <c r="D253" s="31"/>
      <c r="E253" s="31"/>
      <c r="F253" s="3"/>
      <c r="G253" s="3"/>
      <c r="H253" s="3"/>
      <c r="I253" s="3"/>
      <c r="J253" s="3"/>
      <c r="K253" s="3"/>
      <c r="L253" s="3"/>
      <c r="M253" s="3"/>
      <c r="N253" s="3"/>
      <c r="O253" s="3"/>
      <c r="P253" s="3"/>
      <c r="Q253" s="3"/>
      <c r="R253" s="3"/>
      <c r="S253" s="3"/>
      <c r="T253" s="3"/>
      <c r="U253" s="3"/>
      <c r="V253" s="3"/>
      <c r="W253" s="3"/>
      <c r="X253" s="3"/>
      <c r="Y253" s="3"/>
      <c r="Z253" s="3"/>
      <c r="AA253" s="36"/>
    </row>
    <row r="254" spans="1:27">
      <c r="A254" s="3"/>
      <c r="B254" s="3"/>
      <c r="C254" s="3"/>
      <c r="D254" s="31"/>
      <c r="E254" s="31"/>
      <c r="F254" s="3"/>
      <c r="G254" s="3"/>
      <c r="H254" s="3"/>
      <c r="I254" s="3"/>
      <c r="J254" s="3"/>
      <c r="K254" s="3"/>
      <c r="L254" s="3"/>
      <c r="M254" s="3"/>
      <c r="N254" s="3"/>
      <c r="O254" s="3"/>
      <c r="P254" s="3"/>
      <c r="Q254" s="3"/>
      <c r="R254" s="3"/>
      <c r="S254" s="3"/>
      <c r="T254" s="3"/>
      <c r="U254" s="3"/>
      <c r="V254" s="3"/>
      <c r="W254" s="3"/>
      <c r="X254" s="3"/>
      <c r="Y254" s="3"/>
      <c r="Z254" s="3"/>
      <c r="AA254" s="36"/>
    </row>
    <row r="255" spans="1:27">
      <c r="A255" s="3"/>
      <c r="B255" s="3"/>
      <c r="C255" s="3"/>
      <c r="D255" s="31"/>
      <c r="E255" s="31"/>
      <c r="F255" s="3"/>
      <c r="G255" s="3"/>
      <c r="H255" s="3"/>
      <c r="I255" s="3"/>
      <c r="J255" s="3"/>
      <c r="K255" s="3"/>
      <c r="L255" s="3"/>
      <c r="M255" s="3"/>
      <c r="N255" s="3"/>
      <c r="O255" s="3"/>
      <c r="P255" s="3"/>
      <c r="Q255" s="3"/>
      <c r="R255" s="3"/>
      <c r="S255" s="3"/>
      <c r="T255" s="3"/>
      <c r="U255" s="3"/>
      <c r="V255" s="3"/>
      <c r="W255" s="3"/>
      <c r="X255" s="3"/>
      <c r="Y255" s="3"/>
      <c r="Z255" s="3"/>
      <c r="AA255" s="36"/>
    </row>
    <row r="256" spans="1:27">
      <c r="A256" s="3"/>
      <c r="B256" s="3"/>
      <c r="C256" s="3"/>
      <c r="D256" s="31"/>
      <c r="E256" s="31"/>
      <c r="F256" s="3"/>
      <c r="G256" s="3"/>
      <c r="H256" s="3"/>
      <c r="I256" s="3"/>
      <c r="J256" s="3"/>
      <c r="K256" s="3"/>
      <c r="L256" s="3"/>
      <c r="M256" s="3"/>
      <c r="N256" s="3"/>
      <c r="O256" s="3"/>
      <c r="P256" s="3"/>
      <c r="Q256" s="3"/>
      <c r="R256" s="3"/>
      <c r="S256" s="3"/>
      <c r="T256" s="3"/>
      <c r="U256" s="3"/>
      <c r="V256" s="3"/>
      <c r="W256" s="3"/>
      <c r="X256" s="3"/>
      <c r="Y256" s="3"/>
      <c r="Z256" s="3"/>
      <c r="AA256" s="36"/>
    </row>
    <row r="257" spans="1:27">
      <c r="A257" s="3"/>
      <c r="B257" s="3"/>
      <c r="C257" s="3"/>
      <c r="D257" s="31"/>
      <c r="E257" s="31"/>
      <c r="F257" s="3"/>
      <c r="G257" s="3"/>
      <c r="H257" s="3"/>
      <c r="I257" s="3"/>
      <c r="J257" s="3"/>
      <c r="K257" s="3"/>
      <c r="L257" s="3"/>
      <c r="M257" s="3"/>
      <c r="N257" s="3"/>
      <c r="O257" s="3"/>
      <c r="P257" s="3"/>
      <c r="Q257" s="3"/>
      <c r="R257" s="3"/>
      <c r="S257" s="3"/>
      <c r="T257" s="3"/>
      <c r="U257" s="3"/>
      <c r="V257" s="3"/>
      <c r="W257" s="3"/>
      <c r="X257" s="3"/>
      <c r="Y257" s="3"/>
      <c r="Z257" s="3"/>
      <c r="AA257" s="36"/>
    </row>
    <row r="258" spans="1:27">
      <c r="A258" s="3"/>
      <c r="B258" s="3"/>
      <c r="C258" s="3"/>
      <c r="D258" s="31"/>
      <c r="E258" s="31"/>
      <c r="F258" s="3"/>
      <c r="G258" s="3"/>
      <c r="H258" s="3"/>
      <c r="I258" s="3"/>
      <c r="J258" s="3"/>
      <c r="K258" s="3"/>
      <c r="L258" s="3"/>
      <c r="M258" s="3"/>
      <c r="N258" s="3"/>
      <c r="O258" s="3"/>
      <c r="P258" s="3"/>
      <c r="Q258" s="3"/>
      <c r="R258" s="3"/>
      <c r="S258" s="3"/>
      <c r="T258" s="3"/>
      <c r="U258" s="3"/>
      <c r="V258" s="3"/>
      <c r="W258" s="3"/>
      <c r="X258" s="3"/>
      <c r="Y258" s="3"/>
      <c r="Z258" s="3"/>
      <c r="AA258" s="36"/>
    </row>
    <row r="259" spans="1:27">
      <c r="A259" s="3"/>
      <c r="B259" s="3"/>
      <c r="C259" s="3"/>
      <c r="D259" s="31"/>
      <c r="E259" s="31"/>
      <c r="F259" s="3"/>
      <c r="G259" s="3"/>
      <c r="H259" s="3"/>
      <c r="I259" s="3"/>
      <c r="J259" s="3"/>
      <c r="K259" s="3"/>
      <c r="L259" s="3"/>
      <c r="M259" s="3"/>
      <c r="N259" s="3"/>
      <c r="O259" s="3"/>
      <c r="P259" s="3"/>
      <c r="Q259" s="3"/>
      <c r="R259" s="3"/>
      <c r="S259" s="3"/>
      <c r="T259" s="3"/>
      <c r="U259" s="3"/>
      <c r="V259" s="3"/>
      <c r="W259" s="3"/>
      <c r="X259" s="3"/>
      <c r="Y259" s="3"/>
      <c r="Z259" s="3"/>
      <c r="AA259" s="36"/>
    </row>
    <row r="260" spans="1:27">
      <c r="A260" s="3"/>
      <c r="B260" s="3"/>
      <c r="C260" s="3"/>
      <c r="D260" s="31"/>
      <c r="E260" s="31"/>
      <c r="F260" s="3"/>
      <c r="G260" s="3"/>
      <c r="H260" s="3"/>
      <c r="I260" s="3"/>
      <c r="J260" s="3"/>
      <c r="K260" s="3"/>
      <c r="L260" s="3"/>
      <c r="M260" s="3"/>
      <c r="N260" s="3"/>
      <c r="O260" s="3"/>
      <c r="P260" s="3"/>
      <c r="Q260" s="3"/>
      <c r="R260" s="3"/>
      <c r="S260" s="3"/>
      <c r="T260" s="3"/>
      <c r="U260" s="3"/>
      <c r="V260" s="3"/>
      <c r="W260" s="3"/>
      <c r="X260" s="3"/>
      <c r="Y260" s="3"/>
      <c r="Z260" s="3"/>
      <c r="AA260" s="36"/>
    </row>
    <row r="261" spans="1:27">
      <c r="A261" s="3"/>
      <c r="B261" s="3"/>
      <c r="C261" s="3"/>
      <c r="D261" s="31"/>
      <c r="E261" s="31"/>
      <c r="F261" s="3"/>
      <c r="G261" s="3"/>
      <c r="H261" s="3"/>
      <c r="I261" s="3"/>
      <c r="J261" s="3"/>
      <c r="K261" s="3"/>
      <c r="L261" s="3"/>
      <c r="M261" s="3"/>
      <c r="N261" s="3"/>
      <c r="O261" s="3"/>
      <c r="P261" s="3"/>
      <c r="Q261" s="3"/>
      <c r="R261" s="3"/>
      <c r="S261" s="3"/>
      <c r="T261" s="3"/>
      <c r="U261" s="3"/>
      <c r="V261" s="3"/>
      <c r="W261" s="3"/>
      <c r="X261" s="3"/>
      <c r="Y261" s="3"/>
      <c r="Z261" s="3"/>
      <c r="AA261" s="36"/>
    </row>
    <row r="262" spans="1:27">
      <c r="A262" s="3"/>
      <c r="B262" s="3"/>
      <c r="C262" s="3"/>
      <c r="D262" s="31"/>
      <c r="E262" s="31"/>
      <c r="F262" s="3"/>
      <c r="G262" s="3"/>
      <c r="H262" s="3"/>
      <c r="I262" s="3"/>
      <c r="J262" s="3"/>
      <c r="K262" s="3"/>
      <c r="L262" s="3"/>
      <c r="M262" s="3"/>
      <c r="N262" s="3"/>
      <c r="O262" s="3"/>
      <c r="P262" s="3"/>
      <c r="Q262" s="3"/>
      <c r="R262" s="3"/>
      <c r="S262" s="3"/>
      <c r="T262" s="3"/>
      <c r="U262" s="3"/>
      <c r="V262" s="3"/>
      <c r="W262" s="3"/>
      <c r="X262" s="3"/>
      <c r="Y262" s="3"/>
      <c r="Z262" s="3"/>
      <c r="AA262" s="36"/>
    </row>
    <row r="263" spans="1:27">
      <c r="A263" s="3"/>
      <c r="B263" s="3"/>
      <c r="C263" s="3"/>
      <c r="D263" s="31"/>
      <c r="E263" s="31"/>
      <c r="F263" s="3"/>
      <c r="G263" s="3"/>
      <c r="H263" s="3"/>
      <c r="I263" s="3"/>
      <c r="J263" s="3"/>
      <c r="K263" s="3"/>
      <c r="L263" s="3"/>
      <c r="M263" s="3"/>
      <c r="N263" s="3"/>
      <c r="O263" s="3"/>
      <c r="P263" s="3"/>
      <c r="Q263" s="3"/>
      <c r="R263" s="3"/>
      <c r="S263" s="3"/>
      <c r="T263" s="3"/>
      <c r="U263" s="3"/>
      <c r="V263" s="3"/>
      <c r="W263" s="3"/>
      <c r="X263" s="3"/>
      <c r="Y263" s="3"/>
      <c r="Z263" s="3"/>
      <c r="AA263" s="36"/>
    </row>
    <row r="264" spans="1:27">
      <c r="A264" s="3"/>
      <c r="B264" s="3"/>
      <c r="C264" s="3"/>
      <c r="D264" s="31"/>
      <c r="E264" s="31"/>
      <c r="F264" s="3"/>
      <c r="G264" s="3"/>
      <c r="H264" s="3"/>
      <c r="I264" s="3"/>
      <c r="J264" s="3"/>
      <c r="K264" s="3"/>
      <c r="L264" s="3"/>
      <c r="M264" s="3"/>
      <c r="N264" s="3"/>
      <c r="O264" s="3"/>
      <c r="P264" s="3"/>
      <c r="Q264" s="3"/>
      <c r="R264" s="3"/>
      <c r="S264" s="3"/>
      <c r="T264" s="3"/>
      <c r="U264" s="3"/>
      <c r="V264" s="3"/>
      <c r="W264" s="3"/>
      <c r="X264" s="3"/>
      <c r="Y264" s="3"/>
      <c r="Z264" s="3"/>
      <c r="AA264" s="36"/>
    </row>
    <row r="265" spans="1:27">
      <c r="A265" s="3"/>
      <c r="B265" s="3"/>
      <c r="C265" s="3"/>
      <c r="D265" s="31"/>
      <c r="E265" s="31"/>
      <c r="F265" s="3"/>
      <c r="G265" s="3"/>
      <c r="H265" s="3"/>
      <c r="I265" s="3"/>
      <c r="J265" s="3"/>
      <c r="K265" s="3"/>
      <c r="L265" s="3"/>
      <c r="M265" s="3"/>
      <c r="N265" s="3"/>
      <c r="O265" s="3"/>
      <c r="P265" s="3"/>
      <c r="Q265" s="3"/>
      <c r="R265" s="3"/>
      <c r="S265" s="3"/>
      <c r="T265" s="3"/>
      <c r="U265" s="3"/>
      <c r="V265" s="3"/>
      <c r="W265" s="3"/>
      <c r="X265" s="3"/>
      <c r="Y265" s="3"/>
      <c r="Z265" s="3"/>
      <c r="AA265" s="36"/>
    </row>
    <row r="266" spans="1:27">
      <c r="A266" s="3"/>
      <c r="B266" s="3"/>
      <c r="C266" s="3"/>
      <c r="D266" s="31"/>
      <c r="E266" s="31"/>
      <c r="F266" s="3"/>
      <c r="G266" s="3"/>
      <c r="H266" s="3"/>
      <c r="I266" s="3"/>
      <c r="J266" s="3"/>
      <c r="K266" s="3"/>
      <c r="L266" s="3"/>
      <c r="M266" s="3"/>
      <c r="N266" s="3"/>
      <c r="O266" s="3"/>
      <c r="P266" s="3"/>
      <c r="Q266" s="3"/>
      <c r="R266" s="3"/>
      <c r="S266" s="3"/>
      <c r="T266" s="3"/>
      <c r="U266" s="3"/>
      <c r="V266" s="3"/>
      <c r="W266" s="3"/>
      <c r="X266" s="3"/>
      <c r="Y266" s="3"/>
      <c r="Z266" s="3"/>
      <c r="AA266" s="36"/>
    </row>
    <row r="267" spans="1:27">
      <c r="A267" s="3"/>
      <c r="B267" s="3"/>
      <c r="C267" s="3"/>
      <c r="D267" s="31"/>
      <c r="E267" s="31"/>
      <c r="F267" s="3"/>
      <c r="G267" s="3"/>
      <c r="H267" s="3"/>
      <c r="I267" s="3"/>
      <c r="J267" s="3"/>
      <c r="K267" s="3"/>
      <c r="L267" s="3"/>
      <c r="M267" s="3"/>
      <c r="N267" s="3"/>
      <c r="O267" s="3"/>
      <c r="P267" s="3"/>
      <c r="Q267" s="3"/>
      <c r="R267" s="3"/>
      <c r="S267" s="3"/>
      <c r="T267" s="3"/>
      <c r="U267" s="3"/>
      <c r="V267" s="3"/>
      <c r="W267" s="3"/>
      <c r="X267" s="3"/>
      <c r="Y267" s="3"/>
      <c r="Z267" s="3"/>
      <c r="AA267" s="36"/>
    </row>
    <row r="268" spans="1:27">
      <c r="A268" s="3"/>
      <c r="B268" s="3"/>
      <c r="C268" s="3"/>
      <c r="D268" s="31"/>
      <c r="E268" s="31"/>
      <c r="F268" s="3"/>
      <c r="G268" s="3"/>
      <c r="H268" s="3"/>
      <c r="I268" s="3"/>
      <c r="J268" s="3"/>
      <c r="K268" s="3"/>
      <c r="L268" s="3"/>
      <c r="M268" s="3"/>
      <c r="N268" s="3"/>
      <c r="O268" s="3"/>
      <c r="P268" s="3"/>
      <c r="Q268" s="3"/>
      <c r="R268" s="3"/>
      <c r="S268" s="3"/>
      <c r="T268" s="3"/>
      <c r="U268" s="3"/>
      <c r="V268" s="3"/>
      <c r="W268" s="3"/>
      <c r="X268" s="3"/>
      <c r="Y268" s="3"/>
      <c r="Z268" s="3"/>
      <c r="AA268" s="36"/>
    </row>
    <row r="269" spans="1:27">
      <c r="A269" s="3"/>
      <c r="B269" s="3"/>
      <c r="C269" s="3"/>
      <c r="D269" s="31"/>
      <c r="E269" s="31"/>
      <c r="F269" s="3"/>
      <c r="G269" s="3"/>
      <c r="H269" s="3"/>
      <c r="I269" s="3"/>
      <c r="J269" s="3"/>
      <c r="K269" s="3"/>
      <c r="L269" s="3"/>
      <c r="M269" s="3"/>
      <c r="N269" s="3"/>
      <c r="O269" s="3"/>
      <c r="P269" s="3"/>
      <c r="Q269" s="3"/>
      <c r="R269" s="3"/>
      <c r="S269" s="3"/>
      <c r="T269" s="3"/>
      <c r="U269" s="3"/>
      <c r="V269" s="3"/>
      <c r="W269" s="3"/>
      <c r="X269" s="3"/>
      <c r="Y269" s="3"/>
      <c r="Z269" s="3"/>
      <c r="AA269" s="36"/>
    </row>
    <row r="270" spans="1:27">
      <c r="A270" s="3"/>
      <c r="B270" s="3"/>
      <c r="C270" s="3"/>
      <c r="D270" s="31"/>
      <c r="E270" s="31"/>
      <c r="F270" s="3"/>
      <c r="G270" s="3"/>
      <c r="H270" s="3"/>
      <c r="I270" s="3"/>
      <c r="J270" s="3"/>
      <c r="K270" s="3"/>
      <c r="L270" s="3"/>
      <c r="M270" s="3"/>
      <c r="N270" s="3"/>
      <c r="O270" s="3"/>
      <c r="P270" s="3"/>
      <c r="Q270" s="3"/>
      <c r="R270" s="3"/>
      <c r="S270" s="3"/>
      <c r="T270" s="3"/>
      <c r="U270" s="3"/>
      <c r="V270" s="3"/>
      <c r="W270" s="3"/>
      <c r="X270" s="3"/>
      <c r="Y270" s="3"/>
      <c r="Z270" s="3"/>
      <c r="AA270" s="36"/>
    </row>
    <row r="271" spans="1:27">
      <c r="A271" s="3"/>
      <c r="B271" s="3"/>
      <c r="C271" s="3"/>
      <c r="D271" s="31"/>
      <c r="E271" s="31"/>
      <c r="F271" s="3"/>
      <c r="G271" s="3"/>
      <c r="H271" s="3"/>
      <c r="I271" s="3"/>
      <c r="J271" s="3"/>
      <c r="K271" s="3"/>
      <c r="L271" s="3"/>
      <c r="M271" s="3"/>
      <c r="N271" s="3"/>
      <c r="O271" s="3"/>
      <c r="P271" s="3"/>
      <c r="Q271" s="3"/>
      <c r="R271" s="3"/>
      <c r="S271" s="3"/>
      <c r="T271" s="3"/>
      <c r="U271" s="3"/>
      <c r="V271" s="3"/>
      <c r="W271" s="3"/>
      <c r="X271" s="3"/>
      <c r="Y271" s="3"/>
      <c r="Z271" s="3"/>
      <c r="AA271" s="36"/>
    </row>
    <row r="272" spans="1:27">
      <c r="A272" s="3"/>
      <c r="B272" s="3"/>
      <c r="C272" s="3"/>
      <c r="D272" s="31"/>
      <c r="E272" s="31"/>
      <c r="F272" s="3"/>
      <c r="G272" s="3"/>
      <c r="H272" s="3"/>
      <c r="I272" s="3"/>
      <c r="J272" s="3"/>
      <c r="K272" s="3"/>
      <c r="L272" s="3"/>
      <c r="M272" s="3"/>
      <c r="N272" s="3"/>
      <c r="O272" s="3"/>
      <c r="P272" s="3"/>
      <c r="Q272" s="3"/>
      <c r="R272" s="3"/>
      <c r="S272" s="3"/>
      <c r="T272" s="3"/>
      <c r="U272" s="3"/>
      <c r="V272" s="3"/>
      <c r="W272" s="3"/>
      <c r="X272" s="3"/>
      <c r="Y272" s="3"/>
      <c r="Z272" s="3"/>
      <c r="AA272" s="36"/>
    </row>
    <row r="273" spans="1:27">
      <c r="A273" s="3"/>
      <c r="B273" s="3"/>
      <c r="C273" s="3"/>
      <c r="D273" s="31"/>
      <c r="E273" s="31"/>
      <c r="F273" s="3"/>
      <c r="G273" s="3"/>
      <c r="H273" s="3"/>
      <c r="I273" s="3"/>
      <c r="J273" s="3"/>
      <c r="K273" s="3"/>
      <c r="L273" s="3"/>
      <c r="M273" s="3"/>
      <c r="N273" s="3"/>
      <c r="O273" s="3"/>
      <c r="P273" s="3"/>
      <c r="Q273" s="3"/>
      <c r="R273" s="3"/>
      <c r="S273" s="3"/>
      <c r="T273" s="3"/>
      <c r="U273" s="3"/>
      <c r="V273" s="3"/>
      <c r="W273" s="3"/>
      <c r="X273" s="3"/>
      <c r="Y273" s="3"/>
      <c r="Z273" s="3"/>
      <c r="AA273" s="36"/>
    </row>
    <row r="274" spans="1:27">
      <c r="A274" s="3"/>
      <c r="B274" s="3"/>
      <c r="C274" s="3"/>
      <c r="D274" s="31"/>
      <c r="E274" s="31"/>
      <c r="F274" s="3"/>
      <c r="G274" s="3"/>
      <c r="H274" s="3"/>
      <c r="I274" s="3"/>
      <c r="J274" s="3"/>
      <c r="K274" s="3"/>
      <c r="L274" s="3"/>
      <c r="M274" s="3"/>
      <c r="N274" s="3"/>
      <c r="O274" s="3"/>
      <c r="P274" s="3"/>
      <c r="Q274" s="3"/>
      <c r="R274" s="3"/>
      <c r="S274" s="3"/>
      <c r="T274" s="3"/>
      <c r="U274" s="3"/>
      <c r="V274" s="3"/>
      <c r="W274" s="3"/>
      <c r="X274" s="3"/>
      <c r="Y274" s="3"/>
      <c r="Z274" s="3"/>
      <c r="AA274" s="36"/>
    </row>
    <row r="275" spans="1:27">
      <c r="A275" s="3"/>
      <c r="B275" s="3"/>
      <c r="C275" s="3"/>
      <c r="D275" s="31"/>
      <c r="E275" s="31"/>
      <c r="F275" s="3"/>
      <c r="G275" s="3"/>
      <c r="H275" s="3"/>
      <c r="I275" s="3"/>
      <c r="J275" s="3"/>
      <c r="K275" s="3"/>
      <c r="L275" s="3"/>
      <c r="M275" s="3"/>
      <c r="N275" s="3"/>
      <c r="O275" s="3"/>
      <c r="P275" s="3"/>
      <c r="Q275" s="3"/>
      <c r="R275" s="3"/>
      <c r="S275" s="3"/>
      <c r="T275" s="3"/>
      <c r="U275" s="3"/>
      <c r="V275" s="3"/>
      <c r="W275" s="3"/>
      <c r="X275" s="3"/>
      <c r="Y275" s="3"/>
      <c r="Z275" s="3"/>
      <c r="AA275" s="36"/>
    </row>
    <row r="276" spans="1:27">
      <c r="A276" s="3"/>
      <c r="B276" s="3"/>
      <c r="C276" s="3"/>
      <c r="D276" s="31"/>
      <c r="E276" s="31"/>
      <c r="F276" s="3"/>
      <c r="G276" s="3"/>
      <c r="H276" s="3"/>
      <c r="I276" s="3"/>
      <c r="J276" s="3"/>
      <c r="K276" s="3"/>
      <c r="L276" s="3"/>
      <c r="M276" s="3"/>
      <c r="N276" s="3"/>
      <c r="O276" s="3"/>
      <c r="P276" s="3"/>
      <c r="Q276" s="3"/>
      <c r="R276" s="3"/>
      <c r="S276" s="3"/>
      <c r="T276" s="3"/>
      <c r="U276" s="3"/>
      <c r="V276" s="3"/>
      <c r="W276" s="3"/>
      <c r="X276" s="3"/>
      <c r="Y276" s="3"/>
      <c r="Z276" s="3"/>
      <c r="AA276" s="36"/>
    </row>
    <row r="277" spans="1:27">
      <c r="A277" s="3"/>
      <c r="B277" s="3"/>
      <c r="C277" s="3"/>
      <c r="D277" s="31"/>
      <c r="E277" s="31"/>
      <c r="F277" s="3"/>
      <c r="G277" s="3"/>
      <c r="H277" s="3"/>
      <c r="I277" s="3"/>
      <c r="J277" s="3"/>
      <c r="K277" s="3"/>
      <c r="L277" s="3"/>
      <c r="M277" s="3"/>
      <c r="N277" s="3"/>
      <c r="O277" s="3"/>
      <c r="P277" s="3"/>
      <c r="Q277" s="3"/>
      <c r="R277" s="3"/>
      <c r="S277" s="3"/>
      <c r="T277" s="3"/>
      <c r="U277" s="3"/>
      <c r="V277" s="3"/>
      <c r="W277" s="3"/>
      <c r="X277" s="3"/>
      <c r="Y277" s="3"/>
      <c r="Z277" s="3"/>
      <c r="AA277" s="36"/>
    </row>
    <row r="278" spans="1:27">
      <c r="A278" s="3"/>
      <c r="B278" s="3"/>
      <c r="C278" s="3"/>
      <c r="D278" s="31"/>
      <c r="E278" s="31"/>
      <c r="F278" s="3"/>
      <c r="G278" s="3"/>
      <c r="H278" s="3"/>
      <c r="I278" s="3"/>
      <c r="J278" s="3"/>
      <c r="K278" s="3"/>
      <c r="L278" s="3"/>
      <c r="M278" s="3"/>
      <c r="N278" s="3"/>
      <c r="O278" s="3"/>
      <c r="P278" s="3"/>
      <c r="Q278" s="3"/>
      <c r="R278" s="3"/>
      <c r="S278" s="3"/>
      <c r="T278" s="3"/>
      <c r="U278" s="3"/>
      <c r="V278" s="3"/>
      <c r="W278" s="3"/>
      <c r="X278" s="3"/>
      <c r="Y278" s="3"/>
      <c r="Z278" s="3"/>
      <c r="AA278" s="36"/>
    </row>
    <row r="279" spans="1:27">
      <c r="A279" s="3"/>
      <c r="B279" s="3"/>
      <c r="C279" s="3"/>
      <c r="D279" s="31"/>
      <c r="E279" s="31"/>
      <c r="F279" s="3"/>
      <c r="G279" s="3"/>
      <c r="H279" s="3"/>
      <c r="I279" s="3"/>
      <c r="J279" s="3"/>
      <c r="K279" s="3"/>
      <c r="L279" s="3"/>
      <c r="M279" s="3"/>
      <c r="N279" s="3"/>
      <c r="O279" s="3"/>
      <c r="P279" s="3"/>
      <c r="Q279" s="3"/>
      <c r="R279" s="3"/>
      <c r="S279" s="3"/>
      <c r="T279" s="3"/>
      <c r="U279" s="3"/>
      <c r="V279" s="3"/>
      <c r="W279" s="3"/>
      <c r="X279" s="3"/>
      <c r="Y279" s="3"/>
      <c r="Z279" s="3"/>
      <c r="AA279" s="36"/>
    </row>
    <row r="280" spans="1:27">
      <c r="A280" s="3"/>
      <c r="B280" s="3"/>
      <c r="C280" s="3"/>
      <c r="D280" s="31"/>
      <c r="E280" s="31"/>
      <c r="F280" s="3"/>
      <c r="G280" s="3"/>
      <c r="H280" s="3"/>
      <c r="I280" s="3"/>
      <c r="J280" s="3"/>
      <c r="K280" s="3"/>
      <c r="L280" s="3"/>
      <c r="M280" s="3"/>
      <c r="N280" s="3"/>
      <c r="O280" s="3"/>
      <c r="P280" s="3"/>
      <c r="Q280" s="3"/>
      <c r="R280" s="3"/>
      <c r="S280" s="3"/>
      <c r="T280" s="3"/>
      <c r="U280" s="3"/>
      <c r="V280" s="3"/>
      <c r="W280" s="3"/>
      <c r="X280" s="3"/>
      <c r="Y280" s="3"/>
      <c r="Z280" s="3"/>
      <c r="AA280" s="36"/>
    </row>
    <row r="281" spans="1:27">
      <c r="A281" s="3"/>
      <c r="B281" s="3"/>
      <c r="C281" s="3"/>
      <c r="D281" s="31"/>
      <c r="E281" s="31"/>
      <c r="F281" s="3"/>
      <c r="G281" s="3"/>
      <c r="H281" s="3"/>
      <c r="I281" s="3"/>
      <c r="J281" s="3"/>
      <c r="K281" s="3"/>
      <c r="L281" s="3"/>
      <c r="M281" s="3"/>
      <c r="N281" s="3"/>
      <c r="O281" s="3"/>
      <c r="P281" s="3"/>
      <c r="Q281" s="3"/>
      <c r="R281" s="3"/>
      <c r="S281" s="3"/>
      <c r="T281" s="3"/>
      <c r="U281" s="3"/>
      <c r="V281" s="3"/>
      <c r="W281" s="3"/>
      <c r="X281" s="3"/>
      <c r="Y281" s="3"/>
      <c r="Z281" s="3"/>
      <c r="AA281" s="36"/>
    </row>
    <row r="282" spans="1:27">
      <c r="A282" s="3"/>
      <c r="B282" s="3"/>
      <c r="C282" s="3"/>
      <c r="D282" s="31"/>
      <c r="E282" s="31"/>
      <c r="F282" s="3"/>
      <c r="G282" s="3"/>
      <c r="H282" s="3"/>
      <c r="I282" s="3"/>
      <c r="J282" s="3"/>
      <c r="K282" s="3"/>
      <c r="L282" s="3"/>
      <c r="M282" s="3"/>
      <c r="N282" s="3"/>
      <c r="O282" s="3"/>
      <c r="P282" s="3"/>
      <c r="Q282" s="3"/>
      <c r="R282" s="3"/>
      <c r="S282" s="3"/>
      <c r="T282" s="3"/>
      <c r="U282" s="3"/>
      <c r="V282" s="3"/>
      <c r="W282" s="3"/>
      <c r="X282" s="3"/>
      <c r="Y282" s="3"/>
      <c r="Z282" s="3"/>
      <c r="AA282" s="36"/>
    </row>
    <row r="283" spans="1:27">
      <c r="A283" s="3"/>
      <c r="B283" s="3"/>
      <c r="C283" s="3"/>
      <c r="D283" s="31"/>
      <c r="E283" s="31"/>
      <c r="F283" s="3"/>
      <c r="G283" s="3"/>
      <c r="H283" s="3"/>
      <c r="I283" s="3"/>
      <c r="J283" s="3"/>
      <c r="K283" s="3"/>
      <c r="L283" s="3"/>
      <c r="M283" s="3"/>
      <c r="N283" s="3"/>
      <c r="O283" s="3"/>
      <c r="P283" s="3"/>
      <c r="Q283" s="3"/>
      <c r="R283" s="3"/>
      <c r="S283" s="3"/>
      <c r="T283" s="3"/>
      <c r="U283" s="3"/>
      <c r="V283" s="3"/>
      <c r="W283" s="3"/>
      <c r="X283" s="3"/>
      <c r="Y283" s="3"/>
      <c r="Z283" s="3"/>
      <c r="AA283" s="36"/>
    </row>
    <row r="284" spans="1:27">
      <c r="A284" s="3"/>
      <c r="B284" s="3"/>
      <c r="C284" s="3"/>
      <c r="D284" s="31"/>
      <c r="E284" s="31"/>
      <c r="F284" s="3"/>
      <c r="G284" s="3"/>
      <c r="H284" s="3"/>
      <c r="I284" s="3"/>
      <c r="J284" s="3"/>
      <c r="K284" s="3"/>
      <c r="L284" s="3"/>
      <c r="M284" s="3"/>
      <c r="N284" s="3"/>
      <c r="O284" s="3"/>
      <c r="P284" s="3"/>
      <c r="Q284" s="3"/>
      <c r="R284" s="3"/>
      <c r="S284" s="3"/>
      <c r="T284" s="3"/>
      <c r="U284" s="3"/>
      <c r="V284" s="3"/>
      <c r="W284" s="3"/>
      <c r="X284" s="3"/>
      <c r="Y284" s="3"/>
      <c r="Z284" s="3"/>
      <c r="AA284" s="36"/>
    </row>
    <row r="285" spans="1:27">
      <c r="A285" s="3"/>
      <c r="B285" s="3"/>
      <c r="C285" s="3"/>
      <c r="D285" s="31"/>
      <c r="E285" s="31"/>
      <c r="F285" s="3"/>
      <c r="G285" s="3"/>
      <c r="H285" s="3"/>
      <c r="I285" s="3"/>
      <c r="J285" s="3"/>
      <c r="K285" s="3"/>
      <c r="L285" s="3"/>
      <c r="M285" s="3"/>
      <c r="N285" s="3"/>
      <c r="O285" s="3"/>
      <c r="P285" s="3"/>
      <c r="Q285" s="3"/>
      <c r="R285" s="3"/>
      <c r="S285" s="3"/>
      <c r="T285" s="3"/>
      <c r="U285" s="3"/>
      <c r="V285" s="3"/>
      <c r="W285" s="3"/>
      <c r="X285" s="3"/>
      <c r="Y285" s="3"/>
      <c r="Z285" s="3"/>
      <c r="AA285" s="36"/>
    </row>
    <row r="286" spans="1:27">
      <c r="A286" s="3"/>
      <c r="B286" s="3"/>
      <c r="C286" s="3"/>
      <c r="D286" s="31"/>
      <c r="E286" s="31"/>
      <c r="F286" s="3"/>
      <c r="G286" s="3"/>
      <c r="H286" s="3"/>
      <c r="I286" s="3"/>
      <c r="J286" s="3"/>
      <c r="K286" s="3"/>
      <c r="L286" s="3"/>
      <c r="M286" s="3"/>
      <c r="N286" s="3"/>
      <c r="O286" s="3"/>
      <c r="P286" s="3"/>
      <c r="Q286" s="3"/>
      <c r="R286" s="3"/>
      <c r="S286" s="3"/>
      <c r="T286" s="3"/>
      <c r="U286" s="3"/>
      <c r="V286" s="3"/>
      <c r="W286" s="3"/>
      <c r="X286" s="3"/>
      <c r="Y286" s="3"/>
      <c r="Z286" s="3"/>
      <c r="AA286" s="36"/>
    </row>
    <row r="287" spans="1:27">
      <c r="A287" s="3"/>
      <c r="B287" s="3"/>
      <c r="C287" s="3"/>
      <c r="D287" s="31"/>
      <c r="E287" s="31"/>
      <c r="F287" s="3"/>
      <c r="G287" s="3"/>
      <c r="H287" s="3"/>
      <c r="I287" s="3"/>
      <c r="J287" s="3"/>
      <c r="K287" s="3"/>
      <c r="L287" s="3"/>
      <c r="M287" s="3"/>
      <c r="N287" s="3"/>
      <c r="O287" s="3"/>
      <c r="P287" s="3"/>
      <c r="Q287" s="3"/>
      <c r="R287" s="3"/>
      <c r="S287" s="3"/>
      <c r="T287" s="3"/>
      <c r="U287" s="3"/>
      <c r="V287" s="3"/>
      <c r="W287" s="3"/>
      <c r="X287" s="3"/>
      <c r="Y287" s="3"/>
      <c r="Z287" s="3"/>
      <c r="AA287" s="36"/>
    </row>
    <row r="288" spans="1:27">
      <c r="A288" s="3"/>
      <c r="B288" s="3"/>
      <c r="C288" s="3"/>
      <c r="D288" s="31"/>
      <c r="E288" s="31"/>
      <c r="F288" s="3"/>
      <c r="G288" s="3"/>
      <c r="H288" s="3"/>
      <c r="I288" s="3"/>
      <c r="J288" s="3"/>
      <c r="K288" s="3"/>
      <c r="L288" s="3"/>
      <c r="M288" s="3"/>
      <c r="N288" s="3"/>
      <c r="O288" s="3"/>
      <c r="P288" s="3"/>
      <c r="Q288" s="3"/>
      <c r="R288" s="3"/>
      <c r="S288" s="3"/>
      <c r="T288" s="3"/>
      <c r="U288" s="3"/>
      <c r="V288" s="3"/>
      <c r="W288" s="3"/>
      <c r="X288" s="3"/>
      <c r="Y288" s="3"/>
      <c r="Z288" s="3"/>
      <c r="AA288" s="36"/>
    </row>
    <row r="289" spans="1:27">
      <c r="A289" s="3"/>
      <c r="B289" s="3"/>
      <c r="C289" s="3"/>
      <c r="D289" s="31"/>
      <c r="E289" s="31"/>
      <c r="F289" s="3"/>
      <c r="G289" s="3"/>
      <c r="H289" s="3"/>
      <c r="I289" s="3"/>
      <c r="J289" s="3"/>
      <c r="K289" s="3"/>
      <c r="L289" s="3"/>
      <c r="M289" s="3"/>
      <c r="N289" s="3"/>
      <c r="O289" s="3"/>
      <c r="P289" s="3"/>
      <c r="Q289" s="3"/>
      <c r="R289" s="3"/>
      <c r="S289" s="3"/>
      <c r="T289" s="3"/>
      <c r="U289" s="3"/>
      <c r="V289" s="3"/>
      <c r="W289" s="3"/>
      <c r="X289" s="3"/>
      <c r="Y289" s="3"/>
      <c r="Z289" s="3"/>
      <c r="AA289" s="36"/>
    </row>
    <row r="290" spans="1:27">
      <c r="A290" s="3"/>
      <c r="B290" s="3"/>
      <c r="C290" s="3"/>
      <c r="D290" s="31"/>
      <c r="E290" s="31"/>
      <c r="F290" s="3"/>
      <c r="G290" s="3"/>
      <c r="H290" s="3"/>
      <c r="I290" s="3"/>
      <c r="J290" s="3"/>
      <c r="K290" s="3"/>
      <c r="L290" s="3"/>
      <c r="M290" s="3"/>
      <c r="N290" s="3"/>
      <c r="O290" s="3"/>
      <c r="P290" s="3"/>
      <c r="Q290" s="3"/>
      <c r="R290" s="3"/>
      <c r="S290" s="3"/>
      <c r="T290" s="3"/>
      <c r="U290" s="3"/>
      <c r="V290" s="3"/>
      <c r="W290" s="3"/>
      <c r="X290" s="3"/>
      <c r="Y290" s="3"/>
      <c r="Z290" s="3"/>
      <c r="AA290" s="36"/>
    </row>
    <row r="291" spans="1:27">
      <c r="A291" s="3"/>
      <c r="B291" s="3"/>
      <c r="C291" s="3"/>
      <c r="D291" s="31"/>
      <c r="E291" s="31"/>
      <c r="F291" s="3"/>
      <c r="G291" s="3"/>
      <c r="H291" s="3"/>
      <c r="I291" s="3"/>
      <c r="J291" s="3"/>
      <c r="K291" s="3"/>
      <c r="L291" s="3"/>
      <c r="M291" s="3"/>
      <c r="N291" s="3"/>
      <c r="O291" s="3"/>
      <c r="P291" s="3"/>
      <c r="Q291" s="3"/>
      <c r="R291" s="3"/>
      <c r="S291" s="3"/>
      <c r="T291" s="3"/>
      <c r="U291" s="3"/>
      <c r="V291" s="3"/>
      <c r="W291" s="3"/>
      <c r="X291" s="3"/>
      <c r="Y291" s="3"/>
      <c r="Z291" s="3"/>
      <c r="AA291" s="36"/>
    </row>
    <row r="292" spans="1:27">
      <c r="A292" s="3"/>
      <c r="B292" s="3"/>
      <c r="C292" s="3"/>
      <c r="D292" s="31"/>
      <c r="E292" s="31"/>
      <c r="F292" s="3"/>
      <c r="G292" s="3"/>
      <c r="H292" s="3"/>
      <c r="I292" s="3"/>
      <c r="J292" s="3"/>
      <c r="K292" s="3"/>
      <c r="L292" s="3"/>
      <c r="M292" s="3"/>
      <c r="N292" s="3"/>
      <c r="O292" s="3"/>
      <c r="P292" s="3"/>
      <c r="Q292" s="3"/>
      <c r="R292" s="3"/>
      <c r="S292" s="3"/>
      <c r="T292" s="3"/>
      <c r="U292" s="3"/>
      <c r="V292" s="3"/>
      <c r="W292" s="3"/>
      <c r="X292" s="3"/>
      <c r="Y292" s="3"/>
      <c r="Z292" s="3"/>
      <c r="AA292" s="36"/>
    </row>
    <row r="293" spans="1:27">
      <c r="A293" s="3"/>
      <c r="B293" s="3"/>
      <c r="C293" s="3"/>
      <c r="D293" s="31"/>
      <c r="E293" s="31"/>
      <c r="F293" s="3"/>
      <c r="G293" s="3"/>
      <c r="H293" s="3"/>
      <c r="I293" s="3"/>
      <c r="J293" s="3"/>
      <c r="K293" s="3"/>
      <c r="L293" s="3"/>
      <c r="M293" s="3"/>
      <c r="N293" s="3"/>
      <c r="O293" s="3"/>
      <c r="P293" s="3"/>
      <c r="Q293" s="3"/>
      <c r="R293" s="3"/>
      <c r="S293" s="3"/>
      <c r="T293" s="3"/>
      <c r="U293" s="3"/>
      <c r="V293" s="3"/>
      <c r="W293" s="3"/>
      <c r="X293" s="3"/>
      <c r="Y293" s="3"/>
      <c r="Z293" s="3"/>
      <c r="AA293" s="36"/>
    </row>
    <row r="294" spans="1:27">
      <c r="A294" s="3"/>
      <c r="B294" s="3"/>
      <c r="C294" s="3"/>
      <c r="D294" s="31"/>
      <c r="E294" s="31"/>
      <c r="F294" s="3"/>
      <c r="G294" s="3"/>
      <c r="H294" s="3"/>
      <c r="I294" s="3"/>
      <c r="J294" s="3"/>
      <c r="K294" s="3"/>
      <c r="L294" s="3"/>
      <c r="M294" s="3"/>
      <c r="N294" s="3"/>
      <c r="O294" s="3"/>
      <c r="P294" s="3"/>
      <c r="Q294" s="3"/>
      <c r="R294" s="3"/>
      <c r="S294" s="3"/>
      <c r="T294" s="3"/>
      <c r="U294" s="3"/>
      <c r="V294" s="3"/>
      <c r="W294" s="3"/>
      <c r="X294" s="3"/>
      <c r="Y294" s="3"/>
      <c r="Z294" s="3"/>
      <c r="AA294" s="36"/>
    </row>
    <row r="295" spans="1:27">
      <c r="A295" s="3"/>
      <c r="B295" s="3"/>
      <c r="C295" s="3"/>
      <c r="D295" s="31"/>
      <c r="E295" s="31"/>
      <c r="F295" s="3"/>
      <c r="G295" s="3"/>
      <c r="H295" s="3"/>
      <c r="I295" s="3"/>
      <c r="J295" s="3"/>
      <c r="K295" s="3"/>
      <c r="L295" s="3"/>
      <c r="M295" s="3"/>
      <c r="N295" s="3"/>
      <c r="O295" s="3"/>
      <c r="P295" s="3"/>
      <c r="Q295" s="3"/>
      <c r="R295" s="3"/>
      <c r="S295" s="3"/>
      <c r="T295" s="3"/>
      <c r="U295" s="3"/>
      <c r="V295" s="3"/>
      <c r="W295" s="3"/>
      <c r="X295" s="3"/>
      <c r="Y295" s="3"/>
      <c r="Z295" s="3"/>
      <c r="AA295" s="36"/>
    </row>
    <row r="296" spans="1:27">
      <c r="A296" s="3"/>
      <c r="B296" s="3"/>
      <c r="C296" s="3"/>
      <c r="D296" s="31"/>
      <c r="E296" s="31"/>
      <c r="F296" s="3"/>
      <c r="G296" s="3"/>
      <c r="H296" s="3"/>
      <c r="I296" s="3"/>
      <c r="J296" s="3"/>
      <c r="K296" s="3"/>
      <c r="L296" s="3"/>
      <c r="M296" s="3"/>
      <c r="N296" s="3"/>
      <c r="O296" s="3"/>
      <c r="P296" s="3"/>
      <c r="Q296" s="3"/>
      <c r="R296" s="3"/>
      <c r="S296" s="3"/>
      <c r="T296" s="3"/>
      <c r="U296" s="3"/>
      <c r="V296" s="3"/>
      <c r="W296" s="3"/>
      <c r="X296" s="3"/>
      <c r="Y296" s="3"/>
      <c r="Z296" s="3"/>
      <c r="AA296" s="36"/>
    </row>
    <row r="297" spans="1:27">
      <c r="A297" s="3"/>
      <c r="B297" s="3"/>
      <c r="C297" s="3"/>
      <c r="D297" s="31"/>
      <c r="E297" s="31"/>
      <c r="F297" s="3"/>
      <c r="G297" s="3"/>
      <c r="H297" s="3"/>
      <c r="I297" s="3"/>
      <c r="J297" s="3"/>
      <c r="K297" s="3"/>
      <c r="L297" s="3"/>
      <c r="M297" s="3"/>
      <c r="N297" s="3"/>
      <c r="O297" s="3"/>
      <c r="P297" s="3"/>
      <c r="Q297" s="3"/>
      <c r="R297" s="3"/>
      <c r="S297" s="3"/>
      <c r="T297" s="3"/>
      <c r="U297" s="3"/>
      <c r="V297" s="3"/>
      <c r="W297" s="3"/>
      <c r="X297" s="3"/>
      <c r="Y297" s="3"/>
      <c r="Z297" s="3"/>
      <c r="AA297" s="36"/>
    </row>
    <row r="298" spans="1:27">
      <c r="A298" s="3"/>
      <c r="B298" s="3"/>
      <c r="C298" s="3"/>
      <c r="D298" s="31"/>
      <c r="E298" s="31"/>
      <c r="F298" s="3"/>
      <c r="G298" s="3"/>
      <c r="H298" s="3"/>
      <c r="I298" s="3"/>
      <c r="J298" s="3"/>
      <c r="K298" s="3"/>
      <c r="L298" s="3"/>
      <c r="M298" s="3"/>
      <c r="N298" s="3"/>
      <c r="O298" s="3"/>
      <c r="P298" s="3"/>
      <c r="Q298" s="3"/>
      <c r="R298" s="3"/>
      <c r="S298" s="3"/>
      <c r="T298" s="3"/>
      <c r="U298" s="3"/>
      <c r="V298" s="3"/>
      <c r="W298" s="3"/>
      <c r="X298" s="3"/>
      <c r="Y298" s="3"/>
      <c r="Z298" s="3"/>
      <c r="AA298" s="36"/>
    </row>
    <row r="299" spans="1:27">
      <c r="A299" s="3"/>
      <c r="B299" s="3"/>
      <c r="C299" s="3"/>
      <c r="D299" s="31"/>
      <c r="E299" s="31"/>
      <c r="F299" s="3"/>
      <c r="G299" s="3"/>
      <c r="H299" s="3"/>
      <c r="I299" s="3"/>
      <c r="J299" s="3"/>
      <c r="K299" s="3"/>
      <c r="L299" s="3"/>
      <c r="M299" s="3"/>
      <c r="N299" s="3"/>
      <c r="O299" s="3"/>
      <c r="P299" s="3"/>
      <c r="Q299" s="3"/>
      <c r="R299" s="3"/>
      <c r="S299" s="3"/>
      <c r="T299" s="3"/>
      <c r="U299" s="3"/>
      <c r="V299" s="3"/>
      <c r="W299" s="3"/>
      <c r="X299" s="3"/>
      <c r="Y299" s="3"/>
      <c r="Z299" s="3"/>
      <c r="AA299" s="36"/>
    </row>
    <row r="300" spans="1:27">
      <c r="A300" s="3"/>
      <c r="B300" s="3"/>
      <c r="C300" s="3"/>
      <c r="D300" s="31"/>
      <c r="E300" s="31"/>
      <c r="F300" s="3"/>
      <c r="G300" s="3"/>
      <c r="H300" s="3"/>
      <c r="I300" s="3"/>
      <c r="J300" s="3"/>
      <c r="K300" s="3"/>
      <c r="L300" s="3"/>
      <c r="M300" s="3"/>
      <c r="N300" s="3"/>
      <c r="O300" s="3"/>
      <c r="P300" s="3"/>
      <c r="Q300" s="3"/>
      <c r="R300" s="3"/>
      <c r="S300" s="3"/>
      <c r="T300" s="3"/>
      <c r="U300" s="3"/>
      <c r="V300" s="3"/>
      <c r="W300" s="3"/>
      <c r="X300" s="3"/>
      <c r="Y300" s="3"/>
      <c r="Z300" s="3"/>
      <c r="AA300" s="36"/>
    </row>
    <row r="301" spans="1:27">
      <c r="A301" s="3"/>
      <c r="B301" s="3"/>
      <c r="C301" s="3"/>
      <c r="D301" s="31"/>
      <c r="E301" s="31"/>
      <c r="F301" s="3"/>
      <c r="G301" s="3"/>
      <c r="H301" s="3"/>
      <c r="I301" s="3"/>
      <c r="J301" s="3"/>
      <c r="K301" s="3"/>
      <c r="L301" s="3"/>
      <c r="M301" s="3"/>
      <c r="N301" s="3"/>
      <c r="O301" s="3"/>
      <c r="P301" s="3"/>
      <c r="Q301" s="3"/>
      <c r="R301" s="3"/>
      <c r="S301" s="3"/>
      <c r="T301" s="3"/>
      <c r="U301" s="3"/>
      <c r="V301" s="3"/>
      <c r="W301" s="3"/>
      <c r="X301" s="3"/>
      <c r="Y301" s="3"/>
      <c r="Z301" s="3"/>
      <c r="AA301" s="36"/>
    </row>
    <row r="302" spans="1:27">
      <c r="A302" s="3"/>
      <c r="B302" s="3"/>
      <c r="C302" s="3"/>
      <c r="D302" s="31"/>
      <c r="E302" s="31"/>
      <c r="F302" s="3"/>
      <c r="G302" s="3"/>
      <c r="H302" s="3"/>
      <c r="I302" s="3"/>
      <c r="J302" s="3"/>
      <c r="K302" s="3"/>
      <c r="L302" s="3"/>
      <c r="M302" s="3"/>
      <c r="N302" s="3"/>
      <c r="O302" s="3"/>
      <c r="P302" s="3"/>
      <c r="Q302" s="3"/>
      <c r="R302" s="3"/>
      <c r="S302" s="3"/>
      <c r="T302" s="3"/>
      <c r="U302" s="3"/>
      <c r="V302" s="3"/>
      <c r="W302" s="3"/>
      <c r="X302" s="3"/>
      <c r="Y302" s="3"/>
      <c r="Z302" s="3"/>
      <c r="AA302" s="36"/>
    </row>
    <row r="303" spans="1:27">
      <c r="A303" s="3"/>
      <c r="B303" s="3"/>
      <c r="C303" s="3"/>
      <c r="D303" s="31"/>
      <c r="E303" s="31"/>
      <c r="F303" s="3"/>
      <c r="G303" s="3"/>
      <c r="H303" s="3"/>
      <c r="I303" s="3"/>
      <c r="J303" s="3"/>
      <c r="K303" s="3"/>
      <c r="L303" s="3"/>
      <c r="M303" s="3"/>
      <c r="N303" s="3"/>
      <c r="O303" s="3"/>
      <c r="P303" s="3"/>
      <c r="Q303" s="3"/>
      <c r="R303" s="3"/>
      <c r="S303" s="3"/>
      <c r="T303" s="3"/>
      <c r="U303" s="3"/>
      <c r="V303" s="3"/>
      <c r="W303" s="3"/>
      <c r="X303" s="3"/>
      <c r="Y303" s="3"/>
      <c r="Z303" s="3"/>
      <c r="AA303" s="36"/>
    </row>
    <row r="304" spans="1:27">
      <c r="A304" s="3"/>
      <c r="B304" s="3"/>
      <c r="C304" s="3"/>
      <c r="D304" s="31"/>
      <c r="E304" s="31"/>
      <c r="F304" s="3"/>
      <c r="G304" s="3"/>
      <c r="H304" s="3"/>
      <c r="I304" s="3"/>
      <c r="J304" s="3"/>
      <c r="K304" s="3"/>
      <c r="L304" s="3"/>
      <c r="M304" s="3"/>
      <c r="N304" s="3"/>
      <c r="O304" s="3"/>
      <c r="P304" s="3"/>
      <c r="Q304" s="3"/>
      <c r="R304" s="3"/>
      <c r="S304" s="3"/>
      <c r="T304" s="3"/>
      <c r="U304" s="3"/>
      <c r="V304" s="3"/>
      <c r="W304" s="3"/>
      <c r="X304" s="3"/>
      <c r="Y304" s="3"/>
      <c r="Z304" s="3"/>
      <c r="AA304" s="36"/>
    </row>
    <row r="305" spans="1:27">
      <c r="A305" s="3"/>
      <c r="B305" s="3"/>
      <c r="C305" s="3"/>
      <c r="D305" s="31"/>
      <c r="E305" s="31"/>
      <c r="F305" s="3"/>
      <c r="G305" s="3"/>
      <c r="H305" s="3"/>
      <c r="I305" s="3"/>
      <c r="J305" s="3"/>
      <c r="K305" s="3"/>
      <c r="L305" s="3"/>
      <c r="M305" s="3"/>
      <c r="N305" s="3"/>
      <c r="O305" s="3"/>
      <c r="P305" s="3"/>
      <c r="Q305" s="3"/>
      <c r="R305" s="3"/>
      <c r="S305" s="3"/>
      <c r="T305" s="3"/>
      <c r="U305" s="3"/>
      <c r="V305" s="3"/>
      <c r="W305" s="3"/>
      <c r="X305" s="3"/>
      <c r="Y305" s="3"/>
      <c r="Z305" s="3"/>
      <c r="AA305" s="36"/>
    </row>
    <row r="306" spans="1:27">
      <c r="A306" s="3"/>
      <c r="B306" s="3"/>
      <c r="C306" s="3"/>
      <c r="D306" s="31"/>
      <c r="E306" s="31"/>
      <c r="F306" s="3"/>
      <c r="G306" s="3"/>
      <c r="H306" s="3"/>
      <c r="I306" s="3"/>
      <c r="J306" s="3"/>
      <c r="K306" s="3"/>
      <c r="L306" s="3"/>
      <c r="M306" s="3"/>
      <c r="N306" s="3"/>
      <c r="O306" s="3"/>
      <c r="P306" s="3"/>
      <c r="Q306" s="3"/>
      <c r="R306" s="3"/>
      <c r="S306" s="3"/>
      <c r="T306" s="3"/>
      <c r="U306" s="3"/>
      <c r="V306" s="3"/>
      <c r="W306" s="3"/>
      <c r="X306" s="3"/>
      <c r="Y306" s="3"/>
      <c r="Z306" s="3"/>
      <c r="AA306" s="36"/>
    </row>
    <row r="307" spans="1:27">
      <c r="A307" s="3"/>
      <c r="B307" s="3"/>
      <c r="C307" s="3"/>
      <c r="D307" s="31"/>
      <c r="E307" s="31"/>
      <c r="F307" s="3"/>
      <c r="G307" s="3"/>
      <c r="H307" s="3"/>
      <c r="I307" s="3"/>
      <c r="J307" s="3"/>
      <c r="K307" s="3"/>
      <c r="L307" s="3"/>
      <c r="M307" s="3"/>
      <c r="N307" s="3"/>
      <c r="O307" s="3"/>
      <c r="P307" s="3"/>
      <c r="Q307" s="3"/>
      <c r="R307" s="3"/>
      <c r="S307" s="3"/>
      <c r="T307" s="3"/>
      <c r="U307" s="3"/>
      <c r="V307" s="3"/>
      <c r="W307" s="3"/>
      <c r="X307" s="3"/>
      <c r="Y307" s="3"/>
      <c r="Z307" s="3"/>
      <c r="AA307" s="36"/>
    </row>
    <row r="308" spans="1:27">
      <c r="A308" s="3"/>
      <c r="B308" s="3"/>
      <c r="C308" s="3"/>
      <c r="D308" s="31"/>
      <c r="E308" s="31"/>
      <c r="F308" s="3"/>
      <c r="G308" s="3"/>
      <c r="H308" s="3"/>
      <c r="I308" s="3"/>
      <c r="J308" s="3"/>
      <c r="K308" s="3"/>
      <c r="L308" s="3"/>
      <c r="M308" s="3"/>
      <c r="N308" s="3"/>
      <c r="O308" s="3"/>
      <c r="P308" s="3"/>
      <c r="Q308" s="3"/>
      <c r="R308" s="3"/>
      <c r="S308" s="3"/>
      <c r="T308" s="3"/>
      <c r="U308" s="3"/>
      <c r="V308" s="3"/>
      <c r="W308" s="3"/>
      <c r="X308" s="3"/>
      <c r="Y308" s="3"/>
      <c r="Z308" s="3"/>
      <c r="AA308" s="36"/>
    </row>
    <row r="309" spans="1:27">
      <c r="A309" s="3"/>
      <c r="B309" s="3"/>
      <c r="C309" s="3"/>
      <c r="D309" s="31"/>
      <c r="E309" s="31"/>
      <c r="F309" s="3"/>
      <c r="G309" s="3"/>
      <c r="H309" s="3"/>
      <c r="I309" s="3"/>
      <c r="J309" s="3"/>
      <c r="K309" s="3"/>
      <c r="L309" s="3"/>
      <c r="M309" s="3"/>
      <c r="N309" s="3"/>
      <c r="O309" s="3"/>
      <c r="P309" s="3"/>
      <c r="Q309" s="3"/>
      <c r="R309" s="3"/>
      <c r="S309" s="3"/>
      <c r="T309" s="3"/>
      <c r="U309" s="3"/>
      <c r="V309" s="3"/>
      <c r="W309" s="3"/>
      <c r="X309" s="3"/>
      <c r="Y309" s="3"/>
      <c r="Z309" s="3"/>
      <c r="AA309" s="36"/>
    </row>
    <row r="310" spans="1:27">
      <c r="A310" s="3"/>
      <c r="B310" s="3"/>
      <c r="C310" s="3"/>
      <c r="D310" s="31"/>
      <c r="E310" s="31"/>
      <c r="F310" s="3"/>
      <c r="G310" s="3"/>
      <c r="H310" s="3"/>
      <c r="I310" s="3"/>
      <c r="J310" s="3"/>
      <c r="K310" s="3"/>
      <c r="L310" s="3"/>
      <c r="M310" s="3"/>
      <c r="N310" s="3"/>
      <c r="O310" s="3"/>
      <c r="P310" s="3"/>
      <c r="Q310" s="3"/>
      <c r="R310" s="3"/>
      <c r="S310" s="3"/>
      <c r="T310" s="3"/>
      <c r="U310" s="3"/>
      <c r="V310" s="3"/>
      <c r="W310" s="3"/>
      <c r="X310" s="3"/>
      <c r="Y310" s="3"/>
      <c r="Z310" s="3"/>
      <c r="AA310" s="36"/>
    </row>
    <row r="311" spans="1:27">
      <c r="A311" s="3"/>
      <c r="B311" s="3"/>
      <c r="C311" s="3"/>
      <c r="D311" s="31"/>
      <c r="E311" s="31"/>
      <c r="F311" s="3"/>
      <c r="G311" s="3"/>
      <c r="H311" s="3"/>
      <c r="I311" s="3"/>
      <c r="J311" s="3"/>
      <c r="K311" s="3"/>
      <c r="L311" s="3"/>
      <c r="M311" s="3"/>
      <c r="N311" s="3"/>
      <c r="O311" s="3"/>
      <c r="P311" s="3"/>
      <c r="Q311" s="3"/>
      <c r="R311" s="3"/>
      <c r="S311" s="3"/>
      <c r="T311" s="3"/>
      <c r="U311" s="3"/>
      <c r="V311" s="3"/>
      <c r="W311" s="3"/>
      <c r="X311" s="3"/>
      <c r="Y311" s="3"/>
      <c r="Z311" s="3"/>
      <c r="AA311" s="36"/>
    </row>
    <row r="312" spans="1:27">
      <c r="A312" s="3"/>
      <c r="B312" s="3"/>
      <c r="C312" s="3"/>
      <c r="D312" s="31"/>
      <c r="E312" s="31"/>
      <c r="F312" s="3"/>
      <c r="G312" s="3"/>
      <c r="H312" s="3"/>
      <c r="I312" s="3"/>
      <c r="J312" s="3"/>
      <c r="K312" s="3"/>
      <c r="L312" s="3"/>
      <c r="M312" s="3"/>
      <c r="N312" s="3"/>
      <c r="O312" s="3"/>
      <c r="P312" s="3"/>
      <c r="Q312" s="3"/>
      <c r="R312" s="3"/>
      <c r="S312" s="3"/>
      <c r="T312" s="3"/>
      <c r="U312" s="3"/>
      <c r="V312" s="3"/>
      <c r="W312" s="3"/>
      <c r="X312" s="3"/>
      <c r="Y312" s="3"/>
      <c r="Z312" s="3"/>
      <c r="AA312" s="36"/>
    </row>
    <row r="313" spans="1:27">
      <c r="A313" s="3"/>
      <c r="B313" s="3"/>
      <c r="C313" s="3"/>
      <c r="D313" s="31"/>
      <c r="E313" s="31"/>
      <c r="F313" s="3"/>
      <c r="G313" s="3"/>
      <c r="H313" s="3"/>
      <c r="I313" s="3"/>
      <c r="J313" s="3"/>
      <c r="K313" s="3"/>
      <c r="L313" s="3"/>
      <c r="M313" s="3"/>
      <c r="N313" s="3"/>
      <c r="O313" s="3"/>
      <c r="P313" s="3"/>
      <c r="Q313" s="3"/>
      <c r="R313" s="3"/>
      <c r="S313" s="3"/>
      <c r="T313" s="3"/>
      <c r="U313" s="3"/>
      <c r="V313" s="3"/>
      <c r="W313" s="3"/>
      <c r="X313" s="3"/>
      <c r="Y313" s="3"/>
      <c r="Z313" s="3"/>
      <c r="AA313" s="36"/>
    </row>
    <row r="314" spans="1:27">
      <c r="A314" s="3"/>
      <c r="B314" s="3"/>
      <c r="C314" s="3"/>
      <c r="D314" s="31"/>
      <c r="E314" s="31"/>
      <c r="F314" s="3"/>
      <c r="G314" s="3"/>
      <c r="H314" s="3"/>
      <c r="I314" s="3"/>
      <c r="J314" s="3"/>
      <c r="K314" s="3"/>
      <c r="L314" s="3"/>
      <c r="M314" s="3"/>
      <c r="N314" s="3"/>
      <c r="O314" s="3"/>
      <c r="P314" s="3"/>
      <c r="Q314" s="3"/>
      <c r="R314" s="3"/>
      <c r="S314" s="3"/>
      <c r="T314" s="3"/>
      <c r="U314" s="3"/>
      <c r="V314" s="3"/>
      <c r="W314" s="3"/>
      <c r="X314" s="3"/>
      <c r="Y314" s="3"/>
      <c r="Z314" s="3"/>
      <c r="AA314" s="36"/>
    </row>
    <row r="315" spans="1:27">
      <c r="A315" s="3"/>
      <c r="B315" s="3"/>
      <c r="C315" s="3"/>
      <c r="D315" s="31"/>
      <c r="E315" s="31"/>
      <c r="F315" s="3"/>
      <c r="G315" s="3"/>
      <c r="H315" s="3"/>
      <c r="I315" s="3"/>
      <c r="J315" s="3"/>
      <c r="K315" s="3"/>
      <c r="L315" s="3"/>
      <c r="M315" s="3"/>
      <c r="N315" s="3"/>
      <c r="O315" s="3"/>
      <c r="P315" s="3"/>
      <c r="Q315" s="3"/>
      <c r="R315" s="3"/>
      <c r="S315" s="3"/>
      <c r="T315" s="3"/>
      <c r="U315" s="3"/>
      <c r="V315" s="3"/>
      <c r="W315" s="3"/>
      <c r="X315" s="3"/>
      <c r="Y315" s="3"/>
      <c r="Z315" s="3"/>
      <c r="AA315" s="36"/>
    </row>
    <row r="316" spans="1:27">
      <c r="A316" s="3"/>
      <c r="B316" s="3"/>
      <c r="C316" s="3"/>
      <c r="D316" s="31"/>
      <c r="E316" s="31"/>
      <c r="F316" s="3"/>
      <c r="G316" s="3"/>
      <c r="H316" s="3"/>
      <c r="I316" s="3"/>
      <c r="J316" s="3"/>
      <c r="K316" s="3"/>
      <c r="L316" s="3"/>
      <c r="M316" s="3"/>
      <c r="N316" s="3"/>
      <c r="O316" s="3"/>
      <c r="P316" s="3"/>
      <c r="Q316" s="3"/>
      <c r="R316" s="3"/>
      <c r="S316" s="3"/>
      <c r="T316" s="3"/>
      <c r="U316" s="3"/>
      <c r="V316" s="3"/>
      <c r="W316" s="3"/>
      <c r="X316" s="3"/>
      <c r="Y316" s="3"/>
      <c r="Z316" s="3"/>
      <c r="AA316" s="36"/>
    </row>
    <row r="317" spans="1:27">
      <c r="A317" s="3"/>
      <c r="B317" s="3"/>
      <c r="C317" s="3"/>
      <c r="D317" s="31"/>
      <c r="E317" s="31"/>
      <c r="F317" s="3"/>
      <c r="G317" s="3"/>
      <c r="H317" s="3"/>
      <c r="I317" s="3"/>
      <c r="J317" s="3"/>
      <c r="K317" s="3"/>
      <c r="L317" s="3"/>
      <c r="M317" s="3"/>
      <c r="N317" s="3"/>
      <c r="O317" s="3"/>
      <c r="P317" s="3"/>
      <c r="Q317" s="3"/>
      <c r="R317" s="3"/>
      <c r="S317" s="3"/>
      <c r="T317" s="3"/>
      <c r="U317" s="3"/>
      <c r="V317" s="3"/>
      <c r="W317" s="3"/>
      <c r="X317" s="3"/>
      <c r="Y317" s="3"/>
      <c r="Z317" s="3"/>
      <c r="AA317" s="36"/>
    </row>
    <row r="318" spans="1:27">
      <c r="A318" s="3"/>
      <c r="B318" s="3"/>
      <c r="C318" s="3"/>
      <c r="D318" s="31"/>
      <c r="E318" s="31"/>
      <c r="F318" s="3"/>
      <c r="G318" s="3"/>
      <c r="H318" s="3"/>
      <c r="I318" s="3"/>
      <c r="J318" s="3"/>
      <c r="K318" s="3"/>
      <c r="L318" s="3"/>
      <c r="M318" s="3"/>
      <c r="N318" s="3"/>
      <c r="O318" s="3"/>
      <c r="P318" s="3"/>
      <c r="Q318" s="3"/>
      <c r="R318" s="3"/>
      <c r="S318" s="3"/>
      <c r="T318" s="3"/>
      <c r="U318" s="3"/>
      <c r="V318" s="3"/>
      <c r="W318" s="3"/>
      <c r="X318" s="3"/>
      <c r="Y318" s="3"/>
      <c r="Z318" s="3"/>
      <c r="AA318" s="36"/>
    </row>
    <row r="319" spans="1:27">
      <c r="A319" s="3"/>
      <c r="B319" s="3"/>
      <c r="C319" s="3"/>
      <c r="D319" s="31"/>
      <c r="E319" s="31"/>
      <c r="F319" s="3"/>
      <c r="G319" s="3"/>
      <c r="H319" s="3"/>
      <c r="I319" s="3"/>
      <c r="J319" s="3"/>
      <c r="K319" s="3"/>
      <c r="L319" s="3"/>
      <c r="M319" s="3"/>
      <c r="N319" s="3"/>
      <c r="O319" s="3"/>
      <c r="P319" s="3"/>
      <c r="Q319" s="3"/>
      <c r="R319" s="3"/>
      <c r="S319" s="3"/>
      <c r="T319" s="3"/>
      <c r="U319" s="3"/>
      <c r="V319" s="3"/>
      <c r="W319" s="3"/>
      <c r="X319" s="3"/>
      <c r="Y319" s="3"/>
      <c r="Z319" s="3"/>
      <c r="AA319" s="36"/>
    </row>
    <row r="320" spans="1:27">
      <c r="A320" s="3"/>
      <c r="B320" s="3"/>
      <c r="C320" s="3"/>
      <c r="D320" s="31"/>
      <c r="E320" s="31"/>
      <c r="F320" s="3"/>
      <c r="G320" s="3"/>
      <c r="H320" s="3"/>
      <c r="I320" s="3"/>
      <c r="J320" s="3"/>
      <c r="K320" s="3"/>
      <c r="L320" s="3"/>
      <c r="M320" s="3"/>
      <c r="N320" s="3"/>
      <c r="O320" s="3"/>
      <c r="P320" s="3"/>
      <c r="Q320" s="3"/>
      <c r="R320" s="3"/>
      <c r="S320" s="3"/>
      <c r="T320" s="3"/>
      <c r="U320" s="3"/>
      <c r="V320" s="3"/>
      <c r="W320" s="3"/>
      <c r="X320" s="3"/>
      <c r="Y320" s="3"/>
      <c r="Z320" s="3"/>
      <c r="AA320" s="36"/>
    </row>
    <row r="321" spans="1:27">
      <c r="A321" s="3"/>
      <c r="B321" s="3"/>
      <c r="C321" s="3"/>
      <c r="D321" s="31"/>
      <c r="E321" s="31"/>
      <c r="F321" s="3"/>
      <c r="G321" s="3"/>
      <c r="H321" s="3"/>
      <c r="I321" s="3"/>
      <c r="J321" s="3"/>
      <c r="K321" s="3"/>
      <c r="L321" s="3"/>
      <c r="M321" s="3"/>
      <c r="N321" s="3"/>
      <c r="O321" s="3"/>
      <c r="P321" s="3"/>
      <c r="Q321" s="3"/>
      <c r="R321" s="3"/>
      <c r="S321" s="3"/>
      <c r="T321" s="3"/>
      <c r="U321" s="3"/>
      <c r="V321" s="3"/>
      <c r="W321" s="3"/>
      <c r="X321" s="3"/>
      <c r="Y321" s="3"/>
      <c r="Z321" s="3"/>
      <c r="AA321" s="36"/>
    </row>
    <row r="322" spans="1:27">
      <c r="A322" s="3"/>
      <c r="B322" s="3"/>
      <c r="C322" s="3"/>
      <c r="D322" s="31"/>
      <c r="E322" s="31"/>
      <c r="F322" s="3"/>
      <c r="G322" s="3"/>
      <c r="H322" s="3"/>
      <c r="I322" s="3"/>
      <c r="J322" s="3"/>
      <c r="K322" s="3"/>
      <c r="L322" s="3"/>
      <c r="M322" s="3"/>
      <c r="N322" s="3"/>
      <c r="O322" s="3"/>
      <c r="P322" s="3"/>
      <c r="Q322" s="3"/>
      <c r="R322" s="3"/>
      <c r="S322" s="3"/>
      <c r="T322" s="3"/>
      <c r="U322" s="3"/>
      <c r="V322" s="3"/>
      <c r="W322" s="3"/>
      <c r="X322" s="3"/>
      <c r="Y322" s="3"/>
      <c r="Z322" s="3"/>
      <c r="AA322" s="36"/>
    </row>
    <row r="323" spans="1:27">
      <c r="A323" s="3"/>
      <c r="B323" s="3"/>
      <c r="C323" s="3"/>
      <c r="D323" s="31"/>
      <c r="E323" s="31"/>
      <c r="F323" s="3"/>
      <c r="G323" s="3"/>
      <c r="H323" s="3"/>
      <c r="I323" s="3"/>
      <c r="J323" s="3"/>
      <c r="K323" s="3"/>
      <c r="L323" s="3"/>
      <c r="M323" s="3"/>
      <c r="N323" s="3"/>
      <c r="O323" s="3"/>
      <c r="P323" s="3"/>
      <c r="Q323" s="3"/>
      <c r="R323" s="3"/>
      <c r="S323" s="3"/>
      <c r="T323" s="3"/>
      <c r="U323" s="3"/>
      <c r="V323" s="3"/>
      <c r="W323" s="3"/>
      <c r="X323" s="3"/>
      <c r="Y323" s="3"/>
      <c r="Z323" s="3"/>
      <c r="AA323" s="36"/>
    </row>
    <row r="324" spans="1:27">
      <c r="A324" s="3"/>
      <c r="B324" s="3"/>
      <c r="C324" s="3"/>
      <c r="D324" s="31"/>
      <c r="E324" s="31"/>
      <c r="F324" s="3"/>
      <c r="G324" s="3"/>
      <c r="H324" s="3"/>
      <c r="I324" s="3"/>
      <c r="J324" s="3"/>
      <c r="K324" s="3"/>
      <c r="L324" s="3"/>
      <c r="M324" s="3"/>
      <c r="N324" s="3"/>
      <c r="O324" s="3"/>
      <c r="P324" s="3"/>
      <c r="Q324" s="3"/>
      <c r="R324" s="3"/>
      <c r="S324" s="3"/>
      <c r="T324" s="3"/>
      <c r="U324" s="3"/>
      <c r="V324" s="3"/>
      <c r="W324" s="3"/>
      <c r="X324" s="3"/>
      <c r="Y324" s="3"/>
      <c r="Z324" s="3"/>
      <c r="AA324" s="36"/>
    </row>
    <row r="325" spans="1:27">
      <c r="A325" s="3"/>
      <c r="B325" s="3"/>
      <c r="C325" s="3"/>
      <c r="D325" s="31"/>
      <c r="E325" s="31"/>
      <c r="F325" s="3"/>
      <c r="G325" s="3"/>
      <c r="H325" s="3"/>
      <c r="I325" s="3"/>
      <c r="J325" s="3"/>
      <c r="K325" s="3"/>
      <c r="L325" s="3"/>
      <c r="M325" s="3"/>
      <c r="N325" s="3"/>
      <c r="O325" s="3"/>
      <c r="P325" s="3"/>
      <c r="Q325" s="3"/>
      <c r="R325" s="3"/>
      <c r="S325" s="3"/>
      <c r="T325" s="3"/>
      <c r="U325" s="3"/>
      <c r="V325" s="3"/>
      <c r="W325" s="3"/>
      <c r="X325" s="3"/>
      <c r="Y325" s="3"/>
      <c r="Z325" s="3"/>
      <c r="AA325" s="36"/>
    </row>
    <row r="326" spans="1:27">
      <c r="A326" s="3"/>
      <c r="B326" s="3"/>
      <c r="C326" s="3"/>
      <c r="D326" s="31"/>
      <c r="E326" s="31"/>
      <c r="F326" s="3"/>
      <c r="G326" s="3"/>
      <c r="H326" s="3"/>
      <c r="I326" s="3"/>
      <c r="J326" s="3"/>
      <c r="K326" s="3"/>
      <c r="L326" s="3"/>
      <c r="M326" s="3"/>
      <c r="N326" s="3"/>
      <c r="O326" s="3"/>
      <c r="P326" s="3"/>
      <c r="Q326" s="3"/>
      <c r="R326" s="3"/>
      <c r="S326" s="3"/>
      <c r="T326" s="3"/>
      <c r="U326" s="3"/>
      <c r="V326" s="3"/>
      <c r="W326" s="3"/>
      <c r="X326" s="3"/>
      <c r="Y326" s="3"/>
      <c r="Z326" s="3"/>
      <c r="AA326" s="36"/>
    </row>
    <row r="327" spans="1:27">
      <c r="A327" s="3"/>
      <c r="B327" s="3"/>
      <c r="C327" s="3"/>
      <c r="D327" s="31"/>
      <c r="E327" s="31"/>
      <c r="F327" s="3"/>
      <c r="G327" s="3"/>
      <c r="H327" s="3"/>
      <c r="I327" s="3"/>
      <c r="J327" s="3"/>
      <c r="K327" s="3"/>
      <c r="L327" s="3"/>
      <c r="M327" s="3"/>
      <c r="N327" s="3"/>
      <c r="O327" s="3"/>
      <c r="P327" s="3"/>
      <c r="Q327" s="3"/>
      <c r="R327" s="3"/>
      <c r="S327" s="3"/>
      <c r="T327" s="3"/>
      <c r="U327" s="3"/>
      <c r="V327" s="3"/>
      <c r="W327" s="3"/>
      <c r="X327" s="3"/>
      <c r="Y327" s="3"/>
      <c r="Z327" s="3"/>
      <c r="AA327" s="36"/>
    </row>
    <row r="328" spans="1:27">
      <c r="A328" s="3"/>
      <c r="B328" s="3"/>
      <c r="C328" s="3"/>
      <c r="D328" s="31"/>
      <c r="E328" s="31"/>
      <c r="F328" s="3"/>
      <c r="G328" s="3"/>
      <c r="H328" s="3"/>
      <c r="I328" s="3"/>
      <c r="J328" s="3"/>
      <c r="K328" s="3"/>
      <c r="L328" s="3"/>
      <c r="M328" s="3"/>
      <c r="N328" s="3"/>
      <c r="O328" s="3"/>
      <c r="P328" s="3"/>
      <c r="Q328" s="3"/>
      <c r="R328" s="3"/>
      <c r="S328" s="3"/>
      <c r="T328" s="3"/>
      <c r="U328" s="3"/>
      <c r="V328" s="3"/>
      <c r="W328" s="3"/>
      <c r="X328" s="3"/>
      <c r="Y328" s="3"/>
      <c r="Z328" s="3"/>
      <c r="AA328" s="36"/>
    </row>
    <row r="329" spans="1:27">
      <c r="A329" s="3"/>
      <c r="B329" s="3"/>
      <c r="C329" s="3"/>
      <c r="D329" s="31"/>
      <c r="E329" s="31"/>
      <c r="F329" s="3"/>
      <c r="G329" s="3"/>
      <c r="H329" s="3"/>
      <c r="I329" s="3"/>
      <c r="J329" s="3"/>
      <c r="K329" s="3"/>
      <c r="L329" s="3"/>
      <c r="M329" s="3"/>
      <c r="N329" s="3"/>
      <c r="O329" s="3"/>
      <c r="P329" s="3"/>
      <c r="Q329" s="3"/>
      <c r="R329" s="3"/>
      <c r="S329" s="3"/>
      <c r="T329" s="3"/>
      <c r="U329" s="3"/>
      <c r="V329" s="3"/>
      <c r="W329" s="3"/>
      <c r="X329" s="3"/>
      <c r="Y329" s="3"/>
      <c r="Z329" s="3"/>
      <c r="AA329" s="36"/>
    </row>
    <row r="330" spans="1:27">
      <c r="A330" s="3"/>
      <c r="B330" s="3"/>
      <c r="C330" s="3"/>
      <c r="D330" s="31"/>
      <c r="E330" s="31"/>
      <c r="F330" s="3"/>
      <c r="G330" s="3"/>
      <c r="H330" s="3"/>
      <c r="I330" s="3"/>
      <c r="J330" s="3"/>
      <c r="K330" s="3"/>
      <c r="L330" s="3"/>
      <c r="M330" s="3"/>
      <c r="N330" s="3"/>
      <c r="O330" s="3"/>
      <c r="P330" s="3"/>
      <c r="Q330" s="3"/>
      <c r="R330" s="3"/>
      <c r="S330" s="3"/>
      <c r="T330" s="3"/>
      <c r="U330" s="3"/>
      <c r="V330" s="3"/>
      <c r="W330" s="3"/>
      <c r="X330" s="3"/>
      <c r="Y330" s="3"/>
      <c r="Z330" s="3"/>
      <c r="AA330" s="36"/>
    </row>
    <row r="331" spans="1:27">
      <c r="A331" s="3"/>
      <c r="B331" s="3"/>
      <c r="C331" s="3"/>
      <c r="D331" s="31"/>
      <c r="E331" s="31"/>
      <c r="F331" s="3"/>
      <c r="G331" s="3"/>
      <c r="H331" s="3"/>
      <c r="I331" s="3"/>
      <c r="J331" s="3"/>
      <c r="K331" s="3"/>
      <c r="L331" s="3"/>
      <c r="M331" s="3"/>
      <c r="N331" s="3"/>
      <c r="O331" s="3"/>
      <c r="P331" s="3"/>
      <c r="Q331" s="3"/>
      <c r="R331" s="3"/>
      <c r="S331" s="3"/>
      <c r="T331" s="3"/>
      <c r="U331" s="3"/>
      <c r="V331" s="3"/>
      <c r="W331" s="3"/>
      <c r="X331" s="3"/>
      <c r="Y331" s="3"/>
      <c r="Z331" s="3"/>
      <c r="AA331" s="36"/>
    </row>
    <row r="332" spans="1:27">
      <c r="A332" s="3"/>
      <c r="B332" s="3"/>
      <c r="C332" s="3"/>
      <c r="D332" s="31"/>
      <c r="E332" s="31"/>
      <c r="F332" s="3"/>
      <c r="G332" s="3"/>
      <c r="H332" s="3"/>
      <c r="I332" s="3"/>
      <c r="J332" s="3"/>
      <c r="K332" s="3"/>
      <c r="L332" s="3"/>
      <c r="M332" s="3"/>
      <c r="N332" s="3"/>
      <c r="O332" s="3"/>
      <c r="P332" s="3"/>
      <c r="Q332" s="3"/>
      <c r="R332" s="3"/>
      <c r="S332" s="3"/>
      <c r="T332" s="3"/>
      <c r="U332" s="3"/>
      <c r="V332" s="3"/>
      <c r="W332" s="3"/>
      <c r="X332" s="3"/>
      <c r="Y332" s="3"/>
      <c r="Z332" s="3"/>
      <c r="AA332" s="36"/>
    </row>
    <row r="333" spans="1:27">
      <c r="A333" s="3"/>
      <c r="B333" s="3"/>
      <c r="C333" s="3"/>
      <c r="D333" s="31"/>
      <c r="E333" s="31"/>
      <c r="F333" s="3"/>
      <c r="G333" s="3"/>
      <c r="H333" s="3"/>
      <c r="I333" s="3"/>
      <c r="J333" s="3"/>
      <c r="K333" s="3"/>
      <c r="L333" s="3"/>
      <c r="M333" s="3"/>
      <c r="N333" s="3"/>
      <c r="O333" s="3"/>
      <c r="P333" s="3"/>
      <c r="Q333" s="3"/>
      <c r="R333" s="3"/>
      <c r="S333" s="3"/>
      <c r="T333" s="3"/>
      <c r="U333" s="3"/>
      <c r="V333" s="3"/>
      <c r="W333" s="3"/>
      <c r="X333" s="3"/>
      <c r="Y333" s="3"/>
      <c r="Z333" s="3"/>
      <c r="AA333" s="36"/>
    </row>
    <row r="334" spans="1:27">
      <c r="A334" s="3"/>
      <c r="B334" s="3"/>
      <c r="C334" s="3"/>
      <c r="D334" s="31"/>
      <c r="E334" s="31"/>
      <c r="F334" s="3"/>
      <c r="G334" s="3"/>
      <c r="H334" s="3"/>
      <c r="I334" s="3"/>
      <c r="J334" s="3"/>
      <c r="K334" s="3"/>
      <c r="L334" s="3"/>
      <c r="M334" s="3"/>
      <c r="N334" s="3"/>
      <c r="O334" s="3"/>
      <c r="P334" s="3"/>
      <c r="Q334" s="3"/>
      <c r="R334" s="3"/>
      <c r="S334" s="3"/>
      <c r="T334" s="3"/>
      <c r="U334" s="3"/>
      <c r="V334" s="3"/>
      <c r="W334" s="3"/>
      <c r="X334" s="3"/>
      <c r="Y334" s="3"/>
      <c r="Z334" s="3"/>
      <c r="AA334" s="36"/>
    </row>
    <row r="335" spans="1:27">
      <c r="A335" s="3"/>
      <c r="B335" s="3"/>
      <c r="C335" s="3"/>
      <c r="D335" s="31"/>
      <c r="E335" s="31"/>
      <c r="F335" s="3"/>
      <c r="G335" s="3"/>
      <c r="H335" s="3"/>
      <c r="I335" s="3"/>
      <c r="J335" s="3"/>
      <c r="K335" s="3"/>
      <c r="L335" s="3"/>
      <c r="M335" s="3"/>
      <c r="N335" s="3"/>
      <c r="O335" s="3"/>
      <c r="P335" s="3"/>
      <c r="Q335" s="3"/>
      <c r="R335" s="3"/>
      <c r="S335" s="3"/>
      <c r="T335" s="3"/>
      <c r="U335" s="3"/>
      <c r="V335" s="3"/>
      <c r="W335" s="3"/>
      <c r="X335" s="3"/>
      <c r="Y335" s="3"/>
      <c r="Z335" s="3"/>
      <c r="AA335" s="36"/>
    </row>
    <row r="336" spans="1:27">
      <c r="A336" s="3"/>
      <c r="B336" s="3"/>
      <c r="C336" s="3"/>
      <c r="D336" s="31"/>
      <c r="E336" s="31"/>
      <c r="F336" s="3"/>
      <c r="G336" s="3"/>
      <c r="H336" s="3"/>
      <c r="I336" s="3"/>
      <c r="J336" s="3"/>
      <c r="K336" s="3"/>
      <c r="L336" s="3"/>
      <c r="M336" s="3"/>
      <c r="N336" s="3"/>
      <c r="O336" s="3"/>
      <c r="P336" s="3"/>
      <c r="Q336" s="3"/>
      <c r="R336" s="3"/>
      <c r="S336" s="3"/>
      <c r="T336" s="3"/>
      <c r="U336" s="3"/>
      <c r="V336" s="3"/>
      <c r="W336" s="3"/>
      <c r="X336" s="3"/>
      <c r="Y336" s="3"/>
      <c r="Z336" s="3"/>
      <c r="AA336" s="36"/>
    </row>
    <row r="337" spans="1:27">
      <c r="A337" s="3"/>
      <c r="B337" s="3"/>
      <c r="C337" s="3"/>
      <c r="D337" s="31"/>
      <c r="E337" s="31"/>
      <c r="F337" s="3"/>
      <c r="G337" s="3"/>
      <c r="H337" s="3"/>
      <c r="I337" s="3"/>
      <c r="J337" s="3"/>
      <c r="K337" s="3"/>
      <c r="L337" s="3"/>
      <c r="M337" s="3"/>
      <c r="N337" s="3"/>
      <c r="O337" s="3"/>
      <c r="P337" s="3"/>
      <c r="Q337" s="3"/>
      <c r="R337" s="3"/>
      <c r="S337" s="3"/>
      <c r="T337" s="3"/>
      <c r="U337" s="3"/>
      <c r="V337" s="3"/>
      <c r="W337" s="3"/>
      <c r="X337" s="3"/>
      <c r="Y337" s="3"/>
      <c r="Z337" s="3"/>
      <c r="AA337" s="36"/>
    </row>
    <row r="338" spans="1:27">
      <c r="A338" s="3"/>
      <c r="B338" s="3"/>
      <c r="C338" s="3"/>
      <c r="D338" s="31"/>
      <c r="E338" s="31"/>
      <c r="F338" s="3"/>
      <c r="G338" s="3"/>
      <c r="H338" s="3"/>
      <c r="I338" s="3"/>
      <c r="J338" s="3"/>
      <c r="K338" s="3"/>
      <c r="L338" s="3"/>
      <c r="M338" s="3"/>
      <c r="N338" s="3"/>
      <c r="O338" s="3"/>
      <c r="P338" s="3"/>
      <c r="Q338" s="3"/>
      <c r="R338" s="3"/>
      <c r="S338" s="3"/>
      <c r="T338" s="3"/>
      <c r="U338" s="3"/>
      <c r="V338" s="3"/>
      <c r="W338" s="3"/>
      <c r="X338" s="3"/>
      <c r="Y338" s="3"/>
      <c r="Z338" s="3"/>
      <c r="AA338" s="36"/>
    </row>
    <row r="339" spans="1:27">
      <c r="A339" s="3"/>
      <c r="B339" s="3"/>
      <c r="C339" s="3"/>
      <c r="D339" s="31"/>
      <c r="E339" s="31"/>
      <c r="F339" s="3"/>
      <c r="G339" s="3"/>
      <c r="H339" s="3"/>
      <c r="I339" s="3"/>
      <c r="J339" s="3"/>
      <c r="K339" s="3"/>
      <c r="L339" s="3"/>
      <c r="M339" s="3"/>
      <c r="N339" s="3"/>
      <c r="O339" s="3"/>
      <c r="P339" s="3"/>
      <c r="Q339" s="3"/>
      <c r="R339" s="3"/>
      <c r="S339" s="3"/>
      <c r="T339" s="3"/>
      <c r="U339" s="3"/>
      <c r="V339" s="3"/>
      <c r="W339" s="3"/>
      <c r="X339" s="3"/>
      <c r="Y339" s="3"/>
      <c r="Z339" s="3"/>
      <c r="AA339" s="36"/>
    </row>
    <row r="340" spans="1:27">
      <c r="A340" s="3"/>
      <c r="B340" s="3"/>
      <c r="C340" s="3"/>
      <c r="D340" s="31"/>
      <c r="E340" s="31"/>
      <c r="F340" s="3"/>
      <c r="G340" s="3"/>
      <c r="H340" s="3"/>
      <c r="I340" s="3"/>
      <c r="J340" s="3"/>
      <c r="K340" s="3"/>
      <c r="L340" s="3"/>
      <c r="M340" s="3"/>
      <c r="N340" s="3"/>
      <c r="O340" s="3"/>
      <c r="P340" s="3"/>
      <c r="Q340" s="3"/>
      <c r="R340" s="3"/>
      <c r="S340" s="3"/>
      <c r="T340" s="3"/>
      <c r="U340" s="3"/>
      <c r="V340" s="3"/>
      <c r="W340" s="3"/>
      <c r="X340" s="3"/>
      <c r="Y340" s="3"/>
      <c r="Z340" s="3"/>
      <c r="AA340" s="36"/>
    </row>
    <row r="341" spans="1:27">
      <c r="A341" s="3"/>
      <c r="B341" s="3"/>
      <c r="C341" s="3"/>
      <c r="D341" s="31"/>
      <c r="E341" s="31"/>
      <c r="F341" s="3"/>
      <c r="G341" s="3"/>
      <c r="H341" s="3"/>
      <c r="I341" s="3"/>
      <c r="J341" s="3"/>
      <c r="K341" s="3"/>
      <c r="L341" s="3"/>
      <c r="M341" s="3"/>
      <c r="N341" s="3"/>
      <c r="O341" s="3"/>
      <c r="P341" s="3"/>
      <c r="Q341" s="3"/>
      <c r="R341" s="3"/>
      <c r="S341" s="3"/>
      <c r="T341" s="3"/>
      <c r="U341" s="3"/>
      <c r="V341" s="3"/>
      <c r="W341" s="3"/>
      <c r="X341" s="3"/>
      <c r="Y341" s="3"/>
      <c r="Z341" s="3"/>
      <c r="AA341" s="36"/>
    </row>
    <row r="342" spans="1:27">
      <c r="A342" s="3"/>
      <c r="B342" s="3"/>
      <c r="C342" s="3"/>
      <c r="D342" s="31"/>
      <c r="E342" s="31"/>
      <c r="F342" s="3"/>
      <c r="G342" s="3"/>
      <c r="H342" s="3"/>
      <c r="I342" s="3"/>
      <c r="J342" s="3"/>
      <c r="K342" s="3"/>
      <c r="L342" s="3"/>
      <c r="M342" s="3"/>
      <c r="N342" s="3"/>
      <c r="O342" s="3"/>
      <c r="P342" s="3"/>
      <c r="Q342" s="3"/>
      <c r="R342" s="3"/>
      <c r="S342" s="3"/>
      <c r="T342" s="3"/>
      <c r="U342" s="3"/>
      <c r="V342" s="3"/>
      <c r="W342" s="3"/>
      <c r="X342" s="3"/>
      <c r="Y342" s="3"/>
      <c r="Z342" s="3"/>
      <c r="AA342" s="36"/>
    </row>
    <row r="343" spans="1:27">
      <c r="A343" s="3"/>
      <c r="B343" s="3"/>
      <c r="C343" s="3"/>
      <c r="D343" s="31"/>
      <c r="E343" s="31"/>
      <c r="F343" s="3"/>
      <c r="G343" s="3"/>
      <c r="H343" s="3"/>
      <c r="I343" s="3"/>
      <c r="J343" s="3"/>
      <c r="K343" s="3"/>
      <c r="L343" s="3"/>
      <c r="M343" s="3"/>
      <c r="N343" s="3"/>
      <c r="O343" s="3"/>
      <c r="P343" s="3"/>
      <c r="Q343" s="3"/>
      <c r="R343" s="3"/>
      <c r="S343" s="3"/>
      <c r="T343" s="3"/>
      <c r="U343" s="3"/>
      <c r="V343" s="3"/>
      <c r="W343" s="3"/>
      <c r="X343" s="3"/>
      <c r="Y343" s="3"/>
      <c r="Z343" s="3"/>
      <c r="AA343" s="36"/>
    </row>
    <row r="344" spans="1:27">
      <c r="A344" s="3"/>
      <c r="B344" s="3"/>
      <c r="C344" s="3"/>
      <c r="D344" s="31"/>
      <c r="E344" s="31"/>
      <c r="F344" s="3"/>
      <c r="G344" s="3"/>
      <c r="H344" s="3"/>
      <c r="I344" s="3"/>
      <c r="J344" s="3"/>
      <c r="K344" s="3"/>
      <c r="L344" s="3"/>
      <c r="M344" s="3"/>
      <c r="N344" s="3"/>
      <c r="O344" s="3"/>
      <c r="P344" s="3"/>
      <c r="Q344" s="3"/>
      <c r="R344" s="3"/>
      <c r="S344" s="3"/>
      <c r="T344" s="3"/>
      <c r="U344" s="3"/>
      <c r="V344" s="3"/>
      <c r="W344" s="3"/>
      <c r="X344" s="3"/>
      <c r="Y344" s="3"/>
      <c r="Z344" s="3"/>
      <c r="AA344" s="36"/>
    </row>
    <row r="345" spans="1:27">
      <c r="A345" s="3"/>
      <c r="B345" s="3"/>
      <c r="C345" s="3"/>
      <c r="D345" s="31"/>
      <c r="E345" s="31"/>
      <c r="F345" s="3"/>
      <c r="G345" s="3"/>
      <c r="H345" s="3"/>
      <c r="I345" s="3"/>
      <c r="J345" s="3"/>
      <c r="K345" s="3"/>
      <c r="L345" s="3"/>
      <c r="M345" s="3"/>
      <c r="N345" s="3"/>
      <c r="O345" s="3"/>
      <c r="P345" s="3"/>
      <c r="Q345" s="3"/>
      <c r="R345" s="3"/>
      <c r="S345" s="3"/>
      <c r="T345" s="3"/>
      <c r="U345" s="3"/>
      <c r="V345" s="3"/>
      <c r="W345" s="3"/>
      <c r="X345" s="3"/>
      <c r="Y345" s="3"/>
      <c r="Z345" s="3"/>
      <c r="AA345" s="36"/>
    </row>
    <row r="346" spans="1:27">
      <c r="A346" s="3"/>
      <c r="B346" s="3"/>
      <c r="C346" s="3"/>
      <c r="D346" s="31"/>
      <c r="E346" s="31"/>
      <c r="F346" s="3"/>
      <c r="G346" s="3"/>
      <c r="H346" s="3"/>
      <c r="I346" s="3"/>
      <c r="J346" s="3"/>
      <c r="K346" s="3"/>
      <c r="L346" s="3"/>
      <c r="M346" s="3"/>
      <c r="N346" s="3"/>
      <c r="O346" s="3"/>
      <c r="P346" s="3"/>
      <c r="Q346" s="3"/>
      <c r="R346" s="3"/>
      <c r="S346" s="3"/>
      <c r="T346" s="3"/>
      <c r="U346" s="3"/>
      <c r="V346" s="3"/>
      <c r="W346" s="3"/>
      <c r="X346" s="3"/>
      <c r="Y346" s="3"/>
      <c r="Z346" s="3"/>
      <c r="AA346" s="36"/>
    </row>
    <row r="347" spans="1:27">
      <c r="A347" s="3"/>
      <c r="B347" s="3"/>
      <c r="C347" s="3"/>
      <c r="D347" s="31"/>
      <c r="E347" s="31"/>
      <c r="F347" s="3"/>
      <c r="G347" s="3"/>
      <c r="H347" s="3"/>
      <c r="I347" s="3"/>
      <c r="J347" s="3"/>
      <c r="K347" s="3"/>
      <c r="L347" s="3"/>
      <c r="M347" s="3"/>
      <c r="N347" s="3"/>
      <c r="O347" s="3"/>
      <c r="P347" s="3"/>
      <c r="Q347" s="3"/>
      <c r="R347" s="3"/>
      <c r="S347" s="3"/>
      <c r="T347" s="3"/>
      <c r="U347" s="3"/>
      <c r="V347" s="3"/>
      <c r="W347" s="3"/>
      <c r="X347" s="3"/>
      <c r="Y347" s="3"/>
      <c r="Z347" s="3"/>
      <c r="AA347" s="36"/>
    </row>
    <row r="348" spans="1:27">
      <c r="A348" s="3"/>
      <c r="B348" s="3"/>
      <c r="C348" s="3"/>
      <c r="D348" s="31"/>
      <c r="E348" s="31"/>
      <c r="F348" s="3"/>
      <c r="G348" s="3"/>
      <c r="H348" s="3"/>
      <c r="I348" s="3"/>
      <c r="J348" s="3"/>
      <c r="K348" s="3"/>
      <c r="L348" s="3"/>
      <c r="M348" s="3"/>
      <c r="N348" s="3"/>
      <c r="O348" s="3"/>
      <c r="P348" s="3"/>
      <c r="Q348" s="3"/>
      <c r="R348" s="3"/>
      <c r="S348" s="3"/>
      <c r="T348" s="3"/>
      <c r="U348" s="3"/>
      <c r="V348" s="3"/>
      <c r="W348" s="3"/>
      <c r="X348" s="3"/>
      <c r="Y348" s="3"/>
      <c r="Z348" s="3"/>
      <c r="AA348" s="36"/>
    </row>
    <row r="349" spans="1:27">
      <c r="A349" s="3"/>
      <c r="B349" s="3"/>
      <c r="C349" s="3"/>
      <c r="D349" s="31"/>
      <c r="E349" s="31"/>
      <c r="F349" s="3"/>
      <c r="G349" s="3"/>
      <c r="H349" s="3"/>
      <c r="I349" s="3"/>
      <c r="J349" s="3"/>
      <c r="K349" s="3"/>
      <c r="L349" s="3"/>
      <c r="M349" s="3"/>
      <c r="N349" s="3"/>
      <c r="O349" s="3"/>
      <c r="P349" s="3"/>
      <c r="Q349" s="3"/>
      <c r="R349" s="3"/>
      <c r="S349" s="3"/>
      <c r="T349" s="3"/>
      <c r="U349" s="3"/>
      <c r="V349" s="3"/>
      <c r="W349" s="3"/>
      <c r="X349" s="3"/>
      <c r="Y349" s="3"/>
      <c r="Z349" s="3"/>
      <c r="AA349" s="36"/>
    </row>
    <row r="350" spans="1:27">
      <c r="A350" s="3"/>
      <c r="B350" s="3"/>
      <c r="C350" s="3"/>
      <c r="D350" s="31"/>
      <c r="E350" s="31"/>
      <c r="F350" s="3"/>
      <c r="G350" s="3"/>
      <c r="H350" s="3"/>
      <c r="I350" s="3"/>
      <c r="J350" s="3"/>
      <c r="K350" s="3"/>
      <c r="L350" s="3"/>
      <c r="M350" s="3"/>
      <c r="N350" s="3"/>
      <c r="O350" s="3"/>
      <c r="P350" s="3"/>
      <c r="Q350" s="3"/>
      <c r="R350" s="3"/>
      <c r="S350" s="3"/>
      <c r="T350" s="3"/>
      <c r="U350" s="3"/>
      <c r="V350" s="3"/>
      <c r="W350" s="3"/>
      <c r="X350" s="3"/>
      <c r="Y350" s="3"/>
      <c r="Z350" s="3"/>
      <c r="AA350" s="36"/>
    </row>
    <row r="351" spans="1:27">
      <c r="A351" s="3"/>
      <c r="B351" s="3"/>
      <c r="C351" s="3"/>
      <c r="D351" s="31"/>
      <c r="E351" s="31"/>
      <c r="F351" s="3"/>
      <c r="G351" s="3"/>
      <c r="H351" s="3"/>
      <c r="I351" s="3"/>
      <c r="J351" s="3"/>
      <c r="K351" s="3"/>
      <c r="L351" s="3"/>
      <c r="M351" s="3"/>
      <c r="N351" s="3"/>
      <c r="O351" s="3"/>
      <c r="P351" s="3"/>
      <c r="Q351" s="3"/>
      <c r="R351" s="3"/>
      <c r="S351" s="3"/>
      <c r="T351" s="3"/>
      <c r="U351" s="3"/>
      <c r="V351" s="3"/>
      <c r="W351" s="3"/>
      <c r="X351" s="3"/>
      <c r="Y351" s="3"/>
      <c r="Z351" s="3"/>
      <c r="AA351" s="36"/>
    </row>
    <row r="352" spans="1:27">
      <c r="A352" s="3"/>
      <c r="B352" s="3"/>
      <c r="C352" s="3"/>
      <c r="D352" s="31"/>
      <c r="E352" s="31"/>
      <c r="F352" s="3"/>
      <c r="G352" s="3"/>
      <c r="H352" s="3"/>
      <c r="I352" s="3"/>
      <c r="J352" s="3"/>
      <c r="K352" s="3"/>
      <c r="L352" s="3"/>
      <c r="M352" s="3"/>
      <c r="N352" s="3"/>
      <c r="O352" s="3"/>
      <c r="P352" s="3"/>
      <c r="Q352" s="3"/>
      <c r="R352" s="3"/>
      <c r="S352" s="3"/>
      <c r="T352" s="3"/>
      <c r="U352" s="3"/>
      <c r="V352" s="3"/>
      <c r="W352" s="3"/>
      <c r="X352" s="3"/>
      <c r="Y352" s="3"/>
      <c r="Z352" s="3"/>
      <c r="AA352" s="36"/>
    </row>
    <row r="353" spans="1:27">
      <c r="A353" s="3"/>
      <c r="B353" s="3"/>
      <c r="C353" s="3"/>
      <c r="D353" s="31"/>
      <c r="E353" s="31"/>
      <c r="F353" s="3"/>
      <c r="G353" s="3"/>
      <c r="H353" s="3"/>
      <c r="I353" s="3"/>
      <c r="J353" s="3"/>
      <c r="K353" s="3"/>
      <c r="L353" s="3"/>
      <c r="M353" s="3"/>
      <c r="N353" s="3"/>
      <c r="O353" s="3"/>
      <c r="P353" s="3"/>
      <c r="Q353" s="3"/>
      <c r="R353" s="3"/>
      <c r="S353" s="3"/>
      <c r="T353" s="3"/>
      <c r="U353" s="3"/>
      <c r="V353" s="3"/>
      <c r="W353" s="3"/>
      <c r="X353" s="3"/>
      <c r="Y353" s="3"/>
      <c r="Z353" s="3"/>
      <c r="AA353" s="36"/>
    </row>
    <row r="354" spans="1:27">
      <c r="A354" s="3"/>
      <c r="B354" s="3"/>
      <c r="C354" s="3"/>
      <c r="D354" s="31"/>
      <c r="E354" s="31"/>
      <c r="F354" s="3"/>
      <c r="G354" s="3"/>
      <c r="H354" s="3"/>
      <c r="I354" s="3"/>
      <c r="J354" s="3"/>
      <c r="K354" s="3"/>
      <c r="L354" s="3"/>
      <c r="M354" s="3"/>
      <c r="N354" s="3"/>
      <c r="O354" s="3"/>
      <c r="P354" s="3"/>
      <c r="Q354" s="3"/>
      <c r="R354" s="3"/>
      <c r="S354" s="3"/>
      <c r="T354" s="3"/>
      <c r="U354" s="3"/>
      <c r="V354" s="3"/>
      <c r="W354" s="3"/>
      <c r="X354" s="3"/>
      <c r="Y354" s="3"/>
      <c r="Z354" s="3"/>
      <c r="AA354" s="36"/>
    </row>
    <row r="355" spans="1:27">
      <c r="A355" s="3"/>
      <c r="B355" s="3"/>
      <c r="C355" s="3"/>
      <c r="D355" s="31"/>
      <c r="E355" s="31"/>
      <c r="F355" s="3"/>
      <c r="G355" s="3"/>
      <c r="H355" s="3"/>
      <c r="I355" s="3"/>
      <c r="J355" s="3"/>
      <c r="K355" s="3"/>
      <c r="L355" s="3"/>
      <c r="M355" s="3"/>
      <c r="N355" s="3"/>
      <c r="O355" s="3"/>
      <c r="P355" s="3"/>
      <c r="Q355" s="3"/>
      <c r="R355" s="3"/>
      <c r="S355" s="3"/>
      <c r="T355" s="3"/>
      <c r="U355" s="3"/>
      <c r="V355" s="3"/>
      <c r="W355" s="3"/>
      <c r="X355" s="3"/>
      <c r="Y355" s="3"/>
      <c r="Z355" s="3"/>
      <c r="AA355" s="36"/>
    </row>
    <row r="356" spans="1:27">
      <c r="A356" s="3"/>
      <c r="B356" s="3"/>
      <c r="C356" s="3"/>
      <c r="D356" s="31"/>
      <c r="E356" s="31"/>
      <c r="F356" s="3"/>
      <c r="G356" s="3"/>
      <c r="H356" s="3"/>
      <c r="I356" s="3"/>
      <c r="J356" s="3"/>
      <c r="K356" s="3"/>
      <c r="L356" s="3"/>
      <c r="M356" s="3"/>
      <c r="N356" s="3"/>
      <c r="O356" s="3"/>
      <c r="P356" s="3"/>
      <c r="Q356" s="3"/>
      <c r="R356" s="3"/>
      <c r="S356" s="3"/>
      <c r="T356" s="3"/>
      <c r="U356" s="3"/>
      <c r="V356" s="3"/>
      <c r="W356" s="3"/>
      <c r="X356" s="3"/>
      <c r="Y356" s="3"/>
      <c r="Z356" s="3"/>
      <c r="AA356" s="36"/>
    </row>
    <row r="357" spans="1:27">
      <c r="A357" s="3"/>
      <c r="B357" s="3"/>
      <c r="C357" s="3"/>
      <c r="D357" s="31"/>
      <c r="E357" s="31"/>
      <c r="F357" s="3"/>
      <c r="G357" s="3"/>
      <c r="H357" s="3"/>
      <c r="I357" s="3"/>
      <c r="J357" s="3"/>
      <c r="K357" s="3"/>
      <c r="L357" s="3"/>
      <c r="M357" s="3"/>
      <c r="N357" s="3"/>
      <c r="O357" s="3"/>
      <c r="P357" s="3"/>
      <c r="Q357" s="3"/>
      <c r="R357" s="3"/>
      <c r="S357" s="3"/>
      <c r="T357" s="3"/>
      <c r="U357" s="3"/>
      <c r="V357" s="3"/>
      <c r="W357" s="3"/>
      <c r="X357" s="3"/>
      <c r="Y357" s="3"/>
      <c r="Z357" s="3"/>
      <c r="AA357" s="36"/>
    </row>
    <row r="358" spans="1:27">
      <c r="A358" s="3"/>
      <c r="B358" s="3"/>
      <c r="C358" s="3"/>
      <c r="D358" s="31"/>
      <c r="E358" s="31"/>
      <c r="F358" s="3"/>
      <c r="G358" s="3"/>
      <c r="H358" s="3"/>
      <c r="I358" s="3"/>
      <c r="J358" s="3"/>
      <c r="K358" s="3"/>
      <c r="L358" s="3"/>
      <c r="M358" s="3"/>
      <c r="N358" s="3"/>
      <c r="O358" s="3"/>
      <c r="P358" s="3"/>
      <c r="Q358" s="3"/>
      <c r="R358" s="3"/>
      <c r="S358" s="3"/>
      <c r="T358" s="3"/>
      <c r="U358" s="3"/>
      <c r="V358" s="3"/>
      <c r="W358" s="3"/>
      <c r="X358" s="3"/>
      <c r="Y358" s="3"/>
      <c r="Z358" s="3"/>
      <c r="AA358" s="36"/>
    </row>
    <row r="359" spans="1:27">
      <c r="A359" s="3"/>
      <c r="B359" s="3"/>
      <c r="C359" s="3"/>
      <c r="D359" s="31"/>
      <c r="E359" s="31"/>
      <c r="F359" s="3"/>
      <c r="G359" s="3"/>
      <c r="H359" s="3"/>
      <c r="I359" s="3"/>
      <c r="J359" s="3"/>
      <c r="K359" s="3"/>
      <c r="L359" s="3"/>
      <c r="M359" s="3"/>
      <c r="N359" s="3"/>
      <c r="O359" s="3"/>
      <c r="P359" s="3"/>
      <c r="Q359" s="3"/>
      <c r="R359" s="3"/>
      <c r="S359" s="3"/>
      <c r="T359" s="3"/>
      <c r="U359" s="3"/>
      <c r="V359" s="3"/>
      <c r="W359" s="3"/>
      <c r="X359" s="3"/>
      <c r="Y359" s="3"/>
      <c r="Z359" s="3"/>
      <c r="AA359" s="36"/>
    </row>
    <row r="360" spans="1:27">
      <c r="A360" s="3"/>
      <c r="B360" s="3"/>
      <c r="C360" s="3"/>
      <c r="D360" s="31"/>
      <c r="E360" s="31"/>
      <c r="F360" s="3"/>
      <c r="G360" s="3"/>
      <c r="H360" s="3"/>
      <c r="I360" s="3"/>
      <c r="J360" s="3"/>
      <c r="K360" s="3"/>
      <c r="L360" s="3"/>
      <c r="M360" s="3"/>
      <c r="N360" s="3"/>
      <c r="O360" s="3"/>
      <c r="P360" s="3"/>
      <c r="Q360" s="3"/>
      <c r="R360" s="3"/>
      <c r="S360" s="3"/>
      <c r="T360" s="3"/>
      <c r="U360" s="3"/>
      <c r="V360" s="3"/>
      <c r="W360" s="3"/>
      <c r="X360" s="3"/>
      <c r="Y360" s="3"/>
      <c r="Z360" s="3"/>
      <c r="AA360" s="36"/>
    </row>
    <row r="361" spans="1:27">
      <c r="A361" s="3"/>
      <c r="B361" s="3"/>
      <c r="C361" s="3"/>
      <c r="D361" s="31"/>
      <c r="E361" s="31"/>
      <c r="F361" s="3"/>
      <c r="G361" s="3"/>
      <c r="H361" s="3"/>
      <c r="I361" s="3"/>
      <c r="J361" s="3"/>
      <c r="K361" s="3"/>
      <c r="L361" s="3"/>
      <c r="M361" s="3"/>
      <c r="N361" s="3"/>
      <c r="O361" s="3"/>
      <c r="P361" s="3"/>
      <c r="Q361" s="3"/>
      <c r="R361" s="3"/>
      <c r="S361" s="3"/>
      <c r="T361" s="3"/>
      <c r="U361" s="3"/>
      <c r="V361" s="3"/>
      <c r="W361" s="3"/>
      <c r="X361" s="3"/>
      <c r="Y361" s="3"/>
      <c r="Z361" s="3"/>
      <c r="AA361" s="36"/>
    </row>
    <row r="362" spans="1:27">
      <c r="A362" s="3"/>
      <c r="B362" s="3"/>
      <c r="C362" s="3"/>
      <c r="D362" s="31"/>
      <c r="E362" s="31"/>
      <c r="F362" s="3"/>
      <c r="G362" s="3"/>
      <c r="H362" s="3"/>
      <c r="I362" s="3"/>
      <c r="J362" s="3"/>
      <c r="K362" s="3"/>
      <c r="L362" s="3"/>
      <c r="M362" s="3"/>
      <c r="N362" s="3"/>
      <c r="O362" s="3"/>
      <c r="P362" s="3"/>
      <c r="Q362" s="3"/>
      <c r="R362" s="3"/>
      <c r="S362" s="3"/>
      <c r="T362" s="3"/>
      <c r="U362" s="3"/>
      <c r="V362" s="3"/>
      <c r="W362" s="3"/>
      <c r="X362" s="3"/>
      <c r="Y362" s="3"/>
      <c r="Z362" s="3"/>
      <c r="AA362" s="36"/>
    </row>
    <row r="363" spans="1:27">
      <c r="A363" s="3"/>
      <c r="B363" s="3"/>
      <c r="C363" s="3"/>
      <c r="D363" s="31"/>
      <c r="E363" s="31"/>
      <c r="F363" s="3"/>
      <c r="G363" s="3"/>
      <c r="H363" s="3"/>
      <c r="I363" s="3"/>
      <c r="J363" s="3"/>
      <c r="K363" s="3"/>
      <c r="L363" s="3"/>
      <c r="M363" s="3"/>
      <c r="N363" s="3"/>
      <c r="O363" s="3"/>
      <c r="P363" s="3"/>
      <c r="Q363" s="3"/>
      <c r="R363" s="3"/>
      <c r="S363" s="3"/>
      <c r="T363" s="3"/>
      <c r="U363" s="3"/>
      <c r="V363" s="3"/>
      <c r="W363" s="3"/>
      <c r="X363" s="3"/>
      <c r="Y363" s="3"/>
      <c r="Z363" s="3"/>
      <c r="AA363" s="36"/>
    </row>
    <row r="364" spans="1:27">
      <c r="A364" s="3"/>
      <c r="B364" s="3"/>
      <c r="C364" s="3"/>
      <c r="D364" s="31"/>
      <c r="E364" s="31"/>
      <c r="F364" s="3"/>
      <c r="G364" s="3"/>
      <c r="H364" s="3"/>
      <c r="I364" s="3"/>
      <c r="J364" s="3"/>
      <c r="K364" s="3"/>
      <c r="L364" s="3"/>
      <c r="M364" s="3"/>
      <c r="N364" s="3"/>
      <c r="O364" s="3"/>
      <c r="P364" s="3"/>
      <c r="Q364" s="3"/>
      <c r="R364" s="3"/>
      <c r="S364" s="3"/>
      <c r="T364" s="3"/>
      <c r="U364" s="3"/>
      <c r="V364" s="3"/>
      <c r="W364" s="3"/>
      <c r="X364" s="3"/>
      <c r="Y364" s="3"/>
      <c r="Z364" s="3"/>
      <c r="AA364" s="36"/>
    </row>
    <row r="365" spans="1:27">
      <c r="A365" s="3"/>
      <c r="B365" s="3"/>
      <c r="C365" s="3"/>
      <c r="D365" s="31"/>
      <c r="E365" s="31"/>
      <c r="F365" s="3"/>
      <c r="G365" s="3"/>
      <c r="H365" s="3"/>
      <c r="I365" s="3"/>
      <c r="J365" s="3"/>
      <c r="K365" s="3"/>
      <c r="L365" s="3"/>
      <c r="M365" s="3"/>
      <c r="N365" s="3"/>
      <c r="O365" s="3"/>
      <c r="P365" s="3"/>
      <c r="Q365" s="3"/>
      <c r="R365" s="3"/>
      <c r="S365" s="3"/>
      <c r="T365" s="3"/>
      <c r="U365" s="3"/>
      <c r="V365" s="3"/>
      <c r="W365" s="3"/>
      <c r="X365" s="3"/>
      <c r="Y365" s="3"/>
      <c r="Z365" s="3"/>
      <c r="AA365" s="36"/>
    </row>
    <row r="366" spans="1:27">
      <c r="A366" s="3"/>
      <c r="B366" s="3"/>
      <c r="C366" s="3"/>
      <c r="D366" s="31"/>
      <c r="E366" s="31"/>
      <c r="F366" s="3"/>
      <c r="G366" s="3"/>
      <c r="H366" s="3"/>
      <c r="I366" s="3"/>
      <c r="J366" s="3"/>
      <c r="K366" s="3"/>
      <c r="L366" s="3"/>
      <c r="M366" s="3"/>
      <c r="N366" s="3"/>
      <c r="O366" s="3"/>
      <c r="P366" s="3"/>
      <c r="Q366" s="3"/>
      <c r="R366" s="3"/>
      <c r="S366" s="3"/>
      <c r="T366" s="3"/>
      <c r="U366" s="3"/>
      <c r="V366" s="3"/>
      <c r="W366" s="3"/>
      <c r="X366" s="3"/>
      <c r="Y366" s="3"/>
      <c r="Z366" s="3"/>
      <c r="AA366" s="36"/>
    </row>
    <row r="367" spans="1:27">
      <c r="A367" s="3"/>
      <c r="B367" s="3"/>
      <c r="C367" s="3"/>
      <c r="D367" s="31"/>
      <c r="E367" s="31"/>
      <c r="F367" s="3"/>
      <c r="G367" s="3"/>
      <c r="H367" s="3"/>
      <c r="I367" s="3"/>
      <c r="J367" s="3"/>
      <c r="K367" s="3"/>
      <c r="L367" s="3"/>
      <c r="M367" s="3"/>
      <c r="N367" s="3"/>
      <c r="O367" s="3"/>
      <c r="P367" s="3"/>
      <c r="Q367" s="3"/>
      <c r="R367" s="3"/>
      <c r="S367" s="3"/>
      <c r="T367" s="3"/>
      <c r="U367" s="3"/>
      <c r="V367" s="3"/>
      <c r="W367" s="3"/>
      <c r="X367" s="3"/>
      <c r="Y367" s="3"/>
      <c r="Z367" s="3"/>
      <c r="AA367" s="36"/>
    </row>
    <row r="368" spans="1:27">
      <c r="A368" s="3"/>
      <c r="B368" s="3"/>
      <c r="C368" s="3"/>
      <c r="D368" s="31"/>
      <c r="E368" s="31"/>
      <c r="F368" s="3"/>
      <c r="G368" s="3"/>
      <c r="H368" s="3"/>
      <c r="I368" s="3"/>
      <c r="J368" s="3"/>
      <c r="K368" s="3"/>
      <c r="L368" s="3"/>
      <c r="M368" s="3"/>
      <c r="N368" s="3"/>
      <c r="O368" s="3"/>
      <c r="P368" s="3"/>
      <c r="Q368" s="3"/>
      <c r="R368" s="3"/>
      <c r="S368" s="3"/>
      <c r="T368" s="3"/>
      <c r="U368" s="3"/>
      <c r="V368" s="3"/>
      <c r="W368" s="3"/>
      <c r="X368" s="3"/>
      <c r="Y368" s="3"/>
      <c r="Z368" s="3"/>
      <c r="AA368" s="36"/>
    </row>
    <row r="369" spans="1:27">
      <c r="A369" s="3"/>
      <c r="B369" s="3"/>
      <c r="C369" s="3"/>
      <c r="D369" s="31"/>
      <c r="E369" s="31"/>
      <c r="F369" s="3"/>
      <c r="G369" s="3"/>
      <c r="H369" s="3"/>
      <c r="I369" s="3"/>
      <c r="J369" s="3"/>
      <c r="K369" s="3"/>
      <c r="L369" s="3"/>
      <c r="M369" s="3"/>
      <c r="N369" s="3"/>
      <c r="O369" s="3"/>
      <c r="P369" s="3"/>
      <c r="Q369" s="3"/>
      <c r="R369" s="3"/>
      <c r="S369" s="3"/>
      <c r="T369" s="3"/>
      <c r="U369" s="3"/>
      <c r="V369" s="3"/>
      <c r="W369" s="3"/>
      <c r="X369" s="3"/>
      <c r="Y369" s="3"/>
      <c r="Z369" s="3"/>
      <c r="AA369" s="36"/>
    </row>
    <row r="370" spans="1:27">
      <c r="A370" s="3"/>
      <c r="B370" s="3"/>
      <c r="C370" s="3"/>
      <c r="D370" s="31"/>
      <c r="E370" s="31"/>
      <c r="F370" s="3"/>
      <c r="G370" s="3"/>
      <c r="H370" s="3"/>
      <c r="I370" s="3"/>
      <c r="J370" s="3"/>
      <c r="K370" s="3"/>
      <c r="L370" s="3"/>
      <c r="M370" s="3"/>
      <c r="N370" s="3"/>
      <c r="O370" s="3"/>
      <c r="P370" s="3"/>
      <c r="Q370" s="3"/>
      <c r="R370" s="3"/>
      <c r="S370" s="3"/>
      <c r="T370" s="3"/>
      <c r="U370" s="3"/>
      <c r="V370" s="3"/>
      <c r="W370" s="3"/>
      <c r="X370" s="3"/>
      <c r="Y370" s="3"/>
      <c r="Z370" s="3"/>
      <c r="AA370" s="36"/>
    </row>
    <row r="371" spans="1:27">
      <c r="A371" s="3"/>
      <c r="B371" s="3"/>
      <c r="C371" s="3"/>
      <c r="D371" s="31"/>
      <c r="E371" s="31"/>
      <c r="F371" s="3"/>
      <c r="G371" s="3"/>
      <c r="H371" s="3"/>
      <c r="I371" s="3"/>
      <c r="J371" s="3"/>
      <c r="K371" s="3"/>
      <c r="L371" s="3"/>
      <c r="M371" s="3"/>
      <c r="N371" s="3"/>
      <c r="O371" s="3"/>
      <c r="P371" s="3"/>
      <c r="Q371" s="3"/>
      <c r="R371" s="3"/>
      <c r="S371" s="3"/>
      <c r="T371" s="3"/>
      <c r="U371" s="3"/>
      <c r="V371" s="3"/>
      <c r="W371" s="3"/>
      <c r="X371" s="3"/>
      <c r="Y371" s="3"/>
      <c r="Z371" s="3"/>
      <c r="AA371" s="36"/>
    </row>
    <row r="372" spans="1:27">
      <c r="A372" s="3"/>
      <c r="B372" s="3"/>
      <c r="C372" s="3"/>
      <c r="D372" s="31"/>
      <c r="E372" s="31"/>
      <c r="F372" s="3"/>
      <c r="G372" s="3"/>
      <c r="H372" s="3"/>
      <c r="I372" s="3"/>
      <c r="J372" s="3"/>
      <c r="K372" s="3"/>
      <c r="L372" s="3"/>
      <c r="M372" s="3"/>
      <c r="N372" s="3"/>
      <c r="O372" s="3"/>
      <c r="P372" s="3"/>
      <c r="Q372" s="3"/>
      <c r="R372" s="3"/>
      <c r="S372" s="3"/>
      <c r="T372" s="3"/>
      <c r="U372" s="3"/>
      <c r="V372" s="3"/>
      <c r="W372" s="3"/>
      <c r="X372" s="3"/>
      <c r="Y372" s="3"/>
      <c r="Z372" s="3"/>
      <c r="AA372" s="36"/>
    </row>
    <row r="373" spans="1:27">
      <c r="A373" s="3"/>
      <c r="B373" s="3"/>
      <c r="C373" s="3"/>
      <c r="D373" s="31"/>
      <c r="E373" s="31"/>
      <c r="F373" s="3"/>
      <c r="G373" s="3"/>
      <c r="H373" s="3"/>
      <c r="I373" s="3"/>
      <c r="J373" s="3"/>
      <c r="K373" s="3"/>
      <c r="L373" s="3"/>
      <c r="M373" s="3"/>
      <c r="N373" s="3"/>
      <c r="O373" s="3"/>
      <c r="P373" s="3"/>
      <c r="Q373" s="3"/>
      <c r="R373" s="3"/>
      <c r="S373" s="3"/>
      <c r="T373" s="3"/>
      <c r="U373" s="3"/>
      <c r="V373" s="3"/>
      <c r="W373" s="3"/>
      <c r="X373" s="3"/>
      <c r="Y373" s="3"/>
      <c r="Z373" s="3"/>
      <c r="AA373" s="36"/>
    </row>
    <row r="374" spans="1:27">
      <c r="A374" s="3"/>
      <c r="B374" s="3"/>
      <c r="C374" s="3"/>
      <c r="D374" s="31"/>
      <c r="E374" s="31"/>
      <c r="F374" s="3"/>
      <c r="G374" s="3"/>
      <c r="H374" s="3"/>
      <c r="I374" s="3"/>
      <c r="J374" s="3"/>
      <c r="K374" s="3"/>
      <c r="L374" s="3"/>
      <c r="M374" s="3"/>
      <c r="N374" s="3"/>
      <c r="O374" s="3"/>
      <c r="P374" s="3"/>
      <c r="Q374" s="3"/>
      <c r="R374" s="3"/>
      <c r="S374" s="3"/>
      <c r="T374" s="3"/>
      <c r="U374" s="3"/>
      <c r="V374" s="3"/>
      <c r="W374" s="3"/>
      <c r="X374" s="3"/>
      <c r="Y374" s="3"/>
      <c r="Z374" s="3"/>
      <c r="AA374" s="36"/>
    </row>
    <row r="375" spans="1:27">
      <c r="A375" s="3"/>
      <c r="B375" s="3"/>
      <c r="C375" s="3"/>
      <c r="D375" s="31"/>
      <c r="E375" s="31"/>
      <c r="F375" s="3"/>
      <c r="G375" s="3"/>
      <c r="H375" s="3"/>
      <c r="I375" s="3"/>
      <c r="J375" s="3"/>
      <c r="K375" s="3"/>
      <c r="L375" s="3"/>
      <c r="M375" s="3"/>
      <c r="N375" s="3"/>
      <c r="O375" s="3"/>
      <c r="P375" s="3"/>
      <c r="Q375" s="3"/>
      <c r="R375" s="3"/>
      <c r="S375" s="3"/>
      <c r="T375" s="3"/>
      <c r="U375" s="3"/>
      <c r="V375" s="3"/>
      <c r="W375" s="3"/>
      <c r="X375" s="3"/>
      <c r="Y375" s="3"/>
      <c r="Z375" s="3"/>
      <c r="AA375" s="36"/>
    </row>
    <row r="376" spans="1:27">
      <c r="A376" s="3"/>
      <c r="B376" s="3"/>
      <c r="C376" s="3"/>
      <c r="D376" s="31"/>
      <c r="E376" s="31"/>
      <c r="F376" s="3"/>
      <c r="G376" s="3"/>
      <c r="H376" s="3"/>
      <c r="I376" s="3"/>
      <c r="J376" s="3"/>
      <c r="K376" s="3"/>
      <c r="L376" s="3"/>
      <c r="M376" s="3"/>
      <c r="N376" s="3"/>
      <c r="O376" s="3"/>
      <c r="P376" s="3"/>
      <c r="Q376" s="3"/>
      <c r="R376" s="3"/>
      <c r="S376" s="3"/>
      <c r="T376" s="3"/>
      <c r="U376" s="3"/>
      <c r="V376" s="3"/>
      <c r="W376" s="3"/>
      <c r="X376" s="3"/>
      <c r="Y376" s="3"/>
      <c r="Z376" s="3"/>
      <c r="AA376" s="36"/>
    </row>
    <row r="377" spans="1:27">
      <c r="A377" s="3"/>
      <c r="B377" s="3"/>
      <c r="C377" s="3"/>
      <c r="D377" s="31"/>
      <c r="E377" s="31"/>
      <c r="F377" s="3"/>
      <c r="G377" s="3"/>
      <c r="H377" s="3"/>
      <c r="I377" s="3"/>
      <c r="J377" s="3"/>
      <c r="K377" s="3"/>
      <c r="L377" s="3"/>
      <c r="M377" s="3"/>
      <c r="N377" s="3"/>
      <c r="O377" s="3"/>
      <c r="P377" s="3"/>
      <c r="Q377" s="3"/>
      <c r="R377" s="3"/>
      <c r="S377" s="3"/>
      <c r="T377" s="3"/>
      <c r="U377" s="3"/>
      <c r="V377" s="3"/>
      <c r="W377" s="3"/>
      <c r="X377" s="3"/>
      <c r="Y377" s="3"/>
      <c r="Z377" s="3"/>
      <c r="AA377" s="36"/>
    </row>
    <row r="378" spans="1:27">
      <c r="A378" s="3"/>
      <c r="B378" s="3"/>
      <c r="C378" s="3"/>
      <c r="D378" s="31"/>
      <c r="E378" s="31"/>
      <c r="F378" s="3"/>
      <c r="G378" s="3"/>
      <c r="H378" s="3"/>
      <c r="I378" s="3"/>
      <c r="J378" s="3"/>
      <c r="K378" s="3"/>
      <c r="L378" s="3"/>
      <c r="M378" s="3"/>
      <c r="N378" s="3"/>
      <c r="O378" s="3"/>
      <c r="P378" s="3"/>
      <c r="Q378" s="3"/>
      <c r="R378" s="3"/>
      <c r="S378" s="3"/>
      <c r="T378" s="3"/>
      <c r="U378" s="3"/>
      <c r="V378" s="3"/>
      <c r="W378" s="3"/>
      <c r="X378" s="3"/>
      <c r="Y378" s="3"/>
      <c r="Z378" s="3"/>
      <c r="AA378" s="36"/>
    </row>
    <row r="379" spans="1:27">
      <c r="A379" s="3"/>
      <c r="B379" s="3"/>
      <c r="C379" s="3"/>
      <c r="D379" s="31"/>
      <c r="E379" s="31"/>
      <c r="F379" s="3"/>
      <c r="G379" s="3"/>
      <c r="H379" s="3"/>
      <c r="I379" s="3"/>
      <c r="J379" s="3"/>
      <c r="K379" s="3"/>
      <c r="L379" s="3"/>
      <c r="M379" s="3"/>
      <c r="N379" s="3"/>
      <c r="O379" s="3"/>
      <c r="P379" s="3"/>
      <c r="Q379" s="3"/>
      <c r="R379" s="3"/>
      <c r="S379" s="3"/>
      <c r="T379" s="3"/>
      <c r="U379" s="3"/>
      <c r="V379" s="3"/>
      <c r="W379" s="3"/>
      <c r="X379" s="3"/>
      <c r="Y379" s="3"/>
      <c r="Z379" s="3"/>
      <c r="AA379" s="36"/>
    </row>
    <row r="380" spans="1:27">
      <c r="A380" s="3"/>
      <c r="B380" s="3"/>
      <c r="C380" s="3"/>
      <c r="D380" s="31"/>
      <c r="E380" s="31"/>
      <c r="F380" s="3"/>
      <c r="G380" s="3"/>
      <c r="H380" s="3"/>
      <c r="I380" s="3"/>
      <c r="J380" s="3"/>
      <c r="K380" s="3"/>
      <c r="L380" s="3"/>
      <c r="M380" s="3"/>
      <c r="N380" s="3"/>
      <c r="O380" s="3"/>
      <c r="P380" s="3"/>
      <c r="Q380" s="3"/>
      <c r="R380" s="3"/>
      <c r="S380" s="3"/>
      <c r="T380" s="3"/>
      <c r="U380" s="3"/>
      <c r="V380" s="3"/>
      <c r="W380" s="3"/>
      <c r="X380" s="3"/>
      <c r="Y380" s="3"/>
      <c r="Z380" s="3"/>
      <c r="AA380" s="36"/>
    </row>
    <row r="381" spans="1:27">
      <c r="A381" s="3"/>
      <c r="B381" s="3"/>
      <c r="C381" s="3"/>
      <c r="D381" s="31"/>
      <c r="E381" s="31"/>
      <c r="F381" s="3"/>
      <c r="G381" s="3"/>
      <c r="H381" s="3"/>
      <c r="I381" s="3"/>
      <c r="J381" s="3"/>
      <c r="K381" s="3"/>
      <c r="L381" s="3"/>
      <c r="M381" s="3"/>
      <c r="N381" s="3"/>
      <c r="O381" s="3"/>
      <c r="P381" s="3"/>
      <c r="Q381" s="3"/>
      <c r="R381" s="3"/>
      <c r="S381" s="3"/>
      <c r="T381" s="3"/>
      <c r="U381" s="3"/>
      <c r="V381" s="3"/>
      <c r="W381" s="3"/>
      <c r="X381" s="3"/>
      <c r="Y381" s="3"/>
      <c r="Z381" s="3"/>
      <c r="AA381" s="36"/>
    </row>
    <row r="382" spans="1:27">
      <c r="A382" s="3"/>
      <c r="B382" s="3"/>
      <c r="C382" s="3"/>
      <c r="D382" s="31"/>
      <c r="E382" s="31"/>
      <c r="F382" s="3"/>
      <c r="G382" s="3"/>
      <c r="H382" s="3"/>
      <c r="I382" s="3"/>
      <c r="J382" s="3"/>
      <c r="K382" s="3"/>
      <c r="L382" s="3"/>
      <c r="M382" s="3"/>
      <c r="N382" s="3"/>
      <c r="O382" s="3"/>
      <c r="P382" s="3"/>
      <c r="Q382" s="3"/>
      <c r="R382" s="3"/>
      <c r="S382" s="3"/>
      <c r="T382" s="3"/>
      <c r="U382" s="3"/>
      <c r="V382" s="3"/>
      <c r="W382" s="3"/>
      <c r="X382" s="3"/>
      <c r="Y382" s="3"/>
      <c r="Z382" s="3"/>
      <c r="AA382" s="36"/>
    </row>
    <row r="383" spans="1:27">
      <c r="A383" s="3"/>
      <c r="B383" s="3"/>
      <c r="C383" s="3"/>
      <c r="D383" s="31"/>
      <c r="E383" s="31"/>
      <c r="F383" s="3"/>
      <c r="G383" s="3"/>
      <c r="H383" s="3"/>
      <c r="I383" s="3"/>
      <c r="J383" s="3"/>
      <c r="K383" s="3"/>
      <c r="L383" s="3"/>
      <c r="M383" s="3"/>
      <c r="N383" s="3"/>
      <c r="O383" s="3"/>
      <c r="P383" s="3"/>
      <c r="Q383" s="3"/>
      <c r="R383" s="3"/>
      <c r="S383" s="3"/>
      <c r="T383" s="3"/>
      <c r="U383" s="3"/>
      <c r="V383" s="3"/>
      <c r="W383" s="3"/>
      <c r="X383" s="3"/>
      <c r="Y383" s="3"/>
      <c r="Z383" s="3"/>
      <c r="AA383" s="36"/>
    </row>
    <row r="384" spans="1:27">
      <c r="A384" s="3"/>
      <c r="B384" s="3"/>
      <c r="C384" s="3"/>
      <c r="D384" s="31"/>
      <c r="E384" s="31"/>
      <c r="F384" s="3"/>
      <c r="G384" s="3"/>
      <c r="H384" s="3"/>
      <c r="I384" s="3"/>
      <c r="J384" s="3"/>
      <c r="K384" s="3"/>
      <c r="L384" s="3"/>
      <c r="M384" s="3"/>
      <c r="N384" s="3"/>
      <c r="O384" s="3"/>
      <c r="P384" s="3"/>
      <c r="Q384" s="3"/>
      <c r="R384" s="3"/>
      <c r="S384" s="3"/>
      <c r="T384" s="3"/>
      <c r="U384" s="3"/>
      <c r="V384" s="3"/>
      <c r="W384" s="3"/>
      <c r="X384" s="3"/>
      <c r="Y384" s="3"/>
      <c r="Z384" s="3"/>
      <c r="AA384" s="36"/>
    </row>
    <row r="385" spans="1:27">
      <c r="A385" s="3"/>
      <c r="B385" s="3"/>
      <c r="C385" s="3"/>
      <c r="D385" s="31"/>
      <c r="E385" s="31"/>
      <c r="F385" s="3"/>
      <c r="G385" s="3"/>
      <c r="H385" s="3"/>
      <c r="I385" s="3"/>
      <c r="J385" s="3"/>
      <c r="K385" s="3"/>
      <c r="L385" s="3"/>
      <c r="M385" s="3"/>
      <c r="N385" s="3"/>
      <c r="O385" s="3"/>
      <c r="P385" s="3"/>
      <c r="Q385" s="3"/>
      <c r="R385" s="3"/>
      <c r="S385" s="3"/>
      <c r="T385" s="3"/>
      <c r="U385" s="3"/>
      <c r="V385" s="3"/>
      <c r="W385" s="3"/>
      <c r="X385" s="3"/>
      <c r="Y385" s="3"/>
      <c r="Z385" s="3"/>
      <c r="AA385" s="36"/>
    </row>
    <row r="386" spans="1:27">
      <c r="A386" s="3"/>
      <c r="B386" s="3"/>
      <c r="C386" s="3"/>
      <c r="D386" s="31"/>
      <c r="E386" s="31"/>
      <c r="F386" s="3"/>
      <c r="G386" s="3"/>
      <c r="H386" s="3"/>
      <c r="I386" s="3"/>
      <c r="J386" s="3"/>
      <c r="K386" s="3"/>
      <c r="L386" s="3"/>
      <c r="M386" s="3"/>
      <c r="N386" s="3"/>
      <c r="O386" s="3"/>
      <c r="P386" s="3"/>
      <c r="Q386" s="3"/>
      <c r="R386" s="3"/>
      <c r="S386" s="3"/>
      <c r="T386" s="3"/>
      <c r="U386" s="3"/>
      <c r="V386" s="3"/>
      <c r="W386" s="3"/>
      <c r="X386" s="3"/>
      <c r="Y386" s="3"/>
      <c r="Z386" s="3"/>
      <c r="AA386" s="36"/>
    </row>
    <row r="387" spans="1:27">
      <c r="A387" s="3"/>
      <c r="B387" s="3"/>
      <c r="C387" s="3"/>
      <c r="D387" s="31"/>
      <c r="E387" s="31"/>
      <c r="F387" s="3"/>
      <c r="G387" s="3"/>
      <c r="H387" s="3"/>
      <c r="I387" s="3"/>
      <c r="J387" s="3"/>
      <c r="K387" s="3"/>
      <c r="L387" s="3"/>
      <c r="M387" s="3"/>
      <c r="N387" s="3"/>
      <c r="O387" s="3"/>
      <c r="P387" s="3"/>
      <c r="Q387" s="3"/>
      <c r="R387" s="3"/>
      <c r="S387" s="3"/>
      <c r="T387" s="3"/>
      <c r="U387" s="3"/>
      <c r="V387" s="3"/>
      <c r="W387" s="3"/>
      <c r="X387" s="3"/>
      <c r="Y387" s="3"/>
      <c r="Z387" s="3"/>
      <c r="AA387" s="36"/>
    </row>
    <row r="388" spans="1:27">
      <c r="A388" s="3"/>
      <c r="B388" s="3"/>
      <c r="C388" s="3"/>
      <c r="D388" s="31"/>
      <c r="E388" s="31"/>
      <c r="F388" s="3"/>
      <c r="G388" s="3"/>
      <c r="H388" s="3"/>
      <c r="I388" s="3"/>
      <c r="J388" s="3"/>
      <c r="K388" s="3"/>
      <c r="L388" s="3"/>
      <c r="M388" s="3"/>
      <c r="N388" s="3"/>
      <c r="O388" s="3"/>
      <c r="P388" s="3"/>
      <c r="Q388" s="3"/>
      <c r="R388" s="3"/>
      <c r="S388" s="3"/>
      <c r="T388" s="3"/>
      <c r="U388" s="3"/>
      <c r="V388" s="3"/>
      <c r="W388" s="3"/>
      <c r="X388" s="3"/>
      <c r="Y388" s="3"/>
      <c r="Z388" s="3"/>
      <c r="AA388" s="36"/>
    </row>
    <row r="389" spans="1:27">
      <c r="A389" s="3"/>
      <c r="B389" s="3"/>
      <c r="C389" s="3"/>
      <c r="D389" s="31"/>
      <c r="E389" s="31"/>
      <c r="F389" s="3"/>
      <c r="G389" s="3"/>
      <c r="H389" s="3"/>
      <c r="I389" s="3"/>
      <c r="J389" s="3"/>
      <c r="K389" s="3"/>
      <c r="L389" s="3"/>
      <c r="M389" s="3"/>
      <c r="N389" s="3"/>
      <c r="O389" s="3"/>
      <c r="P389" s="3"/>
      <c r="Q389" s="3"/>
      <c r="R389" s="3"/>
      <c r="S389" s="3"/>
      <c r="T389" s="3"/>
      <c r="U389" s="3"/>
      <c r="V389" s="3"/>
      <c r="W389" s="3"/>
      <c r="X389" s="3"/>
      <c r="Y389" s="3"/>
      <c r="Z389" s="3"/>
      <c r="AA389" s="36"/>
    </row>
    <row r="390" spans="1:27">
      <c r="A390" s="3"/>
      <c r="B390" s="3"/>
      <c r="C390" s="3"/>
      <c r="D390" s="31"/>
      <c r="E390" s="31"/>
      <c r="F390" s="3"/>
      <c r="G390" s="3"/>
      <c r="H390" s="3"/>
      <c r="I390" s="3"/>
      <c r="J390" s="3"/>
      <c r="K390" s="3"/>
      <c r="L390" s="3"/>
      <c r="M390" s="3"/>
      <c r="N390" s="3"/>
      <c r="O390" s="3"/>
      <c r="P390" s="3"/>
      <c r="Q390" s="3"/>
      <c r="R390" s="3"/>
      <c r="S390" s="3"/>
      <c r="T390" s="3"/>
      <c r="U390" s="3"/>
      <c r="V390" s="3"/>
      <c r="W390" s="3"/>
      <c r="X390" s="3"/>
      <c r="Y390" s="3"/>
      <c r="Z390" s="3"/>
      <c r="AA390" s="36"/>
    </row>
    <row r="391" spans="1:27">
      <c r="A391" s="3"/>
      <c r="B391" s="3"/>
      <c r="C391" s="3"/>
      <c r="D391" s="31"/>
      <c r="E391" s="31"/>
      <c r="F391" s="3"/>
      <c r="G391" s="3"/>
      <c r="H391" s="3"/>
      <c r="I391" s="3"/>
      <c r="J391" s="3"/>
      <c r="K391" s="3"/>
      <c r="L391" s="3"/>
      <c r="M391" s="3"/>
      <c r="N391" s="3"/>
      <c r="O391" s="3"/>
      <c r="P391" s="3"/>
      <c r="Q391" s="3"/>
      <c r="R391" s="3"/>
      <c r="S391" s="3"/>
      <c r="T391" s="3"/>
      <c r="U391" s="3"/>
      <c r="V391" s="3"/>
      <c r="W391" s="3"/>
      <c r="X391" s="3"/>
      <c r="Y391" s="3"/>
      <c r="Z391" s="3"/>
      <c r="AA391" s="36"/>
    </row>
    <row r="392" spans="1:27">
      <c r="A392" s="3"/>
      <c r="B392" s="3"/>
      <c r="C392" s="3"/>
      <c r="D392" s="31"/>
      <c r="E392" s="31"/>
      <c r="F392" s="3"/>
      <c r="G392" s="3"/>
      <c r="H392" s="3"/>
      <c r="I392" s="3"/>
      <c r="J392" s="3"/>
      <c r="K392" s="3"/>
      <c r="L392" s="3"/>
      <c r="M392" s="3"/>
      <c r="N392" s="3"/>
      <c r="O392" s="3"/>
      <c r="P392" s="3"/>
      <c r="Q392" s="3"/>
      <c r="R392" s="3"/>
      <c r="S392" s="3"/>
      <c r="T392" s="3"/>
      <c r="U392" s="3"/>
      <c r="V392" s="3"/>
      <c r="W392" s="3"/>
      <c r="X392" s="3"/>
      <c r="Y392" s="3"/>
      <c r="Z392" s="3"/>
      <c r="AA392" s="36"/>
    </row>
    <row r="393" spans="1:27">
      <c r="A393" s="3"/>
      <c r="B393" s="3"/>
      <c r="C393" s="3"/>
      <c r="D393" s="31"/>
      <c r="E393" s="31"/>
      <c r="F393" s="3"/>
      <c r="G393" s="3"/>
      <c r="H393" s="3"/>
      <c r="I393" s="3"/>
      <c r="J393" s="3"/>
      <c r="K393" s="3"/>
      <c r="L393" s="3"/>
      <c r="M393" s="3"/>
      <c r="N393" s="3"/>
      <c r="O393" s="3"/>
      <c r="P393" s="3"/>
      <c r="Q393" s="3"/>
      <c r="R393" s="3"/>
      <c r="S393" s="3"/>
      <c r="T393" s="3"/>
      <c r="U393" s="3"/>
      <c r="V393" s="3"/>
      <c r="W393" s="3"/>
      <c r="X393" s="3"/>
      <c r="Y393" s="3"/>
      <c r="Z393" s="3"/>
      <c r="AA393" s="36"/>
    </row>
    <row r="394" spans="1:27">
      <c r="A394" s="3"/>
      <c r="B394" s="3"/>
      <c r="C394" s="3"/>
      <c r="D394" s="31"/>
      <c r="E394" s="31"/>
      <c r="F394" s="3"/>
      <c r="G394" s="3"/>
      <c r="H394" s="3"/>
      <c r="I394" s="3"/>
      <c r="J394" s="3"/>
      <c r="K394" s="3"/>
      <c r="L394" s="3"/>
      <c r="M394" s="3"/>
      <c r="N394" s="3"/>
      <c r="O394" s="3"/>
      <c r="P394" s="3"/>
      <c r="Q394" s="3"/>
      <c r="R394" s="3"/>
      <c r="S394" s="3"/>
      <c r="T394" s="3"/>
      <c r="U394" s="3"/>
      <c r="V394" s="3"/>
      <c r="W394" s="3"/>
      <c r="X394" s="3"/>
      <c r="Y394" s="3"/>
      <c r="Z394" s="3"/>
      <c r="AA394" s="36"/>
    </row>
    <row r="395" spans="1:27">
      <c r="A395" s="3"/>
      <c r="B395" s="3"/>
      <c r="C395" s="3"/>
      <c r="D395" s="31"/>
      <c r="E395" s="31"/>
      <c r="F395" s="3"/>
      <c r="G395" s="3"/>
      <c r="H395" s="3"/>
      <c r="I395" s="3"/>
      <c r="J395" s="3"/>
      <c r="K395" s="3"/>
      <c r="L395" s="3"/>
      <c r="M395" s="3"/>
      <c r="N395" s="3"/>
      <c r="O395" s="3"/>
      <c r="P395" s="3"/>
      <c r="Q395" s="3"/>
      <c r="R395" s="3"/>
      <c r="S395" s="3"/>
      <c r="T395" s="3"/>
      <c r="U395" s="3"/>
      <c r="V395" s="3"/>
      <c r="W395" s="3"/>
      <c r="X395" s="3"/>
      <c r="Y395" s="3"/>
      <c r="Z395" s="3"/>
      <c r="AA395" s="36"/>
    </row>
    <row r="396" spans="1:27">
      <c r="A396" s="3"/>
      <c r="B396" s="3"/>
      <c r="C396" s="3"/>
      <c r="D396" s="31"/>
      <c r="E396" s="31"/>
      <c r="F396" s="3"/>
      <c r="G396" s="3"/>
      <c r="H396" s="3"/>
      <c r="I396" s="3"/>
      <c r="J396" s="3"/>
      <c r="K396" s="3"/>
      <c r="L396" s="3"/>
      <c r="M396" s="3"/>
      <c r="N396" s="3"/>
      <c r="O396" s="3"/>
      <c r="P396" s="3"/>
      <c r="Q396" s="3"/>
      <c r="R396" s="3"/>
      <c r="S396" s="3"/>
      <c r="T396" s="3"/>
      <c r="U396" s="3"/>
      <c r="V396" s="3"/>
      <c r="W396" s="3"/>
      <c r="X396" s="3"/>
      <c r="Y396" s="3"/>
      <c r="Z396" s="3"/>
      <c r="AA396" s="36"/>
    </row>
    <row r="397" spans="1:27">
      <c r="A397" s="3"/>
      <c r="B397" s="3"/>
      <c r="C397" s="3"/>
      <c r="D397" s="31"/>
      <c r="E397" s="31"/>
      <c r="F397" s="3"/>
      <c r="G397" s="3"/>
      <c r="H397" s="3"/>
      <c r="I397" s="3"/>
      <c r="J397" s="3"/>
      <c r="K397" s="3"/>
      <c r="L397" s="3"/>
      <c r="M397" s="3"/>
      <c r="N397" s="3"/>
      <c r="O397" s="3"/>
      <c r="P397" s="3"/>
      <c r="Q397" s="3"/>
      <c r="R397" s="3"/>
      <c r="S397" s="3"/>
      <c r="T397" s="3"/>
      <c r="U397" s="3"/>
      <c r="V397" s="3"/>
      <c r="W397" s="3"/>
      <c r="X397" s="3"/>
      <c r="Y397" s="3"/>
      <c r="Z397" s="3"/>
      <c r="AA397" s="36"/>
    </row>
    <row r="398" spans="1:27">
      <c r="A398" s="3"/>
      <c r="B398" s="3"/>
      <c r="C398" s="3"/>
      <c r="D398" s="31"/>
      <c r="E398" s="31"/>
      <c r="F398" s="3"/>
      <c r="G398" s="3"/>
      <c r="H398" s="3"/>
      <c r="I398" s="3"/>
      <c r="J398" s="3"/>
      <c r="K398" s="3"/>
      <c r="L398" s="3"/>
      <c r="M398" s="3"/>
      <c r="N398" s="3"/>
      <c r="O398" s="3"/>
      <c r="P398" s="3"/>
      <c r="Q398" s="3"/>
      <c r="R398" s="3"/>
      <c r="S398" s="3"/>
      <c r="T398" s="3"/>
      <c r="U398" s="3"/>
      <c r="V398" s="3"/>
      <c r="W398" s="3"/>
      <c r="X398" s="3"/>
      <c r="Y398" s="3"/>
      <c r="Z398" s="3"/>
      <c r="AA398" s="36"/>
    </row>
    <row r="399" spans="1:27">
      <c r="A399" s="3"/>
      <c r="B399" s="3"/>
      <c r="C399" s="3"/>
      <c r="D399" s="31"/>
      <c r="E399" s="31"/>
      <c r="F399" s="3"/>
      <c r="G399" s="3"/>
      <c r="H399" s="3"/>
      <c r="I399" s="3"/>
      <c r="J399" s="3"/>
      <c r="K399" s="3"/>
      <c r="L399" s="3"/>
      <c r="M399" s="3"/>
      <c r="N399" s="3"/>
      <c r="O399" s="3"/>
      <c r="P399" s="3"/>
      <c r="Q399" s="3"/>
      <c r="R399" s="3"/>
      <c r="S399" s="3"/>
      <c r="T399" s="3"/>
      <c r="U399" s="3"/>
      <c r="V399" s="3"/>
      <c r="W399" s="3"/>
      <c r="X399" s="3"/>
      <c r="Y399" s="3"/>
      <c r="Z399" s="3"/>
      <c r="AA399" s="36"/>
    </row>
    <row r="400" spans="1:27">
      <c r="A400" s="3"/>
      <c r="B400" s="3"/>
      <c r="C400" s="3"/>
      <c r="D400" s="31"/>
      <c r="E400" s="31"/>
      <c r="F400" s="3"/>
      <c r="G400" s="3"/>
      <c r="H400" s="3"/>
      <c r="I400" s="3"/>
      <c r="J400" s="3"/>
      <c r="K400" s="3"/>
      <c r="L400" s="3"/>
      <c r="M400" s="3"/>
      <c r="N400" s="3"/>
      <c r="O400" s="3"/>
      <c r="P400" s="3"/>
      <c r="Q400" s="3"/>
      <c r="R400" s="3"/>
      <c r="S400" s="3"/>
      <c r="T400" s="3"/>
      <c r="U400" s="3"/>
      <c r="V400" s="3"/>
      <c r="W400" s="3"/>
      <c r="X400" s="3"/>
      <c r="Y400" s="3"/>
      <c r="Z400" s="3"/>
      <c r="AA400" s="36"/>
    </row>
    <row r="401" spans="1:27">
      <c r="A401" s="3"/>
      <c r="B401" s="3"/>
      <c r="C401" s="3"/>
      <c r="D401" s="31"/>
      <c r="E401" s="31"/>
      <c r="F401" s="3"/>
      <c r="G401" s="3"/>
      <c r="H401" s="3"/>
      <c r="I401" s="3"/>
      <c r="J401" s="3"/>
      <c r="K401" s="3"/>
      <c r="L401" s="3"/>
      <c r="M401" s="3"/>
      <c r="N401" s="3"/>
      <c r="O401" s="3"/>
      <c r="P401" s="3"/>
      <c r="Q401" s="3"/>
      <c r="R401" s="3"/>
      <c r="S401" s="3"/>
      <c r="T401" s="3"/>
      <c r="U401" s="3"/>
      <c r="V401" s="3"/>
      <c r="W401" s="3"/>
      <c r="X401" s="3"/>
      <c r="Y401" s="3"/>
      <c r="Z401" s="3"/>
      <c r="AA401" s="36"/>
    </row>
    <row r="402" spans="1:27">
      <c r="A402" s="3"/>
      <c r="B402" s="3"/>
      <c r="C402" s="3"/>
      <c r="D402" s="31"/>
      <c r="E402" s="31"/>
      <c r="F402" s="3"/>
      <c r="G402" s="3"/>
      <c r="H402" s="3"/>
      <c r="I402" s="3"/>
      <c r="J402" s="3"/>
      <c r="K402" s="3"/>
      <c r="L402" s="3"/>
      <c r="M402" s="3"/>
      <c r="N402" s="3"/>
      <c r="O402" s="3"/>
      <c r="P402" s="3"/>
      <c r="Q402" s="3"/>
      <c r="R402" s="3"/>
      <c r="S402" s="3"/>
      <c r="T402" s="3"/>
      <c r="U402" s="3"/>
      <c r="V402" s="3"/>
      <c r="W402" s="3"/>
      <c r="X402" s="3"/>
      <c r="Y402" s="3"/>
      <c r="Z402" s="3"/>
      <c r="AA402" s="36"/>
    </row>
    <row r="403" spans="1:27">
      <c r="A403" s="3"/>
      <c r="B403" s="3"/>
      <c r="C403" s="3"/>
      <c r="D403" s="31"/>
      <c r="E403" s="31"/>
      <c r="F403" s="3"/>
      <c r="G403" s="3"/>
      <c r="H403" s="3"/>
      <c r="I403" s="3"/>
      <c r="J403" s="3"/>
      <c r="K403" s="3"/>
      <c r="L403" s="3"/>
      <c r="M403" s="3"/>
      <c r="N403" s="3"/>
      <c r="O403" s="3"/>
      <c r="P403" s="3"/>
      <c r="Q403" s="3"/>
      <c r="R403" s="3"/>
      <c r="S403" s="3"/>
      <c r="T403" s="3"/>
      <c r="U403" s="3"/>
      <c r="V403" s="3"/>
      <c r="W403" s="3"/>
      <c r="X403" s="3"/>
      <c r="Y403" s="3"/>
      <c r="Z403" s="3"/>
      <c r="AA403" s="36"/>
    </row>
    <row r="404" spans="1:27">
      <c r="A404" s="3"/>
      <c r="B404" s="3"/>
      <c r="C404" s="3"/>
      <c r="D404" s="31"/>
      <c r="E404" s="31"/>
      <c r="F404" s="3"/>
      <c r="G404" s="3"/>
      <c r="H404" s="3"/>
      <c r="I404" s="3"/>
      <c r="J404" s="3"/>
      <c r="K404" s="3"/>
      <c r="L404" s="3"/>
      <c r="M404" s="3"/>
      <c r="N404" s="3"/>
      <c r="O404" s="3"/>
      <c r="P404" s="3"/>
      <c r="Q404" s="3"/>
      <c r="R404" s="3"/>
      <c r="S404" s="3"/>
      <c r="T404" s="3"/>
      <c r="U404" s="3"/>
      <c r="V404" s="3"/>
      <c r="W404" s="3"/>
      <c r="X404" s="3"/>
      <c r="Y404" s="3"/>
      <c r="Z404" s="3"/>
      <c r="AA404" s="36"/>
    </row>
    <row r="405" spans="1:27">
      <c r="A405" s="3"/>
      <c r="B405" s="3"/>
      <c r="C405" s="3"/>
      <c r="D405" s="31"/>
      <c r="E405" s="31"/>
      <c r="F405" s="3"/>
      <c r="G405" s="3"/>
      <c r="H405" s="3"/>
      <c r="I405" s="3"/>
      <c r="J405" s="3"/>
      <c r="K405" s="3"/>
      <c r="L405" s="3"/>
      <c r="M405" s="3"/>
      <c r="N405" s="3"/>
      <c r="O405" s="3"/>
      <c r="P405" s="3"/>
      <c r="Q405" s="3"/>
      <c r="R405" s="3"/>
      <c r="S405" s="3"/>
      <c r="T405" s="3"/>
      <c r="U405" s="3"/>
      <c r="V405" s="3"/>
      <c r="W405" s="3"/>
      <c r="X405" s="3"/>
      <c r="Y405" s="3"/>
      <c r="Z405" s="3"/>
      <c r="AA405" s="36"/>
    </row>
    <row r="406" spans="1:27">
      <c r="A406" s="3"/>
      <c r="B406" s="3"/>
      <c r="C406" s="3"/>
      <c r="D406" s="31"/>
      <c r="E406" s="31"/>
      <c r="F406" s="3"/>
      <c r="G406" s="3"/>
      <c r="H406" s="3"/>
      <c r="I406" s="3"/>
      <c r="J406" s="3"/>
      <c r="K406" s="3"/>
      <c r="L406" s="3"/>
      <c r="M406" s="3"/>
      <c r="N406" s="3"/>
      <c r="O406" s="3"/>
      <c r="P406" s="3"/>
      <c r="Q406" s="3"/>
      <c r="R406" s="3"/>
      <c r="S406" s="3"/>
      <c r="T406" s="3"/>
      <c r="U406" s="3"/>
      <c r="V406" s="3"/>
      <c r="W406" s="3"/>
      <c r="X406" s="3"/>
      <c r="Y406" s="3"/>
      <c r="Z406" s="3"/>
      <c r="AA406" s="36"/>
    </row>
    <row r="407" spans="1:27">
      <c r="A407" s="3"/>
      <c r="B407" s="3"/>
      <c r="C407" s="3"/>
      <c r="D407" s="31"/>
      <c r="E407" s="31"/>
      <c r="F407" s="3"/>
      <c r="G407" s="3"/>
      <c r="H407" s="3"/>
      <c r="I407" s="3"/>
      <c r="J407" s="3"/>
      <c r="K407" s="3"/>
      <c r="L407" s="3"/>
      <c r="M407" s="3"/>
      <c r="N407" s="3"/>
      <c r="O407" s="3"/>
      <c r="P407" s="3"/>
      <c r="Q407" s="3"/>
      <c r="R407" s="3"/>
      <c r="S407" s="3"/>
      <c r="T407" s="3"/>
      <c r="U407" s="3"/>
      <c r="V407" s="3"/>
      <c r="W407" s="3"/>
      <c r="X407" s="3"/>
      <c r="Y407" s="3"/>
      <c r="Z407" s="3"/>
      <c r="AA407" s="36"/>
    </row>
    <row r="408" spans="1:27">
      <c r="A408" s="3"/>
      <c r="B408" s="3"/>
      <c r="C408" s="3"/>
      <c r="D408" s="31"/>
      <c r="E408" s="31"/>
      <c r="F408" s="3"/>
      <c r="G408" s="3"/>
      <c r="H408" s="3"/>
      <c r="I408" s="3"/>
      <c r="J408" s="3"/>
      <c r="K408" s="3"/>
      <c r="L408" s="3"/>
      <c r="M408" s="3"/>
      <c r="N408" s="3"/>
      <c r="O408" s="3"/>
      <c r="P408" s="3"/>
      <c r="Q408" s="3"/>
      <c r="R408" s="3"/>
      <c r="S408" s="3"/>
      <c r="T408" s="3"/>
      <c r="U408" s="3"/>
      <c r="V408" s="3"/>
      <c r="W408" s="3"/>
      <c r="X408" s="3"/>
      <c r="Y408" s="3"/>
      <c r="Z408" s="3"/>
      <c r="AA408" s="36"/>
    </row>
    <row r="409" spans="1:27">
      <c r="A409" s="3"/>
      <c r="B409" s="3"/>
      <c r="C409" s="3"/>
      <c r="D409" s="31"/>
      <c r="E409" s="31"/>
      <c r="F409" s="3"/>
      <c r="G409" s="3"/>
      <c r="H409" s="3"/>
      <c r="I409" s="3"/>
      <c r="J409" s="3"/>
      <c r="K409" s="3"/>
      <c r="L409" s="3"/>
      <c r="M409" s="3"/>
      <c r="N409" s="3"/>
      <c r="O409" s="3"/>
      <c r="P409" s="3"/>
      <c r="Q409" s="3"/>
      <c r="R409" s="3"/>
      <c r="S409" s="3"/>
      <c r="T409" s="3"/>
      <c r="U409" s="3"/>
      <c r="V409" s="3"/>
      <c r="W409" s="3"/>
      <c r="X409" s="3"/>
      <c r="Y409" s="3"/>
      <c r="Z409" s="3"/>
      <c r="AA409" s="36"/>
    </row>
    <row r="410" spans="1:27">
      <c r="A410" s="3"/>
      <c r="B410" s="3"/>
      <c r="C410" s="3"/>
      <c r="D410" s="31"/>
      <c r="E410" s="31"/>
      <c r="F410" s="3"/>
      <c r="G410" s="3"/>
      <c r="H410" s="3"/>
      <c r="I410" s="3"/>
      <c r="J410" s="3"/>
      <c r="K410" s="3"/>
      <c r="L410" s="3"/>
      <c r="M410" s="3"/>
      <c r="N410" s="3"/>
      <c r="O410" s="3"/>
      <c r="P410" s="3"/>
      <c r="Q410" s="3"/>
      <c r="R410" s="3"/>
      <c r="S410" s="3"/>
      <c r="T410" s="3"/>
      <c r="U410" s="3"/>
      <c r="V410" s="3"/>
      <c r="W410" s="3"/>
      <c r="X410" s="3"/>
      <c r="Y410" s="3"/>
      <c r="Z410" s="3"/>
      <c r="AA410" s="36"/>
    </row>
    <row r="411" spans="1:27">
      <c r="A411" s="3"/>
      <c r="B411" s="3"/>
      <c r="C411" s="3"/>
      <c r="D411" s="31"/>
      <c r="E411" s="31"/>
      <c r="F411" s="3"/>
      <c r="G411" s="3"/>
      <c r="H411" s="3"/>
      <c r="I411" s="3"/>
      <c r="J411" s="3"/>
      <c r="K411" s="3"/>
      <c r="L411" s="3"/>
      <c r="M411" s="3"/>
      <c r="N411" s="3"/>
      <c r="O411" s="3"/>
      <c r="P411" s="3"/>
      <c r="Q411" s="3"/>
      <c r="R411" s="3"/>
      <c r="S411" s="3"/>
      <c r="T411" s="3"/>
      <c r="U411" s="3"/>
      <c r="V411" s="3"/>
      <c r="W411" s="3"/>
      <c r="X411" s="3"/>
      <c r="Y411" s="3"/>
      <c r="Z411" s="3"/>
      <c r="AA411" s="36"/>
    </row>
    <row r="412" spans="1:27">
      <c r="A412" s="3"/>
      <c r="B412" s="3"/>
      <c r="C412" s="3"/>
      <c r="D412" s="31"/>
      <c r="E412" s="31"/>
      <c r="F412" s="3"/>
      <c r="G412" s="3"/>
      <c r="H412" s="3"/>
      <c r="I412" s="3"/>
      <c r="J412" s="3"/>
      <c r="K412" s="3"/>
      <c r="L412" s="3"/>
      <c r="M412" s="3"/>
      <c r="N412" s="3"/>
      <c r="O412" s="3"/>
      <c r="P412" s="3"/>
      <c r="Q412" s="3"/>
      <c r="R412" s="3"/>
      <c r="S412" s="3"/>
      <c r="T412" s="3"/>
      <c r="U412" s="3"/>
      <c r="V412" s="3"/>
      <c r="W412" s="3"/>
      <c r="X412" s="3"/>
      <c r="Y412" s="3"/>
      <c r="Z412" s="3"/>
      <c r="AA412" s="36"/>
    </row>
    <row r="413" spans="1:27">
      <c r="A413" s="3"/>
      <c r="B413" s="3"/>
      <c r="C413" s="3"/>
      <c r="D413" s="31"/>
      <c r="E413" s="31"/>
      <c r="F413" s="3"/>
      <c r="G413" s="3"/>
      <c r="H413" s="3"/>
      <c r="I413" s="3"/>
      <c r="J413" s="3"/>
      <c r="K413" s="3"/>
      <c r="L413" s="3"/>
      <c r="M413" s="3"/>
      <c r="N413" s="3"/>
      <c r="O413" s="3"/>
      <c r="P413" s="3"/>
      <c r="Q413" s="3"/>
      <c r="R413" s="3"/>
      <c r="S413" s="3"/>
      <c r="T413" s="3"/>
      <c r="U413" s="3"/>
      <c r="V413" s="3"/>
      <c r="W413" s="3"/>
      <c r="X413" s="3"/>
      <c r="Y413" s="3"/>
      <c r="Z413" s="3"/>
      <c r="AA413" s="36"/>
    </row>
    <row r="414" spans="1:27">
      <c r="A414" s="3"/>
      <c r="B414" s="3"/>
      <c r="C414" s="3"/>
      <c r="D414" s="31"/>
      <c r="E414" s="31"/>
      <c r="F414" s="3"/>
      <c r="G414" s="3"/>
      <c r="H414" s="3"/>
      <c r="I414" s="3"/>
      <c r="J414" s="3"/>
      <c r="K414" s="3"/>
      <c r="L414" s="3"/>
      <c r="M414" s="3"/>
      <c r="N414" s="3"/>
      <c r="O414" s="3"/>
      <c r="P414" s="3"/>
      <c r="Q414" s="3"/>
      <c r="R414" s="3"/>
      <c r="S414" s="3"/>
      <c r="T414" s="3"/>
      <c r="U414" s="3"/>
      <c r="V414" s="3"/>
      <c r="W414" s="3"/>
      <c r="X414" s="3"/>
      <c r="Y414" s="3"/>
      <c r="Z414" s="3"/>
      <c r="AA414" s="36"/>
    </row>
    <row r="415" spans="1:27">
      <c r="A415" s="3"/>
      <c r="B415" s="3"/>
      <c r="C415" s="3"/>
      <c r="D415" s="31"/>
      <c r="E415" s="31"/>
      <c r="F415" s="3"/>
      <c r="G415" s="3"/>
      <c r="H415" s="3"/>
      <c r="I415" s="3"/>
      <c r="J415" s="3"/>
      <c r="K415" s="3"/>
      <c r="L415" s="3"/>
      <c r="M415" s="3"/>
      <c r="N415" s="3"/>
      <c r="O415" s="3"/>
      <c r="P415" s="3"/>
      <c r="Q415" s="3"/>
      <c r="R415" s="3"/>
      <c r="S415" s="3"/>
      <c r="T415" s="3"/>
      <c r="U415" s="3"/>
      <c r="V415" s="3"/>
      <c r="W415" s="3"/>
      <c r="X415" s="3"/>
      <c r="Y415" s="3"/>
      <c r="Z415" s="3"/>
      <c r="AA415" s="36"/>
    </row>
    <row r="416" spans="1:27">
      <c r="A416" s="3"/>
      <c r="B416" s="3"/>
      <c r="C416" s="3"/>
      <c r="D416" s="31"/>
      <c r="E416" s="31"/>
      <c r="F416" s="3"/>
      <c r="G416" s="3"/>
      <c r="H416" s="3"/>
      <c r="I416" s="3"/>
      <c r="J416" s="3"/>
      <c r="K416" s="3"/>
      <c r="L416" s="3"/>
      <c r="M416" s="3"/>
      <c r="N416" s="3"/>
      <c r="O416" s="3"/>
      <c r="P416" s="3"/>
      <c r="Q416" s="3"/>
      <c r="R416" s="3"/>
      <c r="S416" s="3"/>
      <c r="T416" s="3"/>
      <c r="U416" s="3"/>
      <c r="V416" s="3"/>
      <c r="W416" s="3"/>
      <c r="X416" s="3"/>
      <c r="Y416" s="3"/>
      <c r="Z416" s="3"/>
      <c r="AA416" s="36"/>
    </row>
    <row r="417" spans="1:27">
      <c r="A417" s="3"/>
      <c r="B417" s="3"/>
      <c r="C417" s="3"/>
      <c r="D417" s="31"/>
      <c r="E417" s="31"/>
      <c r="F417" s="3"/>
      <c r="G417" s="3"/>
      <c r="H417" s="3"/>
      <c r="I417" s="3"/>
      <c r="J417" s="3"/>
      <c r="K417" s="3"/>
      <c r="L417" s="3"/>
      <c r="M417" s="3"/>
      <c r="N417" s="3"/>
      <c r="O417" s="3"/>
      <c r="P417" s="3"/>
      <c r="Q417" s="3"/>
      <c r="R417" s="3"/>
      <c r="S417" s="3"/>
      <c r="T417" s="3"/>
      <c r="U417" s="3"/>
      <c r="V417" s="3"/>
      <c r="W417" s="3"/>
      <c r="X417" s="3"/>
      <c r="Y417" s="3"/>
      <c r="Z417" s="3"/>
      <c r="AA417" s="36"/>
    </row>
    <row r="418" spans="1:27">
      <c r="A418" s="3"/>
      <c r="B418" s="3"/>
      <c r="C418" s="3"/>
      <c r="D418" s="31"/>
      <c r="E418" s="31"/>
      <c r="F418" s="3"/>
      <c r="G418" s="3"/>
      <c r="H418" s="3"/>
      <c r="I418" s="3"/>
      <c r="J418" s="3"/>
      <c r="K418" s="3"/>
      <c r="L418" s="3"/>
      <c r="M418" s="3"/>
      <c r="N418" s="3"/>
      <c r="O418" s="3"/>
      <c r="P418" s="3"/>
      <c r="Q418" s="3"/>
      <c r="R418" s="3"/>
      <c r="S418" s="3"/>
      <c r="T418" s="3"/>
      <c r="U418" s="3"/>
      <c r="V418" s="3"/>
      <c r="W418" s="3"/>
      <c r="X418" s="3"/>
      <c r="Y418" s="3"/>
      <c r="Z418" s="3"/>
      <c r="AA418" s="36"/>
    </row>
    <row r="419" spans="1:27">
      <c r="A419" s="3"/>
      <c r="B419" s="3"/>
      <c r="C419" s="3"/>
      <c r="D419" s="31"/>
      <c r="E419" s="31"/>
      <c r="F419" s="3"/>
      <c r="G419" s="3"/>
      <c r="H419" s="3"/>
      <c r="I419" s="3"/>
      <c r="J419" s="3"/>
      <c r="K419" s="3"/>
      <c r="L419" s="3"/>
      <c r="M419" s="3"/>
      <c r="N419" s="3"/>
      <c r="O419" s="3"/>
      <c r="P419" s="3"/>
      <c r="Q419" s="3"/>
      <c r="R419" s="3"/>
      <c r="S419" s="3"/>
      <c r="T419" s="3"/>
      <c r="U419" s="3"/>
      <c r="V419" s="3"/>
      <c r="W419" s="3"/>
      <c r="X419" s="3"/>
      <c r="Y419" s="3"/>
      <c r="Z419" s="3"/>
      <c r="AA419" s="36"/>
    </row>
    <row r="420" spans="1:27">
      <c r="A420" s="3"/>
      <c r="B420" s="3"/>
      <c r="C420" s="3"/>
      <c r="D420" s="31"/>
      <c r="E420" s="31"/>
      <c r="F420" s="3"/>
      <c r="G420" s="3"/>
      <c r="H420" s="3"/>
      <c r="I420" s="3"/>
      <c r="J420" s="3"/>
      <c r="K420" s="3"/>
      <c r="L420" s="3"/>
      <c r="M420" s="3"/>
      <c r="N420" s="3"/>
      <c r="O420" s="3"/>
      <c r="P420" s="3"/>
      <c r="Q420" s="3"/>
      <c r="R420" s="3"/>
      <c r="S420" s="3"/>
      <c r="T420" s="3"/>
      <c r="U420" s="3"/>
      <c r="V420" s="3"/>
      <c r="W420" s="3"/>
      <c r="X420" s="3"/>
      <c r="Y420" s="3"/>
      <c r="Z420" s="3"/>
      <c r="AA420" s="36"/>
    </row>
    <row r="421" spans="1:27">
      <c r="A421" s="3"/>
      <c r="B421" s="3"/>
      <c r="C421" s="3"/>
      <c r="D421" s="31"/>
      <c r="E421" s="31"/>
      <c r="F421" s="3"/>
      <c r="G421" s="3"/>
      <c r="H421" s="3"/>
      <c r="I421" s="3"/>
      <c r="J421" s="3"/>
      <c r="K421" s="3"/>
      <c r="L421" s="3"/>
      <c r="M421" s="3"/>
      <c r="N421" s="3"/>
      <c r="O421" s="3"/>
      <c r="P421" s="3"/>
      <c r="Q421" s="3"/>
      <c r="R421" s="3"/>
      <c r="S421" s="3"/>
      <c r="T421" s="3"/>
      <c r="U421" s="3"/>
      <c r="V421" s="3"/>
      <c r="W421" s="3"/>
      <c r="X421" s="3"/>
      <c r="Y421" s="3"/>
      <c r="Z421" s="3"/>
      <c r="AA421" s="36"/>
    </row>
    <row r="422" spans="1:27">
      <c r="A422" s="3"/>
      <c r="B422" s="3"/>
      <c r="C422" s="3"/>
      <c r="D422" s="31"/>
      <c r="E422" s="31"/>
      <c r="F422" s="3"/>
      <c r="G422" s="3"/>
      <c r="H422" s="3"/>
      <c r="I422" s="3"/>
      <c r="J422" s="3"/>
      <c r="K422" s="3"/>
      <c r="L422" s="3"/>
      <c r="M422" s="3"/>
      <c r="N422" s="3"/>
      <c r="O422" s="3"/>
      <c r="P422" s="3"/>
      <c r="Q422" s="3"/>
      <c r="R422" s="3"/>
      <c r="S422" s="3"/>
      <c r="T422" s="3"/>
      <c r="U422" s="3"/>
      <c r="V422" s="3"/>
      <c r="W422" s="3"/>
      <c r="X422" s="3"/>
      <c r="Y422" s="3"/>
      <c r="Z422" s="3"/>
      <c r="AA422" s="36"/>
    </row>
    <row r="423" spans="1:27">
      <c r="A423" s="3"/>
      <c r="B423" s="3"/>
      <c r="C423" s="3"/>
      <c r="D423" s="31"/>
      <c r="E423" s="31"/>
      <c r="F423" s="3"/>
      <c r="G423" s="3"/>
      <c r="H423" s="3"/>
      <c r="I423" s="3"/>
      <c r="J423" s="3"/>
      <c r="K423" s="3"/>
      <c r="L423" s="3"/>
      <c r="M423" s="3"/>
      <c r="N423" s="3"/>
      <c r="O423" s="3"/>
      <c r="P423" s="3"/>
      <c r="Q423" s="3"/>
      <c r="R423" s="3"/>
      <c r="S423" s="3"/>
      <c r="T423" s="3"/>
      <c r="U423" s="3"/>
      <c r="V423" s="3"/>
      <c r="W423" s="3"/>
      <c r="X423" s="3"/>
      <c r="Y423" s="3"/>
      <c r="Z423" s="3"/>
      <c r="AA423" s="36"/>
    </row>
    <row r="424" spans="1:27">
      <c r="A424" s="3"/>
      <c r="B424" s="3"/>
      <c r="C424" s="3"/>
      <c r="D424" s="31"/>
      <c r="E424" s="31"/>
      <c r="F424" s="3"/>
      <c r="G424" s="3"/>
      <c r="H424" s="3"/>
      <c r="I424" s="3"/>
      <c r="J424" s="3"/>
      <c r="K424" s="3"/>
      <c r="L424" s="3"/>
      <c r="M424" s="3"/>
      <c r="N424" s="3"/>
      <c r="O424" s="3"/>
      <c r="P424" s="3"/>
      <c r="Q424" s="3"/>
      <c r="R424" s="3"/>
      <c r="S424" s="3"/>
      <c r="T424" s="3"/>
      <c r="U424" s="3"/>
      <c r="V424" s="3"/>
      <c r="W424" s="3"/>
      <c r="X424" s="3"/>
      <c r="Y424" s="3"/>
      <c r="Z424" s="3"/>
      <c r="AA424" s="36"/>
    </row>
    <row r="425" spans="1:27">
      <c r="A425" s="3"/>
      <c r="B425" s="3"/>
      <c r="C425" s="3"/>
      <c r="D425" s="31"/>
      <c r="E425" s="31"/>
      <c r="F425" s="3"/>
      <c r="G425" s="3"/>
      <c r="H425" s="3"/>
      <c r="I425" s="3"/>
      <c r="J425" s="3"/>
      <c r="K425" s="3"/>
      <c r="L425" s="3"/>
      <c r="M425" s="3"/>
      <c r="N425" s="3"/>
      <c r="O425" s="3"/>
      <c r="P425" s="3"/>
      <c r="Q425" s="3"/>
      <c r="R425" s="3"/>
      <c r="S425" s="3"/>
      <c r="T425" s="3"/>
      <c r="U425" s="3"/>
      <c r="V425" s="3"/>
      <c r="W425" s="3"/>
      <c r="X425" s="3"/>
      <c r="Y425" s="3"/>
      <c r="Z425" s="3"/>
      <c r="AA425" s="36"/>
    </row>
    <row r="426" spans="1:27">
      <c r="A426" s="3"/>
      <c r="B426" s="3"/>
      <c r="C426" s="3"/>
      <c r="D426" s="31"/>
      <c r="E426" s="31"/>
      <c r="F426" s="3"/>
      <c r="G426" s="3"/>
      <c r="H426" s="3"/>
      <c r="I426" s="3"/>
      <c r="J426" s="3"/>
      <c r="K426" s="3"/>
      <c r="L426" s="3"/>
      <c r="M426" s="3"/>
      <c r="N426" s="3"/>
      <c r="O426" s="3"/>
      <c r="P426" s="3"/>
      <c r="Q426" s="3"/>
      <c r="R426" s="3"/>
      <c r="S426" s="3"/>
      <c r="T426" s="3"/>
      <c r="U426" s="3"/>
      <c r="V426" s="3"/>
      <c r="W426" s="3"/>
      <c r="X426" s="3"/>
      <c r="Y426" s="3"/>
      <c r="Z426" s="3"/>
      <c r="AA426" s="36"/>
    </row>
    <row r="427" spans="1:27">
      <c r="A427" s="3"/>
      <c r="B427" s="3"/>
      <c r="C427" s="3"/>
      <c r="D427" s="31"/>
      <c r="E427" s="31"/>
      <c r="F427" s="3"/>
      <c r="G427" s="3"/>
      <c r="H427" s="3"/>
      <c r="I427" s="3"/>
      <c r="J427" s="3"/>
      <c r="K427" s="3"/>
      <c r="L427" s="3"/>
      <c r="M427" s="3"/>
      <c r="N427" s="3"/>
      <c r="O427" s="3"/>
      <c r="P427" s="3"/>
      <c r="Q427" s="3"/>
      <c r="R427" s="3"/>
      <c r="S427" s="3"/>
      <c r="T427" s="3"/>
      <c r="U427" s="3"/>
      <c r="V427" s="3"/>
      <c r="W427" s="3"/>
      <c r="X427" s="3"/>
      <c r="Y427" s="3"/>
      <c r="Z427" s="3"/>
      <c r="AA427" s="36"/>
    </row>
    <row r="428" spans="1:27">
      <c r="A428" s="3"/>
      <c r="B428" s="3"/>
      <c r="C428" s="3"/>
      <c r="D428" s="31"/>
      <c r="E428" s="31"/>
      <c r="F428" s="3"/>
      <c r="G428" s="3"/>
      <c r="H428" s="3"/>
      <c r="I428" s="3"/>
      <c r="J428" s="3"/>
      <c r="K428" s="3"/>
      <c r="L428" s="3"/>
      <c r="M428" s="3"/>
      <c r="N428" s="3"/>
      <c r="O428" s="3"/>
      <c r="P428" s="3"/>
      <c r="Q428" s="3"/>
      <c r="R428" s="3"/>
      <c r="S428" s="3"/>
      <c r="T428" s="3"/>
      <c r="U428" s="3"/>
      <c r="V428" s="3"/>
      <c r="W428" s="3"/>
      <c r="X428" s="3"/>
      <c r="Y428" s="3"/>
      <c r="Z428" s="3"/>
      <c r="AA428" s="36"/>
    </row>
    <row r="429" spans="1:27">
      <c r="A429" s="3"/>
      <c r="B429" s="3"/>
      <c r="C429" s="3"/>
      <c r="D429" s="31"/>
      <c r="E429" s="31"/>
      <c r="F429" s="3"/>
      <c r="G429" s="3"/>
      <c r="H429" s="3"/>
      <c r="I429" s="3"/>
      <c r="J429" s="3"/>
      <c r="K429" s="3"/>
      <c r="L429" s="3"/>
      <c r="M429" s="3"/>
      <c r="N429" s="3"/>
      <c r="O429" s="3"/>
      <c r="P429" s="3"/>
      <c r="Q429" s="3"/>
      <c r="R429" s="3"/>
      <c r="S429" s="3"/>
      <c r="T429" s="3"/>
      <c r="U429" s="3"/>
      <c r="V429" s="3"/>
      <c r="W429" s="3"/>
      <c r="X429" s="3"/>
      <c r="Y429" s="3"/>
      <c r="Z429" s="3"/>
      <c r="AA429" s="36"/>
    </row>
    <row r="430" spans="1:27">
      <c r="A430" s="3"/>
      <c r="B430" s="3"/>
      <c r="C430" s="3"/>
      <c r="D430" s="31"/>
      <c r="E430" s="31"/>
      <c r="F430" s="3"/>
      <c r="G430" s="3"/>
      <c r="H430" s="3"/>
      <c r="I430" s="3"/>
      <c r="J430" s="3"/>
      <c r="K430" s="3"/>
      <c r="L430" s="3"/>
      <c r="M430" s="3"/>
      <c r="N430" s="3"/>
      <c r="O430" s="3"/>
      <c r="P430" s="3"/>
      <c r="Q430" s="3"/>
      <c r="R430" s="3"/>
      <c r="S430" s="3"/>
      <c r="T430" s="3"/>
      <c r="U430" s="3"/>
      <c r="V430" s="3"/>
      <c r="W430" s="3"/>
      <c r="X430" s="3"/>
      <c r="Y430" s="3"/>
      <c r="Z430" s="3"/>
      <c r="AA430" s="36"/>
    </row>
    <row r="431" spans="1:27">
      <c r="A431" s="3"/>
      <c r="B431" s="3"/>
      <c r="C431" s="3"/>
      <c r="D431" s="31"/>
      <c r="E431" s="31"/>
      <c r="F431" s="3"/>
      <c r="G431" s="3"/>
      <c r="H431" s="3"/>
      <c r="I431" s="3"/>
      <c r="J431" s="3"/>
      <c r="K431" s="3"/>
      <c r="L431" s="3"/>
      <c r="M431" s="3"/>
      <c r="N431" s="3"/>
      <c r="O431" s="3"/>
      <c r="P431" s="3"/>
      <c r="Q431" s="3"/>
      <c r="R431" s="3"/>
      <c r="S431" s="3"/>
      <c r="T431" s="3"/>
      <c r="U431" s="3"/>
      <c r="V431" s="3"/>
      <c r="W431" s="3"/>
      <c r="X431" s="3"/>
      <c r="Y431" s="3"/>
      <c r="Z431" s="3"/>
      <c r="AA431" s="36"/>
    </row>
    <row r="432" spans="1:27">
      <c r="A432" s="3"/>
      <c r="B432" s="3"/>
      <c r="C432" s="3"/>
      <c r="D432" s="31"/>
      <c r="E432" s="31"/>
      <c r="F432" s="3"/>
      <c r="G432" s="3"/>
      <c r="H432" s="3"/>
      <c r="I432" s="3"/>
      <c r="J432" s="3"/>
      <c r="K432" s="3"/>
      <c r="L432" s="3"/>
      <c r="M432" s="3"/>
      <c r="N432" s="3"/>
      <c r="O432" s="3"/>
      <c r="P432" s="3"/>
      <c r="Q432" s="3"/>
      <c r="R432" s="3"/>
      <c r="S432" s="3"/>
      <c r="T432" s="3"/>
      <c r="U432" s="3"/>
      <c r="V432" s="3"/>
      <c r="W432" s="3"/>
      <c r="X432" s="3"/>
      <c r="Y432" s="3"/>
      <c r="Z432" s="3"/>
      <c r="AA432" s="36"/>
    </row>
    <row r="433" spans="1:27">
      <c r="A433" s="3"/>
      <c r="B433" s="3"/>
      <c r="C433" s="3"/>
      <c r="D433" s="31"/>
      <c r="E433" s="31"/>
      <c r="F433" s="3"/>
      <c r="G433" s="3"/>
      <c r="H433" s="3"/>
      <c r="I433" s="3"/>
      <c r="J433" s="3"/>
      <c r="K433" s="3"/>
      <c r="L433" s="3"/>
      <c r="M433" s="3"/>
      <c r="N433" s="3"/>
      <c r="O433" s="3"/>
      <c r="P433" s="3"/>
      <c r="Q433" s="3"/>
      <c r="R433" s="3"/>
      <c r="S433" s="3"/>
      <c r="T433" s="3"/>
      <c r="U433" s="3"/>
      <c r="V433" s="3"/>
      <c r="W433" s="3"/>
      <c r="X433" s="3"/>
      <c r="Y433" s="3"/>
      <c r="Z433" s="3"/>
      <c r="AA433" s="36"/>
    </row>
    <row r="434" spans="1:27">
      <c r="A434" s="3"/>
      <c r="B434" s="3"/>
      <c r="C434" s="3"/>
      <c r="D434" s="31"/>
      <c r="E434" s="31"/>
      <c r="F434" s="3"/>
      <c r="G434" s="3"/>
      <c r="H434" s="3"/>
      <c r="I434" s="3"/>
      <c r="J434" s="3"/>
      <c r="K434" s="3"/>
      <c r="L434" s="3"/>
      <c r="M434" s="3"/>
      <c r="N434" s="3"/>
      <c r="O434" s="3"/>
      <c r="P434" s="3"/>
      <c r="Q434" s="3"/>
      <c r="R434" s="3"/>
      <c r="S434" s="3"/>
      <c r="T434" s="3"/>
      <c r="U434" s="3"/>
      <c r="V434" s="3"/>
      <c r="W434" s="3"/>
      <c r="X434" s="3"/>
      <c r="Y434" s="3"/>
      <c r="Z434" s="3"/>
      <c r="AA434" s="36"/>
    </row>
    <row r="435" spans="1:27">
      <c r="A435" s="3"/>
      <c r="B435" s="3"/>
      <c r="C435" s="3"/>
      <c r="D435" s="31"/>
      <c r="E435" s="31"/>
      <c r="F435" s="3"/>
      <c r="G435" s="3"/>
      <c r="H435" s="3"/>
      <c r="I435" s="3"/>
      <c r="J435" s="3"/>
      <c r="K435" s="3"/>
      <c r="L435" s="3"/>
      <c r="M435" s="3"/>
      <c r="N435" s="3"/>
      <c r="O435" s="3"/>
      <c r="P435" s="3"/>
      <c r="Q435" s="3"/>
      <c r="R435" s="3"/>
      <c r="S435" s="3"/>
      <c r="T435" s="3"/>
      <c r="U435" s="3"/>
      <c r="V435" s="3"/>
      <c r="W435" s="3"/>
      <c r="X435" s="3"/>
      <c r="Y435" s="3"/>
      <c r="Z435" s="3"/>
      <c r="AA435" s="36"/>
    </row>
    <row r="436" spans="1:27">
      <c r="A436" s="3"/>
      <c r="B436" s="3"/>
      <c r="C436" s="3"/>
      <c r="D436" s="31"/>
      <c r="E436" s="31"/>
      <c r="F436" s="3"/>
      <c r="G436" s="3"/>
      <c r="H436" s="3"/>
      <c r="I436" s="3"/>
      <c r="J436" s="3"/>
      <c r="K436" s="3"/>
      <c r="L436" s="3"/>
      <c r="M436" s="3"/>
      <c r="N436" s="3"/>
      <c r="O436" s="3"/>
      <c r="P436" s="3"/>
      <c r="Q436" s="3"/>
      <c r="R436" s="3"/>
      <c r="S436" s="3"/>
      <c r="T436" s="3"/>
      <c r="U436" s="3"/>
      <c r="V436" s="3"/>
      <c r="W436" s="3"/>
      <c r="X436" s="3"/>
      <c r="Y436" s="3"/>
      <c r="Z436" s="3"/>
      <c r="AA436" s="36"/>
    </row>
    <row r="437" spans="1:27">
      <c r="A437" s="3"/>
      <c r="B437" s="3"/>
      <c r="C437" s="3"/>
      <c r="D437" s="31"/>
      <c r="E437" s="31"/>
      <c r="F437" s="3"/>
      <c r="G437" s="3"/>
      <c r="H437" s="3"/>
      <c r="I437" s="3"/>
      <c r="J437" s="3"/>
      <c r="K437" s="3"/>
      <c r="L437" s="3"/>
      <c r="M437" s="3"/>
      <c r="N437" s="3"/>
      <c r="O437" s="3"/>
      <c r="P437" s="3"/>
      <c r="Q437" s="3"/>
      <c r="R437" s="3"/>
      <c r="S437" s="3"/>
      <c r="T437" s="3"/>
      <c r="U437" s="3"/>
      <c r="V437" s="3"/>
      <c r="W437" s="3"/>
      <c r="X437" s="3"/>
      <c r="Y437" s="3"/>
      <c r="Z437" s="3"/>
      <c r="AA437" s="36"/>
    </row>
    <row r="438" spans="1:27">
      <c r="A438" s="3"/>
      <c r="B438" s="3"/>
      <c r="C438" s="3"/>
      <c r="D438" s="31"/>
      <c r="E438" s="31"/>
      <c r="F438" s="3"/>
      <c r="G438" s="3"/>
      <c r="H438" s="3"/>
      <c r="I438" s="3"/>
      <c r="J438" s="3"/>
      <c r="K438" s="3"/>
      <c r="L438" s="3"/>
      <c r="M438" s="3"/>
      <c r="N438" s="3"/>
      <c r="O438" s="3"/>
      <c r="P438" s="3"/>
      <c r="Q438" s="3"/>
      <c r="R438" s="3"/>
      <c r="S438" s="3"/>
      <c r="T438" s="3"/>
      <c r="U438" s="3"/>
      <c r="V438" s="3"/>
      <c r="W438" s="3"/>
      <c r="X438" s="3"/>
      <c r="Y438" s="3"/>
      <c r="Z438" s="3"/>
      <c r="AA438" s="36"/>
    </row>
    <row r="439" spans="1:27">
      <c r="A439" s="3"/>
      <c r="B439" s="3"/>
      <c r="C439" s="3"/>
      <c r="D439" s="31"/>
      <c r="E439" s="31"/>
      <c r="F439" s="3"/>
      <c r="G439" s="3"/>
      <c r="H439" s="3"/>
      <c r="I439" s="3"/>
      <c r="J439" s="3"/>
      <c r="K439" s="3"/>
      <c r="L439" s="3"/>
      <c r="M439" s="3"/>
      <c r="N439" s="3"/>
      <c r="O439" s="3"/>
      <c r="P439" s="3"/>
      <c r="Q439" s="3"/>
      <c r="R439" s="3"/>
      <c r="S439" s="3"/>
      <c r="T439" s="3"/>
      <c r="U439" s="3"/>
      <c r="V439" s="3"/>
      <c r="W439" s="3"/>
      <c r="X439" s="3"/>
      <c r="Y439" s="3"/>
      <c r="Z439" s="3"/>
      <c r="AA439" s="36"/>
    </row>
    <row r="440" spans="1:27">
      <c r="A440" s="3"/>
      <c r="B440" s="3"/>
      <c r="C440" s="3"/>
      <c r="D440" s="31"/>
      <c r="E440" s="31"/>
      <c r="F440" s="3"/>
      <c r="G440" s="3"/>
      <c r="H440" s="3"/>
      <c r="I440" s="3"/>
      <c r="J440" s="3"/>
      <c r="K440" s="3"/>
      <c r="L440" s="3"/>
      <c r="M440" s="3"/>
      <c r="N440" s="3"/>
      <c r="O440" s="3"/>
      <c r="P440" s="3"/>
      <c r="Q440" s="3"/>
      <c r="R440" s="3"/>
      <c r="S440" s="3"/>
      <c r="T440" s="3"/>
      <c r="U440" s="3"/>
      <c r="V440" s="3"/>
      <c r="W440" s="3"/>
      <c r="X440" s="3"/>
      <c r="Y440" s="3"/>
      <c r="Z440" s="3"/>
      <c r="AA440" s="36"/>
    </row>
    <row r="441" spans="1:27">
      <c r="A441" s="3"/>
      <c r="B441" s="3"/>
      <c r="C441" s="3"/>
      <c r="D441" s="31"/>
      <c r="E441" s="31"/>
      <c r="F441" s="3"/>
      <c r="G441" s="3"/>
      <c r="H441" s="3"/>
      <c r="I441" s="3"/>
      <c r="J441" s="3"/>
      <c r="K441" s="3"/>
      <c r="L441" s="3"/>
      <c r="M441" s="3"/>
      <c r="N441" s="3"/>
      <c r="O441" s="3"/>
      <c r="P441" s="3"/>
      <c r="Q441" s="3"/>
      <c r="R441" s="3"/>
      <c r="S441" s="3"/>
      <c r="T441" s="3"/>
      <c r="U441" s="3"/>
      <c r="V441" s="3"/>
      <c r="W441" s="3"/>
      <c r="X441" s="3"/>
      <c r="Y441" s="3"/>
      <c r="Z441" s="3"/>
      <c r="AA441" s="36"/>
    </row>
    <row r="442" spans="1:27">
      <c r="A442" s="3"/>
      <c r="B442" s="3"/>
      <c r="C442" s="3"/>
      <c r="D442" s="31"/>
      <c r="E442" s="31"/>
      <c r="F442" s="3"/>
      <c r="G442" s="3"/>
      <c r="H442" s="3"/>
      <c r="I442" s="3"/>
      <c r="J442" s="3"/>
      <c r="K442" s="3"/>
      <c r="L442" s="3"/>
      <c r="M442" s="3"/>
      <c r="N442" s="3"/>
      <c r="O442" s="3"/>
      <c r="P442" s="3"/>
      <c r="Q442" s="3"/>
      <c r="R442" s="3"/>
      <c r="S442" s="3"/>
      <c r="T442" s="3"/>
      <c r="U442" s="3"/>
      <c r="V442" s="3"/>
      <c r="W442" s="3"/>
      <c r="X442" s="3"/>
      <c r="Y442" s="3"/>
      <c r="Z442" s="3"/>
      <c r="AA442" s="36"/>
    </row>
    <row r="443" spans="1:27">
      <c r="A443" s="3"/>
      <c r="B443" s="3"/>
      <c r="C443" s="3"/>
      <c r="D443" s="31"/>
      <c r="E443" s="31"/>
      <c r="F443" s="3"/>
      <c r="G443" s="3"/>
      <c r="H443" s="3"/>
      <c r="I443" s="3"/>
      <c r="J443" s="3"/>
      <c r="K443" s="3"/>
      <c r="L443" s="3"/>
      <c r="M443" s="3"/>
      <c r="N443" s="3"/>
      <c r="O443" s="3"/>
      <c r="P443" s="3"/>
      <c r="Q443" s="3"/>
      <c r="R443" s="3"/>
      <c r="S443" s="3"/>
      <c r="T443" s="3"/>
      <c r="U443" s="3"/>
      <c r="V443" s="3"/>
      <c r="W443" s="3"/>
      <c r="X443" s="3"/>
      <c r="Y443" s="3"/>
      <c r="Z443" s="3"/>
      <c r="AA443" s="36"/>
    </row>
    <row r="444" spans="1:27">
      <c r="A444" s="3"/>
      <c r="B444" s="3"/>
      <c r="C444" s="3"/>
      <c r="D444" s="31"/>
      <c r="E444" s="31"/>
      <c r="F444" s="3"/>
      <c r="G444" s="3"/>
      <c r="H444" s="3"/>
      <c r="I444" s="3"/>
      <c r="J444" s="3"/>
      <c r="K444" s="3"/>
      <c r="L444" s="3"/>
      <c r="M444" s="3"/>
      <c r="N444" s="3"/>
      <c r="O444" s="3"/>
      <c r="P444" s="3"/>
      <c r="Q444" s="3"/>
      <c r="R444" s="3"/>
      <c r="S444" s="3"/>
      <c r="T444" s="3"/>
      <c r="U444" s="3"/>
      <c r="V444" s="3"/>
      <c r="W444" s="3"/>
      <c r="X444" s="3"/>
      <c r="Y444" s="3"/>
      <c r="Z444" s="3"/>
      <c r="AA444" s="36"/>
    </row>
    <row r="445" spans="1:27">
      <c r="A445" s="3"/>
      <c r="B445" s="3"/>
      <c r="C445" s="3"/>
      <c r="D445" s="31"/>
      <c r="E445" s="31"/>
      <c r="F445" s="3"/>
      <c r="G445" s="3"/>
      <c r="H445" s="3"/>
      <c r="I445" s="3"/>
      <c r="J445" s="3"/>
      <c r="K445" s="3"/>
      <c r="L445" s="3"/>
      <c r="M445" s="3"/>
      <c r="N445" s="3"/>
      <c r="O445" s="3"/>
      <c r="P445" s="3"/>
      <c r="Q445" s="3"/>
      <c r="R445" s="3"/>
      <c r="S445" s="3"/>
      <c r="T445" s="3"/>
      <c r="U445" s="3"/>
      <c r="V445" s="3"/>
      <c r="W445" s="3"/>
      <c r="X445" s="3"/>
      <c r="Y445" s="3"/>
      <c r="Z445" s="3"/>
      <c r="AA445" s="36"/>
    </row>
    <row r="446" spans="1:27">
      <c r="A446" s="3"/>
      <c r="B446" s="3"/>
      <c r="C446" s="3"/>
      <c r="D446" s="31"/>
      <c r="E446" s="31"/>
      <c r="F446" s="3"/>
      <c r="G446" s="3"/>
      <c r="H446" s="3"/>
      <c r="I446" s="3"/>
      <c r="J446" s="3"/>
      <c r="K446" s="3"/>
      <c r="L446" s="3"/>
      <c r="M446" s="3"/>
      <c r="N446" s="3"/>
      <c r="O446" s="3"/>
      <c r="P446" s="3"/>
      <c r="Q446" s="3"/>
      <c r="R446" s="3"/>
      <c r="S446" s="3"/>
      <c r="T446" s="3"/>
      <c r="U446" s="3"/>
      <c r="V446" s="3"/>
      <c r="W446" s="3"/>
      <c r="X446" s="3"/>
      <c r="Y446" s="3"/>
      <c r="Z446" s="3"/>
      <c r="AA446" s="36"/>
    </row>
    <row r="447" spans="1:27">
      <c r="A447" s="3"/>
      <c r="B447" s="3"/>
      <c r="C447" s="3"/>
      <c r="D447" s="31"/>
      <c r="E447" s="31"/>
      <c r="F447" s="3"/>
      <c r="G447" s="3"/>
      <c r="H447" s="3"/>
      <c r="I447" s="3"/>
      <c r="J447" s="3"/>
      <c r="K447" s="3"/>
      <c r="L447" s="3"/>
      <c r="M447" s="3"/>
      <c r="N447" s="3"/>
      <c r="O447" s="3"/>
      <c r="P447" s="3"/>
      <c r="Q447" s="3"/>
      <c r="R447" s="3"/>
      <c r="S447" s="3"/>
      <c r="T447" s="3"/>
      <c r="U447" s="3"/>
      <c r="V447" s="3"/>
      <c r="W447" s="3"/>
      <c r="X447" s="3"/>
      <c r="Y447" s="3"/>
      <c r="Z447" s="3"/>
      <c r="AA447" s="36"/>
    </row>
    <row r="448" spans="1:27">
      <c r="A448" s="3"/>
      <c r="B448" s="3"/>
      <c r="C448" s="3"/>
      <c r="D448" s="31"/>
      <c r="E448" s="31"/>
      <c r="F448" s="3"/>
      <c r="G448" s="3"/>
      <c r="H448" s="3"/>
      <c r="I448" s="3"/>
      <c r="J448" s="3"/>
      <c r="K448" s="3"/>
      <c r="L448" s="3"/>
      <c r="M448" s="3"/>
      <c r="N448" s="3"/>
      <c r="O448" s="3"/>
      <c r="P448" s="3"/>
      <c r="Q448" s="3"/>
      <c r="R448" s="3"/>
      <c r="S448" s="3"/>
      <c r="T448" s="3"/>
      <c r="U448" s="3"/>
      <c r="V448" s="3"/>
      <c r="W448" s="3"/>
      <c r="X448" s="3"/>
      <c r="Y448" s="3"/>
      <c r="Z448" s="3"/>
      <c r="AA448" s="36"/>
    </row>
    <row r="449" spans="1:27">
      <c r="A449" s="3"/>
      <c r="B449" s="3"/>
      <c r="C449" s="3"/>
      <c r="D449" s="31"/>
      <c r="E449" s="31"/>
      <c r="F449" s="3"/>
      <c r="G449" s="3"/>
      <c r="H449" s="3"/>
      <c r="I449" s="3"/>
      <c r="J449" s="3"/>
      <c r="K449" s="3"/>
      <c r="L449" s="3"/>
      <c r="M449" s="3"/>
      <c r="N449" s="3"/>
      <c r="O449" s="3"/>
      <c r="P449" s="3"/>
      <c r="Q449" s="3"/>
      <c r="R449" s="3"/>
      <c r="S449" s="3"/>
      <c r="T449" s="3"/>
      <c r="U449" s="3"/>
      <c r="V449" s="3"/>
      <c r="W449" s="3"/>
      <c r="X449" s="3"/>
      <c r="Y449" s="3"/>
      <c r="Z449" s="3"/>
      <c r="AA449" s="36"/>
    </row>
    <row r="450" spans="1:27">
      <c r="A450" s="3"/>
      <c r="B450" s="3"/>
      <c r="C450" s="3"/>
      <c r="D450" s="31"/>
      <c r="E450" s="31"/>
      <c r="F450" s="3"/>
      <c r="G450" s="3"/>
      <c r="H450" s="3"/>
      <c r="I450" s="3"/>
      <c r="J450" s="3"/>
      <c r="K450" s="3"/>
      <c r="L450" s="3"/>
      <c r="M450" s="3"/>
      <c r="N450" s="3"/>
      <c r="O450" s="3"/>
      <c r="P450" s="3"/>
      <c r="Q450" s="3"/>
      <c r="R450" s="3"/>
      <c r="S450" s="3"/>
      <c r="T450" s="3"/>
      <c r="U450" s="3"/>
      <c r="V450" s="3"/>
      <c r="W450" s="3"/>
      <c r="X450" s="3"/>
      <c r="Y450" s="3"/>
      <c r="Z450" s="3"/>
      <c r="AA450" s="36"/>
    </row>
    <row r="451" spans="1:27">
      <c r="A451" s="3"/>
      <c r="B451" s="3"/>
      <c r="C451" s="3"/>
      <c r="D451" s="31"/>
      <c r="E451" s="31"/>
      <c r="F451" s="3"/>
      <c r="G451" s="3"/>
      <c r="H451" s="3"/>
      <c r="I451" s="3"/>
      <c r="J451" s="3"/>
      <c r="K451" s="3"/>
      <c r="L451" s="3"/>
      <c r="M451" s="3"/>
      <c r="N451" s="3"/>
      <c r="O451" s="3"/>
      <c r="P451" s="3"/>
      <c r="Q451" s="3"/>
      <c r="R451" s="3"/>
      <c r="S451" s="3"/>
      <c r="T451" s="3"/>
      <c r="U451" s="3"/>
      <c r="V451" s="3"/>
      <c r="W451" s="3"/>
      <c r="X451" s="3"/>
      <c r="Y451" s="3"/>
      <c r="Z451" s="3"/>
      <c r="AA451" s="36"/>
    </row>
    <row r="452" spans="1:27">
      <c r="A452" s="3"/>
      <c r="B452" s="3"/>
      <c r="C452" s="3"/>
      <c r="D452" s="31"/>
      <c r="E452" s="31"/>
      <c r="F452" s="3"/>
      <c r="G452" s="3"/>
      <c r="H452" s="3"/>
      <c r="I452" s="3"/>
      <c r="J452" s="3"/>
      <c r="K452" s="3"/>
      <c r="L452" s="3"/>
      <c r="M452" s="3"/>
      <c r="N452" s="3"/>
      <c r="O452" s="3"/>
      <c r="P452" s="3"/>
      <c r="Q452" s="3"/>
      <c r="R452" s="3"/>
      <c r="S452" s="3"/>
      <c r="T452" s="3"/>
      <c r="U452" s="3"/>
      <c r="V452" s="3"/>
      <c r="W452" s="3"/>
      <c r="X452" s="3"/>
      <c r="Y452" s="3"/>
      <c r="Z452" s="3"/>
      <c r="AA452" s="36"/>
    </row>
    <row r="453" spans="1:27">
      <c r="A453" s="3"/>
      <c r="B453" s="3"/>
      <c r="C453" s="3"/>
      <c r="D453" s="31"/>
      <c r="E453" s="31"/>
      <c r="F453" s="3"/>
      <c r="G453" s="3"/>
      <c r="H453" s="3"/>
      <c r="I453" s="3"/>
      <c r="J453" s="3"/>
      <c r="K453" s="3"/>
      <c r="L453" s="3"/>
      <c r="M453" s="3"/>
      <c r="N453" s="3"/>
      <c r="O453" s="3"/>
      <c r="P453" s="3"/>
      <c r="Q453" s="3"/>
      <c r="R453" s="3"/>
      <c r="S453" s="3"/>
      <c r="T453" s="3"/>
      <c r="U453" s="3"/>
      <c r="V453" s="3"/>
      <c r="W453" s="3"/>
      <c r="X453" s="3"/>
      <c r="Y453" s="3"/>
      <c r="Z453" s="3"/>
      <c r="AA453" s="36"/>
    </row>
    <row r="454" spans="1:27">
      <c r="A454" s="3"/>
      <c r="B454" s="3"/>
      <c r="C454" s="3"/>
      <c r="D454" s="31"/>
      <c r="E454" s="31"/>
      <c r="F454" s="3"/>
      <c r="G454" s="3"/>
      <c r="H454" s="3"/>
      <c r="I454" s="3"/>
      <c r="J454" s="3"/>
      <c r="K454" s="3"/>
      <c r="L454" s="3"/>
      <c r="M454" s="3"/>
      <c r="N454" s="3"/>
      <c r="O454" s="3"/>
      <c r="P454" s="3"/>
      <c r="Q454" s="3"/>
      <c r="R454" s="3"/>
      <c r="S454" s="3"/>
      <c r="T454" s="3"/>
      <c r="U454" s="3"/>
      <c r="V454" s="3"/>
      <c r="W454" s="3"/>
      <c r="X454" s="3"/>
      <c r="Y454" s="3"/>
      <c r="Z454" s="3"/>
      <c r="AA454" s="36"/>
    </row>
    <row r="455" spans="1:27">
      <c r="A455" s="3"/>
      <c r="B455" s="3"/>
      <c r="C455" s="3"/>
      <c r="D455" s="31"/>
      <c r="E455" s="31"/>
      <c r="F455" s="3"/>
      <c r="G455" s="3"/>
      <c r="H455" s="3"/>
      <c r="I455" s="3"/>
      <c r="J455" s="3"/>
      <c r="K455" s="3"/>
      <c r="L455" s="3"/>
      <c r="M455" s="3"/>
      <c r="N455" s="3"/>
      <c r="O455" s="3"/>
      <c r="P455" s="3"/>
      <c r="Q455" s="3"/>
      <c r="R455" s="3"/>
      <c r="S455" s="3"/>
      <c r="T455" s="3"/>
      <c r="U455" s="3"/>
      <c r="V455" s="3"/>
      <c r="W455" s="3"/>
      <c r="X455" s="3"/>
      <c r="Y455" s="3"/>
      <c r="Z455" s="3"/>
      <c r="AA455" s="36"/>
    </row>
    <row r="456" spans="1:27">
      <c r="A456" s="3"/>
      <c r="B456" s="3"/>
      <c r="C456" s="3"/>
      <c r="D456" s="31"/>
      <c r="E456" s="31"/>
      <c r="F456" s="3"/>
      <c r="G456" s="3"/>
      <c r="H456" s="3"/>
      <c r="I456" s="3"/>
      <c r="J456" s="3"/>
      <c r="K456" s="3"/>
      <c r="L456" s="3"/>
      <c r="M456" s="3"/>
      <c r="N456" s="3"/>
      <c r="O456" s="3"/>
      <c r="P456" s="3"/>
      <c r="Q456" s="3"/>
      <c r="R456" s="3"/>
      <c r="S456" s="3"/>
      <c r="T456" s="3"/>
      <c r="U456" s="3"/>
      <c r="V456" s="3"/>
      <c r="W456" s="3"/>
      <c r="X456" s="3"/>
      <c r="Y456" s="3"/>
      <c r="Z456" s="3"/>
      <c r="AA456" s="36"/>
    </row>
    <row r="457" spans="1:27">
      <c r="A457" s="3"/>
      <c r="B457" s="3"/>
      <c r="C457" s="3"/>
      <c r="D457" s="31"/>
      <c r="E457" s="31"/>
      <c r="F457" s="3"/>
      <c r="G457" s="3"/>
      <c r="H457" s="3"/>
      <c r="I457" s="3"/>
      <c r="J457" s="3"/>
      <c r="K457" s="3"/>
      <c r="L457" s="3"/>
      <c r="M457" s="3"/>
      <c r="N457" s="3"/>
      <c r="O457" s="3"/>
      <c r="P457" s="3"/>
      <c r="Q457" s="3"/>
      <c r="R457" s="3"/>
      <c r="S457" s="3"/>
      <c r="T457" s="3"/>
      <c r="U457" s="3"/>
      <c r="V457" s="3"/>
      <c r="W457" s="3"/>
      <c r="X457" s="3"/>
      <c r="Y457" s="3"/>
      <c r="Z457" s="3"/>
      <c r="AA457" s="36"/>
    </row>
    <row r="458" spans="1:27">
      <c r="A458" s="3"/>
      <c r="B458" s="3"/>
      <c r="C458" s="3"/>
      <c r="D458" s="31"/>
      <c r="E458" s="31"/>
      <c r="F458" s="3"/>
      <c r="G458" s="3"/>
      <c r="H458" s="3"/>
      <c r="I458" s="3"/>
      <c r="J458" s="3"/>
      <c r="K458" s="3"/>
      <c r="L458" s="3"/>
      <c r="M458" s="3"/>
      <c r="N458" s="3"/>
      <c r="O458" s="3"/>
      <c r="P458" s="3"/>
      <c r="Q458" s="3"/>
      <c r="R458" s="3"/>
      <c r="S458" s="3"/>
      <c r="T458" s="3"/>
      <c r="U458" s="3"/>
      <c r="V458" s="3"/>
      <c r="W458" s="3"/>
      <c r="X458" s="3"/>
      <c r="Y458" s="3"/>
      <c r="Z458" s="3"/>
      <c r="AA458" s="36"/>
    </row>
    <row r="459" spans="1:27">
      <c r="A459" s="3"/>
      <c r="B459" s="3"/>
      <c r="C459" s="3"/>
      <c r="D459" s="31"/>
      <c r="E459" s="31"/>
      <c r="F459" s="3"/>
      <c r="G459" s="3"/>
      <c r="H459" s="3"/>
      <c r="I459" s="3"/>
      <c r="J459" s="3"/>
      <c r="K459" s="3"/>
      <c r="L459" s="3"/>
      <c r="M459" s="3"/>
      <c r="N459" s="3"/>
      <c r="O459" s="3"/>
      <c r="P459" s="3"/>
      <c r="Q459" s="3"/>
      <c r="R459" s="3"/>
      <c r="S459" s="3"/>
      <c r="T459" s="3"/>
      <c r="U459" s="3"/>
      <c r="V459" s="3"/>
      <c r="W459" s="3"/>
      <c r="X459" s="3"/>
      <c r="Y459" s="3"/>
      <c r="Z459" s="3"/>
      <c r="AA459" s="36"/>
    </row>
    <row r="460" spans="1:27">
      <c r="A460" s="3"/>
      <c r="B460" s="3"/>
      <c r="C460" s="3"/>
      <c r="D460" s="31"/>
      <c r="E460" s="31"/>
      <c r="F460" s="3"/>
      <c r="G460" s="3"/>
      <c r="H460" s="3"/>
      <c r="I460" s="3"/>
      <c r="J460" s="3"/>
      <c r="K460" s="3"/>
      <c r="L460" s="3"/>
      <c r="M460" s="3"/>
      <c r="N460" s="3"/>
      <c r="O460" s="3"/>
      <c r="P460" s="3"/>
      <c r="Q460" s="3"/>
      <c r="R460" s="3"/>
      <c r="S460" s="3"/>
      <c r="T460" s="3"/>
      <c r="U460" s="3"/>
      <c r="V460" s="3"/>
      <c r="W460" s="3"/>
      <c r="X460" s="3"/>
      <c r="Y460" s="3"/>
      <c r="Z460" s="3"/>
      <c r="AA460" s="36"/>
    </row>
    <row r="461" spans="1:27">
      <c r="A461" s="3"/>
      <c r="B461" s="3"/>
      <c r="C461" s="3"/>
      <c r="D461" s="31"/>
      <c r="E461" s="31"/>
      <c r="F461" s="3"/>
      <c r="G461" s="3"/>
      <c r="H461" s="3"/>
      <c r="I461" s="3"/>
      <c r="J461" s="3"/>
      <c r="K461" s="3"/>
      <c r="L461" s="3"/>
      <c r="M461" s="3"/>
      <c r="N461" s="3"/>
      <c r="O461" s="3"/>
      <c r="P461" s="3"/>
      <c r="Q461" s="3"/>
      <c r="R461" s="3"/>
      <c r="S461" s="3"/>
      <c r="T461" s="3"/>
      <c r="U461" s="3"/>
      <c r="V461" s="3"/>
      <c r="W461" s="3"/>
      <c r="X461" s="3"/>
      <c r="Y461" s="3"/>
      <c r="Z461" s="3"/>
      <c r="AA461" s="36"/>
    </row>
    <row r="462" spans="1:27">
      <c r="A462" s="3"/>
      <c r="B462" s="3"/>
      <c r="C462" s="3"/>
      <c r="D462" s="31"/>
      <c r="E462" s="31"/>
      <c r="F462" s="3"/>
      <c r="G462" s="3"/>
      <c r="H462" s="3"/>
      <c r="I462" s="3"/>
      <c r="J462" s="3"/>
      <c r="K462" s="3"/>
      <c r="L462" s="3"/>
      <c r="M462" s="3"/>
      <c r="N462" s="3"/>
      <c r="O462" s="3"/>
      <c r="P462" s="3"/>
      <c r="Q462" s="3"/>
      <c r="R462" s="3"/>
      <c r="S462" s="3"/>
      <c r="T462" s="3"/>
      <c r="U462" s="3"/>
      <c r="V462" s="3"/>
      <c r="W462" s="3"/>
      <c r="X462" s="3"/>
      <c r="Y462" s="3"/>
      <c r="Z462" s="3"/>
      <c r="AA462" s="36"/>
    </row>
    <row r="463" spans="1:27">
      <c r="A463" s="3"/>
      <c r="B463" s="3"/>
      <c r="C463" s="3"/>
      <c r="D463" s="31"/>
      <c r="E463" s="31"/>
      <c r="F463" s="3"/>
      <c r="G463" s="3"/>
      <c r="H463" s="3"/>
      <c r="I463" s="3"/>
      <c r="J463" s="3"/>
      <c r="K463" s="3"/>
      <c r="L463" s="3"/>
      <c r="M463" s="3"/>
      <c r="N463" s="3"/>
      <c r="O463" s="3"/>
      <c r="P463" s="3"/>
      <c r="Q463" s="3"/>
      <c r="R463" s="3"/>
      <c r="S463" s="3"/>
      <c r="T463" s="3"/>
      <c r="U463" s="3"/>
      <c r="V463" s="3"/>
      <c r="W463" s="3"/>
      <c r="X463" s="3"/>
      <c r="Y463" s="3"/>
      <c r="Z463" s="3"/>
      <c r="AA463" s="36"/>
    </row>
    <row r="464" spans="1:27">
      <c r="A464" s="3"/>
      <c r="B464" s="3"/>
      <c r="C464" s="3"/>
      <c r="D464" s="31"/>
      <c r="E464" s="31"/>
      <c r="F464" s="3"/>
      <c r="G464" s="3"/>
      <c r="H464" s="3"/>
      <c r="I464" s="3"/>
      <c r="J464" s="3"/>
      <c r="K464" s="3"/>
      <c r="L464" s="3"/>
      <c r="M464" s="3"/>
      <c r="N464" s="3"/>
      <c r="O464" s="3"/>
      <c r="P464" s="3"/>
      <c r="Q464" s="3"/>
      <c r="R464" s="3"/>
      <c r="S464" s="3"/>
      <c r="T464" s="3"/>
      <c r="U464" s="3"/>
      <c r="V464" s="3"/>
      <c r="W464" s="3"/>
      <c r="X464" s="3"/>
      <c r="Y464" s="3"/>
      <c r="Z464" s="3"/>
      <c r="AA464" s="36"/>
    </row>
    <row r="465" spans="1:27">
      <c r="A465" s="3"/>
      <c r="B465" s="3"/>
      <c r="C465" s="3"/>
      <c r="D465" s="31"/>
      <c r="E465" s="31"/>
      <c r="F465" s="3"/>
      <c r="G465" s="3"/>
      <c r="H465" s="3"/>
      <c r="I465" s="3"/>
      <c r="J465" s="3"/>
      <c r="K465" s="3"/>
      <c r="L465" s="3"/>
      <c r="M465" s="3"/>
      <c r="N465" s="3"/>
      <c r="O465" s="3"/>
      <c r="P465" s="3"/>
      <c r="Q465" s="3"/>
      <c r="R465" s="3"/>
      <c r="S465" s="3"/>
      <c r="T465" s="3"/>
      <c r="U465" s="3"/>
      <c r="V465" s="3"/>
      <c r="W465" s="3"/>
      <c r="X465" s="3"/>
      <c r="Y465" s="3"/>
      <c r="Z465" s="3"/>
      <c r="AA465" s="36"/>
    </row>
    <row r="466" spans="1:27">
      <c r="A466" s="3"/>
      <c r="B466" s="3"/>
      <c r="C466" s="3"/>
      <c r="D466" s="31"/>
      <c r="E466" s="31"/>
      <c r="F466" s="3"/>
      <c r="G466" s="3"/>
      <c r="H466" s="3"/>
      <c r="I466" s="3"/>
      <c r="J466" s="3"/>
      <c r="K466" s="3"/>
      <c r="L466" s="3"/>
      <c r="M466" s="3"/>
      <c r="N466" s="3"/>
      <c r="O466" s="3"/>
      <c r="P466" s="3"/>
      <c r="Q466" s="3"/>
      <c r="R466" s="3"/>
      <c r="S466" s="3"/>
      <c r="T466" s="3"/>
      <c r="U466" s="3"/>
      <c r="V466" s="3"/>
      <c r="W466" s="3"/>
      <c r="X466" s="3"/>
      <c r="Y466" s="3"/>
      <c r="Z466" s="3"/>
      <c r="AA466" s="36"/>
    </row>
    <row r="467" spans="1:27">
      <c r="A467" s="3"/>
      <c r="B467" s="3"/>
      <c r="C467" s="3"/>
      <c r="D467" s="31"/>
      <c r="E467" s="31"/>
      <c r="F467" s="3"/>
      <c r="G467" s="3"/>
      <c r="H467" s="3"/>
      <c r="I467" s="3"/>
      <c r="J467" s="3"/>
      <c r="K467" s="3"/>
      <c r="L467" s="3"/>
      <c r="M467" s="3"/>
      <c r="N467" s="3"/>
      <c r="O467" s="3"/>
      <c r="P467" s="3"/>
      <c r="Q467" s="3"/>
      <c r="R467" s="3"/>
      <c r="S467" s="3"/>
      <c r="T467" s="3"/>
      <c r="U467" s="3"/>
      <c r="V467" s="3"/>
      <c r="W467" s="3"/>
      <c r="X467" s="3"/>
      <c r="Y467" s="3"/>
      <c r="Z467" s="3"/>
      <c r="AA467" s="36"/>
    </row>
    <row r="468" spans="1:27">
      <c r="A468" s="3"/>
      <c r="B468" s="3"/>
      <c r="C468" s="3"/>
      <c r="D468" s="31"/>
      <c r="E468" s="31"/>
      <c r="F468" s="3"/>
      <c r="G468" s="3"/>
      <c r="H468" s="3"/>
      <c r="I468" s="3"/>
      <c r="J468" s="3"/>
      <c r="K468" s="3"/>
      <c r="L468" s="3"/>
      <c r="M468" s="3"/>
      <c r="N468" s="3"/>
      <c r="O468" s="3"/>
      <c r="P468" s="3"/>
      <c r="Q468" s="3"/>
      <c r="R468" s="3"/>
      <c r="S468" s="3"/>
      <c r="T468" s="3"/>
      <c r="U468" s="3"/>
      <c r="V468" s="3"/>
      <c r="W468" s="3"/>
      <c r="X468" s="3"/>
      <c r="Y468" s="3"/>
      <c r="Z468" s="3"/>
      <c r="AA468" s="36"/>
    </row>
    <row r="469" spans="1:27">
      <c r="A469" s="3"/>
      <c r="B469" s="3"/>
      <c r="C469" s="3"/>
      <c r="D469" s="31"/>
      <c r="E469" s="31"/>
      <c r="F469" s="3"/>
      <c r="G469" s="3"/>
      <c r="H469" s="3"/>
      <c r="I469" s="3"/>
      <c r="J469" s="3"/>
      <c r="K469" s="3"/>
      <c r="L469" s="3"/>
      <c r="M469" s="3"/>
      <c r="N469" s="3"/>
      <c r="O469" s="3"/>
      <c r="P469" s="3"/>
      <c r="Q469" s="3"/>
      <c r="R469" s="3"/>
      <c r="S469" s="3"/>
      <c r="T469" s="3"/>
      <c r="U469" s="3"/>
      <c r="V469" s="3"/>
      <c r="W469" s="3"/>
      <c r="X469" s="3"/>
      <c r="Y469" s="3"/>
      <c r="Z469" s="3"/>
      <c r="AA469" s="36"/>
    </row>
    <row r="470" spans="1:27">
      <c r="A470" s="3"/>
      <c r="B470" s="3"/>
      <c r="C470" s="3"/>
      <c r="D470" s="31"/>
      <c r="E470" s="31"/>
      <c r="F470" s="3"/>
      <c r="G470" s="3"/>
      <c r="H470" s="3"/>
      <c r="I470" s="3"/>
      <c r="J470" s="3"/>
      <c r="K470" s="3"/>
      <c r="L470" s="3"/>
      <c r="M470" s="3"/>
      <c r="N470" s="3"/>
      <c r="O470" s="3"/>
      <c r="P470" s="3"/>
      <c r="Q470" s="3"/>
      <c r="R470" s="3"/>
      <c r="S470" s="3"/>
      <c r="T470" s="3"/>
      <c r="U470" s="3"/>
      <c r="V470" s="3"/>
      <c r="W470" s="3"/>
      <c r="X470" s="3"/>
      <c r="Y470" s="3"/>
      <c r="Z470" s="3"/>
      <c r="AA470" s="36"/>
    </row>
    <row r="471" spans="1:27">
      <c r="A471" s="3"/>
      <c r="B471" s="3"/>
      <c r="C471" s="3"/>
      <c r="D471" s="31"/>
      <c r="E471" s="31"/>
      <c r="F471" s="3"/>
      <c r="G471" s="3"/>
      <c r="H471" s="3"/>
      <c r="I471" s="3"/>
      <c r="J471" s="3"/>
      <c r="K471" s="3"/>
      <c r="L471" s="3"/>
      <c r="M471" s="3"/>
      <c r="N471" s="3"/>
      <c r="O471" s="3"/>
      <c r="P471" s="3"/>
      <c r="Q471" s="3"/>
      <c r="R471" s="3"/>
      <c r="S471" s="3"/>
      <c r="T471" s="3"/>
      <c r="U471" s="3"/>
      <c r="V471" s="3"/>
      <c r="W471" s="3"/>
      <c r="X471" s="3"/>
      <c r="Y471" s="3"/>
      <c r="Z471" s="3"/>
      <c r="AA471" s="36"/>
    </row>
    <row r="472" spans="1:27">
      <c r="A472" s="3"/>
      <c r="B472" s="3"/>
      <c r="C472" s="3"/>
      <c r="D472" s="31"/>
      <c r="E472" s="31"/>
      <c r="F472" s="3"/>
      <c r="G472" s="3"/>
      <c r="H472" s="3"/>
      <c r="I472" s="3"/>
      <c r="J472" s="3"/>
      <c r="K472" s="3"/>
      <c r="L472" s="3"/>
      <c r="M472" s="3"/>
      <c r="N472" s="3"/>
      <c r="O472" s="3"/>
      <c r="P472" s="3"/>
      <c r="Q472" s="3"/>
      <c r="R472" s="3"/>
      <c r="S472" s="3"/>
      <c r="T472" s="3"/>
      <c r="U472" s="3"/>
      <c r="V472" s="3"/>
      <c r="W472" s="3"/>
      <c r="X472" s="3"/>
      <c r="Y472" s="3"/>
      <c r="Z472" s="3"/>
      <c r="AA472" s="36"/>
    </row>
    <row r="473" spans="1:27">
      <c r="A473" s="3"/>
      <c r="B473" s="3"/>
      <c r="C473" s="3"/>
      <c r="D473" s="31"/>
      <c r="E473" s="31"/>
      <c r="F473" s="3"/>
      <c r="G473" s="3"/>
      <c r="H473" s="3"/>
      <c r="I473" s="3"/>
      <c r="J473" s="3"/>
      <c r="K473" s="3"/>
      <c r="L473" s="3"/>
      <c r="M473" s="3"/>
      <c r="N473" s="3"/>
      <c r="O473" s="3"/>
      <c r="P473" s="3"/>
      <c r="Q473" s="3"/>
      <c r="R473" s="3"/>
      <c r="S473" s="3"/>
      <c r="T473" s="3"/>
      <c r="U473" s="3"/>
      <c r="V473" s="3"/>
      <c r="W473" s="3"/>
      <c r="X473" s="3"/>
      <c r="Y473" s="3"/>
      <c r="Z473" s="3"/>
      <c r="AA473" s="36"/>
    </row>
    <row r="474" spans="1:27">
      <c r="A474" s="3"/>
      <c r="B474" s="3"/>
      <c r="C474" s="3"/>
      <c r="D474" s="31"/>
      <c r="E474" s="31"/>
      <c r="F474" s="3"/>
      <c r="G474" s="3"/>
      <c r="H474" s="3"/>
      <c r="I474" s="3"/>
      <c r="J474" s="3"/>
      <c r="K474" s="3"/>
      <c r="L474" s="3"/>
      <c r="M474" s="3"/>
      <c r="N474" s="3"/>
      <c r="O474" s="3"/>
      <c r="P474" s="3"/>
      <c r="Q474" s="3"/>
      <c r="R474" s="3"/>
      <c r="S474" s="3"/>
      <c r="T474" s="3"/>
      <c r="U474" s="3"/>
      <c r="V474" s="3"/>
      <c r="W474" s="3"/>
      <c r="X474" s="3"/>
      <c r="Y474" s="3"/>
      <c r="Z474" s="3"/>
      <c r="AA474" s="36"/>
    </row>
    <row r="475" spans="1:27">
      <c r="A475" s="3"/>
      <c r="B475" s="3"/>
      <c r="C475" s="3"/>
      <c r="D475" s="31"/>
      <c r="E475" s="31"/>
      <c r="F475" s="3"/>
      <c r="G475" s="3"/>
      <c r="H475" s="3"/>
      <c r="I475" s="3"/>
      <c r="J475" s="3"/>
      <c r="K475" s="3"/>
      <c r="L475" s="3"/>
      <c r="M475" s="3"/>
      <c r="N475" s="3"/>
      <c r="O475" s="3"/>
      <c r="P475" s="3"/>
      <c r="Q475" s="3"/>
      <c r="R475" s="3"/>
      <c r="S475" s="3"/>
      <c r="T475" s="3"/>
      <c r="U475" s="3"/>
      <c r="V475" s="3"/>
      <c r="W475" s="3"/>
      <c r="X475" s="3"/>
      <c r="Y475" s="3"/>
      <c r="Z475" s="3"/>
      <c r="AA475" s="36"/>
    </row>
    <row r="476" spans="1:27">
      <c r="A476" s="3"/>
      <c r="B476" s="3"/>
      <c r="C476" s="3"/>
      <c r="D476" s="31"/>
      <c r="E476" s="31"/>
      <c r="F476" s="3"/>
      <c r="G476" s="3"/>
      <c r="H476" s="3"/>
      <c r="I476" s="3"/>
      <c r="J476" s="3"/>
      <c r="K476" s="3"/>
      <c r="L476" s="3"/>
      <c r="M476" s="3"/>
      <c r="N476" s="3"/>
      <c r="O476" s="3"/>
      <c r="P476" s="3"/>
      <c r="Q476" s="3"/>
      <c r="R476" s="3"/>
      <c r="S476" s="3"/>
      <c r="T476" s="3"/>
      <c r="U476" s="3"/>
      <c r="V476" s="3"/>
      <c r="W476" s="3"/>
      <c r="X476" s="3"/>
      <c r="Y476" s="3"/>
      <c r="Z476" s="3"/>
      <c r="AA476" s="36"/>
    </row>
    <row r="477" spans="1:27">
      <c r="A477" s="3"/>
      <c r="B477" s="3"/>
      <c r="C477" s="3"/>
      <c r="D477" s="31"/>
      <c r="E477" s="31"/>
      <c r="F477" s="3"/>
      <c r="G477" s="3"/>
      <c r="H477" s="3"/>
      <c r="I477" s="3"/>
      <c r="J477" s="3"/>
      <c r="K477" s="3"/>
      <c r="L477" s="3"/>
      <c r="M477" s="3"/>
      <c r="N477" s="3"/>
      <c r="O477" s="3"/>
      <c r="P477" s="3"/>
      <c r="Q477" s="3"/>
      <c r="R477" s="3"/>
      <c r="S477" s="3"/>
      <c r="T477" s="3"/>
      <c r="U477" s="3"/>
      <c r="V477" s="3"/>
      <c r="W477" s="3"/>
      <c r="X477" s="3"/>
      <c r="Y477" s="3"/>
      <c r="Z477" s="3"/>
      <c r="AA477" s="36"/>
    </row>
    <row r="478" spans="1:27">
      <c r="A478" s="3"/>
      <c r="B478" s="3"/>
      <c r="C478" s="3"/>
      <c r="D478" s="31"/>
      <c r="E478" s="31"/>
      <c r="F478" s="3"/>
      <c r="G478" s="3"/>
      <c r="H478" s="3"/>
      <c r="I478" s="3"/>
      <c r="J478" s="3"/>
      <c r="K478" s="3"/>
      <c r="L478" s="3"/>
      <c r="M478" s="3"/>
      <c r="N478" s="3"/>
      <c r="O478" s="3"/>
      <c r="P478" s="3"/>
      <c r="Q478" s="3"/>
      <c r="R478" s="3"/>
      <c r="S478" s="3"/>
      <c r="T478" s="3"/>
      <c r="U478" s="3"/>
      <c r="V478" s="3"/>
      <c r="W478" s="3"/>
      <c r="X478" s="3"/>
      <c r="Y478" s="3"/>
      <c r="Z478" s="3"/>
      <c r="AA478" s="36"/>
    </row>
    <row r="479" spans="1:27">
      <c r="A479" s="3"/>
      <c r="B479" s="3"/>
      <c r="C479" s="3"/>
      <c r="D479" s="31"/>
      <c r="E479" s="31"/>
      <c r="F479" s="3"/>
      <c r="G479" s="3"/>
      <c r="H479" s="3"/>
      <c r="I479" s="3"/>
      <c r="J479" s="3"/>
      <c r="K479" s="3"/>
      <c r="L479" s="3"/>
      <c r="M479" s="3"/>
      <c r="N479" s="3"/>
      <c r="O479" s="3"/>
      <c r="P479" s="3"/>
      <c r="Q479" s="3"/>
      <c r="R479" s="3"/>
      <c r="S479" s="3"/>
      <c r="T479" s="3"/>
      <c r="U479" s="3"/>
      <c r="V479" s="3"/>
      <c r="W479" s="3"/>
      <c r="X479" s="3"/>
      <c r="Y479" s="3"/>
      <c r="Z479" s="3"/>
      <c r="AA479" s="36"/>
    </row>
    <row r="480" spans="1:27">
      <c r="A480" s="3"/>
      <c r="B480" s="3"/>
      <c r="C480" s="3"/>
      <c r="D480" s="31"/>
      <c r="E480" s="31"/>
      <c r="F480" s="3"/>
      <c r="G480" s="3"/>
      <c r="H480" s="3"/>
      <c r="I480" s="3"/>
      <c r="J480" s="3"/>
      <c r="K480" s="3"/>
      <c r="L480" s="3"/>
      <c r="M480" s="3"/>
      <c r="N480" s="3"/>
      <c r="O480" s="3"/>
      <c r="P480" s="3"/>
      <c r="Q480" s="3"/>
      <c r="R480" s="3"/>
      <c r="S480" s="3"/>
      <c r="T480" s="3"/>
      <c r="U480" s="3"/>
      <c r="V480" s="3"/>
      <c r="W480" s="3"/>
      <c r="X480" s="3"/>
      <c r="Y480" s="3"/>
      <c r="Z480" s="3"/>
      <c r="AA480" s="36"/>
    </row>
    <row r="481" spans="1:27">
      <c r="A481" s="3"/>
      <c r="B481" s="3"/>
      <c r="C481" s="3"/>
      <c r="D481" s="31"/>
      <c r="E481" s="31"/>
      <c r="F481" s="3"/>
      <c r="G481" s="3"/>
      <c r="H481" s="3"/>
      <c r="I481" s="3"/>
      <c r="J481" s="3"/>
      <c r="K481" s="3"/>
      <c r="L481" s="3"/>
      <c r="M481" s="3"/>
      <c r="N481" s="3"/>
      <c r="O481" s="3"/>
      <c r="P481" s="3"/>
      <c r="Q481" s="3"/>
      <c r="R481" s="3"/>
      <c r="S481" s="3"/>
      <c r="T481" s="3"/>
      <c r="U481" s="3"/>
      <c r="V481" s="3"/>
      <c r="W481" s="3"/>
      <c r="X481" s="3"/>
      <c r="Y481" s="3"/>
      <c r="Z481" s="3"/>
      <c r="AA481" s="36"/>
    </row>
    <row r="482" spans="1:27">
      <c r="A482" s="3"/>
      <c r="B482" s="3"/>
      <c r="C482" s="3"/>
      <c r="D482" s="31"/>
      <c r="E482" s="31"/>
      <c r="F482" s="3"/>
      <c r="G482" s="3"/>
      <c r="H482" s="3"/>
      <c r="I482" s="3"/>
      <c r="J482" s="3"/>
      <c r="K482" s="3"/>
      <c r="L482" s="3"/>
      <c r="M482" s="3"/>
      <c r="N482" s="3"/>
      <c r="O482" s="3"/>
      <c r="P482" s="3"/>
      <c r="Q482" s="3"/>
      <c r="R482" s="3"/>
      <c r="S482" s="3"/>
      <c r="T482" s="3"/>
      <c r="U482" s="3"/>
      <c r="V482" s="3"/>
      <c r="W482" s="3"/>
      <c r="X482" s="3"/>
      <c r="Y482" s="3"/>
      <c r="Z482" s="3"/>
      <c r="AA482" s="36"/>
    </row>
    <row r="483" spans="1:27">
      <c r="A483" s="3"/>
      <c r="B483" s="3"/>
      <c r="C483" s="3"/>
      <c r="D483" s="31"/>
      <c r="E483" s="31"/>
      <c r="F483" s="3"/>
      <c r="G483" s="3"/>
      <c r="H483" s="3"/>
      <c r="I483" s="3"/>
      <c r="J483" s="3"/>
      <c r="K483" s="3"/>
      <c r="L483" s="3"/>
      <c r="M483" s="3"/>
      <c r="N483" s="3"/>
      <c r="O483" s="3"/>
      <c r="P483" s="3"/>
      <c r="Q483" s="3"/>
      <c r="R483" s="3"/>
      <c r="S483" s="3"/>
      <c r="T483" s="3"/>
      <c r="U483" s="3"/>
      <c r="V483" s="3"/>
      <c r="W483" s="3"/>
      <c r="X483" s="3"/>
      <c r="Y483" s="3"/>
      <c r="Z483" s="3"/>
      <c r="AA483" s="36"/>
    </row>
    <row r="484" spans="1:27">
      <c r="A484" s="3"/>
      <c r="B484" s="3"/>
      <c r="C484" s="3"/>
      <c r="D484" s="31"/>
      <c r="E484" s="31"/>
      <c r="F484" s="3"/>
      <c r="G484" s="3"/>
      <c r="H484" s="3"/>
      <c r="I484" s="3"/>
      <c r="J484" s="3"/>
      <c r="K484" s="3"/>
      <c r="L484" s="3"/>
      <c r="M484" s="3"/>
      <c r="N484" s="3"/>
      <c r="O484" s="3"/>
      <c r="P484" s="3"/>
      <c r="Q484" s="3"/>
      <c r="R484" s="3"/>
      <c r="S484" s="3"/>
      <c r="T484" s="3"/>
      <c r="U484" s="3"/>
      <c r="V484" s="3"/>
      <c r="W484" s="3"/>
      <c r="X484" s="3"/>
      <c r="Y484" s="3"/>
      <c r="Z484" s="3"/>
      <c r="AA484" s="36"/>
    </row>
    <row r="485" spans="1:27">
      <c r="A485" s="3"/>
      <c r="B485" s="3"/>
      <c r="C485" s="3"/>
      <c r="D485" s="31"/>
      <c r="E485" s="31"/>
      <c r="F485" s="3"/>
      <c r="G485" s="3"/>
      <c r="H485" s="3"/>
      <c r="I485" s="3"/>
      <c r="J485" s="3"/>
      <c r="K485" s="3"/>
      <c r="L485" s="3"/>
      <c r="M485" s="3"/>
      <c r="N485" s="3"/>
      <c r="O485" s="3"/>
      <c r="P485" s="3"/>
      <c r="Q485" s="3"/>
      <c r="R485" s="3"/>
      <c r="S485" s="3"/>
      <c r="T485" s="3"/>
      <c r="U485" s="3"/>
      <c r="V485" s="3"/>
      <c r="W485" s="3"/>
      <c r="X485" s="3"/>
      <c r="Y485" s="3"/>
      <c r="Z485" s="3"/>
      <c r="AA485" s="36"/>
    </row>
    <row r="486" spans="1:27">
      <c r="A486" s="3"/>
      <c r="B486" s="3"/>
      <c r="C486" s="3"/>
      <c r="D486" s="31"/>
      <c r="E486" s="31"/>
      <c r="F486" s="3"/>
      <c r="G486" s="3"/>
      <c r="H486" s="3"/>
      <c r="I486" s="3"/>
      <c r="J486" s="3"/>
      <c r="K486" s="3"/>
      <c r="L486" s="3"/>
      <c r="M486" s="3"/>
      <c r="N486" s="3"/>
      <c r="O486" s="3"/>
      <c r="P486" s="3"/>
      <c r="Q486" s="3"/>
      <c r="R486" s="3"/>
      <c r="S486" s="3"/>
      <c r="T486" s="3"/>
      <c r="U486" s="3"/>
      <c r="V486" s="3"/>
      <c r="W486" s="3"/>
      <c r="X486" s="3"/>
      <c r="Y486" s="3"/>
      <c r="Z486" s="3"/>
      <c r="AA486" s="36"/>
    </row>
    <row r="487" spans="1:27">
      <c r="A487" s="3"/>
      <c r="B487" s="3"/>
      <c r="C487" s="3"/>
      <c r="D487" s="31"/>
      <c r="E487" s="31"/>
      <c r="F487" s="3"/>
      <c r="G487" s="3"/>
      <c r="H487" s="3"/>
      <c r="I487" s="3"/>
      <c r="J487" s="3"/>
      <c r="K487" s="3"/>
      <c r="L487" s="3"/>
      <c r="M487" s="3"/>
      <c r="N487" s="3"/>
      <c r="O487" s="3"/>
      <c r="P487" s="3"/>
      <c r="Q487" s="3"/>
      <c r="R487" s="3"/>
      <c r="S487" s="3"/>
      <c r="T487" s="3"/>
      <c r="U487" s="3"/>
      <c r="V487" s="3"/>
      <c r="W487" s="3"/>
      <c r="X487" s="3"/>
      <c r="Y487" s="3"/>
      <c r="Z487" s="3"/>
      <c r="AA487" s="36"/>
    </row>
    <row r="488" spans="1:27">
      <c r="A488" s="3"/>
      <c r="B488" s="3"/>
      <c r="C488" s="3"/>
      <c r="D488" s="31"/>
      <c r="E488" s="31"/>
      <c r="F488" s="3"/>
      <c r="G488" s="3"/>
      <c r="H488" s="3"/>
      <c r="I488" s="3"/>
      <c r="J488" s="3"/>
      <c r="K488" s="3"/>
      <c r="L488" s="3"/>
      <c r="M488" s="3"/>
      <c r="N488" s="3"/>
      <c r="O488" s="3"/>
      <c r="P488" s="3"/>
      <c r="Q488" s="3"/>
      <c r="R488" s="3"/>
      <c r="S488" s="3"/>
      <c r="T488" s="3"/>
      <c r="U488" s="3"/>
      <c r="V488" s="3"/>
      <c r="W488" s="3"/>
      <c r="X488" s="3"/>
      <c r="Y488" s="3"/>
      <c r="Z488" s="3"/>
      <c r="AA488" s="36"/>
    </row>
    <row r="489" spans="1:27">
      <c r="A489" s="3"/>
      <c r="B489" s="3"/>
      <c r="C489" s="3"/>
      <c r="D489" s="31"/>
      <c r="E489" s="31"/>
      <c r="F489" s="3"/>
      <c r="G489" s="3"/>
      <c r="H489" s="3"/>
      <c r="I489" s="3"/>
      <c r="J489" s="3"/>
      <c r="K489" s="3"/>
      <c r="L489" s="3"/>
      <c r="M489" s="3"/>
      <c r="N489" s="3"/>
      <c r="O489" s="3"/>
      <c r="P489" s="3"/>
      <c r="Q489" s="3"/>
      <c r="R489" s="3"/>
      <c r="S489" s="3"/>
      <c r="T489" s="3"/>
      <c r="U489" s="3"/>
      <c r="V489" s="3"/>
      <c r="W489" s="3"/>
      <c r="X489" s="3"/>
      <c r="Y489" s="3"/>
      <c r="Z489" s="3"/>
      <c r="AA489" s="36"/>
    </row>
    <row r="490" spans="1:27">
      <c r="A490" s="3"/>
      <c r="B490" s="3"/>
      <c r="C490" s="3"/>
      <c r="D490" s="31"/>
      <c r="E490" s="31"/>
      <c r="F490" s="3"/>
      <c r="G490" s="3"/>
      <c r="H490" s="3"/>
      <c r="I490" s="3"/>
      <c r="J490" s="3"/>
      <c r="K490" s="3"/>
      <c r="L490" s="3"/>
      <c r="M490" s="3"/>
      <c r="N490" s="3"/>
      <c r="O490" s="3"/>
      <c r="P490" s="3"/>
      <c r="Q490" s="3"/>
      <c r="R490" s="3"/>
      <c r="S490" s="3"/>
      <c r="T490" s="3"/>
      <c r="U490" s="3"/>
      <c r="V490" s="3"/>
      <c r="W490" s="3"/>
      <c r="X490" s="3"/>
      <c r="Y490" s="3"/>
      <c r="Z490" s="3"/>
      <c r="AA490" s="36"/>
    </row>
    <row r="491" spans="1:27">
      <c r="A491" s="3"/>
      <c r="B491" s="3"/>
      <c r="C491" s="3"/>
      <c r="D491" s="31"/>
      <c r="E491" s="31"/>
      <c r="F491" s="3"/>
      <c r="G491" s="3"/>
      <c r="H491" s="3"/>
      <c r="I491" s="3"/>
      <c r="J491" s="3"/>
      <c r="K491" s="3"/>
      <c r="L491" s="3"/>
      <c r="M491" s="3"/>
      <c r="N491" s="3"/>
      <c r="O491" s="3"/>
      <c r="P491" s="3"/>
      <c r="Q491" s="3"/>
      <c r="R491" s="3"/>
      <c r="S491" s="3"/>
      <c r="T491" s="3"/>
      <c r="U491" s="3"/>
      <c r="V491" s="3"/>
      <c r="W491" s="3"/>
      <c r="X491" s="3"/>
      <c r="Y491" s="3"/>
      <c r="Z491" s="3"/>
      <c r="AA491" s="36"/>
    </row>
    <row r="492" spans="1:27">
      <c r="A492" s="3"/>
      <c r="B492" s="3"/>
      <c r="C492" s="3"/>
      <c r="D492" s="31"/>
      <c r="E492" s="31"/>
      <c r="F492" s="3"/>
      <c r="G492" s="3"/>
      <c r="H492" s="3"/>
      <c r="I492" s="3"/>
      <c r="J492" s="3"/>
      <c r="K492" s="3"/>
      <c r="L492" s="3"/>
      <c r="M492" s="3"/>
      <c r="N492" s="3"/>
      <c r="O492" s="3"/>
      <c r="P492" s="3"/>
      <c r="Q492" s="3"/>
      <c r="R492" s="3"/>
      <c r="S492" s="3"/>
      <c r="T492" s="3"/>
      <c r="U492" s="3"/>
      <c r="V492" s="3"/>
      <c r="W492" s="3"/>
      <c r="X492" s="3"/>
      <c r="Y492" s="3"/>
      <c r="Z492" s="3"/>
      <c r="AA492" s="36"/>
    </row>
    <row r="493" spans="1:27">
      <c r="A493" s="3"/>
      <c r="B493" s="3"/>
      <c r="C493" s="3"/>
      <c r="D493" s="31"/>
      <c r="E493" s="31"/>
      <c r="F493" s="3"/>
      <c r="G493" s="3"/>
      <c r="H493" s="3"/>
      <c r="I493" s="3"/>
      <c r="J493" s="3"/>
      <c r="K493" s="3"/>
      <c r="L493" s="3"/>
      <c r="M493" s="3"/>
      <c r="N493" s="3"/>
      <c r="O493" s="3"/>
      <c r="P493" s="3"/>
      <c r="Q493" s="3"/>
      <c r="R493" s="3"/>
      <c r="S493" s="3"/>
      <c r="T493" s="3"/>
      <c r="U493" s="3"/>
      <c r="V493" s="3"/>
      <c r="W493" s="3"/>
      <c r="X493" s="3"/>
      <c r="Y493" s="3"/>
      <c r="Z493" s="3"/>
      <c r="AA493" s="36"/>
    </row>
    <row r="494" spans="1:27">
      <c r="A494" s="3"/>
      <c r="B494" s="3"/>
      <c r="C494" s="3"/>
      <c r="D494" s="31"/>
      <c r="E494" s="31"/>
      <c r="F494" s="3"/>
      <c r="G494" s="3"/>
      <c r="H494" s="3"/>
      <c r="I494" s="3"/>
      <c r="J494" s="3"/>
      <c r="K494" s="3"/>
      <c r="L494" s="3"/>
      <c r="M494" s="3"/>
      <c r="N494" s="3"/>
      <c r="O494" s="3"/>
      <c r="P494" s="3"/>
      <c r="Q494" s="3"/>
      <c r="R494" s="3"/>
      <c r="S494" s="3"/>
      <c r="T494" s="3"/>
      <c r="U494" s="3"/>
      <c r="V494" s="3"/>
      <c r="W494" s="3"/>
      <c r="X494" s="3"/>
      <c r="Y494" s="3"/>
      <c r="Z494" s="3"/>
      <c r="AA494" s="36"/>
    </row>
    <row r="495" spans="1:27">
      <c r="A495" s="3"/>
      <c r="B495" s="3"/>
      <c r="C495" s="3"/>
      <c r="D495" s="31"/>
      <c r="E495" s="31"/>
      <c r="F495" s="3"/>
      <c r="G495" s="3"/>
      <c r="H495" s="3"/>
      <c r="I495" s="3"/>
      <c r="J495" s="3"/>
      <c r="K495" s="3"/>
      <c r="L495" s="3"/>
      <c r="M495" s="3"/>
      <c r="N495" s="3"/>
      <c r="O495" s="3"/>
      <c r="P495" s="3"/>
      <c r="Q495" s="3"/>
      <c r="R495" s="3"/>
      <c r="S495" s="3"/>
      <c r="T495" s="3"/>
      <c r="U495" s="3"/>
      <c r="V495" s="3"/>
      <c r="W495" s="3"/>
      <c r="X495" s="3"/>
      <c r="Y495" s="3"/>
      <c r="Z495" s="3"/>
      <c r="AA495" s="36"/>
    </row>
    <row r="496" spans="1:27">
      <c r="A496" s="3"/>
      <c r="B496" s="3"/>
      <c r="C496" s="3"/>
      <c r="D496" s="31"/>
      <c r="E496" s="31"/>
      <c r="F496" s="3"/>
      <c r="G496" s="3"/>
      <c r="H496" s="3"/>
      <c r="I496" s="3"/>
      <c r="J496" s="3"/>
      <c r="K496" s="3"/>
      <c r="L496" s="3"/>
      <c r="M496" s="3"/>
      <c r="N496" s="3"/>
      <c r="O496" s="3"/>
      <c r="P496" s="3"/>
      <c r="Q496" s="3"/>
      <c r="R496" s="3"/>
      <c r="S496" s="3"/>
      <c r="T496" s="3"/>
      <c r="U496" s="3"/>
      <c r="V496" s="3"/>
      <c r="W496" s="3"/>
      <c r="X496" s="3"/>
      <c r="Y496" s="3"/>
      <c r="Z496" s="3"/>
      <c r="AA496" s="36"/>
    </row>
    <row r="497" spans="1:27">
      <c r="A497" s="3"/>
      <c r="B497" s="3"/>
      <c r="C497" s="3"/>
      <c r="D497" s="31"/>
      <c r="E497" s="31"/>
      <c r="F497" s="3"/>
      <c r="G497" s="3"/>
      <c r="H497" s="3"/>
      <c r="I497" s="3"/>
      <c r="J497" s="3"/>
      <c r="K497" s="3"/>
      <c r="L497" s="3"/>
      <c r="M497" s="3"/>
      <c r="N497" s="3"/>
      <c r="O497" s="3"/>
      <c r="P497" s="3"/>
      <c r="Q497" s="3"/>
      <c r="R497" s="3"/>
      <c r="S497" s="3"/>
      <c r="T497" s="3"/>
      <c r="U497" s="3"/>
      <c r="V497" s="3"/>
      <c r="W497" s="3"/>
      <c r="X497" s="3"/>
      <c r="Y497" s="3"/>
      <c r="Z497" s="3"/>
      <c r="AA497" s="36"/>
    </row>
    <row r="498" spans="1:27">
      <c r="A498" s="3"/>
      <c r="B498" s="3"/>
      <c r="C498" s="3"/>
      <c r="D498" s="31"/>
      <c r="E498" s="31"/>
      <c r="F498" s="3"/>
      <c r="G498" s="3"/>
      <c r="H498" s="3"/>
      <c r="I498" s="3"/>
      <c r="J498" s="3"/>
      <c r="K498" s="3"/>
      <c r="L498" s="3"/>
      <c r="M498" s="3"/>
      <c r="N498" s="3"/>
      <c r="O498" s="3"/>
      <c r="P498" s="3"/>
      <c r="Q498" s="3"/>
      <c r="R498" s="3"/>
      <c r="S498" s="3"/>
      <c r="T498" s="3"/>
      <c r="U498" s="3"/>
      <c r="V498" s="3"/>
      <c r="W498" s="3"/>
      <c r="X498" s="3"/>
      <c r="Y498" s="3"/>
      <c r="Z498" s="3"/>
      <c r="AA498" s="36"/>
    </row>
    <row r="499" spans="1:27">
      <c r="A499" s="3"/>
      <c r="B499" s="3"/>
      <c r="C499" s="3"/>
      <c r="D499" s="31"/>
      <c r="E499" s="31"/>
      <c r="F499" s="3"/>
      <c r="G499" s="3"/>
      <c r="H499" s="3"/>
      <c r="I499" s="3"/>
      <c r="J499" s="3"/>
      <c r="K499" s="3"/>
      <c r="L499" s="3"/>
      <c r="M499" s="3"/>
      <c r="N499" s="3"/>
      <c r="O499" s="3"/>
      <c r="P499" s="3"/>
      <c r="Q499" s="3"/>
      <c r="R499" s="3"/>
      <c r="S499" s="3"/>
      <c r="T499" s="3"/>
      <c r="U499" s="3"/>
      <c r="V499" s="3"/>
      <c r="W499" s="3"/>
      <c r="X499" s="3"/>
      <c r="Y499" s="3"/>
      <c r="Z499" s="3"/>
      <c r="AA499" s="36"/>
    </row>
    <row r="500" spans="1:27">
      <c r="A500" s="3"/>
      <c r="B500" s="3"/>
      <c r="C500" s="3"/>
      <c r="D500" s="31"/>
      <c r="E500" s="31"/>
      <c r="F500" s="3"/>
      <c r="G500" s="3"/>
      <c r="H500" s="3"/>
      <c r="I500" s="3"/>
      <c r="J500" s="3"/>
      <c r="K500" s="3"/>
      <c r="L500" s="3"/>
      <c r="M500" s="3"/>
      <c r="N500" s="3"/>
      <c r="O500" s="3"/>
      <c r="P500" s="3"/>
      <c r="Q500" s="3"/>
      <c r="R500" s="3"/>
      <c r="S500" s="3"/>
      <c r="T500" s="3"/>
      <c r="U500" s="3"/>
      <c r="V500" s="3"/>
      <c r="W500" s="3"/>
      <c r="X500" s="3"/>
      <c r="Y500" s="3"/>
      <c r="Z500" s="3"/>
      <c r="AA500" s="36"/>
    </row>
    <row r="501" spans="1:27">
      <c r="A501" s="3"/>
      <c r="B501" s="3"/>
      <c r="C501" s="3"/>
      <c r="D501" s="31"/>
      <c r="E501" s="31"/>
      <c r="F501" s="3"/>
      <c r="G501" s="3"/>
      <c r="H501" s="3"/>
      <c r="I501" s="3"/>
      <c r="J501" s="3"/>
      <c r="K501" s="3"/>
      <c r="L501" s="3"/>
      <c r="M501" s="3"/>
      <c r="N501" s="3"/>
      <c r="O501" s="3"/>
      <c r="P501" s="3"/>
      <c r="Q501" s="3"/>
      <c r="R501" s="3"/>
      <c r="S501" s="3"/>
      <c r="T501" s="3"/>
      <c r="U501" s="3"/>
      <c r="V501" s="3"/>
      <c r="W501" s="3"/>
      <c r="X501" s="3"/>
      <c r="Y501" s="3"/>
      <c r="Z501" s="3"/>
      <c r="AA501" s="36"/>
    </row>
    <row r="502" spans="1:27">
      <c r="A502" s="3"/>
      <c r="B502" s="3"/>
      <c r="C502" s="3"/>
      <c r="D502" s="31"/>
      <c r="E502" s="31"/>
      <c r="F502" s="3"/>
      <c r="G502" s="3"/>
      <c r="H502" s="3"/>
      <c r="I502" s="3"/>
      <c r="J502" s="3"/>
      <c r="K502" s="3"/>
      <c r="L502" s="3"/>
      <c r="M502" s="3"/>
      <c r="N502" s="3"/>
      <c r="O502" s="3"/>
      <c r="P502" s="3"/>
      <c r="Q502" s="3"/>
      <c r="R502" s="3"/>
      <c r="S502" s="3"/>
      <c r="T502" s="3"/>
      <c r="U502" s="3"/>
      <c r="V502" s="3"/>
      <c r="W502" s="3"/>
      <c r="X502" s="3"/>
      <c r="Y502" s="3"/>
      <c r="Z502" s="3"/>
      <c r="AA502" s="36"/>
    </row>
    <row r="503" spans="1:27">
      <c r="A503" s="3"/>
      <c r="B503" s="3"/>
      <c r="C503" s="3"/>
      <c r="D503" s="31"/>
      <c r="E503" s="31"/>
      <c r="F503" s="3"/>
      <c r="G503" s="3"/>
      <c r="H503" s="3"/>
      <c r="I503" s="3"/>
      <c r="J503" s="3"/>
      <c r="K503" s="3"/>
      <c r="L503" s="3"/>
      <c r="M503" s="3"/>
      <c r="N503" s="3"/>
      <c r="O503" s="3"/>
      <c r="P503" s="3"/>
      <c r="Q503" s="3"/>
      <c r="R503" s="3"/>
      <c r="S503" s="3"/>
      <c r="T503" s="3"/>
      <c r="U503" s="3"/>
      <c r="V503" s="3"/>
      <c r="W503" s="3"/>
      <c r="X503" s="3"/>
      <c r="Y503" s="3"/>
      <c r="Z503" s="3"/>
      <c r="AA503" s="36"/>
    </row>
    <row r="504" spans="1:27">
      <c r="A504" s="3"/>
      <c r="B504" s="3"/>
      <c r="C504" s="3"/>
      <c r="D504" s="31"/>
      <c r="E504" s="31"/>
      <c r="F504" s="3"/>
      <c r="G504" s="3"/>
      <c r="H504" s="3"/>
      <c r="I504" s="3"/>
      <c r="J504" s="3"/>
      <c r="K504" s="3"/>
      <c r="L504" s="3"/>
      <c r="M504" s="3"/>
      <c r="N504" s="3"/>
      <c r="O504" s="3"/>
      <c r="P504" s="3"/>
      <c r="Q504" s="3"/>
      <c r="R504" s="3"/>
      <c r="S504" s="3"/>
      <c r="T504" s="3"/>
      <c r="U504" s="3"/>
      <c r="V504" s="3"/>
      <c r="W504" s="3"/>
      <c r="X504" s="3"/>
      <c r="Y504" s="3"/>
      <c r="Z504" s="3"/>
      <c r="AA504" s="36"/>
    </row>
    <row r="505" spans="1:27">
      <c r="A505" s="3"/>
      <c r="B505" s="3"/>
      <c r="C505" s="3"/>
      <c r="D505" s="31"/>
      <c r="E505" s="31"/>
      <c r="F505" s="3"/>
      <c r="G505" s="3"/>
      <c r="H505" s="3"/>
      <c r="I505" s="3"/>
      <c r="J505" s="3"/>
      <c r="K505" s="3"/>
      <c r="L505" s="3"/>
      <c r="M505" s="3"/>
      <c r="N505" s="3"/>
      <c r="O505" s="3"/>
      <c r="P505" s="3"/>
      <c r="Q505" s="3"/>
      <c r="R505" s="3"/>
      <c r="S505" s="3"/>
      <c r="T505" s="3"/>
      <c r="U505" s="3"/>
      <c r="V505" s="3"/>
      <c r="W505" s="3"/>
      <c r="X505" s="3"/>
      <c r="Y505" s="3"/>
      <c r="Z505" s="3"/>
      <c r="AA505" s="36"/>
    </row>
    <row r="506" spans="1:27">
      <c r="A506" s="3"/>
      <c r="B506" s="3"/>
      <c r="C506" s="3"/>
      <c r="D506" s="31"/>
      <c r="E506" s="31"/>
      <c r="F506" s="3"/>
      <c r="G506" s="3"/>
      <c r="H506" s="3"/>
      <c r="I506" s="3"/>
      <c r="J506" s="3"/>
      <c r="K506" s="3"/>
      <c r="L506" s="3"/>
      <c r="M506" s="3"/>
      <c r="N506" s="3"/>
      <c r="O506" s="3"/>
      <c r="P506" s="3"/>
      <c r="Q506" s="3"/>
      <c r="R506" s="3"/>
      <c r="S506" s="3"/>
      <c r="T506" s="3"/>
      <c r="U506" s="3"/>
      <c r="V506" s="3"/>
      <c r="W506" s="3"/>
      <c r="X506" s="3"/>
      <c r="Y506" s="3"/>
      <c r="Z506" s="3"/>
      <c r="AA506" s="36"/>
    </row>
    <row r="507" spans="1:27">
      <c r="A507" s="3"/>
      <c r="B507" s="3"/>
      <c r="C507" s="3"/>
      <c r="D507" s="31"/>
      <c r="E507" s="31"/>
      <c r="F507" s="3"/>
      <c r="G507" s="3"/>
      <c r="H507" s="3"/>
      <c r="I507" s="3"/>
      <c r="J507" s="3"/>
      <c r="K507" s="3"/>
      <c r="L507" s="3"/>
      <c r="M507" s="3"/>
      <c r="N507" s="3"/>
      <c r="O507" s="3"/>
      <c r="P507" s="3"/>
      <c r="Q507" s="3"/>
      <c r="R507" s="3"/>
      <c r="S507" s="3"/>
      <c r="T507" s="3"/>
      <c r="U507" s="3"/>
      <c r="V507" s="3"/>
      <c r="W507" s="3"/>
      <c r="X507" s="3"/>
      <c r="Y507" s="3"/>
      <c r="Z507" s="3"/>
      <c r="AA507" s="36"/>
    </row>
    <row r="508" spans="1:27">
      <c r="A508" s="3"/>
      <c r="B508" s="3"/>
      <c r="C508" s="3"/>
      <c r="D508" s="31"/>
      <c r="E508" s="31"/>
      <c r="F508" s="3"/>
      <c r="G508" s="3"/>
      <c r="H508" s="3"/>
      <c r="I508" s="3"/>
      <c r="J508" s="3"/>
      <c r="K508" s="3"/>
      <c r="L508" s="3"/>
      <c r="M508" s="3"/>
      <c r="N508" s="3"/>
      <c r="O508" s="3"/>
      <c r="P508" s="3"/>
      <c r="Q508" s="3"/>
      <c r="R508" s="3"/>
      <c r="S508" s="3"/>
      <c r="T508" s="3"/>
      <c r="U508" s="3"/>
      <c r="V508" s="3"/>
      <c r="W508" s="3"/>
      <c r="X508" s="3"/>
      <c r="Y508" s="3"/>
      <c r="Z508" s="3"/>
      <c r="AA508" s="36"/>
    </row>
    <row r="509" spans="1:27">
      <c r="A509" s="3"/>
      <c r="B509" s="3"/>
      <c r="C509" s="3"/>
      <c r="D509" s="31"/>
      <c r="E509" s="31"/>
      <c r="F509" s="3"/>
      <c r="G509" s="3"/>
      <c r="H509" s="3"/>
      <c r="I509" s="3"/>
      <c r="J509" s="3"/>
      <c r="K509" s="3"/>
      <c r="L509" s="3"/>
      <c r="M509" s="3"/>
      <c r="N509" s="3"/>
      <c r="O509" s="3"/>
      <c r="P509" s="3"/>
      <c r="Q509" s="3"/>
      <c r="R509" s="3"/>
      <c r="S509" s="3"/>
      <c r="T509" s="3"/>
      <c r="U509" s="3"/>
      <c r="V509" s="3"/>
      <c r="W509" s="3"/>
      <c r="X509" s="3"/>
      <c r="Y509" s="3"/>
      <c r="Z509" s="3"/>
      <c r="AA509" s="36"/>
    </row>
    <row r="510" spans="1:27">
      <c r="A510" s="3"/>
      <c r="B510" s="3"/>
      <c r="C510" s="3"/>
      <c r="D510" s="31"/>
      <c r="E510" s="31"/>
      <c r="F510" s="3"/>
      <c r="G510" s="3"/>
      <c r="H510" s="3"/>
      <c r="I510" s="3"/>
      <c r="J510" s="3"/>
      <c r="K510" s="3"/>
      <c r="L510" s="3"/>
      <c r="M510" s="3"/>
      <c r="N510" s="3"/>
      <c r="O510" s="3"/>
      <c r="P510" s="3"/>
      <c r="Q510" s="3"/>
      <c r="R510" s="3"/>
      <c r="S510" s="3"/>
      <c r="T510" s="3"/>
      <c r="U510" s="3"/>
      <c r="V510" s="3"/>
      <c r="W510" s="3"/>
      <c r="X510" s="3"/>
      <c r="Y510" s="3"/>
      <c r="Z510" s="3"/>
      <c r="AA510" s="36"/>
    </row>
    <row r="511" spans="1:27">
      <c r="A511" s="3"/>
      <c r="B511" s="3"/>
      <c r="C511" s="3"/>
      <c r="D511" s="31"/>
      <c r="E511" s="31"/>
      <c r="F511" s="3"/>
      <c r="G511" s="3"/>
      <c r="H511" s="3"/>
      <c r="I511" s="3"/>
      <c r="J511" s="3"/>
      <c r="K511" s="3"/>
      <c r="L511" s="3"/>
      <c r="M511" s="3"/>
      <c r="N511" s="3"/>
      <c r="O511" s="3"/>
      <c r="P511" s="3"/>
      <c r="Q511" s="3"/>
      <c r="R511" s="3"/>
      <c r="S511" s="3"/>
      <c r="T511" s="3"/>
      <c r="U511" s="3"/>
      <c r="V511" s="3"/>
      <c r="W511" s="3"/>
      <c r="X511" s="3"/>
      <c r="Y511" s="3"/>
      <c r="Z511" s="3"/>
      <c r="AA511" s="36"/>
    </row>
    <row r="512" spans="1:27">
      <c r="A512" s="3"/>
      <c r="B512" s="3"/>
      <c r="C512" s="3"/>
      <c r="D512" s="31"/>
      <c r="E512" s="31"/>
      <c r="F512" s="3"/>
      <c r="G512" s="3"/>
      <c r="H512" s="3"/>
      <c r="I512" s="3"/>
      <c r="J512" s="3"/>
      <c r="K512" s="3"/>
      <c r="L512" s="3"/>
      <c r="M512" s="3"/>
      <c r="N512" s="3"/>
      <c r="O512" s="3"/>
      <c r="P512" s="3"/>
      <c r="Q512" s="3"/>
      <c r="R512" s="3"/>
      <c r="S512" s="3"/>
      <c r="T512" s="3"/>
      <c r="U512" s="3"/>
      <c r="V512" s="3"/>
      <c r="W512" s="3"/>
      <c r="X512" s="3"/>
      <c r="Y512" s="3"/>
      <c r="Z512" s="3"/>
      <c r="AA512" s="36"/>
    </row>
    <row r="513" spans="1:27">
      <c r="A513" s="3"/>
      <c r="B513" s="3"/>
      <c r="C513" s="3"/>
      <c r="D513" s="31"/>
      <c r="E513" s="31"/>
      <c r="F513" s="3"/>
      <c r="G513" s="3"/>
      <c r="H513" s="3"/>
      <c r="I513" s="3"/>
      <c r="J513" s="3"/>
      <c r="K513" s="3"/>
      <c r="L513" s="3"/>
      <c r="M513" s="3"/>
      <c r="N513" s="3"/>
      <c r="O513" s="3"/>
      <c r="P513" s="3"/>
      <c r="Q513" s="3"/>
      <c r="R513" s="3"/>
      <c r="S513" s="3"/>
      <c r="T513" s="3"/>
      <c r="U513" s="3"/>
      <c r="V513" s="3"/>
      <c r="W513" s="3"/>
      <c r="X513" s="3"/>
      <c r="Y513" s="3"/>
      <c r="Z513" s="3"/>
      <c r="AA513" s="36"/>
    </row>
    <row r="514" spans="1:27">
      <c r="A514" s="3"/>
      <c r="B514" s="3"/>
      <c r="C514" s="3"/>
      <c r="D514" s="31"/>
      <c r="E514" s="31"/>
      <c r="F514" s="3"/>
      <c r="G514" s="3"/>
      <c r="H514" s="3"/>
      <c r="I514" s="3"/>
      <c r="J514" s="3"/>
      <c r="K514" s="3"/>
      <c r="L514" s="3"/>
      <c r="M514" s="3"/>
      <c r="N514" s="3"/>
      <c r="O514" s="3"/>
      <c r="P514" s="3"/>
      <c r="Q514" s="3"/>
      <c r="R514" s="3"/>
      <c r="S514" s="3"/>
      <c r="T514" s="3"/>
      <c r="U514" s="3"/>
      <c r="V514" s="3"/>
      <c r="W514" s="3"/>
      <c r="X514" s="3"/>
      <c r="Y514" s="3"/>
      <c r="Z514" s="3"/>
      <c r="AA514" s="36"/>
    </row>
    <row r="515" spans="1:27">
      <c r="A515" s="3"/>
      <c r="B515" s="3"/>
      <c r="C515" s="3"/>
      <c r="D515" s="31"/>
      <c r="E515" s="31"/>
      <c r="F515" s="3"/>
      <c r="G515" s="3"/>
      <c r="H515" s="3"/>
      <c r="I515" s="3"/>
      <c r="J515" s="3"/>
      <c r="K515" s="3"/>
      <c r="L515" s="3"/>
      <c r="M515" s="3"/>
      <c r="N515" s="3"/>
      <c r="O515" s="3"/>
      <c r="P515" s="3"/>
      <c r="Q515" s="3"/>
      <c r="R515" s="3"/>
      <c r="S515" s="3"/>
      <c r="T515" s="3"/>
      <c r="U515" s="3"/>
      <c r="V515" s="3"/>
      <c r="W515" s="3"/>
      <c r="X515" s="3"/>
      <c r="Y515" s="3"/>
      <c r="Z515" s="3"/>
      <c r="AA515" s="36"/>
    </row>
    <row r="516" spans="1:27">
      <c r="A516" s="3"/>
      <c r="B516" s="3"/>
      <c r="C516" s="3"/>
      <c r="D516" s="31"/>
      <c r="E516" s="31"/>
      <c r="F516" s="3"/>
      <c r="G516" s="3"/>
      <c r="H516" s="3"/>
      <c r="I516" s="3"/>
      <c r="J516" s="3"/>
      <c r="K516" s="3"/>
      <c r="L516" s="3"/>
      <c r="M516" s="3"/>
      <c r="N516" s="3"/>
      <c r="O516" s="3"/>
      <c r="P516" s="3"/>
      <c r="Q516" s="3"/>
      <c r="R516" s="3"/>
      <c r="S516" s="3"/>
      <c r="T516" s="3"/>
      <c r="U516" s="3"/>
      <c r="V516" s="3"/>
      <c r="W516" s="3"/>
      <c r="X516" s="3"/>
      <c r="Y516" s="3"/>
      <c r="Z516" s="3"/>
      <c r="AA516" s="36"/>
    </row>
    <row r="517" spans="1:27">
      <c r="A517" s="3"/>
      <c r="B517" s="3"/>
      <c r="C517" s="3"/>
      <c r="D517" s="31"/>
      <c r="E517" s="31"/>
      <c r="F517" s="3"/>
      <c r="G517" s="3"/>
      <c r="H517" s="3"/>
      <c r="I517" s="3"/>
      <c r="J517" s="3"/>
      <c r="K517" s="3"/>
      <c r="L517" s="3"/>
      <c r="M517" s="3"/>
      <c r="N517" s="3"/>
      <c r="O517" s="3"/>
      <c r="P517" s="3"/>
      <c r="Q517" s="3"/>
      <c r="R517" s="3"/>
      <c r="S517" s="3"/>
      <c r="T517" s="3"/>
      <c r="U517" s="3"/>
      <c r="V517" s="3"/>
      <c r="W517" s="3"/>
      <c r="X517" s="3"/>
      <c r="Y517" s="3"/>
      <c r="Z517" s="3"/>
      <c r="AA517" s="36"/>
    </row>
    <row r="518" spans="1:27">
      <c r="A518" s="3"/>
      <c r="B518" s="3"/>
      <c r="C518" s="3"/>
      <c r="D518" s="31"/>
      <c r="E518" s="31"/>
      <c r="F518" s="3"/>
      <c r="G518" s="3"/>
      <c r="H518" s="3"/>
      <c r="I518" s="3"/>
      <c r="J518" s="3"/>
      <c r="K518" s="3"/>
      <c r="L518" s="3"/>
      <c r="M518" s="3"/>
      <c r="N518" s="3"/>
      <c r="O518" s="3"/>
      <c r="P518" s="3"/>
      <c r="Q518" s="3"/>
      <c r="R518" s="3"/>
      <c r="S518" s="3"/>
      <c r="T518" s="3"/>
      <c r="U518" s="3"/>
      <c r="V518" s="3"/>
      <c r="W518" s="3"/>
      <c r="X518" s="3"/>
      <c r="Y518" s="3"/>
      <c r="Z518" s="3"/>
      <c r="AA518" s="36"/>
    </row>
    <row r="519" spans="1:27">
      <c r="A519" s="3"/>
      <c r="B519" s="3"/>
      <c r="C519" s="3"/>
      <c r="D519" s="31"/>
      <c r="E519" s="31"/>
      <c r="F519" s="3"/>
      <c r="G519" s="3"/>
      <c r="H519" s="3"/>
      <c r="I519" s="3"/>
      <c r="J519" s="3"/>
      <c r="K519" s="3"/>
      <c r="L519" s="3"/>
      <c r="M519" s="3"/>
      <c r="N519" s="3"/>
      <c r="O519" s="3"/>
      <c r="P519" s="3"/>
      <c r="Q519" s="3"/>
      <c r="R519" s="3"/>
      <c r="S519" s="3"/>
      <c r="T519" s="3"/>
      <c r="U519" s="3"/>
      <c r="V519" s="3"/>
      <c r="W519" s="3"/>
      <c r="X519" s="3"/>
      <c r="Y519" s="3"/>
      <c r="Z519" s="3"/>
      <c r="AA519" s="36"/>
    </row>
    <row r="520" spans="1:27">
      <c r="A520" s="3"/>
      <c r="B520" s="3"/>
      <c r="C520" s="3"/>
      <c r="D520" s="31"/>
      <c r="E520" s="31"/>
      <c r="F520" s="3"/>
      <c r="G520" s="3"/>
      <c r="H520" s="3"/>
      <c r="I520" s="3"/>
      <c r="J520" s="3"/>
      <c r="K520" s="3"/>
      <c r="L520" s="3"/>
      <c r="M520" s="3"/>
      <c r="N520" s="3"/>
      <c r="O520" s="3"/>
      <c r="P520" s="3"/>
      <c r="Q520" s="3"/>
      <c r="R520" s="3"/>
      <c r="S520" s="3"/>
      <c r="T520" s="3"/>
      <c r="U520" s="3"/>
      <c r="V520" s="3"/>
      <c r="W520" s="3"/>
      <c r="X520" s="3"/>
      <c r="Y520" s="3"/>
      <c r="Z520" s="3"/>
      <c r="AA520" s="36"/>
    </row>
    <row r="521" spans="1:27">
      <c r="A521" s="3"/>
      <c r="B521" s="3"/>
      <c r="C521" s="3"/>
      <c r="D521" s="31"/>
      <c r="E521" s="31"/>
      <c r="F521" s="3"/>
      <c r="G521" s="3"/>
      <c r="H521" s="3"/>
      <c r="I521" s="3"/>
      <c r="J521" s="3"/>
      <c r="K521" s="3"/>
      <c r="L521" s="3"/>
      <c r="M521" s="3"/>
      <c r="N521" s="3"/>
      <c r="O521" s="3"/>
      <c r="P521" s="3"/>
      <c r="Q521" s="3"/>
      <c r="R521" s="3"/>
      <c r="S521" s="3"/>
      <c r="T521" s="3"/>
      <c r="U521" s="3"/>
      <c r="V521" s="3"/>
      <c r="W521" s="3"/>
      <c r="X521" s="3"/>
      <c r="Y521" s="3"/>
      <c r="Z521" s="3"/>
      <c r="AA521" s="36"/>
    </row>
    <row r="522" spans="1:27">
      <c r="A522" s="3"/>
      <c r="B522" s="3"/>
      <c r="C522" s="3"/>
      <c r="D522" s="31"/>
      <c r="E522" s="31"/>
      <c r="F522" s="3"/>
      <c r="G522" s="3"/>
      <c r="H522" s="3"/>
      <c r="I522" s="3"/>
      <c r="J522" s="3"/>
      <c r="K522" s="3"/>
      <c r="L522" s="3"/>
      <c r="M522" s="3"/>
      <c r="N522" s="3"/>
      <c r="O522" s="3"/>
      <c r="P522" s="3"/>
      <c r="Q522" s="3"/>
      <c r="R522" s="3"/>
      <c r="S522" s="3"/>
      <c r="T522" s="3"/>
      <c r="U522" s="3"/>
      <c r="V522" s="3"/>
      <c r="W522" s="3"/>
      <c r="X522" s="3"/>
      <c r="Y522" s="3"/>
      <c r="Z522" s="3"/>
      <c r="AA522" s="36"/>
    </row>
    <row r="523" spans="1:27">
      <c r="A523" s="3"/>
      <c r="B523" s="3"/>
      <c r="C523" s="3"/>
      <c r="D523" s="31"/>
      <c r="E523" s="31"/>
      <c r="F523" s="3"/>
      <c r="G523" s="3"/>
      <c r="H523" s="3"/>
      <c r="I523" s="3"/>
      <c r="J523" s="3"/>
      <c r="K523" s="3"/>
      <c r="L523" s="3"/>
      <c r="M523" s="3"/>
      <c r="N523" s="3"/>
      <c r="O523" s="3"/>
      <c r="P523" s="3"/>
      <c r="Q523" s="3"/>
      <c r="R523" s="3"/>
      <c r="S523" s="3"/>
      <c r="T523" s="3"/>
      <c r="U523" s="3"/>
      <c r="V523" s="3"/>
      <c r="W523" s="3"/>
      <c r="X523" s="3"/>
      <c r="Y523" s="3"/>
      <c r="Z523" s="3"/>
      <c r="AA523" s="36"/>
    </row>
    <row r="524" spans="1:27">
      <c r="A524" s="3"/>
      <c r="B524" s="3"/>
      <c r="C524" s="3"/>
      <c r="D524" s="31"/>
      <c r="E524" s="31"/>
      <c r="F524" s="3"/>
      <c r="G524" s="3"/>
      <c r="H524" s="3"/>
      <c r="I524" s="3"/>
      <c r="J524" s="3"/>
      <c r="K524" s="3"/>
      <c r="L524" s="3"/>
      <c r="M524" s="3"/>
      <c r="N524" s="3"/>
      <c r="O524" s="3"/>
      <c r="P524" s="3"/>
      <c r="Q524" s="3"/>
      <c r="R524" s="3"/>
      <c r="S524" s="3"/>
      <c r="T524" s="3"/>
      <c r="U524" s="3"/>
      <c r="V524" s="3"/>
      <c r="W524" s="3"/>
      <c r="X524" s="3"/>
      <c r="Y524" s="3"/>
      <c r="Z524" s="3"/>
      <c r="AA524" s="36"/>
    </row>
    <row r="525" spans="1:27">
      <c r="A525" s="3"/>
      <c r="B525" s="3"/>
      <c r="C525" s="3"/>
      <c r="D525" s="31"/>
      <c r="E525" s="31"/>
      <c r="F525" s="3"/>
      <c r="G525" s="3"/>
      <c r="H525" s="3"/>
      <c r="I525" s="3"/>
      <c r="J525" s="3"/>
      <c r="K525" s="3"/>
      <c r="L525" s="3"/>
      <c r="M525" s="3"/>
      <c r="N525" s="3"/>
      <c r="O525" s="3"/>
      <c r="P525" s="3"/>
      <c r="Q525" s="3"/>
      <c r="R525" s="3"/>
      <c r="S525" s="3"/>
      <c r="T525" s="3"/>
      <c r="U525" s="3"/>
      <c r="V525" s="3"/>
      <c r="W525" s="3"/>
      <c r="X525" s="3"/>
      <c r="Y525" s="3"/>
      <c r="Z525" s="3"/>
      <c r="AA525" s="36"/>
    </row>
    <row r="526" spans="1:27">
      <c r="A526" s="3"/>
      <c r="B526" s="3"/>
      <c r="C526" s="3"/>
      <c r="D526" s="31"/>
      <c r="E526" s="31"/>
      <c r="F526" s="3"/>
      <c r="G526" s="3"/>
      <c r="H526" s="3"/>
      <c r="I526" s="3"/>
      <c r="J526" s="3"/>
      <c r="K526" s="3"/>
      <c r="L526" s="3"/>
      <c r="M526" s="3"/>
      <c r="N526" s="3"/>
      <c r="O526" s="3"/>
      <c r="P526" s="3"/>
      <c r="Q526" s="3"/>
      <c r="R526" s="3"/>
      <c r="S526" s="3"/>
      <c r="T526" s="3"/>
      <c r="U526" s="3"/>
      <c r="V526" s="3"/>
      <c r="W526" s="3"/>
      <c r="X526" s="3"/>
      <c r="Y526" s="3"/>
      <c r="Z526" s="3"/>
      <c r="AA526" s="36"/>
    </row>
    <row r="527" spans="1:27">
      <c r="A527" s="3"/>
      <c r="B527" s="3"/>
      <c r="C527" s="3"/>
      <c r="D527" s="31"/>
      <c r="E527" s="31"/>
      <c r="F527" s="3"/>
      <c r="G527" s="3"/>
      <c r="H527" s="3"/>
      <c r="I527" s="3"/>
      <c r="J527" s="3"/>
      <c r="K527" s="3"/>
      <c r="L527" s="3"/>
      <c r="M527" s="3"/>
      <c r="N527" s="3"/>
      <c r="O527" s="3"/>
      <c r="P527" s="3"/>
      <c r="Q527" s="3"/>
      <c r="R527" s="3"/>
      <c r="S527" s="3"/>
      <c r="T527" s="3"/>
      <c r="U527" s="3"/>
      <c r="V527" s="3"/>
      <c r="W527" s="3"/>
      <c r="X527" s="3"/>
      <c r="Y527" s="3"/>
      <c r="Z527" s="3"/>
      <c r="AA527" s="36"/>
    </row>
    <row r="528" spans="1:27">
      <c r="A528" s="3"/>
      <c r="B528" s="3"/>
      <c r="C528" s="3"/>
      <c r="D528" s="31"/>
      <c r="E528" s="31"/>
      <c r="F528" s="3"/>
      <c r="G528" s="3"/>
      <c r="H528" s="3"/>
      <c r="I528" s="3"/>
      <c r="J528" s="3"/>
      <c r="K528" s="3"/>
      <c r="L528" s="3"/>
      <c r="M528" s="3"/>
      <c r="N528" s="3"/>
      <c r="O528" s="3"/>
      <c r="P528" s="3"/>
      <c r="Q528" s="3"/>
      <c r="R528" s="3"/>
      <c r="S528" s="3"/>
      <c r="T528" s="3"/>
      <c r="U528" s="3"/>
      <c r="V528" s="3"/>
      <c r="W528" s="3"/>
      <c r="X528" s="3"/>
      <c r="Y528" s="3"/>
      <c r="Z528" s="3"/>
      <c r="AA528" s="36"/>
    </row>
    <row r="529" spans="1:27">
      <c r="A529" s="3"/>
      <c r="B529" s="3"/>
      <c r="C529" s="3"/>
      <c r="D529" s="31"/>
      <c r="E529" s="31"/>
      <c r="F529" s="3"/>
      <c r="G529" s="3"/>
      <c r="H529" s="3"/>
      <c r="I529" s="3"/>
      <c r="J529" s="3"/>
      <c r="K529" s="3"/>
      <c r="L529" s="3"/>
      <c r="M529" s="3"/>
      <c r="N529" s="3"/>
      <c r="O529" s="3"/>
      <c r="P529" s="3"/>
      <c r="Q529" s="3"/>
      <c r="R529" s="3"/>
      <c r="S529" s="3"/>
      <c r="T529" s="3"/>
      <c r="U529" s="3"/>
      <c r="V529" s="3"/>
      <c r="W529" s="3"/>
      <c r="X529" s="3"/>
      <c r="Y529" s="3"/>
      <c r="Z529" s="3"/>
      <c r="AA529" s="36"/>
    </row>
    <row r="530" spans="1:27">
      <c r="A530" s="3"/>
      <c r="B530" s="3"/>
      <c r="C530" s="3"/>
      <c r="D530" s="31"/>
      <c r="E530" s="31"/>
      <c r="F530" s="3"/>
      <c r="G530" s="3"/>
      <c r="H530" s="3"/>
      <c r="I530" s="3"/>
      <c r="J530" s="3"/>
      <c r="K530" s="3"/>
      <c r="L530" s="3"/>
      <c r="M530" s="3"/>
      <c r="N530" s="3"/>
      <c r="O530" s="3"/>
      <c r="P530" s="3"/>
      <c r="Q530" s="3"/>
      <c r="R530" s="3"/>
      <c r="S530" s="3"/>
      <c r="T530" s="3"/>
      <c r="U530" s="3"/>
      <c r="V530" s="3"/>
      <c r="W530" s="3"/>
      <c r="X530" s="3"/>
      <c r="Y530" s="3"/>
      <c r="Z530" s="3"/>
      <c r="AA530" s="36"/>
    </row>
    <row r="531" spans="1:27">
      <c r="A531" s="3"/>
      <c r="B531" s="3"/>
      <c r="C531" s="3"/>
      <c r="D531" s="31"/>
      <c r="E531" s="31"/>
      <c r="F531" s="3"/>
      <c r="G531" s="3"/>
      <c r="H531" s="3"/>
      <c r="I531" s="3"/>
      <c r="J531" s="3"/>
      <c r="K531" s="3"/>
      <c r="L531" s="3"/>
      <c r="M531" s="3"/>
      <c r="N531" s="3"/>
      <c r="O531" s="3"/>
      <c r="P531" s="3"/>
      <c r="Q531" s="3"/>
      <c r="R531" s="3"/>
      <c r="S531" s="3"/>
      <c r="T531" s="3"/>
      <c r="U531" s="3"/>
      <c r="V531" s="3"/>
      <c r="W531" s="3"/>
      <c r="X531" s="3"/>
      <c r="Y531" s="3"/>
      <c r="Z531" s="3"/>
      <c r="AA531" s="36"/>
    </row>
    <row r="532" spans="1:27">
      <c r="A532" s="3"/>
      <c r="B532" s="3"/>
      <c r="C532" s="3"/>
      <c r="D532" s="31"/>
      <c r="E532" s="31"/>
      <c r="F532" s="3"/>
      <c r="G532" s="3"/>
      <c r="H532" s="3"/>
      <c r="I532" s="3"/>
      <c r="J532" s="3"/>
      <c r="K532" s="3"/>
      <c r="L532" s="3"/>
      <c r="M532" s="3"/>
      <c r="N532" s="3"/>
      <c r="O532" s="3"/>
      <c r="P532" s="3"/>
      <c r="Q532" s="3"/>
      <c r="R532" s="3"/>
      <c r="S532" s="3"/>
      <c r="T532" s="3"/>
      <c r="U532" s="3"/>
      <c r="V532" s="3"/>
      <c r="W532" s="3"/>
      <c r="X532" s="3"/>
      <c r="Y532" s="3"/>
      <c r="Z532" s="3"/>
      <c r="AA532" s="36"/>
    </row>
    <row r="533" spans="1:27">
      <c r="A533" s="3"/>
      <c r="B533" s="3"/>
      <c r="C533" s="3"/>
      <c r="D533" s="31"/>
      <c r="E533" s="31"/>
      <c r="F533" s="3"/>
      <c r="G533" s="3"/>
      <c r="H533" s="3"/>
      <c r="I533" s="3"/>
      <c r="J533" s="3"/>
      <c r="K533" s="3"/>
      <c r="L533" s="3"/>
      <c r="M533" s="3"/>
      <c r="N533" s="3"/>
      <c r="O533" s="3"/>
      <c r="P533" s="3"/>
      <c r="Q533" s="3"/>
      <c r="R533" s="3"/>
      <c r="S533" s="3"/>
      <c r="T533" s="3"/>
      <c r="U533" s="3"/>
      <c r="V533" s="3"/>
      <c r="W533" s="3"/>
      <c r="X533" s="3"/>
      <c r="Y533" s="3"/>
      <c r="Z533" s="3"/>
      <c r="AA533" s="36"/>
    </row>
    <row r="534" spans="1:27">
      <c r="A534" s="3"/>
      <c r="B534" s="3"/>
      <c r="C534" s="3"/>
      <c r="D534" s="31"/>
      <c r="E534" s="31"/>
      <c r="F534" s="3"/>
      <c r="G534" s="3"/>
      <c r="H534" s="3"/>
      <c r="I534" s="3"/>
      <c r="J534" s="3"/>
      <c r="K534" s="3"/>
      <c r="L534" s="3"/>
      <c r="M534" s="3"/>
      <c r="N534" s="3"/>
      <c r="O534" s="3"/>
      <c r="P534" s="3"/>
      <c r="Q534" s="3"/>
      <c r="R534" s="3"/>
      <c r="S534" s="3"/>
      <c r="T534" s="3"/>
      <c r="U534" s="3"/>
      <c r="V534" s="3"/>
      <c r="W534" s="3"/>
      <c r="X534" s="3"/>
      <c r="Y534" s="3"/>
      <c r="Z534" s="3"/>
      <c r="AA534" s="36"/>
    </row>
    <row r="535" spans="1:27">
      <c r="A535" s="3"/>
      <c r="B535" s="3"/>
      <c r="C535" s="3"/>
      <c r="D535" s="31"/>
      <c r="E535" s="31"/>
      <c r="F535" s="3"/>
      <c r="G535" s="3"/>
      <c r="H535" s="3"/>
      <c r="I535" s="3"/>
      <c r="J535" s="3"/>
      <c r="K535" s="3"/>
      <c r="L535" s="3"/>
      <c r="M535" s="3"/>
      <c r="N535" s="3"/>
      <c r="O535" s="3"/>
      <c r="P535" s="3"/>
      <c r="Q535" s="3"/>
      <c r="R535" s="3"/>
      <c r="S535" s="3"/>
      <c r="T535" s="3"/>
      <c r="U535" s="3"/>
      <c r="V535" s="3"/>
      <c r="W535" s="3"/>
      <c r="X535" s="3"/>
      <c r="Y535" s="3"/>
      <c r="Z535" s="3"/>
      <c r="AA535" s="36"/>
    </row>
    <row r="536" spans="1:27">
      <c r="A536" s="3"/>
      <c r="B536" s="3"/>
      <c r="C536" s="3"/>
      <c r="D536" s="31"/>
      <c r="E536" s="31"/>
      <c r="F536" s="3"/>
      <c r="G536" s="3"/>
      <c r="H536" s="3"/>
      <c r="I536" s="3"/>
      <c r="J536" s="3"/>
      <c r="K536" s="3"/>
      <c r="L536" s="3"/>
      <c r="M536" s="3"/>
      <c r="N536" s="3"/>
      <c r="O536" s="3"/>
      <c r="P536" s="3"/>
      <c r="Q536" s="3"/>
      <c r="R536" s="3"/>
      <c r="S536" s="3"/>
      <c r="T536" s="3"/>
      <c r="U536" s="3"/>
      <c r="V536" s="3"/>
      <c r="W536" s="3"/>
      <c r="X536" s="3"/>
      <c r="Y536" s="3"/>
      <c r="Z536" s="3"/>
      <c r="AA536" s="36"/>
    </row>
    <row r="537" spans="1:27">
      <c r="A537" s="3"/>
      <c r="B537" s="3"/>
      <c r="C537" s="3"/>
      <c r="D537" s="31"/>
      <c r="E537" s="31"/>
      <c r="F537" s="3"/>
      <c r="G537" s="3"/>
      <c r="H537" s="3"/>
      <c r="I537" s="3"/>
      <c r="J537" s="3"/>
      <c r="K537" s="3"/>
      <c r="L537" s="3"/>
      <c r="M537" s="3"/>
      <c r="N537" s="3"/>
      <c r="O537" s="3"/>
      <c r="P537" s="3"/>
      <c r="Q537" s="3"/>
      <c r="R537" s="3"/>
      <c r="S537" s="3"/>
      <c r="T537" s="3"/>
      <c r="U537" s="3"/>
      <c r="V537" s="3"/>
      <c r="W537" s="3"/>
      <c r="X537" s="3"/>
      <c r="Y537" s="3"/>
      <c r="Z537" s="3"/>
      <c r="AA537" s="36"/>
    </row>
    <row r="538" spans="1:27">
      <c r="A538" s="3"/>
      <c r="B538" s="3"/>
      <c r="C538" s="3"/>
      <c r="D538" s="31"/>
      <c r="E538" s="31"/>
      <c r="F538" s="3"/>
      <c r="G538" s="3"/>
      <c r="H538" s="3"/>
      <c r="I538" s="3"/>
      <c r="J538" s="3"/>
      <c r="K538" s="3"/>
      <c r="L538" s="3"/>
      <c r="M538" s="3"/>
      <c r="N538" s="3"/>
      <c r="O538" s="3"/>
      <c r="P538" s="3"/>
      <c r="Q538" s="3"/>
      <c r="R538" s="3"/>
      <c r="S538" s="3"/>
      <c r="T538" s="3"/>
      <c r="U538" s="3"/>
      <c r="V538" s="3"/>
      <c r="W538" s="3"/>
      <c r="X538" s="3"/>
      <c r="Y538" s="3"/>
      <c r="Z538" s="3"/>
      <c r="AA538" s="36"/>
    </row>
    <row r="539" spans="1:27">
      <c r="A539" s="3"/>
      <c r="B539" s="3"/>
      <c r="C539" s="3"/>
      <c r="D539" s="31"/>
      <c r="E539" s="31"/>
      <c r="F539" s="3"/>
      <c r="G539" s="3"/>
      <c r="H539" s="3"/>
      <c r="I539" s="3"/>
      <c r="J539" s="3"/>
      <c r="K539" s="3"/>
      <c r="L539" s="3"/>
      <c r="M539" s="3"/>
      <c r="N539" s="3"/>
      <c r="O539" s="3"/>
      <c r="P539" s="3"/>
      <c r="Q539" s="3"/>
      <c r="R539" s="3"/>
      <c r="S539" s="3"/>
      <c r="T539" s="3"/>
      <c r="U539" s="3"/>
      <c r="V539" s="3"/>
      <c r="W539" s="3"/>
      <c r="X539" s="3"/>
      <c r="Y539" s="3"/>
      <c r="Z539" s="3"/>
      <c r="AA539" s="36"/>
    </row>
    <row r="540" spans="1:27">
      <c r="A540" s="3"/>
      <c r="B540" s="3"/>
      <c r="C540" s="3"/>
      <c r="D540" s="31"/>
      <c r="E540" s="31"/>
      <c r="F540" s="3"/>
      <c r="G540" s="3"/>
      <c r="H540" s="3"/>
      <c r="I540" s="3"/>
      <c r="J540" s="3"/>
      <c r="K540" s="3"/>
      <c r="L540" s="3"/>
      <c r="M540" s="3"/>
      <c r="N540" s="3"/>
      <c r="O540" s="3"/>
      <c r="P540" s="3"/>
      <c r="Q540" s="3"/>
      <c r="R540" s="3"/>
      <c r="S540" s="3"/>
      <c r="T540" s="3"/>
      <c r="U540" s="3"/>
      <c r="V540" s="3"/>
      <c r="W540" s="3"/>
      <c r="X540" s="3"/>
      <c r="Y540" s="3"/>
      <c r="Z540" s="3"/>
      <c r="AA540" s="36"/>
    </row>
    <row r="541" spans="1:27">
      <c r="A541" s="3"/>
      <c r="B541" s="3"/>
      <c r="C541" s="3"/>
      <c r="D541" s="31"/>
      <c r="E541" s="31"/>
      <c r="F541" s="3"/>
      <c r="G541" s="3"/>
      <c r="H541" s="3"/>
      <c r="I541" s="3"/>
      <c r="J541" s="3"/>
      <c r="K541" s="3"/>
      <c r="L541" s="3"/>
      <c r="M541" s="3"/>
      <c r="N541" s="3"/>
      <c r="O541" s="3"/>
      <c r="P541" s="3"/>
      <c r="Q541" s="3"/>
      <c r="R541" s="3"/>
      <c r="S541" s="3"/>
      <c r="T541" s="3"/>
      <c r="U541" s="3"/>
      <c r="V541" s="3"/>
      <c r="W541" s="3"/>
      <c r="X541" s="3"/>
      <c r="Y541" s="3"/>
      <c r="Z541" s="3"/>
      <c r="AA541" s="36"/>
    </row>
    <row r="542" spans="1:27">
      <c r="A542" s="3"/>
      <c r="B542" s="3"/>
      <c r="C542" s="3"/>
      <c r="D542" s="31"/>
      <c r="E542" s="31"/>
      <c r="F542" s="3"/>
      <c r="G542" s="3"/>
      <c r="H542" s="3"/>
      <c r="I542" s="3"/>
      <c r="J542" s="3"/>
      <c r="K542" s="3"/>
      <c r="L542" s="3"/>
      <c r="M542" s="3"/>
      <c r="N542" s="3"/>
      <c r="O542" s="3"/>
      <c r="P542" s="3"/>
      <c r="Q542" s="3"/>
      <c r="R542" s="3"/>
      <c r="S542" s="3"/>
      <c r="T542" s="3"/>
      <c r="U542" s="3"/>
      <c r="V542" s="3"/>
      <c r="W542" s="3"/>
      <c r="X542" s="3"/>
      <c r="Y542" s="3"/>
      <c r="Z542" s="3"/>
      <c r="AA542" s="36"/>
    </row>
    <row r="543" spans="1:27">
      <c r="A543" s="3"/>
      <c r="B543" s="3"/>
      <c r="C543" s="3"/>
      <c r="D543" s="31"/>
      <c r="E543" s="31"/>
      <c r="F543" s="3"/>
      <c r="G543" s="3"/>
      <c r="H543" s="3"/>
      <c r="I543" s="3"/>
      <c r="J543" s="3"/>
      <c r="K543" s="3"/>
      <c r="L543" s="3"/>
      <c r="M543" s="3"/>
      <c r="N543" s="3"/>
      <c r="O543" s="3"/>
      <c r="P543" s="3"/>
      <c r="Q543" s="3"/>
      <c r="R543" s="3"/>
      <c r="S543" s="3"/>
      <c r="T543" s="3"/>
      <c r="U543" s="3"/>
      <c r="V543" s="3"/>
      <c r="W543" s="3"/>
      <c r="X543" s="3"/>
      <c r="Y543" s="3"/>
      <c r="Z543" s="3"/>
      <c r="AA543" s="36"/>
    </row>
    <row r="544" spans="1:27">
      <c r="A544" s="3"/>
      <c r="B544" s="3"/>
      <c r="C544" s="3"/>
      <c r="D544" s="31"/>
      <c r="E544" s="31"/>
      <c r="F544" s="3"/>
      <c r="G544" s="3"/>
      <c r="H544" s="3"/>
      <c r="I544" s="3"/>
      <c r="J544" s="3"/>
      <c r="K544" s="3"/>
      <c r="L544" s="3"/>
      <c r="M544" s="3"/>
      <c r="N544" s="3"/>
      <c r="O544" s="3"/>
      <c r="P544" s="3"/>
      <c r="Q544" s="3"/>
      <c r="R544" s="3"/>
      <c r="S544" s="3"/>
      <c r="T544" s="3"/>
      <c r="U544" s="3"/>
      <c r="V544" s="3"/>
      <c r="W544" s="3"/>
      <c r="X544" s="3"/>
      <c r="Y544" s="3"/>
      <c r="Z544" s="3"/>
      <c r="AA544" s="36"/>
    </row>
    <row r="545" spans="1:27">
      <c r="A545" s="3"/>
      <c r="B545" s="3"/>
      <c r="C545" s="3"/>
      <c r="D545" s="31"/>
      <c r="E545" s="31"/>
      <c r="F545" s="3"/>
      <c r="G545" s="3"/>
      <c r="H545" s="3"/>
      <c r="I545" s="3"/>
      <c r="J545" s="3"/>
      <c r="K545" s="3"/>
      <c r="L545" s="3"/>
      <c r="M545" s="3"/>
      <c r="N545" s="3"/>
      <c r="O545" s="3"/>
      <c r="P545" s="3"/>
      <c r="Q545" s="3"/>
      <c r="R545" s="3"/>
      <c r="S545" s="3"/>
      <c r="T545" s="3"/>
      <c r="U545" s="3"/>
      <c r="V545" s="3"/>
      <c r="W545" s="3"/>
      <c r="X545" s="3"/>
      <c r="Y545" s="3"/>
      <c r="Z545" s="3"/>
      <c r="AA545" s="36"/>
    </row>
    <row r="546" spans="1:27">
      <c r="A546" s="3"/>
      <c r="B546" s="3"/>
      <c r="C546" s="3"/>
      <c r="D546" s="31"/>
      <c r="E546" s="31"/>
      <c r="F546" s="3"/>
      <c r="G546" s="3"/>
      <c r="H546" s="3"/>
      <c r="I546" s="3"/>
      <c r="J546" s="3"/>
      <c r="K546" s="3"/>
      <c r="L546" s="3"/>
      <c r="M546" s="3"/>
      <c r="N546" s="3"/>
      <c r="O546" s="3"/>
      <c r="P546" s="3"/>
      <c r="Q546" s="3"/>
      <c r="R546" s="3"/>
      <c r="S546" s="3"/>
      <c r="T546" s="3"/>
      <c r="U546" s="3"/>
      <c r="V546" s="3"/>
      <c r="W546" s="3"/>
      <c r="X546" s="3"/>
      <c r="Y546" s="3"/>
      <c r="Z546" s="3"/>
      <c r="AA546" s="36"/>
    </row>
    <row r="547" spans="1:27">
      <c r="A547" s="3"/>
      <c r="B547" s="3"/>
      <c r="C547" s="3"/>
      <c r="D547" s="31"/>
      <c r="E547" s="31"/>
      <c r="F547" s="3"/>
      <c r="G547" s="3"/>
      <c r="H547" s="3"/>
      <c r="I547" s="3"/>
      <c r="J547" s="3"/>
      <c r="K547" s="3"/>
      <c r="L547" s="3"/>
      <c r="M547" s="3"/>
      <c r="N547" s="3"/>
      <c r="O547" s="3"/>
      <c r="P547" s="3"/>
      <c r="Q547" s="3"/>
      <c r="R547" s="3"/>
      <c r="S547" s="3"/>
      <c r="T547" s="3"/>
      <c r="U547" s="3"/>
      <c r="V547" s="3"/>
      <c r="W547" s="3"/>
      <c r="X547" s="3"/>
      <c r="Y547" s="3"/>
      <c r="Z547" s="3"/>
      <c r="AA547" s="36"/>
    </row>
    <row r="548" spans="1:27">
      <c r="A548" s="3"/>
      <c r="B548" s="3"/>
      <c r="C548" s="3"/>
      <c r="D548" s="31"/>
      <c r="E548" s="31"/>
      <c r="F548" s="3"/>
      <c r="G548" s="3"/>
      <c r="H548" s="3"/>
      <c r="I548" s="3"/>
      <c r="J548" s="3"/>
      <c r="K548" s="3"/>
      <c r="L548" s="3"/>
      <c r="M548" s="3"/>
      <c r="N548" s="3"/>
      <c r="O548" s="3"/>
      <c r="P548" s="3"/>
      <c r="Q548" s="3"/>
      <c r="R548" s="3"/>
      <c r="S548" s="3"/>
      <c r="T548" s="3"/>
      <c r="U548" s="3"/>
      <c r="V548" s="3"/>
      <c r="W548" s="3"/>
      <c r="X548" s="3"/>
      <c r="Y548" s="3"/>
      <c r="Z548" s="3"/>
      <c r="AA548" s="36"/>
    </row>
    <row r="549" spans="1:27">
      <c r="A549" s="3"/>
      <c r="B549" s="3"/>
      <c r="C549" s="3"/>
      <c r="D549" s="31"/>
      <c r="E549" s="31"/>
      <c r="F549" s="3"/>
      <c r="G549" s="3"/>
      <c r="H549" s="3"/>
      <c r="I549" s="3"/>
      <c r="J549" s="3"/>
      <c r="K549" s="3"/>
      <c r="L549" s="3"/>
      <c r="M549" s="3"/>
      <c r="N549" s="3"/>
      <c r="O549" s="3"/>
      <c r="P549" s="3"/>
      <c r="Q549" s="3"/>
      <c r="R549" s="3"/>
      <c r="S549" s="3"/>
      <c r="T549" s="3"/>
      <c r="U549" s="3"/>
      <c r="V549" s="3"/>
      <c r="W549" s="3"/>
      <c r="X549" s="3"/>
      <c r="Y549" s="3"/>
      <c r="Z549" s="3"/>
      <c r="AA549" s="36"/>
    </row>
    <row r="550" spans="1:27">
      <c r="A550" s="3"/>
      <c r="B550" s="3"/>
      <c r="C550" s="3"/>
      <c r="D550" s="31"/>
      <c r="E550" s="31"/>
      <c r="F550" s="3"/>
      <c r="G550" s="3"/>
      <c r="H550" s="3"/>
      <c r="I550" s="3"/>
      <c r="J550" s="3"/>
      <c r="K550" s="3"/>
      <c r="L550" s="3"/>
      <c r="M550" s="3"/>
      <c r="N550" s="3"/>
      <c r="O550" s="3"/>
      <c r="P550" s="3"/>
      <c r="Q550" s="3"/>
      <c r="R550" s="3"/>
      <c r="S550" s="3"/>
      <c r="T550" s="3"/>
      <c r="U550" s="3"/>
      <c r="V550" s="3"/>
      <c r="W550" s="3"/>
      <c r="X550" s="3"/>
      <c r="Y550" s="3"/>
      <c r="Z550" s="3"/>
      <c r="AA550" s="36"/>
    </row>
    <row r="551" spans="1:27">
      <c r="A551" s="3"/>
      <c r="B551" s="3"/>
      <c r="C551" s="3"/>
      <c r="D551" s="31"/>
      <c r="E551" s="31"/>
      <c r="F551" s="3"/>
      <c r="G551" s="3"/>
      <c r="H551" s="3"/>
      <c r="I551" s="3"/>
      <c r="J551" s="3"/>
      <c r="K551" s="3"/>
      <c r="L551" s="3"/>
      <c r="M551" s="3"/>
      <c r="N551" s="3"/>
      <c r="O551" s="3"/>
      <c r="P551" s="3"/>
      <c r="Q551" s="3"/>
      <c r="R551" s="3"/>
      <c r="S551" s="3"/>
      <c r="T551" s="3"/>
      <c r="U551" s="3"/>
      <c r="V551" s="3"/>
      <c r="W551" s="3"/>
      <c r="X551" s="3"/>
      <c r="Y551" s="3"/>
      <c r="Z551" s="3"/>
      <c r="AA551" s="36"/>
    </row>
    <row r="552" spans="1:27">
      <c r="A552" s="3"/>
      <c r="B552" s="3"/>
      <c r="C552" s="3"/>
      <c r="D552" s="31"/>
      <c r="E552" s="31"/>
      <c r="F552" s="3"/>
      <c r="G552" s="3"/>
      <c r="H552" s="3"/>
      <c r="I552" s="3"/>
      <c r="J552" s="3"/>
      <c r="K552" s="3"/>
      <c r="L552" s="3"/>
      <c r="M552" s="3"/>
      <c r="N552" s="3"/>
      <c r="O552" s="3"/>
      <c r="P552" s="3"/>
      <c r="Q552" s="3"/>
      <c r="R552" s="3"/>
      <c r="S552" s="3"/>
      <c r="T552" s="3"/>
      <c r="U552" s="3"/>
      <c r="V552" s="3"/>
      <c r="W552" s="3"/>
      <c r="X552" s="3"/>
      <c r="Y552" s="3"/>
      <c r="Z552" s="3"/>
      <c r="AA552" s="36"/>
    </row>
    <row r="553" spans="1:27">
      <c r="A553" s="3"/>
      <c r="B553" s="3"/>
      <c r="C553" s="3"/>
      <c r="D553" s="31"/>
      <c r="E553" s="31"/>
      <c r="F553" s="3"/>
      <c r="G553" s="3"/>
      <c r="H553" s="3"/>
      <c r="I553" s="3"/>
      <c r="J553" s="3"/>
      <c r="K553" s="3"/>
      <c r="L553" s="3"/>
      <c r="M553" s="3"/>
      <c r="N553" s="3"/>
      <c r="O553" s="3"/>
      <c r="P553" s="3"/>
      <c r="Q553" s="3"/>
      <c r="R553" s="3"/>
      <c r="S553" s="3"/>
      <c r="T553" s="3"/>
      <c r="U553" s="3"/>
      <c r="V553" s="3"/>
      <c r="W553" s="3"/>
      <c r="X553" s="3"/>
      <c r="Y553" s="3"/>
      <c r="Z553" s="3"/>
      <c r="AA553" s="36"/>
    </row>
    <row r="554" spans="1:27">
      <c r="A554" s="3"/>
      <c r="B554" s="3"/>
      <c r="C554" s="3"/>
      <c r="D554" s="31"/>
      <c r="E554" s="31"/>
      <c r="F554" s="3"/>
      <c r="G554" s="3"/>
      <c r="H554" s="3"/>
      <c r="I554" s="3"/>
      <c r="J554" s="3"/>
      <c r="K554" s="3"/>
      <c r="L554" s="3"/>
      <c r="M554" s="3"/>
      <c r="N554" s="3"/>
      <c r="O554" s="3"/>
      <c r="P554" s="3"/>
      <c r="Q554" s="3"/>
      <c r="R554" s="3"/>
      <c r="S554" s="3"/>
      <c r="T554" s="3"/>
      <c r="U554" s="3"/>
      <c r="V554" s="3"/>
      <c r="W554" s="3"/>
      <c r="X554" s="3"/>
      <c r="Y554" s="3"/>
      <c r="Z554" s="3"/>
      <c r="AA554" s="36"/>
    </row>
    <row r="555" spans="1:27">
      <c r="A555" s="3"/>
      <c r="B555" s="3"/>
      <c r="C555" s="3"/>
      <c r="D555" s="31"/>
      <c r="E555" s="31"/>
      <c r="F555" s="3"/>
      <c r="G555" s="3"/>
      <c r="H555" s="3"/>
      <c r="I555" s="3"/>
      <c r="J555" s="3"/>
      <c r="K555" s="3"/>
      <c r="L555" s="3"/>
      <c r="M555" s="3"/>
      <c r="N555" s="3"/>
      <c r="O555" s="3"/>
      <c r="P555" s="3"/>
      <c r="Q555" s="3"/>
      <c r="R555" s="3"/>
      <c r="S555" s="3"/>
      <c r="T555" s="3"/>
      <c r="U555" s="3"/>
      <c r="V555" s="3"/>
      <c r="W555" s="3"/>
      <c r="X555" s="3"/>
      <c r="Y555" s="3"/>
      <c r="Z555" s="3"/>
      <c r="AA555" s="36"/>
    </row>
    <row r="556" spans="1:27">
      <c r="A556" s="3"/>
      <c r="B556" s="3"/>
      <c r="C556" s="3"/>
      <c r="D556" s="31"/>
      <c r="E556" s="31"/>
      <c r="F556" s="3"/>
      <c r="G556" s="3"/>
      <c r="H556" s="3"/>
      <c r="I556" s="3"/>
      <c r="J556" s="3"/>
      <c r="K556" s="3"/>
      <c r="L556" s="3"/>
      <c r="M556" s="3"/>
      <c r="N556" s="3"/>
      <c r="O556" s="3"/>
      <c r="P556" s="3"/>
      <c r="Q556" s="3"/>
      <c r="R556" s="3"/>
      <c r="S556" s="3"/>
      <c r="T556" s="3"/>
      <c r="U556" s="3"/>
      <c r="V556" s="3"/>
      <c r="W556" s="3"/>
      <c r="X556" s="3"/>
      <c r="Y556" s="3"/>
      <c r="Z556" s="3"/>
      <c r="AA556" s="36"/>
    </row>
    <row r="557" spans="1:27">
      <c r="A557" s="3"/>
      <c r="B557" s="3"/>
      <c r="C557" s="3"/>
      <c r="D557" s="31"/>
      <c r="E557" s="31"/>
      <c r="F557" s="3"/>
      <c r="G557" s="3"/>
      <c r="H557" s="3"/>
      <c r="I557" s="3"/>
      <c r="J557" s="3"/>
      <c r="K557" s="3"/>
      <c r="L557" s="3"/>
      <c r="M557" s="3"/>
      <c r="N557" s="3"/>
      <c r="O557" s="3"/>
      <c r="P557" s="3"/>
      <c r="Q557" s="3"/>
      <c r="R557" s="3"/>
      <c r="S557" s="3"/>
      <c r="T557" s="3"/>
      <c r="U557" s="3"/>
      <c r="V557" s="3"/>
      <c r="W557" s="3"/>
      <c r="X557" s="3"/>
      <c r="Y557" s="3"/>
      <c r="Z557" s="3"/>
      <c r="AA557" s="36"/>
    </row>
    <row r="558" spans="1:27">
      <c r="A558" s="3"/>
      <c r="B558" s="3"/>
      <c r="C558" s="3"/>
      <c r="D558" s="31"/>
      <c r="E558" s="31"/>
      <c r="F558" s="3"/>
      <c r="G558" s="3"/>
      <c r="H558" s="3"/>
      <c r="I558" s="3"/>
      <c r="J558" s="3"/>
      <c r="K558" s="3"/>
      <c r="L558" s="3"/>
      <c r="M558" s="3"/>
      <c r="N558" s="3"/>
      <c r="O558" s="3"/>
      <c r="P558" s="3"/>
      <c r="Q558" s="3"/>
      <c r="R558" s="3"/>
      <c r="S558" s="3"/>
      <c r="T558" s="3"/>
      <c r="U558" s="3"/>
      <c r="V558" s="3"/>
      <c r="W558" s="3"/>
      <c r="X558" s="3"/>
      <c r="Y558" s="3"/>
      <c r="Z558" s="3"/>
      <c r="AA558" s="36"/>
    </row>
    <row r="559" spans="1:27">
      <c r="A559" s="3"/>
      <c r="B559" s="3"/>
      <c r="C559" s="3"/>
      <c r="D559" s="31"/>
      <c r="E559" s="31"/>
      <c r="F559" s="3"/>
      <c r="G559" s="3"/>
      <c r="H559" s="3"/>
      <c r="I559" s="3"/>
      <c r="J559" s="3"/>
      <c r="K559" s="3"/>
      <c r="L559" s="3"/>
      <c r="M559" s="3"/>
      <c r="N559" s="3"/>
      <c r="O559" s="3"/>
      <c r="P559" s="3"/>
      <c r="Q559" s="3"/>
      <c r="R559" s="3"/>
      <c r="S559" s="3"/>
      <c r="T559" s="3"/>
      <c r="U559" s="3"/>
      <c r="V559" s="3"/>
      <c r="W559" s="3"/>
      <c r="X559" s="3"/>
      <c r="Y559" s="3"/>
      <c r="Z559" s="3"/>
      <c r="AA559" s="36"/>
    </row>
    <row r="560" spans="1:27">
      <c r="A560" s="3"/>
      <c r="B560" s="3"/>
      <c r="C560" s="3"/>
      <c r="D560" s="31"/>
      <c r="E560" s="31"/>
      <c r="F560" s="3"/>
      <c r="G560" s="3"/>
      <c r="H560" s="3"/>
      <c r="I560" s="3"/>
      <c r="J560" s="3"/>
      <c r="K560" s="3"/>
      <c r="L560" s="3"/>
      <c r="M560" s="3"/>
      <c r="N560" s="3"/>
      <c r="O560" s="3"/>
      <c r="P560" s="3"/>
      <c r="Q560" s="3"/>
      <c r="R560" s="3"/>
      <c r="S560" s="3"/>
      <c r="T560" s="3"/>
      <c r="U560" s="3"/>
      <c r="V560" s="3"/>
      <c r="W560" s="3"/>
      <c r="X560" s="3"/>
      <c r="Y560" s="3"/>
      <c r="Z560" s="3"/>
      <c r="AA560" s="36"/>
    </row>
    <row r="561" spans="1:27">
      <c r="A561" s="3"/>
      <c r="B561" s="3"/>
      <c r="C561" s="3"/>
      <c r="D561" s="31"/>
      <c r="E561" s="31"/>
      <c r="F561" s="3"/>
      <c r="G561" s="3"/>
      <c r="H561" s="3"/>
      <c r="I561" s="3"/>
      <c r="J561" s="3"/>
      <c r="K561" s="3"/>
      <c r="L561" s="3"/>
      <c r="M561" s="3"/>
      <c r="N561" s="3"/>
      <c r="O561" s="3"/>
      <c r="P561" s="3"/>
      <c r="Q561" s="3"/>
      <c r="R561" s="3"/>
      <c r="S561" s="3"/>
      <c r="T561" s="3"/>
      <c r="U561" s="3"/>
      <c r="V561" s="3"/>
      <c r="W561" s="3"/>
      <c r="X561" s="3"/>
      <c r="Y561" s="3"/>
      <c r="Z561" s="3"/>
      <c r="AA561" s="36"/>
    </row>
    <row r="562" spans="1:27">
      <c r="A562" s="3"/>
      <c r="B562" s="3"/>
      <c r="C562" s="3"/>
      <c r="D562" s="31"/>
      <c r="E562" s="31"/>
      <c r="F562" s="3"/>
      <c r="G562" s="3"/>
      <c r="H562" s="3"/>
      <c r="I562" s="3"/>
      <c r="J562" s="3"/>
      <c r="K562" s="3"/>
      <c r="L562" s="3"/>
      <c r="M562" s="3"/>
      <c r="N562" s="3"/>
      <c r="O562" s="3"/>
      <c r="P562" s="3"/>
      <c r="Q562" s="3"/>
      <c r="R562" s="3"/>
      <c r="S562" s="3"/>
      <c r="T562" s="3"/>
      <c r="U562" s="3"/>
      <c r="V562" s="3"/>
      <c r="W562" s="3"/>
      <c r="X562" s="3"/>
      <c r="Y562" s="3"/>
      <c r="Z562" s="3"/>
      <c r="AA562" s="36"/>
    </row>
    <row r="563" spans="1:27">
      <c r="A563" s="3"/>
      <c r="B563" s="3"/>
      <c r="C563" s="3"/>
      <c r="D563" s="31"/>
      <c r="E563" s="31"/>
      <c r="F563" s="3"/>
      <c r="G563" s="3"/>
      <c r="H563" s="3"/>
      <c r="I563" s="3"/>
      <c r="J563" s="3"/>
      <c r="K563" s="3"/>
      <c r="L563" s="3"/>
      <c r="M563" s="3"/>
      <c r="N563" s="3"/>
      <c r="O563" s="3"/>
      <c r="P563" s="3"/>
      <c r="Q563" s="3"/>
      <c r="R563" s="3"/>
      <c r="S563" s="3"/>
      <c r="T563" s="3"/>
      <c r="U563" s="3"/>
      <c r="V563" s="3"/>
      <c r="W563" s="3"/>
      <c r="X563" s="3"/>
      <c r="Y563" s="3"/>
      <c r="Z563" s="3"/>
      <c r="AA563" s="36"/>
    </row>
    <row r="564" spans="1:27">
      <c r="A564" s="3"/>
      <c r="B564" s="3"/>
      <c r="C564" s="3"/>
      <c r="D564" s="31"/>
      <c r="E564" s="31"/>
      <c r="F564" s="3"/>
      <c r="G564" s="3"/>
      <c r="H564" s="3"/>
      <c r="I564" s="3"/>
      <c r="J564" s="3"/>
      <c r="K564" s="3"/>
      <c r="L564" s="3"/>
      <c r="M564" s="3"/>
      <c r="N564" s="3"/>
      <c r="O564" s="3"/>
      <c r="P564" s="3"/>
      <c r="Q564" s="3"/>
      <c r="R564" s="3"/>
      <c r="S564" s="3"/>
      <c r="T564" s="3"/>
      <c r="U564" s="3"/>
      <c r="V564" s="3"/>
      <c r="W564" s="3"/>
      <c r="X564" s="3"/>
      <c r="Y564" s="3"/>
      <c r="Z564" s="3"/>
      <c r="AA564" s="36"/>
    </row>
    <row r="565" spans="1:27">
      <c r="A565" s="3"/>
      <c r="B565" s="3"/>
      <c r="C565" s="3"/>
      <c r="D565" s="31"/>
      <c r="E565" s="31"/>
      <c r="F565" s="3"/>
      <c r="G565" s="3"/>
      <c r="H565" s="3"/>
      <c r="I565" s="3"/>
      <c r="J565" s="3"/>
      <c r="K565" s="3"/>
      <c r="L565" s="3"/>
      <c r="M565" s="3"/>
      <c r="N565" s="3"/>
      <c r="O565" s="3"/>
      <c r="P565" s="3"/>
      <c r="Q565" s="3"/>
      <c r="R565" s="3"/>
      <c r="S565" s="3"/>
      <c r="T565" s="3"/>
      <c r="U565" s="3"/>
      <c r="V565" s="3"/>
      <c r="W565" s="3"/>
      <c r="X565" s="3"/>
      <c r="Y565" s="3"/>
      <c r="Z565" s="3"/>
      <c r="AA565" s="36"/>
    </row>
    <row r="566" spans="1:27">
      <c r="A566" s="3"/>
      <c r="B566" s="3"/>
      <c r="C566" s="3"/>
      <c r="D566" s="31"/>
      <c r="E566" s="31"/>
      <c r="F566" s="3"/>
      <c r="G566" s="3"/>
      <c r="H566" s="3"/>
      <c r="I566" s="3"/>
      <c r="J566" s="3"/>
      <c r="K566" s="3"/>
      <c r="L566" s="3"/>
      <c r="M566" s="3"/>
      <c r="N566" s="3"/>
      <c r="O566" s="3"/>
      <c r="P566" s="3"/>
      <c r="Q566" s="3"/>
      <c r="R566" s="3"/>
      <c r="S566" s="3"/>
      <c r="T566" s="3"/>
      <c r="U566" s="3"/>
      <c r="V566" s="3"/>
      <c r="W566" s="3"/>
      <c r="X566" s="3"/>
      <c r="Y566" s="3"/>
      <c r="Z566" s="3"/>
      <c r="AA566" s="36"/>
    </row>
    <row r="567" spans="1:27">
      <c r="A567" s="3"/>
      <c r="B567" s="3"/>
      <c r="C567" s="3"/>
      <c r="D567" s="31"/>
      <c r="E567" s="31"/>
      <c r="F567" s="3"/>
      <c r="G567" s="3"/>
      <c r="H567" s="3"/>
      <c r="I567" s="3"/>
      <c r="J567" s="3"/>
      <c r="K567" s="3"/>
      <c r="L567" s="3"/>
      <c r="M567" s="3"/>
      <c r="N567" s="3"/>
      <c r="O567" s="3"/>
      <c r="P567" s="3"/>
      <c r="Q567" s="3"/>
      <c r="R567" s="3"/>
      <c r="S567" s="3"/>
      <c r="T567" s="3"/>
      <c r="U567" s="3"/>
      <c r="V567" s="3"/>
      <c r="W567" s="3"/>
      <c r="X567" s="3"/>
      <c r="Y567" s="3"/>
      <c r="Z567" s="3"/>
      <c r="AA567" s="36"/>
    </row>
    <row r="568" spans="1:27">
      <c r="A568" s="3"/>
      <c r="B568" s="3"/>
      <c r="C568" s="3"/>
      <c r="D568" s="31"/>
      <c r="E568" s="31"/>
      <c r="F568" s="3"/>
      <c r="G568" s="3"/>
      <c r="H568" s="3"/>
      <c r="I568" s="3"/>
      <c r="J568" s="3"/>
      <c r="K568" s="3"/>
      <c r="L568" s="3"/>
      <c r="M568" s="3"/>
      <c r="N568" s="3"/>
      <c r="O568" s="3"/>
      <c r="P568" s="3"/>
      <c r="Q568" s="3"/>
      <c r="R568" s="3"/>
      <c r="S568" s="3"/>
      <c r="T568" s="3"/>
      <c r="U568" s="3"/>
      <c r="V568" s="3"/>
      <c r="W568" s="3"/>
      <c r="X568" s="3"/>
      <c r="Y568" s="3"/>
      <c r="Z568" s="3"/>
      <c r="AA568" s="36"/>
    </row>
    <row r="569" spans="1:27">
      <c r="A569" s="3"/>
      <c r="B569" s="3"/>
      <c r="C569" s="3"/>
      <c r="D569" s="31"/>
      <c r="E569" s="31"/>
      <c r="F569" s="3"/>
      <c r="G569" s="3"/>
      <c r="H569" s="3"/>
      <c r="I569" s="3"/>
      <c r="J569" s="3"/>
      <c r="K569" s="3"/>
      <c r="L569" s="3"/>
      <c r="M569" s="3"/>
      <c r="N569" s="3"/>
      <c r="O569" s="3"/>
      <c r="P569" s="3"/>
      <c r="Q569" s="3"/>
      <c r="R569" s="3"/>
      <c r="S569" s="3"/>
      <c r="T569" s="3"/>
      <c r="U569" s="3"/>
      <c r="V569" s="3"/>
      <c r="W569" s="3"/>
      <c r="X569" s="3"/>
      <c r="Y569" s="3"/>
      <c r="Z569" s="3"/>
      <c r="AA569" s="36"/>
    </row>
    <row r="570" spans="1:27">
      <c r="A570" s="3"/>
      <c r="B570" s="3"/>
      <c r="C570" s="3"/>
      <c r="D570" s="31"/>
      <c r="E570" s="31"/>
      <c r="F570" s="3"/>
      <c r="G570" s="3"/>
      <c r="H570" s="3"/>
      <c r="I570" s="3"/>
      <c r="J570" s="3"/>
      <c r="K570" s="3"/>
      <c r="L570" s="3"/>
      <c r="M570" s="3"/>
      <c r="N570" s="3"/>
      <c r="O570" s="3"/>
      <c r="P570" s="3"/>
      <c r="Q570" s="3"/>
      <c r="R570" s="3"/>
      <c r="S570" s="3"/>
      <c r="T570" s="3"/>
      <c r="U570" s="3"/>
      <c r="V570" s="3"/>
      <c r="W570" s="3"/>
      <c r="X570" s="3"/>
      <c r="Y570" s="3"/>
      <c r="Z570" s="3"/>
      <c r="AA570" s="36"/>
    </row>
    <row r="571" spans="1:27">
      <c r="A571" s="3"/>
      <c r="B571" s="3"/>
      <c r="C571" s="3"/>
      <c r="D571" s="31"/>
      <c r="E571" s="31"/>
      <c r="F571" s="3"/>
      <c r="G571" s="3"/>
      <c r="H571" s="3"/>
      <c r="I571" s="3"/>
      <c r="J571" s="3"/>
      <c r="K571" s="3"/>
      <c r="L571" s="3"/>
      <c r="M571" s="3"/>
      <c r="N571" s="3"/>
      <c r="O571" s="3"/>
      <c r="P571" s="3"/>
      <c r="Q571" s="3"/>
      <c r="R571" s="3"/>
      <c r="S571" s="3"/>
      <c r="T571" s="3"/>
      <c r="U571" s="3"/>
      <c r="V571" s="3"/>
      <c r="W571" s="3"/>
      <c r="X571" s="3"/>
      <c r="Y571" s="3"/>
      <c r="Z571" s="3"/>
      <c r="AA571" s="36"/>
    </row>
    <row r="572" spans="1:27">
      <c r="A572" s="3"/>
      <c r="B572" s="3"/>
      <c r="C572" s="3"/>
      <c r="D572" s="31"/>
      <c r="E572" s="31"/>
      <c r="F572" s="3"/>
      <c r="G572" s="3"/>
      <c r="H572" s="3"/>
      <c r="I572" s="3"/>
      <c r="J572" s="3"/>
      <c r="K572" s="3"/>
      <c r="L572" s="3"/>
      <c r="M572" s="3"/>
      <c r="N572" s="3"/>
      <c r="O572" s="3"/>
      <c r="P572" s="3"/>
      <c r="Q572" s="3"/>
      <c r="R572" s="3"/>
      <c r="S572" s="3"/>
      <c r="T572" s="3"/>
      <c r="U572" s="3"/>
      <c r="V572" s="3"/>
      <c r="W572" s="3"/>
      <c r="X572" s="3"/>
      <c r="Y572" s="3"/>
      <c r="Z572" s="3"/>
      <c r="AA572" s="36"/>
    </row>
    <row r="573" spans="1:27">
      <c r="A573" s="3"/>
      <c r="B573" s="3"/>
      <c r="C573" s="3"/>
      <c r="D573" s="31"/>
      <c r="E573" s="31"/>
      <c r="F573" s="3"/>
      <c r="G573" s="3"/>
      <c r="H573" s="3"/>
      <c r="I573" s="3"/>
      <c r="J573" s="3"/>
      <c r="K573" s="3"/>
      <c r="L573" s="3"/>
      <c r="M573" s="3"/>
      <c r="N573" s="3"/>
      <c r="O573" s="3"/>
      <c r="P573" s="3"/>
      <c r="Q573" s="3"/>
      <c r="R573" s="3"/>
      <c r="S573" s="3"/>
      <c r="T573" s="3"/>
      <c r="U573" s="3"/>
      <c r="V573" s="3"/>
      <c r="W573" s="3"/>
      <c r="X573" s="3"/>
      <c r="Y573" s="3"/>
      <c r="Z573" s="3"/>
      <c r="AA573" s="36"/>
    </row>
    <row r="574" spans="1:27">
      <c r="A574" s="3"/>
      <c r="B574" s="3"/>
      <c r="C574" s="3"/>
      <c r="D574" s="31"/>
      <c r="E574" s="31"/>
      <c r="F574" s="3"/>
      <c r="G574" s="3"/>
      <c r="H574" s="3"/>
      <c r="I574" s="3"/>
      <c r="J574" s="3"/>
      <c r="K574" s="3"/>
      <c r="L574" s="3"/>
      <c r="M574" s="3"/>
      <c r="N574" s="3"/>
      <c r="O574" s="3"/>
      <c r="P574" s="3"/>
      <c r="Q574" s="3"/>
      <c r="R574" s="3"/>
      <c r="S574" s="3"/>
      <c r="T574" s="3"/>
      <c r="U574" s="3"/>
      <c r="V574" s="3"/>
      <c r="W574" s="3"/>
      <c r="X574" s="3"/>
      <c r="Y574" s="3"/>
      <c r="Z574" s="3"/>
      <c r="AA574" s="36"/>
    </row>
    <row r="575" spans="1:27">
      <c r="A575" s="3"/>
      <c r="B575" s="3"/>
      <c r="C575" s="3"/>
      <c r="D575" s="31"/>
      <c r="E575" s="31"/>
      <c r="F575" s="3"/>
      <c r="G575" s="3"/>
      <c r="H575" s="3"/>
      <c r="I575" s="3"/>
      <c r="J575" s="3"/>
      <c r="K575" s="3"/>
      <c r="L575" s="3"/>
      <c r="M575" s="3"/>
      <c r="N575" s="3"/>
      <c r="O575" s="3"/>
      <c r="P575" s="3"/>
      <c r="Q575" s="3"/>
      <c r="R575" s="3"/>
      <c r="S575" s="3"/>
      <c r="T575" s="3"/>
      <c r="U575" s="3"/>
      <c r="V575" s="3"/>
      <c r="W575" s="3"/>
      <c r="X575" s="3"/>
      <c r="Y575" s="3"/>
      <c r="Z575" s="3"/>
      <c r="AA575" s="36"/>
    </row>
    <row r="576" spans="1:27">
      <c r="A576" s="3"/>
      <c r="B576" s="3"/>
      <c r="C576" s="3"/>
      <c r="D576" s="31"/>
      <c r="E576" s="31"/>
      <c r="F576" s="3"/>
      <c r="G576" s="3"/>
      <c r="H576" s="3"/>
      <c r="I576" s="3"/>
      <c r="J576" s="3"/>
      <c r="K576" s="3"/>
      <c r="L576" s="3"/>
      <c r="M576" s="3"/>
      <c r="N576" s="3"/>
      <c r="O576" s="3"/>
      <c r="P576" s="3"/>
      <c r="Q576" s="3"/>
      <c r="R576" s="3"/>
      <c r="S576" s="3"/>
      <c r="T576" s="3"/>
      <c r="U576" s="3"/>
      <c r="V576" s="3"/>
      <c r="W576" s="3"/>
      <c r="X576" s="3"/>
      <c r="Y576" s="3"/>
      <c r="Z576" s="3"/>
      <c r="AA576" s="36"/>
    </row>
    <row r="577" spans="1:27">
      <c r="A577" s="3"/>
      <c r="B577" s="3"/>
      <c r="C577" s="3"/>
      <c r="D577" s="31"/>
      <c r="E577" s="31"/>
      <c r="F577" s="3"/>
      <c r="G577" s="3"/>
      <c r="H577" s="3"/>
      <c r="I577" s="3"/>
      <c r="J577" s="3"/>
      <c r="K577" s="3"/>
      <c r="L577" s="3"/>
      <c r="M577" s="3"/>
      <c r="N577" s="3"/>
      <c r="O577" s="3"/>
      <c r="P577" s="3"/>
      <c r="Q577" s="3"/>
      <c r="R577" s="3"/>
      <c r="S577" s="3"/>
      <c r="T577" s="3"/>
      <c r="U577" s="3"/>
      <c r="V577" s="3"/>
      <c r="W577" s="3"/>
      <c r="X577" s="3"/>
      <c r="Y577" s="3"/>
      <c r="Z577" s="3"/>
      <c r="AA577" s="36"/>
    </row>
    <row r="578" spans="1:27">
      <c r="A578" s="3"/>
      <c r="B578" s="3"/>
      <c r="C578" s="3"/>
      <c r="D578" s="31"/>
      <c r="E578" s="31"/>
      <c r="F578" s="3"/>
      <c r="G578" s="3"/>
      <c r="H578" s="3"/>
      <c r="I578" s="3"/>
      <c r="J578" s="3"/>
      <c r="K578" s="3"/>
      <c r="L578" s="3"/>
      <c r="M578" s="3"/>
      <c r="N578" s="3"/>
      <c r="O578" s="3"/>
      <c r="P578" s="3"/>
      <c r="Q578" s="3"/>
      <c r="R578" s="3"/>
      <c r="S578" s="3"/>
      <c r="T578" s="3"/>
      <c r="U578" s="3"/>
      <c r="V578" s="3"/>
      <c r="W578" s="3"/>
      <c r="X578" s="3"/>
      <c r="Y578" s="3"/>
      <c r="Z578" s="3"/>
      <c r="AA578" s="36"/>
    </row>
    <row r="579" spans="1:27">
      <c r="A579" s="3"/>
      <c r="B579" s="3"/>
      <c r="C579" s="3"/>
      <c r="D579" s="31"/>
      <c r="E579" s="31"/>
      <c r="F579" s="3"/>
      <c r="G579" s="3"/>
      <c r="H579" s="3"/>
      <c r="I579" s="3"/>
      <c r="J579" s="3"/>
      <c r="K579" s="3"/>
      <c r="L579" s="3"/>
      <c r="M579" s="3"/>
      <c r="N579" s="3"/>
      <c r="O579" s="3"/>
      <c r="P579" s="3"/>
      <c r="Q579" s="3"/>
      <c r="R579" s="3"/>
      <c r="S579" s="3"/>
      <c r="T579" s="3"/>
      <c r="U579" s="3"/>
      <c r="V579" s="3"/>
      <c r="W579" s="3"/>
      <c r="X579" s="3"/>
      <c r="Y579" s="3"/>
      <c r="Z579" s="3"/>
      <c r="AA579" s="36"/>
    </row>
    <row r="580" spans="1:27">
      <c r="A580" s="3"/>
      <c r="B580" s="3"/>
      <c r="C580" s="3"/>
      <c r="D580" s="31"/>
      <c r="E580" s="31"/>
      <c r="F580" s="3"/>
      <c r="G580" s="3"/>
      <c r="H580" s="3"/>
      <c r="I580" s="3"/>
      <c r="J580" s="3"/>
      <c r="K580" s="3"/>
      <c r="L580" s="3"/>
      <c r="M580" s="3"/>
      <c r="N580" s="3"/>
      <c r="O580" s="3"/>
      <c r="P580" s="3"/>
      <c r="Q580" s="3"/>
      <c r="R580" s="3"/>
      <c r="S580" s="3"/>
      <c r="T580" s="3"/>
      <c r="U580" s="3"/>
      <c r="V580" s="3"/>
      <c r="W580" s="3"/>
      <c r="X580" s="3"/>
      <c r="Y580" s="3"/>
      <c r="Z580" s="3"/>
      <c r="AA580" s="36"/>
    </row>
    <row r="581" spans="1:27">
      <c r="A581" s="3"/>
      <c r="B581" s="3"/>
      <c r="C581" s="3"/>
      <c r="D581" s="31"/>
      <c r="E581" s="31"/>
      <c r="F581" s="3"/>
      <c r="G581" s="3"/>
      <c r="H581" s="3"/>
      <c r="I581" s="3"/>
      <c r="J581" s="3"/>
      <c r="K581" s="3"/>
      <c r="L581" s="3"/>
      <c r="M581" s="3"/>
      <c r="N581" s="3"/>
      <c r="O581" s="3"/>
      <c r="P581" s="3"/>
      <c r="Q581" s="3"/>
      <c r="R581" s="3"/>
      <c r="S581" s="3"/>
      <c r="T581" s="3"/>
      <c r="U581" s="3"/>
      <c r="V581" s="3"/>
      <c r="W581" s="3"/>
      <c r="X581" s="3"/>
      <c r="Y581" s="3"/>
      <c r="Z581" s="3"/>
      <c r="AA581" s="36"/>
    </row>
    <row r="582" spans="1:27">
      <c r="A582" s="3"/>
      <c r="B582" s="3"/>
      <c r="C582" s="3"/>
      <c r="D582" s="31"/>
      <c r="E582" s="31"/>
      <c r="F582" s="3"/>
      <c r="G582" s="3"/>
      <c r="H582" s="3"/>
      <c r="I582" s="3"/>
      <c r="J582" s="3"/>
      <c r="K582" s="3"/>
      <c r="L582" s="3"/>
      <c r="M582" s="3"/>
      <c r="N582" s="3"/>
      <c r="O582" s="3"/>
      <c r="P582" s="3"/>
      <c r="Q582" s="3"/>
      <c r="R582" s="3"/>
      <c r="S582" s="3"/>
      <c r="T582" s="3"/>
      <c r="U582" s="3"/>
      <c r="V582" s="3"/>
      <c r="W582" s="3"/>
      <c r="X582" s="3"/>
      <c r="Y582" s="3"/>
      <c r="Z582" s="3"/>
      <c r="AA582" s="36"/>
    </row>
    <row r="583" spans="1:27">
      <c r="A583" s="3"/>
      <c r="B583" s="3"/>
      <c r="C583" s="3"/>
      <c r="D583" s="31"/>
      <c r="E583" s="31"/>
      <c r="F583" s="3"/>
      <c r="G583" s="3"/>
      <c r="H583" s="3"/>
      <c r="I583" s="3"/>
      <c r="J583" s="3"/>
      <c r="K583" s="3"/>
      <c r="L583" s="3"/>
      <c r="M583" s="3"/>
      <c r="N583" s="3"/>
      <c r="O583" s="3"/>
      <c r="P583" s="3"/>
      <c r="Q583" s="3"/>
      <c r="R583" s="3"/>
      <c r="S583" s="3"/>
      <c r="T583" s="3"/>
      <c r="U583" s="3"/>
      <c r="V583" s="3"/>
      <c r="W583" s="3"/>
      <c r="X583" s="3"/>
      <c r="Y583" s="3"/>
      <c r="Z583" s="3"/>
      <c r="AA583" s="36"/>
    </row>
    <row r="584" spans="1:27">
      <c r="A584" s="3"/>
      <c r="B584" s="3"/>
      <c r="C584" s="3"/>
      <c r="D584" s="31"/>
      <c r="E584" s="31"/>
      <c r="F584" s="3"/>
      <c r="G584" s="3"/>
      <c r="H584" s="3"/>
      <c r="I584" s="3"/>
      <c r="J584" s="3"/>
      <c r="K584" s="3"/>
      <c r="L584" s="3"/>
      <c r="M584" s="3"/>
      <c r="N584" s="3"/>
      <c r="O584" s="3"/>
      <c r="P584" s="3"/>
      <c r="Q584" s="3"/>
      <c r="R584" s="3"/>
      <c r="S584" s="3"/>
      <c r="T584" s="3"/>
      <c r="U584" s="3"/>
      <c r="V584" s="3"/>
      <c r="W584" s="3"/>
      <c r="X584" s="3"/>
      <c r="Y584" s="3"/>
      <c r="Z584" s="3"/>
      <c r="AA584" s="36"/>
    </row>
    <row r="585" spans="1:27">
      <c r="A585" s="3"/>
      <c r="B585" s="3"/>
      <c r="C585" s="3"/>
      <c r="D585" s="31"/>
      <c r="E585" s="31"/>
      <c r="F585" s="3"/>
      <c r="G585" s="3"/>
      <c r="H585" s="3"/>
      <c r="I585" s="3"/>
      <c r="J585" s="3"/>
      <c r="K585" s="3"/>
      <c r="L585" s="3"/>
      <c r="M585" s="3"/>
      <c r="N585" s="3"/>
      <c r="O585" s="3"/>
      <c r="P585" s="3"/>
      <c r="Q585" s="3"/>
      <c r="R585" s="3"/>
      <c r="S585" s="3"/>
      <c r="T585" s="3"/>
      <c r="U585" s="3"/>
      <c r="V585" s="3"/>
      <c r="W585" s="3"/>
      <c r="X585" s="3"/>
      <c r="Y585" s="3"/>
      <c r="Z585" s="3"/>
      <c r="AA585" s="36"/>
    </row>
    <row r="586" spans="1:27">
      <c r="A586" s="3"/>
      <c r="B586" s="3"/>
      <c r="C586" s="3"/>
      <c r="D586" s="31"/>
      <c r="E586" s="31"/>
      <c r="F586" s="3"/>
      <c r="G586" s="3"/>
      <c r="H586" s="3"/>
      <c r="I586" s="3"/>
      <c r="J586" s="3"/>
      <c r="K586" s="3"/>
      <c r="L586" s="3"/>
      <c r="M586" s="3"/>
      <c r="N586" s="3"/>
      <c r="O586" s="3"/>
      <c r="P586" s="3"/>
      <c r="Q586" s="3"/>
      <c r="R586" s="3"/>
      <c r="S586" s="3"/>
      <c r="T586" s="3"/>
      <c r="U586" s="3"/>
      <c r="V586" s="3"/>
      <c r="W586" s="3"/>
      <c r="X586" s="3"/>
      <c r="Y586" s="3"/>
      <c r="Z586" s="3"/>
      <c r="AA586" s="36"/>
    </row>
    <row r="587" spans="1:27">
      <c r="A587" s="3"/>
      <c r="B587" s="3"/>
      <c r="C587" s="3"/>
      <c r="D587" s="31"/>
      <c r="E587" s="31"/>
      <c r="F587" s="3"/>
      <c r="G587" s="3"/>
      <c r="H587" s="3"/>
      <c r="I587" s="3"/>
      <c r="J587" s="3"/>
      <c r="K587" s="3"/>
      <c r="L587" s="3"/>
      <c r="M587" s="3"/>
      <c r="N587" s="3"/>
      <c r="O587" s="3"/>
      <c r="P587" s="3"/>
      <c r="Q587" s="3"/>
      <c r="R587" s="3"/>
      <c r="S587" s="3"/>
      <c r="T587" s="3"/>
      <c r="U587" s="3"/>
      <c r="V587" s="3"/>
      <c r="W587" s="3"/>
      <c r="X587" s="3"/>
      <c r="Y587" s="3"/>
      <c r="Z587" s="3"/>
      <c r="AA587" s="36"/>
    </row>
    <row r="588" spans="1:27">
      <c r="A588" s="3"/>
      <c r="B588" s="3"/>
      <c r="C588" s="3"/>
      <c r="D588" s="31"/>
      <c r="E588" s="31"/>
      <c r="F588" s="3"/>
      <c r="G588" s="3"/>
      <c r="H588" s="3"/>
      <c r="I588" s="3"/>
      <c r="J588" s="3"/>
      <c r="K588" s="3"/>
      <c r="L588" s="3"/>
      <c r="M588" s="3"/>
      <c r="N588" s="3"/>
      <c r="O588" s="3"/>
      <c r="P588" s="3"/>
      <c r="Q588" s="3"/>
      <c r="R588" s="3"/>
      <c r="S588" s="3"/>
      <c r="T588" s="3"/>
      <c r="U588" s="3"/>
      <c r="V588" s="3"/>
      <c r="W588" s="3"/>
      <c r="X588" s="3"/>
      <c r="Y588" s="3"/>
      <c r="Z588" s="3"/>
      <c r="AA588" s="36"/>
    </row>
    <row r="589" spans="1:27">
      <c r="A589" s="3"/>
      <c r="B589" s="3"/>
      <c r="C589" s="3"/>
      <c r="D589" s="31"/>
      <c r="E589" s="31"/>
      <c r="F589" s="3"/>
      <c r="G589" s="3"/>
      <c r="H589" s="3"/>
      <c r="I589" s="3"/>
      <c r="J589" s="3"/>
      <c r="K589" s="3"/>
      <c r="L589" s="3"/>
      <c r="M589" s="3"/>
      <c r="N589" s="3"/>
      <c r="O589" s="3"/>
      <c r="P589" s="3"/>
      <c r="Q589" s="3"/>
      <c r="R589" s="3"/>
      <c r="S589" s="3"/>
      <c r="T589" s="3"/>
      <c r="U589" s="3"/>
      <c r="V589" s="3"/>
      <c r="W589" s="3"/>
      <c r="X589" s="3"/>
      <c r="Y589" s="3"/>
      <c r="Z589" s="3"/>
      <c r="AA589" s="36"/>
    </row>
    <row r="590" spans="1:27">
      <c r="A590" s="3"/>
      <c r="B590" s="3"/>
      <c r="C590" s="3"/>
      <c r="D590" s="31"/>
      <c r="E590" s="31"/>
      <c r="F590" s="3"/>
      <c r="G590" s="3"/>
      <c r="H590" s="3"/>
      <c r="I590" s="3"/>
      <c r="J590" s="3"/>
      <c r="K590" s="3"/>
      <c r="L590" s="3"/>
      <c r="M590" s="3"/>
      <c r="N590" s="3"/>
      <c r="O590" s="3"/>
      <c r="P590" s="3"/>
      <c r="Q590" s="3"/>
      <c r="R590" s="3"/>
      <c r="S590" s="3"/>
      <c r="T590" s="3"/>
      <c r="U590" s="3"/>
      <c r="V590" s="3"/>
      <c r="W590" s="3"/>
      <c r="X590" s="3"/>
      <c r="Y590" s="3"/>
      <c r="Z590" s="3"/>
      <c r="AA590" s="36"/>
    </row>
    <row r="591" spans="1:27">
      <c r="A591" s="3"/>
      <c r="B591" s="3"/>
      <c r="C591" s="3"/>
      <c r="D591" s="31"/>
      <c r="E591" s="31"/>
      <c r="F591" s="3"/>
      <c r="G591" s="3"/>
      <c r="H591" s="3"/>
      <c r="I591" s="3"/>
      <c r="J591" s="3"/>
      <c r="K591" s="3"/>
      <c r="L591" s="3"/>
      <c r="M591" s="3"/>
      <c r="N591" s="3"/>
      <c r="O591" s="3"/>
      <c r="P591" s="3"/>
      <c r="Q591" s="3"/>
      <c r="R591" s="3"/>
      <c r="S591" s="3"/>
      <c r="T591" s="3"/>
      <c r="U591" s="3"/>
      <c r="V591" s="3"/>
      <c r="W591" s="3"/>
      <c r="X591" s="3"/>
      <c r="Y591" s="3"/>
      <c r="Z591" s="3"/>
      <c r="AA591" s="36"/>
    </row>
    <row r="592" spans="1:27">
      <c r="A592" s="3"/>
      <c r="B592" s="3"/>
      <c r="C592" s="3"/>
      <c r="D592" s="31"/>
      <c r="E592" s="31"/>
      <c r="F592" s="3"/>
      <c r="G592" s="3"/>
      <c r="H592" s="3"/>
      <c r="I592" s="3"/>
      <c r="J592" s="3"/>
      <c r="K592" s="3"/>
      <c r="L592" s="3"/>
      <c r="M592" s="3"/>
      <c r="N592" s="3"/>
      <c r="O592" s="3"/>
      <c r="P592" s="3"/>
      <c r="Q592" s="3"/>
      <c r="R592" s="3"/>
      <c r="S592" s="3"/>
      <c r="T592" s="3"/>
      <c r="U592" s="3"/>
      <c r="V592" s="3"/>
      <c r="W592" s="3"/>
      <c r="X592" s="3"/>
      <c r="Y592" s="3"/>
      <c r="Z592" s="3"/>
      <c r="AA592" s="36"/>
    </row>
    <row r="593" spans="1:27">
      <c r="A593" s="3"/>
      <c r="B593" s="3"/>
      <c r="C593" s="3"/>
      <c r="D593" s="31"/>
      <c r="E593" s="31"/>
      <c r="F593" s="3"/>
      <c r="G593" s="3"/>
      <c r="H593" s="3"/>
      <c r="I593" s="3"/>
      <c r="J593" s="3"/>
      <c r="K593" s="3"/>
      <c r="L593" s="3"/>
      <c r="M593" s="3"/>
      <c r="N593" s="3"/>
      <c r="O593" s="3"/>
      <c r="P593" s="3"/>
      <c r="Q593" s="3"/>
      <c r="R593" s="3"/>
      <c r="S593" s="3"/>
      <c r="T593" s="3"/>
      <c r="U593" s="3"/>
      <c r="V593" s="3"/>
      <c r="W593" s="3"/>
      <c r="X593" s="3"/>
      <c r="Y593" s="3"/>
      <c r="Z593" s="3"/>
      <c r="AA593" s="36"/>
    </row>
    <row r="594" spans="1:27">
      <c r="A594" s="3"/>
      <c r="B594" s="3"/>
      <c r="C594" s="3"/>
      <c r="D594" s="31"/>
      <c r="E594" s="31"/>
      <c r="F594" s="3"/>
      <c r="G594" s="3"/>
      <c r="H594" s="3"/>
      <c r="I594" s="3"/>
      <c r="J594" s="3"/>
      <c r="K594" s="3"/>
      <c r="L594" s="3"/>
      <c r="M594" s="3"/>
      <c r="N594" s="3"/>
      <c r="O594" s="3"/>
      <c r="P594" s="3"/>
      <c r="Q594" s="3"/>
      <c r="R594" s="3"/>
      <c r="S594" s="3"/>
      <c r="T594" s="3"/>
      <c r="U594" s="3"/>
      <c r="V594" s="3"/>
      <c r="W594" s="3"/>
      <c r="X594" s="3"/>
      <c r="Y594" s="3"/>
      <c r="Z594" s="3"/>
      <c r="AA594" s="36"/>
    </row>
    <row r="595" spans="1:27">
      <c r="A595" s="3"/>
      <c r="B595" s="3"/>
      <c r="C595" s="3"/>
      <c r="D595" s="31"/>
      <c r="E595" s="31"/>
      <c r="F595" s="3"/>
      <c r="G595" s="3"/>
      <c r="H595" s="3"/>
      <c r="I595" s="3"/>
      <c r="J595" s="3"/>
      <c r="K595" s="3"/>
      <c r="L595" s="3"/>
      <c r="M595" s="3"/>
      <c r="N595" s="3"/>
      <c r="O595" s="3"/>
      <c r="P595" s="3"/>
      <c r="Q595" s="3"/>
      <c r="R595" s="3"/>
      <c r="S595" s="3"/>
      <c r="T595" s="3"/>
      <c r="U595" s="3"/>
      <c r="V595" s="3"/>
      <c r="W595" s="3"/>
      <c r="X595" s="3"/>
      <c r="Y595" s="3"/>
      <c r="Z595" s="3"/>
      <c r="AA595" s="36"/>
    </row>
    <row r="596" spans="1:27">
      <c r="A596" s="3"/>
      <c r="B596" s="3"/>
      <c r="C596" s="3"/>
      <c r="D596" s="31"/>
      <c r="E596" s="31"/>
      <c r="F596" s="3"/>
      <c r="G596" s="3"/>
      <c r="H596" s="3"/>
      <c r="I596" s="3"/>
      <c r="J596" s="3"/>
      <c r="K596" s="3"/>
      <c r="L596" s="3"/>
      <c r="M596" s="3"/>
      <c r="N596" s="3"/>
      <c r="O596" s="3"/>
      <c r="P596" s="3"/>
      <c r="Q596" s="3"/>
      <c r="R596" s="3"/>
      <c r="S596" s="3"/>
      <c r="T596" s="3"/>
      <c r="U596" s="3"/>
      <c r="V596" s="3"/>
      <c r="W596" s="3"/>
      <c r="X596" s="3"/>
      <c r="Y596" s="3"/>
      <c r="Z596" s="3"/>
      <c r="AA596" s="36"/>
    </row>
    <row r="597" spans="1:27">
      <c r="A597" s="3"/>
      <c r="B597" s="3"/>
      <c r="C597" s="3"/>
      <c r="D597" s="31"/>
      <c r="E597" s="31"/>
      <c r="F597" s="3"/>
      <c r="G597" s="3"/>
      <c r="H597" s="3"/>
      <c r="I597" s="3"/>
      <c r="J597" s="3"/>
      <c r="K597" s="3"/>
      <c r="L597" s="3"/>
      <c r="M597" s="3"/>
      <c r="N597" s="3"/>
      <c r="O597" s="3"/>
      <c r="P597" s="3"/>
      <c r="Q597" s="3"/>
      <c r="R597" s="3"/>
      <c r="S597" s="3"/>
      <c r="T597" s="3"/>
      <c r="U597" s="3"/>
      <c r="V597" s="3"/>
      <c r="W597" s="3"/>
      <c r="X597" s="3"/>
      <c r="Y597" s="3"/>
      <c r="Z597" s="3"/>
      <c r="AA597" s="36"/>
    </row>
    <row r="598" spans="1:27">
      <c r="A598" s="3"/>
      <c r="B598" s="3"/>
      <c r="C598" s="3"/>
      <c r="D598" s="31"/>
      <c r="E598" s="31"/>
      <c r="F598" s="3"/>
      <c r="G598" s="3"/>
      <c r="H598" s="3"/>
      <c r="I598" s="3"/>
      <c r="J598" s="3"/>
      <c r="K598" s="3"/>
      <c r="L598" s="3"/>
      <c r="M598" s="3"/>
      <c r="N598" s="3"/>
      <c r="O598" s="3"/>
      <c r="P598" s="3"/>
      <c r="Q598" s="3"/>
      <c r="R598" s="3"/>
      <c r="S598" s="3"/>
      <c r="T598" s="3"/>
      <c r="U598" s="3"/>
      <c r="V598" s="3"/>
      <c r="W598" s="3"/>
      <c r="X598" s="3"/>
      <c r="Y598" s="3"/>
      <c r="Z598" s="3"/>
      <c r="AA598" s="36"/>
    </row>
    <row r="599" spans="1:27">
      <c r="A599" s="3"/>
      <c r="B599" s="3"/>
      <c r="C599" s="3"/>
      <c r="D599" s="31"/>
      <c r="E599" s="31"/>
      <c r="F599" s="3"/>
      <c r="G599" s="3"/>
      <c r="H599" s="3"/>
      <c r="I599" s="3"/>
      <c r="J599" s="3"/>
      <c r="K599" s="3"/>
      <c r="L599" s="3"/>
      <c r="M599" s="3"/>
      <c r="N599" s="3"/>
      <c r="O599" s="3"/>
      <c r="P599" s="3"/>
      <c r="Q599" s="3"/>
      <c r="R599" s="3"/>
      <c r="S599" s="3"/>
      <c r="T599" s="3"/>
      <c r="U599" s="3"/>
      <c r="V599" s="3"/>
      <c r="W599" s="3"/>
      <c r="X599" s="3"/>
      <c r="Y599" s="3"/>
      <c r="Z599" s="3"/>
      <c r="AA599" s="36"/>
    </row>
    <row r="600" spans="1:27">
      <c r="A600" s="3"/>
      <c r="B600" s="3"/>
      <c r="C600" s="3"/>
      <c r="D600" s="31"/>
      <c r="E600" s="31"/>
      <c r="F600" s="3"/>
      <c r="G600" s="3"/>
      <c r="H600" s="3"/>
      <c r="I600" s="3"/>
      <c r="J600" s="3"/>
      <c r="K600" s="3"/>
      <c r="L600" s="3"/>
      <c r="M600" s="3"/>
      <c r="N600" s="3"/>
      <c r="O600" s="3"/>
      <c r="P600" s="3"/>
      <c r="Q600" s="3"/>
      <c r="R600" s="3"/>
      <c r="S600" s="3"/>
      <c r="T600" s="3"/>
      <c r="U600" s="3"/>
      <c r="V600" s="3"/>
      <c r="W600" s="3"/>
      <c r="X600" s="3"/>
      <c r="Y600" s="3"/>
      <c r="Z600" s="3"/>
      <c r="AA600" s="36"/>
    </row>
    <row r="601" spans="1:27">
      <c r="A601" s="3"/>
      <c r="B601" s="3"/>
      <c r="C601" s="3"/>
      <c r="D601" s="31"/>
      <c r="E601" s="31"/>
      <c r="F601" s="3"/>
      <c r="G601" s="3"/>
      <c r="H601" s="3"/>
      <c r="I601" s="3"/>
      <c r="J601" s="3"/>
      <c r="K601" s="3"/>
      <c r="L601" s="3"/>
      <c r="M601" s="3"/>
      <c r="N601" s="3"/>
      <c r="O601" s="3"/>
      <c r="P601" s="3"/>
      <c r="Q601" s="3"/>
      <c r="R601" s="3"/>
      <c r="S601" s="3"/>
      <c r="T601" s="3"/>
      <c r="U601" s="3"/>
      <c r="V601" s="3"/>
      <c r="W601" s="3"/>
      <c r="X601" s="3"/>
      <c r="Y601" s="3"/>
      <c r="Z601" s="3"/>
      <c r="AA601" s="36"/>
    </row>
    <row r="602" spans="1:27">
      <c r="A602" s="3"/>
      <c r="B602" s="3"/>
      <c r="C602" s="3"/>
      <c r="D602" s="31"/>
      <c r="E602" s="31"/>
      <c r="F602" s="3"/>
      <c r="G602" s="3"/>
      <c r="H602" s="3"/>
      <c r="I602" s="3"/>
      <c r="J602" s="3"/>
      <c r="K602" s="3"/>
      <c r="L602" s="3"/>
      <c r="M602" s="3"/>
      <c r="N602" s="3"/>
      <c r="O602" s="3"/>
      <c r="P602" s="3"/>
      <c r="Q602" s="3"/>
      <c r="R602" s="3"/>
      <c r="S602" s="3"/>
      <c r="T602" s="3"/>
      <c r="U602" s="3"/>
      <c r="V602" s="3"/>
      <c r="W602" s="3"/>
      <c r="X602" s="3"/>
      <c r="Y602" s="3"/>
      <c r="Z602" s="3"/>
      <c r="AA602" s="36"/>
    </row>
    <row r="603" spans="1:27">
      <c r="A603" s="3"/>
      <c r="B603" s="3"/>
      <c r="C603" s="3"/>
      <c r="D603" s="31"/>
      <c r="E603" s="31"/>
      <c r="F603" s="3"/>
      <c r="G603" s="3"/>
      <c r="H603" s="3"/>
      <c r="I603" s="3"/>
      <c r="J603" s="3"/>
      <c r="K603" s="3"/>
      <c r="L603" s="3"/>
      <c r="M603" s="3"/>
      <c r="N603" s="3"/>
      <c r="O603" s="3"/>
      <c r="P603" s="3"/>
      <c r="Q603" s="3"/>
      <c r="R603" s="3"/>
      <c r="S603" s="3"/>
      <c r="T603" s="3"/>
      <c r="U603" s="3"/>
      <c r="V603" s="3"/>
      <c r="W603" s="3"/>
      <c r="X603" s="3"/>
      <c r="Y603" s="3"/>
      <c r="Z603" s="3"/>
      <c r="AA603" s="36"/>
    </row>
    <row r="604" spans="1:27">
      <c r="A604" s="3"/>
      <c r="B604" s="3"/>
      <c r="C604" s="3"/>
      <c r="D604" s="31"/>
      <c r="E604" s="31"/>
      <c r="F604" s="3"/>
      <c r="G604" s="3"/>
      <c r="H604" s="3"/>
      <c r="I604" s="3"/>
      <c r="J604" s="3"/>
      <c r="K604" s="3"/>
      <c r="L604" s="3"/>
      <c r="M604" s="3"/>
      <c r="N604" s="3"/>
      <c r="O604" s="3"/>
      <c r="P604" s="3"/>
      <c r="Q604" s="3"/>
      <c r="R604" s="3"/>
      <c r="S604" s="3"/>
      <c r="T604" s="3"/>
      <c r="U604" s="3"/>
      <c r="V604" s="3"/>
      <c r="W604" s="3"/>
      <c r="X604" s="3"/>
      <c r="Y604" s="3"/>
      <c r="Z604" s="3"/>
      <c r="AA604" s="36"/>
    </row>
    <row r="605" spans="1:27">
      <c r="A605" s="3"/>
      <c r="B605" s="3"/>
      <c r="C605" s="3"/>
      <c r="D605" s="31"/>
      <c r="E605" s="31"/>
      <c r="F605" s="3"/>
      <c r="G605" s="3"/>
      <c r="H605" s="3"/>
      <c r="I605" s="3"/>
      <c r="J605" s="3"/>
      <c r="K605" s="3"/>
      <c r="L605" s="3"/>
      <c r="M605" s="3"/>
      <c r="N605" s="3"/>
      <c r="O605" s="3"/>
      <c r="P605" s="3"/>
      <c r="Q605" s="3"/>
      <c r="R605" s="3"/>
      <c r="S605" s="3"/>
      <c r="T605" s="3"/>
      <c r="U605" s="3"/>
      <c r="V605" s="3"/>
      <c r="W605" s="3"/>
      <c r="X605" s="3"/>
      <c r="Y605" s="3"/>
      <c r="Z605" s="3"/>
      <c r="AA605" s="36"/>
    </row>
    <row r="606" spans="1:27">
      <c r="A606" s="3"/>
      <c r="B606" s="3"/>
      <c r="C606" s="3"/>
      <c r="D606" s="31"/>
      <c r="E606" s="31"/>
      <c r="F606" s="3"/>
      <c r="G606" s="3"/>
      <c r="H606" s="3"/>
      <c r="I606" s="3"/>
      <c r="J606" s="3"/>
      <c r="K606" s="3"/>
      <c r="L606" s="3"/>
      <c r="M606" s="3"/>
      <c r="N606" s="3"/>
      <c r="O606" s="3"/>
      <c r="P606" s="3"/>
      <c r="Q606" s="3"/>
      <c r="R606" s="3"/>
      <c r="S606" s="3"/>
      <c r="T606" s="3"/>
      <c r="U606" s="3"/>
      <c r="V606" s="3"/>
      <c r="W606" s="3"/>
      <c r="X606" s="3"/>
      <c r="Y606" s="3"/>
      <c r="Z606" s="3"/>
      <c r="AA606" s="36"/>
    </row>
    <row r="607" spans="1:27">
      <c r="A607" s="3"/>
      <c r="B607" s="3"/>
      <c r="C607" s="3"/>
      <c r="D607" s="31"/>
      <c r="E607" s="31"/>
      <c r="F607" s="3"/>
      <c r="G607" s="3"/>
      <c r="H607" s="3"/>
      <c r="I607" s="3"/>
      <c r="J607" s="3"/>
      <c r="K607" s="3"/>
      <c r="L607" s="3"/>
      <c r="M607" s="3"/>
      <c r="N607" s="3"/>
      <c r="O607" s="3"/>
      <c r="P607" s="3"/>
      <c r="Q607" s="3"/>
      <c r="R607" s="3"/>
      <c r="S607" s="3"/>
      <c r="T607" s="3"/>
      <c r="U607" s="3"/>
      <c r="V607" s="3"/>
      <c r="W607" s="3"/>
      <c r="X607" s="3"/>
      <c r="Y607" s="3"/>
      <c r="Z607" s="3"/>
      <c r="AA607" s="36"/>
    </row>
    <row r="608" spans="1:27">
      <c r="A608" s="3"/>
      <c r="B608" s="3"/>
      <c r="C608" s="3"/>
      <c r="D608" s="31"/>
      <c r="E608" s="31"/>
      <c r="F608" s="3"/>
      <c r="G608" s="3"/>
      <c r="H608" s="3"/>
      <c r="I608" s="3"/>
      <c r="J608" s="3"/>
      <c r="K608" s="3"/>
      <c r="L608" s="3"/>
      <c r="M608" s="3"/>
      <c r="N608" s="3"/>
      <c r="O608" s="3"/>
      <c r="P608" s="3"/>
      <c r="Q608" s="3"/>
      <c r="R608" s="3"/>
      <c r="S608" s="3"/>
      <c r="T608" s="3"/>
      <c r="U608" s="3"/>
      <c r="V608" s="3"/>
      <c r="W608" s="3"/>
      <c r="X608" s="3"/>
      <c r="Y608" s="3"/>
      <c r="Z608" s="3"/>
      <c r="AA608" s="36"/>
    </row>
    <row r="609" spans="1:27">
      <c r="A609" s="3"/>
      <c r="B609" s="3"/>
      <c r="C609" s="3"/>
      <c r="D609" s="31"/>
      <c r="E609" s="31"/>
      <c r="F609" s="3"/>
      <c r="G609" s="3"/>
      <c r="H609" s="3"/>
      <c r="I609" s="3"/>
      <c r="J609" s="3"/>
      <c r="K609" s="3"/>
      <c r="L609" s="3"/>
      <c r="M609" s="3"/>
      <c r="N609" s="3"/>
      <c r="O609" s="3"/>
      <c r="P609" s="3"/>
      <c r="Q609" s="3"/>
      <c r="R609" s="3"/>
      <c r="S609" s="3"/>
      <c r="T609" s="3"/>
      <c r="U609" s="3"/>
      <c r="V609" s="3"/>
      <c r="W609" s="3"/>
      <c r="X609" s="3"/>
      <c r="Y609" s="3"/>
      <c r="Z609" s="3"/>
      <c r="AA609" s="36"/>
    </row>
    <row r="610" spans="1:27">
      <c r="A610" s="3"/>
      <c r="B610" s="3"/>
      <c r="C610" s="3"/>
      <c r="D610" s="31"/>
      <c r="E610" s="31"/>
      <c r="F610" s="3"/>
      <c r="G610" s="3"/>
      <c r="H610" s="3"/>
      <c r="I610" s="3"/>
      <c r="J610" s="3"/>
      <c r="K610" s="3"/>
      <c r="L610" s="3"/>
      <c r="M610" s="3"/>
      <c r="N610" s="3"/>
      <c r="O610" s="3"/>
      <c r="P610" s="3"/>
      <c r="Q610" s="3"/>
      <c r="R610" s="3"/>
      <c r="S610" s="3"/>
      <c r="T610" s="3"/>
      <c r="U610" s="3"/>
      <c r="V610" s="3"/>
      <c r="W610" s="3"/>
      <c r="X610" s="3"/>
      <c r="Y610" s="3"/>
      <c r="Z610" s="3"/>
      <c r="AA610" s="36"/>
    </row>
    <row r="611" spans="1:27">
      <c r="A611" s="3"/>
      <c r="B611" s="3"/>
      <c r="C611" s="3"/>
      <c r="D611" s="31"/>
      <c r="E611" s="31"/>
      <c r="F611" s="3"/>
      <c r="G611" s="3"/>
      <c r="H611" s="3"/>
      <c r="I611" s="3"/>
      <c r="J611" s="3"/>
      <c r="K611" s="3"/>
      <c r="L611" s="3"/>
      <c r="M611" s="3"/>
      <c r="N611" s="3"/>
      <c r="O611" s="3"/>
      <c r="P611" s="3"/>
      <c r="Q611" s="3"/>
      <c r="R611" s="3"/>
      <c r="S611" s="3"/>
      <c r="T611" s="3"/>
      <c r="U611" s="3"/>
      <c r="V611" s="3"/>
      <c r="W611" s="3"/>
      <c r="X611" s="3"/>
      <c r="Y611" s="3"/>
      <c r="Z611" s="3"/>
      <c r="AA611" s="36"/>
    </row>
    <row r="612" spans="1:27">
      <c r="A612" s="3"/>
      <c r="B612" s="3"/>
      <c r="C612" s="3"/>
      <c r="D612" s="31"/>
      <c r="E612" s="31"/>
      <c r="F612" s="3"/>
      <c r="G612" s="3"/>
      <c r="H612" s="3"/>
      <c r="I612" s="3"/>
      <c r="J612" s="3"/>
      <c r="K612" s="3"/>
      <c r="L612" s="3"/>
      <c r="M612" s="3"/>
      <c r="N612" s="3"/>
      <c r="O612" s="3"/>
      <c r="P612" s="3"/>
      <c r="Q612" s="3"/>
      <c r="R612" s="3"/>
      <c r="S612" s="3"/>
      <c r="T612" s="3"/>
      <c r="U612" s="3"/>
      <c r="V612" s="3"/>
      <c r="W612" s="3"/>
      <c r="X612" s="3"/>
      <c r="Y612" s="3"/>
      <c r="Z612" s="3"/>
      <c r="AA612" s="36"/>
    </row>
    <row r="613" spans="1:27">
      <c r="A613" s="3"/>
      <c r="B613" s="3"/>
      <c r="C613" s="3"/>
      <c r="D613" s="31"/>
      <c r="E613" s="31"/>
      <c r="F613" s="3"/>
      <c r="G613" s="3"/>
      <c r="H613" s="3"/>
      <c r="I613" s="3"/>
      <c r="J613" s="3"/>
      <c r="K613" s="3"/>
      <c r="L613" s="3"/>
      <c r="M613" s="3"/>
      <c r="N613" s="3"/>
      <c r="O613" s="3"/>
      <c r="P613" s="3"/>
      <c r="Q613" s="3"/>
      <c r="R613" s="3"/>
      <c r="S613" s="3"/>
      <c r="T613" s="3"/>
      <c r="U613" s="3"/>
      <c r="V613" s="3"/>
      <c r="W613" s="3"/>
      <c r="X613" s="3"/>
      <c r="Y613" s="3"/>
      <c r="Z613" s="3"/>
      <c r="AA613" s="36"/>
    </row>
    <row r="614" spans="1:27">
      <c r="A614" s="3"/>
      <c r="B614" s="3"/>
      <c r="C614" s="3"/>
      <c r="D614" s="31"/>
      <c r="E614" s="31"/>
      <c r="F614" s="3"/>
      <c r="G614" s="3"/>
      <c r="H614" s="3"/>
      <c r="I614" s="3"/>
      <c r="J614" s="3"/>
      <c r="K614" s="3"/>
      <c r="L614" s="3"/>
      <c r="M614" s="3"/>
      <c r="N614" s="3"/>
      <c r="O614" s="3"/>
      <c r="P614" s="3"/>
      <c r="Q614" s="3"/>
      <c r="R614" s="3"/>
      <c r="S614" s="3"/>
      <c r="T614" s="3"/>
      <c r="U614" s="3"/>
      <c r="V614" s="3"/>
      <c r="W614" s="3"/>
      <c r="X614" s="3"/>
      <c r="Y614" s="3"/>
      <c r="Z614" s="3"/>
      <c r="AA614" s="36"/>
    </row>
    <row r="615" spans="1:27">
      <c r="A615" s="3"/>
      <c r="B615" s="3"/>
      <c r="C615" s="3"/>
      <c r="D615" s="31"/>
      <c r="E615" s="31"/>
      <c r="F615" s="3"/>
      <c r="G615" s="3"/>
      <c r="H615" s="3"/>
      <c r="I615" s="3"/>
      <c r="J615" s="3"/>
      <c r="K615" s="3"/>
      <c r="L615" s="3"/>
      <c r="M615" s="3"/>
      <c r="N615" s="3"/>
      <c r="O615" s="3"/>
      <c r="P615" s="3"/>
      <c r="Q615" s="3"/>
      <c r="R615" s="3"/>
      <c r="S615" s="3"/>
      <c r="T615" s="3"/>
      <c r="U615" s="3"/>
      <c r="V615" s="3"/>
      <c r="W615" s="3"/>
      <c r="X615" s="3"/>
      <c r="Y615" s="3"/>
      <c r="Z615" s="3"/>
      <c r="AA615" s="36"/>
    </row>
    <row r="616" spans="1:27">
      <c r="A616" s="3"/>
      <c r="B616" s="3"/>
      <c r="C616" s="3"/>
      <c r="D616" s="31"/>
      <c r="E616" s="31"/>
      <c r="F616" s="3"/>
      <c r="G616" s="3"/>
      <c r="H616" s="3"/>
      <c r="I616" s="3"/>
      <c r="J616" s="3"/>
      <c r="K616" s="3"/>
      <c r="L616" s="3"/>
      <c r="M616" s="3"/>
      <c r="N616" s="3"/>
      <c r="O616" s="3"/>
      <c r="P616" s="3"/>
      <c r="Q616" s="3"/>
      <c r="R616" s="3"/>
      <c r="S616" s="3"/>
      <c r="T616" s="3"/>
      <c r="U616" s="3"/>
      <c r="V616" s="3"/>
      <c r="W616" s="3"/>
      <c r="X616" s="3"/>
      <c r="Y616" s="3"/>
      <c r="Z616" s="3"/>
      <c r="AA616" s="36"/>
    </row>
    <row r="617" spans="1:27">
      <c r="A617" s="3"/>
      <c r="B617" s="3"/>
      <c r="C617" s="3"/>
      <c r="D617" s="31"/>
      <c r="E617" s="31"/>
      <c r="F617" s="3"/>
      <c r="G617" s="3"/>
      <c r="H617" s="3"/>
      <c r="I617" s="3"/>
      <c r="J617" s="3"/>
      <c r="K617" s="3"/>
      <c r="L617" s="3"/>
      <c r="M617" s="3"/>
      <c r="N617" s="3"/>
      <c r="O617" s="3"/>
      <c r="P617" s="3"/>
      <c r="Q617" s="3"/>
      <c r="R617" s="3"/>
      <c r="S617" s="3"/>
      <c r="T617" s="3"/>
      <c r="U617" s="3"/>
      <c r="V617" s="3"/>
      <c r="W617" s="3"/>
      <c r="X617" s="3"/>
      <c r="Y617" s="3"/>
      <c r="Z617" s="3"/>
      <c r="AA617" s="36"/>
    </row>
    <row r="618" spans="1:27">
      <c r="A618" s="3"/>
      <c r="B618" s="3"/>
      <c r="C618" s="3"/>
      <c r="D618" s="31"/>
      <c r="E618" s="31"/>
      <c r="F618" s="3"/>
      <c r="G618" s="3"/>
      <c r="H618" s="3"/>
      <c r="I618" s="3"/>
      <c r="J618" s="3"/>
      <c r="K618" s="3"/>
      <c r="L618" s="3"/>
      <c r="M618" s="3"/>
      <c r="N618" s="3"/>
      <c r="O618" s="3"/>
      <c r="P618" s="3"/>
      <c r="Q618" s="3"/>
      <c r="R618" s="3"/>
      <c r="S618" s="3"/>
      <c r="T618" s="3"/>
      <c r="U618" s="3"/>
      <c r="V618" s="3"/>
      <c r="W618" s="3"/>
      <c r="X618" s="3"/>
      <c r="Y618" s="3"/>
      <c r="Z618" s="3"/>
      <c r="AA618" s="36"/>
    </row>
    <row r="619" spans="1:27">
      <c r="A619" s="3"/>
      <c r="B619" s="3"/>
      <c r="C619" s="3"/>
      <c r="D619" s="31"/>
      <c r="E619" s="31"/>
      <c r="F619" s="3"/>
      <c r="G619" s="3"/>
      <c r="H619" s="3"/>
      <c r="I619" s="3"/>
      <c r="J619" s="3"/>
      <c r="K619" s="3"/>
      <c r="L619" s="3"/>
      <c r="M619" s="3"/>
      <c r="N619" s="3"/>
      <c r="O619" s="3"/>
      <c r="P619" s="3"/>
      <c r="Q619" s="3"/>
      <c r="R619" s="3"/>
      <c r="S619" s="3"/>
      <c r="T619" s="3"/>
      <c r="U619" s="3"/>
      <c r="V619" s="3"/>
      <c r="W619" s="3"/>
      <c r="X619" s="3"/>
      <c r="Y619" s="3"/>
      <c r="Z619" s="3"/>
      <c r="AA619" s="36"/>
    </row>
    <row r="620" spans="1:27">
      <c r="A620" s="3"/>
      <c r="B620" s="3"/>
      <c r="C620" s="3"/>
      <c r="D620" s="31"/>
      <c r="E620" s="31"/>
      <c r="F620" s="3"/>
      <c r="G620" s="3"/>
      <c r="H620" s="3"/>
      <c r="I620" s="3"/>
      <c r="J620" s="3"/>
      <c r="K620" s="3"/>
      <c r="L620" s="3"/>
      <c r="M620" s="3"/>
      <c r="N620" s="3"/>
      <c r="O620" s="3"/>
      <c r="P620" s="3"/>
      <c r="Q620" s="3"/>
      <c r="R620" s="3"/>
      <c r="S620" s="3"/>
      <c r="T620" s="3"/>
      <c r="U620" s="3"/>
      <c r="V620" s="3"/>
      <c r="W620" s="3"/>
      <c r="X620" s="3"/>
      <c r="Y620" s="3"/>
      <c r="Z620" s="3"/>
      <c r="AA620" s="36"/>
    </row>
    <row r="621" spans="1:27">
      <c r="A621" s="3"/>
      <c r="B621" s="3"/>
      <c r="C621" s="3"/>
      <c r="D621" s="31"/>
      <c r="E621" s="31"/>
      <c r="F621" s="3"/>
      <c r="G621" s="3"/>
      <c r="H621" s="3"/>
      <c r="I621" s="3"/>
      <c r="J621" s="3"/>
      <c r="K621" s="3"/>
      <c r="L621" s="3"/>
      <c r="M621" s="3"/>
      <c r="N621" s="3"/>
      <c r="O621" s="3"/>
      <c r="P621" s="3"/>
      <c r="Q621" s="3"/>
      <c r="R621" s="3"/>
      <c r="S621" s="3"/>
      <c r="T621" s="3"/>
      <c r="U621" s="3"/>
      <c r="V621" s="3"/>
      <c r="W621" s="3"/>
      <c r="X621" s="3"/>
      <c r="Y621" s="3"/>
      <c r="Z621" s="3"/>
      <c r="AA621" s="36"/>
    </row>
    <row r="622" spans="1:27">
      <c r="A622" s="3"/>
      <c r="B622" s="3"/>
      <c r="C622" s="3"/>
      <c r="D622" s="31"/>
      <c r="E622" s="31"/>
      <c r="F622" s="3"/>
      <c r="G622" s="3"/>
      <c r="H622" s="3"/>
      <c r="I622" s="3"/>
      <c r="J622" s="3"/>
      <c r="K622" s="3"/>
      <c r="L622" s="3"/>
      <c r="M622" s="3"/>
      <c r="N622" s="3"/>
      <c r="O622" s="3"/>
      <c r="P622" s="3"/>
      <c r="Q622" s="3"/>
      <c r="R622" s="3"/>
      <c r="S622" s="3"/>
      <c r="T622" s="3"/>
      <c r="U622" s="3"/>
      <c r="V622" s="3"/>
      <c r="W622" s="3"/>
      <c r="X622" s="3"/>
      <c r="Y622" s="3"/>
      <c r="Z622" s="3"/>
      <c r="AA622" s="36"/>
    </row>
    <row r="623" spans="1:27">
      <c r="A623" s="3"/>
      <c r="B623" s="3"/>
      <c r="C623" s="3"/>
      <c r="D623" s="31"/>
      <c r="E623" s="31"/>
      <c r="F623" s="3"/>
      <c r="G623" s="3"/>
      <c r="H623" s="3"/>
      <c r="I623" s="3"/>
      <c r="J623" s="3"/>
      <c r="K623" s="3"/>
      <c r="L623" s="3"/>
      <c r="M623" s="3"/>
      <c r="N623" s="3"/>
      <c r="O623" s="3"/>
      <c r="P623" s="3"/>
      <c r="Q623" s="3"/>
      <c r="R623" s="3"/>
      <c r="S623" s="3"/>
      <c r="T623" s="3"/>
      <c r="U623" s="3"/>
      <c r="V623" s="3"/>
      <c r="W623" s="3"/>
      <c r="X623" s="3"/>
      <c r="Y623" s="3"/>
      <c r="Z623" s="3"/>
      <c r="AA623" s="36"/>
    </row>
    <row r="624" spans="1:27">
      <c r="A624" s="3"/>
      <c r="B624" s="3"/>
      <c r="C624" s="3"/>
      <c r="D624" s="31"/>
      <c r="E624" s="31"/>
      <c r="F624" s="3"/>
      <c r="G624" s="3"/>
      <c r="H624" s="3"/>
      <c r="I624" s="3"/>
      <c r="J624" s="3"/>
      <c r="K624" s="3"/>
      <c r="L624" s="3"/>
      <c r="M624" s="3"/>
      <c r="N624" s="3"/>
      <c r="O624" s="3"/>
      <c r="P624" s="3"/>
      <c r="Q624" s="3"/>
      <c r="R624" s="3"/>
      <c r="S624" s="3"/>
      <c r="T624" s="3"/>
      <c r="U624" s="3"/>
      <c r="V624" s="3"/>
      <c r="W624" s="3"/>
      <c r="X624" s="3"/>
      <c r="Y624" s="3"/>
      <c r="Z624" s="3"/>
      <c r="AA624" s="36"/>
    </row>
    <row r="625" spans="1:27">
      <c r="A625" s="3"/>
      <c r="B625" s="3"/>
      <c r="C625" s="3"/>
      <c r="D625" s="31"/>
      <c r="E625" s="31"/>
      <c r="F625" s="3"/>
      <c r="G625" s="3"/>
      <c r="H625" s="3"/>
      <c r="I625" s="3"/>
      <c r="J625" s="3"/>
      <c r="K625" s="3"/>
      <c r="L625" s="3"/>
      <c r="M625" s="3"/>
      <c r="N625" s="3"/>
      <c r="O625" s="3"/>
      <c r="P625" s="3"/>
      <c r="Q625" s="3"/>
      <c r="R625" s="3"/>
      <c r="S625" s="3"/>
      <c r="T625" s="3"/>
      <c r="U625" s="3"/>
      <c r="V625" s="3"/>
      <c r="W625" s="3"/>
      <c r="X625" s="3"/>
      <c r="Y625" s="3"/>
      <c r="Z625" s="3"/>
      <c r="AA625" s="36"/>
    </row>
    <row r="626" spans="1:27">
      <c r="A626" s="3"/>
      <c r="B626" s="3"/>
      <c r="C626" s="3"/>
      <c r="D626" s="31"/>
      <c r="E626" s="31"/>
      <c r="F626" s="3"/>
      <c r="G626" s="3"/>
      <c r="H626" s="3"/>
      <c r="I626" s="3"/>
      <c r="J626" s="3"/>
      <c r="K626" s="3"/>
      <c r="L626" s="3"/>
      <c r="M626" s="3"/>
      <c r="N626" s="3"/>
      <c r="O626" s="3"/>
      <c r="P626" s="3"/>
      <c r="Q626" s="3"/>
      <c r="R626" s="3"/>
      <c r="S626" s="3"/>
      <c r="T626" s="3"/>
      <c r="U626" s="3"/>
      <c r="V626" s="3"/>
      <c r="W626" s="3"/>
      <c r="X626" s="3"/>
      <c r="Y626" s="3"/>
      <c r="Z626" s="3"/>
      <c r="AA626" s="36"/>
    </row>
    <row r="627" spans="1:27">
      <c r="A627" s="3"/>
      <c r="B627" s="3"/>
      <c r="C627" s="3"/>
      <c r="D627" s="31"/>
      <c r="E627" s="31"/>
      <c r="F627" s="3"/>
      <c r="G627" s="3"/>
      <c r="H627" s="3"/>
      <c r="I627" s="3"/>
      <c r="J627" s="3"/>
      <c r="K627" s="3"/>
      <c r="L627" s="3"/>
      <c r="M627" s="3"/>
      <c r="N627" s="3"/>
      <c r="O627" s="3"/>
      <c r="P627" s="3"/>
      <c r="Q627" s="3"/>
      <c r="R627" s="3"/>
      <c r="S627" s="3"/>
      <c r="T627" s="3"/>
      <c r="U627" s="3"/>
      <c r="V627" s="3"/>
      <c r="W627" s="3"/>
      <c r="X627" s="3"/>
      <c r="Y627" s="3"/>
      <c r="Z627" s="3"/>
      <c r="AA627" s="36"/>
    </row>
    <row r="628" spans="1:27">
      <c r="A628" s="3"/>
      <c r="B628" s="3"/>
      <c r="C628" s="3"/>
      <c r="D628" s="31"/>
      <c r="E628" s="31"/>
      <c r="F628" s="3"/>
      <c r="G628" s="3"/>
      <c r="H628" s="3"/>
      <c r="I628" s="3"/>
      <c r="J628" s="3"/>
      <c r="K628" s="3"/>
      <c r="L628" s="3"/>
      <c r="M628" s="3"/>
      <c r="N628" s="3"/>
      <c r="O628" s="3"/>
      <c r="P628" s="3"/>
      <c r="Q628" s="3"/>
      <c r="R628" s="3"/>
      <c r="S628" s="3"/>
      <c r="T628" s="3"/>
      <c r="U628" s="3"/>
      <c r="V628" s="3"/>
      <c r="W628" s="3"/>
      <c r="X628" s="3"/>
      <c r="Y628" s="3"/>
      <c r="Z628" s="3"/>
      <c r="AA628" s="36"/>
    </row>
    <row r="629" spans="1:27">
      <c r="A629" s="3"/>
      <c r="B629" s="3"/>
      <c r="C629" s="3"/>
      <c r="D629" s="31"/>
      <c r="E629" s="31"/>
      <c r="F629" s="3"/>
      <c r="G629" s="3"/>
      <c r="H629" s="3"/>
      <c r="I629" s="3"/>
      <c r="J629" s="3"/>
      <c r="K629" s="3"/>
      <c r="L629" s="3"/>
      <c r="M629" s="3"/>
      <c r="N629" s="3"/>
      <c r="O629" s="3"/>
      <c r="P629" s="3"/>
      <c r="Q629" s="3"/>
      <c r="R629" s="3"/>
      <c r="S629" s="3"/>
      <c r="T629" s="3"/>
      <c r="U629" s="3"/>
      <c r="V629" s="3"/>
      <c r="W629" s="3"/>
      <c r="X629" s="3"/>
      <c r="Y629" s="3"/>
      <c r="Z629" s="3"/>
      <c r="AA629" s="36"/>
    </row>
    <row r="630" spans="1:27">
      <c r="A630" s="3"/>
      <c r="B630" s="3"/>
      <c r="C630" s="3"/>
      <c r="D630" s="31"/>
      <c r="E630" s="31"/>
      <c r="F630" s="3"/>
      <c r="G630" s="3"/>
      <c r="H630" s="3"/>
      <c r="I630" s="3"/>
      <c r="J630" s="3"/>
      <c r="K630" s="3"/>
      <c r="L630" s="3"/>
      <c r="M630" s="3"/>
      <c r="N630" s="3"/>
      <c r="O630" s="3"/>
      <c r="P630" s="3"/>
      <c r="Q630" s="3"/>
      <c r="R630" s="3"/>
      <c r="S630" s="3"/>
      <c r="T630" s="3"/>
      <c r="U630" s="3"/>
      <c r="V630" s="3"/>
      <c r="W630" s="3"/>
      <c r="X630" s="3"/>
      <c r="Y630" s="3"/>
      <c r="Z630" s="3"/>
      <c r="AA630" s="36"/>
    </row>
    <row r="631" spans="1:27">
      <c r="A631" s="3"/>
      <c r="B631" s="3"/>
      <c r="C631" s="3"/>
      <c r="D631" s="31"/>
      <c r="E631" s="31"/>
      <c r="F631" s="3"/>
      <c r="G631" s="3"/>
      <c r="H631" s="3"/>
      <c r="I631" s="3"/>
      <c r="J631" s="3"/>
      <c r="K631" s="3"/>
      <c r="L631" s="3"/>
      <c r="M631" s="3"/>
      <c r="N631" s="3"/>
      <c r="O631" s="3"/>
      <c r="P631" s="3"/>
      <c r="Q631" s="3"/>
      <c r="R631" s="3"/>
      <c r="S631" s="3"/>
      <c r="T631" s="3"/>
      <c r="U631" s="3"/>
      <c r="V631" s="3"/>
      <c r="W631" s="3"/>
      <c r="X631" s="3"/>
      <c r="Y631" s="3"/>
      <c r="Z631" s="3"/>
      <c r="AA631" s="36"/>
    </row>
    <row r="632" spans="1:27">
      <c r="A632" s="3"/>
      <c r="B632" s="3"/>
      <c r="C632" s="3"/>
      <c r="D632" s="31"/>
      <c r="E632" s="31"/>
      <c r="F632" s="3"/>
      <c r="G632" s="3"/>
      <c r="H632" s="3"/>
      <c r="I632" s="3"/>
      <c r="J632" s="3"/>
      <c r="K632" s="3"/>
      <c r="L632" s="3"/>
      <c r="M632" s="3"/>
      <c r="N632" s="3"/>
      <c r="O632" s="3"/>
      <c r="P632" s="3"/>
      <c r="Q632" s="3"/>
      <c r="R632" s="3"/>
      <c r="S632" s="3"/>
      <c r="T632" s="3"/>
      <c r="U632" s="3"/>
      <c r="V632" s="3"/>
      <c r="W632" s="3"/>
      <c r="X632" s="3"/>
      <c r="Y632" s="3"/>
      <c r="Z632" s="3"/>
      <c r="AA632" s="36"/>
    </row>
    <row r="633" spans="1:27">
      <c r="A633" s="3"/>
      <c r="B633" s="3"/>
      <c r="C633" s="3"/>
      <c r="D633" s="31"/>
      <c r="E633" s="31"/>
      <c r="F633" s="3"/>
      <c r="G633" s="3"/>
      <c r="H633" s="3"/>
      <c r="I633" s="3"/>
      <c r="J633" s="3"/>
      <c r="K633" s="3"/>
      <c r="L633" s="3"/>
      <c r="M633" s="3"/>
      <c r="N633" s="3"/>
      <c r="O633" s="3"/>
      <c r="P633" s="3"/>
      <c r="Q633" s="3"/>
      <c r="R633" s="3"/>
      <c r="S633" s="3"/>
      <c r="T633" s="3"/>
      <c r="U633" s="3"/>
      <c r="V633" s="3"/>
      <c r="W633" s="3"/>
      <c r="X633" s="3"/>
      <c r="Y633" s="3"/>
      <c r="Z633" s="3"/>
      <c r="AA633" s="36"/>
    </row>
    <row r="634" spans="1:27">
      <c r="A634" s="3"/>
      <c r="B634" s="3"/>
      <c r="C634" s="3"/>
      <c r="D634" s="31"/>
      <c r="E634" s="31"/>
      <c r="F634" s="3"/>
      <c r="G634" s="3"/>
      <c r="H634" s="3"/>
      <c r="I634" s="3"/>
      <c r="J634" s="3"/>
      <c r="K634" s="3"/>
      <c r="L634" s="3"/>
      <c r="M634" s="3"/>
      <c r="N634" s="3"/>
      <c r="O634" s="3"/>
      <c r="P634" s="3"/>
      <c r="Q634" s="3"/>
      <c r="R634" s="3"/>
      <c r="S634" s="3"/>
      <c r="T634" s="3"/>
      <c r="U634" s="3"/>
      <c r="V634" s="3"/>
      <c r="W634" s="3"/>
      <c r="X634" s="3"/>
      <c r="Y634" s="3"/>
      <c r="Z634" s="3"/>
      <c r="AA634" s="36"/>
    </row>
    <row r="635" spans="1:27">
      <c r="A635" s="3"/>
      <c r="B635" s="3"/>
      <c r="C635" s="3"/>
      <c r="D635" s="31"/>
      <c r="E635" s="31"/>
      <c r="F635" s="3"/>
      <c r="G635" s="3"/>
      <c r="H635" s="3"/>
      <c r="I635" s="3"/>
      <c r="J635" s="3"/>
      <c r="K635" s="3"/>
      <c r="L635" s="3"/>
      <c r="M635" s="3"/>
      <c r="N635" s="3"/>
      <c r="O635" s="3"/>
      <c r="P635" s="3"/>
      <c r="Q635" s="3"/>
      <c r="R635" s="3"/>
      <c r="S635" s="3"/>
      <c r="T635" s="3"/>
      <c r="U635" s="3"/>
      <c r="V635" s="3"/>
      <c r="W635" s="3"/>
      <c r="X635" s="3"/>
      <c r="Y635" s="3"/>
      <c r="Z635" s="3"/>
      <c r="AA635" s="36"/>
    </row>
    <row r="636" spans="1:27">
      <c r="A636" s="3"/>
      <c r="B636" s="3"/>
      <c r="C636" s="3"/>
      <c r="D636" s="31"/>
      <c r="E636" s="31"/>
      <c r="F636" s="3"/>
      <c r="G636" s="3"/>
      <c r="H636" s="3"/>
      <c r="I636" s="3"/>
      <c r="J636" s="3"/>
      <c r="K636" s="3"/>
      <c r="L636" s="3"/>
      <c r="M636" s="3"/>
      <c r="N636" s="3"/>
      <c r="O636" s="3"/>
      <c r="P636" s="3"/>
      <c r="Q636" s="3"/>
      <c r="R636" s="3"/>
      <c r="S636" s="3"/>
      <c r="T636" s="3"/>
      <c r="U636" s="3"/>
      <c r="V636" s="3"/>
      <c r="W636" s="3"/>
      <c r="X636" s="3"/>
      <c r="Y636" s="3"/>
      <c r="Z636" s="3"/>
      <c r="AA636" s="36"/>
    </row>
    <row r="637" spans="1:27">
      <c r="A637" s="3"/>
      <c r="B637" s="3"/>
      <c r="C637" s="3"/>
      <c r="D637" s="31"/>
      <c r="E637" s="31"/>
      <c r="F637" s="3"/>
      <c r="G637" s="3"/>
      <c r="H637" s="3"/>
      <c r="I637" s="3"/>
      <c r="J637" s="3"/>
      <c r="K637" s="3"/>
      <c r="L637" s="3"/>
      <c r="M637" s="3"/>
      <c r="N637" s="3"/>
      <c r="O637" s="3"/>
      <c r="P637" s="3"/>
      <c r="Q637" s="3"/>
      <c r="R637" s="3"/>
      <c r="S637" s="3"/>
      <c r="T637" s="3"/>
      <c r="U637" s="3"/>
      <c r="V637" s="3"/>
      <c r="W637" s="3"/>
      <c r="X637" s="3"/>
      <c r="Y637" s="3"/>
      <c r="Z637" s="3"/>
      <c r="AA637" s="36"/>
    </row>
    <row r="638" spans="1:27">
      <c r="A638" s="3"/>
      <c r="B638" s="3"/>
      <c r="C638" s="3"/>
      <c r="D638" s="31"/>
      <c r="E638" s="31"/>
      <c r="F638" s="3"/>
      <c r="G638" s="3"/>
      <c r="H638" s="3"/>
      <c r="I638" s="3"/>
      <c r="J638" s="3"/>
      <c r="K638" s="3"/>
      <c r="L638" s="3"/>
      <c r="M638" s="3"/>
      <c r="N638" s="3"/>
      <c r="O638" s="3"/>
      <c r="P638" s="3"/>
      <c r="Q638" s="3"/>
      <c r="R638" s="3"/>
      <c r="S638" s="3"/>
      <c r="T638" s="3"/>
      <c r="U638" s="3"/>
      <c r="V638" s="3"/>
      <c r="W638" s="3"/>
      <c r="X638" s="3"/>
      <c r="Y638" s="3"/>
      <c r="Z638" s="3"/>
      <c r="AA638" s="36"/>
    </row>
    <row r="639" spans="1:27">
      <c r="A639" s="3"/>
      <c r="B639" s="3"/>
      <c r="C639" s="3"/>
      <c r="D639" s="31"/>
      <c r="E639" s="31"/>
      <c r="F639" s="3"/>
      <c r="G639" s="3"/>
      <c r="H639" s="3"/>
      <c r="I639" s="3"/>
      <c r="J639" s="3"/>
      <c r="K639" s="3"/>
      <c r="L639" s="3"/>
      <c r="M639" s="3"/>
      <c r="N639" s="3"/>
      <c r="O639" s="3"/>
      <c r="P639" s="3"/>
      <c r="Q639" s="3"/>
      <c r="R639" s="3"/>
      <c r="S639" s="3"/>
      <c r="T639" s="3"/>
      <c r="U639" s="3"/>
      <c r="V639" s="3"/>
      <c r="W639" s="3"/>
      <c r="X639" s="3"/>
      <c r="Y639" s="3"/>
      <c r="Z639" s="3"/>
      <c r="AA639" s="36"/>
    </row>
    <row r="640" spans="1:27">
      <c r="A640" s="3"/>
      <c r="B640" s="3"/>
      <c r="C640" s="3"/>
      <c r="D640" s="31"/>
      <c r="E640" s="31"/>
      <c r="F640" s="3"/>
      <c r="G640" s="3"/>
      <c r="H640" s="3"/>
      <c r="I640" s="3"/>
      <c r="J640" s="3"/>
      <c r="K640" s="3"/>
      <c r="L640" s="3"/>
      <c r="M640" s="3"/>
      <c r="N640" s="3"/>
      <c r="O640" s="3"/>
      <c r="P640" s="3"/>
      <c r="Q640" s="3"/>
      <c r="R640" s="3"/>
      <c r="S640" s="3"/>
      <c r="T640" s="3"/>
      <c r="U640" s="3"/>
      <c r="V640" s="3"/>
      <c r="W640" s="3"/>
      <c r="X640" s="3"/>
      <c r="Y640" s="3"/>
      <c r="Z640" s="3"/>
      <c r="AA640" s="36"/>
    </row>
    <row r="641" spans="1:27">
      <c r="A641" s="3"/>
      <c r="B641" s="3"/>
      <c r="C641" s="3"/>
      <c r="D641" s="31"/>
      <c r="E641" s="31"/>
      <c r="F641" s="3"/>
      <c r="G641" s="3"/>
      <c r="H641" s="3"/>
      <c r="I641" s="3"/>
      <c r="J641" s="3"/>
      <c r="K641" s="3"/>
      <c r="L641" s="3"/>
      <c r="M641" s="3"/>
      <c r="N641" s="3"/>
      <c r="O641" s="3"/>
      <c r="P641" s="3"/>
      <c r="Q641" s="3"/>
      <c r="R641" s="3"/>
      <c r="S641" s="3"/>
      <c r="T641" s="3"/>
      <c r="U641" s="3"/>
      <c r="V641" s="3"/>
      <c r="W641" s="3"/>
      <c r="X641" s="3"/>
      <c r="Y641" s="3"/>
      <c r="Z641" s="3"/>
      <c r="AA641" s="36"/>
    </row>
    <row r="642" spans="1:27">
      <c r="A642" s="3"/>
      <c r="B642" s="3"/>
      <c r="C642" s="3"/>
      <c r="D642" s="31"/>
      <c r="E642" s="31"/>
      <c r="F642" s="3"/>
      <c r="G642" s="3"/>
      <c r="H642" s="3"/>
      <c r="I642" s="3"/>
      <c r="J642" s="3"/>
      <c r="K642" s="3"/>
      <c r="L642" s="3"/>
      <c r="M642" s="3"/>
      <c r="N642" s="3"/>
      <c r="O642" s="3"/>
      <c r="P642" s="3"/>
      <c r="Q642" s="3"/>
      <c r="R642" s="3"/>
      <c r="S642" s="3"/>
      <c r="T642" s="3"/>
      <c r="U642" s="3"/>
      <c r="V642" s="3"/>
      <c r="W642" s="3"/>
      <c r="X642" s="3"/>
      <c r="Y642" s="3"/>
      <c r="Z642" s="3"/>
      <c r="AA642" s="36"/>
    </row>
    <row r="643" spans="1:27">
      <c r="A643" s="3"/>
      <c r="B643" s="3"/>
      <c r="C643" s="3"/>
      <c r="D643" s="31"/>
      <c r="E643" s="31"/>
      <c r="F643" s="3"/>
      <c r="G643" s="3"/>
      <c r="H643" s="3"/>
      <c r="I643" s="3"/>
      <c r="J643" s="3"/>
      <c r="K643" s="3"/>
      <c r="L643" s="3"/>
      <c r="M643" s="3"/>
      <c r="N643" s="3"/>
      <c r="O643" s="3"/>
      <c r="P643" s="3"/>
      <c r="Q643" s="3"/>
      <c r="R643" s="3"/>
      <c r="S643" s="3"/>
      <c r="T643" s="3"/>
      <c r="U643" s="3"/>
      <c r="V643" s="3"/>
      <c r="W643" s="3"/>
      <c r="X643" s="3"/>
      <c r="Y643" s="3"/>
      <c r="Z643" s="3"/>
      <c r="AA643" s="36"/>
    </row>
    <row r="644" spans="1:27">
      <c r="A644" s="3"/>
      <c r="B644" s="3"/>
      <c r="C644" s="3"/>
      <c r="D644" s="31"/>
      <c r="E644" s="31"/>
      <c r="F644" s="3"/>
      <c r="G644" s="3"/>
      <c r="H644" s="3"/>
      <c r="I644" s="3"/>
      <c r="J644" s="3"/>
      <c r="K644" s="3"/>
      <c r="L644" s="3"/>
      <c r="M644" s="3"/>
      <c r="N644" s="3"/>
      <c r="O644" s="3"/>
      <c r="P644" s="3"/>
      <c r="Q644" s="3"/>
      <c r="R644" s="3"/>
      <c r="S644" s="3"/>
      <c r="T644" s="3"/>
      <c r="U644" s="3"/>
      <c r="V644" s="3"/>
      <c r="W644" s="3"/>
      <c r="X644" s="3"/>
      <c r="Y644" s="3"/>
      <c r="Z644" s="3"/>
      <c r="AA644" s="36"/>
    </row>
    <row r="645" spans="1:27">
      <c r="A645" s="3"/>
      <c r="B645" s="3"/>
      <c r="C645" s="3"/>
      <c r="D645" s="31"/>
      <c r="E645" s="31"/>
      <c r="F645" s="3"/>
      <c r="G645" s="3"/>
      <c r="H645" s="3"/>
      <c r="I645" s="3"/>
      <c r="J645" s="3"/>
      <c r="K645" s="3"/>
      <c r="L645" s="3"/>
      <c r="M645" s="3"/>
      <c r="N645" s="3"/>
      <c r="O645" s="3"/>
      <c r="P645" s="3"/>
      <c r="Q645" s="3"/>
      <c r="R645" s="3"/>
      <c r="S645" s="3"/>
      <c r="T645" s="3"/>
      <c r="U645" s="3"/>
      <c r="V645" s="3"/>
      <c r="W645" s="3"/>
      <c r="X645" s="3"/>
      <c r="Y645" s="3"/>
      <c r="Z645" s="3"/>
      <c r="AA645" s="36"/>
    </row>
    <row r="646" spans="1:27">
      <c r="A646" s="3"/>
      <c r="B646" s="3"/>
      <c r="C646" s="3"/>
      <c r="D646" s="31"/>
      <c r="E646" s="31"/>
      <c r="F646" s="3"/>
      <c r="G646" s="3"/>
      <c r="H646" s="3"/>
      <c r="I646" s="3"/>
      <c r="J646" s="3"/>
      <c r="K646" s="3"/>
      <c r="L646" s="3"/>
      <c r="M646" s="3"/>
      <c r="N646" s="3"/>
      <c r="O646" s="3"/>
      <c r="P646" s="3"/>
      <c r="Q646" s="3"/>
      <c r="R646" s="3"/>
      <c r="S646" s="3"/>
      <c r="T646" s="3"/>
      <c r="U646" s="3"/>
      <c r="V646" s="3"/>
      <c r="W646" s="3"/>
      <c r="X646" s="3"/>
      <c r="Y646" s="3"/>
      <c r="Z646" s="3"/>
      <c r="AA646" s="36"/>
    </row>
    <row r="647" spans="1:27">
      <c r="A647" s="3"/>
      <c r="B647" s="3"/>
      <c r="C647" s="3"/>
      <c r="D647" s="31"/>
      <c r="E647" s="31"/>
      <c r="F647" s="3"/>
      <c r="G647" s="3"/>
      <c r="H647" s="3"/>
      <c r="I647" s="3"/>
      <c r="J647" s="3"/>
      <c r="K647" s="3"/>
      <c r="L647" s="3"/>
      <c r="M647" s="3"/>
      <c r="N647" s="3"/>
      <c r="O647" s="3"/>
      <c r="P647" s="3"/>
      <c r="Q647" s="3"/>
      <c r="R647" s="3"/>
      <c r="S647" s="3"/>
      <c r="T647" s="3"/>
      <c r="U647" s="3"/>
      <c r="V647" s="3"/>
      <c r="W647" s="3"/>
      <c r="X647" s="3"/>
      <c r="Y647" s="3"/>
      <c r="Z647" s="3"/>
      <c r="AA647" s="36"/>
    </row>
    <row r="648" spans="1:27">
      <c r="A648" s="3"/>
      <c r="B648" s="3"/>
      <c r="C648" s="3"/>
      <c r="D648" s="31"/>
      <c r="E648" s="31"/>
      <c r="F648" s="3"/>
      <c r="G648" s="3"/>
      <c r="H648" s="3"/>
      <c r="I648" s="3"/>
      <c r="J648" s="3"/>
      <c r="K648" s="3"/>
      <c r="L648" s="3"/>
      <c r="M648" s="3"/>
      <c r="N648" s="3"/>
      <c r="O648" s="3"/>
      <c r="P648" s="3"/>
      <c r="Q648" s="3"/>
      <c r="R648" s="3"/>
      <c r="S648" s="3"/>
      <c r="T648" s="3"/>
      <c r="U648" s="3"/>
      <c r="V648" s="3"/>
      <c r="W648" s="3"/>
      <c r="X648" s="3"/>
      <c r="Y648" s="3"/>
      <c r="Z648" s="3"/>
      <c r="AA648" s="36"/>
    </row>
    <row r="649" spans="1:27">
      <c r="A649" s="3"/>
      <c r="B649" s="3"/>
      <c r="C649" s="3"/>
      <c r="D649" s="31"/>
      <c r="E649" s="31"/>
      <c r="F649" s="3"/>
      <c r="G649" s="3"/>
      <c r="H649" s="3"/>
      <c r="I649" s="3"/>
      <c r="J649" s="3"/>
      <c r="K649" s="3"/>
      <c r="L649" s="3"/>
      <c r="M649" s="3"/>
      <c r="N649" s="3"/>
      <c r="O649" s="3"/>
      <c r="P649" s="3"/>
      <c r="Q649" s="3"/>
      <c r="R649" s="3"/>
      <c r="S649" s="3"/>
      <c r="T649" s="3"/>
      <c r="U649" s="3"/>
      <c r="V649" s="3"/>
      <c r="W649" s="3"/>
      <c r="X649" s="3"/>
      <c r="Y649" s="3"/>
      <c r="Z649" s="3"/>
      <c r="AA649" s="36"/>
    </row>
    <row r="650" spans="1:27">
      <c r="A650" s="3"/>
      <c r="B650" s="3"/>
      <c r="C650" s="3"/>
      <c r="D650" s="31"/>
      <c r="E650" s="31"/>
      <c r="F650" s="3"/>
      <c r="G650" s="3"/>
      <c r="H650" s="3"/>
      <c r="I650" s="3"/>
      <c r="J650" s="3"/>
      <c r="K650" s="3"/>
      <c r="L650" s="3"/>
      <c r="M650" s="3"/>
      <c r="N650" s="3"/>
      <c r="O650" s="3"/>
      <c r="P650" s="3"/>
      <c r="Q650" s="3"/>
      <c r="R650" s="3"/>
      <c r="S650" s="3"/>
      <c r="T650" s="3"/>
      <c r="U650" s="3"/>
      <c r="V650" s="3"/>
      <c r="W650" s="3"/>
      <c r="X650" s="3"/>
      <c r="Y650" s="3"/>
      <c r="Z650" s="3"/>
      <c r="AA650" s="36"/>
    </row>
    <row r="651" spans="1:27">
      <c r="A651" s="3"/>
      <c r="B651" s="3"/>
      <c r="C651" s="3"/>
      <c r="D651" s="31"/>
      <c r="E651" s="31"/>
      <c r="F651" s="3"/>
      <c r="G651" s="3"/>
      <c r="H651" s="3"/>
      <c r="I651" s="3"/>
      <c r="J651" s="3"/>
      <c r="K651" s="3"/>
      <c r="L651" s="3"/>
      <c r="M651" s="3"/>
      <c r="N651" s="3"/>
      <c r="O651" s="3"/>
      <c r="P651" s="3"/>
      <c r="Q651" s="3"/>
      <c r="R651" s="3"/>
      <c r="S651" s="3"/>
      <c r="T651" s="3"/>
      <c r="U651" s="3"/>
      <c r="V651" s="3"/>
      <c r="W651" s="3"/>
      <c r="X651" s="3"/>
      <c r="Y651" s="3"/>
      <c r="Z651" s="3"/>
      <c r="AA651" s="36"/>
    </row>
    <row r="652" spans="1:27">
      <c r="A652" s="3"/>
      <c r="B652" s="3"/>
      <c r="C652" s="3"/>
      <c r="D652" s="31"/>
      <c r="E652" s="31"/>
      <c r="F652" s="3"/>
      <c r="G652" s="3"/>
      <c r="H652" s="3"/>
      <c r="I652" s="3"/>
      <c r="J652" s="3"/>
      <c r="K652" s="3"/>
      <c r="L652" s="3"/>
      <c r="M652" s="3"/>
      <c r="N652" s="3"/>
      <c r="O652" s="3"/>
      <c r="P652" s="3"/>
      <c r="Q652" s="3"/>
      <c r="R652" s="3"/>
      <c r="S652" s="3"/>
      <c r="T652" s="3"/>
      <c r="U652" s="3"/>
      <c r="V652" s="3"/>
      <c r="W652" s="3"/>
      <c r="X652" s="3"/>
      <c r="Y652" s="3"/>
      <c r="Z652" s="3"/>
      <c r="AA652" s="36"/>
    </row>
    <row r="653" spans="1:27">
      <c r="A653" s="3"/>
      <c r="B653" s="3"/>
      <c r="C653" s="3"/>
      <c r="D653" s="31"/>
      <c r="E653" s="31"/>
      <c r="F653" s="3"/>
      <c r="G653" s="3"/>
      <c r="H653" s="3"/>
      <c r="I653" s="3"/>
      <c r="J653" s="3"/>
      <c r="K653" s="3"/>
      <c r="L653" s="3"/>
      <c r="M653" s="3"/>
      <c r="N653" s="3"/>
      <c r="O653" s="3"/>
      <c r="P653" s="3"/>
      <c r="Q653" s="3"/>
      <c r="R653" s="3"/>
      <c r="S653" s="3"/>
      <c r="T653" s="3"/>
      <c r="U653" s="3"/>
      <c r="V653" s="3"/>
      <c r="W653" s="3"/>
      <c r="X653" s="3"/>
      <c r="Y653" s="3"/>
      <c r="Z653" s="3"/>
      <c r="AA653" s="36"/>
    </row>
    <row r="654" spans="1:27">
      <c r="A654" s="3"/>
      <c r="B654" s="3"/>
      <c r="C654" s="3"/>
      <c r="D654" s="31"/>
      <c r="E654" s="31"/>
      <c r="F654" s="3"/>
      <c r="G654" s="3"/>
      <c r="H654" s="3"/>
      <c r="I654" s="3"/>
      <c r="J654" s="3"/>
      <c r="K654" s="3"/>
      <c r="L654" s="3"/>
      <c r="M654" s="3"/>
      <c r="N654" s="3"/>
      <c r="O654" s="3"/>
      <c r="P654" s="3"/>
      <c r="Q654" s="3"/>
      <c r="R654" s="3"/>
      <c r="S654" s="3"/>
      <c r="T654" s="3"/>
      <c r="U654" s="3"/>
      <c r="V654" s="3"/>
      <c r="W654" s="3"/>
      <c r="X654" s="3"/>
      <c r="Y654" s="3"/>
      <c r="Z654" s="3"/>
      <c r="AA654" s="36"/>
    </row>
    <row r="655" spans="1:27">
      <c r="A655" s="3"/>
      <c r="B655" s="3"/>
      <c r="C655" s="3"/>
      <c r="D655" s="31"/>
      <c r="E655" s="31"/>
      <c r="F655" s="3"/>
      <c r="G655" s="3"/>
      <c r="H655" s="3"/>
      <c r="I655" s="3"/>
      <c r="J655" s="3"/>
      <c r="K655" s="3"/>
      <c r="L655" s="3"/>
      <c r="M655" s="3"/>
      <c r="N655" s="3"/>
      <c r="O655" s="3"/>
      <c r="P655" s="3"/>
      <c r="Q655" s="3"/>
      <c r="R655" s="3"/>
      <c r="S655" s="3"/>
      <c r="T655" s="3"/>
      <c r="U655" s="3"/>
      <c r="V655" s="3"/>
      <c r="W655" s="3"/>
      <c r="X655" s="3"/>
      <c r="Y655" s="3"/>
      <c r="Z655" s="3"/>
      <c r="AA655" s="36"/>
    </row>
    <row r="656" spans="1:27">
      <c r="A656" s="3"/>
      <c r="B656" s="3"/>
      <c r="C656" s="3"/>
      <c r="D656" s="31"/>
      <c r="E656" s="31"/>
      <c r="F656" s="3"/>
      <c r="G656" s="3"/>
      <c r="H656" s="3"/>
      <c r="I656" s="3"/>
      <c r="J656" s="3"/>
      <c r="K656" s="3"/>
      <c r="L656" s="3"/>
      <c r="M656" s="3"/>
      <c r="N656" s="3"/>
      <c r="O656" s="3"/>
      <c r="P656" s="3"/>
      <c r="Q656" s="3"/>
      <c r="R656" s="3"/>
      <c r="S656" s="3"/>
      <c r="T656" s="3"/>
      <c r="U656" s="3"/>
      <c r="V656" s="3"/>
      <c r="W656" s="3"/>
      <c r="X656" s="3"/>
      <c r="Y656" s="3"/>
      <c r="Z656" s="3"/>
      <c r="AA656" s="36"/>
    </row>
    <row r="657" spans="1:27">
      <c r="A657" s="3"/>
      <c r="B657" s="3"/>
      <c r="C657" s="3"/>
      <c r="D657" s="31"/>
      <c r="E657" s="31"/>
      <c r="F657" s="3"/>
      <c r="G657" s="3"/>
      <c r="H657" s="3"/>
      <c r="I657" s="3"/>
      <c r="J657" s="3"/>
      <c r="K657" s="3"/>
      <c r="L657" s="3"/>
      <c r="M657" s="3"/>
      <c r="N657" s="3"/>
      <c r="O657" s="3"/>
      <c r="P657" s="3"/>
      <c r="Q657" s="3"/>
      <c r="R657" s="3"/>
      <c r="S657" s="3"/>
      <c r="T657" s="3"/>
      <c r="U657" s="3"/>
      <c r="V657" s="3"/>
      <c r="W657" s="3"/>
      <c r="X657" s="3"/>
      <c r="Y657" s="3"/>
      <c r="Z657" s="3"/>
      <c r="AA657" s="36"/>
    </row>
    <row r="658" spans="1:27">
      <c r="A658" s="3"/>
      <c r="B658" s="3"/>
      <c r="C658" s="3"/>
      <c r="D658" s="31"/>
      <c r="E658" s="31"/>
      <c r="F658" s="3"/>
      <c r="G658" s="3"/>
      <c r="H658" s="3"/>
      <c r="I658" s="3"/>
      <c r="J658" s="3"/>
      <c r="K658" s="3"/>
      <c r="L658" s="3"/>
      <c r="M658" s="3"/>
      <c r="N658" s="3"/>
      <c r="O658" s="3"/>
      <c r="P658" s="3"/>
      <c r="Q658" s="3"/>
      <c r="R658" s="3"/>
      <c r="S658" s="3"/>
      <c r="T658" s="3"/>
      <c r="U658" s="3"/>
      <c r="V658" s="3"/>
      <c r="W658" s="3"/>
      <c r="X658" s="3"/>
      <c r="Y658" s="3"/>
      <c r="Z658" s="3"/>
      <c r="AA658" s="36"/>
    </row>
    <row r="659" spans="1:27">
      <c r="A659" s="3"/>
      <c r="B659" s="3"/>
      <c r="C659" s="3"/>
      <c r="D659" s="31"/>
      <c r="E659" s="31"/>
      <c r="F659" s="3"/>
      <c r="G659" s="3"/>
      <c r="H659" s="3"/>
      <c r="I659" s="3"/>
      <c r="J659" s="3"/>
      <c r="K659" s="3"/>
      <c r="L659" s="3"/>
      <c r="M659" s="3"/>
      <c r="N659" s="3"/>
      <c r="O659" s="3"/>
      <c r="P659" s="3"/>
      <c r="Q659" s="3"/>
      <c r="R659" s="3"/>
      <c r="S659" s="3"/>
      <c r="T659" s="3"/>
      <c r="U659" s="3"/>
      <c r="V659" s="3"/>
      <c r="W659" s="3"/>
      <c r="X659" s="3"/>
      <c r="Y659" s="3"/>
      <c r="Z659" s="3"/>
      <c r="AA659" s="36"/>
    </row>
    <row r="660" spans="1:27">
      <c r="A660" s="3"/>
      <c r="B660" s="3"/>
      <c r="C660" s="3"/>
      <c r="D660" s="31"/>
      <c r="E660" s="31"/>
      <c r="F660" s="3"/>
      <c r="G660" s="3"/>
      <c r="H660" s="3"/>
      <c r="I660" s="3"/>
      <c r="J660" s="3"/>
      <c r="K660" s="3"/>
      <c r="L660" s="3"/>
      <c r="M660" s="3"/>
      <c r="N660" s="3"/>
      <c r="O660" s="3"/>
      <c r="P660" s="3"/>
      <c r="Q660" s="3"/>
      <c r="R660" s="3"/>
      <c r="S660" s="3"/>
      <c r="T660" s="3"/>
      <c r="U660" s="3"/>
      <c r="V660" s="3"/>
      <c r="W660" s="3"/>
      <c r="X660" s="3"/>
      <c r="Y660" s="3"/>
      <c r="Z660" s="3"/>
      <c r="AA660" s="36"/>
    </row>
    <row r="661" spans="1:27">
      <c r="A661" s="3"/>
      <c r="B661" s="3"/>
      <c r="C661" s="3"/>
      <c r="D661" s="31"/>
      <c r="E661" s="31"/>
      <c r="F661" s="3"/>
      <c r="G661" s="3"/>
      <c r="H661" s="3"/>
      <c r="I661" s="3"/>
      <c r="J661" s="3"/>
      <c r="K661" s="3"/>
      <c r="L661" s="3"/>
      <c r="M661" s="3"/>
      <c r="N661" s="3"/>
      <c r="O661" s="3"/>
      <c r="P661" s="3"/>
      <c r="Q661" s="3"/>
      <c r="R661" s="3"/>
      <c r="S661" s="3"/>
      <c r="T661" s="3"/>
      <c r="U661" s="3"/>
      <c r="V661" s="3"/>
      <c r="W661" s="3"/>
      <c r="X661" s="3"/>
      <c r="Y661" s="3"/>
      <c r="Z661" s="3"/>
      <c r="AA661" s="36"/>
    </row>
    <row r="662" spans="1:27">
      <c r="A662" s="3"/>
      <c r="B662" s="3"/>
      <c r="C662" s="3"/>
      <c r="D662" s="31"/>
      <c r="E662" s="31"/>
      <c r="F662" s="3"/>
      <c r="G662" s="3"/>
      <c r="H662" s="3"/>
      <c r="I662" s="3"/>
      <c r="J662" s="3"/>
      <c r="K662" s="3"/>
      <c r="L662" s="3"/>
      <c r="M662" s="3"/>
      <c r="N662" s="3"/>
      <c r="O662" s="3"/>
      <c r="P662" s="3"/>
      <c r="Q662" s="3"/>
      <c r="R662" s="3"/>
      <c r="S662" s="3"/>
      <c r="T662" s="3"/>
      <c r="U662" s="3"/>
      <c r="V662" s="3"/>
      <c r="W662" s="3"/>
      <c r="X662" s="3"/>
      <c r="Y662" s="3"/>
      <c r="Z662" s="3"/>
      <c r="AA662" s="36"/>
    </row>
    <row r="663" spans="1:27">
      <c r="A663" s="3"/>
      <c r="B663" s="3"/>
      <c r="C663" s="3"/>
      <c r="D663" s="31"/>
      <c r="E663" s="31"/>
      <c r="F663" s="3"/>
      <c r="G663" s="3"/>
      <c r="H663" s="3"/>
      <c r="I663" s="3"/>
      <c r="J663" s="3"/>
      <c r="K663" s="3"/>
      <c r="L663" s="3"/>
      <c r="M663" s="3"/>
      <c r="N663" s="3"/>
      <c r="O663" s="3"/>
      <c r="P663" s="3"/>
      <c r="Q663" s="3"/>
      <c r="R663" s="3"/>
      <c r="S663" s="3"/>
      <c r="T663" s="3"/>
      <c r="U663" s="3"/>
      <c r="V663" s="3"/>
      <c r="W663" s="3"/>
      <c r="X663" s="3"/>
      <c r="Y663" s="3"/>
      <c r="Z663" s="3"/>
      <c r="AA663" s="36"/>
    </row>
    <row r="664" spans="1:27">
      <c r="A664" s="3"/>
      <c r="B664" s="3"/>
      <c r="C664" s="3"/>
      <c r="D664" s="31"/>
      <c r="E664" s="31"/>
      <c r="F664" s="3"/>
      <c r="G664" s="3"/>
      <c r="H664" s="3"/>
      <c r="I664" s="3"/>
      <c r="J664" s="3"/>
      <c r="K664" s="3"/>
      <c r="L664" s="3"/>
      <c r="M664" s="3"/>
      <c r="N664" s="3"/>
      <c r="O664" s="3"/>
      <c r="P664" s="3"/>
      <c r="Q664" s="3"/>
      <c r="R664" s="3"/>
      <c r="S664" s="3"/>
      <c r="T664" s="3"/>
      <c r="U664" s="3"/>
      <c r="V664" s="3"/>
      <c r="W664" s="3"/>
      <c r="X664" s="3"/>
      <c r="Y664" s="3"/>
      <c r="Z664" s="3"/>
      <c r="AA664" s="36"/>
    </row>
    <row r="665" spans="1:27">
      <c r="A665" s="3"/>
      <c r="B665" s="3"/>
      <c r="C665" s="3"/>
      <c r="D665" s="31"/>
      <c r="E665" s="31"/>
      <c r="F665" s="3"/>
      <c r="G665" s="3"/>
      <c r="H665" s="3"/>
      <c r="I665" s="3"/>
      <c r="J665" s="3"/>
      <c r="K665" s="3"/>
      <c r="L665" s="3"/>
      <c r="M665" s="3"/>
      <c r="N665" s="3"/>
      <c r="O665" s="3"/>
      <c r="P665" s="3"/>
      <c r="Q665" s="3"/>
      <c r="R665" s="3"/>
      <c r="S665" s="3"/>
      <c r="T665" s="3"/>
      <c r="U665" s="3"/>
      <c r="V665" s="3"/>
      <c r="W665" s="3"/>
      <c r="X665" s="3"/>
      <c r="Y665" s="3"/>
      <c r="Z665" s="3"/>
      <c r="AA665" s="36"/>
    </row>
    <row r="666" spans="1:27">
      <c r="A666" s="3"/>
      <c r="B666" s="3"/>
      <c r="C666" s="3"/>
      <c r="D666" s="31"/>
      <c r="E666" s="31"/>
      <c r="F666" s="3"/>
      <c r="G666" s="3"/>
      <c r="H666" s="3"/>
      <c r="I666" s="3"/>
      <c r="J666" s="3"/>
      <c r="K666" s="3"/>
      <c r="L666" s="3"/>
      <c r="M666" s="3"/>
      <c r="N666" s="3"/>
      <c r="O666" s="3"/>
      <c r="P666" s="3"/>
      <c r="Q666" s="3"/>
      <c r="R666" s="3"/>
      <c r="S666" s="3"/>
      <c r="T666" s="3"/>
      <c r="U666" s="3"/>
      <c r="V666" s="3"/>
      <c r="W666" s="3"/>
      <c r="X666" s="3"/>
      <c r="Y666" s="3"/>
      <c r="Z666" s="3"/>
      <c r="AA666" s="36"/>
    </row>
    <row r="667" spans="1:27">
      <c r="A667" s="3"/>
      <c r="B667" s="3"/>
      <c r="C667" s="3"/>
      <c r="D667" s="31"/>
      <c r="E667" s="31"/>
      <c r="F667" s="3"/>
      <c r="G667" s="3"/>
      <c r="H667" s="3"/>
      <c r="I667" s="3"/>
      <c r="J667" s="3"/>
      <c r="K667" s="3"/>
      <c r="L667" s="3"/>
      <c r="M667" s="3"/>
      <c r="N667" s="3"/>
      <c r="O667" s="3"/>
      <c r="P667" s="3"/>
      <c r="Q667" s="3"/>
      <c r="R667" s="3"/>
      <c r="S667" s="3"/>
      <c r="T667" s="3"/>
      <c r="U667" s="3"/>
      <c r="V667" s="3"/>
      <c r="W667" s="3"/>
      <c r="X667" s="3"/>
      <c r="Y667" s="3"/>
      <c r="Z667" s="3"/>
      <c r="AA667" s="36"/>
    </row>
    <row r="668" spans="1:27">
      <c r="A668" s="3"/>
      <c r="B668" s="3"/>
      <c r="C668" s="3"/>
      <c r="D668" s="31"/>
      <c r="E668" s="31"/>
      <c r="F668" s="3"/>
      <c r="G668" s="3"/>
      <c r="H668" s="3"/>
      <c r="I668" s="3"/>
      <c r="J668" s="3"/>
      <c r="K668" s="3"/>
      <c r="L668" s="3"/>
      <c r="M668" s="3"/>
      <c r="N668" s="3"/>
      <c r="O668" s="3"/>
      <c r="P668" s="3"/>
      <c r="Q668" s="3"/>
      <c r="R668" s="3"/>
      <c r="S668" s="3"/>
      <c r="T668" s="3"/>
      <c r="U668" s="3"/>
      <c r="V668" s="3"/>
      <c r="W668" s="3"/>
      <c r="X668" s="3"/>
      <c r="Y668" s="3"/>
      <c r="Z668" s="3"/>
      <c r="AA668" s="36"/>
    </row>
    <row r="669" spans="1:27">
      <c r="A669" s="3"/>
      <c r="B669" s="3"/>
      <c r="C669" s="3"/>
      <c r="D669" s="31"/>
      <c r="E669" s="31"/>
      <c r="F669" s="3"/>
      <c r="G669" s="3"/>
      <c r="H669" s="3"/>
      <c r="I669" s="3"/>
      <c r="J669" s="3"/>
      <c r="K669" s="3"/>
      <c r="L669" s="3"/>
      <c r="M669" s="3"/>
      <c r="N669" s="3"/>
      <c r="O669" s="3"/>
      <c r="P669" s="3"/>
      <c r="Q669" s="3"/>
      <c r="R669" s="3"/>
      <c r="S669" s="3"/>
      <c r="T669" s="3"/>
      <c r="U669" s="3"/>
      <c r="V669" s="3"/>
      <c r="W669" s="3"/>
      <c r="X669" s="3"/>
      <c r="Y669" s="3"/>
      <c r="Z669" s="3"/>
      <c r="AA669" s="36"/>
    </row>
    <row r="670" spans="1:27">
      <c r="A670" s="3"/>
      <c r="B670" s="3"/>
      <c r="C670" s="3"/>
      <c r="D670" s="31"/>
      <c r="E670" s="31"/>
      <c r="F670" s="3"/>
      <c r="G670" s="3"/>
      <c r="H670" s="3"/>
      <c r="I670" s="3"/>
      <c r="J670" s="3"/>
      <c r="K670" s="3"/>
      <c r="L670" s="3"/>
      <c r="M670" s="3"/>
      <c r="N670" s="3"/>
      <c r="O670" s="3"/>
      <c r="P670" s="3"/>
      <c r="Q670" s="3"/>
      <c r="R670" s="3"/>
      <c r="S670" s="3"/>
      <c r="T670" s="3"/>
      <c r="U670" s="3"/>
      <c r="V670" s="3"/>
      <c r="W670" s="3"/>
      <c r="X670" s="3"/>
      <c r="Y670" s="3"/>
      <c r="Z670" s="3"/>
      <c r="AA670" s="36"/>
    </row>
    <row r="671" spans="1:27">
      <c r="A671" s="3"/>
      <c r="B671" s="3"/>
      <c r="C671" s="3"/>
      <c r="D671" s="31"/>
      <c r="E671" s="31"/>
      <c r="F671" s="3"/>
      <c r="G671" s="3"/>
      <c r="H671" s="3"/>
      <c r="I671" s="3"/>
      <c r="J671" s="3"/>
      <c r="K671" s="3"/>
      <c r="L671" s="3"/>
      <c r="M671" s="3"/>
      <c r="N671" s="3"/>
      <c r="O671" s="3"/>
      <c r="P671" s="3"/>
      <c r="Q671" s="3"/>
      <c r="R671" s="3"/>
      <c r="S671" s="3"/>
      <c r="T671" s="3"/>
      <c r="U671" s="3"/>
      <c r="V671" s="3"/>
      <c r="W671" s="3"/>
      <c r="X671" s="3"/>
      <c r="Y671" s="3"/>
      <c r="Z671" s="3"/>
      <c r="AA671" s="36"/>
    </row>
    <row r="672" spans="1:27">
      <c r="A672" s="3"/>
      <c r="B672" s="3"/>
      <c r="C672" s="3"/>
      <c r="D672" s="31"/>
      <c r="E672" s="31"/>
      <c r="F672" s="3"/>
      <c r="G672" s="3"/>
      <c r="H672" s="3"/>
      <c r="I672" s="3"/>
      <c r="J672" s="3"/>
      <c r="K672" s="3"/>
      <c r="L672" s="3"/>
      <c r="M672" s="3"/>
      <c r="N672" s="3"/>
      <c r="O672" s="3"/>
      <c r="P672" s="3"/>
      <c r="Q672" s="3"/>
      <c r="R672" s="3"/>
      <c r="S672" s="3"/>
      <c r="T672" s="3"/>
      <c r="U672" s="3"/>
      <c r="V672" s="3"/>
      <c r="W672" s="3"/>
      <c r="X672" s="3"/>
      <c r="Y672" s="3"/>
      <c r="Z672" s="3"/>
      <c r="AA672" s="36"/>
    </row>
    <row r="673" spans="1:27">
      <c r="A673" s="3"/>
      <c r="B673" s="3"/>
      <c r="C673" s="3"/>
      <c r="D673" s="31"/>
      <c r="E673" s="31"/>
      <c r="F673" s="3"/>
      <c r="G673" s="3"/>
      <c r="H673" s="3"/>
      <c r="I673" s="3"/>
      <c r="J673" s="3"/>
      <c r="K673" s="3"/>
      <c r="L673" s="3"/>
      <c r="M673" s="3"/>
      <c r="N673" s="3"/>
      <c r="O673" s="3"/>
      <c r="P673" s="3"/>
      <c r="Q673" s="3"/>
      <c r="R673" s="3"/>
      <c r="S673" s="3"/>
      <c r="T673" s="3"/>
      <c r="U673" s="3"/>
      <c r="V673" s="3"/>
      <c r="W673" s="3"/>
      <c r="X673" s="3"/>
      <c r="Y673" s="3"/>
      <c r="Z673" s="3"/>
      <c r="AA673" s="36"/>
    </row>
    <row r="674" spans="1:27">
      <c r="A674" s="3"/>
      <c r="B674" s="3"/>
      <c r="C674" s="3"/>
      <c r="D674" s="31"/>
      <c r="E674" s="31"/>
      <c r="F674" s="3"/>
      <c r="G674" s="3"/>
      <c r="H674" s="3"/>
      <c r="I674" s="3"/>
      <c r="J674" s="3"/>
      <c r="K674" s="3"/>
      <c r="L674" s="3"/>
      <c r="M674" s="3"/>
      <c r="N674" s="3"/>
      <c r="O674" s="3"/>
      <c r="P674" s="3"/>
      <c r="Q674" s="3"/>
      <c r="R674" s="3"/>
      <c r="S674" s="3"/>
      <c r="T674" s="3"/>
      <c r="U674" s="3"/>
      <c r="V674" s="3"/>
      <c r="W674" s="3"/>
      <c r="X674" s="3"/>
      <c r="Y674" s="3"/>
      <c r="Z674" s="3"/>
      <c r="AA674" s="36"/>
    </row>
    <row r="675" spans="1:27">
      <c r="A675" s="3"/>
      <c r="B675" s="3"/>
      <c r="C675" s="3"/>
      <c r="D675" s="31"/>
      <c r="E675" s="31"/>
      <c r="F675" s="3"/>
      <c r="G675" s="3"/>
      <c r="H675" s="3"/>
      <c r="I675" s="3"/>
      <c r="J675" s="3"/>
      <c r="K675" s="3"/>
      <c r="L675" s="3"/>
      <c r="M675" s="3"/>
      <c r="N675" s="3"/>
      <c r="O675" s="3"/>
      <c r="P675" s="3"/>
      <c r="Q675" s="3"/>
      <c r="R675" s="3"/>
      <c r="S675" s="3"/>
      <c r="T675" s="3"/>
      <c r="U675" s="3"/>
      <c r="V675" s="3"/>
      <c r="W675" s="3"/>
      <c r="X675" s="3"/>
      <c r="Y675" s="3"/>
      <c r="Z675" s="3"/>
      <c r="AA675" s="36"/>
    </row>
    <row r="676" spans="1:27">
      <c r="A676" s="3"/>
      <c r="B676" s="3"/>
      <c r="C676" s="3"/>
      <c r="D676" s="31"/>
      <c r="E676" s="31"/>
      <c r="F676" s="3"/>
      <c r="G676" s="3"/>
      <c r="H676" s="3"/>
      <c r="I676" s="3"/>
      <c r="J676" s="3"/>
      <c r="K676" s="3"/>
      <c r="L676" s="3"/>
      <c r="M676" s="3"/>
      <c r="N676" s="3"/>
      <c r="O676" s="3"/>
      <c r="P676" s="3"/>
      <c r="Q676" s="3"/>
      <c r="R676" s="3"/>
      <c r="S676" s="3"/>
      <c r="T676" s="3"/>
      <c r="U676" s="3"/>
      <c r="V676" s="3"/>
      <c r="W676" s="3"/>
      <c r="X676" s="3"/>
      <c r="Y676" s="3"/>
      <c r="Z676" s="3"/>
      <c r="AA676" s="36"/>
    </row>
    <row r="677" spans="1:27">
      <c r="A677" s="3"/>
      <c r="B677" s="3"/>
      <c r="C677" s="3"/>
      <c r="D677" s="31"/>
      <c r="E677" s="31"/>
      <c r="F677" s="3"/>
      <c r="G677" s="3"/>
      <c r="H677" s="3"/>
      <c r="I677" s="3"/>
      <c r="J677" s="3"/>
      <c r="K677" s="3"/>
      <c r="L677" s="3"/>
      <c r="M677" s="3"/>
      <c r="N677" s="3"/>
      <c r="O677" s="3"/>
      <c r="P677" s="3"/>
      <c r="Q677" s="3"/>
      <c r="R677" s="3"/>
      <c r="S677" s="3"/>
      <c r="T677" s="3"/>
      <c r="U677" s="3"/>
      <c r="V677" s="3"/>
      <c r="W677" s="3"/>
      <c r="X677" s="3"/>
      <c r="Y677" s="3"/>
      <c r="Z677" s="3"/>
      <c r="AA677" s="36"/>
    </row>
    <row r="678" spans="1:27">
      <c r="A678" s="3"/>
      <c r="B678" s="3"/>
      <c r="C678" s="3"/>
      <c r="D678" s="31"/>
      <c r="E678" s="31"/>
      <c r="F678" s="3"/>
      <c r="G678" s="3"/>
      <c r="H678" s="3"/>
      <c r="I678" s="3"/>
      <c r="J678" s="3"/>
      <c r="K678" s="3"/>
      <c r="L678" s="3"/>
      <c r="M678" s="3"/>
      <c r="N678" s="3"/>
      <c r="O678" s="3"/>
      <c r="P678" s="3"/>
      <c r="Q678" s="3"/>
      <c r="R678" s="3"/>
      <c r="S678" s="3"/>
      <c r="T678" s="3"/>
      <c r="U678" s="3"/>
      <c r="V678" s="3"/>
      <c r="W678" s="3"/>
      <c r="X678" s="3"/>
      <c r="Y678" s="3"/>
      <c r="Z678" s="3"/>
      <c r="AA678" s="36"/>
    </row>
    <row r="679" spans="1:27">
      <c r="A679" s="3"/>
      <c r="B679" s="3"/>
      <c r="C679" s="3"/>
      <c r="D679" s="31"/>
      <c r="E679" s="31"/>
      <c r="F679" s="3"/>
      <c r="G679" s="3"/>
      <c r="H679" s="3"/>
      <c r="I679" s="3"/>
      <c r="J679" s="3"/>
      <c r="K679" s="3"/>
      <c r="L679" s="3"/>
      <c r="M679" s="3"/>
      <c r="N679" s="3"/>
      <c r="O679" s="3"/>
      <c r="P679" s="3"/>
      <c r="Q679" s="3"/>
      <c r="R679" s="3"/>
      <c r="S679" s="3"/>
      <c r="T679" s="3"/>
      <c r="U679" s="3"/>
      <c r="V679" s="3"/>
      <c r="W679" s="3"/>
      <c r="X679" s="3"/>
      <c r="Y679" s="3"/>
      <c r="Z679" s="3"/>
      <c r="AA679" s="36"/>
    </row>
    <row r="680" spans="1:27">
      <c r="A680" s="3"/>
      <c r="B680" s="3"/>
      <c r="C680" s="3"/>
      <c r="D680" s="31"/>
      <c r="E680" s="31"/>
      <c r="F680" s="3"/>
      <c r="G680" s="3"/>
      <c r="H680" s="3"/>
      <c r="I680" s="3"/>
      <c r="J680" s="3"/>
      <c r="K680" s="3"/>
      <c r="L680" s="3"/>
      <c r="M680" s="3"/>
      <c r="N680" s="3"/>
      <c r="O680" s="3"/>
      <c r="P680" s="3"/>
      <c r="Q680" s="3"/>
      <c r="R680" s="3"/>
      <c r="S680" s="3"/>
      <c r="T680" s="3"/>
      <c r="U680" s="3"/>
      <c r="V680" s="3"/>
      <c r="W680" s="3"/>
      <c r="X680" s="3"/>
      <c r="Y680" s="3"/>
      <c r="Z680" s="3"/>
      <c r="AA680" s="36"/>
    </row>
    <row r="681" spans="1:27">
      <c r="A681" s="3"/>
      <c r="B681" s="3"/>
      <c r="C681" s="3"/>
      <c r="D681" s="31"/>
      <c r="E681" s="31"/>
      <c r="F681" s="3"/>
      <c r="G681" s="3"/>
      <c r="H681" s="3"/>
      <c r="I681" s="3"/>
      <c r="J681" s="3"/>
      <c r="K681" s="3"/>
      <c r="L681" s="3"/>
      <c r="M681" s="3"/>
      <c r="N681" s="3"/>
      <c r="O681" s="3"/>
      <c r="P681" s="3"/>
      <c r="Q681" s="3"/>
      <c r="R681" s="3"/>
      <c r="S681" s="3"/>
      <c r="T681" s="3"/>
      <c r="U681" s="3"/>
      <c r="V681" s="3"/>
      <c r="W681" s="3"/>
      <c r="X681" s="3"/>
      <c r="Y681" s="3"/>
      <c r="Z681" s="3"/>
      <c r="AA681" s="36"/>
    </row>
    <row r="682" spans="1:27">
      <c r="A682" s="3"/>
      <c r="B682" s="3"/>
      <c r="C682" s="3"/>
      <c r="D682" s="31"/>
      <c r="E682" s="31"/>
      <c r="F682" s="3"/>
      <c r="G682" s="3"/>
      <c r="H682" s="3"/>
      <c r="I682" s="3"/>
      <c r="J682" s="3"/>
      <c r="K682" s="3"/>
      <c r="L682" s="3"/>
      <c r="M682" s="3"/>
      <c r="N682" s="3"/>
      <c r="O682" s="3"/>
      <c r="P682" s="3"/>
      <c r="Q682" s="3"/>
      <c r="R682" s="3"/>
      <c r="S682" s="3"/>
      <c r="T682" s="3"/>
      <c r="U682" s="3"/>
      <c r="V682" s="3"/>
      <c r="W682" s="3"/>
      <c r="X682" s="3"/>
      <c r="Y682" s="3"/>
      <c r="Z682" s="3"/>
      <c r="AA682" s="36"/>
    </row>
    <row r="683" spans="1:27">
      <c r="A683" s="3"/>
      <c r="B683" s="3"/>
      <c r="C683" s="3"/>
      <c r="D683" s="31"/>
      <c r="E683" s="31"/>
      <c r="F683" s="3"/>
      <c r="G683" s="3"/>
      <c r="H683" s="3"/>
      <c r="I683" s="3"/>
      <c r="J683" s="3"/>
      <c r="K683" s="3"/>
      <c r="L683" s="3"/>
      <c r="M683" s="3"/>
      <c r="N683" s="3"/>
      <c r="O683" s="3"/>
      <c r="P683" s="3"/>
      <c r="Q683" s="3"/>
      <c r="R683" s="3"/>
      <c r="S683" s="3"/>
      <c r="T683" s="3"/>
      <c r="U683" s="3"/>
      <c r="V683" s="3"/>
      <c r="W683" s="3"/>
      <c r="X683" s="3"/>
      <c r="Y683" s="3"/>
      <c r="Z683" s="3"/>
      <c r="AA683" s="36"/>
    </row>
    <row r="684" spans="1:27">
      <c r="A684" s="3"/>
      <c r="B684" s="3"/>
      <c r="C684" s="3"/>
      <c r="D684" s="31"/>
      <c r="E684" s="31"/>
      <c r="F684" s="3"/>
      <c r="G684" s="3"/>
      <c r="H684" s="3"/>
      <c r="I684" s="3"/>
      <c r="J684" s="3"/>
      <c r="K684" s="3"/>
      <c r="L684" s="3"/>
      <c r="M684" s="3"/>
      <c r="N684" s="3"/>
      <c r="O684" s="3"/>
      <c r="P684" s="3"/>
      <c r="Q684" s="3"/>
      <c r="R684" s="3"/>
      <c r="S684" s="3"/>
      <c r="T684" s="3"/>
      <c r="U684" s="3"/>
      <c r="V684" s="3"/>
      <c r="W684" s="3"/>
      <c r="X684" s="3"/>
      <c r="Y684" s="3"/>
      <c r="Z684" s="3"/>
      <c r="AA684" s="36"/>
    </row>
    <row r="685" spans="1:27">
      <c r="A685" s="3"/>
      <c r="B685" s="3"/>
      <c r="C685" s="3"/>
      <c r="D685" s="31"/>
      <c r="E685" s="31"/>
      <c r="F685" s="3"/>
      <c r="G685" s="3"/>
      <c r="H685" s="3"/>
      <c r="I685" s="3"/>
      <c r="J685" s="3"/>
      <c r="K685" s="3"/>
      <c r="L685" s="3"/>
      <c r="M685" s="3"/>
      <c r="N685" s="3"/>
      <c r="O685" s="3"/>
      <c r="P685" s="3"/>
      <c r="Q685" s="3"/>
      <c r="R685" s="3"/>
      <c r="S685" s="3"/>
      <c r="T685" s="3"/>
      <c r="U685" s="3"/>
      <c r="V685" s="3"/>
      <c r="W685" s="3"/>
      <c r="X685" s="3"/>
      <c r="Y685" s="3"/>
      <c r="Z685" s="3"/>
      <c r="AA685" s="36"/>
    </row>
    <row r="686" spans="1:27">
      <c r="A686" s="3"/>
      <c r="B686" s="3"/>
      <c r="C686" s="3"/>
      <c r="D686" s="31"/>
      <c r="E686" s="31"/>
      <c r="F686" s="3"/>
      <c r="G686" s="3"/>
      <c r="H686" s="3"/>
      <c r="I686" s="3"/>
      <c r="J686" s="3"/>
      <c r="K686" s="3"/>
      <c r="L686" s="3"/>
      <c r="M686" s="3"/>
      <c r="N686" s="3"/>
      <c r="O686" s="3"/>
      <c r="P686" s="3"/>
      <c r="Q686" s="3"/>
      <c r="R686" s="3"/>
      <c r="S686" s="3"/>
      <c r="T686" s="3"/>
      <c r="U686" s="3"/>
      <c r="V686" s="3"/>
      <c r="W686" s="3"/>
      <c r="X686" s="3"/>
      <c r="Y686" s="3"/>
      <c r="Z686" s="3"/>
      <c r="AA686" s="36"/>
    </row>
    <row r="687" spans="1:27">
      <c r="A687" s="3"/>
      <c r="B687" s="3"/>
      <c r="C687" s="3"/>
      <c r="D687" s="31"/>
      <c r="E687" s="31"/>
      <c r="F687" s="3"/>
      <c r="G687" s="3"/>
      <c r="H687" s="3"/>
      <c r="I687" s="3"/>
      <c r="J687" s="3"/>
      <c r="K687" s="3"/>
      <c r="L687" s="3"/>
      <c r="M687" s="3"/>
      <c r="N687" s="3"/>
      <c r="O687" s="3"/>
      <c r="P687" s="3"/>
      <c r="Q687" s="3"/>
      <c r="R687" s="3"/>
      <c r="S687" s="3"/>
      <c r="T687" s="3"/>
      <c r="U687" s="3"/>
      <c r="V687" s="3"/>
      <c r="W687" s="3"/>
      <c r="X687" s="3"/>
      <c r="Y687" s="3"/>
      <c r="Z687" s="3"/>
      <c r="AA687" s="36"/>
    </row>
    <row r="688" spans="1:27">
      <c r="A688" s="3"/>
      <c r="B688" s="3"/>
      <c r="C688" s="3"/>
      <c r="D688" s="31"/>
      <c r="E688" s="31"/>
      <c r="F688" s="3"/>
      <c r="G688" s="3"/>
      <c r="H688" s="3"/>
      <c r="I688" s="3"/>
      <c r="J688" s="3"/>
      <c r="K688" s="3"/>
      <c r="L688" s="3"/>
      <c r="M688" s="3"/>
      <c r="N688" s="3"/>
      <c r="O688" s="3"/>
      <c r="P688" s="3"/>
      <c r="Q688" s="3"/>
      <c r="R688" s="3"/>
      <c r="S688" s="3"/>
      <c r="T688" s="3"/>
      <c r="U688" s="3"/>
      <c r="V688" s="3"/>
      <c r="W688" s="3"/>
      <c r="X688" s="3"/>
      <c r="Y688" s="3"/>
      <c r="Z688" s="3"/>
      <c r="AA688" s="36"/>
    </row>
    <row r="689" spans="1:27">
      <c r="A689" s="3"/>
      <c r="B689" s="3"/>
      <c r="C689" s="3"/>
      <c r="D689" s="31"/>
      <c r="E689" s="31"/>
      <c r="F689" s="3"/>
      <c r="G689" s="3"/>
      <c r="H689" s="3"/>
      <c r="I689" s="3"/>
      <c r="J689" s="3"/>
      <c r="K689" s="3"/>
      <c r="L689" s="3"/>
      <c r="M689" s="3"/>
      <c r="N689" s="3"/>
      <c r="O689" s="3"/>
      <c r="P689" s="3"/>
      <c r="Q689" s="3"/>
      <c r="R689" s="3"/>
      <c r="S689" s="3"/>
      <c r="T689" s="3"/>
      <c r="U689" s="3"/>
      <c r="V689" s="3"/>
      <c r="W689" s="3"/>
      <c r="X689" s="3"/>
      <c r="Y689" s="3"/>
      <c r="Z689" s="3"/>
      <c r="AA689" s="36"/>
    </row>
    <row r="690" spans="1:27">
      <c r="A690" s="3"/>
      <c r="B690" s="3"/>
      <c r="C690" s="3"/>
      <c r="D690" s="31"/>
      <c r="E690" s="31"/>
      <c r="F690" s="3"/>
      <c r="G690" s="3"/>
      <c r="H690" s="3"/>
      <c r="I690" s="3"/>
      <c r="J690" s="3"/>
      <c r="K690" s="3"/>
      <c r="L690" s="3"/>
      <c r="M690" s="3"/>
      <c r="N690" s="3"/>
      <c r="O690" s="3"/>
      <c r="P690" s="3"/>
      <c r="Q690" s="3"/>
      <c r="R690" s="3"/>
      <c r="S690" s="3"/>
      <c r="T690" s="3"/>
      <c r="U690" s="3"/>
      <c r="V690" s="3"/>
      <c r="W690" s="3"/>
      <c r="X690" s="3"/>
      <c r="Y690" s="3"/>
      <c r="Z690" s="3"/>
      <c r="AA690" s="36"/>
    </row>
    <row r="691" spans="1:27">
      <c r="A691" s="3"/>
      <c r="B691" s="3"/>
      <c r="C691" s="3"/>
      <c r="D691" s="31"/>
      <c r="E691" s="31"/>
      <c r="F691" s="3"/>
      <c r="G691" s="3"/>
      <c r="H691" s="3"/>
      <c r="I691" s="3"/>
      <c r="J691" s="3"/>
      <c r="K691" s="3"/>
      <c r="L691" s="3"/>
      <c r="M691" s="3"/>
      <c r="N691" s="3"/>
      <c r="O691" s="3"/>
      <c r="P691" s="3"/>
      <c r="Q691" s="3"/>
      <c r="R691" s="3"/>
      <c r="S691" s="3"/>
      <c r="T691" s="3"/>
      <c r="U691" s="3"/>
      <c r="V691" s="3"/>
      <c r="W691" s="3"/>
      <c r="X691" s="3"/>
      <c r="Y691" s="3"/>
      <c r="Z691" s="3"/>
      <c r="AA691" s="36"/>
    </row>
    <row r="692" spans="1:27">
      <c r="A692" s="3"/>
      <c r="B692" s="3"/>
      <c r="C692" s="3"/>
      <c r="D692" s="31"/>
      <c r="E692" s="31"/>
      <c r="F692" s="3"/>
      <c r="G692" s="3"/>
      <c r="H692" s="3"/>
      <c r="I692" s="3"/>
      <c r="J692" s="3"/>
      <c r="K692" s="3"/>
      <c r="L692" s="3"/>
      <c r="M692" s="3"/>
      <c r="N692" s="3"/>
      <c r="O692" s="3"/>
      <c r="P692" s="3"/>
      <c r="Q692" s="3"/>
      <c r="R692" s="3"/>
      <c r="S692" s="3"/>
      <c r="T692" s="3"/>
      <c r="U692" s="3"/>
      <c r="V692" s="3"/>
      <c r="W692" s="3"/>
      <c r="X692" s="3"/>
      <c r="Y692" s="3"/>
      <c r="Z692" s="3"/>
      <c r="AA692" s="36"/>
    </row>
    <row r="693" spans="1:27">
      <c r="A693" s="3"/>
      <c r="B693" s="3"/>
      <c r="C693" s="3"/>
      <c r="D693" s="31"/>
      <c r="E693" s="31"/>
      <c r="F693" s="3"/>
      <c r="G693" s="3"/>
      <c r="H693" s="3"/>
      <c r="I693" s="3"/>
      <c r="J693" s="3"/>
      <c r="K693" s="3"/>
      <c r="L693" s="3"/>
      <c r="M693" s="3"/>
      <c r="N693" s="3"/>
      <c r="O693" s="3"/>
      <c r="P693" s="3"/>
      <c r="Q693" s="3"/>
      <c r="R693" s="3"/>
      <c r="S693" s="3"/>
      <c r="T693" s="3"/>
      <c r="U693" s="3"/>
      <c r="V693" s="3"/>
      <c r="W693" s="3"/>
      <c r="X693" s="3"/>
      <c r="Y693" s="3"/>
      <c r="Z693" s="3"/>
      <c r="AA693" s="36"/>
    </row>
    <row r="694" spans="1:27">
      <c r="A694" s="3"/>
      <c r="B694" s="3"/>
      <c r="C694" s="3"/>
      <c r="D694" s="31"/>
      <c r="E694" s="31"/>
      <c r="F694" s="3"/>
      <c r="G694" s="3"/>
      <c r="H694" s="3"/>
      <c r="I694" s="3"/>
      <c r="J694" s="3"/>
      <c r="K694" s="3"/>
      <c r="L694" s="3"/>
      <c r="M694" s="3"/>
      <c r="N694" s="3"/>
      <c r="O694" s="3"/>
      <c r="P694" s="3"/>
      <c r="Q694" s="3"/>
      <c r="R694" s="3"/>
      <c r="S694" s="3"/>
      <c r="T694" s="3"/>
      <c r="U694" s="3"/>
      <c r="V694" s="3"/>
      <c r="W694" s="3"/>
      <c r="X694" s="3"/>
      <c r="Y694" s="3"/>
      <c r="Z694" s="3"/>
      <c r="AA694" s="36"/>
    </row>
    <row r="695" spans="1:27">
      <c r="A695" s="3"/>
      <c r="B695" s="3"/>
      <c r="C695" s="3"/>
      <c r="D695" s="31"/>
      <c r="E695" s="31"/>
      <c r="F695" s="3"/>
      <c r="G695" s="3"/>
      <c r="H695" s="3"/>
      <c r="I695" s="3"/>
      <c r="J695" s="3"/>
      <c r="K695" s="3"/>
      <c r="L695" s="3"/>
      <c r="M695" s="3"/>
      <c r="N695" s="3"/>
      <c r="O695" s="3"/>
      <c r="P695" s="3"/>
      <c r="Q695" s="3"/>
      <c r="R695" s="3"/>
      <c r="S695" s="3"/>
      <c r="T695" s="3"/>
      <c r="U695" s="3"/>
      <c r="V695" s="3"/>
      <c r="W695" s="3"/>
      <c r="X695" s="3"/>
      <c r="Y695" s="3"/>
      <c r="Z695" s="3"/>
      <c r="AA695" s="36"/>
    </row>
    <row r="696" spans="1:27">
      <c r="A696" s="3"/>
      <c r="B696" s="3"/>
      <c r="C696" s="3"/>
      <c r="D696" s="31"/>
      <c r="E696" s="31"/>
      <c r="F696" s="3"/>
      <c r="G696" s="3"/>
      <c r="H696" s="3"/>
      <c r="I696" s="3"/>
      <c r="J696" s="3"/>
      <c r="K696" s="3"/>
      <c r="L696" s="3"/>
      <c r="M696" s="3"/>
      <c r="N696" s="3"/>
      <c r="O696" s="3"/>
      <c r="P696" s="3"/>
      <c r="Q696" s="3"/>
      <c r="R696" s="3"/>
      <c r="S696" s="3"/>
      <c r="T696" s="3"/>
      <c r="U696" s="3"/>
      <c r="V696" s="3"/>
      <c r="W696" s="3"/>
      <c r="X696" s="3"/>
      <c r="Y696" s="3"/>
      <c r="Z696" s="3"/>
      <c r="AA696" s="36"/>
    </row>
    <row r="697" spans="1:27">
      <c r="A697" s="3"/>
      <c r="B697" s="3"/>
      <c r="C697" s="3"/>
      <c r="D697" s="31"/>
      <c r="E697" s="31"/>
      <c r="F697" s="3"/>
      <c r="G697" s="3"/>
      <c r="H697" s="3"/>
      <c r="I697" s="3"/>
      <c r="J697" s="3"/>
      <c r="K697" s="3"/>
      <c r="L697" s="3"/>
      <c r="M697" s="3"/>
      <c r="N697" s="3"/>
      <c r="O697" s="3"/>
      <c r="P697" s="3"/>
      <c r="Q697" s="3"/>
      <c r="R697" s="3"/>
      <c r="S697" s="3"/>
      <c r="T697" s="3"/>
      <c r="U697" s="3"/>
      <c r="V697" s="3"/>
      <c r="W697" s="3"/>
      <c r="X697" s="3"/>
      <c r="Y697" s="3"/>
      <c r="Z697" s="3"/>
      <c r="AA697" s="36"/>
    </row>
    <row r="698" spans="1:27">
      <c r="A698" s="3"/>
      <c r="B698" s="3"/>
      <c r="C698" s="3"/>
      <c r="D698" s="31"/>
      <c r="E698" s="31"/>
      <c r="F698" s="3"/>
      <c r="G698" s="3"/>
      <c r="H698" s="3"/>
      <c r="I698" s="3"/>
      <c r="J698" s="3"/>
      <c r="K698" s="3"/>
      <c r="L698" s="3"/>
      <c r="M698" s="3"/>
      <c r="N698" s="3"/>
      <c r="O698" s="3"/>
      <c r="P698" s="3"/>
      <c r="Q698" s="3"/>
      <c r="R698" s="3"/>
      <c r="S698" s="3"/>
      <c r="T698" s="3"/>
      <c r="U698" s="3"/>
      <c r="V698" s="3"/>
      <c r="W698" s="3"/>
      <c r="X698" s="3"/>
      <c r="Y698" s="3"/>
      <c r="Z698" s="3"/>
      <c r="AA698" s="36"/>
    </row>
    <row r="699" spans="1:27">
      <c r="A699" s="3"/>
      <c r="B699" s="3"/>
      <c r="C699" s="3"/>
      <c r="D699" s="31"/>
      <c r="E699" s="31"/>
      <c r="F699" s="3"/>
      <c r="G699" s="3"/>
      <c r="H699" s="3"/>
      <c r="I699" s="3"/>
      <c r="J699" s="3"/>
      <c r="K699" s="3"/>
      <c r="L699" s="3"/>
      <c r="M699" s="3"/>
      <c r="N699" s="3"/>
      <c r="O699" s="3"/>
      <c r="P699" s="3"/>
      <c r="Q699" s="3"/>
      <c r="R699" s="3"/>
      <c r="S699" s="3"/>
      <c r="T699" s="3"/>
      <c r="U699" s="3"/>
      <c r="V699" s="3"/>
      <c r="W699" s="3"/>
      <c r="X699" s="3"/>
      <c r="Y699" s="3"/>
      <c r="Z699" s="3"/>
      <c r="AA699" s="36"/>
    </row>
    <row r="700" spans="1:27">
      <c r="A700" s="3"/>
      <c r="B700" s="3"/>
      <c r="C700" s="3"/>
      <c r="D700" s="31"/>
      <c r="E700" s="31"/>
      <c r="F700" s="3"/>
      <c r="G700" s="3"/>
      <c r="H700" s="3"/>
      <c r="I700" s="3"/>
      <c r="J700" s="3"/>
      <c r="K700" s="3"/>
      <c r="L700" s="3"/>
      <c r="M700" s="3"/>
      <c r="N700" s="3"/>
      <c r="O700" s="3"/>
      <c r="P700" s="3"/>
      <c r="Q700" s="3"/>
      <c r="R700" s="3"/>
      <c r="S700" s="3"/>
      <c r="T700" s="3"/>
      <c r="U700" s="3"/>
      <c r="V700" s="3"/>
      <c r="W700" s="3"/>
      <c r="X700" s="3"/>
      <c r="Y700" s="3"/>
      <c r="Z700" s="3"/>
      <c r="AA700" s="36"/>
    </row>
    <row r="701" spans="1:27">
      <c r="A701" s="3"/>
      <c r="B701" s="3"/>
      <c r="C701" s="3"/>
      <c r="D701" s="31"/>
      <c r="E701" s="31"/>
      <c r="F701" s="3"/>
      <c r="G701" s="3"/>
      <c r="H701" s="3"/>
      <c r="I701" s="3"/>
      <c r="J701" s="3"/>
      <c r="K701" s="3"/>
      <c r="L701" s="3"/>
      <c r="M701" s="3"/>
      <c r="N701" s="3"/>
      <c r="O701" s="3"/>
      <c r="P701" s="3"/>
      <c r="Q701" s="3"/>
      <c r="R701" s="3"/>
      <c r="S701" s="3"/>
      <c r="T701" s="3"/>
      <c r="U701" s="3"/>
      <c r="V701" s="3"/>
      <c r="W701" s="3"/>
      <c r="X701" s="3"/>
      <c r="Y701" s="3"/>
      <c r="Z701" s="3"/>
      <c r="AA701" s="36"/>
    </row>
    <row r="702" spans="1:27">
      <c r="A702" s="3"/>
      <c r="B702" s="3"/>
      <c r="C702" s="3"/>
      <c r="D702" s="31"/>
      <c r="E702" s="31"/>
      <c r="F702" s="3"/>
      <c r="G702" s="3"/>
      <c r="H702" s="3"/>
      <c r="I702" s="3"/>
      <c r="J702" s="3"/>
      <c r="K702" s="3"/>
      <c r="L702" s="3"/>
      <c r="M702" s="3"/>
      <c r="N702" s="3"/>
      <c r="O702" s="3"/>
      <c r="P702" s="3"/>
      <c r="Q702" s="3"/>
      <c r="R702" s="3"/>
      <c r="S702" s="3"/>
      <c r="T702" s="3"/>
      <c r="U702" s="3"/>
      <c r="V702" s="3"/>
      <c r="W702" s="3"/>
      <c r="X702" s="3"/>
      <c r="Y702" s="3"/>
      <c r="Z702" s="3"/>
      <c r="AA702" s="36"/>
    </row>
    <row r="703" spans="1:27">
      <c r="A703" s="3"/>
      <c r="B703" s="3"/>
      <c r="C703" s="3"/>
      <c r="D703" s="31"/>
      <c r="E703" s="31"/>
      <c r="F703" s="3"/>
      <c r="G703" s="3"/>
      <c r="H703" s="3"/>
      <c r="I703" s="3"/>
      <c r="J703" s="3"/>
      <c r="K703" s="3"/>
      <c r="L703" s="3"/>
      <c r="M703" s="3"/>
      <c r="N703" s="3"/>
      <c r="O703" s="3"/>
      <c r="P703" s="3"/>
      <c r="Q703" s="3"/>
      <c r="R703" s="3"/>
      <c r="S703" s="3"/>
      <c r="T703" s="3"/>
      <c r="U703" s="3"/>
      <c r="V703" s="3"/>
      <c r="W703" s="3"/>
      <c r="X703" s="3"/>
      <c r="Y703" s="3"/>
      <c r="Z703" s="3"/>
      <c r="AA703" s="36"/>
    </row>
    <row r="704" spans="1:27">
      <c r="A704" s="3"/>
      <c r="B704" s="3"/>
      <c r="C704" s="3"/>
      <c r="D704" s="31"/>
      <c r="E704" s="31"/>
      <c r="F704" s="3"/>
      <c r="G704" s="3"/>
      <c r="H704" s="3"/>
      <c r="I704" s="3"/>
      <c r="J704" s="3"/>
      <c r="K704" s="3"/>
      <c r="L704" s="3"/>
      <c r="M704" s="3"/>
      <c r="N704" s="3"/>
      <c r="O704" s="3"/>
      <c r="P704" s="3"/>
      <c r="Q704" s="3"/>
      <c r="R704" s="3"/>
      <c r="S704" s="3"/>
      <c r="T704" s="3"/>
      <c r="U704" s="3"/>
      <c r="V704" s="3"/>
      <c r="W704" s="3"/>
      <c r="X704" s="3"/>
      <c r="Y704" s="3"/>
      <c r="Z704" s="3"/>
      <c r="AA704" s="36"/>
    </row>
    <row r="705" spans="1:27">
      <c r="A705" s="3"/>
      <c r="B705" s="3"/>
      <c r="C705" s="3"/>
      <c r="D705" s="31"/>
      <c r="E705" s="31"/>
      <c r="F705" s="3"/>
      <c r="G705" s="3"/>
      <c r="H705" s="3"/>
      <c r="I705" s="3"/>
      <c r="J705" s="3"/>
      <c r="K705" s="3"/>
      <c r="L705" s="3"/>
      <c r="M705" s="3"/>
      <c r="N705" s="3"/>
      <c r="O705" s="3"/>
      <c r="P705" s="3"/>
      <c r="Q705" s="3"/>
      <c r="R705" s="3"/>
      <c r="S705" s="3"/>
      <c r="T705" s="3"/>
      <c r="U705" s="3"/>
      <c r="V705" s="3"/>
      <c r="W705" s="3"/>
      <c r="X705" s="3"/>
      <c r="Y705" s="3"/>
      <c r="Z705" s="3"/>
      <c r="AA705" s="36"/>
    </row>
    <row r="706" spans="1:27">
      <c r="A706" s="3"/>
      <c r="B706" s="3"/>
      <c r="C706" s="3"/>
      <c r="D706" s="31"/>
      <c r="E706" s="31"/>
      <c r="F706" s="3"/>
      <c r="G706" s="3"/>
      <c r="H706" s="3"/>
      <c r="I706" s="3"/>
      <c r="J706" s="3"/>
      <c r="K706" s="3"/>
      <c r="L706" s="3"/>
      <c r="M706" s="3"/>
      <c r="N706" s="3"/>
      <c r="O706" s="3"/>
      <c r="P706" s="3"/>
      <c r="Q706" s="3"/>
      <c r="R706" s="3"/>
      <c r="S706" s="3"/>
      <c r="T706" s="3"/>
      <c r="U706" s="3"/>
      <c r="V706" s="3"/>
      <c r="W706" s="3"/>
      <c r="X706" s="3"/>
      <c r="Y706" s="3"/>
      <c r="Z706" s="3"/>
      <c r="AA706" s="36"/>
    </row>
    <row r="707" spans="1:27">
      <c r="A707" s="3"/>
      <c r="B707" s="3"/>
      <c r="C707" s="3"/>
      <c r="D707" s="31"/>
      <c r="E707" s="31"/>
      <c r="F707" s="3"/>
      <c r="G707" s="3"/>
      <c r="H707" s="3"/>
      <c r="I707" s="3"/>
      <c r="J707" s="3"/>
      <c r="K707" s="3"/>
      <c r="L707" s="3"/>
      <c r="M707" s="3"/>
      <c r="N707" s="3"/>
      <c r="O707" s="3"/>
      <c r="P707" s="3"/>
      <c r="Q707" s="3"/>
      <c r="R707" s="3"/>
      <c r="S707" s="3"/>
      <c r="T707" s="3"/>
      <c r="U707" s="3"/>
      <c r="V707" s="3"/>
      <c r="W707" s="3"/>
      <c r="X707" s="3"/>
      <c r="Y707" s="3"/>
      <c r="Z707" s="3"/>
      <c r="AA707" s="36"/>
    </row>
    <row r="708" spans="1:27">
      <c r="A708" s="3"/>
      <c r="B708" s="3"/>
      <c r="C708" s="3"/>
      <c r="D708" s="31"/>
      <c r="E708" s="31"/>
      <c r="F708" s="3"/>
      <c r="G708" s="3"/>
      <c r="H708" s="3"/>
      <c r="I708" s="3"/>
      <c r="J708" s="3"/>
      <c r="K708" s="3"/>
      <c r="L708" s="3"/>
      <c r="M708" s="3"/>
      <c r="N708" s="3"/>
      <c r="O708" s="3"/>
      <c r="P708" s="3"/>
      <c r="Q708" s="3"/>
      <c r="R708" s="3"/>
      <c r="S708" s="3"/>
      <c r="T708" s="3"/>
      <c r="U708" s="3"/>
      <c r="V708" s="3"/>
      <c r="W708" s="3"/>
      <c r="X708" s="3"/>
      <c r="Y708" s="3"/>
      <c r="Z708" s="3"/>
      <c r="AA708" s="36"/>
    </row>
    <row r="709" spans="1:27">
      <c r="A709" s="3"/>
      <c r="B709" s="3"/>
      <c r="C709" s="3"/>
      <c r="D709" s="31"/>
      <c r="E709" s="31"/>
      <c r="F709" s="3"/>
      <c r="G709" s="3"/>
      <c r="H709" s="3"/>
      <c r="I709" s="3"/>
      <c r="J709" s="3"/>
      <c r="K709" s="3"/>
      <c r="L709" s="3"/>
      <c r="M709" s="3"/>
      <c r="N709" s="3"/>
      <c r="O709" s="3"/>
      <c r="P709" s="3"/>
      <c r="Q709" s="3"/>
      <c r="R709" s="3"/>
      <c r="S709" s="3"/>
      <c r="T709" s="3"/>
      <c r="U709" s="3"/>
      <c r="V709" s="3"/>
      <c r="W709" s="3"/>
      <c r="X709" s="3"/>
      <c r="Y709" s="3"/>
      <c r="Z709" s="3"/>
      <c r="AA709" s="36"/>
    </row>
    <row r="710" spans="1:27">
      <c r="A710" s="3"/>
      <c r="B710" s="3"/>
      <c r="C710" s="3"/>
      <c r="D710" s="31"/>
      <c r="E710" s="31"/>
      <c r="F710" s="3"/>
      <c r="G710" s="3"/>
      <c r="H710" s="3"/>
      <c r="I710" s="3"/>
      <c r="J710" s="3"/>
      <c r="K710" s="3"/>
      <c r="L710" s="3"/>
      <c r="M710" s="3"/>
      <c r="N710" s="3"/>
      <c r="O710" s="3"/>
      <c r="P710" s="3"/>
      <c r="Q710" s="3"/>
      <c r="R710" s="3"/>
      <c r="S710" s="3"/>
      <c r="T710" s="3"/>
      <c r="U710" s="3"/>
      <c r="V710" s="3"/>
      <c r="W710" s="3"/>
      <c r="X710" s="3"/>
      <c r="Y710" s="3"/>
      <c r="Z710" s="3"/>
      <c r="AA710" s="36"/>
    </row>
    <row r="711" spans="1:27">
      <c r="A711" s="3"/>
      <c r="B711" s="3"/>
      <c r="C711" s="3"/>
      <c r="D711" s="31"/>
      <c r="E711" s="31"/>
      <c r="F711" s="3"/>
      <c r="G711" s="3"/>
      <c r="H711" s="3"/>
      <c r="I711" s="3"/>
      <c r="J711" s="3"/>
      <c r="K711" s="3"/>
      <c r="L711" s="3"/>
      <c r="M711" s="3"/>
      <c r="N711" s="3"/>
      <c r="O711" s="3"/>
      <c r="P711" s="3"/>
      <c r="Q711" s="3"/>
      <c r="R711" s="3"/>
      <c r="S711" s="3"/>
      <c r="T711" s="3"/>
      <c r="U711" s="3"/>
      <c r="V711" s="3"/>
      <c r="W711" s="3"/>
      <c r="X711" s="3"/>
      <c r="Y711" s="3"/>
      <c r="Z711" s="3"/>
      <c r="AA711" s="36"/>
    </row>
    <row r="712" spans="1:27">
      <c r="A712" s="3"/>
      <c r="B712" s="3"/>
      <c r="C712" s="3"/>
      <c r="D712" s="31"/>
      <c r="E712" s="31"/>
      <c r="F712" s="3"/>
      <c r="G712" s="3"/>
      <c r="H712" s="3"/>
      <c r="I712" s="3"/>
      <c r="J712" s="3"/>
      <c r="K712" s="3"/>
      <c r="L712" s="3"/>
      <c r="M712" s="3"/>
      <c r="N712" s="3"/>
      <c r="O712" s="3"/>
      <c r="P712" s="3"/>
      <c r="Q712" s="3"/>
      <c r="R712" s="3"/>
      <c r="S712" s="3"/>
      <c r="T712" s="3"/>
      <c r="U712" s="3"/>
      <c r="V712" s="3"/>
      <c r="W712" s="3"/>
      <c r="X712" s="3"/>
      <c r="Y712" s="3"/>
      <c r="Z712" s="3"/>
      <c r="AA712" s="36"/>
    </row>
    <row r="713" spans="1:27">
      <c r="A713" s="3"/>
      <c r="B713" s="3"/>
      <c r="C713" s="3"/>
      <c r="D713" s="31"/>
      <c r="E713" s="31"/>
      <c r="F713" s="3"/>
      <c r="G713" s="3"/>
      <c r="H713" s="3"/>
      <c r="I713" s="3"/>
      <c r="J713" s="3"/>
      <c r="K713" s="3"/>
      <c r="L713" s="3"/>
      <c r="M713" s="3"/>
      <c r="N713" s="3"/>
      <c r="O713" s="3"/>
      <c r="P713" s="3"/>
      <c r="Q713" s="3"/>
      <c r="R713" s="3"/>
      <c r="S713" s="3"/>
      <c r="T713" s="3"/>
      <c r="U713" s="3"/>
      <c r="V713" s="3"/>
      <c r="W713" s="3"/>
      <c r="X713" s="3"/>
      <c r="Y713" s="3"/>
      <c r="Z713" s="3"/>
      <c r="AA713" s="36"/>
    </row>
    <row r="714" spans="1:27">
      <c r="A714" s="3"/>
      <c r="B714" s="3"/>
      <c r="C714" s="3"/>
      <c r="D714" s="31"/>
      <c r="E714" s="31"/>
      <c r="F714" s="3"/>
      <c r="G714" s="3"/>
      <c r="H714" s="3"/>
      <c r="I714" s="3"/>
      <c r="J714" s="3"/>
      <c r="K714" s="3"/>
      <c r="L714" s="3"/>
      <c r="M714" s="3"/>
      <c r="N714" s="3"/>
      <c r="O714" s="3"/>
      <c r="P714" s="3"/>
      <c r="Q714" s="3"/>
      <c r="R714" s="3"/>
      <c r="S714" s="3"/>
      <c r="T714" s="3"/>
      <c r="U714" s="3"/>
      <c r="V714" s="3"/>
      <c r="W714" s="3"/>
      <c r="X714" s="3"/>
      <c r="Y714" s="3"/>
      <c r="Z714" s="3"/>
      <c r="AA714" s="36"/>
    </row>
    <row r="715" spans="1:27">
      <c r="A715" s="3"/>
      <c r="B715" s="3"/>
      <c r="C715" s="3"/>
      <c r="D715" s="31"/>
      <c r="E715" s="31"/>
      <c r="F715" s="3"/>
      <c r="G715" s="3"/>
      <c r="H715" s="3"/>
      <c r="I715" s="3"/>
      <c r="J715" s="3"/>
      <c r="K715" s="3"/>
      <c r="L715" s="3"/>
      <c r="M715" s="3"/>
      <c r="N715" s="3"/>
      <c r="O715" s="3"/>
      <c r="P715" s="3"/>
      <c r="Q715" s="3"/>
      <c r="R715" s="3"/>
      <c r="S715" s="3"/>
      <c r="T715" s="3"/>
      <c r="U715" s="3"/>
      <c r="V715" s="3"/>
      <c r="W715" s="3"/>
      <c r="X715" s="3"/>
      <c r="Y715" s="3"/>
      <c r="Z715" s="3"/>
      <c r="AA715" s="36"/>
    </row>
    <row r="716" spans="1:27">
      <c r="A716" s="3"/>
      <c r="B716" s="3"/>
      <c r="C716" s="3"/>
      <c r="D716" s="31"/>
      <c r="E716" s="31"/>
      <c r="F716" s="3"/>
      <c r="G716" s="3"/>
      <c r="H716" s="3"/>
      <c r="I716" s="3"/>
      <c r="J716" s="3"/>
      <c r="K716" s="3"/>
      <c r="L716" s="3"/>
      <c r="M716" s="3"/>
      <c r="N716" s="3"/>
      <c r="O716" s="3"/>
      <c r="P716" s="3"/>
      <c r="Q716" s="3"/>
      <c r="R716" s="3"/>
      <c r="S716" s="3"/>
      <c r="T716" s="3"/>
      <c r="U716" s="3"/>
      <c r="V716" s="3"/>
      <c r="W716" s="3"/>
      <c r="X716" s="3"/>
      <c r="Y716" s="3"/>
      <c r="Z716" s="3"/>
      <c r="AA716" s="36"/>
    </row>
    <row r="717" spans="1:27">
      <c r="A717" s="3"/>
      <c r="B717" s="3"/>
      <c r="C717" s="3"/>
      <c r="D717" s="31"/>
      <c r="E717" s="31"/>
      <c r="F717" s="3"/>
      <c r="G717" s="3"/>
      <c r="H717" s="3"/>
      <c r="I717" s="3"/>
      <c r="J717" s="3"/>
      <c r="K717" s="3"/>
      <c r="L717" s="3"/>
      <c r="M717" s="3"/>
      <c r="N717" s="3"/>
      <c r="O717" s="3"/>
      <c r="P717" s="3"/>
      <c r="Q717" s="3"/>
      <c r="R717" s="3"/>
      <c r="S717" s="3"/>
      <c r="T717" s="3"/>
      <c r="U717" s="3"/>
      <c r="V717" s="3"/>
      <c r="W717" s="3"/>
      <c r="X717" s="3"/>
      <c r="Y717" s="3"/>
      <c r="Z717" s="3"/>
      <c r="AA717" s="36"/>
    </row>
    <row r="718" spans="1:27">
      <c r="A718" s="3"/>
      <c r="B718" s="3"/>
      <c r="C718" s="3"/>
      <c r="D718" s="31"/>
      <c r="E718" s="31"/>
      <c r="F718" s="3"/>
      <c r="G718" s="3"/>
      <c r="H718" s="3"/>
      <c r="I718" s="3"/>
      <c r="J718" s="3"/>
      <c r="K718" s="3"/>
      <c r="L718" s="3"/>
      <c r="M718" s="3"/>
      <c r="N718" s="3"/>
      <c r="O718" s="3"/>
      <c r="P718" s="3"/>
      <c r="Q718" s="3"/>
      <c r="R718" s="3"/>
      <c r="S718" s="3"/>
      <c r="T718" s="3"/>
      <c r="U718" s="3"/>
      <c r="V718" s="3"/>
      <c r="W718" s="3"/>
      <c r="X718" s="3"/>
      <c r="Y718" s="3"/>
      <c r="Z718" s="3"/>
      <c r="AA718" s="36"/>
    </row>
    <row r="719" spans="1:27">
      <c r="A719" s="3"/>
      <c r="B719" s="3"/>
      <c r="C719" s="3"/>
      <c r="D719" s="31"/>
      <c r="E719" s="31"/>
      <c r="F719" s="3"/>
      <c r="G719" s="3"/>
      <c r="H719" s="3"/>
      <c r="I719" s="3"/>
      <c r="J719" s="3"/>
      <c r="K719" s="3"/>
      <c r="L719" s="3"/>
      <c r="M719" s="3"/>
      <c r="N719" s="3"/>
      <c r="O719" s="3"/>
      <c r="P719" s="3"/>
      <c r="Q719" s="3"/>
      <c r="R719" s="3"/>
      <c r="S719" s="3"/>
      <c r="T719" s="3"/>
      <c r="U719" s="3"/>
      <c r="V719" s="3"/>
      <c r="W719" s="3"/>
      <c r="X719" s="3"/>
      <c r="Y719" s="3"/>
      <c r="Z719" s="3"/>
      <c r="AA719" s="36"/>
    </row>
    <row r="720" spans="1:27">
      <c r="A720" s="3"/>
      <c r="B720" s="3"/>
      <c r="C720" s="3"/>
      <c r="D720" s="31"/>
      <c r="E720" s="31"/>
      <c r="F720" s="3"/>
      <c r="G720" s="3"/>
      <c r="H720" s="3"/>
      <c r="I720" s="3"/>
      <c r="J720" s="3"/>
      <c r="K720" s="3"/>
      <c r="L720" s="3"/>
      <c r="M720" s="3"/>
      <c r="N720" s="3"/>
      <c r="O720" s="3"/>
      <c r="P720" s="3"/>
      <c r="Q720" s="3"/>
      <c r="R720" s="3"/>
      <c r="S720" s="3"/>
      <c r="T720" s="3"/>
      <c r="U720" s="3"/>
      <c r="V720" s="3"/>
      <c r="W720" s="3"/>
      <c r="X720" s="3"/>
      <c r="Y720" s="3"/>
      <c r="Z720" s="3"/>
      <c r="AA720" s="36"/>
    </row>
    <row r="721" spans="1:27">
      <c r="A721" s="3"/>
      <c r="B721" s="3"/>
      <c r="C721" s="3"/>
      <c r="D721" s="31"/>
      <c r="E721" s="31"/>
      <c r="F721" s="3"/>
      <c r="G721" s="3"/>
      <c r="H721" s="3"/>
      <c r="I721" s="3"/>
      <c r="J721" s="3"/>
      <c r="K721" s="3"/>
      <c r="L721" s="3"/>
      <c r="M721" s="3"/>
      <c r="N721" s="3"/>
      <c r="O721" s="3"/>
      <c r="P721" s="3"/>
      <c r="Q721" s="3"/>
      <c r="R721" s="3"/>
      <c r="S721" s="3"/>
      <c r="T721" s="3"/>
      <c r="U721" s="3"/>
      <c r="V721" s="3"/>
      <c r="W721" s="3"/>
      <c r="X721" s="3"/>
      <c r="Y721" s="3"/>
      <c r="Z721" s="3"/>
      <c r="AA721" s="36"/>
    </row>
    <row r="722" spans="1:27">
      <c r="A722" s="3"/>
      <c r="B722" s="3"/>
      <c r="C722" s="3"/>
      <c r="D722" s="31"/>
      <c r="E722" s="31"/>
      <c r="F722" s="3"/>
      <c r="G722" s="3"/>
      <c r="H722" s="3"/>
      <c r="I722" s="3"/>
      <c r="J722" s="3"/>
      <c r="K722" s="3"/>
      <c r="L722" s="3"/>
      <c r="M722" s="3"/>
      <c r="N722" s="3"/>
      <c r="O722" s="3"/>
      <c r="P722" s="3"/>
      <c r="Q722" s="3"/>
      <c r="R722" s="3"/>
      <c r="S722" s="3"/>
      <c r="T722" s="3"/>
      <c r="U722" s="3"/>
      <c r="V722" s="3"/>
      <c r="W722" s="3"/>
      <c r="X722" s="3"/>
      <c r="Y722" s="3"/>
      <c r="Z722" s="3"/>
      <c r="AA722" s="36"/>
    </row>
    <row r="723" spans="1:27">
      <c r="A723" s="3"/>
      <c r="B723" s="3"/>
      <c r="C723" s="3"/>
      <c r="D723" s="31"/>
      <c r="E723" s="31"/>
      <c r="F723" s="3"/>
      <c r="G723" s="3"/>
      <c r="H723" s="3"/>
      <c r="I723" s="3"/>
      <c r="J723" s="3"/>
      <c r="K723" s="3"/>
      <c r="L723" s="3"/>
      <c r="M723" s="3"/>
      <c r="N723" s="3"/>
      <c r="O723" s="3"/>
      <c r="P723" s="3"/>
      <c r="Q723" s="3"/>
      <c r="R723" s="3"/>
      <c r="S723" s="3"/>
      <c r="T723" s="3"/>
      <c r="U723" s="3"/>
      <c r="V723" s="3"/>
      <c r="W723" s="3"/>
      <c r="X723" s="3"/>
      <c r="Y723" s="3"/>
      <c r="Z723" s="3"/>
      <c r="AA723" s="36"/>
    </row>
    <row r="724" spans="1:27">
      <c r="A724" s="3"/>
      <c r="B724" s="3"/>
      <c r="C724" s="3"/>
      <c r="D724" s="31"/>
      <c r="E724" s="31"/>
      <c r="F724" s="3"/>
      <c r="G724" s="3"/>
      <c r="H724" s="3"/>
      <c r="I724" s="3"/>
      <c r="J724" s="3"/>
      <c r="K724" s="3"/>
      <c r="L724" s="3"/>
      <c r="M724" s="3"/>
      <c r="N724" s="3"/>
      <c r="O724" s="3"/>
      <c r="P724" s="3"/>
      <c r="Q724" s="3"/>
      <c r="R724" s="3"/>
      <c r="S724" s="3"/>
      <c r="T724" s="3"/>
      <c r="U724" s="3"/>
      <c r="V724" s="3"/>
      <c r="W724" s="3"/>
      <c r="X724" s="3"/>
      <c r="Y724" s="3"/>
      <c r="Z724" s="3"/>
      <c r="AA724" s="36"/>
    </row>
    <row r="725" spans="1:27">
      <c r="A725" s="3"/>
      <c r="B725" s="3"/>
      <c r="C725" s="3"/>
      <c r="D725" s="31"/>
      <c r="E725" s="31"/>
      <c r="F725" s="3"/>
      <c r="G725" s="3"/>
      <c r="H725" s="3"/>
      <c r="I725" s="3"/>
      <c r="J725" s="3"/>
      <c r="K725" s="3"/>
      <c r="L725" s="3"/>
      <c r="M725" s="3"/>
      <c r="N725" s="3"/>
      <c r="O725" s="3"/>
      <c r="P725" s="3"/>
      <c r="Q725" s="3"/>
      <c r="R725" s="3"/>
      <c r="S725" s="3"/>
      <c r="T725" s="3"/>
      <c r="U725" s="3"/>
      <c r="V725" s="3"/>
      <c r="W725" s="3"/>
      <c r="X725" s="3"/>
      <c r="Y725" s="3"/>
      <c r="Z725" s="3"/>
      <c r="AA725" s="36"/>
    </row>
    <row r="726" spans="1:27">
      <c r="A726" s="3"/>
      <c r="B726" s="3"/>
      <c r="C726" s="3"/>
      <c r="D726" s="31"/>
      <c r="E726" s="31"/>
      <c r="F726" s="3"/>
      <c r="G726" s="3"/>
      <c r="H726" s="3"/>
      <c r="I726" s="3"/>
      <c r="J726" s="3"/>
      <c r="K726" s="3"/>
      <c r="L726" s="3"/>
      <c r="M726" s="3"/>
      <c r="N726" s="3"/>
      <c r="O726" s="3"/>
      <c r="P726" s="3"/>
      <c r="Q726" s="3"/>
      <c r="R726" s="3"/>
      <c r="S726" s="3"/>
      <c r="T726" s="3"/>
      <c r="U726" s="3"/>
      <c r="V726" s="3"/>
      <c r="W726" s="3"/>
      <c r="X726" s="3"/>
      <c r="Y726" s="3"/>
      <c r="Z726" s="3"/>
      <c r="AA726" s="36"/>
    </row>
    <row r="727" spans="1:27">
      <c r="A727" s="3"/>
      <c r="B727" s="3"/>
      <c r="C727" s="3"/>
      <c r="D727" s="31"/>
      <c r="E727" s="31"/>
      <c r="F727" s="3"/>
      <c r="G727" s="3"/>
      <c r="H727" s="3"/>
      <c r="I727" s="3"/>
      <c r="J727" s="3"/>
      <c r="K727" s="3"/>
      <c r="L727" s="3"/>
      <c r="M727" s="3"/>
      <c r="N727" s="3"/>
      <c r="O727" s="3"/>
      <c r="P727" s="3"/>
      <c r="Q727" s="3"/>
      <c r="R727" s="3"/>
      <c r="S727" s="3"/>
      <c r="T727" s="3"/>
      <c r="U727" s="3"/>
      <c r="V727" s="3"/>
      <c r="W727" s="3"/>
      <c r="X727" s="3"/>
      <c r="Y727" s="3"/>
      <c r="Z727" s="3"/>
      <c r="AA727" s="36"/>
    </row>
    <row r="728" spans="1:27">
      <c r="A728" s="3"/>
      <c r="B728" s="3"/>
      <c r="C728" s="3"/>
      <c r="D728" s="31"/>
      <c r="E728" s="31"/>
      <c r="F728" s="3"/>
      <c r="G728" s="3"/>
      <c r="H728" s="3"/>
      <c r="I728" s="3"/>
      <c r="J728" s="3"/>
      <c r="K728" s="3"/>
      <c r="L728" s="3"/>
      <c r="M728" s="3"/>
      <c r="N728" s="3"/>
      <c r="O728" s="3"/>
      <c r="P728" s="3"/>
      <c r="Q728" s="3"/>
      <c r="R728" s="3"/>
      <c r="S728" s="3"/>
      <c r="T728" s="3"/>
      <c r="U728" s="3"/>
      <c r="V728" s="3"/>
      <c r="W728" s="3"/>
      <c r="X728" s="3"/>
      <c r="Y728" s="3"/>
      <c r="Z728" s="3"/>
      <c r="AA728" s="36"/>
    </row>
    <row r="729" spans="1:27">
      <c r="A729" s="3"/>
      <c r="B729" s="3"/>
      <c r="C729" s="3"/>
      <c r="D729" s="31"/>
      <c r="E729" s="31"/>
      <c r="F729" s="3"/>
      <c r="G729" s="3"/>
      <c r="H729" s="3"/>
      <c r="I729" s="3"/>
      <c r="J729" s="3"/>
      <c r="K729" s="3"/>
      <c r="L729" s="3"/>
      <c r="M729" s="3"/>
      <c r="N729" s="3"/>
      <c r="O729" s="3"/>
      <c r="P729" s="3"/>
      <c r="Q729" s="3"/>
      <c r="R729" s="3"/>
      <c r="S729" s="3"/>
      <c r="T729" s="3"/>
      <c r="U729" s="3"/>
      <c r="V729" s="3"/>
      <c r="W729" s="3"/>
      <c r="X729" s="3"/>
      <c r="Y729" s="3"/>
      <c r="Z729" s="3"/>
      <c r="AA729" s="36"/>
    </row>
    <row r="730" spans="1:27">
      <c r="A730" s="3"/>
      <c r="B730" s="3"/>
      <c r="C730" s="3"/>
      <c r="D730" s="31"/>
      <c r="E730" s="31"/>
      <c r="F730" s="3"/>
      <c r="G730" s="3"/>
      <c r="H730" s="3"/>
      <c r="I730" s="3"/>
      <c r="J730" s="3"/>
      <c r="K730" s="3"/>
      <c r="L730" s="3"/>
      <c r="M730" s="3"/>
      <c r="N730" s="3"/>
      <c r="O730" s="3"/>
      <c r="P730" s="3"/>
      <c r="Q730" s="3"/>
      <c r="R730" s="3"/>
      <c r="S730" s="3"/>
      <c r="T730" s="3"/>
      <c r="U730" s="3"/>
      <c r="V730" s="3"/>
      <c r="W730" s="3"/>
      <c r="X730" s="3"/>
      <c r="Y730" s="3"/>
      <c r="Z730" s="3"/>
      <c r="AA730" s="36"/>
    </row>
    <row r="731" spans="1:27">
      <c r="A731" s="3"/>
      <c r="B731" s="3"/>
      <c r="C731" s="3"/>
      <c r="D731" s="31"/>
      <c r="E731" s="31"/>
      <c r="F731" s="3"/>
      <c r="G731" s="3"/>
      <c r="H731" s="3"/>
      <c r="I731" s="3"/>
      <c r="J731" s="3"/>
      <c r="K731" s="3"/>
      <c r="L731" s="3"/>
      <c r="M731" s="3"/>
      <c r="N731" s="3"/>
      <c r="O731" s="3"/>
      <c r="P731" s="3"/>
      <c r="Q731" s="3"/>
      <c r="R731" s="3"/>
      <c r="S731" s="3"/>
      <c r="T731" s="3"/>
      <c r="U731" s="3"/>
      <c r="V731" s="3"/>
      <c r="W731" s="3"/>
      <c r="X731" s="3"/>
      <c r="Y731" s="3"/>
      <c r="Z731" s="3"/>
      <c r="AA731" s="36"/>
    </row>
    <row r="732" spans="1:27">
      <c r="A732" s="3"/>
      <c r="B732" s="3"/>
      <c r="C732" s="3"/>
      <c r="D732" s="31"/>
      <c r="E732" s="31"/>
      <c r="F732" s="3"/>
      <c r="G732" s="3"/>
      <c r="H732" s="3"/>
      <c r="I732" s="3"/>
      <c r="J732" s="3"/>
      <c r="K732" s="3"/>
      <c r="L732" s="3"/>
      <c r="M732" s="3"/>
      <c r="N732" s="3"/>
      <c r="O732" s="3"/>
      <c r="P732" s="3"/>
      <c r="Q732" s="3"/>
      <c r="R732" s="3"/>
      <c r="S732" s="3"/>
      <c r="T732" s="3"/>
      <c r="U732" s="3"/>
      <c r="V732" s="3"/>
      <c r="W732" s="3"/>
      <c r="X732" s="3"/>
      <c r="Y732" s="3"/>
      <c r="Z732" s="3"/>
      <c r="AA732" s="36"/>
    </row>
    <row r="733" spans="1:27">
      <c r="A733" s="3"/>
      <c r="B733" s="3"/>
      <c r="C733" s="3"/>
      <c r="D733" s="31"/>
      <c r="E733" s="31"/>
      <c r="F733" s="3"/>
      <c r="G733" s="3"/>
      <c r="H733" s="3"/>
      <c r="I733" s="3"/>
      <c r="J733" s="3"/>
      <c r="K733" s="3"/>
      <c r="L733" s="3"/>
      <c r="M733" s="3"/>
      <c r="N733" s="3"/>
      <c r="O733" s="3"/>
      <c r="P733" s="3"/>
      <c r="Q733" s="3"/>
      <c r="R733" s="3"/>
      <c r="S733" s="3"/>
      <c r="T733" s="3"/>
      <c r="U733" s="3"/>
      <c r="V733" s="3"/>
      <c r="W733" s="3"/>
      <c r="X733" s="3"/>
      <c r="Y733" s="3"/>
      <c r="Z733" s="3"/>
      <c r="AA733" s="36"/>
    </row>
    <row r="734" spans="1:27">
      <c r="A734" s="3"/>
      <c r="B734" s="3"/>
      <c r="C734" s="3"/>
      <c r="D734" s="31"/>
      <c r="E734" s="31"/>
      <c r="F734" s="3"/>
      <c r="G734" s="3"/>
      <c r="H734" s="3"/>
      <c r="I734" s="3"/>
      <c r="J734" s="3"/>
      <c r="K734" s="3"/>
      <c r="L734" s="3"/>
      <c r="M734" s="3"/>
      <c r="N734" s="3"/>
      <c r="O734" s="3"/>
      <c r="P734" s="3"/>
      <c r="Q734" s="3"/>
      <c r="R734" s="3"/>
      <c r="S734" s="3"/>
      <c r="T734" s="3"/>
      <c r="U734" s="3"/>
      <c r="V734" s="3"/>
      <c r="W734" s="3"/>
      <c r="X734" s="3"/>
      <c r="Y734" s="3"/>
      <c r="Z734" s="3"/>
      <c r="AA734" s="36"/>
    </row>
    <row r="735" spans="1:27">
      <c r="A735" s="3"/>
      <c r="B735" s="3"/>
      <c r="C735" s="3"/>
      <c r="D735" s="31"/>
      <c r="E735" s="31"/>
      <c r="F735" s="3"/>
      <c r="G735" s="3"/>
      <c r="H735" s="3"/>
      <c r="I735" s="3"/>
      <c r="J735" s="3"/>
      <c r="K735" s="3"/>
      <c r="L735" s="3"/>
      <c r="M735" s="3"/>
      <c r="N735" s="3"/>
      <c r="O735" s="3"/>
      <c r="P735" s="3"/>
      <c r="Q735" s="3"/>
      <c r="R735" s="3"/>
      <c r="S735" s="3"/>
      <c r="T735" s="3"/>
      <c r="U735" s="3"/>
      <c r="V735" s="3"/>
      <c r="W735" s="3"/>
      <c r="X735" s="3"/>
      <c r="Y735" s="3"/>
      <c r="Z735" s="3"/>
      <c r="AA735" s="36"/>
    </row>
    <row r="736" spans="1:27">
      <c r="A736" s="3"/>
      <c r="B736" s="3"/>
      <c r="C736" s="3"/>
      <c r="D736" s="31"/>
      <c r="E736" s="31"/>
      <c r="F736" s="3"/>
      <c r="G736" s="3"/>
      <c r="H736" s="3"/>
      <c r="I736" s="3"/>
      <c r="J736" s="3"/>
      <c r="K736" s="3"/>
      <c r="L736" s="3"/>
      <c r="M736" s="3"/>
      <c r="N736" s="3"/>
      <c r="O736" s="3"/>
      <c r="P736" s="3"/>
      <c r="Q736" s="3"/>
      <c r="R736" s="3"/>
      <c r="S736" s="3"/>
      <c r="T736" s="3"/>
      <c r="U736" s="3"/>
      <c r="V736" s="3"/>
      <c r="W736" s="3"/>
      <c r="X736" s="3"/>
      <c r="Y736" s="3"/>
      <c r="Z736" s="3"/>
      <c r="AA736" s="36"/>
    </row>
    <row r="737" spans="1:27">
      <c r="A737" s="3"/>
      <c r="B737" s="3"/>
      <c r="C737" s="3"/>
      <c r="D737" s="31"/>
      <c r="E737" s="31"/>
      <c r="F737" s="3"/>
      <c r="G737" s="3"/>
      <c r="H737" s="3"/>
      <c r="I737" s="3"/>
      <c r="J737" s="3"/>
      <c r="K737" s="3"/>
      <c r="L737" s="3"/>
      <c r="M737" s="3"/>
      <c r="N737" s="3"/>
      <c r="O737" s="3"/>
      <c r="P737" s="3"/>
      <c r="Q737" s="3"/>
      <c r="R737" s="3"/>
      <c r="S737" s="3"/>
      <c r="T737" s="3"/>
      <c r="U737" s="3"/>
      <c r="V737" s="3"/>
      <c r="W737" s="3"/>
      <c r="X737" s="3"/>
      <c r="Y737" s="3"/>
      <c r="Z737" s="3"/>
      <c r="AA737" s="36"/>
    </row>
    <row r="738" spans="1:27">
      <c r="A738" s="3"/>
      <c r="B738" s="3"/>
      <c r="C738" s="3"/>
      <c r="D738" s="31"/>
      <c r="E738" s="31"/>
      <c r="F738" s="3"/>
      <c r="G738" s="3"/>
      <c r="H738" s="3"/>
      <c r="I738" s="3"/>
      <c r="J738" s="3"/>
      <c r="K738" s="3"/>
      <c r="L738" s="3"/>
      <c r="M738" s="3"/>
      <c r="N738" s="3"/>
      <c r="O738" s="3"/>
      <c r="P738" s="3"/>
      <c r="Q738" s="3"/>
      <c r="R738" s="3"/>
      <c r="S738" s="3"/>
      <c r="T738" s="3"/>
      <c r="U738" s="3"/>
      <c r="V738" s="3"/>
      <c r="W738" s="3"/>
      <c r="X738" s="3"/>
      <c r="Y738" s="3"/>
      <c r="Z738" s="3"/>
      <c r="AA738" s="36"/>
    </row>
    <row r="739" spans="1:27">
      <c r="A739" s="3"/>
      <c r="B739" s="3"/>
      <c r="C739" s="3"/>
      <c r="D739" s="31"/>
      <c r="E739" s="31"/>
      <c r="F739" s="3"/>
      <c r="G739" s="3"/>
      <c r="H739" s="3"/>
      <c r="I739" s="3"/>
      <c r="J739" s="3"/>
      <c r="K739" s="3"/>
      <c r="L739" s="3"/>
      <c r="M739" s="3"/>
      <c r="N739" s="3"/>
      <c r="O739" s="3"/>
      <c r="P739" s="3"/>
      <c r="Q739" s="3"/>
      <c r="R739" s="3"/>
      <c r="S739" s="3"/>
      <c r="T739" s="3"/>
      <c r="U739" s="3"/>
      <c r="V739" s="3"/>
      <c r="W739" s="3"/>
      <c r="X739" s="3"/>
      <c r="Y739" s="3"/>
      <c r="Z739" s="3"/>
      <c r="AA739" s="36"/>
    </row>
    <row r="740" spans="1:27">
      <c r="A740" s="3"/>
      <c r="B740" s="3"/>
      <c r="C740" s="3"/>
      <c r="D740" s="31"/>
      <c r="E740" s="31"/>
      <c r="F740" s="3"/>
      <c r="G740" s="3"/>
      <c r="H740" s="3"/>
      <c r="I740" s="3"/>
      <c r="J740" s="3"/>
      <c r="K740" s="3"/>
      <c r="L740" s="3"/>
      <c r="M740" s="3"/>
      <c r="N740" s="3"/>
      <c r="O740" s="3"/>
      <c r="P740" s="3"/>
      <c r="Q740" s="3"/>
      <c r="R740" s="3"/>
      <c r="S740" s="3"/>
      <c r="T740" s="3"/>
      <c r="U740" s="3"/>
      <c r="V740" s="3"/>
      <c r="W740" s="3"/>
      <c r="X740" s="3"/>
      <c r="Y740" s="3"/>
      <c r="Z740" s="3"/>
      <c r="AA740" s="36"/>
    </row>
    <row r="741" spans="1:27">
      <c r="A741" s="3"/>
      <c r="B741" s="3"/>
      <c r="C741" s="3"/>
      <c r="D741" s="31"/>
      <c r="E741" s="31"/>
      <c r="F741" s="3"/>
      <c r="G741" s="3"/>
      <c r="H741" s="3"/>
      <c r="I741" s="3"/>
      <c r="J741" s="3"/>
      <c r="K741" s="3"/>
      <c r="L741" s="3"/>
      <c r="M741" s="3"/>
      <c r="N741" s="3"/>
      <c r="O741" s="3"/>
      <c r="P741" s="3"/>
      <c r="Q741" s="3"/>
      <c r="R741" s="3"/>
      <c r="S741" s="3"/>
      <c r="T741" s="3"/>
      <c r="U741" s="3"/>
      <c r="V741" s="3"/>
      <c r="W741" s="3"/>
      <c r="X741" s="3"/>
      <c r="Y741" s="3"/>
      <c r="Z741" s="3"/>
      <c r="AA741" s="36"/>
    </row>
    <row r="742" spans="1:27">
      <c r="A742" s="3"/>
      <c r="B742" s="3"/>
      <c r="C742" s="3"/>
      <c r="D742" s="31"/>
      <c r="E742" s="31"/>
      <c r="F742" s="3"/>
      <c r="G742" s="3"/>
      <c r="H742" s="3"/>
      <c r="I742" s="3"/>
      <c r="J742" s="3"/>
      <c r="K742" s="3"/>
      <c r="L742" s="3"/>
      <c r="M742" s="3"/>
      <c r="N742" s="3"/>
      <c r="O742" s="3"/>
      <c r="P742" s="3"/>
      <c r="Q742" s="3"/>
      <c r="R742" s="3"/>
      <c r="S742" s="3"/>
      <c r="T742" s="3"/>
      <c r="U742" s="3"/>
      <c r="V742" s="3"/>
      <c r="W742" s="3"/>
      <c r="X742" s="3"/>
      <c r="Y742" s="3"/>
      <c r="Z742" s="3"/>
      <c r="AA742" s="36"/>
    </row>
    <row r="743" spans="1:27">
      <c r="A743" s="3"/>
      <c r="B743" s="3"/>
      <c r="C743" s="3"/>
      <c r="D743" s="31"/>
      <c r="E743" s="31"/>
      <c r="F743" s="3"/>
      <c r="G743" s="3"/>
      <c r="H743" s="3"/>
      <c r="I743" s="3"/>
      <c r="J743" s="3"/>
      <c r="K743" s="3"/>
      <c r="L743" s="3"/>
      <c r="M743" s="3"/>
      <c r="N743" s="3"/>
      <c r="O743" s="3"/>
      <c r="P743" s="3"/>
      <c r="Q743" s="3"/>
      <c r="R743" s="3"/>
      <c r="S743" s="3"/>
      <c r="T743" s="3"/>
      <c r="U743" s="3"/>
      <c r="V743" s="3"/>
      <c r="W743" s="3"/>
      <c r="X743" s="3"/>
      <c r="Y743" s="3"/>
      <c r="Z743" s="3"/>
      <c r="AA743" s="36"/>
    </row>
    <row r="744" spans="1:27">
      <c r="A744" s="3"/>
      <c r="B744" s="3"/>
      <c r="C744" s="3"/>
      <c r="D744" s="31"/>
      <c r="E744" s="31"/>
      <c r="F744" s="3"/>
      <c r="G744" s="3"/>
      <c r="H744" s="3"/>
      <c r="I744" s="3"/>
      <c r="J744" s="3"/>
      <c r="K744" s="3"/>
      <c r="L744" s="3"/>
      <c r="M744" s="3"/>
      <c r="N744" s="3"/>
      <c r="O744" s="3"/>
      <c r="P744" s="3"/>
      <c r="Q744" s="3"/>
      <c r="R744" s="3"/>
      <c r="S744" s="3"/>
      <c r="T744" s="3"/>
      <c r="U744" s="3"/>
      <c r="V744" s="3"/>
      <c r="W744" s="3"/>
      <c r="X744" s="3"/>
      <c r="Y744" s="3"/>
      <c r="Z744" s="3"/>
      <c r="AA744" s="36"/>
    </row>
    <row r="745" spans="1:27">
      <c r="A745" s="3"/>
      <c r="B745" s="3"/>
      <c r="C745" s="3"/>
      <c r="D745" s="31"/>
      <c r="E745" s="31"/>
      <c r="F745" s="3"/>
      <c r="G745" s="3"/>
      <c r="H745" s="3"/>
      <c r="I745" s="3"/>
      <c r="J745" s="3"/>
      <c r="K745" s="3"/>
      <c r="L745" s="3"/>
      <c r="M745" s="3"/>
      <c r="N745" s="3"/>
      <c r="O745" s="3"/>
      <c r="P745" s="3"/>
      <c r="Q745" s="3"/>
      <c r="R745" s="3"/>
      <c r="S745" s="3"/>
      <c r="T745" s="3"/>
      <c r="U745" s="3"/>
      <c r="V745" s="3"/>
      <c r="W745" s="3"/>
      <c r="X745" s="3"/>
      <c r="Y745" s="3"/>
      <c r="Z745" s="3"/>
      <c r="AA745" s="36"/>
    </row>
    <row r="746" spans="1:27">
      <c r="A746" s="3"/>
      <c r="B746" s="3"/>
      <c r="C746" s="3"/>
      <c r="D746" s="31"/>
      <c r="E746" s="31"/>
      <c r="F746" s="3"/>
      <c r="G746" s="3"/>
      <c r="H746" s="3"/>
      <c r="I746" s="3"/>
      <c r="J746" s="3"/>
      <c r="K746" s="3"/>
      <c r="L746" s="3"/>
      <c r="M746" s="3"/>
      <c r="N746" s="3"/>
      <c r="O746" s="3"/>
      <c r="P746" s="3"/>
      <c r="Q746" s="3"/>
      <c r="R746" s="3"/>
      <c r="S746" s="3"/>
      <c r="T746" s="3"/>
      <c r="U746" s="3"/>
      <c r="V746" s="3"/>
      <c r="W746" s="3"/>
      <c r="X746" s="3"/>
      <c r="Y746" s="3"/>
      <c r="Z746" s="3"/>
      <c r="AA746" s="36"/>
    </row>
    <row r="747" spans="1:27">
      <c r="A747" s="3"/>
      <c r="B747" s="3"/>
      <c r="C747" s="3"/>
      <c r="D747" s="31"/>
      <c r="E747" s="31"/>
      <c r="F747" s="3"/>
      <c r="G747" s="3"/>
      <c r="H747" s="3"/>
      <c r="I747" s="3"/>
      <c r="J747" s="3"/>
      <c r="K747" s="3"/>
      <c r="L747" s="3"/>
      <c r="M747" s="3"/>
      <c r="N747" s="3"/>
      <c r="O747" s="3"/>
      <c r="P747" s="3"/>
      <c r="Q747" s="3"/>
      <c r="R747" s="3"/>
      <c r="S747" s="3"/>
      <c r="T747" s="3"/>
      <c r="U747" s="3"/>
      <c r="V747" s="3"/>
      <c r="W747" s="3"/>
      <c r="X747" s="3"/>
      <c r="Y747" s="3"/>
      <c r="Z747" s="3"/>
      <c r="AA747" s="36"/>
    </row>
    <row r="748" spans="1:27">
      <c r="A748" s="3"/>
      <c r="B748" s="3"/>
      <c r="C748" s="3"/>
      <c r="D748" s="31"/>
      <c r="E748" s="31"/>
      <c r="F748" s="3"/>
      <c r="G748" s="3"/>
      <c r="H748" s="3"/>
      <c r="I748" s="3"/>
      <c r="J748" s="3"/>
      <c r="K748" s="3"/>
      <c r="L748" s="3"/>
      <c r="M748" s="3"/>
      <c r="N748" s="3"/>
      <c r="O748" s="3"/>
      <c r="P748" s="3"/>
      <c r="Q748" s="3"/>
      <c r="R748" s="3"/>
      <c r="S748" s="3"/>
      <c r="T748" s="3"/>
      <c r="U748" s="3"/>
      <c r="V748" s="3"/>
      <c r="W748" s="3"/>
      <c r="X748" s="3"/>
      <c r="Y748" s="3"/>
      <c r="Z748" s="3"/>
      <c r="AA748" s="36"/>
    </row>
    <row r="749" spans="1:27">
      <c r="A749" s="3"/>
      <c r="B749" s="3"/>
      <c r="C749" s="3"/>
      <c r="D749" s="31"/>
      <c r="E749" s="31"/>
      <c r="F749" s="3"/>
      <c r="G749" s="3"/>
      <c r="H749" s="3"/>
      <c r="I749" s="3"/>
      <c r="J749" s="3"/>
      <c r="K749" s="3"/>
      <c r="L749" s="3"/>
      <c r="M749" s="3"/>
      <c r="N749" s="3"/>
      <c r="O749" s="3"/>
      <c r="P749" s="3"/>
      <c r="Q749" s="3"/>
      <c r="R749" s="3"/>
      <c r="S749" s="3"/>
      <c r="T749" s="3"/>
      <c r="U749" s="3"/>
      <c r="V749" s="3"/>
      <c r="W749" s="3"/>
      <c r="X749" s="3"/>
      <c r="Y749" s="3"/>
      <c r="Z749" s="3"/>
      <c r="AA749" s="36"/>
    </row>
    <row r="750" spans="1:27">
      <c r="A750" s="3"/>
      <c r="B750" s="3"/>
      <c r="C750" s="3"/>
      <c r="D750" s="31"/>
      <c r="E750" s="31"/>
      <c r="F750" s="3"/>
      <c r="G750" s="3"/>
      <c r="H750" s="3"/>
      <c r="I750" s="3"/>
      <c r="J750" s="3"/>
      <c r="K750" s="3"/>
      <c r="L750" s="3"/>
      <c r="M750" s="3"/>
      <c r="N750" s="3"/>
      <c r="O750" s="3"/>
      <c r="P750" s="3"/>
      <c r="Q750" s="3"/>
      <c r="R750" s="3"/>
      <c r="S750" s="3"/>
      <c r="T750" s="3"/>
      <c r="U750" s="3"/>
      <c r="V750" s="3"/>
      <c r="W750" s="3"/>
      <c r="X750" s="3"/>
      <c r="Y750" s="3"/>
      <c r="Z750" s="3"/>
      <c r="AA750" s="36"/>
    </row>
    <row r="751" spans="1:27">
      <c r="A751" s="3"/>
      <c r="B751" s="3"/>
      <c r="C751" s="3"/>
      <c r="D751" s="31"/>
      <c r="E751" s="31"/>
      <c r="F751" s="3"/>
      <c r="G751" s="3"/>
      <c r="H751" s="3"/>
      <c r="I751" s="3"/>
      <c r="J751" s="3"/>
      <c r="K751" s="3"/>
      <c r="L751" s="3"/>
      <c r="M751" s="3"/>
      <c r="N751" s="3"/>
      <c r="O751" s="3"/>
      <c r="P751" s="3"/>
      <c r="Q751" s="3"/>
      <c r="R751" s="3"/>
      <c r="S751" s="3"/>
      <c r="T751" s="3"/>
      <c r="U751" s="3"/>
      <c r="V751" s="3"/>
      <c r="W751" s="3"/>
      <c r="X751" s="3"/>
      <c r="Y751" s="3"/>
      <c r="Z751" s="3"/>
      <c r="AA751" s="36"/>
    </row>
    <row r="752" spans="1:27">
      <c r="A752" s="3"/>
      <c r="B752" s="3"/>
      <c r="C752" s="3"/>
      <c r="D752" s="31"/>
      <c r="E752" s="31"/>
      <c r="F752" s="3"/>
      <c r="G752" s="3"/>
      <c r="H752" s="3"/>
      <c r="I752" s="3"/>
      <c r="J752" s="3"/>
      <c r="K752" s="3"/>
      <c r="L752" s="3"/>
      <c r="M752" s="3"/>
      <c r="N752" s="3"/>
      <c r="O752" s="3"/>
      <c r="P752" s="3"/>
      <c r="Q752" s="3"/>
      <c r="R752" s="3"/>
      <c r="S752" s="3"/>
      <c r="T752" s="3"/>
      <c r="U752" s="3"/>
      <c r="V752" s="3"/>
      <c r="W752" s="3"/>
      <c r="X752" s="3"/>
      <c r="Y752" s="3"/>
      <c r="Z752" s="3"/>
      <c r="AA752" s="36"/>
    </row>
    <row r="753" spans="1:27">
      <c r="A753" s="3"/>
      <c r="B753" s="3"/>
      <c r="C753" s="3"/>
      <c r="D753" s="31"/>
      <c r="E753" s="31"/>
      <c r="F753" s="3"/>
      <c r="G753" s="3"/>
      <c r="H753" s="3"/>
      <c r="I753" s="3"/>
      <c r="J753" s="3"/>
      <c r="K753" s="3"/>
      <c r="L753" s="3"/>
      <c r="M753" s="3"/>
      <c r="N753" s="3"/>
      <c r="O753" s="3"/>
      <c r="P753" s="3"/>
      <c r="Q753" s="3"/>
      <c r="R753" s="3"/>
      <c r="S753" s="3"/>
      <c r="T753" s="3"/>
      <c r="U753" s="3"/>
      <c r="V753" s="3"/>
      <c r="W753" s="3"/>
      <c r="X753" s="3"/>
      <c r="Y753" s="3"/>
      <c r="Z753" s="3"/>
      <c r="AA753" s="36"/>
    </row>
    <row r="754" spans="1:27">
      <c r="A754" s="3"/>
      <c r="B754" s="3"/>
      <c r="C754" s="3"/>
      <c r="D754" s="31"/>
      <c r="E754" s="31"/>
      <c r="F754" s="3"/>
      <c r="G754" s="3"/>
      <c r="H754" s="3"/>
      <c r="I754" s="3"/>
      <c r="J754" s="3"/>
      <c r="K754" s="3"/>
      <c r="L754" s="3"/>
      <c r="M754" s="3"/>
      <c r="N754" s="3"/>
      <c r="O754" s="3"/>
      <c r="P754" s="3"/>
      <c r="Q754" s="3"/>
      <c r="R754" s="3"/>
      <c r="S754" s="3"/>
      <c r="T754" s="3"/>
      <c r="U754" s="3"/>
      <c r="V754" s="3"/>
      <c r="W754" s="3"/>
      <c r="X754" s="3"/>
      <c r="Y754" s="3"/>
      <c r="Z754" s="3"/>
      <c r="AA754" s="36"/>
    </row>
    <row r="755" spans="1:27">
      <c r="A755" s="3"/>
      <c r="B755" s="3"/>
      <c r="C755" s="3"/>
      <c r="D755" s="31"/>
      <c r="E755" s="31"/>
      <c r="F755" s="3"/>
      <c r="G755" s="3"/>
      <c r="H755" s="3"/>
      <c r="I755" s="3"/>
      <c r="J755" s="3"/>
      <c r="K755" s="3"/>
      <c r="L755" s="3"/>
      <c r="M755" s="3"/>
      <c r="N755" s="3"/>
      <c r="O755" s="3"/>
      <c r="P755" s="3"/>
      <c r="Q755" s="3"/>
      <c r="R755" s="3"/>
      <c r="S755" s="3"/>
      <c r="T755" s="3"/>
      <c r="U755" s="3"/>
      <c r="V755" s="3"/>
      <c r="W755" s="3"/>
      <c r="X755" s="3"/>
      <c r="Y755" s="3"/>
      <c r="Z755" s="3"/>
      <c r="AA755" s="36"/>
    </row>
    <row r="756" spans="1:27">
      <c r="A756" s="3"/>
      <c r="B756" s="3"/>
      <c r="C756" s="3"/>
      <c r="D756" s="31"/>
      <c r="E756" s="31"/>
      <c r="F756" s="3"/>
      <c r="G756" s="3"/>
      <c r="H756" s="3"/>
      <c r="I756" s="3"/>
      <c r="J756" s="3"/>
      <c r="K756" s="3"/>
      <c r="L756" s="3"/>
      <c r="M756" s="3"/>
      <c r="N756" s="3"/>
      <c r="O756" s="3"/>
      <c r="P756" s="3"/>
      <c r="Q756" s="3"/>
      <c r="R756" s="3"/>
      <c r="S756" s="3"/>
      <c r="T756" s="3"/>
      <c r="U756" s="3"/>
      <c r="V756" s="3"/>
      <c r="W756" s="3"/>
      <c r="X756" s="3"/>
      <c r="Y756" s="3"/>
      <c r="Z756" s="3"/>
      <c r="AA756" s="36"/>
    </row>
    <row r="757" spans="1:27">
      <c r="A757" s="3"/>
      <c r="B757" s="3"/>
      <c r="C757" s="3"/>
      <c r="D757" s="31"/>
      <c r="E757" s="31"/>
      <c r="F757" s="3"/>
      <c r="G757" s="3"/>
      <c r="H757" s="3"/>
      <c r="I757" s="3"/>
      <c r="J757" s="3"/>
      <c r="K757" s="3"/>
      <c r="L757" s="3"/>
      <c r="M757" s="3"/>
      <c r="N757" s="3"/>
      <c r="O757" s="3"/>
      <c r="P757" s="3"/>
      <c r="Q757" s="3"/>
      <c r="R757" s="3"/>
      <c r="S757" s="3"/>
      <c r="T757" s="3"/>
      <c r="U757" s="3"/>
      <c r="V757" s="3"/>
      <c r="W757" s="3"/>
      <c r="X757" s="3"/>
      <c r="Y757" s="3"/>
      <c r="Z757" s="3"/>
      <c r="AA757" s="36"/>
    </row>
    <row r="758" spans="1:27">
      <c r="A758" s="3"/>
      <c r="B758" s="3"/>
      <c r="C758" s="3"/>
      <c r="D758" s="31"/>
      <c r="E758" s="31"/>
      <c r="F758" s="3"/>
      <c r="G758" s="3"/>
      <c r="H758" s="3"/>
      <c r="I758" s="3"/>
      <c r="J758" s="3"/>
      <c r="K758" s="3"/>
      <c r="L758" s="3"/>
      <c r="M758" s="3"/>
      <c r="N758" s="3"/>
      <c r="O758" s="3"/>
      <c r="P758" s="3"/>
      <c r="Q758" s="3"/>
      <c r="R758" s="3"/>
      <c r="S758" s="3"/>
      <c r="T758" s="3"/>
      <c r="U758" s="3"/>
      <c r="V758" s="3"/>
      <c r="W758" s="3"/>
      <c r="X758" s="3"/>
      <c r="Y758" s="3"/>
      <c r="Z758" s="3"/>
      <c r="AA758" s="36"/>
    </row>
    <row r="759" spans="1:27">
      <c r="A759" s="3"/>
      <c r="B759" s="3"/>
      <c r="C759" s="3"/>
      <c r="D759" s="31"/>
      <c r="E759" s="31"/>
      <c r="F759" s="3"/>
      <c r="G759" s="3"/>
      <c r="H759" s="3"/>
      <c r="I759" s="3"/>
      <c r="J759" s="3"/>
      <c r="K759" s="3"/>
      <c r="L759" s="3"/>
      <c r="M759" s="3"/>
      <c r="N759" s="3"/>
      <c r="O759" s="3"/>
      <c r="P759" s="3"/>
      <c r="Q759" s="3"/>
      <c r="R759" s="3"/>
      <c r="S759" s="3"/>
      <c r="T759" s="3"/>
      <c r="U759" s="3"/>
      <c r="V759" s="3"/>
      <c r="W759" s="3"/>
      <c r="X759" s="3"/>
      <c r="Y759" s="3"/>
      <c r="Z759" s="3"/>
      <c r="AA759" s="36"/>
    </row>
    <row r="760" spans="1:27">
      <c r="A760" s="3"/>
      <c r="B760" s="3"/>
      <c r="C760" s="3"/>
      <c r="D760" s="31"/>
      <c r="E760" s="31"/>
      <c r="F760" s="3"/>
      <c r="G760" s="3"/>
      <c r="H760" s="3"/>
      <c r="I760" s="3"/>
      <c r="J760" s="3"/>
      <c r="K760" s="3"/>
      <c r="L760" s="3"/>
      <c r="M760" s="3"/>
      <c r="N760" s="3"/>
      <c r="O760" s="3"/>
      <c r="P760" s="3"/>
      <c r="Q760" s="3"/>
      <c r="R760" s="3"/>
      <c r="S760" s="3"/>
      <c r="T760" s="3"/>
      <c r="U760" s="3"/>
      <c r="V760" s="3"/>
      <c r="W760" s="3"/>
      <c r="X760" s="3"/>
      <c r="Y760" s="3"/>
      <c r="Z760" s="3"/>
      <c r="AA760" s="36"/>
    </row>
    <row r="761" spans="1:27">
      <c r="A761" s="3"/>
      <c r="B761" s="3"/>
      <c r="C761" s="3"/>
      <c r="D761" s="31"/>
      <c r="E761" s="31"/>
      <c r="F761" s="3"/>
      <c r="G761" s="3"/>
      <c r="H761" s="3"/>
      <c r="I761" s="3"/>
      <c r="J761" s="3"/>
      <c r="K761" s="3"/>
      <c r="L761" s="3"/>
      <c r="M761" s="3"/>
      <c r="N761" s="3"/>
      <c r="O761" s="3"/>
      <c r="P761" s="3"/>
      <c r="Q761" s="3"/>
      <c r="R761" s="3"/>
      <c r="S761" s="3"/>
      <c r="T761" s="3"/>
      <c r="U761" s="3"/>
      <c r="V761" s="3"/>
      <c r="W761" s="3"/>
      <c r="X761" s="3"/>
      <c r="Y761" s="3"/>
      <c r="Z761" s="3"/>
      <c r="AA761" s="36"/>
    </row>
    <row r="762" spans="1:27">
      <c r="A762" s="3"/>
      <c r="B762" s="3"/>
      <c r="C762" s="3"/>
      <c r="D762" s="31"/>
      <c r="E762" s="31"/>
      <c r="F762" s="3"/>
      <c r="G762" s="3"/>
      <c r="H762" s="3"/>
      <c r="I762" s="3"/>
      <c r="J762" s="3"/>
      <c r="K762" s="3"/>
      <c r="L762" s="3"/>
      <c r="M762" s="3"/>
      <c r="N762" s="3"/>
      <c r="O762" s="3"/>
      <c r="P762" s="3"/>
      <c r="Q762" s="3"/>
      <c r="R762" s="3"/>
      <c r="S762" s="3"/>
      <c r="T762" s="3"/>
      <c r="U762" s="3"/>
      <c r="V762" s="3"/>
      <c r="W762" s="3"/>
      <c r="X762" s="3"/>
      <c r="Y762" s="3"/>
      <c r="Z762" s="3"/>
      <c r="AA762" s="36"/>
    </row>
    <row r="763" spans="1:27">
      <c r="A763" s="3"/>
      <c r="B763" s="3"/>
      <c r="C763" s="3"/>
      <c r="D763" s="31"/>
      <c r="E763" s="31"/>
      <c r="F763" s="3"/>
      <c r="G763" s="3"/>
      <c r="H763" s="3"/>
      <c r="I763" s="3"/>
      <c r="J763" s="3"/>
      <c r="K763" s="3"/>
      <c r="L763" s="3"/>
      <c r="M763" s="3"/>
      <c r="N763" s="3"/>
      <c r="O763" s="3"/>
      <c r="P763" s="3"/>
      <c r="Q763" s="3"/>
      <c r="R763" s="3"/>
      <c r="S763" s="3"/>
      <c r="T763" s="3"/>
      <c r="U763" s="3"/>
      <c r="V763" s="3"/>
      <c r="W763" s="3"/>
      <c r="X763" s="3"/>
      <c r="Y763" s="3"/>
      <c r="Z763" s="3"/>
      <c r="AA763" s="36"/>
    </row>
    <row r="764" spans="1:27">
      <c r="A764" s="3"/>
      <c r="B764" s="3"/>
      <c r="C764" s="3"/>
      <c r="D764" s="31"/>
      <c r="E764" s="31"/>
      <c r="F764" s="3"/>
      <c r="G764" s="3"/>
      <c r="H764" s="3"/>
      <c r="I764" s="3"/>
      <c r="J764" s="3"/>
      <c r="K764" s="3"/>
      <c r="L764" s="3"/>
      <c r="M764" s="3"/>
      <c r="N764" s="3"/>
      <c r="O764" s="3"/>
      <c r="P764" s="3"/>
      <c r="Q764" s="3"/>
      <c r="R764" s="3"/>
      <c r="S764" s="3"/>
      <c r="T764" s="3"/>
      <c r="U764" s="3"/>
      <c r="V764" s="3"/>
      <c r="W764" s="3"/>
      <c r="X764" s="3"/>
      <c r="Y764" s="3"/>
      <c r="Z764" s="3"/>
      <c r="AA764" s="36"/>
    </row>
    <row r="765" spans="1:27">
      <c r="A765" s="3"/>
      <c r="B765" s="3"/>
      <c r="C765" s="3"/>
      <c r="D765" s="31"/>
      <c r="E765" s="31"/>
      <c r="F765" s="3"/>
      <c r="G765" s="3"/>
      <c r="H765" s="3"/>
      <c r="I765" s="3"/>
      <c r="J765" s="3"/>
      <c r="K765" s="3"/>
      <c r="L765" s="3"/>
      <c r="M765" s="3"/>
      <c r="N765" s="3"/>
      <c r="O765" s="3"/>
      <c r="P765" s="3"/>
      <c r="Q765" s="3"/>
      <c r="R765" s="3"/>
      <c r="S765" s="3"/>
      <c r="T765" s="3"/>
      <c r="U765" s="3"/>
      <c r="V765" s="3"/>
      <c r="W765" s="3"/>
      <c r="X765" s="3"/>
      <c r="Y765" s="3"/>
      <c r="Z765" s="3"/>
      <c r="AA765" s="36"/>
    </row>
    <row r="766" spans="1:27">
      <c r="A766" s="3"/>
      <c r="B766" s="3"/>
      <c r="C766" s="3"/>
      <c r="D766" s="31"/>
      <c r="E766" s="31"/>
      <c r="F766" s="3"/>
      <c r="G766" s="3"/>
      <c r="H766" s="3"/>
      <c r="I766" s="3"/>
      <c r="J766" s="3"/>
      <c r="K766" s="3"/>
      <c r="L766" s="3"/>
      <c r="M766" s="3"/>
      <c r="N766" s="3"/>
      <c r="O766" s="3"/>
      <c r="P766" s="3"/>
      <c r="Q766" s="3"/>
      <c r="R766" s="3"/>
      <c r="S766" s="3"/>
      <c r="T766" s="3"/>
      <c r="U766" s="3"/>
      <c r="V766" s="3"/>
      <c r="W766" s="3"/>
      <c r="X766" s="3"/>
      <c r="Y766" s="3"/>
      <c r="Z766" s="3"/>
      <c r="AA766" s="36"/>
    </row>
    <row r="767" spans="1:27">
      <c r="A767" s="3"/>
      <c r="B767" s="3"/>
      <c r="C767" s="3"/>
      <c r="D767" s="31"/>
      <c r="E767" s="31"/>
      <c r="F767" s="3"/>
      <c r="G767" s="3"/>
      <c r="H767" s="3"/>
      <c r="I767" s="3"/>
      <c r="J767" s="3"/>
      <c r="K767" s="3"/>
      <c r="L767" s="3"/>
      <c r="M767" s="3"/>
      <c r="N767" s="3"/>
      <c r="O767" s="3"/>
      <c r="P767" s="3"/>
      <c r="Q767" s="3"/>
      <c r="R767" s="3"/>
      <c r="S767" s="3"/>
      <c r="T767" s="3"/>
      <c r="U767" s="3"/>
      <c r="V767" s="3"/>
      <c r="W767" s="3"/>
      <c r="X767" s="3"/>
      <c r="Y767" s="3"/>
      <c r="Z767" s="3"/>
      <c r="AA767" s="36"/>
    </row>
    <row r="768" spans="1:27">
      <c r="A768" s="3"/>
      <c r="B768" s="3"/>
      <c r="C768" s="3"/>
      <c r="D768" s="31"/>
      <c r="E768" s="31"/>
      <c r="F768" s="3"/>
      <c r="G768" s="3"/>
      <c r="H768" s="3"/>
      <c r="I768" s="3"/>
      <c r="J768" s="3"/>
      <c r="K768" s="3"/>
      <c r="L768" s="3"/>
      <c r="M768" s="3"/>
      <c r="N768" s="3"/>
      <c r="O768" s="3"/>
      <c r="P768" s="3"/>
      <c r="Q768" s="3"/>
      <c r="R768" s="3"/>
      <c r="S768" s="3"/>
      <c r="T768" s="3"/>
      <c r="U768" s="3"/>
      <c r="V768" s="3"/>
      <c r="W768" s="3"/>
      <c r="X768" s="3"/>
      <c r="Y768" s="3"/>
      <c r="Z768" s="3"/>
      <c r="AA768" s="36"/>
    </row>
    <row r="769" spans="1:27">
      <c r="A769" s="3"/>
      <c r="B769" s="3"/>
      <c r="C769" s="3"/>
      <c r="D769" s="31"/>
      <c r="E769" s="31"/>
      <c r="F769" s="3"/>
      <c r="G769" s="3"/>
      <c r="H769" s="3"/>
      <c r="I769" s="3"/>
      <c r="J769" s="3"/>
      <c r="K769" s="3"/>
      <c r="L769" s="3"/>
      <c r="M769" s="3"/>
      <c r="N769" s="3"/>
      <c r="O769" s="3"/>
      <c r="P769" s="3"/>
      <c r="Q769" s="3"/>
      <c r="R769" s="3"/>
      <c r="S769" s="3"/>
      <c r="T769" s="3"/>
      <c r="U769" s="3"/>
      <c r="V769" s="3"/>
      <c r="W769" s="3"/>
      <c r="X769" s="3"/>
      <c r="Y769" s="3"/>
      <c r="Z769" s="3"/>
      <c r="AA769" s="36"/>
    </row>
    <row r="770" spans="1:27">
      <c r="A770" s="3"/>
      <c r="B770" s="3"/>
      <c r="C770" s="3"/>
      <c r="D770" s="31"/>
      <c r="E770" s="31"/>
      <c r="F770" s="3"/>
      <c r="G770" s="3"/>
      <c r="H770" s="3"/>
      <c r="I770" s="3"/>
      <c r="J770" s="3"/>
      <c r="K770" s="3"/>
      <c r="L770" s="3"/>
      <c r="M770" s="3"/>
      <c r="N770" s="3"/>
      <c r="O770" s="3"/>
      <c r="P770" s="3"/>
      <c r="Q770" s="3"/>
      <c r="R770" s="3"/>
      <c r="S770" s="3"/>
      <c r="T770" s="3"/>
      <c r="U770" s="3"/>
      <c r="V770" s="3"/>
      <c r="W770" s="3"/>
      <c r="X770" s="3"/>
      <c r="Y770" s="3"/>
      <c r="Z770" s="3"/>
      <c r="AA770" s="36"/>
    </row>
    <row r="771" spans="1:27">
      <c r="A771" s="3"/>
      <c r="B771" s="3"/>
      <c r="C771" s="3"/>
      <c r="D771" s="31"/>
      <c r="E771" s="31"/>
      <c r="F771" s="3"/>
      <c r="G771" s="3"/>
      <c r="H771" s="3"/>
      <c r="I771" s="3"/>
      <c r="J771" s="3"/>
      <c r="K771" s="3"/>
      <c r="L771" s="3"/>
      <c r="M771" s="3"/>
      <c r="N771" s="3"/>
      <c r="O771" s="3"/>
      <c r="P771" s="3"/>
      <c r="Q771" s="3"/>
      <c r="R771" s="3"/>
      <c r="S771" s="3"/>
      <c r="T771" s="3"/>
      <c r="U771" s="3"/>
      <c r="V771" s="3"/>
      <c r="W771" s="3"/>
      <c r="X771" s="3"/>
      <c r="Y771" s="3"/>
      <c r="Z771" s="3"/>
      <c r="AA771" s="36"/>
    </row>
    <row r="772" spans="1:27">
      <c r="A772" s="3"/>
      <c r="B772" s="3"/>
      <c r="C772" s="3"/>
      <c r="D772" s="31"/>
      <c r="E772" s="31"/>
      <c r="F772" s="3"/>
      <c r="G772" s="3"/>
      <c r="H772" s="3"/>
      <c r="I772" s="3"/>
      <c r="J772" s="3"/>
      <c r="K772" s="3"/>
      <c r="L772" s="3"/>
      <c r="M772" s="3"/>
      <c r="N772" s="3"/>
      <c r="O772" s="3"/>
      <c r="P772" s="3"/>
      <c r="Q772" s="3"/>
      <c r="R772" s="3"/>
      <c r="S772" s="3"/>
      <c r="T772" s="3"/>
      <c r="U772" s="3"/>
      <c r="V772" s="3"/>
      <c r="W772" s="3"/>
      <c r="X772" s="3"/>
      <c r="Y772" s="3"/>
      <c r="Z772" s="3"/>
      <c r="AA772" s="36"/>
    </row>
    <row r="773" spans="1:27">
      <c r="A773" s="3"/>
      <c r="B773" s="3"/>
      <c r="C773" s="3"/>
      <c r="D773" s="31"/>
      <c r="E773" s="31"/>
      <c r="F773" s="3"/>
      <c r="G773" s="3"/>
      <c r="H773" s="3"/>
      <c r="I773" s="3"/>
      <c r="J773" s="3"/>
      <c r="K773" s="3"/>
      <c r="L773" s="3"/>
      <c r="M773" s="3"/>
      <c r="N773" s="3"/>
      <c r="O773" s="3"/>
      <c r="P773" s="3"/>
      <c r="Q773" s="3"/>
      <c r="R773" s="3"/>
      <c r="S773" s="3"/>
      <c r="T773" s="3"/>
      <c r="U773" s="3"/>
      <c r="V773" s="3"/>
      <c r="W773" s="3"/>
      <c r="X773" s="3"/>
      <c r="Y773" s="3"/>
      <c r="Z773" s="3"/>
      <c r="AA773" s="36"/>
    </row>
    <row r="774" spans="1:27">
      <c r="A774" s="3"/>
      <c r="B774" s="3"/>
      <c r="C774" s="3"/>
      <c r="D774" s="31"/>
      <c r="E774" s="31"/>
      <c r="F774" s="3"/>
      <c r="G774" s="3"/>
      <c r="H774" s="3"/>
      <c r="I774" s="3"/>
      <c r="J774" s="3"/>
      <c r="K774" s="3"/>
      <c r="L774" s="3"/>
      <c r="M774" s="3"/>
      <c r="N774" s="3"/>
      <c r="O774" s="3"/>
      <c r="P774" s="3"/>
      <c r="Q774" s="3"/>
      <c r="R774" s="3"/>
      <c r="S774" s="3"/>
      <c r="T774" s="3"/>
      <c r="U774" s="3"/>
      <c r="V774" s="3"/>
      <c r="W774" s="3"/>
      <c r="X774" s="3"/>
      <c r="Y774" s="3"/>
      <c r="Z774" s="3"/>
      <c r="AA774" s="36"/>
    </row>
    <row r="775" spans="1:27">
      <c r="A775" s="3"/>
      <c r="B775" s="3"/>
      <c r="C775" s="3"/>
      <c r="D775" s="31"/>
      <c r="E775" s="31"/>
      <c r="F775" s="3"/>
      <c r="G775" s="3"/>
      <c r="H775" s="3"/>
      <c r="I775" s="3"/>
      <c r="J775" s="3"/>
      <c r="K775" s="3"/>
      <c r="L775" s="3"/>
      <c r="M775" s="3"/>
      <c r="N775" s="3"/>
      <c r="O775" s="3"/>
      <c r="P775" s="3"/>
      <c r="Q775" s="3"/>
      <c r="R775" s="3"/>
      <c r="S775" s="3"/>
      <c r="T775" s="3"/>
      <c r="U775" s="3"/>
      <c r="V775" s="3"/>
      <c r="W775" s="3"/>
      <c r="X775" s="3"/>
      <c r="Y775" s="3"/>
      <c r="Z775" s="3"/>
      <c r="AA775" s="36"/>
    </row>
    <row r="776" spans="1:27">
      <c r="A776" s="3"/>
      <c r="B776" s="3"/>
      <c r="C776" s="3"/>
      <c r="D776" s="31"/>
      <c r="E776" s="31"/>
      <c r="F776" s="3"/>
      <c r="G776" s="3"/>
      <c r="H776" s="3"/>
      <c r="I776" s="3"/>
      <c r="J776" s="3"/>
      <c r="K776" s="3"/>
      <c r="L776" s="3"/>
      <c r="M776" s="3"/>
      <c r="N776" s="3"/>
      <c r="O776" s="3"/>
      <c r="P776" s="3"/>
      <c r="Q776" s="3"/>
      <c r="R776" s="3"/>
      <c r="S776" s="3"/>
      <c r="T776" s="3"/>
      <c r="U776" s="3"/>
      <c r="V776" s="3"/>
      <c r="W776" s="3"/>
      <c r="X776" s="3"/>
      <c r="Y776" s="3"/>
      <c r="Z776" s="3"/>
      <c r="AA776" s="36"/>
    </row>
    <row r="777" spans="1:27">
      <c r="A777" s="3"/>
      <c r="B777" s="3"/>
      <c r="C777" s="3"/>
      <c r="D777" s="31"/>
      <c r="E777" s="31"/>
      <c r="F777" s="3"/>
      <c r="G777" s="3"/>
      <c r="H777" s="3"/>
      <c r="I777" s="3"/>
      <c r="J777" s="3"/>
      <c r="K777" s="3"/>
      <c r="L777" s="3"/>
      <c r="M777" s="3"/>
      <c r="N777" s="3"/>
      <c r="O777" s="3"/>
      <c r="P777" s="3"/>
      <c r="Q777" s="3"/>
      <c r="R777" s="3"/>
      <c r="S777" s="3"/>
      <c r="T777" s="3"/>
      <c r="U777" s="3"/>
      <c r="V777" s="3"/>
      <c r="W777" s="3"/>
      <c r="X777" s="3"/>
      <c r="Y777" s="3"/>
      <c r="Z777" s="3"/>
      <c r="AA777" s="36"/>
    </row>
    <row r="778" spans="1:27">
      <c r="A778" s="3"/>
      <c r="B778" s="3"/>
      <c r="C778" s="3"/>
      <c r="D778" s="31"/>
      <c r="E778" s="31"/>
      <c r="F778" s="3"/>
      <c r="G778" s="3"/>
      <c r="H778" s="3"/>
      <c r="I778" s="3"/>
      <c r="J778" s="3"/>
      <c r="K778" s="3"/>
      <c r="L778" s="3"/>
      <c r="M778" s="3"/>
      <c r="N778" s="3"/>
      <c r="O778" s="3"/>
      <c r="P778" s="3"/>
      <c r="Q778" s="3"/>
      <c r="R778" s="3"/>
      <c r="S778" s="3"/>
      <c r="T778" s="3"/>
      <c r="U778" s="3"/>
      <c r="V778" s="3"/>
      <c r="W778" s="3"/>
      <c r="X778" s="3"/>
      <c r="Y778" s="3"/>
      <c r="Z778" s="3"/>
      <c r="AA778" s="36"/>
    </row>
    <row r="779" spans="1:27">
      <c r="A779" s="3"/>
      <c r="B779" s="3"/>
      <c r="C779" s="3"/>
      <c r="D779" s="31"/>
      <c r="E779" s="31"/>
      <c r="F779" s="3"/>
      <c r="G779" s="3"/>
      <c r="H779" s="3"/>
      <c r="I779" s="3"/>
      <c r="J779" s="3"/>
      <c r="K779" s="3"/>
      <c r="L779" s="3"/>
      <c r="M779" s="3"/>
      <c r="N779" s="3"/>
      <c r="O779" s="3"/>
      <c r="P779" s="3"/>
      <c r="Q779" s="3"/>
      <c r="R779" s="3"/>
      <c r="S779" s="3"/>
      <c r="T779" s="3"/>
      <c r="U779" s="3"/>
      <c r="V779" s="3"/>
      <c r="W779" s="3"/>
      <c r="X779" s="3"/>
      <c r="Y779" s="3"/>
      <c r="Z779" s="3"/>
      <c r="AA779" s="36"/>
    </row>
    <row r="780" spans="1:27">
      <c r="A780" s="3"/>
      <c r="B780" s="3"/>
      <c r="C780" s="3"/>
      <c r="D780" s="31"/>
      <c r="E780" s="31"/>
      <c r="F780" s="3"/>
      <c r="G780" s="3"/>
      <c r="H780" s="3"/>
      <c r="I780" s="3"/>
      <c r="J780" s="3"/>
      <c r="K780" s="3"/>
      <c r="L780" s="3"/>
      <c r="M780" s="3"/>
      <c r="N780" s="3"/>
      <c r="O780" s="3"/>
      <c r="P780" s="3"/>
      <c r="Q780" s="3"/>
      <c r="R780" s="3"/>
      <c r="S780" s="3"/>
      <c r="T780" s="3"/>
      <c r="U780" s="3"/>
      <c r="V780" s="3"/>
      <c r="W780" s="3"/>
      <c r="X780" s="3"/>
      <c r="Y780" s="3"/>
      <c r="Z780" s="3"/>
      <c r="AA780" s="36"/>
    </row>
    <row r="781" spans="1:27">
      <c r="A781" s="3"/>
      <c r="B781" s="3"/>
      <c r="C781" s="3"/>
      <c r="D781" s="31"/>
      <c r="E781" s="31"/>
      <c r="F781" s="3"/>
      <c r="G781" s="3"/>
      <c r="H781" s="3"/>
      <c r="I781" s="3"/>
      <c r="J781" s="3"/>
      <c r="K781" s="3"/>
      <c r="L781" s="3"/>
      <c r="M781" s="3"/>
      <c r="N781" s="3"/>
      <c r="O781" s="3"/>
      <c r="P781" s="3"/>
      <c r="Q781" s="3"/>
      <c r="R781" s="3"/>
      <c r="S781" s="3"/>
      <c r="T781" s="3"/>
      <c r="U781" s="3"/>
      <c r="V781" s="3"/>
      <c r="W781" s="3"/>
      <c r="X781" s="3"/>
      <c r="Y781" s="3"/>
      <c r="Z781" s="3"/>
      <c r="AA781" s="36"/>
    </row>
    <row r="782" spans="1:27">
      <c r="A782" s="3"/>
      <c r="B782" s="3"/>
      <c r="C782" s="3"/>
      <c r="D782" s="31"/>
      <c r="E782" s="31"/>
      <c r="F782" s="3"/>
      <c r="G782" s="3"/>
      <c r="H782" s="3"/>
      <c r="I782" s="3"/>
      <c r="J782" s="3"/>
      <c r="K782" s="3"/>
      <c r="L782" s="3"/>
      <c r="M782" s="3"/>
      <c r="N782" s="3"/>
      <c r="O782" s="3"/>
      <c r="P782" s="3"/>
      <c r="Q782" s="3"/>
      <c r="R782" s="3"/>
      <c r="S782" s="3"/>
      <c r="T782" s="3"/>
      <c r="U782" s="3"/>
      <c r="V782" s="3"/>
      <c r="W782" s="3"/>
      <c r="X782" s="3"/>
      <c r="Y782" s="3"/>
      <c r="Z782" s="3"/>
      <c r="AA782" s="36"/>
    </row>
    <row r="783" spans="1:27">
      <c r="A783" s="3"/>
      <c r="B783" s="3"/>
      <c r="C783" s="3"/>
      <c r="D783" s="31"/>
      <c r="E783" s="31"/>
      <c r="F783" s="3"/>
      <c r="G783" s="3"/>
      <c r="H783" s="3"/>
      <c r="I783" s="3"/>
      <c r="J783" s="3"/>
      <c r="K783" s="3"/>
      <c r="L783" s="3"/>
      <c r="M783" s="3"/>
      <c r="N783" s="3"/>
      <c r="O783" s="3"/>
      <c r="P783" s="3"/>
      <c r="Q783" s="3"/>
      <c r="R783" s="3"/>
      <c r="S783" s="3"/>
      <c r="T783" s="3"/>
      <c r="U783" s="3"/>
      <c r="V783" s="3"/>
      <c r="W783" s="3"/>
      <c r="X783" s="3"/>
      <c r="Y783" s="3"/>
      <c r="Z783" s="3"/>
      <c r="AA783" s="36"/>
    </row>
    <row r="784" spans="1:27">
      <c r="A784" s="3"/>
      <c r="B784" s="3"/>
      <c r="C784" s="3"/>
      <c r="D784" s="31"/>
      <c r="E784" s="31"/>
      <c r="F784" s="3"/>
      <c r="G784" s="3"/>
      <c r="H784" s="3"/>
      <c r="I784" s="3"/>
      <c r="J784" s="3"/>
      <c r="K784" s="3"/>
      <c r="L784" s="3"/>
      <c r="M784" s="3"/>
      <c r="N784" s="3"/>
      <c r="O784" s="3"/>
      <c r="P784" s="3"/>
      <c r="Q784" s="3"/>
      <c r="R784" s="3"/>
      <c r="S784" s="3"/>
      <c r="T784" s="3"/>
      <c r="U784" s="3"/>
      <c r="V784" s="3"/>
      <c r="W784" s="3"/>
      <c r="X784" s="3"/>
      <c r="Y784" s="3"/>
      <c r="Z784" s="3"/>
      <c r="AA784" s="36"/>
    </row>
    <row r="785" spans="1:27">
      <c r="A785" s="3"/>
      <c r="B785" s="3"/>
      <c r="C785" s="3"/>
      <c r="D785" s="31"/>
      <c r="E785" s="31"/>
      <c r="F785" s="3"/>
      <c r="G785" s="3"/>
      <c r="H785" s="3"/>
      <c r="I785" s="3"/>
      <c r="J785" s="3"/>
      <c r="K785" s="3"/>
      <c r="L785" s="3"/>
      <c r="M785" s="3"/>
      <c r="N785" s="3"/>
      <c r="O785" s="3"/>
      <c r="P785" s="3"/>
      <c r="Q785" s="3"/>
      <c r="R785" s="3"/>
      <c r="S785" s="3"/>
      <c r="T785" s="3"/>
      <c r="U785" s="3"/>
      <c r="V785" s="3"/>
      <c r="W785" s="3"/>
      <c r="X785" s="3"/>
      <c r="Y785" s="3"/>
      <c r="Z785" s="3"/>
      <c r="AA785" s="36"/>
    </row>
    <row r="786" spans="1:27">
      <c r="A786" s="3"/>
      <c r="B786" s="3"/>
      <c r="C786" s="3"/>
      <c r="D786" s="31"/>
      <c r="E786" s="31"/>
      <c r="F786" s="3"/>
      <c r="G786" s="3"/>
      <c r="H786" s="3"/>
      <c r="I786" s="3"/>
      <c r="J786" s="3"/>
      <c r="K786" s="3"/>
      <c r="L786" s="3"/>
      <c r="M786" s="3"/>
      <c r="N786" s="3"/>
      <c r="O786" s="3"/>
      <c r="P786" s="3"/>
      <c r="Q786" s="3"/>
      <c r="R786" s="3"/>
      <c r="S786" s="3"/>
      <c r="T786" s="3"/>
      <c r="U786" s="3"/>
      <c r="V786" s="3"/>
      <c r="W786" s="3"/>
      <c r="X786" s="3"/>
      <c r="Y786" s="3"/>
      <c r="Z786" s="3"/>
      <c r="AA786" s="36"/>
    </row>
    <row r="787" spans="1:27">
      <c r="A787" s="3"/>
      <c r="B787" s="3"/>
      <c r="C787" s="3"/>
      <c r="D787" s="31"/>
      <c r="E787" s="31"/>
      <c r="F787" s="3"/>
      <c r="G787" s="3"/>
      <c r="H787" s="3"/>
      <c r="I787" s="3"/>
      <c r="J787" s="3"/>
      <c r="K787" s="3"/>
      <c r="L787" s="3"/>
      <c r="M787" s="3"/>
      <c r="N787" s="3"/>
      <c r="O787" s="3"/>
      <c r="P787" s="3"/>
      <c r="Q787" s="3"/>
      <c r="R787" s="3"/>
      <c r="S787" s="3"/>
      <c r="T787" s="3"/>
      <c r="U787" s="3"/>
      <c r="V787" s="3"/>
      <c r="W787" s="3"/>
      <c r="X787" s="3"/>
      <c r="Y787" s="3"/>
      <c r="Z787" s="3"/>
      <c r="AA787" s="36"/>
    </row>
    <row r="788" spans="1:27">
      <c r="A788" s="3"/>
      <c r="B788" s="3"/>
      <c r="C788" s="3"/>
      <c r="D788" s="31"/>
      <c r="E788" s="31"/>
      <c r="F788" s="3"/>
      <c r="G788" s="3"/>
      <c r="H788" s="3"/>
      <c r="I788" s="3"/>
      <c r="J788" s="3"/>
      <c r="K788" s="3"/>
      <c r="L788" s="3"/>
      <c r="M788" s="3"/>
      <c r="N788" s="3"/>
      <c r="O788" s="3"/>
      <c r="P788" s="3"/>
      <c r="Q788" s="3"/>
      <c r="R788" s="3"/>
      <c r="S788" s="3"/>
      <c r="T788" s="3"/>
      <c r="U788" s="3"/>
      <c r="V788" s="3"/>
      <c r="W788" s="3"/>
      <c r="X788" s="3"/>
      <c r="Y788" s="3"/>
      <c r="Z788" s="3"/>
      <c r="AA788" s="36"/>
    </row>
    <row r="789" spans="1:27">
      <c r="A789" s="3"/>
      <c r="B789" s="3"/>
      <c r="C789" s="3"/>
      <c r="D789" s="31"/>
      <c r="E789" s="31"/>
      <c r="F789" s="3"/>
      <c r="G789" s="3"/>
      <c r="H789" s="3"/>
      <c r="I789" s="3"/>
      <c r="J789" s="3"/>
      <c r="K789" s="3"/>
      <c r="L789" s="3"/>
      <c r="M789" s="3"/>
      <c r="N789" s="3"/>
      <c r="O789" s="3"/>
      <c r="P789" s="3"/>
      <c r="Q789" s="3"/>
      <c r="R789" s="3"/>
      <c r="S789" s="3"/>
      <c r="T789" s="3"/>
      <c r="U789" s="3"/>
      <c r="V789" s="3"/>
      <c r="W789" s="3"/>
      <c r="X789" s="3"/>
      <c r="Y789" s="3"/>
      <c r="Z789" s="3"/>
      <c r="AA789" s="36"/>
    </row>
    <row r="790" spans="1:27">
      <c r="A790" s="3"/>
      <c r="B790" s="3"/>
      <c r="C790" s="3"/>
      <c r="D790" s="31"/>
      <c r="E790" s="31"/>
      <c r="F790" s="3"/>
      <c r="G790" s="3"/>
      <c r="H790" s="3"/>
      <c r="I790" s="3"/>
      <c r="J790" s="3"/>
      <c r="K790" s="3"/>
      <c r="L790" s="3"/>
      <c r="M790" s="3"/>
      <c r="N790" s="3"/>
      <c r="O790" s="3"/>
      <c r="P790" s="3"/>
      <c r="Q790" s="3"/>
      <c r="R790" s="3"/>
      <c r="S790" s="3"/>
      <c r="T790" s="3"/>
      <c r="U790" s="3"/>
      <c r="V790" s="3"/>
      <c r="W790" s="3"/>
      <c r="X790" s="3"/>
      <c r="Y790" s="3"/>
      <c r="Z790" s="3"/>
      <c r="AA790" s="36"/>
    </row>
    <row r="791" spans="1:27">
      <c r="A791" s="3"/>
      <c r="B791" s="3"/>
      <c r="C791" s="3"/>
      <c r="D791" s="31"/>
      <c r="E791" s="31"/>
      <c r="F791" s="3"/>
      <c r="G791" s="3"/>
      <c r="H791" s="3"/>
      <c r="I791" s="3"/>
      <c r="J791" s="3"/>
      <c r="K791" s="3"/>
      <c r="L791" s="3"/>
      <c r="M791" s="3"/>
      <c r="N791" s="3"/>
      <c r="O791" s="3"/>
      <c r="P791" s="3"/>
      <c r="Q791" s="3"/>
      <c r="R791" s="3"/>
      <c r="S791" s="3"/>
      <c r="T791" s="3"/>
      <c r="U791" s="3"/>
      <c r="V791" s="3"/>
      <c r="W791" s="3"/>
      <c r="X791" s="3"/>
      <c r="Y791" s="3"/>
      <c r="Z791" s="3"/>
      <c r="AA791" s="36"/>
    </row>
    <row r="792" spans="1:27">
      <c r="A792" s="3"/>
      <c r="B792" s="3"/>
      <c r="C792" s="3"/>
      <c r="D792" s="31"/>
      <c r="E792" s="31"/>
      <c r="F792" s="3"/>
      <c r="G792" s="3"/>
      <c r="H792" s="3"/>
      <c r="I792" s="3"/>
      <c r="J792" s="3"/>
      <c r="K792" s="3"/>
      <c r="L792" s="3"/>
      <c r="M792" s="3"/>
      <c r="N792" s="3"/>
      <c r="O792" s="3"/>
      <c r="P792" s="3"/>
      <c r="Q792" s="3"/>
      <c r="R792" s="3"/>
      <c r="S792" s="3"/>
      <c r="T792" s="3"/>
      <c r="U792" s="3"/>
      <c r="V792" s="3"/>
      <c r="W792" s="3"/>
      <c r="X792" s="3"/>
      <c r="Y792" s="3"/>
      <c r="Z792" s="3"/>
      <c r="AA792" s="36"/>
    </row>
    <row r="793" spans="1:27">
      <c r="A793" s="3"/>
      <c r="B793" s="3"/>
      <c r="C793" s="3"/>
      <c r="D793" s="31"/>
      <c r="E793" s="31"/>
      <c r="F793" s="3"/>
      <c r="G793" s="3"/>
      <c r="H793" s="3"/>
      <c r="I793" s="3"/>
      <c r="J793" s="3"/>
      <c r="K793" s="3"/>
      <c r="L793" s="3"/>
      <c r="M793" s="3"/>
      <c r="N793" s="3"/>
      <c r="O793" s="3"/>
      <c r="P793" s="3"/>
      <c r="Q793" s="3"/>
      <c r="R793" s="3"/>
      <c r="S793" s="3"/>
      <c r="T793" s="3"/>
      <c r="U793" s="3"/>
      <c r="V793" s="3"/>
      <c r="W793" s="3"/>
      <c r="X793" s="3"/>
      <c r="Y793" s="3"/>
      <c r="Z793" s="3"/>
      <c r="AA793" s="36"/>
    </row>
    <row r="794" spans="1:27">
      <c r="A794" s="3"/>
      <c r="B794" s="3"/>
      <c r="C794" s="3"/>
      <c r="D794" s="31"/>
      <c r="E794" s="31"/>
      <c r="F794" s="3"/>
      <c r="G794" s="3"/>
      <c r="H794" s="3"/>
      <c r="I794" s="3"/>
      <c r="J794" s="3"/>
      <c r="K794" s="3"/>
      <c r="L794" s="3"/>
      <c r="M794" s="3"/>
      <c r="N794" s="3"/>
      <c r="O794" s="3"/>
      <c r="P794" s="3"/>
      <c r="Q794" s="3"/>
      <c r="R794" s="3"/>
      <c r="S794" s="3"/>
      <c r="T794" s="3"/>
      <c r="U794" s="3"/>
      <c r="V794" s="3"/>
      <c r="W794" s="3"/>
      <c r="X794" s="3"/>
      <c r="Y794" s="3"/>
      <c r="Z794" s="3"/>
      <c r="AA794" s="36"/>
    </row>
    <row r="795" spans="1:27">
      <c r="A795" s="3"/>
      <c r="B795" s="3"/>
      <c r="C795" s="3"/>
      <c r="D795" s="31"/>
      <c r="E795" s="31"/>
      <c r="F795" s="3"/>
      <c r="G795" s="3"/>
      <c r="H795" s="3"/>
      <c r="I795" s="3"/>
      <c r="J795" s="3"/>
      <c r="K795" s="3"/>
      <c r="L795" s="3"/>
      <c r="M795" s="3"/>
      <c r="N795" s="3"/>
      <c r="O795" s="3"/>
      <c r="P795" s="3"/>
      <c r="Q795" s="3"/>
      <c r="R795" s="3"/>
      <c r="S795" s="3"/>
      <c r="T795" s="3"/>
      <c r="U795" s="3"/>
      <c r="V795" s="3"/>
      <c r="W795" s="3"/>
      <c r="X795" s="3"/>
      <c r="Y795" s="3"/>
      <c r="Z795" s="3"/>
      <c r="AA795" s="36"/>
    </row>
    <row r="796" spans="1:27">
      <c r="A796" s="3"/>
      <c r="B796" s="3"/>
      <c r="C796" s="3"/>
      <c r="D796" s="31"/>
      <c r="E796" s="31"/>
      <c r="F796" s="3"/>
      <c r="G796" s="3"/>
      <c r="H796" s="3"/>
      <c r="I796" s="3"/>
      <c r="J796" s="3"/>
      <c r="K796" s="3"/>
      <c r="L796" s="3"/>
      <c r="M796" s="3"/>
      <c r="N796" s="3"/>
      <c r="O796" s="3"/>
      <c r="P796" s="3"/>
      <c r="Q796" s="3"/>
      <c r="R796" s="3"/>
      <c r="S796" s="3"/>
      <c r="T796" s="3"/>
      <c r="U796" s="3"/>
      <c r="V796" s="3"/>
      <c r="W796" s="3"/>
      <c r="X796" s="3"/>
      <c r="Y796" s="3"/>
      <c r="Z796" s="3"/>
      <c r="AA796" s="36"/>
    </row>
    <row r="797" spans="1:27">
      <c r="A797" s="3"/>
      <c r="B797" s="3"/>
      <c r="C797" s="3"/>
      <c r="D797" s="31"/>
      <c r="E797" s="31"/>
      <c r="F797" s="3"/>
      <c r="G797" s="3"/>
      <c r="H797" s="3"/>
      <c r="I797" s="3"/>
      <c r="J797" s="3"/>
      <c r="K797" s="3"/>
      <c r="L797" s="3"/>
      <c r="M797" s="3"/>
      <c r="N797" s="3"/>
      <c r="O797" s="3"/>
      <c r="P797" s="3"/>
      <c r="Q797" s="3"/>
      <c r="R797" s="3"/>
      <c r="S797" s="3"/>
      <c r="T797" s="3"/>
      <c r="U797" s="3"/>
      <c r="V797" s="3"/>
      <c r="W797" s="3"/>
      <c r="X797" s="3"/>
      <c r="Y797" s="3"/>
      <c r="Z797" s="3"/>
      <c r="AA797" s="36"/>
    </row>
    <row r="798" spans="1:27">
      <c r="A798" s="3"/>
      <c r="B798" s="3"/>
      <c r="C798" s="3"/>
      <c r="D798" s="31"/>
      <c r="E798" s="31"/>
      <c r="F798" s="3"/>
      <c r="G798" s="3"/>
      <c r="H798" s="3"/>
      <c r="I798" s="3"/>
      <c r="J798" s="3"/>
      <c r="K798" s="3"/>
      <c r="L798" s="3"/>
      <c r="M798" s="3"/>
      <c r="N798" s="3"/>
      <c r="O798" s="3"/>
      <c r="P798" s="3"/>
      <c r="Q798" s="3"/>
      <c r="R798" s="3"/>
      <c r="S798" s="3"/>
      <c r="T798" s="3"/>
      <c r="U798" s="3"/>
      <c r="V798" s="3"/>
      <c r="W798" s="3"/>
      <c r="X798" s="3"/>
      <c r="Y798" s="3"/>
      <c r="Z798" s="3"/>
      <c r="AA798" s="36"/>
    </row>
    <row r="799" spans="1:27">
      <c r="A799" s="3"/>
      <c r="B799" s="3"/>
      <c r="C799" s="3"/>
      <c r="D799" s="31"/>
      <c r="E799" s="31"/>
      <c r="F799" s="3"/>
      <c r="G799" s="3"/>
      <c r="H799" s="3"/>
      <c r="I799" s="3"/>
      <c r="J799" s="3"/>
      <c r="K799" s="3"/>
      <c r="L799" s="3"/>
      <c r="M799" s="3"/>
      <c r="N799" s="3"/>
      <c r="O799" s="3"/>
      <c r="P799" s="3"/>
      <c r="Q799" s="3"/>
      <c r="R799" s="3"/>
      <c r="S799" s="3"/>
      <c r="T799" s="3"/>
      <c r="U799" s="3"/>
      <c r="V799" s="3"/>
      <c r="W799" s="3"/>
      <c r="X799" s="3"/>
      <c r="Y799" s="3"/>
      <c r="Z799" s="3"/>
      <c r="AA799" s="36"/>
    </row>
    <row r="800" spans="1:27">
      <c r="A800" s="3"/>
      <c r="B800" s="3"/>
      <c r="C800" s="3"/>
      <c r="D800" s="31"/>
      <c r="E800" s="31"/>
      <c r="F800" s="3"/>
      <c r="G800" s="3"/>
      <c r="H800" s="3"/>
      <c r="I800" s="3"/>
      <c r="J800" s="3"/>
      <c r="K800" s="3"/>
      <c r="L800" s="3"/>
      <c r="M800" s="3"/>
      <c r="N800" s="3"/>
      <c r="O800" s="3"/>
      <c r="P800" s="3"/>
      <c r="Q800" s="3"/>
      <c r="R800" s="3"/>
      <c r="S800" s="3"/>
      <c r="T800" s="3"/>
      <c r="U800" s="3"/>
      <c r="V800" s="3"/>
      <c r="W800" s="3"/>
      <c r="X800" s="3"/>
      <c r="Y800" s="3"/>
      <c r="Z800" s="3"/>
      <c r="AA800" s="36"/>
    </row>
    <row r="801" spans="1:27">
      <c r="A801" s="3"/>
      <c r="B801" s="3"/>
      <c r="C801" s="3"/>
      <c r="D801" s="31"/>
      <c r="E801" s="31"/>
      <c r="F801" s="3"/>
      <c r="G801" s="3"/>
      <c r="H801" s="3"/>
      <c r="I801" s="3"/>
      <c r="J801" s="3"/>
      <c r="K801" s="3"/>
      <c r="L801" s="3"/>
      <c r="M801" s="3"/>
      <c r="N801" s="3"/>
      <c r="O801" s="3"/>
      <c r="P801" s="3"/>
      <c r="Q801" s="3"/>
      <c r="R801" s="3"/>
      <c r="S801" s="3"/>
      <c r="T801" s="3"/>
      <c r="U801" s="3"/>
      <c r="V801" s="3"/>
      <c r="W801" s="3"/>
      <c r="X801" s="3"/>
      <c r="Y801" s="3"/>
      <c r="Z801" s="3"/>
      <c r="AA801" s="36"/>
    </row>
    <row r="802" spans="1:27">
      <c r="A802" s="3"/>
      <c r="B802" s="3"/>
      <c r="C802" s="3"/>
      <c r="D802" s="31"/>
      <c r="E802" s="31"/>
      <c r="F802" s="3"/>
      <c r="G802" s="3"/>
      <c r="H802" s="3"/>
      <c r="I802" s="3"/>
      <c r="J802" s="3"/>
      <c r="K802" s="3"/>
      <c r="L802" s="3"/>
      <c r="M802" s="3"/>
      <c r="N802" s="3"/>
      <c r="O802" s="3"/>
      <c r="P802" s="3"/>
      <c r="Q802" s="3"/>
      <c r="R802" s="3"/>
      <c r="S802" s="3"/>
      <c r="T802" s="3"/>
      <c r="U802" s="3"/>
      <c r="V802" s="3"/>
      <c r="W802" s="3"/>
      <c r="X802" s="3"/>
      <c r="Y802" s="3"/>
      <c r="Z802" s="3"/>
      <c r="AA802" s="36"/>
    </row>
    <row r="803" spans="1:27">
      <c r="A803" s="3"/>
      <c r="B803" s="3"/>
      <c r="C803" s="3"/>
      <c r="D803" s="31"/>
      <c r="E803" s="31"/>
      <c r="F803" s="3"/>
      <c r="G803" s="3"/>
      <c r="H803" s="3"/>
      <c r="I803" s="3"/>
      <c r="J803" s="3"/>
      <c r="K803" s="3"/>
      <c r="L803" s="3"/>
      <c r="M803" s="3"/>
      <c r="N803" s="3"/>
      <c r="O803" s="3"/>
      <c r="P803" s="3"/>
      <c r="Q803" s="3"/>
      <c r="R803" s="3"/>
      <c r="S803" s="3"/>
      <c r="T803" s="3"/>
      <c r="U803" s="3"/>
      <c r="V803" s="3"/>
      <c r="W803" s="3"/>
      <c r="X803" s="3"/>
      <c r="Y803" s="3"/>
      <c r="Z803" s="3"/>
      <c r="AA803" s="36"/>
    </row>
    <row r="804" spans="1:27">
      <c r="A804" s="3"/>
      <c r="B804" s="3"/>
      <c r="C804" s="3"/>
      <c r="D804" s="31"/>
      <c r="E804" s="31"/>
      <c r="F804" s="3"/>
      <c r="G804" s="3"/>
      <c r="H804" s="3"/>
      <c r="I804" s="3"/>
      <c r="J804" s="3"/>
      <c r="K804" s="3"/>
      <c r="L804" s="3"/>
      <c r="M804" s="3"/>
      <c r="N804" s="3"/>
      <c r="O804" s="3"/>
      <c r="P804" s="3"/>
      <c r="Q804" s="3"/>
      <c r="R804" s="3"/>
      <c r="S804" s="3"/>
      <c r="T804" s="3"/>
      <c r="U804" s="3"/>
      <c r="V804" s="3"/>
      <c r="W804" s="3"/>
      <c r="X804" s="3"/>
      <c r="Y804" s="3"/>
      <c r="Z804" s="3"/>
      <c r="AA804" s="36"/>
    </row>
    <row r="805" spans="1:27">
      <c r="A805" s="3"/>
      <c r="B805" s="3"/>
      <c r="C805" s="3"/>
      <c r="D805" s="31"/>
      <c r="E805" s="31"/>
      <c r="F805" s="3"/>
      <c r="G805" s="3"/>
      <c r="H805" s="3"/>
      <c r="I805" s="3"/>
      <c r="J805" s="3"/>
      <c r="K805" s="3"/>
      <c r="L805" s="3"/>
      <c r="M805" s="3"/>
      <c r="N805" s="3"/>
      <c r="O805" s="3"/>
      <c r="P805" s="3"/>
      <c r="Q805" s="3"/>
      <c r="R805" s="3"/>
      <c r="S805" s="3"/>
      <c r="T805" s="3"/>
      <c r="U805" s="3"/>
      <c r="V805" s="3"/>
      <c r="W805" s="3"/>
      <c r="X805" s="3"/>
      <c r="Y805" s="3"/>
      <c r="Z805" s="3"/>
      <c r="AA805" s="36"/>
    </row>
    <row r="806" spans="1:27">
      <c r="A806" s="3"/>
      <c r="B806" s="3"/>
      <c r="C806" s="3"/>
      <c r="D806" s="31"/>
      <c r="E806" s="31"/>
      <c r="F806" s="3"/>
      <c r="G806" s="3"/>
      <c r="H806" s="3"/>
      <c r="I806" s="3"/>
      <c r="J806" s="3"/>
      <c r="K806" s="3"/>
      <c r="L806" s="3"/>
      <c r="M806" s="3"/>
      <c r="N806" s="3"/>
      <c r="O806" s="3"/>
      <c r="P806" s="3"/>
      <c r="Q806" s="3"/>
      <c r="R806" s="3"/>
      <c r="S806" s="3"/>
      <c r="T806" s="3"/>
      <c r="U806" s="3"/>
      <c r="V806" s="3"/>
      <c r="W806" s="3"/>
      <c r="X806" s="3"/>
      <c r="Y806" s="3"/>
      <c r="Z806" s="3"/>
      <c r="AA806" s="36"/>
    </row>
    <row r="807" spans="1:27">
      <c r="A807" s="3"/>
      <c r="B807" s="3"/>
      <c r="C807" s="3"/>
      <c r="D807" s="31"/>
      <c r="E807" s="31"/>
      <c r="F807" s="3"/>
      <c r="G807" s="3"/>
      <c r="H807" s="3"/>
      <c r="I807" s="3"/>
      <c r="J807" s="3"/>
      <c r="K807" s="3"/>
      <c r="L807" s="3"/>
      <c r="M807" s="3"/>
      <c r="N807" s="3"/>
      <c r="O807" s="3"/>
      <c r="P807" s="3"/>
      <c r="Q807" s="3"/>
      <c r="R807" s="3"/>
      <c r="S807" s="3"/>
      <c r="T807" s="3"/>
      <c r="U807" s="3"/>
      <c r="V807" s="3"/>
      <c r="W807" s="3"/>
      <c r="X807" s="3"/>
      <c r="Y807" s="3"/>
      <c r="Z807" s="3"/>
      <c r="AA807" s="36"/>
    </row>
    <row r="808" spans="1:27">
      <c r="A808" s="3"/>
      <c r="B808" s="3"/>
      <c r="C808" s="3"/>
      <c r="D808" s="31"/>
      <c r="E808" s="31"/>
      <c r="F808" s="3"/>
      <c r="G808" s="3"/>
      <c r="H808" s="3"/>
      <c r="I808" s="3"/>
      <c r="J808" s="3"/>
      <c r="K808" s="3"/>
      <c r="L808" s="3"/>
      <c r="M808" s="3"/>
      <c r="N808" s="3"/>
      <c r="O808" s="3"/>
      <c r="P808" s="3"/>
      <c r="Q808" s="3"/>
      <c r="R808" s="3"/>
      <c r="S808" s="3"/>
      <c r="T808" s="3"/>
      <c r="U808" s="3"/>
      <c r="V808" s="3"/>
      <c r="W808" s="3"/>
      <c r="X808" s="3"/>
      <c r="Y808" s="3"/>
      <c r="Z808" s="3"/>
      <c r="AA808" s="36"/>
    </row>
    <row r="809" spans="1:27">
      <c r="A809" s="3"/>
      <c r="B809" s="3"/>
      <c r="C809" s="3"/>
      <c r="D809" s="31"/>
      <c r="E809" s="31"/>
      <c r="F809" s="3"/>
      <c r="G809" s="3"/>
      <c r="H809" s="3"/>
      <c r="I809" s="3"/>
      <c r="J809" s="3"/>
      <c r="K809" s="3"/>
      <c r="L809" s="3"/>
      <c r="M809" s="3"/>
      <c r="N809" s="3"/>
      <c r="O809" s="3"/>
      <c r="P809" s="3"/>
      <c r="Q809" s="3"/>
      <c r="R809" s="3"/>
      <c r="S809" s="3"/>
      <c r="T809" s="3"/>
      <c r="U809" s="3"/>
      <c r="V809" s="3"/>
      <c r="W809" s="3"/>
      <c r="X809" s="3"/>
      <c r="Y809" s="3"/>
      <c r="Z809" s="3"/>
      <c r="AA809" s="36"/>
    </row>
    <row r="810" spans="1:27">
      <c r="A810" s="3"/>
      <c r="B810" s="3"/>
      <c r="C810" s="3"/>
      <c r="D810" s="31"/>
      <c r="E810" s="31"/>
      <c r="F810" s="3"/>
      <c r="G810" s="3"/>
      <c r="H810" s="3"/>
      <c r="I810" s="3"/>
      <c r="J810" s="3"/>
      <c r="K810" s="3"/>
      <c r="L810" s="3"/>
      <c r="M810" s="3"/>
      <c r="N810" s="3"/>
      <c r="O810" s="3"/>
      <c r="P810" s="3"/>
      <c r="Q810" s="3"/>
      <c r="R810" s="3"/>
      <c r="S810" s="3"/>
      <c r="T810" s="3"/>
      <c r="U810" s="3"/>
      <c r="V810" s="3"/>
      <c r="W810" s="3"/>
      <c r="X810" s="3"/>
      <c r="Y810" s="3"/>
      <c r="Z810" s="3"/>
      <c r="AA810" s="36"/>
    </row>
    <row r="811" spans="1:27">
      <c r="A811" s="3"/>
      <c r="B811" s="3"/>
      <c r="C811" s="3"/>
      <c r="D811" s="31"/>
      <c r="E811" s="31"/>
      <c r="F811" s="3"/>
      <c r="G811" s="3"/>
      <c r="H811" s="3"/>
      <c r="I811" s="3"/>
      <c r="J811" s="3"/>
      <c r="K811" s="3"/>
      <c r="L811" s="3"/>
      <c r="M811" s="3"/>
      <c r="N811" s="3"/>
      <c r="O811" s="3"/>
      <c r="P811" s="3"/>
      <c r="Q811" s="3"/>
      <c r="R811" s="3"/>
      <c r="S811" s="3"/>
      <c r="T811" s="3"/>
      <c r="U811" s="3"/>
      <c r="V811" s="3"/>
      <c r="W811" s="3"/>
      <c r="X811" s="3"/>
      <c r="Y811" s="3"/>
      <c r="Z811" s="3"/>
      <c r="AA811" s="36"/>
    </row>
    <row r="812" spans="1:27">
      <c r="A812" s="3"/>
      <c r="B812" s="3"/>
      <c r="C812" s="3"/>
      <c r="D812" s="31"/>
      <c r="E812" s="31"/>
      <c r="F812" s="3"/>
      <c r="G812" s="3"/>
      <c r="H812" s="3"/>
      <c r="I812" s="3"/>
      <c r="J812" s="3"/>
      <c r="K812" s="3"/>
      <c r="L812" s="3"/>
      <c r="M812" s="3"/>
      <c r="N812" s="3"/>
      <c r="O812" s="3"/>
      <c r="P812" s="3"/>
      <c r="Q812" s="3"/>
      <c r="R812" s="3"/>
      <c r="S812" s="3"/>
      <c r="T812" s="3"/>
      <c r="U812" s="3"/>
      <c r="V812" s="3"/>
      <c r="W812" s="3"/>
      <c r="X812" s="3"/>
      <c r="Y812" s="3"/>
      <c r="Z812" s="3"/>
      <c r="AA812" s="36"/>
    </row>
    <row r="813" spans="1:27">
      <c r="A813" s="3"/>
      <c r="B813" s="3"/>
      <c r="C813" s="3"/>
      <c r="D813" s="31"/>
      <c r="E813" s="31"/>
      <c r="F813" s="3"/>
      <c r="G813" s="3"/>
      <c r="H813" s="3"/>
      <c r="I813" s="3"/>
      <c r="J813" s="3"/>
      <c r="K813" s="3"/>
      <c r="L813" s="3"/>
      <c r="M813" s="3"/>
      <c r="N813" s="3"/>
      <c r="O813" s="3"/>
      <c r="P813" s="3"/>
      <c r="Q813" s="3"/>
      <c r="R813" s="3"/>
      <c r="S813" s="3"/>
      <c r="T813" s="3"/>
      <c r="U813" s="3"/>
      <c r="V813" s="3"/>
      <c r="W813" s="3"/>
      <c r="X813" s="3"/>
      <c r="Y813" s="3"/>
      <c r="Z813" s="3"/>
      <c r="AA813" s="36"/>
    </row>
    <row r="814" spans="1:27">
      <c r="A814" s="3"/>
      <c r="B814" s="3"/>
      <c r="C814" s="3"/>
      <c r="D814" s="31"/>
      <c r="E814" s="31"/>
      <c r="F814" s="3"/>
      <c r="G814" s="3"/>
      <c r="H814" s="3"/>
      <c r="I814" s="3"/>
      <c r="J814" s="3"/>
      <c r="K814" s="3"/>
      <c r="L814" s="3"/>
      <c r="M814" s="3"/>
      <c r="N814" s="3"/>
      <c r="O814" s="3"/>
      <c r="P814" s="3"/>
      <c r="Q814" s="3"/>
      <c r="R814" s="3"/>
      <c r="S814" s="3"/>
      <c r="T814" s="3"/>
      <c r="U814" s="3"/>
      <c r="V814" s="3"/>
      <c r="W814" s="3"/>
      <c r="X814" s="3"/>
      <c r="Y814" s="3"/>
      <c r="Z814" s="3"/>
      <c r="AA814" s="36"/>
    </row>
    <row r="815" spans="1:27">
      <c r="A815" s="3"/>
      <c r="B815" s="3"/>
      <c r="C815" s="3"/>
      <c r="D815" s="31"/>
      <c r="E815" s="31"/>
      <c r="F815" s="3"/>
      <c r="G815" s="3"/>
      <c r="H815" s="3"/>
      <c r="I815" s="3"/>
      <c r="J815" s="3"/>
      <c r="K815" s="3"/>
      <c r="L815" s="3"/>
      <c r="M815" s="3"/>
      <c r="N815" s="3"/>
      <c r="O815" s="3"/>
      <c r="P815" s="3"/>
      <c r="Q815" s="3"/>
      <c r="R815" s="3"/>
      <c r="S815" s="3"/>
      <c r="T815" s="3"/>
      <c r="U815" s="3"/>
      <c r="V815" s="3"/>
      <c r="W815" s="3"/>
      <c r="X815" s="3"/>
      <c r="Y815" s="3"/>
      <c r="Z815" s="3"/>
      <c r="AA815" s="36"/>
    </row>
    <row r="816" spans="1:27">
      <c r="A816" s="3"/>
      <c r="B816" s="3"/>
      <c r="C816" s="3"/>
      <c r="D816" s="31"/>
      <c r="E816" s="31"/>
      <c r="F816" s="3"/>
      <c r="G816" s="3"/>
      <c r="H816" s="3"/>
      <c r="I816" s="3"/>
      <c r="J816" s="3"/>
      <c r="K816" s="3"/>
      <c r="L816" s="3"/>
      <c r="M816" s="3"/>
      <c r="N816" s="3"/>
      <c r="O816" s="3"/>
      <c r="P816" s="3"/>
      <c r="Q816" s="3"/>
      <c r="R816" s="3"/>
      <c r="S816" s="3"/>
      <c r="T816" s="3"/>
      <c r="U816" s="3"/>
      <c r="V816" s="3"/>
      <c r="W816" s="3"/>
      <c r="X816" s="3"/>
      <c r="Y816" s="3"/>
      <c r="Z816" s="3"/>
      <c r="AA816" s="36"/>
    </row>
    <row r="817" spans="1:27">
      <c r="A817" s="3"/>
      <c r="B817" s="3"/>
      <c r="C817" s="3"/>
      <c r="D817" s="31"/>
      <c r="E817" s="31"/>
      <c r="F817" s="3"/>
      <c r="G817" s="3"/>
      <c r="H817" s="3"/>
      <c r="I817" s="3"/>
      <c r="J817" s="3"/>
      <c r="K817" s="3"/>
      <c r="L817" s="3"/>
      <c r="M817" s="3"/>
      <c r="N817" s="3"/>
      <c r="O817" s="3"/>
      <c r="P817" s="3"/>
      <c r="Q817" s="3"/>
      <c r="R817" s="3"/>
      <c r="S817" s="3"/>
      <c r="T817" s="3"/>
      <c r="U817" s="3"/>
      <c r="V817" s="3"/>
      <c r="W817" s="3"/>
      <c r="X817" s="3"/>
      <c r="Y817" s="3"/>
      <c r="Z817" s="3"/>
      <c r="AA817" s="36"/>
    </row>
    <row r="818" spans="1:27">
      <c r="A818" s="3"/>
      <c r="B818" s="3"/>
      <c r="C818" s="3"/>
      <c r="D818" s="31"/>
      <c r="E818" s="31"/>
      <c r="F818" s="3"/>
      <c r="G818" s="3"/>
      <c r="H818" s="3"/>
      <c r="I818" s="3"/>
      <c r="J818" s="3"/>
      <c r="K818" s="3"/>
      <c r="L818" s="3"/>
      <c r="M818" s="3"/>
      <c r="N818" s="3"/>
      <c r="O818" s="3"/>
      <c r="P818" s="3"/>
      <c r="Q818" s="3"/>
      <c r="R818" s="3"/>
      <c r="S818" s="3"/>
      <c r="T818" s="3"/>
      <c r="U818" s="3"/>
      <c r="V818" s="3"/>
      <c r="W818" s="3"/>
      <c r="X818" s="3"/>
      <c r="Y818" s="3"/>
      <c r="Z818" s="3"/>
      <c r="AA818" s="36"/>
    </row>
    <row r="819" spans="1:27">
      <c r="A819" s="3"/>
      <c r="B819" s="3"/>
      <c r="C819" s="3"/>
      <c r="D819" s="31"/>
      <c r="E819" s="31"/>
      <c r="F819" s="3"/>
      <c r="G819" s="3"/>
      <c r="H819" s="3"/>
      <c r="I819" s="3"/>
      <c r="J819" s="3"/>
      <c r="K819" s="3"/>
      <c r="L819" s="3"/>
      <c r="M819" s="3"/>
      <c r="N819" s="3"/>
      <c r="O819" s="3"/>
      <c r="P819" s="3"/>
      <c r="Q819" s="3"/>
      <c r="R819" s="3"/>
      <c r="S819" s="3"/>
      <c r="T819" s="3"/>
      <c r="U819" s="3"/>
      <c r="V819" s="3"/>
      <c r="W819" s="3"/>
      <c r="X819" s="3"/>
      <c r="Y819" s="3"/>
      <c r="Z819" s="3"/>
      <c r="AA819" s="36"/>
    </row>
    <row r="820" spans="1:27">
      <c r="A820" s="3"/>
      <c r="B820" s="3"/>
      <c r="C820" s="3"/>
      <c r="D820" s="31"/>
      <c r="E820" s="31"/>
      <c r="F820" s="3"/>
      <c r="G820" s="3"/>
      <c r="H820" s="3"/>
      <c r="I820" s="3"/>
      <c r="J820" s="3"/>
      <c r="K820" s="3"/>
      <c r="L820" s="3"/>
      <c r="M820" s="3"/>
      <c r="N820" s="3"/>
      <c r="O820" s="3"/>
      <c r="P820" s="3"/>
      <c r="Q820" s="3"/>
      <c r="R820" s="3"/>
      <c r="S820" s="3"/>
      <c r="T820" s="3"/>
      <c r="U820" s="3"/>
      <c r="V820" s="3"/>
      <c r="W820" s="3"/>
      <c r="X820" s="3"/>
      <c r="Y820" s="3"/>
      <c r="Z820" s="3"/>
      <c r="AA820" s="36"/>
    </row>
    <row r="821" spans="1:27">
      <c r="A821" s="3"/>
      <c r="B821" s="3"/>
      <c r="C821" s="3"/>
      <c r="D821" s="31"/>
      <c r="E821" s="31"/>
      <c r="F821" s="3"/>
      <c r="G821" s="3"/>
      <c r="H821" s="3"/>
      <c r="I821" s="3"/>
      <c r="J821" s="3"/>
      <c r="K821" s="3"/>
      <c r="L821" s="3"/>
      <c r="M821" s="3"/>
      <c r="N821" s="3"/>
      <c r="O821" s="3"/>
      <c r="P821" s="3"/>
      <c r="Q821" s="3"/>
      <c r="R821" s="3"/>
      <c r="S821" s="3"/>
      <c r="T821" s="3"/>
      <c r="U821" s="3"/>
      <c r="V821" s="3"/>
      <c r="W821" s="3"/>
      <c r="X821" s="3"/>
      <c r="Y821" s="3"/>
      <c r="Z821" s="3"/>
      <c r="AA821" s="36"/>
    </row>
    <row r="822" spans="1:27">
      <c r="A822" s="3"/>
      <c r="B822" s="3"/>
      <c r="C822" s="3"/>
      <c r="D822" s="31"/>
      <c r="E822" s="31"/>
      <c r="F822" s="3"/>
      <c r="G822" s="3"/>
      <c r="H822" s="3"/>
      <c r="I822" s="3"/>
      <c r="J822" s="3"/>
      <c r="K822" s="3"/>
      <c r="L822" s="3"/>
      <c r="M822" s="3"/>
      <c r="N822" s="3"/>
      <c r="O822" s="3"/>
      <c r="P822" s="3"/>
      <c r="Q822" s="3"/>
      <c r="R822" s="3"/>
      <c r="S822" s="3"/>
      <c r="T822" s="3"/>
      <c r="U822" s="3"/>
      <c r="V822" s="3"/>
      <c r="W822" s="3"/>
      <c r="X822" s="3"/>
      <c r="Y822" s="3"/>
      <c r="Z822" s="3"/>
      <c r="AA822" s="36"/>
    </row>
    <row r="823" spans="1:27">
      <c r="A823" s="3"/>
      <c r="B823" s="3"/>
      <c r="C823" s="3"/>
      <c r="D823" s="31"/>
      <c r="E823" s="31"/>
      <c r="F823" s="3"/>
      <c r="G823" s="3"/>
      <c r="H823" s="3"/>
      <c r="I823" s="3"/>
      <c r="J823" s="3"/>
      <c r="K823" s="3"/>
      <c r="L823" s="3"/>
      <c r="M823" s="3"/>
      <c r="N823" s="3"/>
      <c r="O823" s="3"/>
      <c r="P823" s="3"/>
      <c r="Q823" s="3"/>
      <c r="R823" s="3"/>
      <c r="S823" s="3"/>
      <c r="T823" s="3"/>
      <c r="U823" s="3"/>
      <c r="V823" s="3"/>
      <c r="W823" s="3"/>
      <c r="X823" s="3"/>
      <c r="Y823" s="3"/>
      <c r="Z823" s="3"/>
      <c r="AA823" s="36"/>
    </row>
    <row r="824" spans="1:27">
      <c r="A824" s="3"/>
      <c r="B824" s="3"/>
      <c r="C824" s="3"/>
      <c r="D824" s="31"/>
      <c r="E824" s="31"/>
      <c r="F824" s="3"/>
      <c r="G824" s="3"/>
      <c r="H824" s="3"/>
      <c r="I824" s="3"/>
      <c r="J824" s="3"/>
      <c r="K824" s="3"/>
      <c r="L824" s="3"/>
      <c r="M824" s="3"/>
      <c r="N824" s="3"/>
      <c r="O824" s="3"/>
      <c r="P824" s="3"/>
      <c r="Q824" s="3"/>
      <c r="R824" s="3"/>
      <c r="S824" s="3"/>
      <c r="T824" s="3"/>
      <c r="U824" s="3"/>
      <c r="V824" s="3"/>
      <c r="W824" s="3"/>
      <c r="X824" s="3"/>
      <c r="Y824" s="3"/>
      <c r="Z824" s="3"/>
      <c r="AA824" s="36"/>
    </row>
    <row r="825" spans="1:27">
      <c r="A825" s="3"/>
      <c r="B825" s="3"/>
      <c r="C825" s="3"/>
      <c r="D825" s="31"/>
      <c r="E825" s="31"/>
      <c r="F825" s="3"/>
      <c r="G825" s="3"/>
      <c r="H825" s="3"/>
      <c r="I825" s="3"/>
      <c r="J825" s="3"/>
      <c r="K825" s="3"/>
      <c r="L825" s="3"/>
      <c r="M825" s="3"/>
      <c r="N825" s="3"/>
      <c r="O825" s="3"/>
      <c r="P825" s="3"/>
      <c r="Q825" s="3"/>
      <c r="R825" s="3"/>
      <c r="S825" s="3"/>
      <c r="T825" s="3"/>
      <c r="U825" s="3"/>
      <c r="V825" s="3"/>
      <c r="W825" s="3"/>
      <c r="X825" s="3"/>
      <c r="Y825" s="3"/>
      <c r="Z825" s="3"/>
      <c r="AA825" s="36"/>
    </row>
    <row r="826" spans="1:27">
      <c r="A826" s="3"/>
      <c r="B826" s="3"/>
      <c r="C826" s="3"/>
      <c r="D826" s="31"/>
      <c r="E826" s="31"/>
      <c r="F826" s="3"/>
      <c r="G826" s="3"/>
      <c r="H826" s="3"/>
      <c r="I826" s="3"/>
      <c r="J826" s="3"/>
      <c r="K826" s="3"/>
      <c r="L826" s="3"/>
      <c r="M826" s="3"/>
      <c r="N826" s="3"/>
      <c r="O826" s="3"/>
      <c r="P826" s="3"/>
      <c r="Q826" s="3"/>
      <c r="R826" s="3"/>
      <c r="S826" s="3"/>
      <c r="T826" s="3"/>
      <c r="U826" s="3"/>
      <c r="V826" s="3"/>
      <c r="W826" s="3"/>
      <c r="X826" s="3"/>
      <c r="Y826" s="3"/>
      <c r="Z826" s="3"/>
      <c r="AA826" s="36"/>
    </row>
    <row r="827" spans="1:27">
      <c r="A827" s="3"/>
      <c r="B827" s="3"/>
      <c r="C827" s="3"/>
      <c r="D827" s="31"/>
      <c r="E827" s="31"/>
      <c r="F827" s="3"/>
      <c r="G827" s="3"/>
      <c r="H827" s="3"/>
      <c r="I827" s="3"/>
      <c r="J827" s="3"/>
      <c r="K827" s="3"/>
      <c r="L827" s="3"/>
      <c r="M827" s="3"/>
      <c r="N827" s="3"/>
      <c r="O827" s="3"/>
      <c r="P827" s="3"/>
      <c r="Q827" s="3"/>
      <c r="R827" s="3"/>
      <c r="S827" s="3"/>
      <c r="T827" s="3"/>
      <c r="U827" s="3"/>
      <c r="V827" s="3"/>
      <c r="W827" s="3"/>
      <c r="X827" s="3"/>
      <c r="Y827" s="3"/>
      <c r="Z827" s="3"/>
      <c r="AA827" s="36"/>
    </row>
    <row r="828" spans="1:27">
      <c r="A828" s="3"/>
      <c r="B828" s="3"/>
      <c r="C828" s="3"/>
      <c r="D828" s="31"/>
      <c r="E828" s="31"/>
      <c r="F828" s="3"/>
      <c r="G828" s="3"/>
      <c r="H828" s="3"/>
      <c r="I828" s="3"/>
      <c r="J828" s="3"/>
      <c r="K828" s="3"/>
      <c r="L828" s="3"/>
      <c r="M828" s="3"/>
      <c r="N828" s="3"/>
      <c r="O828" s="3"/>
      <c r="P828" s="3"/>
      <c r="Q828" s="3"/>
      <c r="R828" s="3"/>
      <c r="S828" s="3"/>
      <c r="T828" s="3"/>
      <c r="U828" s="3"/>
      <c r="V828" s="3"/>
      <c r="W828" s="3"/>
      <c r="X828" s="3"/>
      <c r="Y828" s="3"/>
      <c r="Z828" s="3"/>
      <c r="AA828" s="36"/>
    </row>
    <row r="829" spans="1:27">
      <c r="A829" s="3"/>
      <c r="B829" s="3"/>
      <c r="C829" s="3"/>
      <c r="D829" s="31"/>
      <c r="E829" s="31"/>
      <c r="F829" s="3"/>
      <c r="G829" s="3"/>
      <c r="H829" s="3"/>
      <c r="I829" s="3"/>
      <c r="J829" s="3"/>
      <c r="K829" s="3"/>
      <c r="L829" s="3"/>
      <c r="M829" s="3"/>
      <c r="N829" s="3"/>
      <c r="O829" s="3"/>
      <c r="P829" s="3"/>
      <c r="Q829" s="3"/>
      <c r="R829" s="3"/>
      <c r="S829" s="3"/>
      <c r="T829" s="3"/>
      <c r="U829" s="3"/>
      <c r="V829" s="3"/>
      <c r="W829" s="3"/>
      <c r="X829" s="3"/>
      <c r="Y829" s="3"/>
      <c r="Z829" s="3"/>
      <c r="AA829" s="36"/>
    </row>
    <row r="830" spans="1:27">
      <c r="A830" s="3"/>
      <c r="B830" s="3"/>
      <c r="C830" s="3"/>
      <c r="D830" s="31"/>
      <c r="E830" s="31"/>
      <c r="F830" s="3"/>
      <c r="G830" s="3"/>
      <c r="H830" s="3"/>
      <c r="I830" s="3"/>
      <c r="J830" s="3"/>
      <c r="K830" s="3"/>
      <c r="L830" s="3"/>
      <c r="M830" s="3"/>
      <c r="N830" s="3"/>
      <c r="O830" s="3"/>
      <c r="P830" s="3"/>
      <c r="Q830" s="3"/>
      <c r="R830" s="3"/>
      <c r="S830" s="3"/>
      <c r="T830" s="3"/>
      <c r="U830" s="3"/>
      <c r="V830" s="3"/>
      <c r="W830" s="3"/>
      <c r="X830" s="3"/>
      <c r="Y830" s="3"/>
      <c r="Z830" s="3"/>
      <c r="AA830" s="36"/>
    </row>
    <row r="831" spans="1:27">
      <c r="A831" s="3"/>
      <c r="B831" s="3"/>
      <c r="C831" s="3"/>
      <c r="D831" s="31"/>
      <c r="E831" s="31"/>
      <c r="F831" s="3"/>
      <c r="G831" s="3"/>
      <c r="H831" s="3"/>
      <c r="I831" s="3"/>
      <c r="J831" s="3"/>
      <c r="K831" s="3"/>
      <c r="L831" s="3"/>
      <c r="M831" s="3"/>
      <c r="N831" s="3"/>
      <c r="O831" s="3"/>
      <c r="P831" s="3"/>
      <c r="Q831" s="3"/>
      <c r="R831" s="3"/>
      <c r="S831" s="3"/>
      <c r="T831" s="3"/>
      <c r="U831" s="3"/>
      <c r="V831" s="3"/>
      <c r="W831" s="3"/>
      <c r="X831" s="3"/>
      <c r="Y831" s="3"/>
      <c r="Z831" s="3"/>
      <c r="AA831" s="36"/>
    </row>
    <row r="832" spans="1:27">
      <c r="A832" s="3"/>
      <c r="B832" s="3"/>
      <c r="C832" s="3"/>
      <c r="D832" s="31"/>
      <c r="E832" s="31"/>
      <c r="F832" s="3"/>
      <c r="G832" s="3"/>
      <c r="H832" s="3"/>
      <c r="I832" s="3"/>
      <c r="J832" s="3"/>
      <c r="K832" s="3"/>
      <c r="L832" s="3"/>
      <c r="M832" s="3"/>
      <c r="N832" s="3"/>
      <c r="O832" s="3"/>
      <c r="P832" s="3"/>
      <c r="Q832" s="3"/>
      <c r="R832" s="3"/>
      <c r="S832" s="3"/>
      <c r="T832" s="3"/>
      <c r="U832" s="3"/>
      <c r="V832" s="3"/>
      <c r="W832" s="3"/>
      <c r="X832" s="3"/>
      <c r="Y832" s="3"/>
      <c r="Z832" s="3"/>
      <c r="AA832" s="36"/>
    </row>
    <row r="833" spans="1:27">
      <c r="A833" s="3"/>
      <c r="B833" s="3"/>
      <c r="C833" s="3"/>
      <c r="D833" s="31"/>
      <c r="E833" s="31"/>
      <c r="F833" s="3"/>
      <c r="G833" s="3"/>
      <c r="H833" s="3"/>
      <c r="I833" s="3"/>
      <c r="J833" s="3"/>
      <c r="K833" s="3"/>
      <c r="L833" s="3"/>
      <c r="M833" s="3"/>
      <c r="N833" s="3"/>
      <c r="O833" s="3"/>
      <c r="P833" s="3"/>
      <c r="Q833" s="3"/>
      <c r="R833" s="3"/>
      <c r="S833" s="3"/>
      <c r="T833" s="3"/>
      <c r="U833" s="3"/>
      <c r="V833" s="3"/>
      <c r="W833" s="3"/>
      <c r="X833" s="3"/>
      <c r="Y833" s="3"/>
      <c r="Z833" s="3"/>
      <c r="AA833" s="36"/>
    </row>
    <row r="834" spans="1:27">
      <c r="A834" s="3"/>
      <c r="B834" s="3"/>
      <c r="C834" s="3"/>
      <c r="D834" s="31"/>
      <c r="E834" s="31"/>
      <c r="F834" s="3"/>
      <c r="G834" s="3"/>
      <c r="H834" s="3"/>
      <c r="I834" s="3"/>
      <c r="J834" s="3"/>
      <c r="K834" s="3"/>
      <c r="L834" s="3"/>
      <c r="M834" s="3"/>
      <c r="N834" s="3"/>
      <c r="O834" s="3"/>
      <c r="P834" s="3"/>
      <c r="Q834" s="3"/>
      <c r="R834" s="3"/>
      <c r="S834" s="3"/>
      <c r="T834" s="3"/>
      <c r="U834" s="3"/>
      <c r="V834" s="3"/>
      <c r="W834" s="3"/>
      <c r="X834" s="3"/>
      <c r="Y834" s="3"/>
      <c r="Z834" s="3"/>
      <c r="AA834" s="36"/>
    </row>
    <row r="835" spans="1:27">
      <c r="A835" s="3"/>
      <c r="B835" s="3"/>
      <c r="C835" s="3"/>
      <c r="D835" s="31"/>
      <c r="E835" s="31"/>
      <c r="F835" s="3"/>
      <c r="G835" s="3"/>
      <c r="H835" s="3"/>
      <c r="I835" s="3"/>
      <c r="J835" s="3"/>
      <c r="K835" s="3"/>
      <c r="L835" s="3"/>
      <c r="M835" s="3"/>
      <c r="N835" s="3"/>
      <c r="O835" s="3"/>
      <c r="P835" s="3"/>
      <c r="Q835" s="3"/>
      <c r="R835" s="3"/>
      <c r="S835" s="3"/>
      <c r="T835" s="3"/>
      <c r="U835" s="3"/>
      <c r="V835" s="3"/>
      <c r="W835" s="3"/>
      <c r="X835" s="3"/>
      <c r="Y835" s="3"/>
      <c r="Z835" s="3"/>
      <c r="AA835" s="36"/>
    </row>
    <row r="836" spans="1:27">
      <c r="A836" s="3"/>
      <c r="B836" s="3"/>
      <c r="C836" s="3"/>
      <c r="D836" s="31"/>
      <c r="E836" s="31"/>
      <c r="F836" s="3"/>
      <c r="G836" s="3"/>
      <c r="H836" s="3"/>
      <c r="I836" s="3"/>
      <c r="J836" s="3"/>
      <c r="K836" s="3"/>
      <c r="L836" s="3"/>
      <c r="M836" s="3"/>
      <c r="N836" s="3"/>
      <c r="O836" s="3"/>
      <c r="P836" s="3"/>
      <c r="Q836" s="3"/>
      <c r="R836" s="3"/>
      <c r="S836" s="3"/>
      <c r="T836" s="3"/>
      <c r="U836" s="3"/>
      <c r="V836" s="3"/>
      <c r="W836" s="3"/>
      <c r="X836" s="3"/>
      <c r="Y836" s="3"/>
      <c r="Z836" s="3"/>
      <c r="AA836" s="36"/>
    </row>
    <row r="837" spans="1:27">
      <c r="A837" s="3"/>
      <c r="B837" s="3"/>
      <c r="C837" s="3"/>
      <c r="D837" s="31"/>
      <c r="E837" s="31"/>
      <c r="F837" s="3"/>
      <c r="G837" s="3"/>
      <c r="H837" s="3"/>
      <c r="I837" s="3"/>
      <c r="J837" s="3"/>
      <c r="K837" s="3"/>
      <c r="L837" s="3"/>
      <c r="M837" s="3"/>
      <c r="N837" s="3"/>
      <c r="O837" s="3"/>
      <c r="P837" s="3"/>
      <c r="Q837" s="3"/>
      <c r="R837" s="3"/>
      <c r="S837" s="3"/>
      <c r="T837" s="3"/>
      <c r="U837" s="3"/>
      <c r="V837" s="3"/>
      <c r="W837" s="3"/>
      <c r="X837" s="3"/>
      <c r="Y837" s="3"/>
      <c r="Z837" s="3"/>
      <c r="AA837" s="36"/>
    </row>
    <row r="838" spans="1:27">
      <c r="A838" s="3"/>
      <c r="B838" s="3"/>
      <c r="C838" s="3"/>
      <c r="D838" s="31"/>
      <c r="E838" s="31"/>
      <c r="F838" s="3"/>
      <c r="G838" s="3"/>
      <c r="H838" s="3"/>
      <c r="I838" s="3"/>
      <c r="J838" s="3"/>
      <c r="K838" s="3"/>
      <c r="L838" s="3"/>
      <c r="M838" s="3"/>
      <c r="N838" s="3"/>
      <c r="O838" s="3"/>
      <c r="P838" s="3"/>
      <c r="Q838" s="3"/>
      <c r="R838" s="3"/>
      <c r="S838" s="3"/>
      <c r="T838" s="3"/>
      <c r="U838" s="3"/>
      <c r="V838" s="3"/>
      <c r="W838" s="3"/>
      <c r="X838" s="3"/>
      <c r="Y838" s="3"/>
      <c r="Z838" s="3"/>
      <c r="AA838" s="36"/>
    </row>
    <row r="839" spans="1:27">
      <c r="A839" s="3"/>
      <c r="B839" s="3"/>
      <c r="C839" s="3"/>
      <c r="D839" s="31"/>
      <c r="E839" s="31"/>
      <c r="F839" s="3"/>
      <c r="G839" s="3"/>
      <c r="H839" s="3"/>
      <c r="I839" s="3"/>
      <c r="J839" s="3"/>
      <c r="K839" s="3"/>
      <c r="L839" s="3"/>
      <c r="M839" s="3"/>
      <c r="N839" s="3"/>
      <c r="O839" s="3"/>
      <c r="P839" s="3"/>
      <c r="Q839" s="3"/>
      <c r="R839" s="3"/>
      <c r="S839" s="3"/>
      <c r="T839" s="3"/>
      <c r="U839" s="3"/>
      <c r="V839" s="3"/>
      <c r="W839" s="3"/>
      <c r="X839" s="3"/>
      <c r="Y839" s="3"/>
      <c r="Z839" s="3"/>
      <c r="AA839" s="36"/>
    </row>
    <row r="840" spans="1:27">
      <c r="A840" s="3"/>
      <c r="B840" s="3"/>
      <c r="C840" s="3"/>
      <c r="D840" s="31"/>
      <c r="E840" s="31"/>
      <c r="F840" s="3"/>
      <c r="G840" s="3"/>
      <c r="H840" s="3"/>
      <c r="I840" s="3"/>
      <c r="J840" s="3"/>
      <c r="K840" s="3"/>
      <c r="L840" s="3"/>
      <c r="M840" s="3"/>
      <c r="N840" s="3"/>
      <c r="O840" s="3"/>
      <c r="P840" s="3"/>
      <c r="Q840" s="3"/>
      <c r="R840" s="3"/>
      <c r="S840" s="3"/>
      <c r="T840" s="3"/>
      <c r="U840" s="3"/>
      <c r="V840" s="3"/>
      <c r="W840" s="3"/>
      <c r="X840" s="3"/>
      <c r="Y840" s="3"/>
      <c r="Z840" s="3"/>
      <c r="AA840" s="36"/>
    </row>
    <row r="841" spans="1:27">
      <c r="A841" s="3"/>
      <c r="B841" s="3"/>
      <c r="C841" s="3"/>
      <c r="D841" s="31"/>
      <c r="E841" s="31"/>
      <c r="F841" s="3"/>
      <c r="G841" s="3"/>
      <c r="H841" s="3"/>
      <c r="I841" s="3"/>
      <c r="J841" s="3"/>
      <c r="K841" s="3"/>
      <c r="L841" s="3"/>
      <c r="M841" s="3"/>
      <c r="N841" s="3"/>
      <c r="O841" s="3"/>
      <c r="P841" s="3"/>
      <c r="Q841" s="3"/>
      <c r="R841" s="3"/>
      <c r="S841" s="3"/>
      <c r="T841" s="3"/>
      <c r="U841" s="3"/>
      <c r="V841" s="3"/>
      <c r="W841" s="3"/>
      <c r="X841" s="3"/>
      <c r="Y841" s="3"/>
      <c r="Z841" s="3"/>
      <c r="AA841" s="36"/>
    </row>
    <row r="842" spans="1:27">
      <c r="A842" s="3"/>
      <c r="B842" s="3"/>
      <c r="C842" s="3"/>
      <c r="D842" s="31"/>
      <c r="E842" s="31"/>
      <c r="F842" s="3"/>
      <c r="G842" s="3"/>
      <c r="H842" s="3"/>
      <c r="I842" s="3"/>
      <c r="J842" s="3"/>
      <c r="K842" s="3"/>
      <c r="L842" s="3"/>
      <c r="M842" s="3"/>
      <c r="N842" s="3"/>
      <c r="O842" s="3"/>
      <c r="P842" s="3"/>
      <c r="Q842" s="3"/>
      <c r="R842" s="3"/>
      <c r="S842" s="3"/>
      <c r="T842" s="3"/>
      <c r="U842" s="3"/>
      <c r="V842" s="3"/>
      <c r="W842" s="3"/>
      <c r="X842" s="3"/>
      <c r="Y842" s="3"/>
      <c r="Z842" s="3"/>
      <c r="AA842" s="36"/>
    </row>
    <row r="843" spans="1:27">
      <c r="A843" s="3"/>
      <c r="B843" s="3"/>
      <c r="C843" s="3"/>
      <c r="D843" s="31"/>
      <c r="E843" s="31"/>
      <c r="F843" s="3"/>
      <c r="G843" s="3"/>
      <c r="H843" s="3"/>
      <c r="I843" s="3"/>
      <c r="J843" s="3"/>
      <c r="K843" s="3"/>
      <c r="L843" s="3"/>
      <c r="M843" s="3"/>
      <c r="N843" s="3"/>
      <c r="O843" s="3"/>
      <c r="P843" s="3"/>
      <c r="Q843" s="3"/>
      <c r="R843" s="3"/>
      <c r="S843" s="3"/>
      <c r="T843" s="3"/>
      <c r="U843" s="3"/>
      <c r="V843" s="3"/>
      <c r="W843" s="3"/>
      <c r="X843" s="3"/>
      <c r="Y843" s="3"/>
      <c r="Z843" s="3"/>
      <c r="AA843" s="36"/>
    </row>
    <row r="844" spans="1:27">
      <c r="A844" s="3"/>
      <c r="B844" s="3"/>
      <c r="C844" s="3"/>
      <c r="D844" s="31"/>
      <c r="E844" s="31"/>
      <c r="F844" s="3"/>
      <c r="G844" s="3"/>
      <c r="H844" s="3"/>
      <c r="I844" s="3"/>
      <c r="J844" s="3"/>
      <c r="K844" s="3"/>
      <c r="L844" s="3"/>
      <c r="M844" s="3"/>
      <c r="N844" s="3"/>
      <c r="O844" s="3"/>
      <c r="P844" s="3"/>
      <c r="Q844" s="3"/>
      <c r="R844" s="3"/>
      <c r="S844" s="3"/>
      <c r="T844" s="3"/>
      <c r="U844" s="3"/>
      <c r="V844" s="3"/>
      <c r="W844" s="3"/>
      <c r="X844" s="3"/>
      <c r="Y844" s="3"/>
      <c r="Z844" s="3"/>
      <c r="AA844" s="36"/>
    </row>
    <row r="845" spans="1:27">
      <c r="A845" s="3"/>
      <c r="B845" s="3"/>
      <c r="C845" s="3"/>
      <c r="D845" s="31"/>
      <c r="E845" s="31"/>
      <c r="F845" s="3"/>
      <c r="G845" s="3"/>
      <c r="H845" s="3"/>
      <c r="I845" s="3"/>
      <c r="J845" s="3"/>
      <c r="K845" s="3"/>
      <c r="L845" s="3"/>
      <c r="M845" s="3"/>
      <c r="N845" s="3"/>
      <c r="O845" s="3"/>
      <c r="P845" s="3"/>
      <c r="Q845" s="3"/>
      <c r="R845" s="3"/>
      <c r="S845" s="3"/>
      <c r="T845" s="3"/>
      <c r="U845" s="3"/>
      <c r="V845" s="3"/>
      <c r="W845" s="3"/>
      <c r="X845" s="3"/>
      <c r="Y845" s="3"/>
      <c r="Z845" s="3"/>
      <c r="AA845" s="36"/>
    </row>
    <row r="846" spans="1:27">
      <c r="A846" s="3"/>
      <c r="B846" s="3"/>
      <c r="C846" s="3"/>
      <c r="D846" s="31"/>
      <c r="E846" s="31"/>
      <c r="F846" s="3"/>
      <c r="G846" s="3"/>
      <c r="H846" s="3"/>
      <c r="I846" s="3"/>
      <c r="J846" s="3"/>
      <c r="K846" s="3"/>
      <c r="L846" s="3"/>
      <c r="M846" s="3"/>
      <c r="N846" s="3"/>
      <c r="O846" s="3"/>
      <c r="P846" s="3"/>
      <c r="Q846" s="3"/>
      <c r="R846" s="3"/>
      <c r="S846" s="3"/>
      <c r="T846" s="3"/>
      <c r="U846" s="3"/>
      <c r="V846" s="3"/>
      <c r="W846" s="3"/>
      <c r="X846" s="3"/>
      <c r="Y846" s="3"/>
      <c r="Z846" s="3"/>
      <c r="AA846" s="36"/>
    </row>
    <row r="847" spans="1:27">
      <c r="A847" s="3"/>
      <c r="B847" s="3"/>
      <c r="C847" s="3"/>
      <c r="D847" s="31"/>
      <c r="E847" s="31"/>
      <c r="F847" s="3"/>
      <c r="G847" s="3"/>
      <c r="H847" s="3"/>
      <c r="I847" s="3"/>
      <c r="J847" s="3"/>
      <c r="K847" s="3"/>
      <c r="L847" s="3"/>
      <c r="M847" s="3"/>
      <c r="N847" s="3"/>
      <c r="O847" s="3"/>
      <c r="P847" s="3"/>
      <c r="Q847" s="3"/>
      <c r="R847" s="3"/>
      <c r="S847" s="3"/>
      <c r="T847" s="3"/>
      <c r="U847" s="3"/>
      <c r="V847" s="3"/>
      <c r="W847" s="3"/>
      <c r="X847" s="3"/>
      <c r="Y847" s="3"/>
      <c r="Z847" s="3"/>
      <c r="AA847" s="36"/>
    </row>
    <row r="848" spans="1:27">
      <c r="A848" s="3"/>
      <c r="B848" s="3"/>
      <c r="C848" s="3"/>
      <c r="D848" s="31"/>
      <c r="E848" s="31"/>
      <c r="F848" s="3"/>
      <c r="G848" s="3"/>
      <c r="H848" s="3"/>
      <c r="I848" s="3"/>
      <c r="J848" s="3"/>
      <c r="K848" s="3"/>
      <c r="L848" s="3"/>
      <c r="M848" s="3"/>
      <c r="N848" s="3"/>
      <c r="O848" s="3"/>
      <c r="P848" s="3"/>
      <c r="Q848" s="3"/>
      <c r="R848" s="3"/>
      <c r="S848" s="3"/>
      <c r="T848" s="3"/>
      <c r="U848" s="3"/>
      <c r="V848" s="3"/>
      <c r="W848" s="3"/>
      <c r="X848" s="3"/>
      <c r="Y848" s="3"/>
      <c r="Z848" s="3"/>
      <c r="AA848" s="36"/>
    </row>
    <row r="849" spans="1:27">
      <c r="A849" s="3"/>
      <c r="B849" s="3"/>
      <c r="C849" s="3"/>
      <c r="D849" s="31"/>
      <c r="E849" s="31"/>
      <c r="F849" s="3"/>
      <c r="G849" s="3"/>
      <c r="H849" s="3"/>
      <c r="I849" s="3"/>
      <c r="J849" s="3"/>
      <c r="K849" s="3"/>
      <c r="L849" s="3"/>
      <c r="M849" s="3"/>
      <c r="N849" s="3"/>
      <c r="O849" s="3"/>
      <c r="P849" s="3"/>
      <c r="Q849" s="3"/>
      <c r="R849" s="3"/>
      <c r="S849" s="3"/>
      <c r="T849" s="3"/>
      <c r="U849" s="3"/>
      <c r="V849" s="3"/>
      <c r="W849" s="3"/>
      <c r="X849" s="3"/>
      <c r="Y849" s="3"/>
      <c r="Z849" s="3"/>
      <c r="AA849" s="36"/>
    </row>
    <row r="850" spans="1:27">
      <c r="A850" s="3"/>
      <c r="B850" s="3"/>
      <c r="C850" s="3"/>
      <c r="D850" s="31"/>
      <c r="E850" s="31"/>
      <c r="F850" s="3"/>
      <c r="G850" s="3"/>
      <c r="H850" s="3"/>
      <c r="I850" s="3"/>
      <c r="J850" s="3"/>
      <c r="K850" s="3"/>
      <c r="L850" s="3"/>
      <c r="M850" s="3"/>
      <c r="N850" s="3"/>
      <c r="O850" s="3"/>
      <c r="P850" s="3"/>
      <c r="Q850" s="3"/>
      <c r="R850" s="3"/>
      <c r="S850" s="3"/>
      <c r="T850" s="3"/>
      <c r="U850" s="3"/>
      <c r="V850" s="3"/>
      <c r="W850" s="3"/>
      <c r="X850" s="3"/>
      <c r="Y850" s="3"/>
      <c r="Z850" s="3"/>
      <c r="AA850" s="36"/>
    </row>
    <row r="851" spans="1:27">
      <c r="A851" s="3"/>
      <c r="B851" s="3"/>
      <c r="C851" s="3"/>
      <c r="D851" s="31"/>
      <c r="E851" s="31"/>
      <c r="F851" s="3"/>
      <c r="G851" s="3"/>
      <c r="H851" s="3"/>
      <c r="I851" s="3"/>
      <c r="J851" s="3"/>
      <c r="K851" s="3"/>
      <c r="L851" s="3"/>
      <c r="M851" s="3"/>
      <c r="N851" s="3"/>
      <c r="O851" s="3"/>
      <c r="P851" s="3"/>
      <c r="Q851" s="3"/>
      <c r="R851" s="3"/>
      <c r="S851" s="3"/>
      <c r="T851" s="3"/>
      <c r="U851" s="3"/>
      <c r="V851" s="3"/>
      <c r="W851" s="3"/>
      <c r="X851" s="3"/>
      <c r="Y851" s="3"/>
      <c r="Z851" s="3"/>
      <c r="AA851" s="36"/>
    </row>
    <row r="852" spans="1:27">
      <c r="A852" s="3"/>
      <c r="B852" s="3"/>
      <c r="C852" s="3"/>
      <c r="D852" s="31"/>
      <c r="E852" s="31"/>
      <c r="F852" s="3"/>
      <c r="G852" s="3"/>
      <c r="H852" s="3"/>
      <c r="I852" s="3"/>
      <c r="J852" s="3"/>
      <c r="K852" s="3"/>
      <c r="L852" s="3"/>
      <c r="M852" s="3"/>
      <c r="N852" s="3"/>
      <c r="O852" s="3"/>
      <c r="P852" s="3"/>
      <c r="Q852" s="3"/>
      <c r="R852" s="3"/>
      <c r="S852" s="3"/>
      <c r="T852" s="3"/>
      <c r="U852" s="3"/>
      <c r="V852" s="3"/>
      <c r="W852" s="3"/>
      <c r="X852" s="3"/>
      <c r="Y852" s="3"/>
      <c r="Z852" s="3"/>
      <c r="AA852" s="36"/>
    </row>
    <row r="853" spans="1:27">
      <c r="A853" s="3"/>
      <c r="B853" s="3"/>
      <c r="C853" s="3"/>
      <c r="D853" s="31"/>
      <c r="E853" s="31"/>
      <c r="F853" s="3"/>
      <c r="G853" s="3"/>
      <c r="H853" s="3"/>
      <c r="I853" s="3"/>
      <c r="J853" s="3"/>
      <c r="K853" s="3"/>
      <c r="L853" s="3"/>
      <c r="M853" s="3"/>
      <c r="N853" s="3"/>
      <c r="O853" s="3"/>
      <c r="P853" s="3"/>
      <c r="Q853" s="3"/>
      <c r="R853" s="3"/>
      <c r="S853" s="3"/>
      <c r="T853" s="3"/>
      <c r="U853" s="3"/>
      <c r="V853" s="3"/>
      <c r="W853" s="3"/>
      <c r="X853" s="3"/>
      <c r="Y853" s="3"/>
      <c r="Z853" s="3"/>
      <c r="AA853" s="36"/>
    </row>
    <row r="854" spans="1:27">
      <c r="A854" s="3"/>
      <c r="B854" s="3"/>
      <c r="C854" s="3"/>
      <c r="D854" s="31"/>
      <c r="E854" s="31"/>
      <c r="F854" s="3"/>
      <c r="G854" s="3"/>
      <c r="H854" s="3"/>
      <c r="I854" s="3"/>
      <c r="J854" s="3"/>
      <c r="K854" s="3"/>
      <c r="L854" s="3"/>
      <c r="M854" s="3"/>
      <c r="N854" s="3"/>
      <c r="O854" s="3"/>
      <c r="P854" s="3"/>
      <c r="Q854" s="3"/>
      <c r="R854" s="3"/>
      <c r="S854" s="3"/>
      <c r="T854" s="3"/>
      <c r="U854" s="3"/>
      <c r="V854" s="3"/>
      <c r="W854" s="3"/>
      <c r="X854" s="3"/>
      <c r="Y854" s="3"/>
      <c r="Z854" s="3"/>
      <c r="AA854" s="36"/>
    </row>
    <row r="855" spans="1:27">
      <c r="A855" s="3"/>
      <c r="B855" s="3"/>
      <c r="C855" s="3"/>
      <c r="D855" s="31"/>
      <c r="E855" s="31"/>
      <c r="F855" s="3"/>
      <c r="G855" s="3"/>
      <c r="H855" s="3"/>
      <c r="I855" s="3"/>
      <c r="J855" s="3"/>
      <c r="K855" s="3"/>
      <c r="L855" s="3"/>
      <c r="M855" s="3"/>
      <c r="N855" s="3"/>
      <c r="O855" s="3"/>
      <c r="P855" s="3"/>
      <c r="Q855" s="3"/>
      <c r="R855" s="3"/>
      <c r="S855" s="3"/>
      <c r="T855" s="3"/>
      <c r="U855" s="3"/>
      <c r="V855" s="3"/>
      <c r="W855" s="3"/>
      <c r="X855" s="3"/>
      <c r="Y855" s="3"/>
      <c r="Z855" s="3"/>
      <c r="AA855" s="36"/>
    </row>
    <row r="856" spans="1:27">
      <c r="A856" s="3"/>
      <c r="B856" s="3"/>
      <c r="C856" s="3"/>
      <c r="D856" s="31"/>
      <c r="E856" s="31"/>
      <c r="F856" s="3"/>
      <c r="G856" s="3"/>
      <c r="H856" s="3"/>
      <c r="I856" s="3"/>
      <c r="J856" s="3"/>
      <c r="K856" s="3"/>
      <c r="L856" s="3"/>
      <c r="M856" s="3"/>
      <c r="N856" s="3"/>
      <c r="O856" s="3"/>
      <c r="P856" s="3"/>
      <c r="Q856" s="3"/>
      <c r="R856" s="3"/>
      <c r="S856" s="3"/>
      <c r="T856" s="3"/>
      <c r="U856" s="3"/>
      <c r="V856" s="3"/>
      <c r="W856" s="3"/>
      <c r="X856" s="3"/>
      <c r="Y856" s="3"/>
      <c r="Z856" s="3"/>
      <c r="AA856" s="36"/>
    </row>
    <row r="857" spans="1:27">
      <c r="A857" s="3"/>
      <c r="B857" s="3"/>
      <c r="C857" s="3"/>
      <c r="D857" s="31"/>
      <c r="E857" s="31"/>
      <c r="F857" s="3"/>
      <c r="G857" s="3"/>
      <c r="H857" s="3"/>
      <c r="I857" s="3"/>
      <c r="J857" s="3"/>
      <c r="K857" s="3"/>
      <c r="L857" s="3"/>
      <c r="M857" s="3"/>
      <c r="N857" s="3"/>
      <c r="O857" s="3"/>
      <c r="P857" s="3"/>
      <c r="Q857" s="3"/>
      <c r="R857" s="3"/>
      <c r="S857" s="3"/>
      <c r="T857" s="3"/>
      <c r="U857" s="3"/>
      <c r="V857" s="3"/>
      <c r="W857" s="3"/>
      <c r="X857" s="3"/>
      <c r="Y857" s="3"/>
      <c r="Z857" s="3"/>
      <c r="AA857" s="36"/>
    </row>
    <row r="858" spans="1:27">
      <c r="A858" s="3"/>
      <c r="B858" s="3"/>
      <c r="C858" s="3"/>
      <c r="D858" s="31"/>
      <c r="E858" s="31"/>
      <c r="F858" s="3"/>
      <c r="G858" s="3"/>
      <c r="H858" s="3"/>
      <c r="I858" s="3"/>
      <c r="J858" s="3"/>
      <c r="K858" s="3"/>
      <c r="L858" s="3"/>
      <c r="M858" s="3"/>
      <c r="N858" s="3"/>
      <c r="O858" s="3"/>
      <c r="P858" s="3"/>
      <c r="Q858" s="3"/>
      <c r="R858" s="3"/>
      <c r="S858" s="3"/>
      <c r="T858" s="3"/>
      <c r="U858" s="3"/>
      <c r="V858" s="3"/>
      <c r="W858" s="3"/>
      <c r="X858" s="3"/>
      <c r="Y858" s="3"/>
      <c r="Z858" s="3"/>
      <c r="AA858" s="36"/>
    </row>
    <row r="859" spans="1:27">
      <c r="A859" s="3"/>
      <c r="B859" s="3"/>
      <c r="C859" s="3"/>
      <c r="D859" s="31"/>
      <c r="E859" s="31"/>
      <c r="F859" s="3"/>
      <c r="G859" s="3"/>
      <c r="H859" s="3"/>
      <c r="I859" s="3"/>
      <c r="J859" s="3"/>
      <c r="K859" s="3"/>
      <c r="L859" s="3"/>
      <c r="M859" s="3"/>
      <c r="N859" s="3"/>
      <c r="O859" s="3"/>
      <c r="P859" s="3"/>
      <c r="Q859" s="3"/>
      <c r="R859" s="3"/>
      <c r="S859" s="3"/>
      <c r="T859" s="3"/>
      <c r="U859" s="3"/>
      <c r="V859" s="3"/>
      <c r="W859" s="3"/>
      <c r="X859" s="3"/>
      <c r="Y859" s="3"/>
      <c r="Z859" s="3"/>
      <c r="AA859" s="36"/>
    </row>
    <row r="860" spans="1:27">
      <c r="A860" s="3"/>
      <c r="B860" s="3"/>
      <c r="C860" s="3"/>
      <c r="D860" s="31"/>
      <c r="E860" s="31"/>
      <c r="F860" s="3"/>
      <c r="G860" s="3"/>
      <c r="H860" s="3"/>
      <c r="I860" s="3"/>
      <c r="J860" s="3"/>
      <c r="K860" s="3"/>
      <c r="L860" s="3"/>
      <c r="M860" s="3"/>
      <c r="N860" s="3"/>
      <c r="O860" s="3"/>
      <c r="P860" s="3"/>
      <c r="Q860" s="3"/>
      <c r="R860" s="3"/>
      <c r="S860" s="3"/>
      <c r="T860" s="3"/>
      <c r="U860" s="3"/>
      <c r="V860" s="3"/>
      <c r="W860" s="3"/>
      <c r="X860" s="3"/>
      <c r="Y860" s="3"/>
      <c r="Z860" s="3"/>
      <c r="AA860" s="36"/>
    </row>
    <row r="861" spans="1:27">
      <c r="A861" s="3"/>
      <c r="B861" s="3"/>
      <c r="C861" s="3"/>
      <c r="D861" s="31"/>
      <c r="E861" s="31"/>
      <c r="F861" s="3"/>
      <c r="G861" s="3"/>
      <c r="H861" s="3"/>
      <c r="I861" s="3"/>
      <c r="J861" s="3"/>
      <c r="K861" s="3"/>
      <c r="L861" s="3"/>
      <c r="M861" s="3"/>
      <c r="N861" s="3"/>
      <c r="O861" s="3"/>
      <c r="P861" s="3"/>
      <c r="Q861" s="3"/>
      <c r="R861" s="3"/>
      <c r="S861" s="3"/>
      <c r="T861" s="3"/>
      <c r="U861" s="3"/>
      <c r="V861" s="3"/>
      <c r="W861" s="3"/>
      <c r="X861" s="3"/>
      <c r="Y861" s="3"/>
      <c r="Z861" s="3"/>
      <c r="AA861" s="36"/>
    </row>
    <row r="862" spans="1:27">
      <c r="A862" s="3"/>
      <c r="B862" s="3"/>
      <c r="C862" s="3"/>
      <c r="D862" s="31"/>
      <c r="E862" s="31"/>
      <c r="F862" s="3"/>
      <c r="G862" s="3"/>
      <c r="H862" s="3"/>
      <c r="I862" s="3"/>
      <c r="J862" s="3"/>
      <c r="K862" s="3"/>
      <c r="L862" s="3"/>
      <c r="M862" s="3"/>
      <c r="N862" s="3"/>
      <c r="O862" s="3"/>
      <c r="P862" s="3"/>
      <c r="Q862" s="3"/>
      <c r="R862" s="3"/>
      <c r="S862" s="3"/>
      <c r="T862" s="3"/>
      <c r="U862" s="3"/>
      <c r="V862" s="3"/>
      <c r="W862" s="3"/>
      <c r="X862" s="3"/>
      <c r="Y862" s="3"/>
      <c r="Z862" s="3"/>
      <c r="AA862" s="36"/>
    </row>
    <row r="863" spans="1:27">
      <c r="A863" s="3"/>
      <c r="B863" s="3"/>
      <c r="C863" s="3"/>
      <c r="D863" s="31"/>
      <c r="E863" s="31"/>
      <c r="F863" s="3"/>
      <c r="G863" s="3"/>
      <c r="H863" s="3"/>
      <c r="I863" s="3"/>
      <c r="J863" s="3"/>
      <c r="K863" s="3"/>
      <c r="L863" s="3"/>
      <c r="M863" s="3"/>
      <c r="N863" s="3"/>
      <c r="O863" s="3"/>
      <c r="P863" s="3"/>
      <c r="Q863" s="3"/>
      <c r="R863" s="3"/>
      <c r="S863" s="3"/>
      <c r="T863" s="3"/>
      <c r="U863" s="3"/>
      <c r="V863" s="3"/>
      <c r="W863" s="3"/>
      <c r="X863" s="3"/>
      <c r="Y863" s="3"/>
      <c r="Z863" s="3"/>
      <c r="AA863" s="36"/>
    </row>
    <row r="864" spans="1:27">
      <c r="A864" s="3"/>
      <c r="B864" s="3"/>
      <c r="C864" s="3"/>
      <c r="D864" s="31"/>
      <c r="E864" s="31"/>
      <c r="F864" s="3"/>
      <c r="G864" s="3"/>
      <c r="H864" s="3"/>
      <c r="I864" s="3"/>
      <c r="J864" s="3"/>
      <c r="K864" s="3"/>
      <c r="L864" s="3"/>
      <c r="M864" s="3"/>
      <c r="N864" s="3"/>
      <c r="O864" s="3"/>
      <c r="P864" s="3"/>
      <c r="Q864" s="3"/>
      <c r="R864" s="3"/>
      <c r="S864" s="3"/>
      <c r="T864" s="3"/>
      <c r="U864" s="3"/>
      <c r="V864" s="3"/>
      <c r="W864" s="3"/>
      <c r="X864" s="3"/>
      <c r="Y864" s="3"/>
      <c r="Z864" s="3"/>
      <c r="AA864" s="36"/>
    </row>
    <row r="865" spans="1:27">
      <c r="A865" s="3"/>
      <c r="B865" s="3"/>
      <c r="C865" s="3"/>
      <c r="D865" s="31"/>
      <c r="E865" s="31"/>
      <c r="F865" s="3"/>
      <c r="G865" s="3"/>
      <c r="H865" s="3"/>
      <c r="I865" s="3"/>
      <c r="J865" s="3"/>
      <c r="K865" s="3"/>
      <c r="L865" s="3"/>
      <c r="M865" s="3"/>
      <c r="N865" s="3"/>
      <c r="O865" s="3"/>
      <c r="P865" s="3"/>
      <c r="Q865" s="3"/>
      <c r="R865" s="3"/>
      <c r="S865" s="3"/>
      <c r="T865" s="3"/>
      <c r="U865" s="3"/>
      <c r="V865" s="3"/>
      <c r="W865" s="3"/>
      <c r="X865" s="3"/>
      <c r="Y865" s="3"/>
      <c r="Z865" s="3"/>
      <c r="AA865" s="36"/>
    </row>
    <row r="866" spans="1:27">
      <c r="A866" s="3"/>
      <c r="B866" s="3"/>
      <c r="C866" s="3"/>
      <c r="D866" s="31"/>
      <c r="E866" s="31"/>
      <c r="F866" s="3"/>
      <c r="G866" s="3"/>
      <c r="H866" s="3"/>
      <c r="I866" s="3"/>
      <c r="J866" s="3"/>
      <c r="K866" s="3"/>
      <c r="L866" s="3"/>
      <c r="M866" s="3"/>
      <c r="N866" s="3"/>
      <c r="O866" s="3"/>
      <c r="P866" s="3"/>
      <c r="Q866" s="3"/>
      <c r="R866" s="3"/>
      <c r="S866" s="3"/>
      <c r="T866" s="3"/>
      <c r="U866" s="3"/>
      <c r="V866" s="3"/>
      <c r="W866" s="3"/>
      <c r="X866" s="3"/>
      <c r="Y866" s="3"/>
      <c r="Z866" s="3"/>
      <c r="AA866" s="36"/>
    </row>
    <row r="867" spans="1:27">
      <c r="A867" s="3"/>
      <c r="B867" s="3"/>
      <c r="C867" s="3"/>
      <c r="D867" s="31"/>
      <c r="E867" s="31"/>
      <c r="F867" s="3"/>
      <c r="G867" s="3"/>
      <c r="H867" s="3"/>
      <c r="I867" s="3"/>
      <c r="J867" s="3"/>
      <c r="K867" s="3"/>
      <c r="L867" s="3"/>
      <c r="M867" s="3"/>
      <c r="N867" s="3"/>
      <c r="O867" s="3"/>
      <c r="P867" s="3"/>
      <c r="Q867" s="3"/>
      <c r="R867" s="3"/>
      <c r="S867" s="3"/>
      <c r="T867" s="3"/>
      <c r="U867" s="3"/>
      <c r="V867" s="3"/>
      <c r="W867" s="3"/>
      <c r="X867" s="3"/>
      <c r="Y867" s="3"/>
      <c r="Z867" s="3"/>
      <c r="AA867" s="36"/>
    </row>
    <row r="868" spans="1:27">
      <c r="A868" s="3"/>
      <c r="B868" s="3"/>
      <c r="C868" s="3"/>
      <c r="D868" s="31"/>
      <c r="E868" s="31"/>
      <c r="F868" s="3"/>
      <c r="G868" s="3"/>
      <c r="H868" s="3"/>
      <c r="I868" s="3"/>
      <c r="J868" s="3"/>
      <c r="K868" s="3"/>
      <c r="L868" s="3"/>
      <c r="M868" s="3"/>
      <c r="N868" s="3"/>
      <c r="O868" s="3"/>
      <c r="P868" s="3"/>
      <c r="Q868" s="3"/>
      <c r="R868" s="3"/>
      <c r="S868" s="3"/>
      <c r="T868" s="3"/>
      <c r="U868" s="3"/>
      <c r="V868" s="3"/>
      <c r="W868" s="3"/>
      <c r="X868" s="3"/>
      <c r="Y868" s="3"/>
      <c r="Z868" s="3"/>
      <c r="AA868" s="36"/>
    </row>
    <row r="869" spans="1:27">
      <c r="A869" s="3"/>
      <c r="B869" s="3"/>
      <c r="C869" s="3"/>
      <c r="D869" s="31"/>
      <c r="E869" s="31"/>
      <c r="F869" s="3"/>
      <c r="G869" s="3"/>
      <c r="H869" s="3"/>
      <c r="I869" s="3"/>
      <c r="J869" s="3"/>
      <c r="K869" s="3"/>
      <c r="L869" s="3"/>
      <c r="M869" s="3"/>
      <c r="N869" s="3"/>
      <c r="O869" s="3"/>
      <c r="P869" s="3"/>
      <c r="Q869" s="3"/>
      <c r="R869" s="3"/>
      <c r="S869" s="3"/>
      <c r="T869" s="3"/>
      <c r="U869" s="3"/>
      <c r="V869" s="3"/>
      <c r="W869" s="3"/>
      <c r="X869" s="3"/>
      <c r="Y869" s="3"/>
      <c r="Z869" s="3"/>
      <c r="AA869" s="36"/>
    </row>
    <row r="870" spans="1:27">
      <c r="A870" s="3"/>
      <c r="B870" s="3"/>
      <c r="C870" s="3"/>
      <c r="D870" s="31"/>
      <c r="E870" s="31"/>
      <c r="F870" s="3"/>
      <c r="G870" s="3"/>
      <c r="H870" s="3"/>
      <c r="I870" s="3"/>
      <c r="J870" s="3"/>
      <c r="K870" s="3"/>
      <c r="L870" s="3"/>
      <c r="M870" s="3"/>
      <c r="N870" s="3"/>
      <c r="O870" s="3"/>
      <c r="P870" s="3"/>
      <c r="Q870" s="3"/>
      <c r="R870" s="3"/>
      <c r="S870" s="3"/>
      <c r="T870" s="3"/>
      <c r="U870" s="3"/>
      <c r="V870" s="3"/>
      <c r="W870" s="3"/>
      <c r="X870" s="3"/>
      <c r="Y870" s="3"/>
      <c r="Z870" s="3"/>
      <c r="AA870" s="36"/>
    </row>
    <row r="871" spans="1:27">
      <c r="A871" s="3"/>
      <c r="B871" s="3"/>
      <c r="C871" s="3"/>
      <c r="D871" s="31"/>
      <c r="E871" s="31"/>
      <c r="F871" s="3"/>
      <c r="G871" s="3"/>
      <c r="H871" s="3"/>
      <c r="I871" s="3"/>
      <c r="J871" s="3"/>
      <c r="K871" s="3"/>
      <c r="L871" s="3"/>
      <c r="M871" s="3"/>
      <c r="N871" s="3"/>
      <c r="O871" s="3"/>
      <c r="P871" s="3"/>
      <c r="Q871" s="3"/>
      <c r="R871" s="3"/>
      <c r="S871" s="3"/>
      <c r="T871" s="3"/>
      <c r="U871" s="3"/>
      <c r="V871" s="3"/>
      <c r="W871" s="3"/>
      <c r="X871" s="3"/>
      <c r="Y871" s="3"/>
      <c r="Z871" s="3"/>
      <c r="AA871" s="36"/>
    </row>
    <row r="872" spans="1:27">
      <c r="A872" s="3"/>
      <c r="B872" s="3"/>
      <c r="C872" s="3"/>
      <c r="D872" s="31"/>
      <c r="E872" s="31"/>
      <c r="F872" s="3"/>
      <c r="G872" s="3"/>
      <c r="H872" s="3"/>
      <c r="I872" s="3"/>
      <c r="J872" s="3"/>
      <c r="K872" s="3"/>
      <c r="L872" s="3"/>
      <c r="M872" s="3"/>
      <c r="N872" s="3"/>
      <c r="O872" s="3"/>
      <c r="P872" s="3"/>
      <c r="Q872" s="3"/>
      <c r="R872" s="3"/>
      <c r="S872" s="3"/>
      <c r="T872" s="3"/>
      <c r="U872" s="3"/>
      <c r="V872" s="3"/>
      <c r="W872" s="3"/>
      <c r="X872" s="3"/>
      <c r="Y872" s="3"/>
      <c r="Z872" s="3"/>
      <c r="AA872" s="36"/>
    </row>
    <row r="873" spans="1:27">
      <c r="A873" s="3"/>
      <c r="B873" s="3"/>
      <c r="C873" s="3"/>
      <c r="D873" s="31"/>
      <c r="E873" s="31"/>
      <c r="F873" s="3"/>
      <c r="G873" s="3"/>
      <c r="H873" s="3"/>
      <c r="I873" s="3"/>
      <c r="J873" s="3"/>
      <c r="K873" s="3"/>
      <c r="L873" s="3"/>
      <c r="M873" s="3"/>
      <c r="N873" s="3"/>
      <c r="O873" s="3"/>
      <c r="P873" s="3"/>
      <c r="Q873" s="3"/>
      <c r="R873" s="3"/>
      <c r="S873" s="3"/>
      <c r="T873" s="3"/>
      <c r="U873" s="3"/>
      <c r="V873" s="3"/>
      <c r="W873" s="3"/>
      <c r="X873" s="3"/>
      <c r="Y873" s="3"/>
      <c r="Z873" s="3"/>
      <c r="AA873" s="36"/>
    </row>
    <row r="874" spans="1:27">
      <c r="A874" s="3"/>
      <c r="B874" s="3"/>
      <c r="C874" s="3"/>
      <c r="D874" s="31"/>
      <c r="E874" s="31"/>
      <c r="F874" s="3"/>
      <c r="G874" s="3"/>
      <c r="H874" s="3"/>
      <c r="I874" s="3"/>
      <c r="J874" s="3"/>
      <c r="K874" s="3"/>
      <c r="L874" s="3"/>
      <c r="M874" s="3"/>
      <c r="N874" s="3"/>
      <c r="O874" s="3"/>
      <c r="P874" s="3"/>
      <c r="Q874" s="3"/>
      <c r="R874" s="3"/>
      <c r="S874" s="3"/>
      <c r="T874" s="3"/>
      <c r="U874" s="3"/>
      <c r="V874" s="3"/>
      <c r="W874" s="3"/>
      <c r="X874" s="3"/>
      <c r="Y874" s="3"/>
      <c r="Z874" s="3"/>
      <c r="AA874" s="36"/>
    </row>
    <row r="875" spans="1:27">
      <c r="A875" s="3"/>
      <c r="B875" s="3"/>
      <c r="C875" s="3"/>
      <c r="D875" s="31"/>
      <c r="E875" s="31"/>
      <c r="F875" s="3"/>
      <c r="G875" s="3"/>
      <c r="H875" s="3"/>
      <c r="I875" s="3"/>
      <c r="J875" s="3"/>
      <c r="K875" s="3"/>
      <c r="L875" s="3"/>
      <c r="M875" s="3"/>
      <c r="N875" s="3"/>
      <c r="O875" s="3"/>
      <c r="P875" s="3"/>
      <c r="Q875" s="3"/>
      <c r="R875" s="3"/>
      <c r="S875" s="3"/>
      <c r="T875" s="3"/>
      <c r="U875" s="3"/>
      <c r="V875" s="3"/>
      <c r="W875" s="3"/>
      <c r="X875" s="3"/>
      <c r="Y875" s="3"/>
      <c r="Z875" s="3"/>
      <c r="AA875" s="36"/>
    </row>
    <row r="876" spans="1:27">
      <c r="A876" s="3"/>
      <c r="B876" s="3"/>
      <c r="C876" s="3"/>
      <c r="D876" s="31"/>
      <c r="E876" s="31"/>
      <c r="F876" s="3"/>
      <c r="G876" s="3"/>
      <c r="H876" s="3"/>
      <c r="I876" s="3"/>
      <c r="J876" s="3"/>
      <c r="K876" s="3"/>
      <c r="L876" s="3"/>
      <c r="M876" s="3"/>
      <c r="N876" s="3"/>
      <c r="O876" s="3"/>
      <c r="P876" s="3"/>
      <c r="Q876" s="3"/>
      <c r="R876" s="3"/>
      <c r="S876" s="3"/>
      <c r="T876" s="3"/>
      <c r="U876" s="3"/>
      <c r="V876" s="3"/>
      <c r="W876" s="3"/>
      <c r="X876" s="3"/>
      <c r="Y876" s="3"/>
      <c r="Z876" s="3"/>
      <c r="AA876" s="36"/>
    </row>
    <row r="877" spans="1:27">
      <c r="A877" s="3"/>
      <c r="B877" s="3"/>
      <c r="C877" s="3"/>
      <c r="D877" s="31"/>
      <c r="E877" s="31"/>
      <c r="F877" s="3"/>
      <c r="G877" s="3"/>
      <c r="H877" s="3"/>
      <c r="I877" s="3"/>
      <c r="J877" s="3"/>
      <c r="K877" s="3"/>
      <c r="L877" s="3"/>
      <c r="M877" s="3"/>
      <c r="N877" s="3"/>
      <c r="O877" s="3"/>
      <c r="P877" s="3"/>
      <c r="Q877" s="3"/>
      <c r="R877" s="3"/>
      <c r="S877" s="3"/>
      <c r="T877" s="3"/>
      <c r="U877" s="3"/>
      <c r="V877" s="3"/>
      <c r="W877" s="3"/>
      <c r="X877" s="3"/>
      <c r="Y877" s="3"/>
      <c r="Z877" s="3"/>
      <c r="AA877" s="36"/>
    </row>
    <row r="878" spans="1:27">
      <c r="A878" s="3"/>
      <c r="B878" s="3"/>
      <c r="C878" s="3"/>
      <c r="D878" s="31"/>
      <c r="E878" s="31"/>
      <c r="F878" s="3"/>
      <c r="G878" s="3"/>
      <c r="H878" s="3"/>
      <c r="I878" s="3"/>
      <c r="J878" s="3"/>
      <c r="K878" s="3"/>
      <c r="L878" s="3"/>
      <c r="M878" s="3"/>
      <c r="N878" s="3"/>
      <c r="O878" s="3"/>
      <c r="P878" s="3"/>
      <c r="Q878" s="3"/>
      <c r="R878" s="3"/>
      <c r="S878" s="3"/>
      <c r="T878" s="3"/>
      <c r="U878" s="3"/>
      <c r="V878" s="3"/>
      <c r="W878" s="3"/>
      <c r="X878" s="3"/>
      <c r="Y878" s="3"/>
      <c r="Z878" s="3"/>
      <c r="AA878" s="36"/>
    </row>
    <row r="879" spans="1:27">
      <c r="A879" s="3"/>
      <c r="B879" s="3"/>
      <c r="C879" s="3"/>
      <c r="D879" s="31"/>
      <c r="E879" s="31"/>
      <c r="F879" s="3"/>
      <c r="G879" s="3"/>
      <c r="H879" s="3"/>
      <c r="I879" s="3"/>
      <c r="J879" s="3"/>
      <c r="K879" s="3"/>
      <c r="L879" s="3"/>
      <c r="M879" s="3"/>
      <c r="N879" s="3"/>
      <c r="O879" s="3"/>
      <c r="P879" s="3"/>
      <c r="Q879" s="3"/>
      <c r="R879" s="3"/>
      <c r="S879" s="3"/>
      <c r="T879" s="3"/>
      <c r="U879" s="3"/>
      <c r="V879" s="3"/>
      <c r="W879" s="3"/>
      <c r="X879" s="3"/>
      <c r="Y879" s="3"/>
      <c r="Z879" s="3"/>
      <c r="AA879" s="36"/>
    </row>
    <row r="880" spans="1:27">
      <c r="A880" s="3"/>
      <c r="B880" s="3"/>
      <c r="C880" s="3"/>
      <c r="D880" s="31"/>
      <c r="E880" s="31"/>
      <c r="F880" s="3"/>
      <c r="G880" s="3"/>
      <c r="H880" s="3"/>
      <c r="I880" s="3"/>
      <c r="J880" s="3"/>
      <c r="K880" s="3"/>
      <c r="L880" s="3"/>
      <c r="M880" s="3"/>
      <c r="N880" s="3"/>
      <c r="O880" s="3"/>
      <c r="P880" s="3"/>
      <c r="Q880" s="3"/>
      <c r="R880" s="3"/>
      <c r="S880" s="3"/>
      <c r="T880" s="3"/>
      <c r="U880" s="3"/>
      <c r="V880" s="3"/>
      <c r="W880" s="3"/>
      <c r="X880" s="3"/>
      <c r="Y880" s="3"/>
      <c r="Z880" s="3"/>
      <c r="AA880" s="36"/>
    </row>
    <row r="881" spans="1:27">
      <c r="A881" s="3"/>
      <c r="B881" s="3"/>
      <c r="C881" s="3"/>
      <c r="D881" s="31"/>
      <c r="E881" s="31"/>
      <c r="F881" s="3"/>
      <c r="G881" s="3"/>
      <c r="H881" s="3"/>
      <c r="I881" s="3"/>
      <c r="J881" s="3"/>
      <c r="K881" s="3"/>
      <c r="L881" s="3"/>
      <c r="M881" s="3"/>
      <c r="N881" s="3"/>
      <c r="O881" s="3"/>
      <c r="P881" s="3"/>
      <c r="Q881" s="3"/>
      <c r="R881" s="3"/>
      <c r="S881" s="3"/>
      <c r="T881" s="3"/>
      <c r="U881" s="3"/>
      <c r="V881" s="3"/>
      <c r="W881" s="3"/>
      <c r="X881" s="3"/>
      <c r="Y881" s="3"/>
      <c r="Z881" s="3"/>
      <c r="AA881" s="36"/>
    </row>
    <row r="882" spans="1:27">
      <c r="A882" s="3"/>
      <c r="B882" s="3"/>
      <c r="C882" s="3"/>
      <c r="D882" s="31"/>
      <c r="E882" s="31"/>
      <c r="F882" s="3"/>
      <c r="G882" s="3"/>
      <c r="H882" s="3"/>
      <c r="I882" s="3"/>
      <c r="J882" s="3"/>
      <c r="K882" s="3"/>
      <c r="L882" s="3"/>
      <c r="M882" s="3"/>
      <c r="N882" s="3"/>
      <c r="O882" s="3"/>
      <c r="P882" s="3"/>
      <c r="Q882" s="3"/>
      <c r="R882" s="3"/>
      <c r="S882" s="3"/>
      <c r="T882" s="3"/>
      <c r="U882" s="3"/>
      <c r="V882" s="3"/>
      <c r="W882" s="3"/>
      <c r="X882" s="3"/>
      <c r="Y882" s="3"/>
      <c r="Z882" s="3"/>
      <c r="AA882" s="36"/>
    </row>
    <row r="883" spans="1:27">
      <c r="A883" s="3"/>
      <c r="B883" s="3"/>
      <c r="C883" s="3"/>
      <c r="D883" s="31"/>
      <c r="E883" s="31"/>
      <c r="F883" s="3"/>
      <c r="G883" s="3"/>
      <c r="H883" s="3"/>
      <c r="I883" s="3"/>
      <c r="J883" s="3"/>
      <c r="K883" s="3"/>
      <c r="L883" s="3"/>
      <c r="M883" s="3"/>
      <c r="N883" s="3"/>
      <c r="O883" s="3"/>
      <c r="P883" s="3"/>
      <c r="Q883" s="3"/>
      <c r="R883" s="3"/>
      <c r="S883" s="3"/>
      <c r="T883" s="3"/>
      <c r="U883" s="3"/>
      <c r="V883" s="3"/>
      <c r="W883" s="3"/>
      <c r="X883" s="3"/>
      <c r="Y883" s="3"/>
      <c r="Z883" s="3"/>
      <c r="AA883" s="36"/>
    </row>
    <row r="884" spans="1:27">
      <c r="A884" s="3"/>
      <c r="B884" s="3"/>
      <c r="C884" s="3"/>
      <c r="D884" s="31"/>
      <c r="E884" s="31"/>
      <c r="F884" s="3"/>
      <c r="G884" s="3"/>
      <c r="H884" s="3"/>
      <c r="I884" s="3"/>
      <c r="J884" s="3"/>
      <c r="K884" s="3"/>
      <c r="L884" s="3"/>
      <c r="M884" s="3"/>
      <c r="N884" s="3"/>
      <c r="O884" s="3"/>
      <c r="P884" s="3"/>
      <c r="Q884" s="3"/>
      <c r="R884" s="3"/>
      <c r="S884" s="3"/>
      <c r="T884" s="3"/>
      <c r="U884" s="3"/>
      <c r="V884" s="3"/>
      <c r="W884" s="3"/>
      <c r="X884" s="3"/>
      <c r="Y884" s="3"/>
      <c r="Z884" s="3"/>
      <c r="AA884" s="36"/>
    </row>
    <row r="885" spans="1:27">
      <c r="A885" s="3"/>
      <c r="B885" s="3"/>
      <c r="C885" s="3"/>
      <c r="D885" s="31"/>
      <c r="E885" s="31"/>
      <c r="F885" s="3"/>
      <c r="G885" s="3"/>
      <c r="H885" s="3"/>
      <c r="I885" s="3"/>
      <c r="J885" s="3"/>
      <c r="K885" s="3"/>
      <c r="L885" s="3"/>
      <c r="M885" s="3"/>
      <c r="N885" s="3"/>
      <c r="O885" s="3"/>
      <c r="P885" s="3"/>
      <c r="Q885" s="3"/>
      <c r="R885" s="3"/>
      <c r="S885" s="3"/>
      <c r="T885" s="3"/>
      <c r="U885" s="3"/>
      <c r="V885" s="3"/>
      <c r="W885" s="3"/>
      <c r="X885" s="3"/>
      <c r="Y885" s="3"/>
      <c r="Z885" s="3"/>
      <c r="AA885" s="36"/>
    </row>
    <row r="886" spans="1:27">
      <c r="A886" s="3"/>
      <c r="B886" s="3"/>
      <c r="C886" s="3"/>
      <c r="D886" s="31"/>
      <c r="E886" s="31"/>
      <c r="F886" s="3"/>
      <c r="G886" s="3"/>
      <c r="H886" s="3"/>
      <c r="I886" s="3"/>
      <c r="J886" s="3"/>
      <c r="K886" s="3"/>
      <c r="L886" s="3"/>
      <c r="M886" s="3"/>
      <c r="N886" s="3"/>
      <c r="O886" s="3"/>
      <c r="P886" s="3"/>
      <c r="Q886" s="3"/>
      <c r="R886" s="3"/>
      <c r="S886" s="3"/>
      <c r="T886" s="3"/>
      <c r="U886" s="3"/>
      <c r="V886" s="3"/>
      <c r="W886" s="3"/>
      <c r="X886" s="3"/>
      <c r="Y886" s="3"/>
      <c r="Z886" s="3"/>
      <c r="AA886" s="36"/>
    </row>
    <row r="887" spans="1:27">
      <c r="A887" s="3"/>
      <c r="B887" s="3"/>
      <c r="C887" s="3"/>
      <c r="D887" s="31"/>
      <c r="E887" s="31"/>
      <c r="F887" s="3"/>
      <c r="G887" s="3"/>
      <c r="H887" s="3"/>
      <c r="I887" s="3"/>
      <c r="J887" s="3"/>
      <c r="K887" s="3"/>
      <c r="L887" s="3"/>
      <c r="M887" s="3"/>
      <c r="N887" s="3"/>
      <c r="O887" s="3"/>
      <c r="P887" s="3"/>
      <c r="Q887" s="3"/>
      <c r="R887" s="3"/>
      <c r="S887" s="3"/>
      <c r="T887" s="3"/>
      <c r="U887" s="3"/>
      <c r="V887" s="3"/>
      <c r="W887" s="3"/>
      <c r="X887" s="3"/>
      <c r="Y887" s="3"/>
      <c r="Z887" s="3"/>
      <c r="AA887" s="36"/>
    </row>
    <row r="888" spans="1:27">
      <c r="A888" s="3"/>
      <c r="B888" s="3"/>
      <c r="C888" s="3"/>
      <c r="D888" s="31"/>
      <c r="E888" s="31"/>
      <c r="F888" s="3"/>
      <c r="G888" s="3"/>
      <c r="H888" s="3"/>
      <c r="I888" s="3"/>
      <c r="J888" s="3"/>
      <c r="K888" s="3"/>
      <c r="L888" s="3"/>
      <c r="M888" s="3"/>
      <c r="N888" s="3"/>
      <c r="O888" s="3"/>
      <c r="P888" s="3"/>
      <c r="Q888" s="3"/>
      <c r="R888" s="3"/>
      <c r="S888" s="3"/>
      <c r="T888" s="3"/>
      <c r="U888" s="3"/>
      <c r="V888" s="3"/>
      <c r="W888" s="3"/>
      <c r="X888" s="3"/>
      <c r="Y888" s="3"/>
      <c r="Z888" s="3"/>
      <c r="AA888" s="36"/>
    </row>
    <row r="889" spans="1:27">
      <c r="A889" s="3"/>
      <c r="B889" s="3"/>
      <c r="C889" s="3"/>
      <c r="D889" s="31"/>
      <c r="E889" s="31"/>
      <c r="F889" s="3"/>
      <c r="G889" s="3"/>
      <c r="H889" s="3"/>
      <c r="I889" s="3"/>
      <c r="J889" s="3"/>
      <c r="K889" s="3"/>
      <c r="L889" s="3"/>
      <c r="M889" s="3"/>
      <c r="N889" s="3"/>
      <c r="O889" s="3"/>
      <c r="P889" s="3"/>
      <c r="Q889" s="3"/>
      <c r="R889" s="3"/>
      <c r="S889" s="3"/>
      <c r="T889" s="3"/>
      <c r="U889" s="3"/>
      <c r="V889" s="3"/>
      <c r="W889" s="3"/>
      <c r="X889" s="3"/>
      <c r="Y889" s="3"/>
      <c r="Z889" s="3"/>
      <c r="AA889" s="36"/>
    </row>
    <row r="890" spans="1:27">
      <c r="A890" s="3"/>
      <c r="B890" s="3"/>
      <c r="C890" s="3"/>
      <c r="D890" s="31"/>
      <c r="E890" s="31"/>
      <c r="F890" s="3"/>
      <c r="G890" s="3"/>
      <c r="H890" s="3"/>
      <c r="I890" s="3"/>
      <c r="J890" s="3"/>
      <c r="K890" s="3"/>
      <c r="L890" s="3"/>
      <c r="M890" s="3"/>
      <c r="N890" s="3"/>
      <c r="O890" s="3"/>
      <c r="P890" s="3"/>
      <c r="Q890" s="3"/>
      <c r="R890" s="3"/>
      <c r="S890" s="3"/>
      <c r="T890" s="3"/>
      <c r="U890" s="3"/>
      <c r="V890" s="3"/>
      <c r="W890" s="3"/>
      <c r="X890" s="3"/>
      <c r="Y890" s="3"/>
      <c r="Z890" s="3"/>
      <c r="AA890" s="36"/>
    </row>
    <row r="891" spans="1:27">
      <c r="A891" s="3"/>
      <c r="B891" s="3"/>
      <c r="C891" s="3"/>
      <c r="D891" s="31"/>
      <c r="E891" s="31"/>
      <c r="F891" s="3"/>
      <c r="G891" s="3"/>
      <c r="H891" s="3"/>
      <c r="I891" s="3"/>
      <c r="J891" s="3"/>
      <c r="K891" s="3"/>
      <c r="L891" s="3"/>
      <c r="M891" s="3"/>
      <c r="N891" s="3"/>
      <c r="O891" s="3"/>
      <c r="P891" s="3"/>
      <c r="Q891" s="3"/>
      <c r="R891" s="3"/>
      <c r="S891" s="3"/>
      <c r="T891" s="3"/>
      <c r="U891" s="3"/>
      <c r="V891" s="3"/>
      <c r="W891" s="3"/>
      <c r="X891" s="3"/>
      <c r="Y891" s="3"/>
      <c r="Z891" s="3"/>
      <c r="AA891" s="36"/>
    </row>
    <row r="892" spans="1:27">
      <c r="A892" s="3"/>
      <c r="B892" s="3"/>
      <c r="C892" s="3"/>
      <c r="D892" s="31"/>
      <c r="E892" s="31"/>
      <c r="F892" s="3"/>
      <c r="G892" s="3"/>
      <c r="H892" s="3"/>
      <c r="I892" s="3"/>
      <c r="J892" s="3"/>
      <c r="K892" s="3"/>
      <c r="L892" s="3"/>
      <c r="M892" s="3"/>
      <c r="N892" s="3"/>
      <c r="O892" s="3"/>
      <c r="P892" s="3"/>
      <c r="Q892" s="3"/>
      <c r="R892" s="3"/>
      <c r="S892" s="3"/>
      <c r="T892" s="3"/>
      <c r="U892" s="3"/>
      <c r="V892" s="3"/>
      <c r="W892" s="3"/>
      <c r="X892" s="3"/>
      <c r="Y892" s="3"/>
      <c r="Z892" s="3"/>
      <c r="AA892" s="36"/>
    </row>
    <row r="893" spans="1:27">
      <c r="A893" s="3"/>
      <c r="B893" s="3"/>
      <c r="C893" s="3"/>
      <c r="D893" s="31"/>
      <c r="E893" s="31"/>
      <c r="F893" s="3"/>
      <c r="G893" s="3"/>
      <c r="H893" s="3"/>
      <c r="I893" s="3"/>
      <c r="J893" s="3"/>
      <c r="K893" s="3"/>
      <c r="L893" s="3"/>
      <c r="M893" s="3"/>
      <c r="N893" s="3"/>
      <c r="O893" s="3"/>
      <c r="P893" s="3"/>
      <c r="Q893" s="3"/>
      <c r="R893" s="3"/>
      <c r="S893" s="3"/>
      <c r="T893" s="3"/>
      <c r="U893" s="3"/>
      <c r="V893" s="3"/>
      <c r="W893" s="3"/>
      <c r="X893" s="3"/>
      <c r="Y893" s="3"/>
      <c r="Z893" s="3"/>
      <c r="AA893" s="36"/>
    </row>
    <row r="894" spans="1:27">
      <c r="A894" s="3"/>
      <c r="B894" s="3"/>
      <c r="C894" s="3"/>
      <c r="D894" s="31"/>
      <c r="E894" s="31"/>
      <c r="F894" s="3"/>
      <c r="G894" s="3"/>
      <c r="H894" s="3"/>
      <c r="I894" s="3"/>
      <c r="J894" s="3"/>
      <c r="K894" s="3"/>
      <c r="L894" s="3"/>
      <c r="M894" s="3"/>
      <c r="N894" s="3"/>
      <c r="O894" s="3"/>
      <c r="P894" s="3"/>
      <c r="Q894" s="3"/>
      <c r="R894" s="3"/>
      <c r="S894" s="3"/>
      <c r="T894" s="3"/>
      <c r="U894" s="3"/>
      <c r="V894" s="3"/>
      <c r="W894" s="3"/>
      <c r="X894" s="3"/>
      <c r="Y894" s="3"/>
      <c r="Z894" s="3"/>
      <c r="AA894" s="36"/>
    </row>
    <row r="895" spans="1:27">
      <c r="A895" s="3"/>
      <c r="B895" s="3"/>
      <c r="C895" s="3"/>
      <c r="D895" s="31"/>
      <c r="E895" s="31"/>
      <c r="F895" s="3"/>
      <c r="G895" s="3"/>
      <c r="H895" s="3"/>
      <c r="I895" s="3"/>
      <c r="J895" s="3"/>
      <c r="K895" s="3"/>
      <c r="L895" s="3"/>
      <c r="M895" s="3"/>
      <c r="N895" s="3"/>
      <c r="O895" s="3"/>
      <c r="P895" s="3"/>
      <c r="Q895" s="3"/>
      <c r="R895" s="3"/>
      <c r="S895" s="3"/>
      <c r="T895" s="3"/>
      <c r="U895" s="3"/>
      <c r="V895" s="3"/>
      <c r="W895" s="3"/>
      <c r="X895" s="3"/>
      <c r="Y895" s="3"/>
      <c r="Z895" s="3"/>
      <c r="AA895" s="36"/>
    </row>
    <row r="896" spans="1:27">
      <c r="A896" s="3"/>
      <c r="B896" s="3"/>
      <c r="C896" s="3"/>
      <c r="D896" s="31"/>
      <c r="E896" s="31"/>
      <c r="F896" s="3"/>
      <c r="G896" s="3"/>
      <c r="H896" s="3"/>
      <c r="I896" s="3"/>
      <c r="J896" s="3"/>
      <c r="K896" s="3"/>
      <c r="L896" s="3"/>
      <c r="M896" s="3"/>
      <c r="N896" s="3"/>
      <c r="O896" s="3"/>
      <c r="P896" s="3"/>
      <c r="Q896" s="3"/>
      <c r="R896" s="3"/>
      <c r="S896" s="3"/>
      <c r="T896" s="3"/>
      <c r="U896" s="3"/>
      <c r="V896" s="3"/>
      <c r="W896" s="3"/>
      <c r="X896" s="3"/>
      <c r="Y896" s="3"/>
      <c r="Z896" s="3"/>
      <c r="AA896" s="36"/>
    </row>
    <row r="897" spans="1:27">
      <c r="A897" s="3"/>
      <c r="B897" s="3"/>
      <c r="C897" s="3"/>
      <c r="D897" s="31"/>
      <c r="E897" s="31"/>
      <c r="F897" s="3"/>
      <c r="G897" s="3"/>
      <c r="H897" s="3"/>
      <c r="I897" s="3"/>
      <c r="J897" s="3"/>
      <c r="K897" s="3"/>
      <c r="L897" s="3"/>
      <c r="M897" s="3"/>
      <c r="N897" s="3"/>
      <c r="O897" s="3"/>
      <c r="P897" s="3"/>
      <c r="Q897" s="3"/>
      <c r="R897" s="3"/>
      <c r="S897" s="3"/>
      <c r="T897" s="3"/>
      <c r="U897" s="3"/>
      <c r="V897" s="3"/>
      <c r="W897" s="3"/>
      <c r="X897" s="3"/>
      <c r="Y897" s="3"/>
      <c r="Z897" s="3"/>
      <c r="AA897" s="36"/>
    </row>
    <row r="898" spans="1:27">
      <c r="A898" s="3"/>
      <c r="B898" s="3"/>
      <c r="C898" s="3"/>
      <c r="D898" s="31"/>
      <c r="E898" s="31"/>
      <c r="F898" s="3"/>
      <c r="G898" s="3"/>
      <c r="H898" s="3"/>
      <c r="I898" s="3"/>
      <c r="J898" s="3"/>
      <c r="K898" s="3"/>
      <c r="L898" s="3"/>
      <c r="M898" s="3"/>
      <c r="N898" s="3"/>
      <c r="O898" s="3"/>
      <c r="P898" s="3"/>
      <c r="Q898" s="3"/>
      <c r="R898" s="3"/>
      <c r="S898" s="3"/>
      <c r="T898" s="3"/>
      <c r="U898" s="3"/>
      <c r="V898" s="3"/>
      <c r="W898" s="3"/>
      <c r="X898" s="3"/>
      <c r="Y898" s="3"/>
      <c r="Z898" s="3"/>
      <c r="AA898" s="36"/>
    </row>
    <row r="899" spans="1:27">
      <c r="A899" s="3"/>
      <c r="B899" s="3"/>
      <c r="C899" s="3"/>
      <c r="D899" s="31"/>
      <c r="E899" s="31"/>
      <c r="F899" s="3"/>
      <c r="G899" s="3"/>
      <c r="H899" s="3"/>
      <c r="I899" s="3"/>
      <c r="J899" s="3"/>
      <c r="K899" s="3"/>
      <c r="L899" s="3"/>
      <c r="M899" s="3"/>
      <c r="N899" s="3"/>
      <c r="O899" s="3"/>
      <c r="P899" s="3"/>
      <c r="Q899" s="3"/>
      <c r="R899" s="3"/>
      <c r="S899" s="3"/>
      <c r="T899" s="3"/>
      <c r="U899" s="3"/>
      <c r="V899" s="3"/>
      <c r="W899" s="3"/>
      <c r="X899" s="3"/>
      <c r="Y899" s="3"/>
      <c r="Z899" s="3"/>
      <c r="AA899" s="36"/>
    </row>
    <row r="900" spans="1:27">
      <c r="A900" s="3"/>
      <c r="B900" s="3"/>
      <c r="C900" s="3"/>
      <c r="D900" s="31"/>
      <c r="E900" s="31"/>
      <c r="F900" s="3"/>
      <c r="G900" s="3"/>
      <c r="H900" s="3"/>
      <c r="I900" s="3"/>
      <c r="J900" s="3"/>
      <c r="K900" s="3"/>
      <c r="L900" s="3"/>
      <c r="M900" s="3"/>
      <c r="N900" s="3"/>
      <c r="O900" s="3"/>
      <c r="P900" s="3"/>
      <c r="Q900" s="3"/>
      <c r="R900" s="3"/>
      <c r="S900" s="3"/>
      <c r="T900" s="3"/>
      <c r="U900" s="3"/>
      <c r="V900" s="3"/>
      <c r="W900" s="3"/>
      <c r="X900" s="3"/>
      <c r="Y900" s="3"/>
      <c r="Z900" s="3"/>
      <c r="AA900" s="36"/>
    </row>
    <row r="901" spans="1:27">
      <c r="A901" s="3"/>
      <c r="B901" s="3"/>
      <c r="C901" s="3"/>
      <c r="D901" s="31"/>
      <c r="E901" s="31"/>
      <c r="F901" s="3"/>
      <c r="G901" s="3"/>
      <c r="H901" s="3"/>
      <c r="I901" s="3"/>
      <c r="J901" s="3"/>
      <c r="K901" s="3"/>
      <c r="L901" s="3"/>
      <c r="M901" s="3"/>
      <c r="N901" s="3"/>
      <c r="O901" s="3"/>
      <c r="P901" s="3"/>
      <c r="Q901" s="3"/>
      <c r="R901" s="3"/>
      <c r="S901" s="3"/>
      <c r="T901" s="3"/>
      <c r="U901" s="3"/>
      <c r="V901" s="3"/>
      <c r="W901" s="3"/>
      <c r="X901" s="3"/>
      <c r="Y901" s="3"/>
      <c r="Z901" s="3"/>
      <c r="AA901" s="36"/>
    </row>
    <row r="902" spans="1:27">
      <c r="A902" s="3"/>
      <c r="B902" s="3"/>
      <c r="C902" s="3"/>
      <c r="D902" s="31"/>
      <c r="E902" s="31"/>
      <c r="F902" s="3"/>
      <c r="G902" s="3"/>
      <c r="H902" s="3"/>
      <c r="I902" s="3"/>
      <c r="J902" s="3"/>
      <c r="K902" s="3"/>
      <c r="L902" s="3"/>
      <c r="M902" s="3"/>
      <c r="N902" s="3"/>
      <c r="O902" s="3"/>
      <c r="P902" s="3"/>
      <c r="Q902" s="3"/>
      <c r="R902" s="3"/>
      <c r="S902" s="3"/>
      <c r="T902" s="3"/>
      <c r="U902" s="3"/>
      <c r="V902" s="3"/>
      <c r="W902" s="3"/>
      <c r="X902" s="3"/>
      <c r="Y902" s="3"/>
      <c r="Z902" s="3"/>
      <c r="AA902" s="36"/>
    </row>
    <row r="903" spans="1:27">
      <c r="A903" s="3"/>
      <c r="B903" s="3"/>
      <c r="C903" s="3"/>
      <c r="D903" s="31"/>
      <c r="E903" s="31"/>
      <c r="F903" s="3"/>
      <c r="G903" s="3"/>
      <c r="H903" s="3"/>
      <c r="I903" s="3"/>
      <c r="J903" s="3"/>
      <c r="K903" s="3"/>
      <c r="L903" s="3"/>
      <c r="M903" s="3"/>
      <c r="N903" s="3"/>
      <c r="O903" s="3"/>
      <c r="P903" s="3"/>
      <c r="Q903" s="3"/>
      <c r="R903" s="3"/>
      <c r="S903" s="3"/>
      <c r="T903" s="3"/>
      <c r="U903" s="3"/>
      <c r="V903" s="3"/>
      <c r="W903" s="3"/>
      <c r="X903" s="3"/>
      <c r="Y903" s="3"/>
      <c r="Z903" s="3"/>
      <c r="AA903" s="36"/>
    </row>
    <row r="904" spans="1:27">
      <c r="A904" s="3"/>
      <c r="B904" s="3"/>
      <c r="C904" s="3"/>
      <c r="D904" s="31"/>
      <c r="E904" s="31"/>
      <c r="F904" s="3"/>
      <c r="G904" s="3"/>
      <c r="H904" s="3"/>
      <c r="I904" s="3"/>
      <c r="J904" s="3"/>
      <c r="K904" s="3"/>
      <c r="L904" s="3"/>
      <c r="M904" s="3"/>
      <c r="N904" s="3"/>
      <c r="O904" s="3"/>
      <c r="P904" s="3"/>
      <c r="Q904" s="3"/>
      <c r="R904" s="3"/>
      <c r="S904" s="3"/>
      <c r="T904" s="3"/>
      <c r="U904" s="3"/>
      <c r="V904" s="3"/>
      <c r="W904" s="3"/>
      <c r="X904" s="3"/>
      <c r="Y904" s="3"/>
      <c r="Z904" s="3"/>
      <c r="AA904" s="36"/>
    </row>
    <row r="905" spans="1:27">
      <c r="A905" s="3"/>
      <c r="B905" s="3"/>
      <c r="C905" s="3"/>
      <c r="D905" s="31"/>
      <c r="E905" s="31"/>
      <c r="F905" s="3"/>
      <c r="G905" s="3"/>
      <c r="H905" s="3"/>
      <c r="I905" s="3"/>
      <c r="J905" s="3"/>
      <c r="K905" s="3"/>
      <c r="L905" s="3"/>
      <c r="M905" s="3"/>
      <c r="N905" s="3"/>
      <c r="O905" s="3"/>
      <c r="P905" s="3"/>
      <c r="Q905" s="3"/>
      <c r="R905" s="3"/>
      <c r="S905" s="3"/>
      <c r="T905" s="3"/>
      <c r="U905" s="3"/>
      <c r="V905" s="3"/>
      <c r="W905" s="3"/>
      <c r="X905" s="3"/>
      <c r="Y905" s="3"/>
      <c r="Z905" s="3"/>
      <c r="AA905" s="36"/>
    </row>
    <row r="906" spans="1:27">
      <c r="A906" s="3"/>
      <c r="B906" s="3"/>
      <c r="C906" s="3"/>
      <c r="D906" s="31"/>
      <c r="E906" s="31"/>
      <c r="F906" s="3"/>
      <c r="G906" s="3"/>
      <c r="H906" s="3"/>
      <c r="I906" s="3"/>
      <c r="J906" s="3"/>
      <c r="K906" s="3"/>
      <c r="L906" s="3"/>
      <c r="M906" s="3"/>
      <c r="N906" s="3"/>
      <c r="O906" s="3"/>
      <c r="P906" s="3"/>
      <c r="Q906" s="3"/>
      <c r="R906" s="3"/>
      <c r="S906" s="3"/>
      <c r="T906" s="3"/>
      <c r="U906" s="3"/>
      <c r="V906" s="3"/>
      <c r="W906" s="3"/>
      <c r="X906" s="3"/>
      <c r="Y906" s="3"/>
      <c r="Z906" s="3"/>
      <c r="AA906" s="36"/>
    </row>
    <row r="907" spans="1:27">
      <c r="A907" s="3"/>
      <c r="B907" s="3"/>
      <c r="C907" s="3"/>
      <c r="D907" s="31"/>
      <c r="E907" s="31"/>
      <c r="F907" s="3"/>
      <c r="G907" s="3"/>
      <c r="H907" s="3"/>
      <c r="I907" s="3"/>
      <c r="J907" s="3"/>
      <c r="K907" s="3"/>
      <c r="L907" s="3"/>
      <c r="M907" s="3"/>
      <c r="N907" s="3"/>
      <c r="O907" s="3"/>
      <c r="P907" s="3"/>
      <c r="Q907" s="3"/>
      <c r="R907" s="3"/>
      <c r="S907" s="3"/>
      <c r="T907" s="3"/>
      <c r="U907" s="3"/>
      <c r="V907" s="3"/>
      <c r="W907" s="3"/>
      <c r="X907" s="3"/>
      <c r="Y907" s="3"/>
      <c r="Z907" s="3"/>
      <c r="AA907" s="36"/>
    </row>
    <row r="908" spans="1:27">
      <c r="A908" s="3"/>
      <c r="B908" s="3"/>
      <c r="C908" s="3"/>
      <c r="D908" s="31"/>
      <c r="E908" s="31"/>
      <c r="F908" s="3"/>
      <c r="G908" s="3"/>
      <c r="H908" s="3"/>
      <c r="I908" s="3"/>
      <c r="J908" s="3"/>
      <c r="K908" s="3"/>
      <c r="L908" s="3"/>
      <c r="M908" s="3"/>
      <c r="N908" s="3"/>
      <c r="O908" s="3"/>
      <c r="P908" s="3"/>
      <c r="Q908" s="3"/>
      <c r="R908" s="3"/>
      <c r="S908" s="3"/>
      <c r="T908" s="3"/>
      <c r="U908" s="3"/>
      <c r="V908" s="3"/>
      <c r="W908" s="3"/>
      <c r="X908" s="3"/>
      <c r="Y908" s="3"/>
      <c r="Z908" s="3"/>
      <c r="AA908" s="36"/>
    </row>
    <row r="909" spans="1:27">
      <c r="A909" s="3"/>
      <c r="B909" s="3"/>
      <c r="C909" s="3"/>
      <c r="D909" s="31"/>
      <c r="E909" s="31"/>
      <c r="F909" s="3"/>
      <c r="G909" s="3"/>
      <c r="H909" s="3"/>
      <c r="I909" s="3"/>
      <c r="J909" s="3"/>
      <c r="K909" s="3"/>
      <c r="L909" s="3"/>
      <c r="M909" s="3"/>
      <c r="N909" s="3"/>
      <c r="O909" s="3"/>
      <c r="P909" s="3"/>
      <c r="Q909" s="3"/>
      <c r="R909" s="3"/>
      <c r="S909" s="3"/>
      <c r="T909" s="3"/>
      <c r="U909" s="3"/>
      <c r="V909" s="3"/>
      <c r="W909" s="3"/>
      <c r="X909" s="3"/>
      <c r="Y909" s="3"/>
      <c r="Z909" s="3"/>
      <c r="AA909" s="36"/>
    </row>
    <row r="910" spans="1:27">
      <c r="A910" s="3"/>
      <c r="B910" s="3"/>
      <c r="C910" s="3"/>
      <c r="D910" s="31"/>
      <c r="E910" s="31"/>
      <c r="F910" s="3"/>
      <c r="G910" s="3"/>
      <c r="H910" s="3"/>
      <c r="I910" s="3"/>
      <c r="J910" s="3"/>
      <c r="K910" s="3"/>
      <c r="L910" s="3"/>
      <c r="M910" s="3"/>
      <c r="N910" s="3"/>
      <c r="O910" s="3"/>
      <c r="P910" s="3"/>
      <c r="Q910" s="3"/>
      <c r="R910" s="3"/>
      <c r="S910" s="3"/>
      <c r="T910" s="3"/>
      <c r="U910" s="3"/>
      <c r="V910" s="3"/>
      <c r="W910" s="3"/>
      <c r="X910" s="3"/>
      <c r="Y910" s="3"/>
      <c r="Z910" s="3"/>
      <c r="AA910" s="36"/>
    </row>
    <row r="911" spans="1:27">
      <c r="A911" s="3"/>
      <c r="B911" s="3"/>
      <c r="C911" s="3"/>
      <c r="D911" s="31"/>
      <c r="E911" s="31"/>
      <c r="F911" s="3"/>
      <c r="G911" s="3"/>
      <c r="H911" s="3"/>
      <c r="I911" s="3"/>
      <c r="J911" s="3"/>
      <c r="K911" s="3"/>
      <c r="L911" s="3"/>
      <c r="M911" s="3"/>
      <c r="N911" s="3"/>
      <c r="O911" s="3"/>
      <c r="P911" s="3"/>
      <c r="Q911" s="3"/>
      <c r="R911" s="3"/>
      <c r="S911" s="3"/>
      <c r="T911" s="3"/>
      <c r="U911" s="3"/>
      <c r="V911" s="3"/>
      <c r="W911" s="3"/>
      <c r="X911" s="3"/>
      <c r="Y911" s="3"/>
      <c r="Z911" s="3"/>
      <c r="AA911" s="36"/>
    </row>
    <row r="912" spans="1:27">
      <c r="A912" s="3"/>
      <c r="B912" s="3"/>
      <c r="C912" s="3"/>
      <c r="D912" s="31"/>
      <c r="E912" s="31"/>
      <c r="F912" s="3"/>
      <c r="G912" s="3"/>
      <c r="H912" s="3"/>
      <c r="I912" s="3"/>
      <c r="J912" s="3"/>
      <c r="K912" s="3"/>
      <c r="L912" s="3"/>
      <c r="M912" s="3"/>
      <c r="N912" s="3"/>
      <c r="O912" s="3"/>
      <c r="P912" s="3"/>
      <c r="Q912" s="3"/>
      <c r="R912" s="3"/>
      <c r="S912" s="3"/>
      <c r="T912" s="3"/>
      <c r="U912" s="3"/>
      <c r="V912" s="3"/>
      <c r="W912" s="3"/>
      <c r="X912" s="3"/>
      <c r="Y912" s="3"/>
      <c r="Z912" s="3"/>
      <c r="AA912" s="36"/>
    </row>
    <row r="913" spans="1:27">
      <c r="A913" s="3"/>
      <c r="B913" s="3"/>
      <c r="C913" s="3"/>
      <c r="D913" s="31"/>
      <c r="E913" s="31"/>
      <c r="F913" s="3"/>
      <c r="G913" s="3"/>
      <c r="H913" s="3"/>
      <c r="I913" s="3"/>
      <c r="J913" s="3"/>
      <c r="K913" s="3"/>
      <c r="L913" s="3"/>
      <c r="M913" s="3"/>
      <c r="N913" s="3"/>
      <c r="O913" s="3"/>
      <c r="P913" s="3"/>
      <c r="Q913" s="3"/>
      <c r="R913" s="3"/>
      <c r="S913" s="3"/>
      <c r="T913" s="3"/>
      <c r="U913" s="3"/>
      <c r="V913" s="3"/>
      <c r="W913" s="3"/>
      <c r="X913" s="3"/>
      <c r="Y913" s="3"/>
      <c r="Z913" s="3"/>
      <c r="AA913" s="36"/>
    </row>
    <row r="914" spans="1:27">
      <c r="A914" s="3"/>
      <c r="B914" s="3"/>
      <c r="C914" s="3"/>
      <c r="D914" s="31"/>
      <c r="E914" s="31"/>
      <c r="F914" s="3"/>
      <c r="G914" s="3"/>
      <c r="H914" s="3"/>
      <c r="I914" s="3"/>
      <c r="J914" s="3"/>
      <c r="K914" s="3"/>
      <c r="L914" s="3"/>
      <c r="M914" s="3"/>
      <c r="N914" s="3"/>
      <c r="O914" s="3"/>
      <c r="P914" s="3"/>
      <c r="Q914" s="3"/>
      <c r="R914" s="3"/>
      <c r="S914" s="3"/>
      <c r="T914" s="3"/>
      <c r="U914" s="3"/>
      <c r="V914" s="3"/>
      <c r="W914" s="3"/>
      <c r="X914" s="3"/>
      <c r="Y914" s="3"/>
      <c r="Z914" s="3"/>
      <c r="AA914" s="36"/>
    </row>
    <row r="915" spans="1:27">
      <c r="A915" s="3"/>
      <c r="B915" s="3"/>
      <c r="C915" s="3"/>
      <c r="D915" s="31"/>
      <c r="E915" s="31"/>
      <c r="F915" s="3"/>
      <c r="G915" s="3"/>
      <c r="H915" s="3"/>
      <c r="I915" s="3"/>
      <c r="J915" s="3"/>
      <c r="K915" s="3"/>
      <c r="L915" s="3"/>
      <c r="M915" s="3"/>
      <c r="N915" s="3"/>
      <c r="O915" s="3"/>
      <c r="P915" s="3"/>
      <c r="Q915" s="3"/>
      <c r="R915" s="3"/>
      <c r="S915" s="3"/>
      <c r="T915" s="3"/>
      <c r="U915" s="3"/>
      <c r="V915" s="3"/>
      <c r="W915" s="3"/>
      <c r="X915" s="3"/>
      <c r="Y915" s="3"/>
      <c r="Z915" s="3"/>
      <c r="AA915" s="36"/>
    </row>
    <row r="916" spans="1:27">
      <c r="A916" s="3"/>
      <c r="B916" s="3"/>
      <c r="C916" s="3"/>
      <c r="D916" s="31"/>
      <c r="E916" s="31"/>
      <c r="F916" s="3"/>
      <c r="G916" s="3"/>
      <c r="H916" s="3"/>
      <c r="I916" s="3"/>
      <c r="J916" s="3"/>
      <c r="K916" s="3"/>
      <c r="L916" s="3"/>
      <c r="M916" s="3"/>
      <c r="N916" s="3"/>
      <c r="O916" s="3"/>
      <c r="P916" s="3"/>
      <c r="Q916" s="3"/>
      <c r="R916" s="3"/>
      <c r="S916" s="3"/>
      <c r="T916" s="3"/>
      <c r="U916" s="3"/>
      <c r="V916" s="3"/>
      <c r="W916" s="3"/>
      <c r="X916" s="3"/>
      <c r="Y916" s="3"/>
      <c r="Z916" s="3"/>
      <c r="AA916" s="36"/>
    </row>
    <row r="917" spans="1:27">
      <c r="A917" s="3"/>
      <c r="B917" s="3"/>
      <c r="C917" s="3"/>
      <c r="D917" s="31"/>
      <c r="E917" s="31"/>
      <c r="F917" s="3"/>
      <c r="G917" s="3"/>
      <c r="H917" s="3"/>
      <c r="I917" s="3"/>
      <c r="J917" s="3"/>
      <c r="K917" s="3"/>
      <c r="L917" s="3"/>
      <c r="M917" s="3"/>
      <c r="N917" s="3"/>
      <c r="O917" s="3"/>
      <c r="P917" s="3"/>
      <c r="Q917" s="3"/>
      <c r="R917" s="3"/>
      <c r="S917" s="3"/>
      <c r="T917" s="3"/>
      <c r="U917" s="3"/>
      <c r="V917" s="3"/>
      <c r="W917" s="3"/>
      <c r="X917" s="3"/>
      <c r="Y917" s="3"/>
      <c r="Z917" s="3"/>
      <c r="AA917" s="36"/>
    </row>
    <row r="918" spans="1:27">
      <c r="A918" s="3"/>
      <c r="B918" s="3"/>
      <c r="C918" s="3"/>
      <c r="D918" s="31"/>
      <c r="E918" s="31"/>
      <c r="F918" s="3"/>
      <c r="G918" s="3"/>
      <c r="H918" s="3"/>
      <c r="I918" s="3"/>
      <c r="J918" s="3"/>
      <c r="K918" s="3"/>
      <c r="L918" s="3"/>
      <c r="M918" s="3"/>
      <c r="N918" s="3"/>
      <c r="O918" s="3"/>
      <c r="P918" s="3"/>
      <c r="Q918" s="3"/>
      <c r="R918" s="3"/>
      <c r="S918" s="3"/>
      <c r="T918" s="3"/>
      <c r="U918" s="3"/>
      <c r="V918" s="3"/>
      <c r="W918" s="3"/>
      <c r="X918" s="3"/>
      <c r="Y918" s="3"/>
      <c r="Z918" s="3"/>
      <c r="AA918" s="36"/>
    </row>
    <row r="919" spans="1:27">
      <c r="A919" s="3"/>
      <c r="B919" s="3"/>
      <c r="C919" s="3"/>
      <c r="D919" s="31"/>
      <c r="E919" s="31"/>
      <c r="F919" s="3"/>
      <c r="G919" s="3"/>
      <c r="H919" s="3"/>
      <c r="I919" s="3"/>
      <c r="J919" s="3"/>
      <c r="K919" s="3"/>
      <c r="L919" s="3"/>
      <c r="M919" s="3"/>
      <c r="N919" s="3"/>
      <c r="O919" s="3"/>
      <c r="P919" s="3"/>
      <c r="Q919" s="3"/>
      <c r="R919" s="3"/>
      <c r="S919" s="3"/>
      <c r="T919" s="3"/>
      <c r="U919" s="3"/>
      <c r="V919" s="3"/>
      <c r="W919" s="3"/>
      <c r="X919" s="3"/>
      <c r="Y919" s="3"/>
      <c r="Z919" s="3"/>
      <c r="AA919" s="36"/>
    </row>
    <row r="920" spans="1:27">
      <c r="A920" s="3"/>
      <c r="B920" s="3"/>
      <c r="C920" s="3"/>
      <c r="D920" s="31"/>
      <c r="E920" s="31"/>
      <c r="F920" s="3"/>
      <c r="G920" s="3"/>
      <c r="H920" s="3"/>
      <c r="I920" s="3"/>
      <c r="J920" s="3"/>
      <c r="K920" s="3"/>
      <c r="L920" s="3"/>
      <c r="M920" s="3"/>
      <c r="N920" s="3"/>
      <c r="O920" s="3"/>
      <c r="P920" s="3"/>
      <c r="Q920" s="3"/>
      <c r="R920" s="3"/>
      <c r="S920" s="3"/>
      <c r="T920" s="3"/>
      <c r="U920" s="3"/>
      <c r="V920" s="3"/>
      <c r="W920" s="3"/>
      <c r="X920" s="3"/>
      <c r="Y920" s="3"/>
      <c r="Z920" s="3"/>
      <c r="AA920" s="36"/>
    </row>
    <row r="921" spans="1:27">
      <c r="A921" s="3"/>
      <c r="B921" s="3"/>
      <c r="C921" s="3"/>
      <c r="D921" s="31"/>
      <c r="E921" s="31"/>
      <c r="F921" s="3"/>
      <c r="G921" s="3"/>
      <c r="H921" s="3"/>
      <c r="I921" s="3"/>
      <c r="J921" s="3"/>
      <c r="K921" s="3"/>
      <c r="L921" s="3"/>
      <c r="M921" s="3"/>
      <c r="N921" s="3"/>
      <c r="O921" s="3"/>
      <c r="P921" s="3"/>
      <c r="Q921" s="3"/>
      <c r="R921" s="3"/>
      <c r="S921" s="3"/>
      <c r="T921" s="3"/>
      <c r="U921" s="3"/>
      <c r="V921" s="3"/>
      <c r="W921" s="3"/>
      <c r="X921" s="3"/>
      <c r="Y921" s="3"/>
      <c r="Z921" s="3"/>
      <c r="AA921" s="36"/>
    </row>
    <row r="922" spans="1:27">
      <c r="A922" s="3"/>
      <c r="B922" s="3"/>
      <c r="C922" s="3"/>
      <c r="D922" s="31"/>
      <c r="E922" s="31"/>
      <c r="F922" s="3"/>
      <c r="G922" s="3"/>
      <c r="H922" s="3"/>
      <c r="I922" s="3"/>
      <c r="J922" s="3"/>
      <c r="K922" s="3"/>
      <c r="L922" s="3"/>
      <c r="M922" s="3"/>
      <c r="N922" s="3"/>
      <c r="O922" s="3"/>
      <c r="P922" s="3"/>
      <c r="Q922" s="3"/>
      <c r="R922" s="3"/>
      <c r="S922" s="3"/>
      <c r="T922" s="3"/>
      <c r="U922" s="3"/>
      <c r="V922" s="3"/>
      <c r="W922" s="3"/>
      <c r="X922" s="3"/>
      <c r="Y922" s="3"/>
      <c r="Z922" s="3"/>
      <c r="AA922" s="36"/>
    </row>
    <row r="923" spans="1:27">
      <c r="A923" s="3"/>
      <c r="B923" s="3"/>
      <c r="C923" s="3"/>
      <c r="D923" s="31"/>
      <c r="E923" s="31"/>
      <c r="F923" s="3"/>
      <c r="G923" s="3"/>
      <c r="H923" s="3"/>
      <c r="I923" s="3"/>
      <c r="J923" s="3"/>
      <c r="K923" s="3"/>
      <c r="L923" s="3"/>
      <c r="M923" s="3"/>
      <c r="N923" s="3"/>
      <c r="O923" s="3"/>
      <c r="P923" s="3"/>
      <c r="Q923" s="3"/>
      <c r="R923" s="3"/>
      <c r="S923" s="3"/>
      <c r="T923" s="3"/>
      <c r="U923" s="3"/>
      <c r="V923" s="3"/>
      <c r="W923" s="3"/>
      <c r="X923" s="3"/>
      <c r="Y923" s="3"/>
      <c r="Z923" s="3"/>
      <c r="AA923" s="36"/>
    </row>
    <row r="924" spans="1:27">
      <c r="A924" s="3"/>
      <c r="B924" s="3"/>
      <c r="C924" s="3"/>
      <c r="D924" s="31"/>
      <c r="E924" s="31"/>
      <c r="F924" s="3"/>
      <c r="G924" s="3"/>
      <c r="H924" s="3"/>
      <c r="I924" s="3"/>
      <c r="J924" s="3"/>
      <c r="K924" s="3"/>
      <c r="L924" s="3"/>
      <c r="M924" s="3"/>
      <c r="N924" s="3"/>
      <c r="O924" s="3"/>
      <c r="P924" s="3"/>
      <c r="Q924" s="3"/>
      <c r="R924" s="3"/>
      <c r="S924" s="3"/>
      <c r="T924" s="3"/>
      <c r="U924" s="3"/>
      <c r="V924" s="3"/>
      <c r="W924" s="3"/>
      <c r="X924" s="3"/>
      <c r="Y924" s="3"/>
      <c r="Z924" s="3"/>
      <c r="AA924" s="36"/>
    </row>
    <row r="925" spans="1:27">
      <c r="A925" s="3"/>
      <c r="B925" s="3"/>
      <c r="C925" s="3"/>
      <c r="D925" s="31"/>
      <c r="E925" s="31"/>
      <c r="F925" s="3"/>
      <c r="G925" s="3"/>
      <c r="H925" s="3"/>
      <c r="I925" s="3"/>
      <c r="J925" s="3"/>
      <c r="K925" s="3"/>
      <c r="L925" s="3"/>
      <c r="M925" s="3"/>
      <c r="N925" s="3"/>
      <c r="O925" s="3"/>
      <c r="P925" s="3"/>
      <c r="Q925" s="3"/>
      <c r="R925" s="3"/>
      <c r="S925" s="3"/>
      <c r="T925" s="3"/>
      <c r="U925" s="3"/>
      <c r="V925" s="3"/>
      <c r="W925" s="3"/>
      <c r="X925" s="3"/>
      <c r="Y925" s="3"/>
      <c r="Z925" s="3"/>
      <c r="AA925" s="36"/>
    </row>
    <row r="926" spans="1:27">
      <c r="A926" s="3"/>
      <c r="B926" s="3"/>
      <c r="C926" s="3"/>
      <c r="D926" s="31"/>
      <c r="E926" s="31"/>
      <c r="F926" s="3"/>
      <c r="G926" s="3"/>
      <c r="H926" s="3"/>
      <c r="I926" s="3"/>
      <c r="J926" s="3"/>
      <c r="K926" s="3"/>
      <c r="L926" s="3"/>
      <c r="M926" s="3"/>
      <c r="N926" s="3"/>
      <c r="O926" s="3"/>
      <c r="P926" s="3"/>
      <c r="Q926" s="3"/>
      <c r="R926" s="3"/>
      <c r="S926" s="3"/>
      <c r="T926" s="3"/>
      <c r="U926" s="3"/>
      <c r="V926" s="3"/>
      <c r="W926" s="3"/>
      <c r="X926" s="3"/>
      <c r="Y926" s="3"/>
      <c r="Z926" s="3"/>
      <c r="AA926" s="36"/>
    </row>
    <row r="927" spans="1:27">
      <c r="A927" s="3"/>
      <c r="B927" s="3"/>
      <c r="C927" s="3"/>
      <c r="D927" s="31"/>
      <c r="E927" s="31"/>
      <c r="F927" s="3"/>
      <c r="G927" s="3"/>
      <c r="H927" s="3"/>
      <c r="I927" s="3"/>
      <c r="J927" s="3"/>
      <c r="K927" s="3"/>
      <c r="L927" s="3"/>
      <c r="M927" s="3"/>
      <c r="N927" s="3"/>
      <c r="O927" s="3"/>
      <c r="P927" s="3"/>
      <c r="Q927" s="3"/>
      <c r="R927" s="3"/>
      <c r="S927" s="3"/>
      <c r="T927" s="3"/>
      <c r="U927" s="3"/>
      <c r="V927" s="3"/>
      <c r="W927" s="3"/>
      <c r="X927" s="3"/>
      <c r="Y927" s="3"/>
      <c r="Z927" s="3"/>
      <c r="AA927" s="36"/>
    </row>
    <row r="928" spans="1:27">
      <c r="A928" s="3"/>
      <c r="B928" s="3"/>
      <c r="C928" s="3"/>
      <c r="D928" s="31"/>
      <c r="E928" s="31"/>
      <c r="F928" s="3"/>
      <c r="G928" s="3"/>
      <c r="H928" s="3"/>
      <c r="I928" s="3"/>
      <c r="J928" s="3"/>
      <c r="K928" s="3"/>
      <c r="L928" s="3"/>
      <c r="M928" s="3"/>
      <c r="N928" s="3"/>
      <c r="O928" s="3"/>
      <c r="P928" s="3"/>
      <c r="Q928" s="3"/>
      <c r="R928" s="3"/>
      <c r="S928" s="3"/>
      <c r="T928" s="3"/>
      <c r="U928" s="3"/>
      <c r="V928" s="3"/>
      <c r="W928" s="3"/>
      <c r="X928" s="3"/>
      <c r="Y928" s="3"/>
      <c r="Z928" s="3"/>
      <c r="AA928" s="36"/>
    </row>
    <row r="929" spans="1:27">
      <c r="A929" s="3"/>
      <c r="B929" s="3"/>
      <c r="C929" s="3"/>
      <c r="D929" s="31"/>
      <c r="E929" s="31"/>
      <c r="F929" s="3"/>
      <c r="G929" s="3"/>
      <c r="H929" s="3"/>
      <c r="I929" s="3"/>
      <c r="J929" s="3"/>
      <c r="K929" s="3"/>
      <c r="L929" s="3"/>
      <c r="M929" s="3"/>
      <c r="N929" s="3"/>
      <c r="O929" s="3"/>
      <c r="P929" s="3"/>
      <c r="Q929" s="3"/>
      <c r="R929" s="3"/>
      <c r="S929" s="3"/>
      <c r="T929" s="3"/>
      <c r="U929" s="3"/>
      <c r="V929" s="3"/>
      <c r="W929" s="3"/>
      <c r="X929" s="3"/>
      <c r="Y929" s="3"/>
      <c r="Z929" s="3"/>
      <c r="AA929" s="36"/>
    </row>
    <row r="930" spans="1:27">
      <c r="A930" s="3"/>
      <c r="B930" s="3"/>
      <c r="C930" s="3"/>
      <c r="D930" s="31"/>
      <c r="E930" s="31"/>
      <c r="F930" s="3"/>
      <c r="G930" s="3"/>
      <c r="H930" s="3"/>
      <c r="I930" s="3"/>
      <c r="J930" s="3"/>
      <c r="K930" s="3"/>
      <c r="L930" s="3"/>
      <c r="M930" s="3"/>
      <c r="N930" s="3"/>
      <c r="O930" s="3"/>
      <c r="P930" s="3"/>
      <c r="Q930" s="3"/>
      <c r="R930" s="3"/>
      <c r="S930" s="3"/>
      <c r="T930" s="3"/>
      <c r="U930" s="3"/>
      <c r="V930" s="3"/>
      <c r="W930" s="3"/>
      <c r="X930" s="3"/>
      <c r="Y930" s="3"/>
      <c r="Z930" s="3"/>
      <c r="AA930" s="36"/>
    </row>
    <row r="931" spans="1:27">
      <c r="A931" s="3"/>
      <c r="B931" s="3"/>
      <c r="C931" s="3"/>
      <c r="D931" s="31"/>
      <c r="E931" s="31"/>
      <c r="F931" s="3"/>
      <c r="G931" s="3"/>
      <c r="H931" s="3"/>
      <c r="I931" s="3"/>
      <c r="J931" s="3"/>
      <c r="K931" s="3"/>
      <c r="L931" s="3"/>
      <c r="M931" s="3"/>
      <c r="N931" s="3"/>
      <c r="O931" s="3"/>
      <c r="P931" s="3"/>
      <c r="Q931" s="3"/>
      <c r="R931" s="3"/>
      <c r="S931" s="3"/>
      <c r="T931" s="3"/>
      <c r="U931" s="3"/>
      <c r="V931" s="3"/>
      <c r="W931" s="3"/>
      <c r="X931" s="3"/>
      <c r="Y931" s="3"/>
      <c r="Z931" s="3"/>
      <c r="AA931" s="36"/>
    </row>
    <row r="932" spans="1:27">
      <c r="A932" s="3"/>
      <c r="B932" s="3"/>
      <c r="C932" s="3"/>
      <c r="D932" s="31"/>
      <c r="E932" s="31"/>
      <c r="F932" s="3"/>
      <c r="G932" s="3"/>
      <c r="H932" s="3"/>
      <c r="I932" s="3"/>
      <c r="J932" s="3"/>
      <c r="K932" s="3"/>
      <c r="L932" s="3"/>
      <c r="M932" s="3"/>
      <c r="N932" s="3"/>
      <c r="O932" s="3"/>
      <c r="P932" s="3"/>
      <c r="Q932" s="3"/>
      <c r="R932" s="3"/>
      <c r="S932" s="3"/>
      <c r="T932" s="3"/>
      <c r="U932" s="3"/>
      <c r="V932" s="3"/>
      <c r="W932" s="3"/>
      <c r="X932" s="3"/>
      <c r="Y932" s="3"/>
      <c r="Z932" s="3"/>
      <c r="AA932" s="36"/>
    </row>
    <row r="933" spans="1:27">
      <c r="A933" s="3"/>
      <c r="B933" s="3"/>
      <c r="C933" s="3"/>
      <c r="D933" s="31"/>
      <c r="E933" s="31"/>
      <c r="F933" s="3"/>
      <c r="G933" s="3"/>
      <c r="H933" s="3"/>
      <c r="I933" s="3"/>
      <c r="J933" s="3"/>
      <c r="K933" s="3"/>
      <c r="L933" s="3"/>
      <c r="M933" s="3"/>
      <c r="N933" s="3"/>
      <c r="O933" s="3"/>
      <c r="P933" s="3"/>
      <c r="Q933" s="3"/>
      <c r="R933" s="3"/>
      <c r="S933" s="3"/>
      <c r="T933" s="3"/>
      <c r="U933" s="3"/>
      <c r="V933" s="3"/>
      <c r="W933" s="3"/>
      <c r="X933" s="3"/>
      <c r="Y933" s="3"/>
      <c r="Z933" s="3"/>
      <c r="AA933" s="36"/>
    </row>
    <row r="934" spans="1:27">
      <c r="A934" s="3"/>
      <c r="B934" s="3"/>
      <c r="C934" s="3"/>
      <c r="D934" s="31"/>
      <c r="E934" s="31"/>
      <c r="F934" s="3"/>
      <c r="G934" s="3"/>
      <c r="H934" s="3"/>
      <c r="I934" s="3"/>
      <c r="J934" s="3"/>
      <c r="K934" s="3"/>
      <c r="L934" s="3"/>
      <c r="M934" s="3"/>
      <c r="N934" s="3"/>
      <c r="O934" s="3"/>
      <c r="P934" s="3"/>
      <c r="Q934" s="3"/>
      <c r="R934" s="3"/>
      <c r="S934" s="3"/>
      <c r="T934" s="3"/>
      <c r="U934" s="3"/>
      <c r="V934" s="3"/>
      <c r="W934" s="3"/>
      <c r="X934" s="3"/>
      <c r="Y934" s="3"/>
      <c r="Z934" s="3"/>
      <c r="AA934" s="36"/>
    </row>
    <row r="935" spans="1:27">
      <c r="A935" s="3"/>
      <c r="B935" s="3"/>
      <c r="C935" s="3"/>
      <c r="D935" s="31"/>
      <c r="E935" s="31"/>
      <c r="F935" s="3"/>
      <c r="G935" s="3"/>
      <c r="H935" s="3"/>
      <c r="I935" s="3"/>
      <c r="J935" s="3"/>
      <c r="K935" s="3"/>
      <c r="L935" s="3"/>
      <c r="M935" s="3"/>
      <c r="N935" s="3"/>
      <c r="O935" s="3"/>
      <c r="P935" s="3"/>
      <c r="Q935" s="3"/>
      <c r="R935" s="3"/>
      <c r="S935" s="3"/>
      <c r="T935" s="3"/>
      <c r="U935" s="3"/>
      <c r="V935" s="3"/>
      <c r="W935" s="3"/>
      <c r="X935" s="3"/>
      <c r="Y935" s="3"/>
      <c r="Z935" s="3"/>
      <c r="AA935" s="36"/>
    </row>
    <row r="936" spans="1:27">
      <c r="A936" s="3"/>
      <c r="B936" s="3"/>
      <c r="C936" s="3"/>
      <c r="D936" s="31"/>
      <c r="E936" s="31"/>
      <c r="F936" s="3"/>
      <c r="G936" s="3"/>
      <c r="H936" s="3"/>
      <c r="I936" s="3"/>
      <c r="J936" s="3"/>
      <c r="K936" s="3"/>
      <c r="L936" s="3"/>
      <c r="M936" s="3"/>
      <c r="N936" s="3"/>
      <c r="O936" s="3"/>
      <c r="P936" s="3"/>
      <c r="Q936" s="3"/>
      <c r="R936" s="3"/>
      <c r="S936" s="3"/>
      <c r="T936" s="3"/>
      <c r="U936" s="3"/>
      <c r="V936" s="3"/>
      <c r="W936" s="3"/>
      <c r="X936" s="3"/>
      <c r="Y936" s="3"/>
      <c r="Z936" s="3"/>
      <c r="AA936" s="36"/>
    </row>
    <row r="937" spans="1:27">
      <c r="A937" s="3"/>
      <c r="B937" s="3"/>
      <c r="C937" s="3"/>
      <c r="D937" s="31"/>
      <c r="E937" s="31"/>
      <c r="F937" s="3"/>
      <c r="G937" s="3"/>
      <c r="H937" s="3"/>
      <c r="I937" s="3"/>
      <c r="J937" s="3"/>
      <c r="K937" s="3"/>
      <c r="L937" s="3"/>
      <c r="M937" s="3"/>
      <c r="N937" s="3"/>
      <c r="O937" s="3"/>
      <c r="P937" s="3"/>
      <c r="Q937" s="3"/>
      <c r="R937" s="3"/>
      <c r="S937" s="3"/>
      <c r="T937" s="3"/>
      <c r="U937" s="3"/>
      <c r="V937" s="3"/>
      <c r="W937" s="3"/>
      <c r="X937" s="3"/>
      <c r="Y937" s="3"/>
      <c r="Z937" s="3"/>
      <c r="AA937" s="36"/>
    </row>
    <row r="938" spans="1:27">
      <c r="A938" s="3"/>
      <c r="B938" s="3"/>
      <c r="C938" s="3"/>
      <c r="D938" s="31"/>
      <c r="E938" s="31"/>
      <c r="F938" s="3"/>
      <c r="G938" s="3"/>
      <c r="H938" s="3"/>
      <c r="I938" s="3"/>
      <c r="J938" s="3"/>
      <c r="K938" s="3"/>
      <c r="L938" s="3"/>
      <c r="M938" s="3"/>
      <c r="N938" s="3"/>
      <c r="O938" s="3"/>
      <c r="P938" s="3"/>
      <c r="Q938" s="3"/>
      <c r="R938" s="3"/>
      <c r="S938" s="3"/>
      <c r="T938" s="3"/>
      <c r="U938" s="3"/>
      <c r="V938" s="3"/>
      <c r="W938" s="3"/>
      <c r="X938" s="3"/>
      <c r="Y938" s="3"/>
      <c r="Z938" s="3"/>
      <c r="AA938" s="36"/>
    </row>
    <row r="939" spans="1:27">
      <c r="A939" s="3"/>
      <c r="B939" s="3"/>
      <c r="C939" s="3"/>
      <c r="D939" s="31"/>
      <c r="E939" s="31"/>
      <c r="F939" s="3"/>
      <c r="G939" s="3"/>
      <c r="H939" s="3"/>
      <c r="I939" s="3"/>
      <c r="J939" s="3"/>
      <c r="K939" s="3"/>
      <c r="L939" s="3"/>
      <c r="M939" s="3"/>
      <c r="N939" s="3"/>
      <c r="O939" s="3"/>
      <c r="P939" s="3"/>
      <c r="Q939" s="3"/>
      <c r="R939" s="3"/>
      <c r="S939" s="3"/>
      <c r="T939" s="3"/>
      <c r="U939" s="3"/>
      <c r="V939" s="3"/>
      <c r="W939" s="3"/>
      <c r="X939" s="3"/>
      <c r="Y939" s="3"/>
      <c r="Z939" s="3"/>
      <c r="AA939" s="36"/>
    </row>
    <row r="940" spans="1:27">
      <c r="A940" s="3"/>
      <c r="B940" s="3"/>
      <c r="C940" s="3"/>
      <c r="D940" s="31"/>
      <c r="E940" s="31"/>
      <c r="F940" s="3"/>
      <c r="G940" s="3"/>
      <c r="H940" s="3"/>
      <c r="I940" s="3"/>
      <c r="J940" s="3"/>
      <c r="K940" s="3"/>
      <c r="L940" s="3"/>
      <c r="M940" s="3"/>
      <c r="N940" s="3"/>
      <c r="O940" s="3"/>
      <c r="P940" s="3"/>
      <c r="Q940" s="3"/>
      <c r="R940" s="3"/>
      <c r="S940" s="3"/>
      <c r="T940" s="3"/>
      <c r="U940" s="3"/>
      <c r="V940" s="3"/>
      <c r="W940" s="3"/>
      <c r="X940" s="3"/>
      <c r="Y940" s="3"/>
      <c r="Z940" s="3"/>
      <c r="AA940" s="36"/>
    </row>
    <row r="941" spans="1:27">
      <c r="A941" s="3"/>
      <c r="B941" s="3"/>
      <c r="C941" s="3"/>
      <c r="D941" s="31"/>
      <c r="E941" s="31"/>
      <c r="F941" s="3"/>
      <c r="G941" s="3"/>
      <c r="H941" s="3"/>
      <c r="I941" s="3"/>
      <c r="J941" s="3"/>
      <c r="K941" s="3"/>
      <c r="L941" s="3"/>
      <c r="M941" s="3"/>
      <c r="N941" s="3"/>
      <c r="O941" s="3"/>
      <c r="P941" s="3"/>
      <c r="Q941" s="3"/>
      <c r="R941" s="3"/>
      <c r="S941" s="3"/>
      <c r="T941" s="3"/>
      <c r="U941" s="3"/>
      <c r="V941" s="3"/>
      <c r="W941" s="3"/>
      <c r="X941" s="3"/>
      <c r="Y941" s="3"/>
      <c r="Z941" s="3"/>
      <c r="AA941" s="36"/>
    </row>
    <row r="942" spans="1:27">
      <c r="A942" s="3"/>
      <c r="B942" s="3"/>
      <c r="C942" s="3"/>
      <c r="D942" s="31"/>
      <c r="E942" s="31"/>
      <c r="F942" s="3"/>
      <c r="G942" s="3"/>
      <c r="H942" s="3"/>
      <c r="I942" s="3"/>
      <c r="J942" s="3"/>
      <c r="K942" s="3"/>
      <c r="L942" s="3"/>
      <c r="M942" s="3"/>
      <c r="N942" s="3"/>
      <c r="O942" s="3"/>
      <c r="P942" s="3"/>
      <c r="Q942" s="3"/>
      <c r="R942" s="3"/>
      <c r="S942" s="3"/>
      <c r="T942" s="3"/>
      <c r="U942" s="3"/>
      <c r="V942" s="3"/>
      <c r="W942" s="3"/>
      <c r="X942" s="3"/>
      <c r="Y942" s="3"/>
      <c r="Z942" s="3"/>
      <c r="AA942" s="36"/>
    </row>
    <row r="943" spans="1:27">
      <c r="A943" s="3"/>
      <c r="B943" s="3"/>
      <c r="C943" s="3"/>
      <c r="D943" s="31"/>
      <c r="E943" s="31"/>
      <c r="F943" s="3"/>
      <c r="G943" s="3"/>
      <c r="H943" s="3"/>
      <c r="I943" s="3"/>
      <c r="J943" s="3"/>
      <c r="K943" s="3"/>
      <c r="L943" s="3"/>
      <c r="M943" s="3"/>
      <c r="N943" s="3"/>
      <c r="O943" s="3"/>
      <c r="P943" s="3"/>
      <c r="Q943" s="3"/>
      <c r="R943" s="3"/>
      <c r="S943" s="3"/>
      <c r="T943" s="3"/>
      <c r="U943" s="3"/>
      <c r="V943" s="3"/>
      <c r="W943" s="3"/>
      <c r="X943" s="3"/>
      <c r="Y943" s="3"/>
      <c r="Z943" s="3"/>
      <c r="AA943" s="36"/>
    </row>
    <row r="944" spans="1:27">
      <c r="A944" s="3"/>
      <c r="B944" s="3"/>
      <c r="C944" s="3"/>
      <c r="D944" s="31"/>
      <c r="E944" s="31"/>
      <c r="F944" s="3"/>
      <c r="G944" s="3"/>
      <c r="H944" s="3"/>
      <c r="I944" s="3"/>
      <c r="J944" s="3"/>
      <c r="K944" s="3"/>
      <c r="L944" s="3"/>
      <c r="M944" s="3"/>
      <c r="N944" s="3"/>
      <c r="O944" s="3"/>
      <c r="P944" s="3"/>
      <c r="Q944" s="3"/>
      <c r="R944" s="3"/>
      <c r="S944" s="3"/>
      <c r="T944" s="3"/>
      <c r="U944" s="3"/>
      <c r="V944" s="3"/>
      <c r="W944" s="3"/>
      <c r="X944" s="3"/>
      <c r="Y944" s="3"/>
      <c r="Z944" s="3"/>
      <c r="AA944" s="36"/>
    </row>
    <row r="945" spans="1:27">
      <c r="A945" s="3"/>
      <c r="B945" s="3"/>
      <c r="C945" s="3"/>
      <c r="D945" s="31"/>
      <c r="E945" s="31"/>
      <c r="F945" s="3"/>
      <c r="G945" s="3"/>
      <c r="H945" s="3"/>
      <c r="I945" s="3"/>
      <c r="J945" s="3"/>
      <c r="K945" s="3"/>
      <c r="L945" s="3"/>
      <c r="M945" s="3"/>
      <c r="N945" s="3"/>
      <c r="O945" s="3"/>
      <c r="P945" s="3"/>
      <c r="Q945" s="3"/>
      <c r="R945" s="3"/>
      <c r="S945" s="3"/>
      <c r="T945" s="3"/>
      <c r="U945" s="3"/>
      <c r="V945" s="3"/>
      <c r="W945" s="3"/>
      <c r="X945" s="3"/>
      <c r="Y945" s="3"/>
      <c r="Z945" s="3"/>
      <c r="AA945" s="36"/>
    </row>
    <row r="946" spans="1:27">
      <c r="A946" s="3"/>
      <c r="B946" s="3"/>
      <c r="C946" s="3"/>
      <c r="D946" s="31"/>
      <c r="E946" s="31"/>
      <c r="F946" s="3"/>
      <c r="G946" s="3"/>
      <c r="H946" s="3"/>
      <c r="I946" s="3"/>
      <c r="J946" s="3"/>
      <c r="K946" s="3"/>
      <c r="L946" s="3"/>
      <c r="M946" s="3"/>
      <c r="N946" s="3"/>
      <c r="O946" s="3"/>
      <c r="P946" s="3"/>
      <c r="Q946" s="3"/>
      <c r="R946" s="3"/>
      <c r="S946" s="3"/>
      <c r="T946" s="3"/>
      <c r="U946" s="3"/>
      <c r="V946" s="3"/>
      <c r="W946" s="3"/>
      <c r="X946" s="3"/>
      <c r="Y946" s="3"/>
      <c r="Z946" s="3"/>
      <c r="AA946" s="36"/>
    </row>
    <row r="947" spans="1:27">
      <c r="A947" s="3"/>
      <c r="B947" s="3"/>
      <c r="C947" s="3"/>
      <c r="D947" s="31"/>
      <c r="E947" s="31"/>
      <c r="F947" s="3"/>
      <c r="G947" s="3"/>
      <c r="H947" s="3"/>
      <c r="I947" s="3"/>
      <c r="J947" s="3"/>
      <c r="K947" s="3"/>
      <c r="L947" s="3"/>
      <c r="M947" s="3"/>
      <c r="N947" s="3"/>
      <c r="O947" s="3"/>
      <c r="P947" s="3"/>
      <c r="Q947" s="3"/>
      <c r="R947" s="3"/>
      <c r="S947" s="3"/>
      <c r="T947" s="3"/>
      <c r="U947" s="3"/>
      <c r="V947" s="3"/>
      <c r="W947" s="3"/>
      <c r="X947" s="3"/>
      <c r="Y947" s="3"/>
      <c r="Z947" s="3"/>
      <c r="AA947" s="36"/>
    </row>
    <row r="948" spans="1:27">
      <c r="A948" s="3"/>
      <c r="B948" s="3"/>
      <c r="C948" s="3"/>
      <c r="D948" s="31"/>
      <c r="E948" s="31"/>
      <c r="F948" s="3"/>
      <c r="G948" s="3"/>
      <c r="H948" s="3"/>
      <c r="I948" s="3"/>
      <c r="J948" s="3"/>
      <c r="K948" s="3"/>
      <c r="L948" s="3"/>
      <c r="M948" s="3"/>
      <c r="N948" s="3"/>
      <c r="O948" s="3"/>
      <c r="P948" s="3"/>
      <c r="Q948" s="3"/>
      <c r="R948" s="3"/>
      <c r="S948" s="3"/>
      <c r="T948" s="3"/>
      <c r="U948" s="3"/>
      <c r="V948" s="3"/>
      <c r="W948" s="3"/>
      <c r="X948" s="3"/>
      <c r="Y948" s="3"/>
      <c r="Z948" s="3"/>
      <c r="AA948" s="36"/>
    </row>
    <row r="949" spans="1:27">
      <c r="A949" s="3"/>
      <c r="B949" s="3"/>
      <c r="C949" s="3"/>
      <c r="D949" s="31"/>
      <c r="E949" s="31"/>
      <c r="F949" s="3"/>
      <c r="G949" s="3"/>
      <c r="H949" s="3"/>
      <c r="I949" s="3"/>
      <c r="J949" s="3"/>
      <c r="K949" s="3"/>
      <c r="L949" s="3"/>
      <c r="M949" s="3"/>
      <c r="N949" s="3"/>
      <c r="O949" s="3"/>
      <c r="P949" s="3"/>
      <c r="Q949" s="3"/>
      <c r="R949" s="3"/>
      <c r="S949" s="3"/>
      <c r="T949" s="3"/>
      <c r="U949" s="3"/>
      <c r="V949" s="3"/>
      <c r="W949" s="3"/>
      <c r="X949" s="3"/>
      <c r="Y949" s="3"/>
      <c r="Z949" s="3"/>
      <c r="AA949" s="36"/>
    </row>
    <row r="950" spans="1:27">
      <c r="A950" s="3"/>
      <c r="B950" s="3"/>
      <c r="C950" s="3"/>
      <c r="D950" s="31"/>
      <c r="E950" s="31"/>
      <c r="F950" s="3"/>
      <c r="G950" s="3"/>
      <c r="H950" s="3"/>
      <c r="I950" s="3"/>
      <c r="J950" s="3"/>
      <c r="K950" s="3"/>
      <c r="L950" s="3"/>
      <c r="M950" s="3"/>
      <c r="N950" s="3"/>
      <c r="O950" s="3"/>
      <c r="P950" s="3"/>
      <c r="Q950" s="3"/>
      <c r="R950" s="3"/>
      <c r="S950" s="3"/>
      <c r="T950" s="3"/>
      <c r="U950" s="3"/>
      <c r="V950" s="3"/>
      <c r="W950" s="3"/>
      <c r="X950" s="3"/>
      <c r="Y950" s="3"/>
      <c r="Z950" s="3"/>
      <c r="AA950" s="36"/>
    </row>
    <row r="951" spans="1:27">
      <c r="A951" s="3"/>
      <c r="B951" s="3"/>
      <c r="C951" s="3"/>
      <c r="D951" s="31"/>
      <c r="E951" s="31"/>
      <c r="F951" s="3"/>
      <c r="G951" s="3"/>
      <c r="H951" s="3"/>
      <c r="I951" s="3"/>
      <c r="J951" s="3"/>
      <c r="K951" s="3"/>
      <c r="L951" s="3"/>
      <c r="M951" s="3"/>
      <c r="N951" s="3"/>
      <c r="O951" s="3"/>
      <c r="P951" s="3"/>
      <c r="Q951" s="3"/>
      <c r="R951" s="3"/>
      <c r="S951" s="3"/>
      <c r="T951" s="3"/>
      <c r="U951" s="3"/>
      <c r="V951" s="3"/>
      <c r="W951" s="3"/>
      <c r="X951" s="3"/>
      <c r="Y951" s="3"/>
      <c r="Z951" s="3"/>
      <c r="AA951" s="36"/>
    </row>
    <row r="952" spans="1:27">
      <c r="A952" s="3"/>
      <c r="B952" s="3"/>
      <c r="C952" s="3"/>
      <c r="D952" s="31"/>
      <c r="E952" s="31"/>
      <c r="F952" s="3"/>
      <c r="G952" s="3"/>
      <c r="H952" s="3"/>
      <c r="I952" s="3"/>
      <c r="J952" s="3"/>
      <c r="K952" s="3"/>
      <c r="L952" s="3"/>
      <c r="M952" s="3"/>
      <c r="N952" s="3"/>
      <c r="O952" s="3"/>
      <c r="P952" s="3"/>
      <c r="Q952" s="3"/>
      <c r="R952" s="3"/>
      <c r="S952" s="3"/>
      <c r="T952" s="3"/>
      <c r="U952" s="3"/>
      <c r="V952" s="3"/>
      <c r="W952" s="3"/>
      <c r="X952" s="3"/>
      <c r="Y952" s="3"/>
      <c r="Z952" s="3"/>
      <c r="AA952" s="36"/>
    </row>
    <row r="953" spans="1:27">
      <c r="A953" s="3"/>
      <c r="B953" s="3"/>
      <c r="C953" s="3"/>
      <c r="D953" s="31"/>
      <c r="E953" s="31"/>
      <c r="F953" s="3"/>
      <c r="G953" s="3"/>
      <c r="H953" s="3"/>
      <c r="I953" s="3"/>
      <c r="J953" s="3"/>
      <c r="K953" s="3"/>
      <c r="L953" s="3"/>
      <c r="M953" s="3"/>
      <c r="N953" s="3"/>
      <c r="O953" s="3"/>
      <c r="P953" s="3"/>
      <c r="Q953" s="3"/>
      <c r="R953" s="3"/>
      <c r="S953" s="3"/>
      <c r="T953" s="3"/>
      <c r="U953" s="3"/>
      <c r="V953" s="3"/>
      <c r="W953" s="3"/>
      <c r="X953" s="3"/>
      <c r="Y953" s="3"/>
      <c r="Z953" s="3"/>
      <c r="AA953" s="36"/>
    </row>
    <row r="954" spans="1:27">
      <c r="A954" s="3"/>
      <c r="B954" s="3"/>
      <c r="C954" s="3"/>
      <c r="D954" s="31"/>
      <c r="E954" s="31"/>
      <c r="F954" s="3"/>
      <c r="G954" s="3"/>
      <c r="H954" s="3"/>
      <c r="I954" s="3"/>
      <c r="J954" s="3"/>
      <c r="K954" s="3"/>
      <c r="L954" s="3"/>
      <c r="M954" s="3"/>
      <c r="N954" s="3"/>
      <c r="O954" s="3"/>
      <c r="P954" s="3"/>
      <c r="Q954" s="3"/>
      <c r="R954" s="3"/>
      <c r="S954" s="3"/>
      <c r="T954" s="3"/>
      <c r="U954" s="3"/>
      <c r="V954" s="3"/>
      <c r="W954" s="3"/>
      <c r="X954" s="3"/>
      <c r="Y954" s="3"/>
      <c r="Z954" s="3"/>
      <c r="AA954" s="36"/>
    </row>
    <row r="955" spans="1:27">
      <c r="A955" s="3"/>
      <c r="B955" s="3"/>
      <c r="C955" s="3"/>
      <c r="D955" s="31"/>
      <c r="E955" s="31"/>
      <c r="F955" s="3"/>
      <c r="G955" s="3"/>
      <c r="H955" s="3"/>
      <c r="I955" s="3"/>
      <c r="J955" s="3"/>
      <c r="K955" s="3"/>
      <c r="L955" s="3"/>
      <c r="M955" s="3"/>
      <c r="N955" s="3"/>
      <c r="O955" s="3"/>
      <c r="P955" s="3"/>
      <c r="Q955" s="3"/>
      <c r="R955" s="3"/>
      <c r="S955" s="3"/>
      <c r="T955" s="3"/>
      <c r="U955" s="3"/>
      <c r="V955" s="3"/>
      <c r="W955" s="3"/>
      <c r="X955" s="3"/>
      <c r="Y955" s="3"/>
      <c r="Z955" s="3"/>
      <c r="AA955" s="36"/>
    </row>
    <row r="956" spans="1:27">
      <c r="A956" s="3"/>
      <c r="B956" s="3"/>
      <c r="C956" s="3"/>
      <c r="D956" s="31"/>
      <c r="E956" s="31"/>
      <c r="F956" s="3"/>
      <c r="G956" s="3"/>
      <c r="H956" s="3"/>
      <c r="I956" s="3"/>
      <c r="J956" s="3"/>
      <c r="K956" s="3"/>
      <c r="L956" s="3"/>
      <c r="M956" s="3"/>
      <c r="N956" s="3"/>
      <c r="O956" s="3"/>
      <c r="P956" s="3"/>
      <c r="Q956" s="3"/>
      <c r="R956" s="3"/>
      <c r="S956" s="3"/>
      <c r="T956" s="3"/>
      <c r="U956" s="3"/>
      <c r="V956" s="3"/>
      <c r="W956" s="3"/>
      <c r="X956" s="3"/>
      <c r="Y956" s="3"/>
      <c r="Z956" s="3"/>
      <c r="AA956" s="36"/>
    </row>
    <row r="957" spans="1:27">
      <c r="A957" s="3"/>
      <c r="B957" s="3"/>
      <c r="C957" s="3"/>
      <c r="D957" s="31"/>
      <c r="E957" s="31"/>
      <c r="F957" s="3"/>
      <c r="G957" s="3"/>
      <c r="H957" s="3"/>
      <c r="I957" s="3"/>
      <c r="J957" s="3"/>
      <c r="K957" s="3"/>
      <c r="L957" s="3"/>
      <c r="M957" s="3"/>
      <c r="N957" s="3"/>
      <c r="O957" s="3"/>
      <c r="P957" s="3"/>
      <c r="Q957" s="3"/>
      <c r="R957" s="3"/>
      <c r="S957" s="3"/>
      <c r="T957" s="3"/>
      <c r="U957" s="3"/>
      <c r="V957" s="3"/>
      <c r="W957" s="3"/>
      <c r="X957" s="3"/>
      <c r="Y957" s="3"/>
      <c r="Z957" s="3"/>
      <c r="AA957" s="36"/>
    </row>
    <row r="958" spans="1:27">
      <c r="A958" s="3"/>
      <c r="B958" s="3"/>
      <c r="C958" s="3"/>
      <c r="D958" s="31"/>
      <c r="E958" s="31"/>
      <c r="F958" s="3"/>
      <c r="G958" s="3"/>
      <c r="H958" s="3"/>
      <c r="I958" s="3"/>
      <c r="J958" s="3"/>
      <c r="K958" s="3"/>
      <c r="L958" s="3"/>
      <c r="M958" s="3"/>
      <c r="N958" s="3"/>
      <c r="O958" s="3"/>
      <c r="P958" s="3"/>
      <c r="Q958" s="3"/>
      <c r="R958" s="3"/>
      <c r="S958" s="3"/>
      <c r="T958" s="3"/>
      <c r="U958" s="3"/>
      <c r="V958" s="3"/>
      <c r="W958" s="3"/>
      <c r="X958" s="3"/>
      <c r="Y958" s="3"/>
      <c r="Z958" s="3"/>
      <c r="AA958" s="36"/>
    </row>
    <row r="959" spans="1:27">
      <c r="A959" s="3"/>
      <c r="B959" s="3"/>
      <c r="C959" s="3"/>
      <c r="D959" s="31"/>
      <c r="E959" s="31"/>
      <c r="F959" s="3"/>
      <c r="G959" s="3"/>
      <c r="H959" s="3"/>
      <c r="I959" s="3"/>
      <c r="J959" s="3"/>
      <c r="K959" s="3"/>
      <c r="L959" s="3"/>
      <c r="M959" s="3"/>
      <c r="N959" s="3"/>
      <c r="O959" s="3"/>
      <c r="P959" s="3"/>
      <c r="Q959" s="3"/>
      <c r="R959" s="3"/>
      <c r="S959" s="3"/>
      <c r="T959" s="3"/>
      <c r="U959" s="3"/>
      <c r="V959" s="3"/>
      <c r="W959" s="3"/>
      <c r="X959" s="3"/>
      <c r="Y959" s="3"/>
      <c r="Z959" s="3"/>
      <c r="AA959" s="36"/>
    </row>
    <row r="960" spans="1:27">
      <c r="A960" s="3"/>
      <c r="B960" s="3"/>
      <c r="C960" s="3"/>
      <c r="D960" s="31"/>
      <c r="E960" s="31"/>
      <c r="F960" s="3"/>
      <c r="G960" s="3"/>
      <c r="H960" s="3"/>
      <c r="I960" s="3"/>
      <c r="J960" s="3"/>
      <c r="K960" s="3"/>
      <c r="L960" s="3"/>
      <c r="M960" s="3"/>
      <c r="N960" s="3"/>
      <c r="O960" s="3"/>
      <c r="P960" s="3"/>
      <c r="Q960" s="3"/>
      <c r="R960" s="3"/>
      <c r="S960" s="3"/>
      <c r="T960" s="3"/>
      <c r="U960" s="3"/>
      <c r="V960" s="3"/>
      <c r="W960" s="3"/>
      <c r="X960" s="3"/>
      <c r="Y960" s="3"/>
      <c r="Z960" s="3"/>
      <c r="AA960" s="36"/>
    </row>
    <row r="961" spans="1:27">
      <c r="A961" s="3"/>
      <c r="B961" s="3"/>
      <c r="C961" s="3"/>
      <c r="D961" s="31"/>
      <c r="E961" s="31"/>
      <c r="F961" s="3"/>
      <c r="G961" s="3"/>
      <c r="H961" s="3"/>
      <c r="I961" s="3"/>
      <c r="J961" s="3"/>
      <c r="K961" s="3"/>
      <c r="L961" s="3"/>
      <c r="M961" s="3"/>
      <c r="N961" s="3"/>
      <c r="O961" s="3"/>
      <c r="P961" s="3"/>
      <c r="Q961" s="3"/>
      <c r="R961" s="3"/>
      <c r="S961" s="3"/>
      <c r="T961" s="3"/>
      <c r="U961" s="3"/>
      <c r="V961" s="3"/>
      <c r="W961" s="3"/>
      <c r="X961" s="3"/>
      <c r="Y961" s="3"/>
      <c r="Z961" s="3"/>
      <c r="AA961" s="36"/>
    </row>
    <row r="962" spans="1:27">
      <c r="A962" s="3"/>
      <c r="B962" s="3"/>
      <c r="C962" s="3"/>
      <c r="D962" s="31"/>
      <c r="E962" s="31"/>
      <c r="F962" s="3"/>
      <c r="G962" s="3"/>
      <c r="H962" s="3"/>
      <c r="I962" s="3"/>
      <c r="J962" s="3"/>
      <c r="K962" s="3"/>
      <c r="L962" s="3"/>
      <c r="M962" s="3"/>
      <c r="N962" s="3"/>
      <c r="O962" s="3"/>
      <c r="P962" s="3"/>
      <c r="Q962" s="3"/>
      <c r="R962" s="3"/>
      <c r="S962" s="3"/>
      <c r="T962" s="3"/>
      <c r="U962" s="3"/>
      <c r="V962" s="3"/>
      <c r="W962" s="3"/>
      <c r="X962" s="3"/>
      <c r="Y962" s="3"/>
      <c r="Z962" s="3"/>
      <c r="AA962" s="36"/>
    </row>
    <row r="963" spans="1:27">
      <c r="A963" s="3"/>
      <c r="B963" s="3"/>
      <c r="C963" s="3"/>
      <c r="D963" s="31"/>
      <c r="E963" s="31"/>
      <c r="F963" s="3"/>
      <c r="G963" s="3"/>
      <c r="H963" s="3"/>
      <c r="I963" s="3"/>
      <c r="J963" s="3"/>
      <c r="K963" s="3"/>
      <c r="L963" s="3"/>
      <c r="M963" s="3"/>
      <c r="N963" s="3"/>
      <c r="O963" s="3"/>
      <c r="P963" s="3"/>
      <c r="Q963" s="3"/>
      <c r="R963" s="3"/>
      <c r="S963" s="3"/>
      <c r="T963" s="3"/>
      <c r="U963" s="3"/>
      <c r="V963" s="3"/>
      <c r="W963" s="3"/>
      <c r="X963" s="3"/>
      <c r="Y963" s="3"/>
      <c r="Z963" s="3"/>
      <c r="AA963" s="36"/>
    </row>
    <row r="964" spans="1:27">
      <c r="A964" s="3"/>
      <c r="B964" s="3"/>
      <c r="C964" s="3"/>
      <c r="D964" s="31"/>
      <c r="E964" s="31"/>
      <c r="F964" s="3"/>
      <c r="G964" s="3"/>
      <c r="H964" s="3"/>
      <c r="I964" s="3"/>
      <c r="J964" s="3"/>
      <c r="K964" s="3"/>
      <c r="L964" s="3"/>
      <c r="M964" s="3"/>
      <c r="N964" s="3"/>
      <c r="O964" s="3"/>
      <c r="P964" s="3"/>
      <c r="Q964" s="3"/>
      <c r="R964" s="3"/>
      <c r="S964" s="3"/>
      <c r="T964" s="3"/>
      <c r="U964" s="3"/>
      <c r="V964" s="3"/>
      <c r="W964" s="3"/>
      <c r="X964" s="3"/>
      <c r="Y964" s="3"/>
      <c r="Z964" s="3"/>
      <c r="AA964" s="36"/>
    </row>
    <row r="965" spans="1:27">
      <c r="A965" s="3"/>
      <c r="B965" s="3"/>
      <c r="C965" s="3"/>
      <c r="D965" s="31"/>
      <c r="E965" s="31"/>
      <c r="F965" s="3"/>
      <c r="G965" s="3"/>
      <c r="H965" s="3"/>
      <c r="I965" s="3"/>
      <c r="J965" s="3"/>
      <c r="K965" s="3"/>
      <c r="L965" s="3"/>
      <c r="M965" s="3"/>
      <c r="N965" s="3"/>
      <c r="O965" s="3"/>
      <c r="P965" s="3"/>
      <c r="Q965" s="3"/>
      <c r="R965" s="3"/>
      <c r="S965" s="3"/>
      <c r="T965" s="3"/>
      <c r="U965" s="3"/>
      <c r="V965" s="3"/>
      <c r="W965" s="3"/>
      <c r="X965" s="3"/>
      <c r="Y965" s="3"/>
      <c r="Z965" s="3"/>
      <c r="AA965" s="36"/>
    </row>
    <row r="966" spans="1:27">
      <c r="A966" s="3"/>
      <c r="B966" s="3"/>
      <c r="C966" s="3"/>
      <c r="D966" s="31"/>
      <c r="E966" s="31"/>
      <c r="F966" s="3"/>
      <c r="G966" s="3"/>
      <c r="H966" s="3"/>
      <c r="I966" s="3"/>
      <c r="J966" s="3"/>
      <c r="K966" s="3"/>
      <c r="L966" s="3"/>
      <c r="M966" s="3"/>
      <c r="N966" s="3"/>
      <c r="O966" s="3"/>
      <c r="P966" s="3"/>
      <c r="Q966" s="3"/>
      <c r="R966" s="3"/>
      <c r="S966" s="3"/>
      <c r="T966" s="3"/>
      <c r="U966" s="3"/>
      <c r="V966" s="3"/>
      <c r="W966" s="3"/>
      <c r="X966" s="3"/>
      <c r="Y966" s="3"/>
      <c r="Z966" s="3"/>
      <c r="AA966" s="36"/>
    </row>
    <row r="967" spans="1:27">
      <c r="A967" s="3"/>
      <c r="B967" s="3"/>
      <c r="C967" s="3"/>
      <c r="D967" s="31"/>
      <c r="E967" s="31"/>
      <c r="F967" s="3"/>
      <c r="G967" s="3"/>
      <c r="H967" s="3"/>
      <c r="I967" s="3"/>
      <c r="J967" s="3"/>
      <c r="K967" s="3"/>
      <c r="L967" s="3"/>
      <c r="M967" s="3"/>
      <c r="N967" s="3"/>
      <c r="O967" s="3"/>
      <c r="P967" s="3"/>
      <c r="Q967" s="3"/>
      <c r="R967" s="3"/>
      <c r="S967" s="3"/>
      <c r="T967" s="3"/>
      <c r="U967" s="3"/>
      <c r="V967" s="3"/>
      <c r="W967" s="3"/>
      <c r="X967" s="3"/>
      <c r="Y967" s="3"/>
      <c r="Z967" s="3"/>
      <c r="AA967" s="36"/>
    </row>
    <row r="968" spans="1:27">
      <c r="A968" s="3"/>
      <c r="B968" s="3"/>
      <c r="C968" s="3"/>
      <c r="D968" s="31"/>
      <c r="E968" s="31"/>
      <c r="F968" s="3"/>
      <c r="G968" s="3"/>
      <c r="H968" s="3"/>
      <c r="I968" s="3"/>
      <c r="J968" s="3"/>
      <c r="K968" s="3"/>
      <c r="L968" s="3"/>
      <c r="M968" s="3"/>
      <c r="N968" s="3"/>
      <c r="O968" s="3"/>
      <c r="P968" s="3"/>
      <c r="Q968" s="3"/>
      <c r="R968" s="3"/>
      <c r="S968" s="3"/>
      <c r="T968" s="3"/>
      <c r="U968" s="3"/>
      <c r="V968" s="3"/>
      <c r="W968" s="3"/>
      <c r="X968" s="3"/>
      <c r="Y968" s="3"/>
      <c r="Z968" s="3"/>
      <c r="AA968" s="36"/>
    </row>
    <row r="969" spans="1:27">
      <c r="A969" s="3"/>
      <c r="B969" s="3"/>
      <c r="C969" s="3"/>
      <c r="D969" s="31"/>
      <c r="E969" s="31"/>
      <c r="F969" s="3"/>
      <c r="G969" s="3"/>
      <c r="H969" s="3"/>
      <c r="I969" s="3"/>
      <c r="J969" s="3"/>
      <c r="K969" s="3"/>
      <c r="L969" s="3"/>
      <c r="M969" s="3"/>
      <c r="N969" s="3"/>
      <c r="O969" s="3"/>
      <c r="P969" s="3"/>
      <c r="Q969" s="3"/>
      <c r="R969" s="3"/>
      <c r="S969" s="3"/>
      <c r="T969" s="3"/>
      <c r="U969" s="3"/>
      <c r="V969" s="3"/>
      <c r="W969" s="3"/>
      <c r="X969" s="3"/>
      <c r="Y969" s="3"/>
      <c r="Z969" s="3"/>
      <c r="AA969" s="36"/>
    </row>
    <row r="970" spans="1:27">
      <c r="A970" s="3"/>
      <c r="B970" s="3"/>
      <c r="C970" s="3"/>
      <c r="D970" s="31"/>
      <c r="E970" s="31"/>
      <c r="F970" s="3"/>
      <c r="G970" s="3"/>
      <c r="H970" s="3"/>
      <c r="I970" s="3"/>
      <c r="J970" s="3"/>
      <c r="K970" s="3"/>
      <c r="L970" s="3"/>
      <c r="M970" s="3"/>
      <c r="N970" s="3"/>
      <c r="O970" s="3"/>
      <c r="P970" s="3"/>
      <c r="Q970" s="3"/>
      <c r="R970" s="3"/>
      <c r="S970" s="3"/>
      <c r="T970" s="3"/>
      <c r="U970" s="3"/>
      <c r="V970" s="3"/>
      <c r="W970" s="3"/>
      <c r="X970" s="3"/>
      <c r="Y970" s="3"/>
      <c r="Z970" s="3"/>
      <c r="AA970" s="36"/>
    </row>
    <row r="971" spans="1:27">
      <c r="A971" s="3"/>
      <c r="B971" s="3"/>
      <c r="C971" s="3"/>
      <c r="D971" s="31"/>
      <c r="E971" s="31"/>
      <c r="F971" s="3"/>
      <c r="G971" s="3"/>
      <c r="H971" s="3"/>
      <c r="I971" s="3"/>
      <c r="J971" s="3"/>
      <c r="K971" s="3"/>
      <c r="L971" s="3"/>
      <c r="M971" s="3"/>
      <c r="N971" s="3"/>
      <c r="O971" s="3"/>
      <c r="P971" s="3"/>
      <c r="Q971" s="3"/>
      <c r="R971" s="3"/>
      <c r="S971" s="3"/>
      <c r="T971" s="3"/>
      <c r="U971" s="3"/>
      <c r="V971" s="3"/>
      <c r="W971" s="3"/>
      <c r="X971" s="3"/>
      <c r="Y971" s="3"/>
      <c r="Z971" s="3"/>
      <c r="AA971" s="36"/>
    </row>
    <row r="972" spans="1:27">
      <c r="A972" s="3"/>
      <c r="B972" s="3"/>
      <c r="C972" s="3"/>
      <c r="D972" s="31"/>
      <c r="E972" s="31"/>
      <c r="F972" s="3"/>
      <c r="G972" s="3"/>
      <c r="H972" s="3"/>
      <c r="I972" s="3"/>
      <c r="J972" s="3"/>
      <c r="K972" s="3"/>
      <c r="L972" s="3"/>
      <c r="M972" s="3"/>
      <c r="N972" s="3"/>
      <c r="O972" s="3"/>
      <c r="P972" s="3"/>
      <c r="Q972" s="3"/>
      <c r="R972" s="3"/>
      <c r="S972" s="3"/>
      <c r="T972" s="3"/>
      <c r="U972" s="3"/>
      <c r="V972" s="3"/>
      <c r="W972" s="3"/>
      <c r="X972" s="3"/>
      <c r="Y972" s="3"/>
      <c r="Z972" s="3"/>
      <c r="AA972" s="36"/>
    </row>
    <row r="973" spans="1:27">
      <c r="A973" s="3"/>
      <c r="B973" s="3"/>
      <c r="C973" s="3"/>
      <c r="D973" s="31"/>
      <c r="E973" s="31"/>
      <c r="F973" s="3"/>
      <c r="G973" s="3"/>
      <c r="H973" s="3"/>
      <c r="I973" s="3"/>
      <c r="J973" s="3"/>
      <c r="K973" s="3"/>
      <c r="L973" s="3"/>
      <c r="M973" s="3"/>
      <c r="N973" s="3"/>
      <c r="O973" s="3"/>
      <c r="P973" s="3"/>
      <c r="Q973" s="3"/>
      <c r="R973" s="3"/>
      <c r="S973" s="3"/>
      <c r="T973" s="3"/>
      <c r="U973" s="3"/>
      <c r="V973" s="3"/>
      <c r="W973" s="3"/>
      <c r="X973" s="3"/>
      <c r="Y973" s="3"/>
      <c r="Z973" s="3"/>
      <c r="AA973" s="36"/>
    </row>
    <row r="974" spans="1:27">
      <c r="A974" s="3"/>
      <c r="B974" s="3"/>
      <c r="C974" s="3"/>
      <c r="D974" s="31"/>
      <c r="E974" s="31"/>
      <c r="F974" s="3"/>
      <c r="G974" s="3"/>
      <c r="H974" s="3"/>
      <c r="I974" s="3"/>
      <c r="J974" s="3"/>
      <c r="K974" s="3"/>
      <c r="L974" s="3"/>
      <c r="M974" s="3"/>
      <c r="N974" s="3"/>
      <c r="O974" s="3"/>
      <c r="P974" s="3"/>
      <c r="Q974" s="3"/>
      <c r="R974" s="3"/>
      <c r="S974" s="3"/>
      <c r="T974" s="3"/>
      <c r="U974" s="3"/>
      <c r="V974" s="3"/>
      <c r="W974" s="3"/>
      <c r="X974" s="3"/>
      <c r="Y974" s="3"/>
      <c r="Z974" s="3"/>
      <c r="AA974" s="36"/>
    </row>
    <row r="975" spans="1:27">
      <c r="A975" s="3"/>
      <c r="B975" s="3"/>
      <c r="C975" s="3"/>
      <c r="D975" s="31"/>
      <c r="E975" s="31"/>
      <c r="F975" s="3"/>
      <c r="G975" s="3"/>
      <c r="H975" s="3"/>
      <c r="I975" s="3"/>
      <c r="J975" s="3"/>
      <c r="K975" s="3"/>
      <c r="L975" s="3"/>
      <c r="M975" s="3"/>
      <c r="N975" s="3"/>
      <c r="O975" s="3"/>
      <c r="P975" s="3"/>
      <c r="Q975" s="3"/>
      <c r="R975" s="3"/>
      <c r="S975" s="3"/>
      <c r="T975" s="3"/>
      <c r="U975" s="3"/>
      <c r="V975" s="3"/>
      <c r="W975" s="3"/>
      <c r="X975" s="3"/>
      <c r="Y975" s="3"/>
      <c r="Z975" s="3"/>
      <c r="AA975" s="36"/>
    </row>
    <row r="976" spans="1:27">
      <c r="A976" s="3"/>
      <c r="B976" s="3"/>
      <c r="C976" s="3"/>
      <c r="D976" s="31"/>
      <c r="E976" s="31"/>
      <c r="F976" s="3"/>
      <c r="G976" s="3"/>
      <c r="H976" s="3"/>
      <c r="I976" s="3"/>
      <c r="J976" s="3"/>
      <c r="K976" s="3"/>
      <c r="L976" s="3"/>
      <c r="M976" s="3"/>
      <c r="N976" s="3"/>
      <c r="O976" s="3"/>
      <c r="P976" s="3"/>
      <c r="Q976" s="3"/>
      <c r="R976" s="3"/>
      <c r="S976" s="3"/>
      <c r="T976" s="3"/>
      <c r="U976" s="3"/>
      <c r="V976" s="3"/>
      <c r="W976" s="3"/>
      <c r="X976" s="3"/>
      <c r="Y976" s="3"/>
      <c r="Z976" s="3"/>
      <c r="AA976" s="36"/>
    </row>
    <row r="977" spans="1:27">
      <c r="A977" s="3"/>
      <c r="B977" s="3"/>
      <c r="C977" s="3"/>
      <c r="D977" s="31"/>
      <c r="E977" s="31"/>
      <c r="F977" s="3"/>
      <c r="G977" s="3"/>
      <c r="H977" s="3"/>
      <c r="I977" s="3"/>
      <c r="J977" s="3"/>
      <c r="K977" s="3"/>
      <c r="L977" s="3"/>
      <c r="M977" s="3"/>
      <c r="N977" s="3"/>
      <c r="O977" s="3"/>
      <c r="P977" s="3"/>
      <c r="Q977" s="3"/>
      <c r="R977" s="3"/>
      <c r="S977" s="3"/>
      <c r="T977" s="3"/>
      <c r="U977" s="3"/>
      <c r="V977" s="3"/>
      <c r="W977" s="3"/>
      <c r="X977" s="3"/>
      <c r="Y977" s="3"/>
      <c r="Z977" s="3"/>
      <c r="AA977" s="36"/>
    </row>
    <row r="978" spans="1:27">
      <c r="A978" s="3"/>
      <c r="B978" s="3"/>
      <c r="C978" s="3"/>
      <c r="D978" s="31"/>
      <c r="E978" s="31"/>
      <c r="F978" s="3"/>
      <c r="G978" s="3"/>
      <c r="H978" s="3"/>
      <c r="I978" s="3"/>
      <c r="J978" s="3"/>
      <c r="K978" s="3"/>
      <c r="L978" s="3"/>
      <c r="M978" s="3"/>
      <c r="N978" s="3"/>
      <c r="O978" s="3"/>
      <c r="P978" s="3"/>
      <c r="Q978" s="3"/>
      <c r="R978" s="3"/>
      <c r="S978" s="3"/>
      <c r="T978" s="3"/>
      <c r="U978" s="3"/>
      <c r="V978" s="3"/>
      <c r="W978" s="3"/>
      <c r="X978" s="3"/>
      <c r="Y978" s="3"/>
      <c r="Z978" s="3"/>
      <c r="AA978" s="36"/>
    </row>
    <row r="979" spans="1:27">
      <c r="A979" s="3"/>
      <c r="B979" s="3"/>
      <c r="C979" s="3"/>
      <c r="D979" s="31"/>
      <c r="E979" s="31"/>
      <c r="F979" s="3"/>
      <c r="G979" s="3"/>
      <c r="H979" s="3"/>
      <c r="I979" s="3"/>
      <c r="J979" s="3"/>
      <c r="K979" s="3"/>
      <c r="L979" s="3"/>
      <c r="M979" s="3"/>
      <c r="N979" s="3"/>
      <c r="O979" s="3"/>
      <c r="P979" s="3"/>
      <c r="Q979" s="3"/>
      <c r="R979" s="3"/>
      <c r="S979" s="3"/>
      <c r="T979" s="3"/>
      <c r="U979" s="3"/>
      <c r="V979" s="3"/>
      <c r="W979" s="3"/>
      <c r="X979" s="3"/>
      <c r="Y979" s="3"/>
      <c r="Z979" s="3"/>
      <c r="AA979" s="36"/>
    </row>
    <row r="980" spans="1:27">
      <c r="A980" s="3"/>
      <c r="B980" s="3"/>
      <c r="C980" s="3"/>
      <c r="D980" s="31"/>
      <c r="E980" s="31"/>
      <c r="F980" s="3"/>
      <c r="G980" s="3"/>
      <c r="H980" s="3"/>
      <c r="I980" s="3"/>
      <c r="J980" s="3"/>
      <c r="K980" s="3"/>
      <c r="L980" s="3"/>
      <c r="M980" s="3"/>
      <c r="N980" s="3"/>
      <c r="O980" s="3"/>
      <c r="P980" s="3"/>
      <c r="Q980" s="3"/>
      <c r="R980" s="3"/>
      <c r="S980" s="3"/>
      <c r="T980" s="3"/>
      <c r="U980" s="3"/>
      <c r="V980" s="3"/>
      <c r="W980" s="3"/>
      <c r="X980" s="3"/>
      <c r="Y980" s="3"/>
      <c r="Z980" s="3"/>
      <c r="AA980" s="36"/>
    </row>
    <row r="981" spans="1:27">
      <c r="A981" s="3"/>
      <c r="B981" s="3"/>
      <c r="C981" s="3"/>
      <c r="D981" s="31"/>
      <c r="E981" s="31"/>
      <c r="F981" s="3"/>
      <c r="G981" s="3"/>
      <c r="H981" s="3"/>
      <c r="I981" s="3"/>
      <c r="J981" s="3"/>
      <c r="K981" s="3"/>
      <c r="L981" s="3"/>
      <c r="M981" s="3"/>
      <c r="N981" s="3"/>
      <c r="O981" s="3"/>
      <c r="P981" s="3"/>
      <c r="Q981" s="3"/>
      <c r="R981" s="3"/>
      <c r="S981" s="3"/>
      <c r="T981" s="3"/>
      <c r="U981" s="3"/>
      <c r="V981" s="3"/>
      <c r="W981" s="3"/>
      <c r="X981" s="3"/>
      <c r="Y981" s="3"/>
      <c r="Z981" s="3"/>
      <c r="AA981" s="36"/>
    </row>
    <row r="982" spans="1:27">
      <c r="A982" s="3"/>
      <c r="B982" s="3"/>
      <c r="C982" s="3"/>
      <c r="D982" s="31"/>
      <c r="E982" s="31"/>
      <c r="F982" s="3"/>
      <c r="G982" s="3"/>
      <c r="H982" s="3"/>
      <c r="I982" s="3"/>
      <c r="J982" s="3"/>
      <c r="K982" s="3"/>
      <c r="L982" s="3"/>
      <c r="M982" s="3"/>
      <c r="N982" s="3"/>
      <c r="O982" s="3"/>
      <c r="P982" s="3"/>
      <c r="Q982" s="3"/>
      <c r="R982" s="3"/>
      <c r="S982" s="3"/>
      <c r="T982" s="3"/>
      <c r="U982" s="3"/>
      <c r="V982" s="3"/>
      <c r="W982" s="3"/>
      <c r="X982" s="3"/>
      <c r="Y982" s="3"/>
      <c r="Z982" s="3"/>
      <c r="AA982" s="36"/>
    </row>
    <row r="983" spans="1:27">
      <c r="A983" s="3"/>
      <c r="B983" s="3"/>
      <c r="C983" s="3"/>
      <c r="D983" s="31"/>
      <c r="E983" s="31"/>
      <c r="F983" s="3"/>
      <c r="G983" s="3"/>
      <c r="H983" s="3"/>
      <c r="I983" s="3"/>
      <c r="J983" s="3"/>
      <c r="K983" s="3"/>
      <c r="L983" s="3"/>
      <c r="M983" s="3"/>
      <c r="N983" s="3"/>
      <c r="O983" s="3"/>
      <c r="P983" s="3"/>
      <c r="Q983" s="3"/>
      <c r="R983" s="3"/>
      <c r="S983" s="3"/>
      <c r="T983" s="3"/>
      <c r="U983" s="3"/>
      <c r="V983" s="3"/>
      <c r="W983" s="3"/>
      <c r="X983" s="3"/>
      <c r="Y983" s="3"/>
      <c r="Z983" s="3"/>
      <c r="AA983" s="36"/>
    </row>
    <row r="984" spans="1:27">
      <c r="A984" s="3"/>
      <c r="B984" s="3"/>
      <c r="C984" s="3"/>
      <c r="D984" s="31"/>
      <c r="E984" s="31"/>
      <c r="F984" s="3"/>
      <c r="G984" s="3"/>
      <c r="H984" s="3"/>
      <c r="I984" s="3"/>
      <c r="J984" s="3"/>
      <c r="K984" s="3"/>
      <c r="L984" s="3"/>
      <c r="M984" s="3"/>
      <c r="N984" s="3"/>
      <c r="O984" s="3"/>
      <c r="P984" s="3"/>
      <c r="Q984" s="3"/>
      <c r="R984" s="3"/>
      <c r="S984" s="3"/>
      <c r="T984" s="3"/>
      <c r="U984" s="3"/>
      <c r="V984" s="3"/>
      <c r="W984" s="3"/>
      <c r="X984" s="3"/>
      <c r="Y984" s="3"/>
      <c r="Z984" s="3"/>
      <c r="AA984" s="36"/>
    </row>
    <row r="985" spans="1:27">
      <c r="A985" s="3"/>
      <c r="B985" s="3"/>
      <c r="C985" s="3"/>
      <c r="D985" s="31"/>
      <c r="E985" s="31"/>
      <c r="F985" s="3"/>
      <c r="G985" s="3"/>
      <c r="H985" s="3"/>
      <c r="I985" s="3"/>
      <c r="J985" s="3"/>
      <c r="K985" s="3"/>
      <c r="L985" s="3"/>
      <c r="M985" s="3"/>
      <c r="N985" s="3"/>
      <c r="O985" s="3"/>
      <c r="P985" s="3"/>
      <c r="Q985" s="3"/>
      <c r="R985" s="3"/>
      <c r="S985" s="3"/>
      <c r="T985" s="3"/>
      <c r="U985" s="3"/>
      <c r="V985" s="3"/>
      <c r="W985" s="3"/>
      <c r="X985" s="3"/>
      <c r="Y985" s="3"/>
      <c r="Z985" s="3"/>
      <c r="AA985" s="36"/>
    </row>
    <row r="986" spans="1:27">
      <c r="A986" s="3"/>
      <c r="B986" s="3"/>
      <c r="C986" s="3"/>
      <c r="D986" s="31"/>
      <c r="E986" s="31"/>
      <c r="F986" s="3"/>
      <c r="G986" s="3"/>
      <c r="H986" s="3"/>
      <c r="I986" s="3"/>
      <c r="J986" s="3"/>
      <c r="K986" s="3"/>
      <c r="L986" s="3"/>
      <c r="M986" s="3"/>
      <c r="N986" s="3"/>
      <c r="O986" s="3"/>
      <c r="P986" s="3"/>
      <c r="Q986" s="3"/>
      <c r="R986" s="3"/>
      <c r="S986" s="3"/>
      <c r="T986" s="3"/>
      <c r="U986" s="3"/>
      <c r="V986" s="3"/>
      <c r="W986" s="3"/>
      <c r="X986" s="3"/>
      <c r="Y986" s="3"/>
      <c r="Z986" s="3"/>
      <c r="AA986" s="36"/>
    </row>
    <row r="987" spans="1:27">
      <c r="A987" s="3"/>
      <c r="B987" s="3"/>
      <c r="C987" s="3"/>
      <c r="D987" s="31"/>
      <c r="E987" s="31"/>
      <c r="F987" s="3"/>
      <c r="G987" s="3"/>
      <c r="H987" s="3"/>
      <c r="I987" s="3"/>
      <c r="J987" s="3"/>
      <c r="K987" s="3"/>
      <c r="L987" s="3"/>
      <c r="M987" s="3"/>
      <c r="N987" s="3"/>
      <c r="O987" s="3"/>
      <c r="P987" s="3"/>
      <c r="Q987" s="3"/>
      <c r="R987" s="3"/>
      <c r="S987" s="3"/>
      <c r="T987" s="3"/>
      <c r="U987" s="3"/>
      <c r="V987" s="3"/>
      <c r="W987" s="3"/>
      <c r="X987" s="3"/>
      <c r="Y987" s="3"/>
      <c r="Z987" s="3"/>
      <c r="AA987" s="36"/>
    </row>
    <row r="988" spans="1:27">
      <c r="A988" s="3"/>
      <c r="B988" s="3"/>
      <c r="C988" s="3"/>
      <c r="D988" s="31"/>
      <c r="E988" s="31"/>
      <c r="F988" s="3"/>
      <c r="G988" s="3"/>
      <c r="H988" s="3"/>
      <c r="I988" s="3"/>
      <c r="J988" s="3"/>
      <c r="K988" s="3"/>
      <c r="L988" s="3"/>
      <c r="M988" s="3"/>
      <c r="N988" s="3"/>
      <c r="O988" s="3"/>
      <c r="P988" s="3"/>
      <c r="Q988" s="3"/>
      <c r="R988" s="3"/>
      <c r="S988" s="3"/>
      <c r="T988" s="3"/>
      <c r="U988" s="3"/>
      <c r="V988" s="3"/>
      <c r="W988" s="3"/>
      <c r="X988" s="3"/>
      <c r="Y988" s="3"/>
      <c r="Z988" s="3"/>
      <c r="AA988" s="36"/>
    </row>
    <row r="989" spans="1:27">
      <c r="A989" s="3"/>
      <c r="B989" s="3"/>
      <c r="C989" s="3"/>
      <c r="D989" s="31"/>
      <c r="E989" s="31"/>
      <c r="F989" s="3"/>
      <c r="G989" s="3"/>
      <c r="H989" s="3"/>
      <c r="I989" s="3"/>
      <c r="J989" s="3"/>
      <c r="K989" s="3"/>
      <c r="L989" s="3"/>
      <c r="M989" s="3"/>
      <c r="N989" s="3"/>
      <c r="O989" s="3"/>
      <c r="P989" s="3"/>
      <c r="Q989" s="3"/>
      <c r="R989" s="3"/>
      <c r="S989" s="3"/>
      <c r="T989" s="3"/>
      <c r="U989" s="3"/>
      <c r="V989" s="3"/>
      <c r="W989" s="3"/>
      <c r="X989" s="3"/>
      <c r="Y989" s="3"/>
      <c r="Z989" s="3"/>
      <c r="AA989" s="36"/>
    </row>
    <row r="990" spans="1:27">
      <c r="A990" s="3"/>
      <c r="B990" s="3"/>
      <c r="C990" s="3"/>
      <c r="D990" s="31"/>
      <c r="E990" s="31"/>
      <c r="F990" s="3"/>
      <c r="G990" s="3"/>
      <c r="H990" s="3"/>
      <c r="I990" s="3"/>
      <c r="J990" s="3"/>
      <c r="K990" s="3"/>
      <c r="L990" s="3"/>
      <c r="M990" s="3"/>
      <c r="N990" s="3"/>
      <c r="O990" s="3"/>
      <c r="P990" s="3"/>
      <c r="Q990" s="3"/>
      <c r="R990" s="3"/>
      <c r="S990" s="3"/>
      <c r="T990" s="3"/>
      <c r="U990" s="3"/>
      <c r="V990" s="3"/>
      <c r="W990" s="3"/>
      <c r="X990" s="3"/>
      <c r="Y990" s="3"/>
      <c r="Z990" s="3"/>
      <c r="AA990" s="36"/>
    </row>
    <row r="991" spans="1:27">
      <c r="A991" s="3"/>
      <c r="B991" s="3"/>
      <c r="C991" s="3"/>
      <c r="D991" s="31"/>
      <c r="E991" s="31"/>
      <c r="F991" s="3"/>
      <c r="G991" s="3"/>
      <c r="H991" s="3"/>
      <c r="I991" s="3"/>
      <c r="J991" s="3"/>
      <c r="K991" s="3"/>
      <c r="L991" s="3"/>
      <c r="M991" s="3"/>
      <c r="N991" s="3"/>
      <c r="O991" s="3"/>
      <c r="P991" s="3"/>
      <c r="Q991" s="3"/>
      <c r="R991" s="3"/>
      <c r="S991" s="3"/>
      <c r="T991" s="3"/>
      <c r="U991" s="3"/>
      <c r="V991" s="3"/>
      <c r="W991" s="3"/>
      <c r="X991" s="3"/>
      <c r="Y991" s="3"/>
      <c r="Z991" s="3"/>
      <c r="AA991" s="36"/>
    </row>
    <row r="992" spans="1:27">
      <c r="A992" s="3"/>
      <c r="B992" s="3"/>
      <c r="C992" s="3"/>
      <c r="D992" s="31"/>
      <c r="E992" s="31"/>
      <c r="F992" s="3"/>
      <c r="G992" s="3"/>
      <c r="H992" s="3"/>
      <c r="I992" s="3"/>
      <c r="J992" s="3"/>
      <c r="K992" s="3"/>
      <c r="L992" s="3"/>
      <c r="M992" s="3"/>
      <c r="N992" s="3"/>
      <c r="O992" s="3"/>
      <c r="P992" s="3"/>
      <c r="Q992" s="3"/>
      <c r="R992" s="3"/>
      <c r="S992" s="3"/>
      <c r="T992" s="3"/>
      <c r="U992" s="3"/>
      <c r="V992" s="3"/>
      <c r="W992" s="3"/>
      <c r="X992" s="3"/>
      <c r="Y992" s="3"/>
      <c r="Z992" s="3"/>
      <c r="AA992" s="36"/>
    </row>
    <row r="993" spans="1:27">
      <c r="A993" s="3"/>
      <c r="B993" s="3"/>
      <c r="C993" s="3"/>
      <c r="D993" s="31"/>
      <c r="E993" s="31"/>
      <c r="F993" s="3"/>
      <c r="G993" s="3"/>
      <c r="H993" s="3"/>
      <c r="I993" s="3"/>
      <c r="J993" s="3"/>
      <c r="K993" s="3"/>
      <c r="L993" s="3"/>
      <c r="M993" s="3"/>
      <c r="N993" s="3"/>
      <c r="O993" s="3"/>
      <c r="P993" s="3"/>
      <c r="Q993" s="3"/>
      <c r="R993" s="3"/>
      <c r="S993" s="3"/>
      <c r="T993" s="3"/>
      <c r="U993" s="3"/>
      <c r="V993" s="3"/>
      <c r="W993" s="3"/>
      <c r="X993" s="3"/>
      <c r="Y993" s="3"/>
      <c r="Z993" s="3"/>
      <c r="AA993" s="36"/>
    </row>
    <row r="994" spans="1:27">
      <c r="A994" s="3"/>
      <c r="B994" s="3"/>
      <c r="C994" s="3"/>
      <c r="D994" s="31"/>
      <c r="E994" s="31"/>
      <c r="F994" s="3"/>
      <c r="G994" s="3"/>
      <c r="H994" s="3"/>
      <c r="I994" s="3"/>
      <c r="J994" s="3"/>
      <c r="K994" s="3"/>
      <c r="L994" s="3"/>
      <c r="M994" s="3"/>
      <c r="N994" s="3"/>
      <c r="O994" s="3"/>
      <c r="P994" s="3"/>
      <c r="Q994" s="3"/>
      <c r="R994" s="3"/>
      <c r="S994" s="3"/>
      <c r="T994" s="3"/>
      <c r="U994" s="3"/>
      <c r="V994" s="3"/>
      <c r="W994" s="3"/>
      <c r="X994" s="3"/>
      <c r="Y994" s="3"/>
      <c r="Z994" s="3"/>
      <c r="AA994" s="36"/>
    </row>
    <row r="995" spans="1:27">
      <c r="A995" s="3"/>
      <c r="B995" s="3"/>
      <c r="C995" s="3"/>
      <c r="D995" s="31"/>
      <c r="E995" s="31"/>
      <c r="F995" s="3"/>
      <c r="G995" s="3"/>
      <c r="H995" s="3"/>
      <c r="I995" s="3"/>
      <c r="J995" s="3"/>
      <c r="K995" s="3"/>
      <c r="L995" s="3"/>
      <c r="M995" s="3"/>
      <c r="N995" s="3"/>
      <c r="O995" s="3"/>
      <c r="P995" s="3"/>
      <c r="Q995" s="3"/>
      <c r="R995" s="3"/>
      <c r="S995" s="3"/>
      <c r="T995" s="3"/>
      <c r="U995" s="3"/>
      <c r="V995" s="3"/>
      <c r="W995" s="3"/>
      <c r="X995" s="3"/>
      <c r="Y995" s="3"/>
      <c r="Z995" s="3"/>
      <c r="AA995" s="36"/>
    </row>
    <row r="996" spans="1:27">
      <c r="A996" s="3"/>
      <c r="B996" s="3"/>
      <c r="C996" s="3"/>
      <c r="D996" s="31"/>
      <c r="E996" s="31"/>
      <c r="F996" s="3"/>
      <c r="G996" s="3"/>
      <c r="H996" s="3"/>
      <c r="I996" s="3"/>
      <c r="J996" s="3"/>
      <c r="K996" s="3"/>
      <c r="L996" s="3"/>
      <c r="M996" s="3"/>
      <c r="N996" s="3"/>
      <c r="O996" s="3"/>
      <c r="P996" s="3"/>
      <c r="Q996" s="3"/>
      <c r="R996" s="3"/>
      <c r="S996" s="3"/>
      <c r="T996" s="3"/>
      <c r="U996" s="3"/>
      <c r="V996" s="3"/>
      <c r="W996" s="3"/>
      <c r="X996" s="3"/>
      <c r="Y996" s="3"/>
      <c r="Z996" s="3"/>
      <c r="AA996" s="36"/>
    </row>
    <row r="997" spans="1:27">
      <c r="A997" s="3"/>
      <c r="B997" s="3"/>
      <c r="C997" s="3"/>
      <c r="D997" s="31"/>
      <c r="E997" s="31"/>
      <c r="F997" s="3"/>
      <c r="G997" s="3"/>
      <c r="H997" s="3"/>
      <c r="I997" s="3"/>
      <c r="J997" s="3"/>
      <c r="K997" s="3"/>
      <c r="L997" s="3"/>
      <c r="M997" s="3"/>
      <c r="N997" s="3"/>
      <c r="O997" s="3"/>
      <c r="P997" s="3"/>
      <c r="Q997" s="3"/>
      <c r="R997" s="3"/>
      <c r="S997" s="3"/>
      <c r="T997" s="3"/>
      <c r="U997" s="3"/>
      <c r="V997" s="3"/>
      <c r="W997" s="3"/>
      <c r="X997" s="3"/>
      <c r="Y997" s="3"/>
      <c r="Z997" s="3"/>
      <c r="AA997" s="36"/>
    </row>
    <row r="998" spans="1:27">
      <c r="A998" s="3"/>
      <c r="B998" s="3"/>
      <c r="C998" s="3"/>
      <c r="D998" s="31"/>
      <c r="E998" s="31"/>
      <c r="F998" s="3"/>
      <c r="G998" s="3"/>
      <c r="H998" s="3"/>
      <c r="I998" s="3"/>
      <c r="J998" s="3"/>
      <c r="K998" s="3"/>
      <c r="L998" s="3"/>
      <c r="M998" s="3"/>
      <c r="N998" s="3"/>
      <c r="O998" s="3"/>
      <c r="P998" s="3"/>
      <c r="Q998" s="3"/>
      <c r="R998" s="3"/>
      <c r="S998" s="3"/>
      <c r="T998" s="3"/>
      <c r="U998" s="3"/>
      <c r="V998" s="3"/>
      <c r="W998" s="3"/>
      <c r="X998" s="3"/>
      <c r="Y998" s="3"/>
      <c r="Z998" s="3"/>
      <c r="AA998" s="36"/>
    </row>
    <row r="999" spans="1:27">
      <c r="A999" s="3"/>
      <c r="B999" s="3"/>
      <c r="C999" s="3"/>
      <c r="D999" s="31"/>
      <c r="E999" s="31"/>
      <c r="F999" s="3"/>
      <c r="G999" s="3"/>
      <c r="H999" s="3"/>
      <c r="I999" s="3"/>
      <c r="J999" s="3"/>
      <c r="K999" s="3"/>
      <c r="L999" s="3"/>
      <c r="M999" s="3"/>
      <c r="N999" s="3"/>
      <c r="O999" s="3"/>
      <c r="P999" s="3"/>
      <c r="Q999" s="3"/>
      <c r="R999" s="3"/>
      <c r="S999" s="3"/>
      <c r="T999" s="3"/>
      <c r="U999" s="3"/>
      <c r="V999" s="3"/>
      <c r="W999" s="3"/>
      <c r="X999" s="3"/>
      <c r="Y999" s="3"/>
      <c r="Z999" s="3"/>
      <c r="AA999" s="36"/>
    </row>
    <row r="1000" spans="1:27">
      <c r="A1000" s="3"/>
      <c r="B1000" s="3"/>
      <c r="C1000" s="3"/>
      <c r="D1000" s="31"/>
      <c r="E1000" s="31"/>
      <c r="F1000" s="3"/>
      <c r="G1000" s="3"/>
      <c r="H1000" s="3"/>
      <c r="I1000" s="3"/>
      <c r="J1000" s="3"/>
      <c r="K1000" s="3"/>
      <c r="L1000" s="3"/>
      <c r="M1000" s="3"/>
      <c r="N1000" s="3"/>
      <c r="O1000" s="3"/>
      <c r="P1000" s="3"/>
      <c r="Q1000" s="3"/>
      <c r="R1000" s="3"/>
      <c r="S1000" s="3"/>
      <c r="T1000" s="3"/>
      <c r="U1000" s="3"/>
      <c r="V1000" s="3"/>
      <c r="W1000" s="3"/>
      <c r="X1000" s="3"/>
      <c r="Y1000" s="3"/>
      <c r="Z1000" s="3"/>
      <c r="AA1000" s="36"/>
    </row>
    <row r="1001" spans="1:27">
      <c r="A1001" s="3"/>
      <c r="B1001" s="3"/>
      <c r="C1001" s="3"/>
      <c r="D1001" s="31"/>
      <c r="E1001" s="31"/>
      <c r="F1001" s="3"/>
      <c r="G1001" s="3"/>
      <c r="H1001" s="3"/>
      <c r="I1001" s="3"/>
      <c r="J1001" s="3"/>
      <c r="K1001" s="3"/>
      <c r="L1001" s="3"/>
      <c r="M1001" s="3"/>
      <c r="N1001" s="3"/>
      <c r="O1001" s="3"/>
      <c r="P1001" s="3"/>
      <c r="Q1001" s="3"/>
      <c r="R1001" s="3"/>
      <c r="S1001" s="3"/>
      <c r="T1001" s="3"/>
      <c r="U1001" s="3"/>
      <c r="V1001" s="3"/>
      <c r="W1001" s="3"/>
      <c r="X1001" s="3"/>
      <c r="Y1001" s="3"/>
      <c r="Z1001" s="3"/>
      <c r="AA1001" s="36"/>
    </row>
    <row r="1002" spans="1:27">
      <c r="A1002" s="3"/>
      <c r="B1002" s="3"/>
      <c r="C1002" s="3"/>
      <c r="D1002" s="31"/>
      <c r="E1002" s="31"/>
      <c r="F1002" s="3"/>
      <c r="G1002" s="3"/>
      <c r="H1002" s="3"/>
      <c r="I1002" s="3"/>
      <c r="J1002" s="3"/>
      <c r="K1002" s="3"/>
      <c r="L1002" s="3"/>
      <c r="M1002" s="3"/>
      <c r="N1002" s="3"/>
      <c r="O1002" s="3"/>
      <c r="P1002" s="3"/>
      <c r="Q1002" s="3"/>
      <c r="R1002" s="3"/>
      <c r="S1002" s="3"/>
      <c r="T1002" s="3"/>
      <c r="U1002" s="3"/>
      <c r="V1002" s="3"/>
      <c r="W1002" s="3"/>
      <c r="X1002" s="3"/>
      <c r="Y1002" s="3"/>
      <c r="Z1002" s="3"/>
      <c r="AA1002" s="36"/>
    </row>
    <row r="1003" spans="1:27">
      <c r="A1003" s="3"/>
      <c r="B1003" s="3"/>
      <c r="C1003" s="3"/>
      <c r="D1003" s="31"/>
      <c r="E1003" s="31"/>
      <c r="F1003" s="3"/>
      <c r="G1003" s="3"/>
      <c r="H1003" s="3"/>
      <c r="I1003" s="3"/>
      <c r="J1003" s="3"/>
      <c r="K1003" s="3"/>
      <c r="L1003" s="3"/>
      <c r="M1003" s="3"/>
      <c r="N1003" s="3"/>
      <c r="O1003" s="3"/>
      <c r="P1003" s="3"/>
      <c r="Q1003" s="3"/>
      <c r="R1003" s="3"/>
      <c r="S1003" s="3"/>
      <c r="T1003" s="3"/>
      <c r="U1003" s="3"/>
      <c r="V1003" s="3"/>
      <c r="W1003" s="3"/>
      <c r="X1003" s="3"/>
      <c r="Y1003" s="3"/>
      <c r="Z1003" s="3"/>
      <c r="AA1003" s="36"/>
    </row>
    <row r="1004" spans="1:27">
      <c r="A1004" s="3"/>
      <c r="B1004" s="3"/>
      <c r="C1004" s="3"/>
      <c r="D1004" s="31"/>
      <c r="E1004" s="31"/>
      <c r="F1004" s="3"/>
      <c r="G1004" s="3"/>
      <c r="H1004" s="3"/>
      <c r="I1004" s="3"/>
      <c r="J1004" s="3"/>
      <c r="K1004" s="3"/>
      <c r="L1004" s="3"/>
      <c r="M1004" s="3"/>
      <c r="N1004" s="3"/>
      <c r="O1004" s="3"/>
      <c r="P1004" s="3"/>
      <c r="Q1004" s="3"/>
      <c r="R1004" s="3"/>
      <c r="S1004" s="3"/>
      <c r="T1004" s="3"/>
      <c r="U1004" s="3"/>
      <c r="V1004" s="3"/>
      <c r="W1004" s="3"/>
      <c r="X1004" s="3"/>
      <c r="Y1004" s="3"/>
      <c r="Z1004" s="3"/>
      <c r="AA1004" s="36"/>
    </row>
    <row r="1005" spans="1:27">
      <c r="A1005" s="3"/>
      <c r="B1005" s="3"/>
      <c r="C1005" s="3"/>
      <c r="D1005" s="31"/>
      <c r="E1005" s="31"/>
      <c r="F1005" s="3"/>
      <c r="G1005" s="3"/>
      <c r="H1005" s="3"/>
      <c r="I1005" s="3"/>
      <c r="J1005" s="3"/>
      <c r="K1005" s="3"/>
      <c r="L1005" s="3"/>
      <c r="M1005" s="3"/>
      <c r="N1005" s="3"/>
      <c r="O1005" s="3"/>
      <c r="P1005" s="3"/>
      <c r="Q1005" s="3"/>
      <c r="R1005" s="3"/>
      <c r="S1005" s="3"/>
      <c r="T1005" s="3"/>
      <c r="U1005" s="3"/>
      <c r="V1005" s="3"/>
      <c r="W1005" s="3"/>
      <c r="X1005" s="3"/>
      <c r="Y1005" s="3"/>
      <c r="Z1005" s="3"/>
      <c r="AA1005" s="36"/>
    </row>
    <row r="1006" spans="1:27">
      <c r="A1006" s="3"/>
      <c r="B1006" s="3"/>
      <c r="C1006" s="3"/>
      <c r="D1006" s="31"/>
      <c r="E1006" s="31"/>
      <c r="F1006" s="3"/>
      <c r="G1006" s="3"/>
      <c r="H1006" s="3"/>
      <c r="I1006" s="3"/>
      <c r="J1006" s="3"/>
      <c r="K1006" s="3"/>
      <c r="L1006" s="3"/>
      <c r="M1006" s="3"/>
      <c r="N1006" s="3"/>
      <c r="O1006" s="3"/>
      <c r="P1006" s="3"/>
      <c r="Q1006" s="3"/>
      <c r="R1006" s="3"/>
      <c r="S1006" s="3"/>
      <c r="T1006" s="3"/>
      <c r="U1006" s="3"/>
      <c r="V1006" s="3"/>
      <c r="W1006" s="3"/>
      <c r="X1006" s="3"/>
      <c r="Y1006" s="3"/>
      <c r="Z1006" s="3"/>
      <c r="AA1006" s="36"/>
    </row>
    <row r="1007" spans="1:27">
      <c r="A1007" s="3"/>
      <c r="B1007" s="3"/>
      <c r="C1007" s="3"/>
      <c r="D1007" s="31"/>
      <c r="E1007" s="31"/>
      <c r="F1007" s="3"/>
      <c r="G1007" s="3"/>
      <c r="H1007" s="3"/>
      <c r="I1007" s="3"/>
      <c r="J1007" s="3"/>
      <c r="K1007" s="3"/>
      <c r="L1007" s="3"/>
      <c r="M1007" s="3"/>
      <c r="N1007" s="3"/>
      <c r="O1007" s="3"/>
      <c r="P1007" s="3"/>
      <c r="Q1007" s="3"/>
      <c r="R1007" s="3"/>
      <c r="S1007" s="3"/>
      <c r="T1007" s="3"/>
      <c r="U1007" s="3"/>
      <c r="V1007" s="3"/>
      <c r="W1007" s="3"/>
      <c r="X1007" s="3"/>
      <c r="Y1007" s="3"/>
      <c r="Z1007" s="3"/>
      <c r="AA1007" s="36"/>
    </row>
    <row r="1008" spans="1:27">
      <c r="A1008" s="3"/>
      <c r="B1008" s="3"/>
      <c r="C1008" s="3"/>
      <c r="D1008" s="31"/>
      <c r="E1008" s="31"/>
      <c r="F1008" s="3"/>
      <c r="G1008" s="3"/>
      <c r="H1008" s="3"/>
      <c r="I1008" s="3"/>
      <c r="J1008" s="3"/>
      <c r="K1008" s="3"/>
      <c r="L1008" s="3"/>
      <c r="M1008" s="3"/>
      <c r="N1008" s="3"/>
      <c r="O1008" s="3"/>
      <c r="P1008" s="3"/>
      <c r="Q1008" s="3"/>
      <c r="R1008" s="3"/>
      <c r="S1008" s="3"/>
      <c r="T1008" s="3"/>
      <c r="U1008" s="3"/>
      <c r="V1008" s="3"/>
      <c r="W1008" s="3"/>
      <c r="X1008" s="3"/>
      <c r="Y1008" s="3"/>
      <c r="Z1008" s="3"/>
      <c r="AA1008" s="36"/>
    </row>
    <row r="1009" spans="1:27">
      <c r="A1009" s="3"/>
      <c r="B1009" s="3"/>
      <c r="C1009" s="3"/>
      <c r="D1009" s="31"/>
      <c r="E1009" s="31"/>
      <c r="F1009" s="3"/>
      <c r="G1009" s="3"/>
      <c r="H1009" s="3"/>
      <c r="I1009" s="3"/>
      <c r="J1009" s="3"/>
      <c r="K1009" s="3"/>
      <c r="L1009" s="3"/>
      <c r="M1009" s="3"/>
      <c r="N1009" s="3"/>
      <c r="O1009" s="3"/>
      <c r="P1009" s="3"/>
      <c r="Q1009" s="3"/>
      <c r="R1009" s="3"/>
      <c r="S1009" s="3"/>
      <c r="T1009" s="3"/>
      <c r="U1009" s="3"/>
      <c r="V1009" s="3"/>
      <c r="W1009" s="3"/>
      <c r="X1009" s="3"/>
      <c r="Y1009" s="3"/>
      <c r="Z1009" s="3"/>
      <c r="AA1009" s="36"/>
    </row>
    <row r="1010" spans="1:27">
      <c r="A1010" s="3"/>
      <c r="B1010" s="3"/>
      <c r="C1010" s="3"/>
      <c r="D1010" s="31"/>
      <c r="E1010" s="31"/>
      <c r="F1010" s="3"/>
      <c r="G1010" s="3"/>
      <c r="H1010" s="3"/>
      <c r="I1010" s="3"/>
      <c r="J1010" s="3"/>
      <c r="K1010" s="3"/>
      <c r="L1010" s="3"/>
      <c r="M1010" s="3"/>
      <c r="N1010" s="3"/>
      <c r="O1010" s="3"/>
      <c r="P1010" s="3"/>
      <c r="Q1010" s="3"/>
      <c r="R1010" s="3"/>
      <c r="S1010" s="3"/>
      <c r="T1010" s="3"/>
      <c r="U1010" s="3"/>
      <c r="V1010" s="3"/>
      <c r="W1010" s="3"/>
      <c r="X1010" s="3"/>
      <c r="Y1010" s="3"/>
      <c r="Z1010" s="3"/>
      <c r="AA1010" s="36"/>
    </row>
    <row r="1011" spans="1:27">
      <c r="A1011" s="3"/>
      <c r="B1011" s="3"/>
      <c r="C1011" s="3"/>
      <c r="D1011" s="31"/>
      <c r="E1011" s="31"/>
      <c r="F1011" s="3"/>
      <c r="G1011" s="3"/>
      <c r="H1011" s="3"/>
      <c r="I1011" s="3"/>
      <c r="J1011" s="3"/>
      <c r="K1011" s="3"/>
      <c r="L1011" s="3"/>
      <c r="M1011" s="3"/>
      <c r="N1011" s="3"/>
      <c r="O1011" s="3"/>
      <c r="P1011" s="3"/>
      <c r="Q1011" s="3"/>
      <c r="R1011" s="3"/>
      <c r="S1011" s="3"/>
      <c r="T1011" s="3"/>
      <c r="U1011" s="3"/>
      <c r="V1011" s="3"/>
      <c r="W1011" s="3"/>
      <c r="X1011" s="3"/>
      <c r="Y1011" s="3"/>
      <c r="Z1011" s="3"/>
      <c r="AA1011" s="36"/>
    </row>
    <row r="1012" spans="1:27">
      <c r="A1012" s="3"/>
      <c r="B1012" s="3"/>
      <c r="C1012" s="3"/>
      <c r="D1012" s="31"/>
      <c r="E1012" s="31"/>
      <c r="F1012" s="3"/>
      <c r="G1012" s="3"/>
      <c r="H1012" s="3"/>
      <c r="I1012" s="3"/>
      <c r="J1012" s="3"/>
      <c r="K1012" s="3"/>
      <c r="L1012" s="3"/>
      <c r="M1012" s="3"/>
      <c r="N1012" s="3"/>
      <c r="O1012" s="3"/>
      <c r="P1012" s="3"/>
      <c r="Q1012" s="3"/>
      <c r="R1012" s="3"/>
      <c r="S1012" s="3"/>
      <c r="T1012" s="3"/>
      <c r="U1012" s="3"/>
      <c r="V1012" s="3"/>
      <c r="W1012" s="3"/>
      <c r="X1012" s="3"/>
      <c r="Y1012" s="3"/>
      <c r="Z1012" s="3"/>
      <c r="AA1012" s="36"/>
    </row>
    <row r="1013" spans="1:27">
      <c r="A1013" s="3"/>
      <c r="B1013" s="3"/>
      <c r="C1013" s="3"/>
      <c r="D1013" s="31"/>
      <c r="E1013" s="31"/>
      <c r="F1013" s="3"/>
      <c r="G1013" s="3"/>
      <c r="H1013" s="3"/>
      <c r="I1013" s="3"/>
      <c r="J1013" s="3"/>
      <c r="K1013" s="3"/>
      <c r="L1013" s="3"/>
      <c r="M1013" s="3"/>
      <c r="N1013" s="3"/>
      <c r="O1013" s="3"/>
      <c r="P1013" s="3"/>
      <c r="Q1013" s="3"/>
      <c r="R1013" s="3"/>
      <c r="S1013" s="3"/>
      <c r="T1013" s="3"/>
      <c r="U1013" s="3"/>
      <c r="V1013" s="3"/>
      <c r="W1013" s="3"/>
      <c r="X1013" s="3"/>
      <c r="Y1013" s="3"/>
      <c r="Z1013" s="3"/>
      <c r="AA1013" s="36"/>
    </row>
    <row r="1014" spans="1:27">
      <c r="A1014" s="3"/>
      <c r="B1014" s="3"/>
      <c r="C1014" s="3"/>
      <c r="D1014" s="31"/>
      <c r="E1014" s="31"/>
      <c r="F1014" s="3"/>
      <c r="G1014" s="3"/>
      <c r="H1014" s="3"/>
      <c r="I1014" s="3"/>
      <c r="J1014" s="3"/>
      <c r="K1014" s="3"/>
      <c r="L1014" s="3"/>
      <c r="M1014" s="3"/>
      <c r="N1014" s="3"/>
      <c r="O1014" s="3"/>
      <c r="P1014" s="3"/>
      <c r="Q1014" s="3"/>
      <c r="R1014" s="3"/>
      <c r="S1014" s="3"/>
      <c r="T1014" s="3"/>
      <c r="U1014" s="3"/>
      <c r="V1014" s="3"/>
      <c r="W1014" s="3"/>
      <c r="X1014" s="3"/>
      <c r="Y1014" s="3"/>
      <c r="Z1014" s="3"/>
      <c r="AA1014" s="36"/>
    </row>
    <row r="1015" spans="1:27">
      <c r="A1015" s="3"/>
      <c r="B1015" s="3"/>
      <c r="C1015" s="3"/>
      <c r="D1015" s="31"/>
      <c r="E1015" s="31"/>
      <c r="F1015" s="3"/>
      <c r="G1015" s="3"/>
      <c r="H1015" s="3"/>
      <c r="I1015" s="3"/>
      <c r="J1015" s="3"/>
      <c r="K1015" s="3"/>
      <c r="L1015" s="3"/>
      <c r="M1015" s="3"/>
      <c r="N1015" s="3"/>
      <c r="O1015" s="3"/>
      <c r="P1015" s="3"/>
      <c r="Q1015" s="3"/>
      <c r="R1015" s="3"/>
      <c r="S1015" s="3"/>
      <c r="T1015" s="3"/>
      <c r="U1015" s="3"/>
      <c r="V1015" s="3"/>
      <c r="W1015" s="3"/>
      <c r="X1015" s="3"/>
      <c r="Y1015" s="3"/>
      <c r="Z1015" s="3"/>
      <c r="AA1015" s="36"/>
    </row>
    <row r="1016" spans="1:27">
      <c r="A1016" s="3"/>
      <c r="B1016" s="3"/>
      <c r="C1016" s="3"/>
      <c r="D1016" s="31"/>
      <c r="E1016" s="31"/>
      <c r="F1016" s="3"/>
      <c r="G1016" s="3"/>
      <c r="H1016" s="3"/>
      <c r="I1016" s="3"/>
      <c r="J1016" s="3"/>
      <c r="K1016" s="3"/>
      <c r="L1016" s="3"/>
      <c r="M1016" s="3"/>
      <c r="N1016" s="3"/>
      <c r="O1016" s="3"/>
      <c r="P1016" s="3"/>
      <c r="Q1016" s="3"/>
      <c r="R1016" s="3"/>
      <c r="S1016" s="3"/>
      <c r="T1016" s="3"/>
      <c r="U1016" s="3"/>
      <c r="V1016" s="3"/>
      <c r="W1016" s="3"/>
      <c r="X1016" s="3"/>
      <c r="Y1016" s="3"/>
      <c r="Z1016" s="3"/>
      <c r="AA1016" s="36"/>
    </row>
    <row r="1017" spans="1:27">
      <c r="A1017" s="3"/>
      <c r="B1017" s="3"/>
      <c r="C1017" s="3"/>
      <c r="D1017" s="31"/>
      <c r="E1017" s="31"/>
      <c r="F1017" s="3"/>
      <c r="G1017" s="3"/>
      <c r="H1017" s="3"/>
      <c r="I1017" s="3"/>
      <c r="J1017" s="3"/>
      <c r="K1017" s="3"/>
      <c r="L1017" s="3"/>
      <c r="M1017" s="3"/>
      <c r="N1017" s="3"/>
      <c r="O1017" s="3"/>
      <c r="P1017" s="3"/>
      <c r="Q1017" s="3"/>
      <c r="R1017" s="3"/>
      <c r="S1017" s="3"/>
      <c r="T1017" s="3"/>
      <c r="U1017" s="3"/>
      <c r="V1017" s="3"/>
      <c r="W1017" s="3"/>
      <c r="X1017" s="3"/>
      <c r="Y1017" s="3"/>
      <c r="Z1017" s="3"/>
      <c r="AA1017" s="36"/>
    </row>
    <row r="1018" spans="1:27">
      <c r="A1018" s="3"/>
      <c r="B1018" s="3"/>
      <c r="C1018" s="3"/>
      <c r="D1018" s="31"/>
      <c r="E1018" s="31"/>
      <c r="F1018" s="3"/>
      <c r="G1018" s="3"/>
      <c r="H1018" s="3"/>
      <c r="I1018" s="3"/>
      <c r="J1018" s="3"/>
      <c r="K1018" s="3"/>
      <c r="L1018" s="3"/>
      <c r="M1018" s="3"/>
      <c r="N1018" s="3"/>
      <c r="O1018" s="3"/>
      <c r="P1018" s="3"/>
      <c r="Q1018" s="3"/>
      <c r="R1018" s="3"/>
      <c r="S1018" s="3"/>
      <c r="T1018" s="3"/>
      <c r="U1018" s="3"/>
      <c r="V1018" s="3"/>
      <c r="W1018" s="3"/>
      <c r="X1018" s="3"/>
      <c r="Y1018" s="3"/>
      <c r="Z1018" s="3"/>
      <c r="AA1018" s="36"/>
    </row>
    <row r="1019" spans="1:27">
      <c r="A1019" s="3"/>
      <c r="B1019" s="3"/>
      <c r="C1019" s="3"/>
      <c r="D1019" s="31"/>
      <c r="E1019" s="31"/>
      <c r="F1019" s="3"/>
      <c r="G1019" s="3"/>
      <c r="H1019" s="3"/>
      <c r="I1019" s="3"/>
      <c r="J1019" s="3"/>
      <c r="K1019" s="3"/>
      <c r="L1019" s="3"/>
      <c r="M1019" s="3"/>
      <c r="N1019" s="3"/>
      <c r="O1019" s="3"/>
      <c r="P1019" s="3"/>
      <c r="Q1019" s="3"/>
      <c r="R1019" s="3"/>
      <c r="S1019" s="3"/>
      <c r="T1019" s="3"/>
      <c r="U1019" s="3"/>
      <c r="V1019" s="3"/>
      <c r="W1019" s="3"/>
      <c r="X1019" s="3"/>
      <c r="Y1019" s="3"/>
      <c r="Z1019" s="3"/>
      <c r="AA1019" s="36"/>
    </row>
    <row r="1020" spans="1:27">
      <c r="A1020" s="3"/>
      <c r="B1020" s="3"/>
      <c r="C1020" s="3"/>
      <c r="D1020" s="31"/>
      <c r="E1020" s="31"/>
      <c r="F1020" s="3"/>
      <c r="G1020" s="3"/>
      <c r="H1020" s="3"/>
      <c r="I1020" s="3"/>
      <c r="J1020" s="3"/>
      <c r="K1020" s="3"/>
      <c r="L1020" s="3"/>
      <c r="M1020" s="3"/>
      <c r="N1020" s="3"/>
      <c r="O1020" s="3"/>
      <c r="P1020" s="3"/>
      <c r="Q1020" s="3"/>
      <c r="R1020" s="3"/>
      <c r="S1020" s="3"/>
      <c r="T1020" s="3"/>
      <c r="U1020" s="3"/>
      <c r="V1020" s="3"/>
      <c r="W1020" s="3"/>
      <c r="X1020" s="3"/>
      <c r="Y1020" s="3"/>
      <c r="Z1020" s="3"/>
      <c r="AA1020" s="36"/>
    </row>
    <row r="1021" spans="1:27">
      <c r="A1021" s="3"/>
      <c r="B1021" s="3"/>
      <c r="C1021" s="3"/>
      <c r="D1021" s="31"/>
      <c r="E1021" s="31"/>
      <c r="F1021" s="3"/>
      <c r="G1021" s="3"/>
      <c r="H1021" s="3"/>
      <c r="I1021" s="3"/>
      <c r="J1021" s="3"/>
      <c r="K1021" s="3"/>
      <c r="L1021" s="3"/>
      <c r="M1021" s="3"/>
      <c r="N1021" s="3"/>
      <c r="O1021" s="3"/>
      <c r="P1021" s="3"/>
      <c r="Q1021" s="3"/>
      <c r="R1021" s="3"/>
      <c r="S1021" s="3"/>
      <c r="T1021" s="3"/>
      <c r="U1021" s="3"/>
      <c r="V1021" s="3"/>
      <c r="W1021" s="3"/>
      <c r="X1021" s="3"/>
      <c r="Y1021" s="3"/>
      <c r="Z1021" s="3"/>
      <c r="AA1021" s="36"/>
    </row>
    <row r="1022" spans="1:27">
      <c r="A1022" s="3"/>
      <c r="B1022" s="3"/>
      <c r="C1022" s="3"/>
      <c r="D1022" s="31"/>
      <c r="E1022" s="31"/>
      <c r="F1022" s="3"/>
      <c r="G1022" s="3"/>
      <c r="H1022" s="3"/>
      <c r="I1022" s="3"/>
      <c r="J1022" s="3"/>
      <c r="K1022" s="3"/>
      <c r="L1022" s="3"/>
      <c r="M1022" s="3"/>
      <c r="N1022" s="3"/>
      <c r="O1022" s="3"/>
      <c r="P1022" s="3"/>
      <c r="Q1022" s="3"/>
      <c r="R1022" s="3"/>
      <c r="S1022" s="3"/>
      <c r="T1022" s="3"/>
      <c r="U1022" s="3"/>
      <c r="V1022" s="3"/>
      <c r="W1022" s="3"/>
      <c r="X1022" s="3"/>
      <c r="Y1022" s="3"/>
      <c r="Z1022" s="3"/>
      <c r="AA1022" s="36"/>
    </row>
    <row r="1023" spans="1:27">
      <c r="A1023" s="3"/>
      <c r="B1023" s="3"/>
      <c r="C1023" s="3"/>
      <c r="D1023" s="31"/>
      <c r="E1023" s="31"/>
      <c r="F1023" s="3"/>
      <c r="G1023" s="3"/>
      <c r="H1023" s="3"/>
      <c r="I1023" s="3"/>
      <c r="J1023" s="3"/>
      <c r="K1023" s="3"/>
      <c r="L1023" s="3"/>
      <c r="M1023" s="3"/>
      <c r="N1023" s="3"/>
      <c r="O1023" s="3"/>
      <c r="P1023" s="3"/>
      <c r="Q1023" s="3"/>
      <c r="R1023" s="3"/>
      <c r="S1023" s="3"/>
      <c r="T1023" s="3"/>
      <c r="U1023" s="3"/>
      <c r="V1023" s="3"/>
      <c r="W1023" s="3"/>
      <c r="X1023" s="3"/>
      <c r="Y1023" s="3"/>
      <c r="Z1023" s="3"/>
      <c r="AA1023" s="36"/>
    </row>
    <row r="1024" spans="1:27">
      <c r="A1024" s="3"/>
      <c r="B1024" s="3"/>
      <c r="C1024" s="3"/>
      <c r="D1024" s="31"/>
      <c r="E1024" s="31"/>
      <c r="F1024" s="3"/>
      <c r="G1024" s="3"/>
      <c r="H1024" s="3"/>
      <c r="I1024" s="3"/>
      <c r="J1024" s="3"/>
      <c r="K1024" s="3"/>
      <c r="L1024" s="3"/>
      <c r="M1024" s="3"/>
      <c r="N1024" s="3"/>
      <c r="O1024" s="3"/>
      <c r="P1024" s="3"/>
      <c r="Q1024" s="3"/>
      <c r="R1024" s="3"/>
      <c r="S1024" s="3"/>
      <c r="T1024" s="3"/>
      <c r="U1024" s="3"/>
      <c r="V1024" s="3"/>
      <c r="W1024" s="3"/>
      <c r="X1024" s="3"/>
      <c r="Y1024" s="3"/>
      <c r="Z1024" s="3"/>
      <c r="AA1024" s="36"/>
    </row>
    <row r="1025" spans="1:27">
      <c r="A1025" s="3"/>
      <c r="B1025" s="3"/>
      <c r="C1025" s="3"/>
      <c r="D1025" s="31"/>
      <c r="E1025" s="31"/>
      <c r="F1025" s="3"/>
      <c r="G1025" s="3"/>
      <c r="H1025" s="3"/>
      <c r="I1025" s="3"/>
      <c r="J1025" s="3"/>
      <c r="K1025" s="3"/>
      <c r="L1025" s="3"/>
      <c r="M1025" s="3"/>
      <c r="N1025" s="3"/>
      <c r="O1025" s="3"/>
      <c r="P1025" s="3"/>
      <c r="Q1025" s="3"/>
      <c r="R1025" s="3"/>
      <c r="S1025" s="3"/>
      <c r="T1025" s="3"/>
      <c r="U1025" s="3"/>
      <c r="V1025" s="3"/>
      <c r="W1025" s="3"/>
      <c r="X1025" s="3"/>
      <c r="Y1025" s="3"/>
      <c r="Z1025" s="3"/>
      <c r="AA1025" s="36"/>
    </row>
    <row r="1026" spans="1:27">
      <c r="A1026" s="3"/>
      <c r="B1026" s="3"/>
      <c r="C1026" s="3"/>
      <c r="D1026" s="31"/>
      <c r="E1026" s="31"/>
      <c r="F1026" s="3"/>
      <c r="G1026" s="3"/>
      <c r="H1026" s="3"/>
      <c r="I1026" s="3"/>
      <c r="J1026" s="3"/>
      <c r="K1026" s="3"/>
      <c r="L1026" s="3"/>
      <c r="M1026" s="3"/>
      <c r="N1026" s="3"/>
      <c r="O1026" s="3"/>
      <c r="P1026" s="3"/>
      <c r="Q1026" s="3"/>
      <c r="R1026" s="3"/>
      <c r="S1026" s="3"/>
      <c r="T1026" s="3"/>
      <c r="U1026" s="3"/>
      <c r="V1026" s="3"/>
      <c r="W1026" s="3"/>
      <c r="X1026" s="3"/>
      <c r="Y1026" s="3"/>
      <c r="Z1026" s="3"/>
      <c r="AA1026" s="36"/>
    </row>
    <row r="1027" spans="1:27">
      <c r="A1027" s="3"/>
      <c r="B1027" s="3"/>
      <c r="C1027" s="3"/>
      <c r="D1027" s="31"/>
      <c r="E1027" s="31"/>
      <c r="F1027" s="3"/>
      <c r="G1027" s="3"/>
      <c r="H1027" s="3"/>
      <c r="I1027" s="3"/>
      <c r="J1027" s="3"/>
      <c r="K1027" s="3"/>
      <c r="L1027" s="3"/>
      <c r="M1027" s="3"/>
      <c r="N1027" s="3"/>
      <c r="O1027" s="3"/>
      <c r="P1027" s="3"/>
      <c r="Q1027" s="3"/>
      <c r="R1027" s="3"/>
      <c r="S1027" s="3"/>
      <c r="T1027" s="3"/>
      <c r="U1027" s="3"/>
      <c r="V1027" s="3"/>
      <c r="W1027" s="3"/>
      <c r="X1027" s="3"/>
      <c r="Y1027" s="3"/>
      <c r="Z1027" s="3"/>
      <c r="AA1027" s="36"/>
    </row>
    <row r="1028" spans="1:27">
      <c r="A1028" s="3"/>
      <c r="B1028" s="3"/>
      <c r="C1028" s="3"/>
      <c r="D1028" s="31"/>
      <c r="E1028" s="31"/>
      <c r="F1028" s="3"/>
      <c r="G1028" s="3"/>
      <c r="H1028" s="3"/>
      <c r="I1028" s="3"/>
      <c r="J1028" s="3"/>
      <c r="K1028" s="3"/>
      <c r="L1028" s="3"/>
      <c r="M1028" s="3"/>
      <c r="N1028" s="3"/>
      <c r="O1028" s="3"/>
      <c r="P1028" s="3"/>
      <c r="Q1028" s="3"/>
      <c r="R1028" s="3"/>
      <c r="S1028" s="3"/>
      <c r="T1028" s="3"/>
      <c r="U1028" s="3"/>
      <c r="V1028" s="3"/>
      <c r="W1028" s="3"/>
      <c r="X1028" s="3"/>
      <c r="Y1028" s="3"/>
      <c r="Z1028" s="3"/>
      <c r="AA1028" s="36"/>
    </row>
    <row r="1029" spans="1:27">
      <c r="A1029" s="3"/>
      <c r="B1029" s="3"/>
      <c r="C1029" s="3"/>
      <c r="D1029" s="31"/>
      <c r="E1029" s="31"/>
      <c r="F1029" s="3"/>
      <c r="G1029" s="3"/>
      <c r="H1029" s="3"/>
      <c r="I1029" s="3"/>
      <c r="J1029" s="3"/>
      <c r="K1029" s="3"/>
      <c r="L1029" s="3"/>
      <c r="M1029" s="3"/>
      <c r="N1029" s="3"/>
      <c r="O1029" s="3"/>
      <c r="P1029" s="3"/>
      <c r="Q1029" s="3"/>
      <c r="R1029" s="3"/>
      <c r="S1029" s="3"/>
      <c r="T1029" s="3"/>
      <c r="U1029" s="3"/>
      <c r="V1029" s="3"/>
      <c r="W1029" s="3"/>
      <c r="X1029" s="3"/>
      <c r="Y1029" s="3"/>
      <c r="Z1029" s="3"/>
      <c r="AA1029" s="36"/>
    </row>
    <row r="1030" spans="1:27">
      <c r="A1030" s="3"/>
      <c r="B1030" s="3"/>
      <c r="C1030" s="3"/>
      <c r="D1030" s="31"/>
      <c r="E1030" s="31"/>
      <c r="F1030" s="3"/>
      <c r="G1030" s="3"/>
      <c r="H1030" s="3"/>
      <c r="I1030" s="3"/>
      <c r="J1030" s="3"/>
      <c r="K1030" s="3"/>
      <c r="L1030" s="3"/>
      <c r="M1030" s="3"/>
      <c r="N1030" s="3"/>
      <c r="O1030" s="3"/>
      <c r="P1030" s="3"/>
      <c r="Q1030" s="3"/>
      <c r="R1030" s="3"/>
      <c r="S1030" s="3"/>
      <c r="T1030" s="3"/>
      <c r="U1030" s="3"/>
      <c r="V1030" s="3"/>
      <c r="W1030" s="3"/>
      <c r="X1030" s="3"/>
      <c r="Y1030" s="3"/>
      <c r="Z1030" s="3"/>
      <c r="AA1030" s="36"/>
    </row>
    <row r="1031" spans="1:27">
      <c r="A1031" s="3"/>
      <c r="B1031" s="3"/>
      <c r="C1031" s="3"/>
      <c r="D1031" s="31"/>
      <c r="E1031" s="31"/>
      <c r="F1031" s="3"/>
      <c r="G1031" s="3"/>
      <c r="H1031" s="3"/>
      <c r="I1031" s="3"/>
      <c r="J1031" s="3"/>
      <c r="K1031" s="3"/>
      <c r="L1031" s="3"/>
      <c r="M1031" s="3"/>
      <c r="N1031" s="3"/>
      <c r="O1031" s="3"/>
      <c r="P1031" s="3"/>
      <c r="Q1031" s="3"/>
      <c r="R1031" s="3"/>
      <c r="S1031" s="3"/>
      <c r="T1031" s="3"/>
      <c r="U1031" s="3"/>
      <c r="V1031" s="3"/>
      <c r="W1031" s="3"/>
      <c r="X1031" s="3"/>
      <c r="Y1031" s="3"/>
      <c r="Z1031" s="3"/>
      <c r="AA1031" s="36"/>
    </row>
    <row r="1032" spans="1:27">
      <c r="A1032" s="3"/>
      <c r="B1032" s="3"/>
      <c r="C1032" s="3"/>
      <c r="D1032" s="31"/>
      <c r="E1032" s="31"/>
      <c r="F1032" s="3"/>
      <c r="G1032" s="3"/>
      <c r="H1032" s="3"/>
      <c r="I1032" s="3"/>
      <c r="J1032" s="3"/>
      <c r="K1032" s="3"/>
      <c r="L1032" s="3"/>
      <c r="M1032" s="3"/>
      <c r="N1032" s="3"/>
      <c r="O1032" s="3"/>
      <c r="P1032" s="3"/>
      <c r="Q1032" s="3"/>
      <c r="R1032" s="3"/>
      <c r="S1032" s="3"/>
      <c r="T1032" s="3"/>
      <c r="U1032" s="3"/>
      <c r="V1032" s="3"/>
      <c r="W1032" s="3"/>
      <c r="X1032" s="3"/>
      <c r="Y1032" s="3"/>
      <c r="Z1032" s="3"/>
      <c r="AA1032" s="36"/>
    </row>
    <row r="1033" spans="1:27">
      <c r="A1033" s="3"/>
      <c r="B1033" s="3"/>
      <c r="C1033" s="3"/>
      <c r="D1033" s="31"/>
      <c r="E1033" s="31"/>
      <c r="F1033" s="3"/>
      <c r="G1033" s="3"/>
      <c r="H1033" s="3"/>
      <c r="I1033" s="3"/>
      <c r="J1033" s="3"/>
      <c r="K1033" s="3"/>
      <c r="L1033" s="3"/>
      <c r="M1033" s="3"/>
      <c r="N1033" s="3"/>
      <c r="O1033" s="3"/>
      <c r="P1033" s="3"/>
      <c r="Q1033" s="3"/>
      <c r="R1033" s="3"/>
      <c r="S1033" s="3"/>
      <c r="T1033" s="3"/>
      <c r="U1033" s="3"/>
      <c r="V1033" s="3"/>
      <c r="W1033" s="3"/>
      <c r="X1033" s="3"/>
      <c r="Y1033" s="3"/>
      <c r="Z1033" s="3"/>
      <c r="AA1033" s="36"/>
    </row>
    <row r="1034" spans="1:27">
      <c r="A1034" s="3"/>
      <c r="B1034" s="3"/>
      <c r="C1034" s="3"/>
      <c r="D1034" s="31"/>
      <c r="E1034" s="31"/>
      <c r="F1034" s="3"/>
      <c r="G1034" s="3"/>
      <c r="H1034" s="3"/>
      <c r="I1034" s="3"/>
      <c r="J1034" s="3"/>
      <c r="K1034" s="3"/>
      <c r="L1034" s="3"/>
      <c r="M1034" s="3"/>
      <c r="N1034" s="3"/>
      <c r="O1034" s="3"/>
      <c r="P1034" s="3"/>
      <c r="Q1034" s="3"/>
      <c r="R1034" s="3"/>
      <c r="S1034" s="3"/>
      <c r="T1034" s="3"/>
      <c r="U1034" s="3"/>
      <c r="V1034" s="3"/>
      <c r="W1034" s="3"/>
      <c r="X1034" s="3"/>
      <c r="Y1034" s="3"/>
      <c r="Z1034" s="3"/>
      <c r="AA1034" s="36"/>
    </row>
    <row r="1035" spans="1:27">
      <c r="A1035" s="3"/>
      <c r="B1035" s="3"/>
      <c r="C1035" s="3"/>
      <c r="D1035" s="31"/>
      <c r="E1035" s="31"/>
      <c r="F1035" s="3"/>
      <c r="G1035" s="3"/>
      <c r="H1035" s="3"/>
      <c r="I1035" s="3"/>
      <c r="J1035" s="3"/>
      <c r="K1035" s="3"/>
      <c r="L1035" s="3"/>
      <c r="M1035" s="3"/>
      <c r="N1035" s="3"/>
      <c r="O1035" s="3"/>
      <c r="P1035" s="3"/>
      <c r="Q1035" s="3"/>
      <c r="R1035" s="3"/>
      <c r="S1035" s="3"/>
      <c r="T1035" s="3"/>
      <c r="U1035" s="3"/>
      <c r="V1035" s="3"/>
      <c r="W1035" s="3"/>
      <c r="X1035" s="3"/>
      <c r="Y1035" s="3"/>
      <c r="Z1035" s="3"/>
      <c r="AA1035" s="36"/>
    </row>
    <row r="1036" spans="1:27">
      <c r="A1036" s="3"/>
      <c r="B1036" s="3"/>
      <c r="C1036" s="3"/>
      <c r="D1036" s="31"/>
      <c r="E1036" s="31"/>
      <c r="F1036" s="3"/>
      <c r="G1036" s="3"/>
      <c r="H1036" s="3"/>
      <c r="I1036" s="3"/>
      <c r="J1036" s="3"/>
      <c r="K1036" s="3"/>
      <c r="L1036" s="3"/>
      <c r="M1036" s="3"/>
      <c r="N1036" s="3"/>
      <c r="O1036" s="3"/>
      <c r="P1036" s="3"/>
      <c r="Q1036" s="3"/>
      <c r="R1036" s="3"/>
      <c r="S1036" s="3"/>
      <c r="T1036" s="3"/>
      <c r="U1036" s="3"/>
      <c r="V1036" s="3"/>
      <c r="W1036" s="3"/>
      <c r="X1036" s="3"/>
      <c r="Y1036" s="3"/>
      <c r="Z1036" s="3"/>
      <c r="AA1036" s="36"/>
    </row>
    <row r="1037" spans="1:27">
      <c r="A1037" s="3"/>
      <c r="B1037" s="3"/>
      <c r="C1037" s="3"/>
      <c r="D1037" s="31"/>
      <c r="E1037" s="31"/>
      <c r="F1037" s="3"/>
      <c r="G1037" s="3"/>
      <c r="H1037" s="3"/>
      <c r="I1037" s="3"/>
      <c r="J1037" s="3"/>
      <c r="K1037" s="3"/>
      <c r="L1037" s="3"/>
      <c r="M1037" s="3"/>
      <c r="N1037" s="3"/>
      <c r="O1037" s="3"/>
      <c r="P1037" s="3"/>
      <c r="Q1037" s="3"/>
      <c r="R1037" s="3"/>
      <c r="S1037" s="3"/>
      <c r="T1037" s="3"/>
      <c r="U1037" s="3"/>
      <c r="V1037" s="3"/>
      <c r="W1037" s="3"/>
      <c r="X1037" s="3"/>
      <c r="Y1037" s="3"/>
      <c r="Z1037" s="3"/>
      <c r="AA1037" s="36"/>
    </row>
    <row r="1038" spans="1:27">
      <c r="A1038" s="3"/>
      <c r="B1038" s="3"/>
      <c r="C1038" s="3"/>
      <c r="D1038" s="31"/>
      <c r="E1038" s="31"/>
      <c r="F1038" s="3"/>
      <c r="G1038" s="3"/>
      <c r="H1038" s="3"/>
      <c r="I1038" s="3"/>
      <c r="J1038" s="3"/>
      <c r="K1038" s="3"/>
      <c r="L1038" s="3"/>
      <c r="M1038" s="3"/>
      <c r="N1038" s="3"/>
      <c r="O1038" s="3"/>
      <c r="P1038" s="3"/>
      <c r="Q1038" s="3"/>
      <c r="R1038" s="3"/>
      <c r="S1038" s="3"/>
      <c r="T1038" s="3"/>
      <c r="U1038" s="3"/>
      <c r="V1038" s="3"/>
      <c r="W1038" s="3"/>
      <c r="X1038" s="3"/>
      <c r="Y1038" s="3"/>
      <c r="Z1038" s="3"/>
      <c r="AA1038" s="36"/>
    </row>
    <row r="1039" spans="1:27">
      <c r="A1039" s="3"/>
      <c r="B1039" s="3"/>
      <c r="C1039" s="3"/>
      <c r="D1039" s="31"/>
      <c r="E1039" s="31"/>
      <c r="F1039" s="3"/>
      <c r="G1039" s="3"/>
      <c r="H1039" s="3"/>
      <c r="I1039" s="3"/>
      <c r="J1039" s="3"/>
      <c r="K1039" s="3"/>
      <c r="L1039" s="3"/>
      <c r="M1039" s="3"/>
      <c r="N1039" s="3"/>
      <c r="O1039" s="3"/>
      <c r="P1039" s="3"/>
      <c r="Q1039" s="3"/>
      <c r="R1039" s="3"/>
      <c r="S1039" s="3"/>
      <c r="T1039" s="3"/>
      <c r="U1039" s="3"/>
      <c r="V1039" s="3"/>
      <c r="W1039" s="3"/>
      <c r="X1039" s="3"/>
      <c r="Y1039" s="3"/>
      <c r="Z1039" s="3"/>
      <c r="AA1039" s="36"/>
    </row>
    <row r="1040" spans="1:27">
      <c r="A1040" s="3"/>
      <c r="B1040" s="3"/>
      <c r="C1040" s="3"/>
      <c r="D1040" s="31"/>
      <c r="E1040" s="31"/>
      <c r="F1040" s="3"/>
      <c r="G1040" s="3"/>
      <c r="H1040" s="3"/>
      <c r="I1040" s="3"/>
      <c r="J1040" s="3"/>
      <c r="K1040" s="3"/>
      <c r="L1040" s="3"/>
      <c r="M1040" s="3"/>
      <c r="N1040" s="3"/>
      <c r="O1040" s="3"/>
      <c r="P1040" s="3"/>
      <c r="Q1040" s="3"/>
      <c r="R1040" s="3"/>
      <c r="S1040" s="3"/>
      <c r="T1040" s="3"/>
      <c r="U1040" s="3"/>
      <c r="V1040" s="3"/>
      <c r="W1040" s="3"/>
      <c r="X1040" s="3"/>
      <c r="Y1040" s="3"/>
      <c r="Z1040" s="3"/>
      <c r="AA1040" s="36"/>
    </row>
    <row r="1041" spans="1:27">
      <c r="A1041" s="3"/>
      <c r="B1041" s="3"/>
      <c r="C1041" s="3"/>
      <c r="D1041" s="31"/>
      <c r="E1041" s="31"/>
      <c r="F1041" s="3"/>
      <c r="G1041" s="3"/>
      <c r="H1041" s="3"/>
      <c r="I1041" s="3"/>
      <c r="J1041" s="3"/>
      <c r="K1041" s="3"/>
      <c r="L1041" s="3"/>
      <c r="M1041" s="3"/>
      <c r="N1041" s="3"/>
      <c r="O1041" s="3"/>
      <c r="P1041" s="3"/>
      <c r="Q1041" s="3"/>
      <c r="R1041" s="3"/>
      <c r="S1041" s="3"/>
      <c r="T1041" s="3"/>
      <c r="U1041" s="3"/>
      <c r="V1041" s="3"/>
      <c r="W1041" s="3"/>
      <c r="X1041" s="3"/>
      <c r="Y1041" s="3"/>
      <c r="Z1041" s="3"/>
      <c r="AA1041" s="36"/>
    </row>
    <row r="1042" spans="1:27">
      <c r="A1042" s="3"/>
      <c r="B1042" s="3"/>
      <c r="C1042" s="3"/>
      <c r="D1042" s="31"/>
      <c r="E1042" s="31"/>
      <c r="F1042" s="3"/>
      <c r="G1042" s="3"/>
      <c r="H1042" s="3"/>
      <c r="I1042" s="3"/>
      <c r="J1042" s="3"/>
      <c r="K1042" s="3"/>
      <c r="L1042" s="3"/>
      <c r="M1042" s="3"/>
      <c r="N1042" s="3"/>
      <c r="O1042" s="3"/>
      <c r="P1042" s="3"/>
      <c r="Q1042" s="3"/>
      <c r="R1042" s="3"/>
      <c r="S1042" s="3"/>
      <c r="T1042" s="3"/>
      <c r="U1042" s="3"/>
      <c r="V1042" s="3"/>
      <c r="W1042" s="3"/>
      <c r="X1042" s="3"/>
      <c r="Y1042" s="3"/>
      <c r="Z1042" s="3"/>
      <c r="AA1042" s="36"/>
    </row>
    <row r="1043" spans="1:27">
      <c r="A1043" s="3"/>
      <c r="B1043" s="3"/>
      <c r="C1043" s="3"/>
      <c r="D1043" s="31"/>
      <c r="E1043" s="31"/>
      <c r="F1043" s="3"/>
      <c r="G1043" s="3"/>
      <c r="H1043" s="3"/>
      <c r="I1043" s="3"/>
      <c r="J1043" s="3"/>
      <c r="K1043" s="3"/>
      <c r="L1043" s="3"/>
      <c r="M1043" s="3"/>
      <c r="N1043" s="3"/>
      <c r="O1043" s="3"/>
      <c r="P1043" s="3"/>
      <c r="Q1043" s="3"/>
      <c r="R1043" s="3"/>
      <c r="S1043" s="3"/>
      <c r="T1043" s="3"/>
      <c r="U1043" s="3"/>
      <c r="V1043" s="3"/>
      <c r="W1043" s="3"/>
      <c r="X1043" s="3"/>
      <c r="Y1043" s="3"/>
      <c r="Z1043" s="3"/>
      <c r="AA1043" s="36"/>
    </row>
    <row r="1044" spans="1:27">
      <c r="A1044" s="3"/>
      <c r="B1044" s="3"/>
      <c r="C1044" s="3"/>
      <c r="D1044" s="31"/>
      <c r="E1044" s="31"/>
      <c r="F1044" s="3"/>
      <c r="G1044" s="3"/>
      <c r="H1044" s="3"/>
      <c r="I1044" s="3"/>
      <c r="J1044" s="3"/>
      <c r="K1044" s="3"/>
      <c r="L1044" s="3"/>
      <c r="M1044" s="3"/>
      <c r="N1044" s="3"/>
      <c r="O1044" s="3"/>
      <c r="P1044" s="3"/>
      <c r="Q1044" s="3"/>
      <c r="R1044" s="3"/>
      <c r="S1044" s="3"/>
      <c r="T1044" s="3"/>
      <c r="U1044" s="3"/>
      <c r="V1044" s="3"/>
      <c r="W1044" s="3"/>
      <c r="X1044" s="3"/>
      <c r="Y1044" s="3"/>
      <c r="Z1044" s="3"/>
      <c r="AA1044" s="36"/>
    </row>
    <row r="1045" spans="1:27">
      <c r="A1045" s="3"/>
      <c r="B1045" s="3"/>
      <c r="C1045" s="3"/>
      <c r="D1045" s="31"/>
      <c r="E1045" s="31"/>
      <c r="F1045" s="3"/>
      <c r="G1045" s="3"/>
      <c r="H1045" s="3"/>
      <c r="I1045" s="3"/>
      <c r="J1045" s="3"/>
      <c r="K1045" s="3"/>
      <c r="L1045" s="3"/>
      <c r="M1045" s="3"/>
      <c r="N1045" s="3"/>
      <c r="O1045" s="3"/>
      <c r="P1045" s="3"/>
      <c r="Q1045" s="3"/>
      <c r="R1045" s="3"/>
      <c r="S1045" s="3"/>
      <c r="T1045" s="3"/>
      <c r="U1045" s="3"/>
      <c r="V1045" s="3"/>
      <c r="W1045" s="3"/>
      <c r="X1045" s="3"/>
      <c r="Y1045" s="3"/>
      <c r="Z1045" s="3"/>
      <c r="AA1045" s="36"/>
    </row>
    <row r="1046" spans="1:27">
      <c r="A1046" s="3"/>
      <c r="B1046" s="3"/>
      <c r="C1046" s="3"/>
      <c r="D1046" s="31"/>
      <c r="E1046" s="31"/>
      <c r="F1046" s="3"/>
      <c r="G1046" s="3"/>
      <c r="H1046" s="3"/>
      <c r="I1046" s="3"/>
      <c r="J1046" s="3"/>
      <c r="K1046" s="3"/>
      <c r="L1046" s="3"/>
      <c r="M1046" s="3"/>
      <c r="N1046" s="3"/>
      <c r="O1046" s="3"/>
      <c r="P1046" s="3"/>
      <c r="Q1046" s="3"/>
      <c r="R1046" s="3"/>
      <c r="S1046" s="3"/>
      <c r="T1046" s="3"/>
      <c r="U1046" s="3"/>
      <c r="V1046" s="3"/>
      <c r="W1046" s="3"/>
      <c r="X1046" s="3"/>
      <c r="Y1046" s="3"/>
      <c r="Z1046" s="3"/>
      <c r="AA1046" s="36"/>
    </row>
    <row r="1047" spans="1:27">
      <c r="A1047" s="3"/>
      <c r="B1047" s="3"/>
      <c r="C1047" s="3"/>
      <c r="D1047" s="31"/>
      <c r="E1047" s="31"/>
      <c r="F1047" s="3"/>
      <c r="G1047" s="3"/>
      <c r="H1047" s="3"/>
      <c r="I1047" s="3"/>
      <c r="J1047" s="3"/>
      <c r="K1047" s="3"/>
      <c r="L1047" s="3"/>
      <c r="M1047" s="3"/>
      <c r="N1047" s="3"/>
      <c r="O1047" s="3"/>
      <c r="P1047" s="3"/>
      <c r="Q1047" s="3"/>
      <c r="R1047" s="3"/>
      <c r="S1047" s="3"/>
      <c r="T1047" s="3"/>
      <c r="U1047" s="3"/>
      <c r="V1047" s="3"/>
      <c r="W1047" s="3"/>
      <c r="X1047" s="3"/>
      <c r="Y1047" s="3"/>
      <c r="Z1047" s="3"/>
      <c r="AA1047" s="36"/>
    </row>
    <row r="1048" spans="1:27">
      <c r="A1048" s="3"/>
      <c r="B1048" s="3"/>
      <c r="C1048" s="3"/>
      <c r="D1048" s="31"/>
      <c r="E1048" s="31"/>
      <c r="F1048" s="3"/>
      <c r="G1048" s="3"/>
      <c r="H1048" s="3"/>
      <c r="I1048" s="3"/>
      <c r="J1048" s="3"/>
      <c r="K1048" s="3"/>
      <c r="L1048" s="3"/>
      <c r="M1048" s="3"/>
      <c r="N1048" s="3"/>
      <c r="O1048" s="3"/>
      <c r="P1048" s="3"/>
      <c r="Q1048" s="3"/>
      <c r="R1048" s="3"/>
      <c r="S1048" s="3"/>
      <c r="T1048" s="3"/>
      <c r="U1048" s="3"/>
      <c r="V1048" s="3"/>
      <c r="W1048" s="3"/>
      <c r="X1048" s="3"/>
      <c r="Y1048" s="3"/>
      <c r="Z1048" s="3"/>
      <c r="AA1048" s="36"/>
    </row>
    <row r="1049" spans="1:27">
      <c r="A1049" s="3"/>
      <c r="B1049" s="3"/>
      <c r="C1049" s="3"/>
      <c r="D1049" s="31"/>
      <c r="E1049" s="31"/>
      <c r="F1049" s="3"/>
      <c r="G1049" s="3"/>
      <c r="H1049" s="3"/>
      <c r="I1049" s="3"/>
      <c r="J1049" s="3"/>
      <c r="K1049" s="3"/>
      <c r="L1049" s="3"/>
      <c r="M1049" s="3"/>
      <c r="N1049" s="3"/>
      <c r="O1049" s="3"/>
      <c r="P1049" s="3"/>
      <c r="Q1049" s="3"/>
      <c r="R1049" s="3"/>
      <c r="S1049" s="3"/>
      <c r="T1049" s="3"/>
      <c r="U1049" s="3"/>
      <c r="V1049" s="3"/>
      <c r="W1049" s="3"/>
      <c r="X1049" s="3"/>
      <c r="Y1049" s="3"/>
      <c r="Z1049" s="3"/>
      <c r="AA1049" s="36"/>
    </row>
    <row r="1050" spans="1:27">
      <c r="A1050" s="3"/>
      <c r="B1050" s="3"/>
      <c r="C1050" s="3"/>
      <c r="D1050" s="31"/>
      <c r="E1050" s="31"/>
      <c r="F1050" s="3"/>
      <c r="G1050" s="3"/>
      <c r="H1050" s="3"/>
      <c r="I1050" s="3"/>
      <c r="J1050" s="3"/>
      <c r="K1050" s="3"/>
      <c r="L1050" s="3"/>
      <c r="M1050" s="3"/>
      <c r="N1050" s="3"/>
      <c r="O1050" s="3"/>
      <c r="P1050" s="3"/>
      <c r="Q1050" s="3"/>
      <c r="R1050" s="3"/>
      <c r="S1050" s="3"/>
      <c r="T1050" s="3"/>
      <c r="U1050" s="3"/>
      <c r="V1050" s="3"/>
      <c r="W1050" s="3"/>
      <c r="X1050" s="3"/>
      <c r="Y1050" s="3"/>
      <c r="Z1050" s="3"/>
      <c r="AA1050" s="36"/>
    </row>
    <row r="1051" spans="1:27">
      <c r="A1051" s="3"/>
      <c r="B1051" s="3"/>
      <c r="C1051" s="3"/>
      <c r="D1051" s="31"/>
      <c r="E1051" s="31"/>
      <c r="F1051" s="3"/>
      <c r="G1051" s="3"/>
      <c r="H1051" s="3"/>
      <c r="I1051" s="3"/>
      <c r="J1051" s="3"/>
      <c r="K1051" s="3"/>
      <c r="L1051" s="3"/>
      <c r="M1051" s="3"/>
      <c r="N1051" s="3"/>
      <c r="O1051" s="3"/>
      <c r="P1051" s="3"/>
      <c r="Q1051" s="3"/>
      <c r="R1051" s="3"/>
      <c r="S1051" s="3"/>
      <c r="T1051" s="3"/>
      <c r="U1051" s="3"/>
      <c r="V1051" s="3"/>
      <c r="W1051" s="3"/>
      <c r="X1051" s="3"/>
      <c r="Y1051" s="3"/>
      <c r="Z1051" s="3"/>
      <c r="AA1051" s="36"/>
    </row>
    <row r="1052" spans="1:27">
      <c r="A1052" s="3"/>
      <c r="B1052" s="3"/>
      <c r="C1052" s="3"/>
      <c r="D1052" s="31"/>
      <c r="E1052" s="31"/>
      <c r="F1052" s="3"/>
      <c r="G1052" s="3"/>
      <c r="H1052" s="3"/>
      <c r="I1052" s="3"/>
      <c r="J1052" s="3"/>
      <c r="K1052" s="3"/>
      <c r="L1052" s="3"/>
      <c r="M1052" s="3"/>
      <c r="N1052" s="3"/>
      <c r="O1052" s="3"/>
      <c r="P1052" s="3"/>
      <c r="Q1052" s="3"/>
      <c r="R1052" s="3"/>
      <c r="S1052" s="3"/>
      <c r="T1052" s="3"/>
      <c r="U1052" s="3"/>
      <c r="V1052" s="3"/>
      <c r="W1052" s="3"/>
      <c r="X1052" s="3"/>
      <c r="Y1052" s="3"/>
      <c r="Z1052" s="3"/>
      <c r="AA1052" s="36"/>
    </row>
    <row r="1053" spans="1:27">
      <c r="A1053" s="3"/>
      <c r="B1053" s="3"/>
      <c r="C1053" s="3"/>
      <c r="D1053" s="31"/>
      <c r="E1053" s="31"/>
      <c r="F1053" s="3"/>
      <c r="G1053" s="3"/>
      <c r="H1053" s="3"/>
      <c r="I1053" s="3"/>
      <c r="J1053" s="3"/>
      <c r="K1053" s="3"/>
      <c r="L1053" s="3"/>
      <c r="M1053" s="3"/>
      <c r="N1053" s="3"/>
      <c r="O1053" s="3"/>
      <c r="P1053" s="3"/>
      <c r="Q1053" s="3"/>
      <c r="R1053" s="3"/>
      <c r="S1053" s="3"/>
      <c r="T1053" s="3"/>
      <c r="U1053" s="3"/>
      <c r="V1053" s="3"/>
      <c r="W1053" s="3"/>
      <c r="X1053" s="3"/>
      <c r="Y1053" s="3"/>
      <c r="Z1053" s="3"/>
      <c r="AA1053" s="36"/>
    </row>
    <row r="1054" spans="1:27">
      <c r="A1054" s="3"/>
      <c r="B1054" s="3"/>
      <c r="C1054" s="3"/>
      <c r="D1054" s="31"/>
      <c r="E1054" s="31"/>
      <c r="F1054" s="3"/>
      <c r="G1054" s="3"/>
      <c r="H1054" s="3"/>
      <c r="I1054" s="3"/>
      <c r="J1054" s="3"/>
      <c r="K1054" s="3"/>
      <c r="L1054" s="3"/>
      <c r="M1054" s="3"/>
      <c r="N1054" s="3"/>
      <c r="O1054" s="3"/>
      <c r="P1054" s="3"/>
      <c r="Q1054" s="3"/>
      <c r="R1054" s="3"/>
      <c r="S1054" s="3"/>
      <c r="T1054" s="3"/>
      <c r="U1054" s="3"/>
      <c r="V1054" s="3"/>
      <c r="W1054" s="3"/>
      <c r="X1054" s="3"/>
      <c r="Y1054" s="3"/>
      <c r="Z1054" s="3"/>
      <c r="AA1054" s="36"/>
    </row>
    <row r="1055" spans="1:27">
      <c r="A1055" s="3"/>
      <c r="B1055" s="3"/>
      <c r="C1055" s="3"/>
      <c r="D1055" s="31"/>
      <c r="E1055" s="31"/>
      <c r="F1055" s="3"/>
      <c r="G1055" s="3"/>
      <c r="H1055" s="3"/>
      <c r="I1055" s="3"/>
      <c r="J1055" s="3"/>
      <c r="K1055" s="3"/>
      <c r="L1055" s="3"/>
      <c r="M1055" s="3"/>
      <c r="N1055" s="3"/>
      <c r="O1055" s="3"/>
      <c r="P1055" s="3"/>
      <c r="Q1055" s="3"/>
      <c r="R1055" s="3"/>
      <c r="S1055" s="3"/>
      <c r="T1055" s="3"/>
      <c r="U1055" s="3"/>
      <c r="V1055" s="3"/>
      <c r="W1055" s="3"/>
      <c r="X1055" s="3"/>
      <c r="Y1055" s="3"/>
      <c r="Z1055" s="3"/>
      <c r="AA1055" s="36"/>
    </row>
    <row r="1056" spans="1:27">
      <c r="A1056" s="3"/>
      <c r="B1056" s="3"/>
      <c r="C1056" s="3"/>
      <c r="D1056" s="31"/>
      <c r="E1056" s="31"/>
      <c r="F1056" s="3"/>
      <c r="G1056" s="3"/>
      <c r="H1056" s="3"/>
      <c r="I1056" s="3"/>
      <c r="J1056" s="3"/>
      <c r="K1056" s="3"/>
      <c r="L1056" s="3"/>
      <c r="M1056" s="3"/>
      <c r="N1056" s="3"/>
      <c r="O1056" s="3"/>
      <c r="P1056" s="3"/>
      <c r="Q1056" s="3"/>
      <c r="R1056" s="3"/>
      <c r="S1056" s="3"/>
      <c r="T1056" s="3"/>
      <c r="U1056" s="3"/>
      <c r="V1056" s="3"/>
      <c r="W1056" s="3"/>
      <c r="X1056" s="3"/>
      <c r="Y1056" s="3"/>
      <c r="Z1056" s="3"/>
      <c r="AA1056" s="36"/>
    </row>
    <row r="1057" spans="1:27">
      <c r="A1057" s="3"/>
      <c r="B1057" s="3"/>
      <c r="C1057" s="3"/>
      <c r="D1057" s="31"/>
      <c r="E1057" s="31"/>
      <c r="F1057" s="3"/>
      <c r="G1057" s="3"/>
      <c r="H1057" s="3"/>
      <c r="I1057" s="3"/>
      <c r="J1057" s="3"/>
      <c r="K1057" s="3"/>
      <c r="L1057" s="3"/>
      <c r="M1057" s="3"/>
      <c r="N1057" s="3"/>
      <c r="O1057" s="3"/>
      <c r="P1057" s="3"/>
      <c r="Q1057" s="3"/>
      <c r="R1057" s="3"/>
      <c r="S1057" s="3"/>
      <c r="T1057" s="3"/>
      <c r="U1057" s="3"/>
      <c r="V1057" s="3"/>
      <c r="W1057" s="3"/>
      <c r="X1057" s="3"/>
      <c r="Y1057" s="3"/>
      <c r="Z1057" s="3"/>
      <c r="AA1057" s="36"/>
    </row>
    <row r="1058" spans="1:27">
      <c r="A1058" s="3"/>
      <c r="B1058" s="3"/>
      <c r="C1058" s="3"/>
      <c r="D1058" s="31"/>
      <c r="E1058" s="31"/>
      <c r="F1058" s="3"/>
      <c r="G1058" s="3"/>
      <c r="H1058" s="3"/>
      <c r="I1058" s="3"/>
      <c r="J1058" s="3"/>
      <c r="K1058" s="3"/>
      <c r="L1058" s="3"/>
      <c r="M1058" s="3"/>
      <c r="N1058" s="3"/>
      <c r="O1058" s="3"/>
      <c r="P1058" s="3"/>
      <c r="Q1058" s="3"/>
      <c r="R1058" s="3"/>
      <c r="S1058" s="3"/>
      <c r="T1058" s="3"/>
      <c r="U1058" s="3"/>
      <c r="V1058" s="3"/>
      <c r="W1058" s="3"/>
      <c r="X1058" s="3"/>
      <c r="Y1058" s="3"/>
      <c r="Z1058" s="3"/>
      <c r="AA1058" s="36"/>
    </row>
    <row r="1059" spans="1:27">
      <c r="A1059" s="3"/>
      <c r="B1059" s="3"/>
      <c r="C1059" s="3"/>
      <c r="D1059" s="31"/>
      <c r="E1059" s="31"/>
      <c r="F1059" s="3"/>
      <c r="G1059" s="3"/>
      <c r="H1059" s="3"/>
      <c r="I1059" s="3"/>
      <c r="J1059" s="3"/>
      <c r="K1059" s="3"/>
      <c r="L1059" s="3"/>
      <c r="M1059" s="3"/>
      <c r="N1059" s="3"/>
      <c r="O1059" s="3"/>
      <c r="P1059" s="3"/>
      <c r="Q1059" s="3"/>
      <c r="R1059" s="3"/>
      <c r="S1059" s="3"/>
      <c r="T1059" s="3"/>
      <c r="U1059" s="3"/>
      <c r="V1059" s="3"/>
      <c r="W1059" s="3"/>
      <c r="X1059" s="3"/>
      <c r="Y1059" s="3"/>
      <c r="Z1059" s="3"/>
      <c r="AA1059" s="36"/>
    </row>
    <row r="1060" spans="1:27">
      <c r="A1060" s="3"/>
      <c r="B1060" s="3"/>
      <c r="C1060" s="3"/>
      <c r="D1060" s="31"/>
      <c r="E1060" s="31"/>
      <c r="F1060" s="3"/>
      <c r="G1060" s="3"/>
      <c r="H1060" s="3"/>
      <c r="I1060" s="3"/>
      <c r="J1060" s="3"/>
      <c r="K1060" s="3"/>
      <c r="L1060" s="3"/>
      <c r="M1060" s="3"/>
      <c r="N1060" s="3"/>
      <c r="O1060" s="3"/>
      <c r="P1060" s="3"/>
      <c r="Q1060" s="3"/>
      <c r="R1060" s="3"/>
      <c r="S1060" s="3"/>
      <c r="T1060" s="3"/>
      <c r="U1060" s="3"/>
      <c r="V1060" s="3"/>
      <c r="W1060" s="3"/>
      <c r="X1060" s="3"/>
      <c r="Y1060" s="3"/>
      <c r="Z1060" s="3"/>
      <c r="AA1060" s="36"/>
    </row>
    <row r="1061" spans="1:27">
      <c r="A1061" s="3"/>
      <c r="B1061" s="3"/>
      <c r="C1061" s="3"/>
      <c r="D1061" s="31"/>
      <c r="E1061" s="31"/>
      <c r="F1061" s="3"/>
      <c r="G1061" s="3"/>
      <c r="H1061" s="3"/>
      <c r="I1061" s="3"/>
      <c r="J1061" s="3"/>
      <c r="K1061" s="3"/>
      <c r="L1061" s="3"/>
      <c r="M1061" s="3"/>
      <c r="N1061" s="3"/>
      <c r="O1061" s="3"/>
      <c r="P1061" s="3"/>
      <c r="Q1061" s="3"/>
      <c r="R1061" s="3"/>
      <c r="S1061" s="3"/>
      <c r="T1061" s="3"/>
      <c r="U1061" s="3"/>
      <c r="V1061" s="3"/>
      <c r="W1061" s="3"/>
      <c r="X1061" s="3"/>
      <c r="Y1061" s="3"/>
      <c r="Z1061" s="3"/>
      <c r="AA1061" s="36"/>
    </row>
    <row r="1062" spans="1:27">
      <c r="A1062" s="3"/>
      <c r="B1062" s="3"/>
      <c r="C1062" s="3"/>
      <c r="D1062" s="31"/>
      <c r="E1062" s="31"/>
      <c r="F1062" s="3"/>
      <c r="G1062" s="3"/>
      <c r="H1062" s="3"/>
      <c r="I1062" s="3"/>
      <c r="J1062" s="3"/>
      <c r="K1062" s="3"/>
      <c r="L1062" s="3"/>
      <c r="M1062" s="3"/>
      <c r="N1062" s="3"/>
      <c r="O1062" s="3"/>
      <c r="P1062" s="3"/>
      <c r="Q1062" s="3"/>
      <c r="R1062" s="3"/>
      <c r="S1062" s="3"/>
      <c r="T1062" s="3"/>
      <c r="U1062" s="3"/>
      <c r="V1062" s="3"/>
      <c r="W1062" s="3"/>
      <c r="X1062" s="3"/>
      <c r="Y1062" s="3"/>
      <c r="Z1062" s="3"/>
      <c r="AA1062" s="36"/>
    </row>
    <row r="1063" spans="1:27">
      <c r="A1063" s="3"/>
      <c r="B1063" s="3"/>
      <c r="C1063" s="3"/>
      <c r="D1063" s="31"/>
      <c r="E1063" s="31"/>
      <c r="F1063" s="3"/>
      <c r="G1063" s="3"/>
      <c r="H1063" s="3"/>
      <c r="I1063" s="3"/>
      <c r="J1063" s="3"/>
      <c r="K1063" s="3"/>
      <c r="L1063" s="3"/>
      <c r="M1063" s="3"/>
      <c r="N1063" s="3"/>
      <c r="O1063" s="3"/>
      <c r="P1063" s="3"/>
      <c r="Q1063" s="3"/>
      <c r="R1063" s="3"/>
      <c r="S1063" s="3"/>
      <c r="T1063" s="3"/>
      <c r="U1063" s="3"/>
      <c r="V1063" s="3"/>
      <c r="W1063" s="3"/>
      <c r="X1063" s="3"/>
      <c r="Y1063" s="3"/>
      <c r="Z1063" s="3"/>
      <c r="AA1063" s="36"/>
    </row>
    <row r="1064" spans="1:27">
      <c r="A1064" s="3"/>
      <c r="B1064" s="3"/>
      <c r="C1064" s="3"/>
      <c r="D1064" s="31"/>
      <c r="E1064" s="31"/>
      <c r="F1064" s="3"/>
      <c r="G1064" s="3"/>
      <c r="H1064" s="3"/>
      <c r="I1064" s="3"/>
      <c r="J1064" s="3"/>
      <c r="K1064" s="3"/>
      <c r="L1064" s="3"/>
      <c r="M1064" s="3"/>
      <c r="N1064" s="3"/>
      <c r="O1064" s="3"/>
      <c r="P1064" s="3"/>
      <c r="Q1064" s="3"/>
      <c r="R1064" s="3"/>
      <c r="S1064" s="3"/>
      <c r="T1064" s="3"/>
      <c r="U1064" s="3"/>
      <c r="V1064" s="3"/>
      <c r="W1064" s="3"/>
      <c r="X1064" s="3"/>
      <c r="Y1064" s="3"/>
      <c r="Z1064" s="3"/>
      <c r="AA1064" s="36"/>
    </row>
    <row r="1065" spans="1:27">
      <c r="A1065" s="3"/>
      <c r="B1065" s="3"/>
      <c r="C1065" s="3"/>
      <c r="D1065" s="31"/>
      <c r="E1065" s="31"/>
      <c r="F1065" s="3"/>
      <c r="G1065" s="3"/>
      <c r="H1065" s="3"/>
      <c r="I1065" s="3"/>
      <c r="J1065" s="3"/>
      <c r="K1065" s="3"/>
      <c r="L1065" s="3"/>
      <c r="M1065" s="3"/>
      <c r="N1065" s="3"/>
      <c r="O1065" s="3"/>
      <c r="P1065" s="3"/>
      <c r="Q1065" s="3"/>
      <c r="R1065" s="3"/>
      <c r="S1065" s="3"/>
      <c r="T1065" s="3"/>
      <c r="U1065" s="3"/>
      <c r="V1065" s="3"/>
      <c r="W1065" s="3"/>
      <c r="X1065" s="3"/>
      <c r="Y1065" s="3"/>
      <c r="Z1065" s="3"/>
      <c r="AA1065" s="36"/>
    </row>
    <row r="1066" spans="1:27">
      <c r="A1066" s="3"/>
      <c r="B1066" s="3"/>
      <c r="C1066" s="3"/>
      <c r="D1066" s="31"/>
      <c r="E1066" s="31"/>
      <c r="F1066" s="3"/>
      <c r="G1066" s="3"/>
      <c r="H1066" s="3"/>
      <c r="I1066" s="3"/>
      <c r="J1066" s="3"/>
      <c r="K1066" s="3"/>
      <c r="L1066" s="3"/>
      <c r="M1066" s="3"/>
      <c r="N1066" s="3"/>
      <c r="O1066" s="3"/>
      <c r="P1066" s="3"/>
      <c r="Q1066" s="3"/>
      <c r="R1066" s="3"/>
      <c r="S1066" s="3"/>
      <c r="T1066" s="3"/>
      <c r="U1066" s="3"/>
      <c r="V1066" s="3"/>
      <c r="W1066" s="3"/>
      <c r="X1066" s="3"/>
      <c r="Y1066" s="3"/>
      <c r="Z1066" s="3"/>
      <c r="AA1066" s="36"/>
    </row>
    <row r="1067" spans="1:27">
      <c r="A1067" s="3"/>
      <c r="B1067" s="3"/>
      <c r="C1067" s="3"/>
      <c r="D1067" s="31"/>
      <c r="E1067" s="31"/>
      <c r="F1067" s="3"/>
      <c r="G1067" s="3"/>
      <c r="H1067" s="3"/>
      <c r="I1067" s="3"/>
      <c r="J1067" s="3"/>
      <c r="K1067" s="3"/>
      <c r="L1067" s="3"/>
      <c r="M1067" s="3"/>
      <c r="N1067" s="3"/>
      <c r="O1067" s="3"/>
      <c r="P1067" s="3"/>
      <c r="Q1067" s="3"/>
      <c r="R1067" s="3"/>
      <c r="S1067" s="3"/>
      <c r="T1067" s="3"/>
      <c r="U1067" s="3"/>
      <c r="V1067" s="3"/>
      <c r="W1067" s="3"/>
      <c r="X1067" s="3"/>
      <c r="Y1067" s="3"/>
      <c r="Z1067" s="3"/>
      <c r="AA1067" s="36"/>
    </row>
    <row r="1068" spans="1:27">
      <c r="A1068" s="3"/>
      <c r="B1068" s="3"/>
      <c r="C1068" s="3"/>
      <c r="D1068" s="31"/>
      <c r="E1068" s="31"/>
      <c r="F1068" s="3"/>
      <c r="G1068" s="3"/>
      <c r="H1068" s="3"/>
      <c r="I1068" s="3"/>
      <c r="J1068" s="3"/>
      <c r="K1068" s="3"/>
      <c r="L1068" s="3"/>
      <c r="M1068" s="3"/>
      <c r="N1068" s="3"/>
      <c r="O1068" s="3"/>
      <c r="P1068" s="3"/>
      <c r="Q1068" s="3"/>
      <c r="R1068" s="3"/>
      <c r="S1068" s="3"/>
      <c r="T1068" s="3"/>
      <c r="U1068" s="3"/>
      <c r="V1068" s="3"/>
      <c r="W1068" s="3"/>
      <c r="X1068" s="3"/>
      <c r="Y1068" s="3"/>
      <c r="Z1068" s="3"/>
      <c r="AA1068" s="36"/>
    </row>
    <row r="1069" spans="1:27">
      <c r="A1069" s="3"/>
      <c r="B1069" s="3"/>
      <c r="C1069" s="3"/>
      <c r="D1069" s="31"/>
      <c r="E1069" s="31"/>
      <c r="F1069" s="3"/>
      <c r="G1069" s="3"/>
      <c r="H1069" s="3"/>
      <c r="I1069" s="3"/>
      <c r="J1069" s="3"/>
      <c r="K1069" s="3"/>
      <c r="L1069" s="3"/>
      <c r="M1069" s="3"/>
      <c r="N1069" s="3"/>
      <c r="O1069" s="3"/>
      <c r="P1069" s="3"/>
      <c r="Q1069" s="3"/>
      <c r="R1069" s="3"/>
      <c r="S1069" s="3"/>
      <c r="T1069" s="3"/>
      <c r="U1069" s="3"/>
      <c r="V1069" s="3"/>
      <c r="W1069" s="3"/>
      <c r="X1069" s="3"/>
      <c r="Y1069" s="3"/>
      <c r="Z1069" s="3"/>
      <c r="AA1069" s="36"/>
    </row>
    <row r="1070" spans="1:27">
      <c r="A1070" s="3"/>
      <c r="B1070" s="3"/>
      <c r="C1070" s="3"/>
      <c r="D1070" s="31"/>
      <c r="E1070" s="31"/>
      <c r="F1070" s="3"/>
      <c r="G1070" s="3"/>
      <c r="H1070" s="3"/>
      <c r="I1070" s="3"/>
      <c r="J1070" s="3"/>
      <c r="K1070" s="3"/>
      <c r="L1070" s="3"/>
      <c r="M1070" s="3"/>
      <c r="N1070" s="3"/>
      <c r="O1070" s="3"/>
      <c r="P1070" s="3"/>
      <c r="Q1070" s="3"/>
      <c r="R1070" s="3"/>
      <c r="S1070" s="3"/>
      <c r="T1070" s="3"/>
      <c r="U1070" s="3"/>
      <c r="V1070" s="3"/>
      <c r="W1070" s="3"/>
      <c r="X1070" s="3"/>
      <c r="Y1070" s="3"/>
      <c r="Z1070" s="3"/>
      <c r="AA1070" s="36"/>
    </row>
    <row r="1071" spans="1:27">
      <c r="A1071" s="3"/>
      <c r="B1071" s="3"/>
      <c r="C1071" s="3"/>
      <c r="D1071" s="31"/>
      <c r="E1071" s="31"/>
      <c r="F1071" s="3"/>
      <c r="G1071" s="3"/>
      <c r="H1071" s="3"/>
      <c r="I1071" s="3"/>
      <c r="J1071" s="3"/>
      <c r="K1071" s="3"/>
      <c r="L1071" s="3"/>
      <c r="M1071" s="3"/>
      <c r="N1071" s="3"/>
      <c r="O1071" s="3"/>
      <c r="P1071" s="3"/>
      <c r="Q1071" s="3"/>
      <c r="R1071" s="3"/>
      <c r="S1071" s="3"/>
      <c r="T1071" s="3"/>
      <c r="U1071" s="3"/>
      <c r="V1071" s="3"/>
      <c r="W1071" s="3"/>
      <c r="X1071" s="3"/>
      <c r="Y1071" s="3"/>
      <c r="Z1071" s="3"/>
      <c r="AA1071" s="36"/>
    </row>
    <row r="1072" spans="1:27">
      <c r="A1072" s="3"/>
      <c r="B1072" s="3"/>
      <c r="C1072" s="3"/>
      <c r="D1072" s="31"/>
      <c r="E1072" s="31"/>
      <c r="F1072" s="3"/>
      <c r="G1072" s="3"/>
      <c r="H1072" s="3"/>
      <c r="I1072" s="3"/>
      <c r="J1072" s="3"/>
      <c r="K1072" s="3"/>
      <c r="L1072" s="3"/>
      <c r="M1072" s="3"/>
      <c r="N1072" s="3"/>
      <c r="O1072" s="3"/>
      <c r="P1072" s="3"/>
      <c r="Q1072" s="3"/>
      <c r="R1072" s="3"/>
      <c r="S1072" s="3"/>
      <c r="T1072" s="3"/>
      <c r="U1072" s="3"/>
      <c r="V1072" s="3"/>
      <c r="W1072" s="3"/>
      <c r="X1072" s="3"/>
      <c r="Y1072" s="3"/>
      <c r="Z1072" s="3"/>
      <c r="AA1072" s="36"/>
    </row>
    <row r="1073" spans="1:27">
      <c r="A1073" s="3"/>
      <c r="B1073" s="3"/>
      <c r="C1073" s="3"/>
      <c r="D1073" s="31"/>
      <c r="E1073" s="31"/>
      <c r="F1073" s="3"/>
      <c r="G1073" s="3"/>
      <c r="H1073" s="3"/>
      <c r="I1073" s="3"/>
      <c r="J1073" s="3"/>
      <c r="K1073" s="3"/>
      <c r="L1073" s="3"/>
      <c r="M1073" s="3"/>
      <c r="N1073" s="3"/>
      <c r="O1073" s="3"/>
      <c r="P1073" s="3"/>
      <c r="Q1073" s="3"/>
      <c r="R1073" s="3"/>
      <c r="S1073" s="3"/>
      <c r="T1073" s="3"/>
      <c r="U1073" s="3"/>
      <c r="V1073" s="3"/>
      <c r="W1073" s="3"/>
      <c r="X1073" s="3"/>
      <c r="Y1073" s="3"/>
      <c r="Z1073" s="3"/>
      <c r="AA1073" s="36"/>
    </row>
    <row r="1074" spans="1:27">
      <c r="A1074" s="3"/>
      <c r="B1074" s="3"/>
      <c r="C1074" s="3"/>
      <c r="D1074" s="31"/>
      <c r="E1074" s="31"/>
      <c r="F1074" s="3"/>
      <c r="G1074" s="3"/>
      <c r="H1074" s="3"/>
      <c r="I1074" s="3"/>
      <c r="J1074" s="3"/>
      <c r="K1074" s="3"/>
      <c r="L1074" s="3"/>
      <c r="M1074" s="3"/>
      <c r="N1074" s="3"/>
      <c r="O1074" s="3"/>
      <c r="P1074" s="3"/>
      <c r="Q1074" s="3"/>
      <c r="R1074" s="3"/>
      <c r="S1074" s="3"/>
      <c r="T1074" s="3"/>
      <c r="U1074" s="3"/>
      <c r="V1074" s="3"/>
      <c r="W1074" s="3"/>
      <c r="X1074" s="3"/>
      <c r="Y1074" s="3"/>
      <c r="Z1074" s="3"/>
      <c r="AA1074" s="36"/>
    </row>
    <row r="1075" spans="1:27">
      <c r="A1075" s="3"/>
      <c r="B1075" s="3"/>
      <c r="C1075" s="3"/>
      <c r="D1075" s="31"/>
      <c r="E1075" s="31"/>
      <c r="F1075" s="3"/>
      <c r="G1075" s="3"/>
      <c r="H1075" s="3"/>
      <c r="I1075" s="3"/>
      <c r="J1075" s="3"/>
      <c r="K1075" s="3"/>
      <c r="L1075" s="3"/>
      <c r="M1075" s="3"/>
      <c r="N1075" s="3"/>
      <c r="O1075" s="3"/>
      <c r="P1075" s="3"/>
      <c r="Q1075" s="3"/>
      <c r="R1075" s="3"/>
      <c r="S1075" s="3"/>
      <c r="T1075" s="3"/>
      <c r="U1075" s="3"/>
      <c r="V1075" s="3"/>
      <c r="W1075" s="3"/>
      <c r="X1075" s="3"/>
      <c r="Y1075" s="3"/>
      <c r="Z1075" s="3"/>
      <c r="AA1075" s="36"/>
    </row>
    <row r="1076" spans="1:27">
      <c r="A1076" s="3"/>
      <c r="B1076" s="3"/>
      <c r="C1076" s="3"/>
      <c r="D1076" s="31"/>
      <c r="E1076" s="31"/>
      <c r="F1076" s="3"/>
      <c r="G1076" s="3"/>
      <c r="H1076" s="3"/>
      <c r="I1076" s="3"/>
      <c r="J1076" s="3"/>
      <c r="K1076" s="3"/>
      <c r="L1076" s="3"/>
      <c r="M1076" s="3"/>
      <c r="N1076" s="3"/>
      <c r="O1076" s="3"/>
      <c r="P1076" s="3"/>
      <c r="Q1076" s="3"/>
      <c r="R1076" s="3"/>
      <c r="S1076" s="3"/>
      <c r="T1076" s="3"/>
      <c r="U1076" s="3"/>
      <c r="V1076" s="3"/>
      <c r="W1076" s="3"/>
      <c r="X1076" s="3"/>
      <c r="Y1076" s="3"/>
      <c r="Z1076" s="3"/>
      <c r="AA1076" s="36"/>
    </row>
    <row r="1077" spans="1:27">
      <c r="A1077" s="3"/>
      <c r="B1077" s="3"/>
      <c r="C1077" s="3"/>
      <c r="D1077" s="31"/>
      <c r="E1077" s="31"/>
      <c r="F1077" s="3"/>
      <c r="G1077" s="3"/>
      <c r="H1077" s="3"/>
      <c r="I1077" s="3"/>
      <c r="J1077" s="3"/>
      <c r="K1077" s="3"/>
      <c r="L1077" s="3"/>
      <c r="M1077" s="3"/>
      <c r="N1077" s="3"/>
      <c r="O1077" s="3"/>
      <c r="P1077" s="3"/>
      <c r="Q1077" s="3"/>
      <c r="R1077" s="3"/>
      <c r="S1077" s="3"/>
      <c r="T1077" s="3"/>
      <c r="U1077" s="3"/>
      <c r="V1077" s="3"/>
      <c r="W1077" s="3"/>
      <c r="X1077" s="3"/>
      <c r="Y1077" s="3"/>
      <c r="Z1077" s="3"/>
      <c r="AA1077" s="36"/>
    </row>
    <row r="1078" spans="1:27">
      <c r="A1078" s="3"/>
      <c r="B1078" s="3"/>
      <c r="C1078" s="3"/>
      <c r="D1078" s="31"/>
      <c r="E1078" s="31"/>
      <c r="F1078" s="3"/>
      <c r="G1078" s="3"/>
      <c r="H1078" s="3"/>
      <c r="I1078" s="3"/>
      <c r="J1078" s="3"/>
      <c r="K1078" s="3"/>
      <c r="L1078" s="3"/>
      <c r="M1078" s="3"/>
      <c r="N1078" s="3"/>
      <c r="O1078" s="3"/>
      <c r="P1078" s="3"/>
      <c r="Q1078" s="3"/>
      <c r="R1078" s="3"/>
      <c r="S1078" s="3"/>
      <c r="T1078" s="3"/>
      <c r="U1078" s="3"/>
      <c r="V1078" s="3"/>
      <c r="W1078" s="3"/>
      <c r="X1078" s="3"/>
      <c r="Y1078" s="3"/>
      <c r="Z1078" s="3"/>
      <c r="AA1078" s="36"/>
    </row>
    <row r="1079" spans="1:27">
      <c r="A1079" s="3"/>
      <c r="B1079" s="3"/>
      <c r="C1079" s="3"/>
      <c r="D1079" s="31"/>
      <c r="E1079" s="31"/>
      <c r="F1079" s="3"/>
      <c r="G1079" s="3"/>
      <c r="H1079" s="3"/>
      <c r="I1079" s="3"/>
      <c r="J1079" s="3"/>
      <c r="K1079" s="3"/>
      <c r="L1079" s="3"/>
      <c r="M1079" s="3"/>
      <c r="N1079" s="3"/>
      <c r="O1079" s="3"/>
      <c r="P1079" s="3"/>
      <c r="Q1079" s="3"/>
      <c r="R1079" s="3"/>
      <c r="S1079" s="3"/>
      <c r="T1079" s="3"/>
      <c r="U1079" s="3"/>
      <c r="V1079" s="3"/>
      <c r="W1079" s="3"/>
      <c r="X1079" s="3"/>
      <c r="Y1079" s="3"/>
      <c r="Z1079" s="3"/>
      <c r="AA1079" s="36"/>
    </row>
    <row r="1080" spans="1:27">
      <c r="A1080" s="3"/>
      <c r="B1080" s="3"/>
      <c r="C1080" s="3"/>
      <c r="D1080" s="31"/>
      <c r="E1080" s="31"/>
      <c r="F1080" s="3"/>
      <c r="G1080" s="3"/>
      <c r="H1080" s="3"/>
      <c r="I1080" s="3"/>
      <c r="J1080" s="3"/>
      <c r="K1080" s="3"/>
      <c r="L1080" s="3"/>
      <c r="M1080" s="3"/>
      <c r="N1080" s="3"/>
      <c r="O1080" s="3"/>
      <c r="P1080" s="3"/>
      <c r="Q1080" s="3"/>
      <c r="R1080" s="3"/>
      <c r="S1080" s="3"/>
      <c r="T1080" s="3"/>
      <c r="U1080" s="3"/>
      <c r="V1080" s="3"/>
      <c r="W1080" s="3"/>
      <c r="X1080" s="3"/>
      <c r="Y1080" s="3"/>
      <c r="Z1080" s="3"/>
      <c r="AA1080" s="36"/>
    </row>
    <row r="1081" spans="1:27">
      <c r="A1081" s="3"/>
      <c r="B1081" s="3"/>
      <c r="C1081" s="3"/>
      <c r="D1081" s="31"/>
      <c r="E1081" s="31"/>
      <c r="F1081" s="3"/>
      <c r="G1081" s="3"/>
      <c r="H1081" s="3"/>
      <c r="I1081" s="3"/>
      <c r="J1081" s="3"/>
      <c r="K1081" s="3"/>
      <c r="L1081" s="3"/>
      <c r="M1081" s="3"/>
      <c r="N1081" s="3"/>
      <c r="O1081" s="3"/>
      <c r="P1081" s="3"/>
      <c r="Q1081" s="3"/>
      <c r="R1081" s="3"/>
      <c r="S1081" s="3"/>
      <c r="T1081" s="3"/>
      <c r="U1081" s="3"/>
      <c r="V1081" s="3"/>
      <c r="W1081" s="3"/>
      <c r="X1081" s="3"/>
      <c r="Y1081" s="3"/>
      <c r="Z1081" s="3"/>
      <c r="AA1081" s="36"/>
    </row>
    <row r="1082" spans="1:27">
      <c r="A1082" s="3"/>
      <c r="B1082" s="3"/>
      <c r="C1082" s="3"/>
      <c r="D1082" s="31"/>
      <c r="E1082" s="31"/>
      <c r="F1082" s="3"/>
      <c r="G1082" s="3"/>
      <c r="H1082" s="3"/>
      <c r="I1082" s="3"/>
      <c r="J1082" s="3"/>
      <c r="K1082" s="3"/>
      <c r="L1082" s="3"/>
      <c r="M1082" s="3"/>
      <c r="N1082" s="3"/>
      <c r="O1082" s="3"/>
      <c r="P1082" s="3"/>
      <c r="Q1082" s="3"/>
      <c r="R1082" s="3"/>
      <c r="S1082" s="3"/>
      <c r="T1082" s="3"/>
      <c r="U1082" s="3"/>
      <c r="V1082" s="3"/>
      <c r="W1082" s="3"/>
      <c r="X1082" s="3"/>
      <c r="Y1082" s="3"/>
      <c r="Z1082" s="3"/>
      <c r="AA1082" s="36"/>
    </row>
    <row r="1083" spans="1:27">
      <c r="A1083" s="3"/>
      <c r="B1083" s="3"/>
      <c r="C1083" s="3"/>
      <c r="D1083" s="31"/>
      <c r="E1083" s="31"/>
      <c r="F1083" s="3"/>
      <c r="G1083" s="3"/>
      <c r="H1083" s="3"/>
      <c r="I1083" s="3"/>
      <c r="J1083" s="3"/>
      <c r="K1083" s="3"/>
      <c r="L1083" s="3"/>
      <c r="M1083" s="3"/>
      <c r="N1083" s="3"/>
      <c r="O1083" s="3"/>
      <c r="P1083" s="3"/>
      <c r="Q1083" s="3"/>
      <c r="R1083" s="3"/>
      <c r="S1083" s="3"/>
      <c r="T1083" s="3"/>
      <c r="U1083" s="3"/>
      <c r="V1083" s="3"/>
      <c r="W1083" s="3"/>
      <c r="X1083" s="3"/>
      <c r="Y1083" s="3"/>
      <c r="Z1083" s="3"/>
      <c r="AA1083" s="36"/>
    </row>
    <row r="1084" spans="1:27">
      <c r="A1084" s="3"/>
      <c r="B1084" s="3"/>
      <c r="C1084" s="3"/>
      <c r="D1084" s="31"/>
      <c r="E1084" s="31"/>
      <c r="F1084" s="3"/>
      <c r="G1084" s="3"/>
      <c r="H1084" s="3"/>
      <c r="I1084" s="3"/>
      <c r="J1084" s="3"/>
      <c r="K1084" s="3"/>
      <c r="L1084" s="3"/>
      <c r="M1084" s="3"/>
      <c r="N1084" s="3"/>
      <c r="O1084" s="3"/>
      <c r="P1084" s="3"/>
      <c r="Q1084" s="3"/>
      <c r="R1084" s="3"/>
      <c r="S1084" s="3"/>
      <c r="T1084" s="3"/>
      <c r="U1084" s="3"/>
      <c r="V1084" s="3"/>
      <c r="W1084" s="3"/>
      <c r="X1084" s="3"/>
      <c r="Y1084" s="3"/>
      <c r="Z1084" s="3"/>
      <c r="AA1084" s="36"/>
    </row>
    <row r="1085" spans="1:27">
      <c r="A1085" s="3"/>
      <c r="B1085" s="3"/>
      <c r="C1085" s="3"/>
      <c r="D1085" s="31"/>
      <c r="E1085" s="31"/>
      <c r="F1085" s="3"/>
      <c r="G1085" s="3"/>
      <c r="H1085" s="3"/>
      <c r="I1085" s="3"/>
      <c r="J1085" s="3"/>
      <c r="K1085" s="3"/>
      <c r="L1085" s="3"/>
      <c r="M1085" s="3"/>
      <c r="N1085" s="3"/>
      <c r="O1085" s="3"/>
      <c r="P1085" s="3"/>
      <c r="Q1085" s="3"/>
      <c r="R1085" s="3"/>
      <c r="S1085" s="3"/>
      <c r="T1085" s="3"/>
      <c r="U1085" s="3"/>
      <c r="V1085" s="3"/>
      <c r="W1085" s="3"/>
      <c r="X1085" s="3"/>
      <c r="Y1085" s="3"/>
      <c r="Z1085" s="3"/>
      <c r="AA1085" s="36"/>
    </row>
    <row r="1086" spans="1:27">
      <c r="A1086" s="3"/>
      <c r="B1086" s="3"/>
      <c r="C1086" s="3"/>
      <c r="D1086" s="31"/>
      <c r="E1086" s="31"/>
      <c r="F1086" s="3"/>
      <c r="G1086" s="3"/>
      <c r="H1086" s="3"/>
      <c r="I1086" s="3"/>
      <c r="J1086" s="3"/>
      <c r="K1086" s="3"/>
      <c r="L1086" s="3"/>
      <c r="M1086" s="3"/>
      <c r="N1086" s="3"/>
      <c r="O1086" s="3"/>
      <c r="P1086" s="3"/>
      <c r="Q1086" s="3"/>
      <c r="R1086" s="3"/>
      <c r="S1086" s="3"/>
      <c r="T1086" s="3"/>
      <c r="U1086" s="3"/>
      <c r="V1086" s="3"/>
      <c r="W1086" s="3"/>
      <c r="X1086" s="3"/>
      <c r="Y1086" s="3"/>
      <c r="Z1086" s="3"/>
      <c r="AA1086" s="36"/>
    </row>
    <row r="1087" spans="1:27">
      <c r="A1087" s="3"/>
      <c r="B1087" s="3"/>
      <c r="C1087" s="3"/>
      <c r="D1087" s="31"/>
      <c r="E1087" s="31"/>
      <c r="F1087" s="3"/>
      <c r="G1087" s="3"/>
      <c r="H1087" s="3"/>
      <c r="I1087" s="3"/>
      <c r="J1087" s="3"/>
      <c r="K1087" s="3"/>
      <c r="L1087" s="3"/>
      <c r="M1087" s="3"/>
      <c r="N1087" s="3"/>
      <c r="O1087" s="3"/>
      <c r="P1087" s="3"/>
      <c r="Q1087" s="3"/>
      <c r="R1087" s="3"/>
      <c r="S1087" s="3"/>
      <c r="T1087" s="3"/>
      <c r="U1087" s="3"/>
      <c r="V1087" s="3"/>
      <c r="W1087" s="3"/>
      <c r="X1087" s="3"/>
      <c r="Y1087" s="3"/>
      <c r="Z1087" s="3"/>
      <c r="AA1087" s="36"/>
    </row>
    <row r="1088" spans="1:27">
      <c r="A1088" s="3"/>
      <c r="B1088" s="3"/>
      <c r="C1088" s="3"/>
      <c r="D1088" s="31"/>
      <c r="E1088" s="31"/>
      <c r="F1088" s="3"/>
      <c r="G1088" s="3"/>
      <c r="H1088" s="3"/>
      <c r="I1088" s="3"/>
      <c r="J1088" s="3"/>
      <c r="K1088" s="3"/>
      <c r="L1088" s="3"/>
      <c r="M1088" s="3"/>
      <c r="N1088" s="3"/>
      <c r="O1088" s="3"/>
      <c r="P1088" s="3"/>
      <c r="Q1088" s="3"/>
      <c r="R1088" s="3"/>
      <c r="S1088" s="3"/>
      <c r="T1088" s="3"/>
      <c r="U1088" s="3"/>
      <c r="V1088" s="3"/>
      <c r="W1088" s="3"/>
      <c r="X1088" s="3"/>
      <c r="Y1088" s="3"/>
      <c r="Z1088" s="3"/>
      <c r="AA1088" s="36"/>
    </row>
    <row r="1089" spans="1:27">
      <c r="A1089" s="3"/>
      <c r="B1089" s="3"/>
      <c r="C1089" s="3"/>
      <c r="D1089" s="31"/>
      <c r="E1089" s="31"/>
      <c r="F1089" s="3"/>
      <c r="G1089" s="3"/>
      <c r="H1089" s="3"/>
      <c r="I1089" s="3"/>
      <c r="J1089" s="3"/>
      <c r="K1089" s="3"/>
      <c r="L1089" s="3"/>
      <c r="M1089" s="3"/>
      <c r="N1089" s="3"/>
      <c r="O1089" s="3"/>
      <c r="P1089" s="3"/>
      <c r="Q1089" s="3"/>
      <c r="R1089" s="3"/>
      <c r="S1089" s="3"/>
      <c r="T1089" s="3"/>
      <c r="U1089" s="3"/>
      <c r="V1089" s="3"/>
      <c r="W1089" s="3"/>
      <c r="X1089" s="3"/>
      <c r="Y1089" s="3"/>
      <c r="Z1089" s="3"/>
      <c r="AA1089" s="36"/>
    </row>
    <row r="1090" spans="1:27">
      <c r="A1090" s="3"/>
      <c r="B1090" s="3"/>
      <c r="C1090" s="3"/>
      <c r="D1090" s="31"/>
      <c r="E1090" s="31"/>
      <c r="F1090" s="3"/>
      <c r="G1090" s="3"/>
      <c r="H1090" s="3"/>
      <c r="I1090" s="3"/>
      <c r="J1090" s="3"/>
      <c r="K1090" s="3"/>
      <c r="L1090" s="3"/>
      <c r="M1090" s="3"/>
      <c r="N1090" s="3"/>
      <c r="O1090" s="3"/>
      <c r="P1090" s="3"/>
      <c r="Q1090" s="3"/>
      <c r="R1090" s="3"/>
      <c r="S1090" s="3"/>
      <c r="T1090" s="3"/>
      <c r="U1090" s="3"/>
      <c r="V1090" s="3"/>
      <c r="W1090" s="3"/>
      <c r="X1090" s="3"/>
      <c r="Y1090" s="3"/>
      <c r="Z1090" s="3"/>
      <c r="AA1090" s="36"/>
    </row>
    <row r="1091" spans="1:27">
      <c r="A1091" s="3"/>
      <c r="B1091" s="3"/>
      <c r="C1091" s="3"/>
      <c r="D1091" s="31"/>
      <c r="E1091" s="31"/>
      <c r="F1091" s="3"/>
      <c r="G1091" s="3"/>
      <c r="H1091" s="3"/>
      <c r="I1091" s="3"/>
      <c r="J1091" s="3"/>
      <c r="K1091" s="3"/>
      <c r="L1091" s="3"/>
      <c r="M1091" s="3"/>
      <c r="N1091" s="3"/>
      <c r="O1091" s="3"/>
      <c r="P1091" s="3"/>
      <c r="Q1091" s="3"/>
      <c r="R1091" s="3"/>
      <c r="S1091" s="3"/>
      <c r="T1091" s="3"/>
      <c r="U1091" s="3"/>
      <c r="V1091" s="3"/>
      <c r="W1091" s="3"/>
      <c r="X1091" s="3"/>
      <c r="Y1091" s="3"/>
      <c r="Z1091" s="3"/>
      <c r="AA1091" s="36"/>
    </row>
    <row r="1092" spans="1:27">
      <c r="A1092" s="3"/>
      <c r="B1092" s="3"/>
      <c r="C1092" s="3"/>
      <c r="D1092" s="31"/>
      <c r="E1092" s="31"/>
      <c r="F1092" s="3"/>
      <c r="G1092" s="3"/>
      <c r="H1092" s="3"/>
      <c r="I1092" s="3"/>
      <c r="J1092" s="3"/>
      <c r="K1092" s="3"/>
      <c r="L1092" s="3"/>
      <c r="M1092" s="3"/>
      <c r="N1092" s="3"/>
      <c r="O1092" s="3"/>
      <c r="P1092" s="3"/>
      <c r="Q1092" s="3"/>
      <c r="R1092" s="3"/>
      <c r="S1092" s="3"/>
      <c r="T1092" s="3"/>
      <c r="U1092" s="3"/>
      <c r="V1092" s="3"/>
      <c r="W1092" s="3"/>
      <c r="X1092" s="3"/>
      <c r="Y1092" s="3"/>
      <c r="Z1092" s="3"/>
      <c r="AA1092" s="36"/>
    </row>
    <row r="1093" spans="1:27">
      <c r="A1093" s="3"/>
      <c r="B1093" s="3"/>
      <c r="C1093" s="3"/>
      <c r="D1093" s="31"/>
      <c r="E1093" s="31"/>
      <c r="F1093" s="3"/>
      <c r="G1093" s="3"/>
      <c r="H1093" s="3"/>
      <c r="I1093" s="3"/>
      <c r="J1093" s="3"/>
      <c r="K1093" s="3"/>
      <c r="L1093" s="3"/>
      <c r="M1093" s="3"/>
      <c r="N1093" s="3"/>
      <c r="O1093" s="3"/>
      <c r="P1093" s="3"/>
      <c r="Q1093" s="3"/>
      <c r="R1093" s="3"/>
      <c r="S1093" s="3"/>
      <c r="T1093" s="3"/>
      <c r="U1093" s="3"/>
      <c r="V1093" s="3"/>
      <c r="W1093" s="3"/>
      <c r="X1093" s="3"/>
      <c r="Y1093" s="3"/>
      <c r="Z1093" s="3"/>
      <c r="AA1093" s="36"/>
    </row>
    <row r="1094" spans="1:27">
      <c r="A1094" s="3"/>
      <c r="B1094" s="3"/>
      <c r="C1094" s="3"/>
      <c r="D1094" s="31"/>
      <c r="E1094" s="31"/>
      <c r="F1094" s="3"/>
      <c r="G1094" s="3"/>
      <c r="H1094" s="3"/>
      <c r="I1094" s="3"/>
      <c r="J1094" s="3"/>
      <c r="K1094" s="3"/>
      <c r="L1094" s="3"/>
      <c r="M1094" s="3"/>
      <c r="N1094" s="3"/>
      <c r="O1094" s="3"/>
      <c r="P1094" s="3"/>
      <c r="Q1094" s="3"/>
      <c r="R1094" s="3"/>
      <c r="S1094" s="3"/>
      <c r="T1094" s="3"/>
      <c r="U1094" s="3"/>
      <c r="V1094" s="3"/>
      <c r="W1094" s="3"/>
      <c r="X1094" s="3"/>
      <c r="Y1094" s="3"/>
      <c r="Z1094" s="3"/>
      <c r="AA1094" s="36"/>
    </row>
    <row r="1095" spans="1:27">
      <c r="A1095" s="3"/>
      <c r="B1095" s="3"/>
      <c r="C1095" s="3"/>
      <c r="D1095" s="31"/>
      <c r="E1095" s="31"/>
      <c r="F1095" s="3"/>
      <c r="G1095" s="3"/>
      <c r="H1095" s="3"/>
      <c r="I1095" s="3"/>
      <c r="J1095" s="3"/>
      <c r="K1095" s="3"/>
      <c r="L1095" s="3"/>
      <c r="M1095" s="3"/>
      <c r="N1095" s="3"/>
      <c r="O1095" s="3"/>
      <c r="P1095" s="3"/>
      <c r="Q1095" s="3"/>
      <c r="R1095" s="3"/>
      <c r="S1095" s="3"/>
      <c r="T1095" s="3"/>
      <c r="U1095" s="3"/>
      <c r="V1095" s="3"/>
      <c r="W1095" s="3"/>
      <c r="X1095" s="3"/>
      <c r="Y1095" s="3"/>
      <c r="Z1095" s="3"/>
      <c r="AA1095" s="36"/>
    </row>
    <row r="1096" spans="1:27">
      <c r="A1096" s="3"/>
      <c r="B1096" s="3"/>
      <c r="C1096" s="3"/>
      <c r="D1096" s="31"/>
      <c r="E1096" s="31"/>
      <c r="F1096" s="3"/>
      <c r="G1096" s="3"/>
      <c r="H1096" s="3"/>
      <c r="I1096" s="3"/>
      <c r="J1096" s="3"/>
      <c r="K1096" s="3"/>
      <c r="L1096" s="3"/>
      <c r="M1096" s="3"/>
      <c r="N1096" s="3"/>
      <c r="O1096" s="3"/>
      <c r="P1096" s="3"/>
      <c r="Q1096" s="3"/>
      <c r="R1096" s="3"/>
      <c r="S1096" s="3"/>
      <c r="T1096" s="3"/>
      <c r="U1096" s="3"/>
      <c r="V1096" s="3"/>
      <c r="W1096" s="3"/>
      <c r="X1096" s="3"/>
      <c r="Y1096" s="3"/>
      <c r="Z1096" s="3"/>
      <c r="AA1096" s="36"/>
    </row>
    <row r="1097" ht="35.25" customHeight="1" spans="1:27">
      <c r="A1097" s="3"/>
      <c r="B1097" s="3"/>
      <c r="C1097" s="3"/>
      <c r="D1097" s="31"/>
      <c r="E1097" s="31"/>
      <c r="F1097" s="3"/>
      <c r="G1097" s="3"/>
      <c r="H1097" s="3"/>
      <c r="I1097" s="3"/>
      <c r="J1097" s="3"/>
      <c r="K1097" s="3"/>
      <c r="L1097" s="3"/>
      <c r="M1097" s="3"/>
      <c r="N1097" s="3"/>
      <c r="O1097" s="3"/>
      <c r="P1097" s="3"/>
      <c r="Q1097" s="3"/>
      <c r="R1097" s="3"/>
      <c r="S1097" s="3"/>
      <c r="T1097" s="3"/>
      <c r="U1097" s="3"/>
      <c r="V1097" s="3"/>
      <c r="W1097" s="3"/>
      <c r="X1097" s="3"/>
      <c r="Y1097" s="3"/>
      <c r="Z1097" s="3"/>
      <c r="AA1097" s="36"/>
    </row>
    <row r="1098" s="30" customFormat="1" spans="1:61">
      <c r="A1098" s="3"/>
      <c r="B1098" s="3"/>
      <c r="C1098" s="3"/>
      <c r="D1098" s="31"/>
      <c r="E1098" s="31"/>
      <c r="F1098" s="3"/>
      <c r="G1098" s="3"/>
      <c r="H1098" s="3"/>
      <c r="I1098" s="3"/>
      <c r="J1098" s="3"/>
      <c r="K1098" s="3"/>
      <c r="L1098" s="3"/>
      <c r="M1098" s="3"/>
      <c r="N1098" s="3"/>
      <c r="O1098" s="3"/>
      <c r="P1098" s="3"/>
      <c r="Q1098" s="3"/>
      <c r="R1098" s="3"/>
      <c r="S1098" s="3"/>
      <c r="T1098" s="3"/>
      <c r="U1098" s="3"/>
      <c r="V1098" s="3"/>
      <c r="W1098" s="3"/>
      <c r="X1098" s="3"/>
      <c r="Y1098" s="3"/>
      <c r="Z1098" s="3"/>
      <c r="AA1098" s="36"/>
      <c r="AC1098" s="43"/>
      <c r="AE1098" s="29"/>
      <c r="AF1098" s="29"/>
      <c r="AG1098" s="29"/>
      <c r="AH1098" s="44"/>
      <c r="AI1098" s="44"/>
      <c r="AJ1098" s="43"/>
      <c r="AK1098" s="43"/>
      <c r="AL1098" s="43"/>
      <c r="AM1098" s="43"/>
      <c r="AN1098" s="43"/>
      <c r="AO1098" s="43"/>
      <c r="AP1098" s="43"/>
      <c r="AQ1098" s="43"/>
      <c r="AR1098" s="43"/>
      <c r="AS1098" s="43"/>
      <c r="AT1098" s="43"/>
      <c r="AU1098" s="43"/>
      <c r="AV1098" s="43"/>
      <c r="AW1098" s="43"/>
      <c r="AX1098" s="43"/>
      <c r="AY1098" s="43"/>
      <c r="AZ1098" s="43"/>
      <c r="BA1098" s="43"/>
      <c r="BB1098" s="43"/>
      <c r="BC1098" s="43"/>
      <c r="BD1098" s="43"/>
      <c r="BE1098" s="43"/>
      <c r="BF1098" s="43"/>
      <c r="BG1098" s="43"/>
      <c r="BH1098" s="43"/>
      <c r="BI1098" s="43"/>
    </row>
  </sheetData>
  <pageMargins left="0.75" right="0.75" top="1" bottom="1" header="0.5" footer="0.5"/>
  <pageSetup paperSize="9" orientation="portrait" horizontalDpi="203" verticalDpi="2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5"/>
  <dimension ref="A1:H1056"/>
  <sheetViews>
    <sheetView workbookViewId="0">
      <selection activeCell="A4" sqref="A4"/>
    </sheetView>
  </sheetViews>
  <sheetFormatPr defaultColWidth="9" defaultRowHeight="12.75" outlineLevelCol="7"/>
  <cols>
    <col min="1" max="1" width="20.1428571428571" style="3" customWidth="1"/>
    <col min="2" max="3" width="21.2857142857143" style="3" customWidth="1"/>
    <col min="5" max="5" width="19.7142857142857" style="4" customWidth="1"/>
    <col min="7" max="7" width="23.7142857142857" customWidth="1"/>
    <col min="8" max="8" width="29.1428571428571" customWidth="1"/>
  </cols>
  <sheetData>
    <row r="1" ht="33.75" customHeight="1" spans="1:8">
      <c r="A1" s="5" t="s">
        <v>11627</v>
      </c>
      <c r="B1" s="5" t="s">
        <v>12752</v>
      </c>
      <c r="C1" s="5" t="s">
        <v>12753</v>
      </c>
      <c r="D1" s="25" t="s">
        <v>11504</v>
      </c>
      <c r="G1" s="28" t="s">
        <v>11630</v>
      </c>
      <c r="H1" s="28" t="e">
        <f>+IF(SUM(E:E)=0,"OK","Codici stato opera non accettabili")</f>
        <v>#N/A</v>
      </c>
    </row>
    <row r="2" ht="33.75" customHeight="1" spans="1:8">
      <c r="A2" s="6" t="s">
        <v>11631</v>
      </c>
      <c r="B2" s="6" t="s">
        <v>12754</v>
      </c>
      <c r="C2" s="6" t="s">
        <v>12755</v>
      </c>
      <c r="D2" s="26"/>
      <c r="G2" s="20" t="s">
        <v>11634</v>
      </c>
      <c r="H2" s="20">
        <f>+COUNTA(A:A)+COUNTA(B:B)+COUNTA(C:C)-9</f>
        <v>0</v>
      </c>
    </row>
    <row r="3" ht="38.25" customHeight="1" spans="1:5">
      <c r="A3" s="7" t="s">
        <v>12756</v>
      </c>
      <c r="B3" s="7" t="s">
        <v>12757</v>
      </c>
      <c r="C3" s="7" t="s">
        <v>12758</v>
      </c>
      <c r="D3" s="27"/>
      <c r="E3" s="10" t="s">
        <v>12705</v>
      </c>
    </row>
    <row r="4" spans="5:5">
      <c r="E4" s="29" t="e">
        <f>+IF(VLOOKUP(A4,Scaricatori!B:X,23,FALSE)&lt;3,0,1)</f>
        <v>#N/A</v>
      </c>
    </row>
    <row r="5" spans="5:5">
      <c r="E5" s="29"/>
    </row>
    <row r="6" spans="5:5">
      <c r="E6" s="29"/>
    </row>
    <row r="7" spans="5:5">
      <c r="E7" s="29"/>
    </row>
    <row r="8" spans="5:5">
      <c r="E8" s="29"/>
    </row>
    <row r="9" spans="5:5">
      <c r="E9" s="29"/>
    </row>
    <row r="10" spans="5:5">
      <c r="E10" s="29"/>
    </row>
    <row r="11" spans="5:5">
      <c r="E11" s="29"/>
    </row>
    <row r="12" spans="5:5">
      <c r="E12" s="29"/>
    </row>
    <row r="13" spans="5:5">
      <c r="E13" s="29"/>
    </row>
    <row r="14" spans="5:5">
      <c r="E14" s="29"/>
    </row>
    <row r="15" spans="5:5">
      <c r="E15" s="29"/>
    </row>
    <row r="16" spans="5:5">
      <c r="E16" s="29"/>
    </row>
    <row r="17" spans="5:5">
      <c r="E17" s="29"/>
    </row>
    <row r="18" spans="5:5">
      <c r="E18" s="29"/>
    </row>
    <row r="19" spans="5:5">
      <c r="E19" s="29"/>
    </row>
    <row r="20" spans="5:5">
      <c r="E20" s="29"/>
    </row>
    <row r="21" spans="5:5">
      <c r="E21" s="29"/>
    </row>
    <row r="22" spans="5:5">
      <c r="E22" s="29"/>
    </row>
    <row r="23" spans="5:5">
      <c r="E23" s="29"/>
    </row>
    <row r="24" spans="5:5">
      <c r="E24" s="29"/>
    </row>
    <row r="25" spans="5:5">
      <c r="E25" s="29"/>
    </row>
    <row r="26" spans="5:5">
      <c r="E26" s="29"/>
    </row>
    <row r="27" spans="5:5">
      <c r="E27" s="29"/>
    </row>
    <row r="28" spans="5:5">
      <c r="E28" s="29"/>
    </row>
    <row r="29" spans="5:5">
      <c r="E29" s="29"/>
    </row>
    <row r="30" spans="5:5">
      <c r="E30" s="29"/>
    </row>
    <row r="31" spans="5:5">
      <c r="E31" s="29"/>
    </row>
    <row r="32" spans="5:5">
      <c r="E32" s="29"/>
    </row>
    <row r="33" spans="5:5">
      <c r="E33" s="29"/>
    </row>
    <row r="34" spans="5:5">
      <c r="E34" s="29"/>
    </row>
    <row r="35" spans="5:5">
      <c r="E35" s="29"/>
    </row>
    <row r="36" spans="5:5">
      <c r="E36" s="29"/>
    </row>
    <row r="37" spans="5:5">
      <c r="E37" s="29"/>
    </row>
    <row r="38" spans="5:5">
      <c r="E38" s="29"/>
    </row>
    <row r="39" spans="5:5">
      <c r="E39" s="29"/>
    </row>
    <row r="40" spans="5:5">
      <c r="E40" s="29"/>
    </row>
    <row r="41" spans="5:5">
      <c r="E41" s="29"/>
    </row>
    <row r="42" spans="5:5">
      <c r="E42" s="29"/>
    </row>
    <row r="43" spans="5:5">
      <c r="E43" s="29"/>
    </row>
    <row r="44" spans="5:5">
      <c r="E44" s="29"/>
    </row>
    <row r="45" spans="5:5">
      <c r="E45" s="29"/>
    </row>
    <row r="46" spans="5:5">
      <c r="E46" s="29"/>
    </row>
    <row r="47" spans="5:5">
      <c r="E47" s="29"/>
    </row>
    <row r="48" spans="5:5">
      <c r="E48" s="29"/>
    </row>
    <row r="49" spans="5:5">
      <c r="E49" s="29"/>
    </row>
    <row r="50" spans="5:5">
      <c r="E50" s="29"/>
    </row>
    <row r="51" spans="5:5">
      <c r="E51" s="29"/>
    </row>
    <row r="52" spans="5:5">
      <c r="E52" s="29"/>
    </row>
    <row r="53" spans="5:5">
      <c r="E53" s="29"/>
    </row>
    <row r="54" spans="5:5">
      <c r="E54" s="29"/>
    </row>
    <row r="55" spans="5:5">
      <c r="E55" s="29"/>
    </row>
    <row r="56" spans="5:5">
      <c r="E56" s="29"/>
    </row>
    <row r="57" spans="5:5">
      <c r="E57" s="29"/>
    </row>
    <row r="58" spans="5:5">
      <c r="E58" s="29"/>
    </row>
    <row r="59" spans="5:5">
      <c r="E59" s="29"/>
    </row>
    <row r="60" spans="5:5">
      <c r="E60" s="29"/>
    </row>
    <row r="61" spans="5:5">
      <c r="E61" s="29"/>
    </row>
    <row r="62" spans="5:5">
      <c r="E62" s="29"/>
    </row>
    <row r="63" spans="5:5">
      <c r="E63" s="29"/>
    </row>
    <row r="64" spans="5:5">
      <c r="E64" s="29"/>
    </row>
    <row r="65" spans="5:5">
      <c r="E65" s="29"/>
    </row>
    <row r="66" spans="5:5">
      <c r="E66" s="29"/>
    </row>
    <row r="67" spans="5:5">
      <c r="E67" s="29"/>
    </row>
    <row r="68" spans="5:5">
      <c r="E68" s="29"/>
    </row>
    <row r="69" spans="5:5">
      <c r="E69" s="29"/>
    </row>
    <row r="70" spans="5:5">
      <c r="E70" s="29"/>
    </row>
    <row r="71" spans="5:5">
      <c r="E71" s="29"/>
    </row>
    <row r="72" spans="5:5">
      <c r="E72" s="29"/>
    </row>
    <row r="73" spans="5:5">
      <c r="E73" s="29"/>
    </row>
    <row r="74" spans="5:5">
      <c r="E74" s="29"/>
    </row>
    <row r="75" spans="5:5">
      <c r="E75" s="29"/>
    </row>
    <row r="76" spans="5:5">
      <c r="E76" s="29"/>
    </row>
    <row r="77" spans="5:5">
      <c r="E77" s="29"/>
    </row>
    <row r="78" spans="5:5">
      <c r="E78" s="29"/>
    </row>
    <row r="79" spans="5:5">
      <c r="E79" s="29"/>
    </row>
    <row r="80" spans="5:5">
      <c r="E80" s="29"/>
    </row>
    <row r="81" spans="5:5">
      <c r="E81" s="29"/>
    </row>
    <row r="82" spans="5:5">
      <c r="E82" s="29"/>
    </row>
    <row r="83" spans="5:5">
      <c r="E83" s="29"/>
    </row>
    <row r="84" spans="5:5">
      <c r="E84" s="29"/>
    </row>
    <row r="85" spans="5:5">
      <c r="E85" s="29"/>
    </row>
    <row r="86" spans="5:5">
      <c r="E86" s="29"/>
    </row>
    <row r="87" spans="5:5">
      <c r="E87" s="29"/>
    </row>
    <row r="88" spans="5:5">
      <c r="E88" s="29"/>
    </row>
    <row r="89" spans="5:5">
      <c r="E89" s="29"/>
    </row>
    <row r="90" spans="5:5">
      <c r="E90" s="29"/>
    </row>
    <row r="91" spans="5:5">
      <c r="E91" s="29"/>
    </row>
    <row r="92" spans="5:5">
      <c r="E92" s="29"/>
    </row>
    <row r="93" spans="5:5">
      <c r="E93" s="29"/>
    </row>
    <row r="94" spans="5:5">
      <c r="E94" s="29"/>
    </row>
    <row r="95" spans="5:5">
      <c r="E95" s="29"/>
    </row>
    <row r="96" spans="5:5">
      <c r="E96" s="29"/>
    </row>
    <row r="97" spans="5:5">
      <c r="E97" s="29"/>
    </row>
    <row r="98" spans="5:5">
      <c r="E98" s="29"/>
    </row>
    <row r="99" spans="5:5">
      <c r="E99" s="29"/>
    </row>
    <row r="100" spans="5:5">
      <c r="E100" s="29"/>
    </row>
    <row r="101" spans="5:5">
      <c r="E101" s="29"/>
    </row>
    <row r="102" spans="5:5">
      <c r="E102" s="29"/>
    </row>
    <row r="103" spans="5:5">
      <c r="E103" s="29"/>
    </row>
    <row r="104" spans="5:5">
      <c r="E104" s="29"/>
    </row>
    <row r="105" spans="5:5">
      <c r="E105" s="29"/>
    </row>
    <row r="106" spans="5:5">
      <c r="E106" s="29"/>
    </row>
    <row r="107" spans="5:5">
      <c r="E107" s="29"/>
    </row>
    <row r="108" spans="5:5">
      <c r="E108" s="29"/>
    </row>
    <row r="109" spans="5:5">
      <c r="E109" s="29"/>
    </row>
    <row r="110" spans="5:5">
      <c r="E110" s="29"/>
    </row>
    <row r="111" spans="5:5">
      <c r="E111" s="29"/>
    </row>
    <row r="112" spans="5:5">
      <c r="E112" s="29"/>
    </row>
    <row r="113" spans="5:5">
      <c r="E113" s="29"/>
    </row>
    <row r="114" spans="5:5">
      <c r="E114" s="29"/>
    </row>
    <row r="115" spans="5:5">
      <c r="E115" s="29"/>
    </row>
    <row r="116" spans="5:5">
      <c r="E116" s="29"/>
    </row>
    <row r="117" spans="5:5">
      <c r="E117" s="29"/>
    </row>
    <row r="118" spans="5:5">
      <c r="E118" s="29"/>
    </row>
    <row r="119" spans="5:5">
      <c r="E119" s="29"/>
    </row>
    <row r="120" spans="5:5">
      <c r="E120" s="29"/>
    </row>
    <row r="121" spans="5:5">
      <c r="E121" s="29"/>
    </row>
    <row r="122" spans="5:5">
      <c r="E122" s="29"/>
    </row>
    <row r="123" spans="5:5">
      <c r="E123" s="29"/>
    </row>
    <row r="124" spans="5:5">
      <c r="E124" s="29"/>
    </row>
    <row r="125" spans="5:5">
      <c r="E125" s="29"/>
    </row>
    <row r="126" spans="5:5">
      <c r="E126" s="29"/>
    </row>
    <row r="127" spans="5:5">
      <c r="E127" s="29"/>
    </row>
    <row r="128" spans="5:5">
      <c r="E128" s="29"/>
    </row>
    <row r="129" spans="5:5">
      <c r="E129" s="29"/>
    </row>
    <row r="130" spans="5:5">
      <c r="E130" s="29"/>
    </row>
    <row r="131" spans="5:5">
      <c r="E131" s="29"/>
    </row>
    <row r="132" spans="5:5">
      <c r="E132" s="29"/>
    </row>
    <row r="133" spans="5:5">
      <c r="E133" s="29"/>
    </row>
    <row r="134" spans="5:5">
      <c r="E134" s="29"/>
    </row>
    <row r="135" spans="5:5">
      <c r="E135" s="29"/>
    </row>
    <row r="136" spans="5:5">
      <c r="E136" s="29"/>
    </row>
    <row r="137" spans="5:5">
      <c r="E137" s="29"/>
    </row>
    <row r="138" spans="5:5">
      <c r="E138" s="29"/>
    </row>
    <row r="139" spans="5:5">
      <c r="E139" s="29"/>
    </row>
    <row r="140" spans="5:5">
      <c r="E140" s="29"/>
    </row>
    <row r="141" spans="5:5">
      <c r="E141" s="29"/>
    </row>
    <row r="142" spans="5:5">
      <c r="E142" s="29"/>
    </row>
    <row r="143" spans="5:5">
      <c r="E143" s="29"/>
    </row>
    <row r="144" spans="5:5">
      <c r="E144" s="29"/>
    </row>
    <row r="145" spans="5:5">
      <c r="E145" s="29"/>
    </row>
    <row r="146" spans="5:5">
      <c r="E146" s="29"/>
    </row>
    <row r="147" spans="5:5">
      <c r="E147" s="29"/>
    </row>
    <row r="148" spans="5:5">
      <c r="E148" s="29"/>
    </row>
    <row r="149" spans="5:5">
      <c r="E149" s="29"/>
    </row>
    <row r="150" spans="5:5">
      <c r="E150" s="29"/>
    </row>
    <row r="151" spans="5:5">
      <c r="E151" s="29"/>
    </row>
    <row r="152" spans="5:5">
      <c r="E152" s="29"/>
    </row>
    <row r="153" spans="5:5">
      <c r="E153" s="29"/>
    </row>
    <row r="154" spans="5:5">
      <c r="E154" s="29"/>
    </row>
    <row r="155" spans="5:5">
      <c r="E155" s="29"/>
    </row>
    <row r="156" spans="5:5">
      <c r="E156" s="29"/>
    </row>
    <row r="157" spans="5:5">
      <c r="E157" s="29"/>
    </row>
    <row r="158" spans="5:5">
      <c r="E158" s="29"/>
    </row>
    <row r="159" spans="5:5">
      <c r="E159" s="29"/>
    </row>
    <row r="160" spans="5:5">
      <c r="E160" s="29"/>
    </row>
    <row r="161" spans="5:5">
      <c r="E161" s="29"/>
    </row>
    <row r="162" spans="5:5">
      <c r="E162" s="29"/>
    </row>
    <row r="163" spans="5:5">
      <c r="E163" s="29"/>
    </row>
    <row r="164" spans="5:5">
      <c r="E164" s="29"/>
    </row>
    <row r="165" spans="5:5">
      <c r="E165" s="29"/>
    </row>
    <row r="166" spans="5:5">
      <c r="E166" s="29"/>
    </row>
    <row r="167" spans="5:5">
      <c r="E167" s="29"/>
    </row>
    <row r="168" spans="5:5">
      <c r="E168" s="29"/>
    </row>
    <row r="169" spans="5:5">
      <c r="E169" s="29"/>
    </row>
    <row r="170" spans="5:5">
      <c r="E170" s="29"/>
    </row>
    <row r="171" spans="5:5">
      <c r="E171" s="29"/>
    </row>
    <row r="172" spans="5:5">
      <c r="E172" s="29"/>
    </row>
    <row r="173" spans="5:5">
      <c r="E173" s="29"/>
    </row>
    <row r="174" spans="5:5">
      <c r="E174" s="29"/>
    </row>
    <row r="175" spans="5:5">
      <c r="E175" s="29"/>
    </row>
    <row r="176" spans="5:5">
      <c r="E176" s="29"/>
    </row>
    <row r="177" spans="5:5">
      <c r="E177" s="29"/>
    </row>
    <row r="178" spans="5:5">
      <c r="E178" s="29"/>
    </row>
    <row r="179" spans="5:5">
      <c r="E179" s="29"/>
    </row>
    <row r="180" spans="5:5">
      <c r="E180" s="29"/>
    </row>
    <row r="181" spans="5:5">
      <c r="E181" s="29"/>
    </row>
    <row r="182" spans="5:5">
      <c r="E182" s="29"/>
    </row>
    <row r="183" spans="5:5">
      <c r="E183" s="29"/>
    </row>
    <row r="184" spans="5:5">
      <c r="E184" s="29"/>
    </row>
    <row r="185" spans="5:5">
      <c r="E185" s="29"/>
    </row>
    <row r="186" spans="5:5">
      <c r="E186" s="29"/>
    </row>
    <row r="187" spans="5:5">
      <c r="E187" s="29"/>
    </row>
    <row r="188" spans="5:5">
      <c r="E188" s="29"/>
    </row>
    <row r="189" spans="5:5">
      <c r="E189" s="29"/>
    </row>
    <row r="190" spans="5:5">
      <c r="E190" s="29"/>
    </row>
    <row r="191" spans="5:5">
      <c r="E191" s="29"/>
    </row>
    <row r="192" spans="5:5">
      <c r="E192" s="29"/>
    </row>
    <row r="193" spans="5:5">
      <c r="E193" s="29"/>
    </row>
    <row r="194" spans="5:5">
      <c r="E194" s="29"/>
    </row>
    <row r="195" spans="5:5">
      <c r="E195" s="29"/>
    </row>
    <row r="196" spans="5:5">
      <c r="E196" s="29"/>
    </row>
    <row r="197" spans="5:5">
      <c r="E197" s="29"/>
    </row>
    <row r="198" spans="5:5">
      <c r="E198" s="29"/>
    </row>
    <row r="199" spans="5:5">
      <c r="E199" s="29"/>
    </row>
    <row r="200" spans="5:5">
      <c r="E200" s="29"/>
    </row>
    <row r="201" spans="5:5">
      <c r="E201" s="29"/>
    </row>
    <row r="202" spans="5:5">
      <c r="E202" s="29"/>
    </row>
    <row r="203" spans="5:5">
      <c r="E203" s="29"/>
    </row>
    <row r="204" spans="5:5">
      <c r="E204" s="29"/>
    </row>
    <row r="205" spans="5:5">
      <c r="E205" s="29"/>
    </row>
    <row r="206" spans="5:5">
      <c r="E206" s="29"/>
    </row>
    <row r="207" spans="5:5">
      <c r="E207" s="29"/>
    </row>
    <row r="208" spans="5:5">
      <c r="E208" s="29"/>
    </row>
    <row r="209" spans="5:5">
      <c r="E209" s="29"/>
    </row>
    <row r="210" spans="5:5">
      <c r="E210" s="29"/>
    </row>
    <row r="211" spans="5:5">
      <c r="E211" s="29"/>
    </row>
    <row r="212" spans="5:5">
      <c r="E212" s="29"/>
    </row>
    <row r="213" spans="5:5">
      <c r="E213" s="29"/>
    </row>
    <row r="214" spans="5:5">
      <c r="E214" s="29"/>
    </row>
    <row r="215" spans="5:5">
      <c r="E215" s="29"/>
    </row>
    <row r="216" spans="5:5">
      <c r="E216" s="29"/>
    </row>
    <row r="217" spans="5:5">
      <c r="E217" s="29"/>
    </row>
    <row r="218" spans="5:5">
      <c r="E218" s="29"/>
    </row>
    <row r="219" spans="5:5">
      <c r="E219" s="29"/>
    </row>
    <row r="220" spans="5:5">
      <c r="E220" s="29"/>
    </row>
    <row r="221" spans="5:5">
      <c r="E221" s="29"/>
    </row>
    <row r="222" spans="5:5">
      <c r="E222" s="29"/>
    </row>
    <row r="223" spans="5:5">
      <c r="E223" s="29"/>
    </row>
    <row r="224" spans="5:5">
      <c r="E224" s="29"/>
    </row>
    <row r="225" spans="5:5">
      <c r="E225" s="29"/>
    </row>
    <row r="226" spans="5:5">
      <c r="E226" s="29"/>
    </row>
    <row r="227" spans="5:5">
      <c r="E227" s="29"/>
    </row>
    <row r="228" spans="5:5">
      <c r="E228" s="29"/>
    </row>
    <row r="229" spans="5:5">
      <c r="E229" s="29"/>
    </row>
    <row r="230" spans="5:5">
      <c r="E230" s="29"/>
    </row>
    <row r="231" spans="5:5">
      <c r="E231" s="29"/>
    </row>
    <row r="232" spans="5:5">
      <c r="E232" s="29"/>
    </row>
    <row r="233" spans="5:5">
      <c r="E233" s="29"/>
    </row>
    <row r="234" spans="5:5">
      <c r="E234" s="29"/>
    </row>
    <row r="235" spans="5:5">
      <c r="E235" s="29"/>
    </row>
    <row r="236" spans="5:5">
      <c r="E236" s="29"/>
    </row>
    <row r="237" spans="5:5">
      <c r="E237" s="29"/>
    </row>
    <row r="238" spans="5:5">
      <c r="E238" s="29"/>
    </row>
    <row r="239" spans="5:5">
      <c r="E239" s="29"/>
    </row>
    <row r="240" spans="5:5">
      <c r="E240" s="29"/>
    </row>
    <row r="241" spans="5:5">
      <c r="E241" s="29"/>
    </row>
    <row r="242" spans="5:5">
      <c r="E242" s="29"/>
    </row>
    <row r="243" spans="5:5">
      <c r="E243" s="29"/>
    </row>
    <row r="244" spans="5:5">
      <c r="E244" s="29"/>
    </row>
    <row r="245" spans="5:5">
      <c r="E245" s="29"/>
    </row>
    <row r="246" spans="5:5">
      <c r="E246" s="29"/>
    </row>
    <row r="247" spans="5:5">
      <c r="E247" s="29"/>
    </row>
    <row r="248" spans="5:5">
      <c r="E248" s="29"/>
    </row>
    <row r="249" spans="5:5">
      <c r="E249" s="29"/>
    </row>
    <row r="250" spans="5:5">
      <c r="E250" s="29"/>
    </row>
    <row r="251" spans="5:5">
      <c r="E251" s="29"/>
    </row>
    <row r="252" spans="5:5">
      <c r="E252" s="29"/>
    </row>
    <row r="253" spans="5:5">
      <c r="E253" s="29"/>
    </row>
    <row r="254" spans="5:5">
      <c r="E254" s="29"/>
    </row>
    <row r="255" spans="5:5">
      <c r="E255" s="29"/>
    </row>
    <row r="256" spans="5:5">
      <c r="E256" s="29"/>
    </row>
    <row r="257" spans="5:5">
      <c r="E257" s="29"/>
    </row>
    <row r="258" spans="5:5">
      <c r="E258" s="29"/>
    </row>
    <row r="259" spans="5:5">
      <c r="E259" s="29"/>
    </row>
    <row r="260" spans="5:5">
      <c r="E260" s="29"/>
    </row>
    <row r="261" spans="5:5">
      <c r="E261" s="29"/>
    </row>
    <row r="262" spans="5:5">
      <c r="E262" s="29"/>
    </row>
    <row r="263" spans="5:5">
      <c r="E263" s="29"/>
    </row>
    <row r="264" spans="5:5">
      <c r="E264" s="29"/>
    </row>
    <row r="265" spans="5:5">
      <c r="E265" s="29"/>
    </row>
    <row r="266" spans="5:5">
      <c r="E266" s="29"/>
    </row>
    <row r="267" spans="5:5">
      <c r="E267" s="29"/>
    </row>
    <row r="268" spans="5:5">
      <c r="E268" s="29"/>
    </row>
    <row r="269" spans="5:5">
      <c r="E269" s="29"/>
    </row>
    <row r="270" spans="5:5">
      <c r="E270" s="29"/>
    </row>
    <row r="271" spans="5:5">
      <c r="E271" s="29"/>
    </row>
    <row r="272" spans="5:5">
      <c r="E272" s="29"/>
    </row>
    <row r="273" spans="5:5">
      <c r="E273" s="29"/>
    </row>
    <row r="274" spans="5:5">
      <c r="E274" s="29"/>
    </row>
    <row r="275" spans="5:5">
      <c r="E275" s="29"/>
    </row>
    <row r="276" spans="5:5">
      <c r="E276" s="29"/>
    </row>
    <row r="277" spans="5:5">
      <c r="E277" s="29"/>
    </row>
    <row r="278" spans="5:5">
      <c r="E278" s="29"/>
    </row>
    <row r="279" spans="5:5">
      <c r="E279" s="29"/>
    </row>
    <row r="280" spans="5:5">
      <c r="E280" s="29"/>
    </row>
    <row r="281" spans="5:5">
      <c r="E281" s="29"/>
    </row>
    <row r="282" spans="5:5">
      <c r="E282" s="29"/>
    </row>
    <row r="283" spans="5:5">
      <c r="E283" s="29"/>
    </row>
    <row r="284" spans="5:5">
      <c r="E284" s="29"/>
    </row>
    <row r="285" spans="5:5">
      <c r="E285" s="29"/>
    </row>
    <row r="286" spans="5:5">
      <c r="E286" s="29"/>
    </row>
    <row r="287" spans="5:5">
      <c r="E287" s="29"/>
    </row>
    <row r="288" spans="5:5">
      <c r="E288" s="29"/>
    </row>
    <row r="289" spans="5:5">
      <c r="E289" s="29"/>
    </row>
    <row r="290" spans="5:5">
      <c r="E290" s="29"/>
    </row>
    <row r="291" spans="5:5">
      <c r="E291" s="29"/>
    </row>
    <row r="292" spans="5:5">
      <c r="E292" s="29"/>
    </row>
    <row r="293" spans="5:5">
      <c r="E293" s="29"/>
    </row>
    <row r="294" spans="5:5">
      <c r="E294" s="29"/>
    </row>
    <row r="295" spans="5:5">
      <c r="E295" s="29"/>
    </row>
    <row r="296" spans="5:5">
      <c r="E296" s="29"/>
    </row>
    <row r="297" spans="5:5">
      <c r="E297" s="29"/>
    </row>
    <row r="298" spans="5:5">
      <c r="E298" s="29"/>
    </row>
    <row r="299" spans="5:5">
      <c r="E299" s="29"/>
    </row>
    <row r="300" spans="5:5">
      <c r="E300" s="29"/>
    </row>
    <row r="301" spans="5:5">
      <c r="E301" s="29"/>
    </row>
    <row r="302" spans="5:5">
      <c r="E302" s="29"/>
    </row>
    <row r="303" spans="5:5">
      <c r="E303" s="29"/>
    </row>
    <row r="304" spans="5:5">
      <c r="E304" s="29"/>
    </row>
    <row r="305" spans="5:5">
      <c r="E305" s="29"/>
    </row>
    <row r="306" spans="5:5">
      <c r="E306" s="29"/>
    </row>
    <row r="307" spans="5:5">
      <c r="E307" s="29"/>
    </row>
    <row r="308" spans="5:5">
      <c r="E308" s="29"/>
    </row>
    <row r="309" spans="5:5">
      <c r="E309" s="29"/>
    </row>
    <row r="310" spans="5:5">
      <c r="E310" s="29"/>
    </row>
    <row r="311" spans="5:5">
      <c r="E311" s="29"/>
    </row>
    <row r="312" spans="5:5">
      <c r="E312" s="29"/>
    </row>
    <row r="313" spans="5:5">
      <c r="E313" s="29"/>
    </row>
    <row r="314" spans="5:5">
      <c r="E314" s="29"/>
    </row>
    <row r="315" spans="5:5">
      <c r="E315" s="29"/>
    </row>
    <row r="316" spans="5:5">
      <c r="E316" s="29"/>
    </row>
    <row r="317" spans="5:5">
      <c r="E317" s="29"/>
    </row>
    <row r="318" spans="5:5">
      <c r="E318" s="29"/>
    </row>
    <row r="319" spans="5:5">
      <c r="E319" s="29"/>
    </row>
    <row r="320" spans="5:5">
      <c r="E320" s="29"/>
    </row>
    <row r="321" spans="5:5">
      <c r="E321" s="29"/>
    </row>
    <row r="322" spans="5:5">
      <c r="E322" s="29"/>
    </row>
    <row r="323" spans="5:5">
      <c r="E323" s="29"/>
    </row>
    <row r="324" spans="5:5">
      <c r="E324" s="29"/>
    </row>
    <row r="325" spans="5:5">
      <c r="E325" s="29"/>
    </row>
    <row r="326" spans="5:5">
      <c r="E326" s="29"/>
    </row>
    <row r="327" spans="5:5">
      <c r="E327" s="29"/>
    </row>
    <row r="328" spans="5:5">
      <c r="E328" s="29"/>
    </row>
    <row r="329" spans="5:5">
      <c r="E329" s="29"/>
    </row>
    <row r="330" spans="5:5">
      <c r="E330" s="29"/>
    </row>
    <row r="331" spans="5:5">
      <c r="E331" s="29"/>
    </row>
    <row r="332" spans="5:5">
      <c r="E332" s="29"/>
    </row>
    <row r="333" spans="5:5">
      <c r="E333" s="29"/>
    </row>
    <row r="334" spans="5:5">
      <c r="E334" s="29"/>
    </row>
    <row r="335" spans="5:5">
      <c r="E335" s="29"/>
    </row>
    <row r="336" spans="5:5">
      <c r="E336" s="29"/>
    </row>
    <row r="337" spans="5:5">
      <c r="E337" s="29"/>
    </row>
    <row r="338" spans="5:5">
      <c r="E338" s="29"/>
    </row>
    <row r="339" spans="5:5">
      <c r="E339" s="29"/>
    </row>
    <row r="340" spans="5:5">
      <c r="E340" s="29"/>
    </row>
    <row r="341" spans="5:5">
      <c r="E341" s="29"/>
    </row>
    <row r="342" spans="5:5">
      <c r="E342" s="29"/>
    </row>
    <row r="343" spans="5:5">
      <c r="E343" s="29"/>
    </row>
    <row r="344" spans="5:5">
      <c r="E344" s="29"/>
    </row>
    <row r="345" spans="5:5">
      <c r="E345" s="29"/>
    </row>
    <row r="346" spans="5:5">
      <c r="E346" s="29"/>
    </row>
    <row r="347" spans="5:5">
      <c r="E347" s="29"/>
    </row>
    <row r="348" spans="5:5">
      <c r="E348" s="29"/>
    </row>
    <row r="349" spans="5:5">
      <c r="E349" s="29"/>
    </row>
    <row r="350" spans="5:5">
      <c r="E350" s="29"/>
    </row>
    <row r="351" spans="5:5">
      <c r="E351" s="29"/>
    </row>
    <row r="352" spans="5:5">
      <c r="E352" s="29"/>
    </row>
    <row r="353" spans="5:5">
      <c r="E353" s="29"/>
    </row>
    <row r="354" spans="5:5">
      <c r="E354" s="29"/>
    </row>
    <row r="355" spans="5:5">
      <c r="E355" s="29"/>
    </row>
    <row r="356" spans="5:5">
      <c r="E356" s="29"/>
    </row>
    <row r="357" spans="5:5">
      <c r="E357" s="29"/>
    </row>
    <row r="358" spans="5:5">
      <c r="E358" s="29"/>
    </row>
    <row r="359" spans="5:5">
      <c r="E359" s="29"/>
    </row>
    <row r="360" spans="5:5">
      <c r="E360" s="29"/>
    </row>
    <row r="361" spans="5:5">
      <c r="E361" s="29"/>
    </row>
    <row r="362" spans="5:5">
      <c r="E362" s="29"/>
    </row>
    <row r="363" spans="5:5">
      <c r="E363" s="29"/>
    </row>
    <row r="364" spans="5:5">
      <c r="E364" s="29"/>
    </row>
    <row r="365" spans="5:5">
      <c r="E365" s="29"/>
    </row>
    <row r="366" spans="5:5">
      <c r="E366" s="29"/>
    </row>
    <row r="367" spans="5:5">
      <c r="E367" s="29"/>
    </row>
    <row r="368" spans="5:5">
      <c r="E368" s="29"/>
    </row>
    <row r="369" spans="5:5">
      <c r="E369" s="29"/>
    </row>
    <row r="370" spans="5:5">
      <c r="E370" s="29"/>
    </row>
    <row r="371" spans="5:5">
      <c r="E371" s="29"/>
    </row>
    <row r="372" spans="5:5">
      <c r="E372" s="29"/>
    </row>
    <row r="373" spans="5:5">
      <c r="E373" s="29"/>
    </row>
    <row r="374" spans="5:5">
      <c r="E374" s="29"/>
    </row>
    <row r="375" spans="5:5">
      <c r="E375" s="29"/>
    </row>
    <row r="376" spans="5:5">
      <c r="E376" s="29"/>
    </row>
    <row r="377" spans="5:5">
      <c r="E377" s="29"/>
    </row>
    <row r="378" spans="5:5">
      <c r="E378" s="29"/>
    </row>
    <row r="379" spans="5:5">
      <c r="E379" s="29"/>
    </row>
    <row r="380" spans="5:5">
      <c r="E380" s="29"/>
    </row>
    <row r="381" spans="5:5">
      <c r="E381" s="29"/>
    </row>
    <row r="382" spans="5:5">
      <c r="E382" s="29"/>
    </row>
    <row r="383" spans="5:5">
      <c r="E383" s="29"/>
    </row>
    <row r="384" spans="5:5">
      <c r="E384" s="29"/>
    </row>
    <row r="385" spans="5:5">
      <c r="E385" s="29"/>
    </row>
    <row r="386" spans="5:5">
      <c r="E386" s="29"/>
    </row>
    <row r="387" spans="5:5">
      <c r="E387" s="29"/>
    </row>
    <row r="388" spans="5:5">
      <c r="E388" s="29"/>
    </row>
    <row r="389" spans="5:5">
      <c r="E389" s="29"/>
    </row>
    <row r="390" spans="5:5">
      <c r="E390" s="29"/>
    </row>
    <row r="391" spans="5:5">
      <c r="E391" s="29"/>
    </row>
    <row r="392" spans="5:5">
      <c r="E392" s="29"/>
    </row>
    <row r="393" spans="5:5">
      <c r="E393" s="29"/>
    </row>
    <row r="394" spans="5:5">
      <c r="E394" s="29"/>
    </row>
    <row r="395" spans="5:5">
      <c r="E395" s="29"/>
    </row>
    <row r="396" spans="5:5">
      <c r="E396" s="29"/>
    </row>
    <row r="397" spans="5:5">
      <c r="E397" s="29"/>
    </row>
    <row r="398" spans="5:5">
      <c r="E398" s="29"/>
    </row>
    <row r="399" spans="5:5">
      <c r="E399" s="29"/>
    </row>
    <row r="400" spans="5:5">
      <c r="E400" s="29"/>
    </row>
    <row r="401" spans="5:5">
      <c r="E401" s="29"/>
    </row>
    <row r="402" spans="5:5">
      <c r="E402" s="29"/>
    </row>
    <row r="403" spans="5:5">
      <c r="E403" s="29"/>
    </row>
    <row r="404" spans="5:5">
      <c r="E404" s="29"/>
    </row>
    <row r="405" spans="5:5">
      <c r="E405" s="29"/>
    </row>
    <row r="406" spans="5:5">
      <c r="E406" s="29"/>
    </row>
    <row r="407" spans="5:5">
      <c r="E407" s="29"/>
    </row>
    <row r="408" spans="5:5">
      <c r="E408" s="29"/>
    </row>
    <row r="409" spans="5:5">
      <c r="E409" s="29"/>
    </row>
    <row r="410" spans="5:5">
      <c r="E410" s="29"/>
    </row>
    <row r="411" spans="5:5">
      <c r="E411" s="29"/>
    </row>
    <row r="412" spans="5:5">
      <c r="E412" s="29"/>
    </row>
    <row r="413" spans="5:5">
      <c r="E413" s="29"/>
    </row>
    <row r="414" spans="5:5">
      <c r="E414" s="29"/>
    </row>
    <row r="415" spans="5:5">
      <c r="E415" s="29"/>
    </row>
    <row r="416" spans="5:5">
      <c r="E416" s="29"/>
    </row>
    <row r="417" spans="5:5">
      <c r="E417" s="29"/>
    </row>
    <row r="418" spans="5:5">
      <c r="E418" s="29"/>
    </row>
    <row r="419" spans="5:5">
      <c r="E419" s="29"/>
    </row>
    <row r="420" spans="5:5">
      <c r="E420" s="29"/>
    </row>
    <row r="421" spans="5:5">
      <c r="E421" s="29"/>
    </row>
    <row r="422" spans="5:5">
      <c r="E422" s="29"/>
    </row>
    <row r="423" spans="5:5">
      <c r="E423" s="29"/>
    </row>
    <row r="424" spans="5:5">
      <c r="E424" s="29"/>
    </row>
    <row r="425" spans="5:5">
      <c r="E425" s="29"/>
    </row>
    <row r="426" spans="5:5">
      <c r="E426" s="29"/>
    </row>
    <row r="427" spans="5:5">
      <c r="E427" s="29"/>
    </row>
    <row r="428" spans="5:5">
      <c r="E428" s="29"/>
    </row>
    <row r="429" spans="5:5">
      <c r="E429" s="29"/>
    </row>
    <row r="430" spans="5:5">
      <c r="E430" s="29"/>
    </row>
    <row r="431" spans="5:5">
      <c r="E431" s="29"/>
    </row>
    <row r="432" spans="5:5">
      <c r="E432" s="29"/>
    </row>
    <row r="433" spans="5:5">
      <c r="E433" s="29"/>
    </row>
    <row r="434" spans="5:5">
      <c r="E434" s="29"/>
    </row>
    <row r="435" spans="5:5">
      <c r="E435" s="29"/>
    </row>
    <row r="436" spans="5:5">
      <c r="E436" s="29"/>
    </row>
    <row r="437" spans="5:5">
      <c r="E437" s="29"/>
    </row>
    <row r="438" spans="5:5">
      <c r="E438" s="29"/>
    </row>
    <row r="439" spans="5:5">
      <c r="E439" s="29"/>
    </row>
    <row r="440" spans="5:5">
      <c r="E440" s="29"/>
    </row>
    <row r="441" spans="5:5">
      <c r="E441" s="29"/>
    </row>
    <row r="442" spans="5:5">
      <c r="E442" s="29"/>
    </row>
    <row r="443" spans="5:5">
      <c r="E443" s="29"/>
    </row>
    <row r="444" spans="5:5">
      <c r="E444" s="29"/>
    </row>
    <row r="445" spans="5:5">
      <c r="E445" s="29"/>
    </row>
    <row r="446" spans="5:5">
      <c r="E446" s="29"/>
    </row>
    <row r="447" spans="5:5">
      <c r="E447" s="29"/>
    </row>
    <row r="448" spans="5:5">
      <c r="E448" s="29"/>
    </row>
    <row r="449" spans="5:5">
      <c r="E449" s="29"/>
    </row>
    <row r="450" spans="5:5">
      <c r="E450" s="29"/>
    </row>
    <row r="451" spans="5:5">
      <c r="E451" s="29"/>
    </row>
    <row r="452" spans="5:5">
      <c r="E452" s="29"/>
    </row>
    <row r="453" spans="5:5">
      <c r="E453" s="29"/>
    </row>
    <row r="454" spans="5:5">
      <c r="E454" s="29"/>
    </row>
    <row r="455" spans="5:5">
      <c r="E455" s="29"/>
    </row>
    <row r="456" spans="5:5">
      <c r="E456" s="29"/>
    </row>
    <row r="457" spans="5:5">
      <c r="E457" s="29"/>
    </row>
    <row r="458" spans="5:5">
      <c r="E458" s="29"/>
    </row>
    <row r="459" spans="5:5">
      <c r="E459" s="29"/>
    </row>
    <row r="460" spans="5:5">
      <c r="E460" s="29"/>
    </row>
    <row r="461" spans="5:5">
      <c r="E461" s="29"/>
    </row>
    <row r="462" spans="5:5">
      <c r="E462" s="29"/>
    </row>
    <row r="463" spans="5:5">
      <c r="E463" s="29"/>
    </row>
    <row r="464" spans="5:5">
      <c r="E464" s="29"/>
    </row>
    <row r="465" spans="5:5">
      <c r="E465" s="29"/>
    </row>
    <row r="466" spans="5:5">
      <c r="E466" s="29"/>
    </row>
    <row r="467" spans="5:5">
      <c r="E467" s="29"/>
    </row>
    <row r="468" spans="5:5">
      <c r="E468" s="29"/>
    </row>
    <row r="469" spans="5:5">
      <c r="E469" s="29"/>
    </row>
    <row r="470" spans="5:5">
      <c r="E470" s="29"/>
    </row>
    <row r="471" spans="5:5">
      <c r="E471" s="29"/>
    </row>
    <row r="472" spans="5:5">
      <c r="E472" s="29"/>
    </row>
    <row r="473" spans="5:5">
      <c r="E473" s="29"/>
    </row>
    <row r="474" spans="5:5">
      <c r="E474" s="29"/>
    </row>
    <row r="475" spans="5:5">
      <c r="E475" s="29"/>
    </row>
    <row r="476" spans="5:5">
      <c r="E476" s="29"/>
    </row>
    <row r="477" spans="5:5">
      <c r="E477" s="29"/>
    </row>
    <row r="478" spans="5:5">
      <c r="E478" s="29"/>
    </row>
    <row r="479" spans="5:5">
      <c r="E479" s="29"/>
    </row>
    <row r="480" spans="5:5">
      <c r="E480" s="29"/>
    </row>
    <row r="481" spans="5:5">
      <c r="E481" s="29"/>
    </row>
    <row r="482" spans="5:5">
      <c r="E482" s="29"/>
    </row>
    <row r="483" spans="5:5">
      <c r="E483" s="29"/>
    </row>
    <row r="484" spans="5:5">
      <c r="E484" s="29"/>
    </row>
    <row r="485" spans="5:5">
      <c r="E485" s="29"/>
    </row>
    <row r="486" spans="5:5">
      <c r="E486" s="29"/>
    </row>
    <row r="487" spans="5:5">
      <c r="E487" s="29"/>
    </row>
    <row r="488" spans="5:5">
      <c r="E488" s="29"/>
    </row>
    <row r="489" spans="5:5">
      <c r="E489" s="29"/>
    </row>
    <row r="490" spans="5:5">
      <c r="E490" s="29"/>
    </row>
    <row r="491" spans="5:5">
      <c r="E491" s="29"/>
    </row>
    <row r="492" spans="5:5">
      <c r="E492" s="29"/>
    </row>
    <row r="493" spans="5:5">
      <c r="E493" s="29"/>
    </row>
    <row r="494" spans="5:5">
      <c r="E494" s="29"/>
    </row>
    <row r="495" spans="5:5">
      <c r="E495" s="29"/>
    </row>
    <row r="496" spans="5:5">
      <c r="E496" s="29"/>
    </row>
    <row r="497" spans="5:5">
      <c r="E497" s="29"/>
    </row>
    <row r="498" spans="5:5">
      <c r="E498" s="29"/>
    </row>
    <row r="499" spans="5:5">
      <c r="E499" s="29"/>
    </row>
    <row r="500" spans="5:5">
      <c r="E500" s="29"/>
    </row>
    <row r="501" spans="5:5">
      <c r="E501" s="29"/>
    </row>
    <row r="502" spans="5:5">
      <c r="E502" s="29"/>
    </row>
    <row r="503" spans="5:5">
      <c r="E503" s="29"/>
    </row>
    <row r="504" spans="5:5">
      <c r="E504" s="29"/>
    </row>
    <row r="505" spans="5:5">
      <c r="E505" s="29"/>
    </row>
    <row r="506" spans="5:5">
      <c r="E506" s="29"/>
    </row>
    <row r="507" spans="5:5">
      <c r="E507" s="29"/>
    </row>
    <row r="508" spans="5:5">
      <c r="E508" s="29"/>
    </row>
    <row r="509" spans="5:5">
      <c r="E509" s="29"/>
    </row>
    <row r="510" spans="5:5">
      <c r="E510" s="29"/>
    </row>
    <row r="511" spans="5:5">
      <c r="E511" s="29"/>
    </row>
    <row r="512" spans="5:5">
      <c r="E512" s="29"/>
    </row>
    <row r="513" spans="5:5">
      <c r="E513" s="29"/>
    </row>
    <row r="514" spans="5:5">
      <c r="E514" s="29"/>
    </row>
    <row r="515" spans="5:5">
      <c r="E515" s="29"/>
    </row>
    <row r="516" spans="5:5">
      <c r="E516" s="29"/>
    </row>
    <row r="517" spans="5:5">
      <c r="E517" s="29"/>
    </row>
    <row r="518" spans="5:5">
      <c r="E518" s="29"/>
    </row>
    <row r="519" spans="5:5">
      <c r="E519" s="29"/>
    </row>
    <row r="520" spans="5:5">
      <c r="E520" s="29"/>
    </row>
    <row r="521" spans="5:5">
      <c r="E521" s="29"/>
    </row>
    <row r="522" spans="5:5">
      <c r="E522" s="29"/>
    </row>
    <row r="523" spans="5:5">
      <c r="E523" s="29"/>
    </row>
    <row r="524" spans="5:5">
      <c r="E524" s="29"/>
    </row>
    <row r="525" spans="5:5">
      <c r="E525" s="29"/>
    </row>
    <row r="526" spans="5:5">
      <c r="E526" s="29"/>
    </row>
    <row r="527" spans="5:5">
      <c r="E527" s="29"/>
    </row>
    <row r="528" spans="5:5">
      <c r="E528" s="29"/>
    </row>
    <row r="529" spans="5:5">
      <c r="E529" s="29"/>
    </row>
    <row r="530" spans="5:5">
      <c r="E530" s="29"/>
    </row>
    <row r="531" spans="5:5">
      <c r="E531" s="29"/>
    </row>
    <row r="532" spans="5:5">
      <c r="E532" s="29"/>
    </row>
    <row r="533" spans="5:5">
      <c r="E533" s="29"/>
    </row>
    <row r="534" spans="5:5">
      <c r="E534" s="29"/>
    </row>
    <row r="535" spans="5:5">
      <c r="E535" s="29"/>
    </row>
    <row r="536" spans="5:5">
      <c r="E536" s="29"/>
    </row>
    <row r="537" spans="5:5">
      <c r="E537" s="29"/>
    </row>
    <row r="538" spans="5:5">
      <c r="E538" s="29"/>
    </row>
    <row r="539" spans="5:5">
      <c r="E539" s="29"/>
    </row>
    <row r="540" spans="5:5">
      <c r="E540" s="29"/>
    </row>
    <row r="541" spans="5:5">
      <c r="E541" s="29"/>
    </row>
    <row r="542" spans="5:5">
      <c r="E542" s="29"/>
    </row>
    <row r="543" spans="5:5">
      <c r="E543" s="29"/>
    </row>
    <row r="544" spans="5:5">
      <c r="E544" s="29"/>
    </row>
    <row r="545" spans="5:5">
      <c r="E545" s="29"/>
    </row>
    <row r="546" spans="5:5">
      <c r="E546" s="29"/>
    </row>
    <row r="547" spans="5:5">
      <c r="E547" s="29"/>
    </row>
    <row r="548" spans="5:5">
      <c r="E548" s="29"/>
    </row>
    <row r="549" spans="5:5">
      <c r="E549" s="29"/>
    </row>
    <row r="550" spans="5:5">
      <c r="E550" s="29"/>
    </row>
    <row r="551" spans="5:5">
      <c r="E551" s="29"/>
    </row>
    <row r="552" spans="5:5">
      <c r="E552" s="29"/>
    </row>
    <row r="553" spans="5:5">
      <c r="E553" s="29"/>
    </row>
    <row r="554" spans="5:5">
      <c r="E554" s="29"/>
    </row>
    <row r="555" spans="5:5">
      <c r="E555" s="29"/>
    </row>
    <row r="556" spans="5:5">
      <c r="E556" s="29"/>
    </row>
    <row r="557" spans="5:5">
      <c r="E557" s="29"/>
    </row>
    <row r="558" spans="5:5">
      <c r="E558" s="29"/>
    </row>
    <row r="559" spans="5:5">
      <c r="E559" s="29"/>
    </row>
    <row r="560" spans="5:5">
      <c r="E560" s="29"/>
    </row>
    <row r="561" spans="5:5">
      <c r="E561" s="29"/>
    </row>
    <row r="562" spans="5:5">
      <c r="E562" s="29"/>
    </row>
    <row r="563" spans="5:5">
      <c r="E563" s="29"/>
    </row>
    <row r="564" spans="5:5">
      <c r="E564" s="29"/>
    </row>
    <row r="565" spans="5:5">
      <c r="E565" s="29"/>
    </row>
    <row r="566" spans="5:5">
      <c r="E566" s="29"/>
    </row>
    <row r="567" spans="5:5">
      <c r="E567" s="29"/>
    </row>
    <row r="568" spans="5:5">
      <c r="E568" s="29"/>
    </row>
    <row r="569" spans="5:5">
      <c r="E569" s="29"/>
    </row>
    <row r="570" spans="5:5">
      <c r="E570" s="29"/>
    </row>
    <row r="571" spans="5:5">
      <c r="E571" s="29"/>
    </row>
    <row r="572" spans="5:5">
      <c r="E572" s="29"/>
    </row>
    <row r="573" spans="5:5">
      <c r="E573" s="29"/>
    </row>
    <row r="574" spans="5:5">
      <c r="E574" s="29"/>
    </row>
    <row r="575" spans="5:5">
      <c r="E575" s="29"/>
    </row>
    <row r="576" spans="5:5">
      <c r="E576" s="29"/>
    </row>
    <row r="577" spans="5:5">
      <c r="E577" s="29"/>
    </row>
    <row r="578" spans="5:5">
      <c r="E578" s="29"/>
    </row>
    <row r="579" spans="5:5">
      <c r="E579" s="29"/>
    </row>
    <row r="580" spans="5:5">
      <c r="E580" s="29"/>
    </row>
    <row r="581" spans="5:5">
      <c r="E581" s="29"/>
    </row>
    <row r="582" spans="5:5">
      <c r="E582" s="29"/>
    </row>
    <row r="583" spans="5:5">
      <c r="E583" s="29"/>
    </row>
    <row r="584" spans="5:5">
      <c r="E584" s="29"/>
    </row>
    <row r="585" spans="5:5">
      <c r="E585" s="29"/>
    </row>
    <row r="586" spans="5:5">
      <c r="E586" s="29"/>
    </row>
    <row r="587" spans="5:5">
      <c r="E587" s="29"/>
    </row>
    <row r="588" spans="5:5">
      <c r="E588" s="29"/>
    </row>
    <row r="589" spans="5:5">
      <c r="E589" s="29"/>
    </row>
    <row r="590" spans="5:5">
      <c r="E590" s="29"/>
    </row>
    <row r="591" spans="5:5">
      <c r="E591" s="29"/>
    </row>
    <row r="592" spans="5:5">
      <c r="E592" s="29"/>
    </row>
    <row r="593" spans="5:5">
      <c r="E593" s="29"/>
    </row>
    <row r="594" spans="5:5">
      <c r="E594" s="29"/>
    </row>
    <row r="595" spans="5:5">
      <c r="E595" s="29"/>
    </row>
    <row r="596" spans="5:5">
      <c r="E596" s="29"/>
    </row>
    <row r="597" spans="5:5">
      <c r="E597" s="29"/>
    </row>
    <row r="598" spans="5:5">
      <c r="E598" s="29"/>
    </row>
    <row r="599" spans="5:5">
      <c r="E599" s="29"/>
    </row>
    <row r="600" spans="5:5">
      <c r="E600" s="29"/>
    </row>
    <row r="601" spans="5:5">
      <c r="E601" s="29"/>
    </row>
    <row r="602" spans="5:5">
      <c r="E602" s="29"/>
    </row>
    <row r="603" spans="5:5">
      <c r="E603" s="29"/>
    </row>
    <row r="604" spans="5:5">
      <c r="E604" s="29"/>
    </row>
    <row r="605" spans="5:5">
      <c r="E605" s="29"/>
    </row>
    <row r="606" spans="5:5">
      <c r="E606" s="29"/>
    </row>
    <row r="607" spans="5:5">
      <c r="E607" s="29"/>
    </row>
    <row r="608" spans="5:5">
      <c r="E608" s="29"/>
    </row>
    <row r="609" spans="5:5">
      <c r="E609" s="29"/>
    </row>
    <row r="610" spans="5:5">
      <c r="E610" s="29"/>
    </row>
    <row r="611" spans="5:5">
      <c r="E611" s="29"/>
    </row>
    <row r="612" spans="5:5">
      <c r="E612" s="29"/>
    </row>
    <row r="613" spans="5:5">
      <c r="E613" s="29"/>
    </row>
    <row r="614" spans="5:5">
      <c r="E614" s="29"/>
    </row>
    <row r="615" spans="5:5">
      <c r="E615" s="29"/>
    </row>
    <row r="616" spans="5:5">
      <c r="E616" s="29"/>
    </row>
    <row r="617" spans="5:5">
      <c r="E617" s="29"/>
    </row>
    <row r="618" spans="5:5">
      <c r="E618" s="29"/>
    </row>
    <row r="619" spans="5:5">
      <c r="E619" s="29"/>
    </row>
    <row r="620" spans="5:5">
      <c r="E620" s="29"/>
    </row>
    <row r="621" spans="5:5">
      <c r="E621" s="29"/>
    </row>
    <row r="622" spans="5:5">
      <c r="E622" s="29"/>
    </row>
    <row r="623" spans="5:5">
      <c r="E623" s="29"/>
    </row>
    <row r="624" spans="5:5">
      <c r="E624" s="29"/>
    </row>
    <row r="625" spans="5:5">
      <c r="E625" s="29"/>
    </row>
    <row r="626" spans="5:5">
      <c r="E626" s="29"/>
    </row>
    <row r="627" spans="5:5">
      <c r="E627" s="29"/>
    </row>
    <row r="628" spans="5:5">
      <c r="E628" s="29"/>
    </row>
    <row r="629" spans="5:5">
      <c r="E629" s="29"/>
    </row>
    <row r="630" spans="5:5">
      <c r="E630" s="29"/>
    </row>
    <row r="631" spans="5:5">
      <c r="E631" s="29"/>
    </row>
    <row r="632" spans="5:5">
      <c r="E632" s="29"/>
    </row>
    <row r="633" spans="5:5">
      <c r="E633" s="29"/>
    </row>
    <row r="634" spans="5:5">
      <c r="E634" s="29"/>
    </row>
    <row r="635" spans="5:5">
      <c r="E635" s="29"/>
    </row>
    <row r="636" spans="5:5">
      <c r="E636" s="29"/>
    </row>
    <row r="637" spans="5:5">
      <c r="E637" s="29"/>
    </row>
    <row r="638" spans="5:5">
      <c r="E638" s="29"/>
    </row>
    <row r="639" spans="5:5">
      <c r="E639" s="29"/>
    </row>
    <row r="640" spans="5:5">
      <c r="E640" s="29"/>
    </row>
    <row r="641" spans="5:5">
      <c r="E641" s="29"/>
    </row>
    <row r="642" spans="5:5">
      <c r="E642" s="29"/>
    </row>
    <row r="643" spans="5:5">
      <c r="E643" s="29"/>
    </row>
    <row r="644" spans="5:5">
      <c r="E644" s="29"/>
    </row>
    <row r="645" spans="5:5">
      <c r="E645" s="29"/>
    </row>
    <row r="646" spans="5:5">
      <c r="E646" s="29"/>
    </row>
    <row r="647" spans="5:5">
      <c r="E647" s="29"/>
    </row>
    <row r="648" spans="5:5">
      <c r="E648" s="29"/>
    </row>
    <row r="649" spans="5:5">
      <c r="E649" s="29"/>
    </row>
    <row r="650" spans="5:5">
      <c r="E650" s="29"/>
    </row>
    <row r="651" spans="5:5">
      <c r="E651" s="29"/>
    </row>
    <row r="652" spans="5:5">
      <c r="E652" s="29"/>
    </row>
    <row r="653" spans="5:5">
      <c r="E653" s="29"/>
    </row>
    <row r="654" spans="5:5">
      <c r="E654" s="29"/>
    </row>
    <row r="655" spans="5:5">
      <c r="E655" s="29"/>
    </row>
    <row r="656" spans="5:5">
      <c r="E656" s="29"/>
    </row>
    <row r="657" spans="5:5">
      <c r="E657" s="29"/>
    </row>
    <row r="658" spans="5:5">
      <c r="E658" s="29"/>
    </row>
    <row r="659" spans="5:5">
      <c r="E659" s="29"/>
    </row>
    <row r="660" spans="5:5">
      <c r="E660" s="29"/>
    </row>
    <row r="661" spans="5:5">
      <c r="E661" s="29"/>
    </row>
    <row r="662" spans="5:5">
      <c r="E662" s="29"/>
    </row>
    <row r="663" spans="5:5">
      <c r="E663" s="29"/>
    </row>
    <row r="664" spans="5:5">
      <c r="E664" s="29"/>
    </row>
    <row r="665" spans="5:5">
      <c r="E665" s="29"/>
    </row>
    <row r="666" spans="5:5">
      <c r="E666" s="29"/>
    </row>
    <row r="667" spans="5:5">
      <c r="E667" s="29"/>
    </row>
    <row r="668" spans="5:5">
      <c r="E668" s="29"/>
    </row>
    <row r="669" spans="5:5">
      <c r="E669" s="29"/>
    </row>
    <row r="670" spans="5:5">
      <c r="E670" s="29"/>
    </row>
    <row r="671" spans="5:5">
      <c r="E671" s="29"/>
    </row>
    <row r="672" spans="5:5">
      <c r="E672" s="29"/>
    </row>
    <row r="673" spans="5:5">
      <c r="E673" s="29"/>
    </row>
    <row r="674" spans="5:5">
      <c r="E674" s="29"/>
    </row>
    <row r="675" spans="5:5">
      <c r="E675" s="29"/>
    </row>
    <row r="676" spans="5:5">
      <c r="E676" s="29"/>
    </row>
    <row r="677" spans="5:5">
      <c r="E677" s="29"/>
    </row>
    <row r="678" spans="5:5">
      <c r="E678" s="29"/>
    </row>
    <row r="679" spans="5:5">
      <c r="E679" s="29"/>
    </row>
    <row r="680" spans="5:5">
      <c r="E680" s="29"/>
    </row>
    <row r="681" spans="5:5">
      <c r="E681" s="29"/>
    </row>
    <row r="682" spans="5:5">
      <c r="E682" s="29"/>
    </row>
    <row r="683" spans="5:5">
      <c r="E683" s="29"/>
    </row>
    <row r="684" spans="5:5">
      <c r="E684" s="29"/>
    </row>
    <row r="685" spans="5:5">
      <c r="E685" s="29"/>
    </row>
    <row r="686" spans="5:5">
      <c r="E686" s="29"/>
    </row>
    <row r="687" spans="5:5">
      <c r="E687" s="29"/>
    </row>
    <row r="688" spans="5:5">
      <c r="E688" s="29"/>
    </row>
    <row r="689" spans="5:5">
      <c r="E689" s="29"/>
    </row>
    <row r="690" spans="5:5">
      <c r="E690" s="29"/>
    </row>
    <row r="691" spans="5:5">
      <c r="E691" s="29"/>
    </row>
    <row r="692" spans="5:5">
      <c r="E692" s="29"/>
    </row>
    <row r="693" spans="5:5">
      <c r="E693" s="29"/>
    </row>
    <row r="694" spans="5:5">
      <c r="E694" s="29"/>
    </row>
    <row r="695" spans="5:5">
      <c r="E695" s="29"/>
    </row>
    <row r="696" spans="5:5">
      <c r="E696" s="29"/>
    </row>
    <row r="697" spans="5:5">
      <c r="E697" s="29"/>
    </row>
    <row r="698" spans="5:5">
      <c r="E698" s="29"/>
    </row>
    <row r="699" spans="5:5">
      <c r="E699" s="29"/>
    </row>
    <row r="700" spans="5:5">
      <c r="E700" s="29"/>
    </row>
    <row r="701" spans="5:5">
      <c r="E701" s="29"/>
    </row>
    <row r="702" spans="5:5">
      <c r="E702" s="29"/>
    </row>
    <row r="703" spans="5:5">
      <c r="E703" s="29"/>
    </row>
    <row r="704" spans="5:5">
      <c r="E704" s="29"/>
    </row>
    <row r="705" spans="5:5">
      <c r="E705" s="29"/>
    </row>
    <row r="706" spans="5:5">
      <c r="E706" s="29"/>
    </row>
    <row r="707" spans="5:5">
      <c r="E707" s="29"/>
    </row>
    <row r="708" spans="5:5">
      <c r="E708" s="29"/>
    </row>
    <row r="709" spans="5:5">
      <c r="E709" s="29"/>
    </row>
    <row r="710" spans="5:5">
      <c r="E710" s="29"/>
    </row>
    <row r="711" spans="5:5">
      <c r="E711" s="29"/>
    </row>
    <row r="712" spans="5:5">
      <c r="E712" s="29"/>
    </row>
    <row r="713" spans="5:5">
      <c r="E713" s="29"/>
    </row>
    <row r="714" spans="5:5">
      <c r="E714" s="29"/>
    </row>
    <row r="715" spans="5:5">
      <c r="E715" s="29"/>
    </row>
    <row r="716" spans="5:5">
      <c r="E716" s="29"/>
    </row>
    <row r="717" spans="5:5">
      <c r="E717" s="29"/>
    </row>
    <row r="718" spans="5:5">
      <c r="E718" s="29"/>
    </row>
    <row r="719" spans="5:5">
      <c r="E719" s="29"/>
    </row>
    <row r="720" spans="5:5">
      <c r="E720" s="29"/>
    </row>
    <row r="721" spans="5:5">
      <c r="E721" s="29"/>
    </row>
    <row r="722" spans="5:5">
      <c r="E722" s="29"/>
    </row>
    <row r="723" spans="5:5">
      <c r="E723" s="29"/>
    </row>
    <row r="724" spans="5:5">
      <c r="E724" s="29"/>
    </row>
    <row r="725" spans="5:5">
      <c r="E725" s="29"/>
    </row>
    <row r="726" spans="5:5">
      <c r="E726" s="29"/>
    </row>
    <row r="727" spans="5:5">
      <c r="E727" s="29"/>
    </row>
    <row r="728" spans="5:5">
      <c r="E728" s="29"/>
    </row>
    <row r="729" spans="5:5">
      <c r="E729" s="29"/>
    </row>
    <row r="730" spans="5:5">
      <c r="E730" s="29"/>
    </row>
    <row r="731" spans="5:5">
      <c r="E731" s="29"/>
    </row>
    <row r="732" spans="5:5">
      <c r="E732" s="29"/>
    </row>
    <row r="733" spans="5:5">
      <c r="E733" s="29"/>
    </row>
    <row r="734" spans="5:5">
      <c r="E734" s="29"/>
    </row>
    <row r="735" spans="5:5">
      <c r="E735" s="29"/>
    </row>
    <row r="736" spans="5:5">
      <c r="E736" s="29"/>
    </row>
    <row r="737" spans="5:5">
      <c r="E737" s="29"/>
    </row>
    <row r="738" spans="5:5">
      <c r="E738" s="29"/>
    </row>
    <row r="739" spans="5:5">
      <c r="E739" s="29"/>
    </row>
    <row r="740" spans="5:5">
      <c r="E740" s="29"/>
    </row>
    <row r="741" spans="5:5">
      <c r="E741" s="29"/>
    </row>
    <row r="742" spans="5:5">
      <c r="E742" s="29"/>
    </row>
    <row r="743" spans="5:5">
      <c r="E743" s="29"/>
    </row>
    <row r="744" spans="5:5">
      <c r="E744" s="29"/>
    </row>
    <row r="745" spans="5:5">
      <c r="E745" s="29"/>
    </row>
    <row r="746" spans="5:5">
      <c r="E746" s="29"/>
    </row>
    <row r="747" spans="5:5">
      <c r="E747" s="29"/>
    </row>
    <row r="748" spans="5:5">
      <c r="E748" s="29"/>
    </row>
    <row r="749" spans="5:5">
      <c r="E749" s="29"/>
    </row>
    <row r="750" spans="5:5">
      <c r="E750" s="29"/>
    </row>
    <row r="751" spans="5:5">
      <c r="E751" s="29"/>
    </row>
    <row r="752" spans="5:5">
      <c r="E752" s="29"/>
    </row>
    <row r="753" spans="5:5">
      <c r="E753" s="29"/>
    </row>
    <row r="754" spans="5:5">
      <c r="E754" s="29"/>
    </row>
    <row r="755" spans="5:5">
      <c r="E755" s="29"/>
    </row>
    <row r="756" spans="5:5">
      <c r="E756" s="29"/>
    </row>
    <row r="757" spans="5:5">
      <c r="E757" s="29"/>
    </row>
    <row r="758" spans="5:5">
      <c r="E758" s="29"/>
    </row>
    <row r="759" spans="5:5">
      <c r="E759" s="29"/>
    </row>
    <row r="760" spans="5:5">
      <c r="E760" s="29"/>
    </row>
    <row r="761" spans="5:5">
      <c r="E761" s="29"/>
    </row>
    <row r="762" spans="5:5">
      <c r="E762" s="29"/>
    </row>
    <row r="763" spans="5:5">
      <c r="E763" s="29"/>
    </row>
    <row r="764" spans="5:5">
      <c r="E764" s="29"/>
    </row>
    <row r="765" spans="5:5">
      <c r="E765" s="29"/>
    </row>
    <row r="766" spans="5:5">
      <c r="E766" s="29"/>
    </row>
    <row r="767" spans="5:5">
      <c r="E767" s="29"/>
    </row>
    <row r="768" spans="5:5">
      <c r="E768" s="29"/>
    </row>
    <row r="769" spans="5:5">
      <c r="E769" s="29"/>
    </row>
    <row r="770" spans="5:5">
      <c r="E770" s="29"/>
    </row>
    <row r="771" spans="5:5">
      <c r="E771" s="29"/>
    </row>
    <row r="772" spans="5:5">
      <c r="E772" s="29"/>
    </row>
    <row r="773" spans="5:5">
      <c r="E773" s="29"/>
    </row>
    <row r="774" spans="5:5">
      <c r="E774" s="29"/>
    </row>
    <row r="775" spans="5:5">
      <c r="E775" s="29"/>
    </row>
    <row r="776" spans="5:5">
      <c r="E776" s="29"/>
    </row>
    <row r="777" spans="5:5">
      <c r="E777" s="29"/>
    </row>
    <row r="778" spans="5:5">
      <c r="E778" s="29"/>
    </row>
    <row r="779" spans="5:5">
      <c r="E779" s="29"/>
    </row>
    <row r="780" spans="5:5">
      <c r="E780" s="29"/>
    </row>
    <row r="781" spans="5:5">
      <c r="E781" s="29"/>
    </row>
    <row r="782" spans="5:5">
      <c r="E782" s="29"/>
    </row>
    <row r="783" spans="5:5">
      <c r="E783" s="29"/>
    </row>
    <row r="784" spans="5:5">
      <c r="E784" s="29"/>
    </row>
    <row r="785" spans="5:5">
      <c r="E785" s="29"/>
    </row>
    <row r="786" spans="5:5">
      <c r="E786" s="29"/>
    </row>
    <row r="787" spans="5:5">
      <c r="E787" s="29"/>
    </row>
    <row r="788" spans="5:5">
      <c r="E788" s="29"/>
    </row>
    <row r="789" spans="5:5">
      <c r="E789" s="29"/>
    </row>
    <row r="790" spans="5:5">
      <c r="E790" s="29"/>
    </row>
    <row r="791" spans="5:5">
      <c r="E791" s="29"/>
    </row>
    <row r="792" spans="5:5">
      <c r="E792" s="29"/>
    </row>
    <row r="793" spans="5:5">
      <c r="E793" s="29"/>
    </row>
    <row r="794" spans="5:5">
      <c r="E794" s="29"/>
    </row>
    <row r="795" spans="5:5">
      <c r="E795" s="29"/>
    </row>
    <row r="796" spans="5:5">
      <c r="E796" s="29"/>
    </row>
    <row r="797" spans="5:5">
      <c r="E797" s="29"/>
    </row>
    <row r="798" spans="5:5">
      <c r="E798" s="29"/>
    </row>
    <row r="799" spans="5:5">
      <c r="E799" s="29"/>
    </row>
    <row r="800" spans="5:5">
      <c r="E800" s="29"/>
    </row>
    <row r="801" spans="5:5">
      <c r="E801" s="29"/>
    </row>
    <row r="802" spans="5:5">
      <c r="E802" s="29"/>
    </row>
    <row r="803" spans="5:5">
      <c r="E803" s="29"/>
    </row>
    <row r="804" spans="5:5">
      <c r="E804" s="29"/>
    </row>
    <row r="805" spans="5:5">
      <c r="E805" s="29"/>
    </row>
    <row r="806" spans="5:5">
      <c r="E806" s="29"/>
    </row>
    <row r="807" spans="5:5">
      <c r="E807" s="29"/>
    </row>
    <row r="808" spans="5:5">
      <c r="E808" s="29"/>
    </row>
    <row r="809" spans="5:5">
      <c r="E809" s="29"/>
    </row>
    <row r="810" spans="5:5">
      <c r="E810" s="29"/>
    </row>
    <row r="811" spans="5:5">
      <c r="E811" s="29"/>
    </row>
    <row r="812" spans="5:5">
      <c r="E812" s="29"/>
    </row>
    <row r="813" spans="5:5">
      <c r="E813" s="29"/>
    </row>
    <row r="814" spans="5:5">
      <c r="E814" s="29"/>
    </row>
    <row r="815" spans="5:5">
      <c r="E815" s="29"/>
    </row>
    <row r="816" spans="5:5">
      <c r="E816" s="29"/>
    </row>
    <row r="817" spans="5:5">
      <c r="E817" s="29"/>
    </row>
    <row r="818" spans="5:5">
      <c r="E818" s="29"/>
    </row>
    <row r="819" spans="5:5">
      <c r="E819" s="29"/>
    </row>
    <row r="820" spans="5:5">
      <c r="E820" s="29"/>
    </row>
    <row r="821" spans="5:5">
      <c r="E821" s="29"/>
    </row>
    <row r="822" spans="5:5">
      <c r="E822" s="29"/>
    </row>
    <row r="823" spans="5:5">
      <c r="E823" s="29"/>
    </row>
    <row r="824" spans="5:5">
      <c r="E824" s="29"/>
    </row>
    <row r="825" spans="5:5">
      <c r="E825" s="29"/>
    </row>
    <row r="826" spans="5:5">
      <c r="E826" s="29"/>
    </row>
    <row r="827" spans="5:5">
      <c r="E827" s="29"/>
    </row>
    <row r="828" spans="5:5">
      <c r="E828" s="29"/>
    </row>
    <row r="829" spans="5:5">
      <c r="E829" s="29"/>
    </row>
    <row r="830" spans="5:5">
      <c r="E830" s="29"/>
    </row>
    <row r="831" spans="5:5">
      <c r="E831" s="29"/>
    </row>
    <row r="832" spans="5:5">
      <c r="E832" s="29"/>
    </row>
    <row r="833" spans="5:5">
      <c r="E833" s="29"/>
    </row>
    <row r="834" spans="5:5">
      <c r="E834" s="29"/>
    </row>
    <row r="835" spans="5:5">
      <c r="E835" s="29"/>
    </row>
    <row r="836" spans="5:5">
      <c r="E836" s="29"/>
    </row>
    <row r="837" spans="5:5">
      <c r="E837" s="29"/>
    </row>
    <row r="838" spans="5:5">
      <c r="E838" s="29"/>
    </row>
    <row r="839" spans="5:5">
      <c r="E839" s="29"/>
    </row>
    <row r="840" spans="5:5">
      <c r="E840" s="29"/>
    </row>
    <row r="841" spans="5:5">
      <c r="E841" s="29"/>
    </row>
    <row r="842" spans="5:5">
      <c r="E842" s="29"/>
    </row>
    <row r="843" spans="5:5">
      <c r="E843" s="29"/>
    </row>
    <row r="844" spans="5:5">
      <c r="E844" s="29"/>
    </row>
    <row r="845" spans="5:5">
      <c r="E845" s="29"/>
    </row>
    <row r="846" spans="5:5">
      <c r="E846" s="29"/>
    </row>
    <row r="847" spans="5:5">
      <c r="E847" s="29"/>
    </row>
    <row r="848" spans="5:5">
      <c r="E848" s="29"/>
    </row>
    <row r="849" spans="5:5">
      <c r="E849" s="29"/>
    </row>
    <row r="850" spans="5:5">
      <c r="E850" s="29"/>
    </row>
    <row r="851" spans="5:5">
      <c r="E851" s="29"/>
    </row>
    <row r="852" spans="5:5">
      <c r="E852" s="29"/>
    </row>
    <row r="853" spans="5:5">
      <c r="E853" s="29"/>
    </row>
    <row r="854" spans="5:5">
      <c r="E854" s="29"/>
    </row>
    <row r="855" spans="5:5">
      <c r="E855" s="29"/>
    </row>
    <row r="856" spans="5:5">
      <c r="E856" s="29"/>
    </row>
    <row r="857" spans="5:5">
      <c r="E857" s="29"/>
    </row>
    <row r="858" spans="5:5">
      <c r="E858" s="29"/>
    </row>
    <row r="859" spans="5:5">
      <c r="E859" s="29"/>
    </row>
    <row r="860" spans="5:5">
      <c r="E860" s="29"/>
    </row>
    <row r="861" spans="5:5">
      <c r="E861" s="29"/>
    </row>
    <row r="862" spans="5:5">
      <c r="E862" s="29"/>
    </row>
    <row r="863" spans="5:5">
      <c r="E863" s="29"/>
    </row>
    <row r="864" spans="5:5">
      <c r="E864" s="29"/>
    </row>
    <row r="865" spans="5:5">
      <c r="E865" s="29"/>
    </row>
    <row r="866" spans="5:5">
      <c r="E866" s="29"/>
    </row>
    <row r="867" spans="5:5">
      <c r="E867" s="29"/>
    </row>
    <row r="868" spans="5:5">
      <c r="E868" s="29"/>
    </row>
    <row r="869" spans="5:5">
      <c r="E869" s="29"/>
    </row>
    <row r="870" spans="5:5">
      <c r="E870" s="29"/>
    </row>
    <row r="871" spans="5:5">
      <c r="E871" s="29"/>
    </row>
    <row r="872" spans="5:5">
      <c r="E872" s="29"/>
    </row>
    <row r="873" spans="5:5">
      <c r="E873" s="29"/>
    </row>
    <row r="874" spans="5:5">
      <c r="E874" s="29"/>
    </row>
    <row r="875" spans="5:5">
      <c r="E875" s="29"/>
    </row>
    <row r="876" spans="5:5">
      <c r="E876" s="29"/>
    </row>
    <row r="877" spans="5:5">
      <c r="E877" s="29"/>
    </row>
    <row r="878" spans="5:5">
      <c r="E878" s="29"/>
    </row>
    <row r="879" spans="5:5">
      <c r="E879" s="29"/>
    </row>
    <row r="880" spans="5:5">
      <c r="E880" s="29"/>
    </row>
    <row r="881" spans="5:5">
      <c r="E881" s="29"/>
    </row>
    <row r="882" spans="5:5">
      <c r="E882" s="29"/>
    </row>
    <row r="883" spans="5:5">
      <c r="E883" s="29"/>
    </row>
    <row r="884" spans="5:5">
      <c r="E884" s="29"/>
    </row>
    <row r="885" spans="5:5">
      <c r="E885" s="29"/>
    </row>
    <row r="886" spans="5:5">
      <c r="E886" s="29"/>
    </row>
    <row r="887" spans="5:5">
      <c r="E887" s="29"/>
    </row>
    <row r="888" spans="5:5">
      <c r="E888" s="29"/>
    </row>
    <row r="889" spans="5:5">
      <c r="E889" s="29"/>
    </row>
    <row r="890" spans="5:5">
      <c r="E890" s="29"/>
    </row>
    <row r="891" spans="5:5">
      <c r="E891" s="29"/>
    </row>
    <row r="892" spans="5:5">
      <c r="E892" s="29"/>
    </row>
    <row r="893" spans="5:5">
      <c r="E893" s="29"/>
    </row>
    <row r="894" spans="5:5">
      <c r="E894" s="29"/>
    </row>
    <row r="895" spans="5:5">
      <c r="E895" s="29"/>
    </row>
    <row r="896" spans="5:5">
      <c r="E896" s="29"/>
    </row>
    <row r="897" spans="5:5">
      <c r="E897" s="29"/>
    </row>
    <row r="898" spans="5:5">
      <c r="E898" s="29"/>
    </row>
    <row r="899" spans="5:5">
      <c r="E899" s="29"/>
    </row>
    <row r="900" spans="5:5">
      <c r="E900" s="29"/>
    </row>
    <row r="901" spans="5:5">
      <c r="E901" s="29"/>
    </row>
    <row r="902" spans="5:5">
      <c r="E902" s="29"/>
    </row>
    <row r="903" spans="5:5">
      <c r="E903" s="29"/>
    </row>
    <row r="904" spans="5:5">
      <c r="E904" s="29"/>
    </row>
    <row r="905" spans="5:5">
      <c r="E905" s="29"/>
    </row>
    <row r="906" spans="5:5">
      <c r="E906" s="29"/>
    </row>
    <row r="907" spans="5:5">
      <c r="E907" s="29"/>
    </row>
    <row r="908" spans="5:5">
      <c r="E908" s="29"/>
    </row>
    <row r="909" spans="5:5">
      <c r="E909" s="29"/>
    </row>
    <row r="910" spans="5:5">
      <c r="E910" s="29"/>
    </row>
    <row r="911" spans="5:5">
      <c r="E911" s="29"/>
    </row>
    <row r="912" spans="5:5">
      <c r="E912" s="29"/>
    </row>
    <row r="913" spans="5:5">
      <c r="E913" s="29"/>
    </row>
    <row r="914" spans="5:5">
      <c r="E914" s="29"/>
    </row>
    <row r="915" spans="5:5">
      <c r="E915" s="29"/>
    </row>
    <row r="916" spans="5:5">
      <c r="E916" s="29"/>
    </row>
    <row r="917" spans="5:5">
      <c r="E917" s="29"/>
    </row>
    <row r="918" spans="5:5">
      <c r="E918" s="29"/>
    </row>
    <row r="919" spans="5:5">
      <c r="E919" s="29"/>
    </row>
    <row r="920" spans="5:5">
      <c r="E920" s="29"/>
    </row>
    <row r="921" spans="5:5">
      <c r="E921" s="29"/>
    </row>
    <row r="922" spans="5:5">
      <c r="E922" s="29"/>
    </row>
    <row r="923" spans="5:5">
      <c r="E923" s="29"/>
    </row>
    <row r="924" spans="5:5">
      <c r="E924" s="29"/>
    </row>
    <row r="925" spans="5:5">
      <c r="E925" s="29"/>
    </row>
    <row r="926" spans="5:5">
      <c r="E926" s="29"/>
    </row>
    <row r="927" spans="5:5">
      <c r="E927" s="29"/>
    </row>
    <row r="928" spans="5:5">
      <c r="E928" s="29"/>
    </row>
    <row r="929" spans="5:5">
      <c r="E929" s="29"/>
    </row>
    <row r="930" spans="5:5">
      <c r="E930" s="29"/>
    </row>
    <row r="931" spans="5:5">
      <c r="E931" s="29"/>
    </row>
    <row r="932" spans="5:5">
      <c r="E932" s="29"/>
    </row>
    <row r="933" spans="5:5">
      <c r="E933" s="29"/>
    </row>
    <row r="934" spans="5:5">
      <c r="E934" s="29"/>
    </row>
    <row r="935" spans="5:5">
      <c r="E935" s="29"/>
    </row>
    <row r="936" spans="5:5">
      <c r="E936" s="29"/>
    </row>
    <row r="937" spans="5:5">
      <c r="E937" s="29"/>
    </row>
    <row r="938" spans="5:5">
      <c r="E938" s="29"/>
    </row>
    <row r="939" spans="5:5">
      <c r="E939" s="29"/>
    </row>
    <row r="940" spans="5:5">
      <c r="E940" s="29"/>
    </row>
    <row r="941" spans="5:5">
      <c r="E941" s="29"/>
    </row>
    <row r="942" spans="5:5">
      <c r="E942" s="29"/>
    </row>
    <row r="943" spans="5:5">
      <c r="E943" s="29"/>
    </row>
    <row r="944" spans="5:5">
      <c r="E944" s="29"/>
    </row>
    <row r="945" spans="5:5">
      <c r="E945" s="29"/>
    </row>
    <row r="946" spans="5:5">
      <c r="E946" s="29"/>
    </row>
    <row r="947" spans="5:5">
      <c r="E947" s="29"/>
    </row>
    <row r="948" spans="5:5">
      <c r="E948" s="29"/>
    </row>
    <row r="949" spans="5:5">
      <c r="E949" s="29"/>
    </row>
    <row r="950" spans="5:5">
      <c r="E950" s="29"/>
    </row>
    <row r="951" spans="5:5">
      <c r="E951" s="29"/>
    </row>
    <row r="952" spans="5:5">
      <c r="E952" s="29"/>
    </row>
    <row r="953" spans="5:5">
      <c r="E953" s="29"/>
    </row>
    <row r="954" spans="5:5">
      <c r="E954" s="29"/>
    </row>
    <row r="955" spans="5:5">
      <c r="E955" s="29"/>
    </row>
    <row r="956" spans="5:5">
      <c r="E956" s="29"/>
    </row>
    <row r="957" spans="5:5">
      <c r="E957" s="29"/>
    </row>
    <row r="958" spans="5:5">
      <c r="E958" s="29"/>
    </row>
    <row r="959" spans="5:5">
      <c r="E959" s="29"/>
    </row>
    <row r="960" spans="5:5">
      <c r="E960" s="29"/>
    </row>
    <row r="961" spans="5:5">
      <c r="E961" s="29"/>
    </row>
    <row r="962" spans="5:5">
      <c r="E962" s="29"/>
    </row>
    <row r="963" spans="5:5">
      <c r="E963" s="29"/>
    </row>
    <row r="964" spans="5:5">
      <c r="E964" s="29"/>
    </row>
    <row r="965" spans="5:5">
      <c r="E965" s="29"/>
    </row>
    <row r="966" spans="5:5">
      <c r="E966" s="29"/>
    </row>
    <row r="967" spans="5:5">
      <c r="E967" s="29"/>
    </row>
    <row r="968" spans="5:5">
      <c r="E968" s="29"/>
    </row>
    <row r="969" spans="5:5">
      <c r="E969" s="29"/>
    </row>
    <row r="970" spans="5:5">
      <c r="E970" s="29"/>
    </row>
    <row r="971" spans="5:5">
      <c r="E971" s="29"/>
    </row>
    <row r="972" spans="5:5">
      <c r="E972" s="29"/>
    </row>
    <row r="973" spans="5:5">
      <c r="E973" s="29"/>
    </row>
    <row r="974" spans="5:5">
      <c r="E974" s="29"/>
    </row>
    <row r="975" spans="5:5">
      <c r="E975" s="29"/>
    </row>
    <row r="976" spans="5:5">
      <c r="E976" s="29"/>
    </row>
    <row r="977" spans="5:5">
      <c r="E977" s="29"/>
    </row>
    <row r="978" spans="5:5">
      <c r="E978" s="29"/>
    </row>
    <row r="979" spans="5:5">
      <c r="E979" s="29"/>
    </row>
    <row r="980" spans="5:5">
      <c r="E980" s="29"/>
    </row>
    <row r="981" spans="5:5">
      <c r="E981" s="29"/>
    </row>
    <row r="982" spans="5:5">
      <c r="E982" s="29"/>
    </row>
    <row r="983" spans="5:5">
      <c r="E983" s="29"/>
    </row>
    <row r="984" spans="5:5">
      <c r="E984" s="29"/>
    </row>
    <row r="985" spans="5:5">
      <c r="E985" s="29"/>
    </row>
    <row r="986" spans="5:5">
      <c r="E986" s="29"/>
    </row>
    <row r="987" spans="5:5">
      <c r="E987" s="29"/>
    </row>
    <row r="988" spans="5:5">
      <c r="E988" s="29"/>
    </row>
    <row r="989" spans="5:5">
      <c r="E989" s="29"/>
    </row>
    <row r="990" spans="5:5">
      <c r="E990" s="29"/>
    </row>
    <row r="991" spans="5:5">
      <c r="E991" s="29"/>
    </row>
    <row r="992" spans="5:5">
      <c r="E992" s="29"/>
    </row>
    <row r="993" spans="5:5">
      <c r="E993" s="29"/>
    </row>
    <row r="994" spans="5:5">
      <c r="E994" s="29"/>
    </row>
    <row r="995" spans="5:5">
      <c r="E995" s="29"/>
    </row>
    <row r="996" spans="5:5">
      <c r="E996" s="29"/>
    </row>
    <row r="997" spans="5:5">
      <c r="E997" s="29"/>
    </row>
    <row r="998" spans="5:5">
      <c r="E998" s="29"/>
    </row>
    <row r="999" spans="5:5">
      <c r="E999" s="29"/>
    </row>
    <row r="1000" spans="5:5">
      <c r="E1000" s="29"/>
    </row>
    <row r="1001" spans="5:5">
      <c r="E1001" s="29"/>
    </row>
    <row r="1002" spans="5:5">
      <c r="E1002" s="29"/>
    </row>
    <row r="1003" spans="5:5">
      <c r="E1003" s="29"/>
    </row>
    <row r="1004" spans="5:5">
      <c r="E1004" s="29"/>
    </row>
    <row r="1005" spans="5:5">
      <c r="E1005" s="29"/>
    </row>
    <row r="1006" spans="5:5">
      <c r="E1006" s="29"/>
    </row>
    <row r="1007" spans="5:5">
      <c r="E1007" s="29"/>
    </row>
    <row r="1008" spans="5:5">
      <c r="E1008" s="29"/>
    </row>
    <row r="1009" spans="5:5">
      <c r="E1009" s="29"/>
    </row>
    <row r="1010" spans="5:5">
      <c r="E1010" s="29"/>
    </row>
    <row r="1011" spans="5:5">
      <c r="E1011" s="29"/>
    </row>
    <row r="1012" spans="5:5">
      <c r="E1012" s="29"/>
    </row>
    <row r="1013" spans="5:5">
      <c r="E1013" s="29"/>
    </row>
    <row r="1014" spans="5:5">
      <c r="E1014" s="29"/>
    </row>
    <row r="1015" spans="5:5">
      <c r="E1015" s="29"/>
    </row>
    <row r="1016" spans="5:5">
      <c r="E1016" s="29"/>
    </row>
    <row r="1017" spans="5:5">
      <c r="E1017" s="29"/>
    </row>
    <row r="1018" spans="5:5">
      <c r="E1018" s="29"/>
    </row>
    <row r="1019" spans="5:5">
      <c r="E1019" s="29"/>
    </row>
    <row r="1020" spans="5:5">
      <c r="E1020" s="29"/>
    </row>
    <row r="1021" spans="5:5">
      <c r="E1021" s="29"/>
    </row>
    <row r="1022" spans="5:5">
      <c r="E1022" s="29"/>
    </row>
    <row r="1023" spans="5:5">
      <c r="E1023" s="29"/>
    </row>
    <row r="1024" spans="5:5">
      <c r="E1024" s="29"/>
    </row>
    <row r="1025" spans="5:5">
      <c r="E1025" s="29"/>
    </row>
    <row r="1026" spans="5:5">
      <c r="E1026" s="29"/>
    </row>
    <row r="1027" spans="5:5">
      <c r="E1027" s="29"/>
    </row>
    <row r="1028" spans="5:5">
      <c r="E1028" s="29"/>
    </row>
    <row r="1029" spans="5:5">
      <c r="E1029" s="29"/>
    </row>
    <row r="1030" spans="5:5">
      <c r="E1030" s="29"/>
    </row>
    <row r="1031" spans="5:5">
      <c r="E1031" s="29"/>
    </row>
    <row r="1032" spans="5:5">
      <c r="E1032" s="29"/>
    </row>
    <row r="1033" spans="5:5">
      <c r="E1033" s="29"/>
    </row>
    <row r="1034" spans="5:5">
      <c r="E1034" s="29"/>
    </row>
    <row r="1035" spans="5:5">
      <c r="E1035" s="29"/>
    </row>
    <row r="1036" spans="5:5">
      <c r="E1036" s="29"/>
    </row>
    <row r="1037" spans="5:5">
      <c r="E1037" s="29"/>
    </row>
    <row r="1038" spans="5:5">
      <c r="E1038" s="29"/>
    </row>
    <row r="1039" spans="5:5">
      <c r="E1039" s="29"/>
    </row>
    <row r="1040" spans="5:5">
      <c r="E1040" s="29"/>
    </row>
    <row r="1041" spans="5:5">
      <c r="E1041" s="29"/>
    </row>
    <row r="1042" spans="5:5">
      <c r="E1042" s="29"/>
    </row>
    <row r="1043" spans="5:5">
      <c r="E1043" s="29"/>
    </row>
    <row r="1044" spans="5:5">
      <c r="E1044" s="29"/>
    </row>
    <row r="1045" spans="5:5">
      <c r="E1045" s="29"/>
    </row>
    <row r="1046" spans="5:5">
      <c r="E1046" s="29"/>
    </row>
    <row r="1047" spans="5:5">
      <c r="E1047" s="29"/>
    </row>
    <row r="1048" spans="5:5">
      <c r="E1048" s="29"/>
    </row>
    <row r="1049" spans="5:5">
      <c r="E1049" s="29"/>
    </row>
    <row r="1050" spans="5:5">
      <c r="E1050" s="29"/>
    </row>
    <row r="1051" spans="5:5">
      <c r="E1051" s="29"/>
    </row>
    <row r="1052" spans="5:5">
      <c r="E1052" s="29"/>
    </row>
    <row r="1053" spans="5:5">
      <c r="E1053" s="29"/>
    </row>
    <row r="1054" spans="5:5">
      <c r="E1054" s="29"/>
    </row>
    <row r="1055" spans="5:5">
      <c r="E1055" s="29"/>
    </row>
    <row r="1056" spans="5:5">
      <c r="E1056" s="29"/>
    </row>
  </sheetData>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77"/>
  <sheetViews>
    <sheetView tabSelected="1" workbookViewId="0">
      <selection activeCell="H20" sqref="H20"/>
    </sheetView>
  </sheetViews>
  <sheetFormatPr defaultColWidth="10.7142857142857" defaultRowHeight="12.75"/>
  <cols>
    <col min="1" max="1" width="22.5714285714286" style="3" customWidth="1"/>
    <col min="2" max="22" width="10.7142857142857" style="3" customWidth="1"/>
    <col min="23" max="23" width="23.1428571428571" style="4" customWidth="1"/>
    <col min="24" max="24" width="16.1428571428571" customWidth="1"/>
    <col min="25" max="25" width="10.1428571428571" customWidth="1"/>
    <col min="26" max="26" width="25.4285714285714" style="4" customWidth="1"/>
    <col min="27" max="27" width="15.7142857142857" style="4" customWidth="1"/>
    <col min="28" max="28" width="13.5714285714286" style="4" customWidth="1"/>
    <col min="29" max="46" width="15.5714285714286" style="4" customWidth="1"/>
    <col min="48" max="48" width="10.7142857142857" style="3" customWidth="1"/>
    <col min="49" max="49" width="69" style="3" customWidth="1"/>
    <col min="50" max="50" width="21.4285714285714" style="3" customWidth="1"/>
    <col min="51" max="16384" width="10.7142857142857" style="3" customWidth="1"/>
  </cols>
  <sheetData>
    <row r="1" s="1" customFormat="1" ht="45" customHeight="1" spans="1:50">
      <c r="A1" s="5" t="s">
        <v>11450</v>
      </c>
      <c r="B1" s="5" t="s">
        <v>11451</v>
      </c>
      <c r="C1" s="5" t="s">
        <v>11452</v>
      </c>
      <c r="D1" s="5" t="s">
        <v>12759</v>
      </c>
      <c r="E1" s="5" t="s">
        <v>12760</v>
      </c>
      <c r="F1" s="5" t="s">
        <v>12761</v>
      </c>
      <c r="G1" s="5" t="s">
        <v>12762</v>
      </c>
      <c r="H1" s="5" t="s">
        <v>12763</v>
      </c>
      <c r="I1" s="5" t="s">
        <v>12764</v>
      </c>
      <c r="J1" s="5" t="s">
        <v>12154</v>
      </c>
      <c r="K1" s="5" t="s">
        <v>11903</v>
      </c>
      <c r="L1" s="5" t="s">
        <v>12765</v>
      </c>
      <c r="M1" s="5" t="s">
        <v>12766</v>
      </c>
      <c r="N1" s="5" t="s">
        <v>12427</v>
      </c>
      <c r="O1" s="5" t="s">
        <v>11485</v>
      </c>
      <c r="P1" s="5" t="s">
        <v>11486</v>
      </c>
      <c r="Q1" s="5" t="s">
        <v>11493</v>
      </c>
      <c r="R1" s="5" t="s">
        <v>12767</v>
      </c>
      <c r="S1" s="5" t="s">
        <v>12768</v>
      </c>
      <c r="T1" s="5" t="s">
        <v>12428</v>
      </c>
      <c r="U1" s="5" t="s">
        <v>11503</v>
      </c>
      <c r="V1" s="9" t="s">
        <v>11504</v>
      </c>
      <c r="W1" s="10"/>
      <c r="Z1" s="15"/>
      <c r="AA1" s="15" t="s">
        <v>11505</v>
      </c>
      <c r="AB1" s="15">
        <f>+COUNTA(B:B)-3</f>
        <v>0</v>
      </c>
      <c r="AC1" s="15"/>
      <c r="AD1" s="15"/>
      <c r="AE1" s="15"/>
      <c r="AF1" s="15"/>
      <c r="AG1" s="15"/>
      <c r="AH1" s="15"/>
      <c r="AI1" s="15"/>
      <c r="AJ1" s="15"/>
      <c r="AK1" s="15"/>
      <c r="AL1" s="15"/>
      <c r="AM1" s="15"/>
      <c r="AN1" s="15"/>
      <c r="AO1" s="15"/>
      <c r="AP1" s="15"/>
      <c r="AQ1" s="15"/>
      <c r="AR1" s="15"/>
      <c r="AS1" s="15"/>
      <c r="AT1" s="15"/>
      <c r="AW1" s="23" t="s">
        <v>11506</v>
      </c>
      <c r="AX1" s="23" t="str">
        <f>IF(SUM(W:W)=SUM(X:X),"OK","Errore: ripetizione codice origine")</f>
        <v>OK</v>
      </c>
    </row>
    <row r="2" s="2" customFormat="1" ht="56.25" customHeight="1" spans="1:50">
      <c r="A2" s="6" t="s">
        <v>12769</v>
      </c>
      <c r="B2" s="6" t="s">
        <v>11508</v>
      </c>
      <c r="C2" s="6" t="s">
        <v>11509</v>
      </c>
      <c r="D2" s="6" t="s">
        <v>11510</v>
      </c>
      <c r="E2" s="6" t="s">
        <v>11511</v>
      </c>
      <c r="F2" s="6" t="s">
        <v>11512</v>
      </c>
      <c r="G2" s="6" t="s">
        <v>11515</v>
      </c>
      <c r="H2" s="6" t="s">
        <v>11516</v>
      </c>
      <c r="I2" s="6" t="s">
        <v>11517</v>
      </c>
      <c r="J2" s="6" t="s">
        <v>12161</v>
      </c>
      <c r="K2" s="6" t="s">
        <v>12770</v>
      </c>
      <c r="L2" s="6" t="s">
        <v>12771</v>
      </c>
      <c r="M2" s="6" t="s">
        <v>12772</v>
      </c>
      <c r="N2" s="6" t="s">
        <v>12433</v>
      </c>
      <c r="O2" s="6" t="s">
        <v>11542</v>
      </c>
      <c r="P2" s="6" t="s">
        <v>11543</v>
      </c>
      <c r="Q2" s="6" t="s">
        <v>11550</v>
      </c>
      <c r="R2" s="6" t="s">
        <v>12773</v>
      </c>
      <c r="S2" s="6" t="s">
        <v>12774</v>
      </c>
      <c r="T2" s="6" t="s">
        <v>12436</v>
      </c>
      <c r="U2" s="6" t="s">
        <v>11560</v>
      </c>
      <c r="V2" s="11"/>
      <c r="W2" s="10"/>
      <c r="X2" s="12"/>
      <c r="Y2" s="12"/>
      <c r="Z2" s="15"/>
      <c r="AA2" s="15" t="s">
        <v>11561</v>
      </c>
      <c r="AB2" s="15">
        <f>+COUNTA([2]Condottemarine!$B:$B)-3</f>
        <v>1</v>
      </c>
      <c r="AC2" s="15"/>
      <c r="AD2" s="15"/>
      <c r="AE2" s="15"/>
      <c r="AF2" s="15"/>
      <c r="AG2" s="15"/>
      <c r="AH2" s="15"/>
      <c r="AI2" s="15"/>
      <c r="AJ2" s="15"/>
      <c r="AK2" s="15"/>
      <c r="AL2" s="15"/>
      <c r="AM2" s="15"/>
      <c r="AN2" s="15"/>
      <c r="AO2" s="15"/>
      <c r="AP2" s="15"/>
      <c r="AQ2" s="15"/>
      <c r="AR2" s="15"/>
      <c r="AS2" s="15"/>
      <c r="AT2" s="15"/>
      <c r="AV2" s="1"/>
      <c r="AW2" s="24" t="s">
        <v>11624</v>
      </c>
      <c r="AX2" s="24" t="e">
        <f>+IF(MIN(AA8:AQ8)=0%,"OK","Grado di compilazione inferiore a quello del DBI A-1")</f>
        <v>#DIV/0!</v>
      </c>
    </row>
    <row r="3" s="1" customFormat="1" ht="32.25" customHeight="1" spans="1:48">
      <c r="A3" s="7" t="s">
        <v>12775</v>
      </c>
      <c r="B3" s="7" t="s">
        <v>12776</v>
      </c>
      <c r="C3" s="7" t="s">
        <v>12777</v>
      </c>
      <c r="D3" s="7" t="s">
        <v>12778</v>
      </c>
      <c r="E3" s="7" t="s">
        <v>12779</v>
      </c>
      <c r="F3" s="7" t="s">
        <v>12780</v>
      </c>
      <c r="G3" s="7" t="s">
        <v>12781</v>
      </c>
      <c r="H3" s="7" t="s">
        <v>12782</v>
      </c>
      <c r="I3" s="7" t="s">
        <v>12783</v>
      </c>
      <c r="J3" s="7" t="s">
        <v>12784</v>
      </c>
      <c r="K3" s="7" t="s">
        <v>12785</v>
      </c>
      <c r="L3" s="7" t="s">
        <v>12786</v>
      </c>
      <c r="M3" s="7" t="s">
        <v>12787</v>
      </c>
      <c r="N3" s="7" t="s">
        <v>12788</v>
      </c>
      <c r="O3" s="7" t="s">
        <v>12789</v>
      </c>
      <c r="P3" s="7" t="s">
        <v>12790</v>
      </c>
      <c r="Q3" s="7" t="s">
        <v>12791</v>
      </c>
      <c r="R3" s="7" t="s">
        <v>12792</v>
      </c>
      <c r="S3" s="7" t="s">
        <v>12793</v>
      </c>
      <c r="T3" s="7" t="s">
        <v>12794</v>
      </c>
      <c r="U3" s="7" t="s">
        <v>12795</v>
      </c>
      <c r="V3" s="13"/>
      <c r="W3" s="10" t="s">
        <v>11614</v>
      </c>
      <c r="X3" s="14" t="s">
        <v>11615</v>
      </c>
      <c r="Y3" s="10"/>
      <c r="Z3" s="15" t="s">
        <v>11619</v>
      </c>
      <c r="AA3" s="15" t="str">
        <f t="shared" ref="AA3:AT3" si="0">+A1</f>
        <v>codice opera [idt]</v>
      </c>
      <c r="AB3" s="15" t="str">
        <f t="shared" si="0"/>
        <v>codice origine [testo]</v>
      </c>
      <c r="AC3" s="15" t="str">
        <f t="shared" si="0"/>
        <v>descrizione impianto [testo]</v>
      </c>
      <c r="AD3" s="15" t="str">
        <f t="shared" si="0"/>
        <v>g.boaga NORD p.terra [m]</v>
      </c>
      <c r="AE3" s="15" t="str">
        <f t="shared" si="0"/>
        <v>g.boaga EST p.terra [m]</v>
      </c>
      <c r="AF3" s="15" t="str">
        <f t="shared" si="0"/>
        <v>fuso RIF. p.terra [nr]</v>
      </c>
      <c r="AG3" s="15" t="str">
        <f t="shared" si="0"/>
        <v>quota slm p.terra [m]</v>
      </c>
      <c r="AH3" s="15" t="str">
        <f t="shared" si="0"/>
        <v>localita p.terra [testo]</v>
      </c>
      <c r="AI3" s="15" t="str">
        <f t="shared" si="0"/>
        <v>comune p.terra [istat]</v>
      </c>
      <c r="AJ3" s="15" t="str">
        <f t="shared" si="0"/>
        <v>materiale [idn]</v>
      </c>
      <c r="AK3" s="15" t="str">
        <f t="shared" si="0"/>
        <v>diametro [mm]</v>
      </c>
      <c r="AL3" s="15" t="str">
        <f t="shared" si="0"/>
        <v>lunghezza diffusione [m]</v>
      </c>
      <c r="AM3" s="15" t="str">
        <f t="shared" si="0"/>
        <v>distanza diffusori costa [m]</v>
      </c>
      <c r="AN3" s="15" t="str">
        <f t="shared" si="0"/>
        <v>volume trasportato [mc/anno]</v>
      </c>
      <c r="AO3" s="15" t="str">
        <f t="shared" si="0"/>
        <v>tipo telecontrollo [idn]</v>
      </c>
      <c r="AP3" s="15" t="str">
        <f t="shared" si="0"/>
        <v>misura portata [sn]</v>
      </c>
      <c r="AQ3" s="15" t="str">
        <f t="shared" si="0"/>
        <v>opera stato [idn]</v>
      </c>
      <c r="AR3" s="15" t="str">
        <f t="shared" si="0"/>
        <v>ind.conf. lunghezza diffusione [idt]</v>
      </c>
      <c r="AS3" s="15" t="str">
        <f t="shared" si="0"/>
        <v>ind.conf. distanza diffusori costa [idt]</v>
      </c>
      <c r="AT3" s="15" t="str">
        <f t="shared" si="0"/>
        <v>ind.conf. volume trasportato [idt]</v>
      </c>
      <c r="AU3" s="20" t="s">
        <v>11620</v>
      </c>
      <c r="AV3" s="2"/>
    </row>
    <row r="4" spans="1:47">
      <c r="A4" s="8"/>
      <c r="B4" s="3"/>
      <c r="W4" s="4">
        <f>+IF(B4&gt;0,1,0)</f>
        <v>0</v>
      </c>
      <c r="X4" s="10">
        <f>COUNTIF(B:B,B4)</f>
        <v>0</v>
      </c>
      <c r="Y4" s="10"/>
      <c r="Z4" s="16"/>
      <c r="AA4" s="16">
        <f t="shared" ref="AA4:AT4" si="1">+COUNTA(A:A)-3</f>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21">
        <f>SUM(AA4:AT4)</f>
        <v>0</v>
      </c>
    </row>
    <row r="5" spans="24:47">
      <c r="X5" s="4"/>
      <c r="Y5" s="4"/>
      <c r="Z5" s="17" t="s">
        <v>11623</v>
      </c>
      <c r="AA5" s="18" t="e">
        <f t="shared" ref="AA5:AT5" si="2">+AA4/$AB$1</f>
        <v>#DIV/0!</v>
      </c>
      <c r="AB5" s="18" t="e">
        <f t="shared" si="2"/>
        <v>#DIV/0!</v>
      </c>
      <c r="AC5" s="18" t="e">
        <f t="shared" si="2"/>
        <v>#DIV/0!</v>
      </c>
      <c r="AD5" s="18" t="e">
        <f t="shared" si="2"/>
        <v>#DIV/0!</v>
      </c>
      <c r="AE5" s="18" t="e">
        <f t="shared" si="2"/>
        <v>#DIV/0!</v>
      </c>
      <c r="AF5" s="18" t="e">
        <f t="shared" si="2"/>
        <v>#DIV/0!</v>
      </c>
      <c r="AG5" s="18" t="e">
        <f t="shared" si="2"/>
        <v>#DIV/0!</v>
      </c>
      <c r="AH5" s="18" t="e">
        <f t="shared" si="2"/>
        <v>#DIV/0!</v>
      </c>
      <c r="AI5" s="18" t="e">
        <f t="shared" si="2"/>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21"/>
    </row>
    <row r="6" spans="24:47">
      <c r="X6" s="4"/>
      <c r="Y6" s="4"/>
      <c r="Z6" s="17"/>
      <c r="AA6" s="16">
        <f>+COUNTA([2]Condottemarine!A:A)-3</f>
        <v>0</v>
      </c>
      <c r="AB6" s="16">
        <f>+COUNTA([2]Condottemarine!B:B)-3</f>
        <v>1</v>
      </c>
      <c r="AC6" s="16">
        <f>+COUNTA([2]Condottemarine!C:C)-3</f>
        <v>0</v>
      </c>
      <c r="AD6" s="16">
        <f>+COUNTA([2]Condottemarine!D:D)-3</f>
        <v>0</v>
      </c>
      <c r="AE6" s="16">
        <f>+COUNTA([2]Condottemarine!E:E)-3</f>
        <v>0</v>
      </c>
      <c r="AF6" s="16">
        <f>+COUNTA([2]Condottemarine!F:F)-3</f>
        <v>0</v>
      </c>
      <c r="AG6" s="16">
        <f>+COUNTA([2]Condottemarine!G:G)-3</f>
        <v>0</v>
      </c>
      <c r="AH6" s="16">
        <f>+COUNTA([2]Condottemarine!H:H)-3</f>
        <v>0</v>
      </c>
      <c r="AI6" s="16">
        <f>+COUNTA([2]Condottemarine!I:I)-3</f>
        <v>0</v>
      </c>
      <c r="AJ6" s="16">
        <f>+COUNTA([2]Condottemarine!J:J)-3</f>
        <v>0</v>
      </c>
      <c r="AK6" s="16">
        <f>+COUNTA([2]Condottemarine!K:K)-3</f>
        <v>0</v>
      </c>
      <c r="AL6" s="16">
        <f>+COUNTA([2]Condottemarine!L:L)-3</f>
        <v>0</v>
      </c>
      <c r="AM6" s="16">
        <f>+COUNTA([2]Condottemarine!M:M)-3</f>
        <v>0</v>
      </c>
      <c r="AN6" s="16">
        <f>+COUNTA([2]Condottemarine!N:N)-3</f>
        <v>0</v>
      </c>
      <c r="AO6" s="16">
        <f>+COUNTA([2]Condottemarine!O:O)-3</f>
        <v>0</v>
      </c>
      <c r="AP6" s="16">
        <f>+COUNTA([2]Condottemarine!P:P)-3</f>
        <v>0</v>
      </c>
      <c r="AQ6" s="16">
        <f>+COUNTA([2]Condottemarine!Q:Q)-3</f>
        <v>0</v>
      </c>
      <c r="AR6" s="16">
        <f>+COUNTA([2]Condottemarine!R:R)-3</f>
        <v>0</v>
      </c>
      <c r="AS6" s="16">
        <f>+COUNTA([2]Condottemarine!S:S)-3</f>
        <v>0</v>
      </c>
      <c r="AT6" s="16">
        <f>+COUNTA([2]Condottemarine!T:T)-3</f>
        <v>0</v>
      </c>
      <c r="AU6" s="21">
        <f>SUM(AA6:AT6)</f>
        <v>1</v>
      </c>
    </row>
    <row r="7" spans="24:47">
      <c r="X7" s="4"/>
      <c r="Y7" s="4"/>
      <c r="Z7" s="17" t="s">
        <v>11625</v>
      </c>
      <c r="AA7" s="18">
        <f t="shared" ref="AA7:AT7" si="3">+AA6/$AB$2</f>
        <v>0</v>
      </c>
      <c r="AB7" s="18">
        <f t="shared" si="3"/>
        <v>1</v>
      </c>
      <c r="AC7" s="18">
        <f t="shared" si="3"/>
        <v>0</v>
      </c>
      <c r="AD7" s="18">
        <f t="shared" si="3"/>
        <v>0</v>
      </c>
      <c r="AE7" s="18">
        <f t="shared" si="3"/>
        <v>0</v>
      </c>
      <c r="AF7" s="18">
        <f t="shared" si="3"/>
        <v>0</v>
      </c>
      <c r="AG7" s="18">
        <f t="shared" si="3"/>
        <v>0</v>
      </c>
      <c r="AH7" s="18">
        <f t="shared" si="3"/>
        <v>0</v>
      </c>
      <c r="AI7" s="18">
        <f t="shared" si="3"/>
        <v>0</v>
      </c>
      <c r="AJ7" s="18">
        <f t="shared" si="3"/>
        <v>0</v>
      </c>
      <c r="AK7" s="18">
        <f t="shared" si="3"/>
        <v>0</v>
      </c>
      <c r="AL7" s="18">
        <f t="shared" si="3"/>
        <v>0</v>
      </c>
      <c r="AM7" s="18">
        <f t="shared" si="3"/>
        <v>0</v>
      </c>
      <c r="AN7" s="18">
        <f t="shared" si="3"/>
        <v>0</v>
      </c>
      <c r="AO7" s="18">
        <f t="shared" si="3"/>
        <v>0</v>
      </c>
      <c r="AP7" s="18">
        <f t="shared" si="3"/>
        <v>0</v>
      </c>
      <c r="AQ7" s="18">
        <f t="shared" si="3"/>
        <v>0</v>
      </c>
      <c r="AR7" s="18">
        <f t="shared" si="3"/>
        <v>0</v>
      </c>
      <c r="AS7" s="18">
        <f t="shared" si="3"/>
        <v>0</v>
      </c>
      <c r="AT7" s="18">
        <f t="shared" si="3"/>
        <v>0</v>
      </c>
      <c r="AU7" s="21"/>
    </row>
    <row r="8" spans="24:47">
      <c r="X8" s="4"/>
      <c r="Y8" s="4"/>
      <c r="Z8" s="17" t="s">
        <v>11626</v>
      </c>
      <c r="AA8" s="19" t="e">
        <f t="shared" ref="AA8:AT8" si="4">+AA5-AA7</f>
        <v>#DIV/0!</v>
      </c>
      <c r="AB8" s="19" t="e">
        <f t="shared" si="4"/>
        <v>#DIV/0!</v>
      </c>
      <c r="AC8" s="19" t="e">
        <f t="shared" si="4"/>
        <v>#DIV/0!</v>
      </c>
      <c r="AD8" s="19" t="e">
        <f t="shared" si="4"/>
        <v>#DIV/0!</v>
      </c>
      <c r="AE8" s="19" t="e">
        <f t="shared" si="4"/>
        <v>#DIV/0!</v>
      </c>
      <c r="AF8" s="19" t="e">
        <f t="shared" si="4"/>
        <v>#DIV/0!</v>
      </c>
      <c r="AG8" s="19" t="e">
        <f t="shared" si="4"/>
        <v>#DIV/0!</v>
      </c>
      <c r="AH8" s="19" t="e">
        <f t="shared" si="4"/>
        <v>#DIV/0!</v>
      </c>
      <c r="AI8" s="19" t="e">
        <f t="shared" si="4"/>
        <v>#DIV/0!</v>
      </c>
      <c r="AJ8" s="19" t="e">
        <f t="shared" si="4"/>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21">
        <f>+AU4-AU6</f>
        <v>-1</v>
      </c>
    </row>
    <row r="9" spans="24:47">
      <c r="X9" s="4"/>
      <c r="Y9" s="4"/>
      <c r="AU9" s="22">
        <f>+AU8/AU6</f>
        <v>-1</v>
      </c>
    </row>
    <row r="10" spans="24:25">
      <c r="X10" s="4"/>
      <c r="Y10" s="4"/>
    </row>
    <row r="11" spans="24:25">
      <c r="X11" s="4"/>
      <c r="Y11" s="4"/>
    </row>
    <row r="12" spans="24:25">
      <c r="X12" s="4"/>
      <c r="Y12" s="4"/>
    </row>
    <row r="13" spans="24:25">
      <c r="X13" s="4"/>
      <c r="Y13" s="4"/>
    </row>
    <row r="14" spans="24:25">
      <c r="X14" s="4"/>
      <c r="Y14" s="4"/>
    </row>
    <row r="15" spans="24:25">
      <c r="X15" s="4"/>
      <c r="Y15" s="4"/>
    </row>
    <row r="16" spans="24:25">
      <c r="X16" s="4"/>
      <c r="Y16" s="4"/>
    </row>
    <row r="17" spans="24:25">
      <c r="X17" s="4"/>
      <c r="Y17" s="4"/>
    </row>
    <row r="18" spans="24:25">
      <c r="X18" s="4"/>
      <c r="Y18" s="4"/>
    </row>
    <row r="19" spans="24:25">
      <c r="X19" s="4"/>
      <c r="Y19" s="4"/>
    </row>
    <row r="20" spans="24:25">
      <c r="X20" s="4"/>
      <c r="Y20" s="4"/>
    </row>
    <row r="21" spans="24:25">
      <c r="X21" s="4"/>
      <c r="Y21" s="4"/>
    </row>
    <row r="22" spans="24:25">
      <c r="X22" s="4"/>
      <c r="Y22" s="4"/>
    </row>
    <row r="23" spans="24:25">
      <c r="X23" s="4"/>
      <c r="Y23" s="4"/>
    </row>
    <row r="24" spans="24:25">
      <c r="X24" s="4"/>
      <c r="Y24" s="4"/>
    </row>
    <row r="25" spans="24:25">
      <c r="X25" s="4"/>
      <c r="Y25" s="4"/>
    </row>
    <row r="26" spans="24:25">
      <c r="X26" s="4"/>
      <c r="Y26" s="4"/>
    </row>
    <row r="27" spans="24:25">
      <c r="X27" s="4"/>
      <c r="Y27" s="4"/>
    </row>
    <row r="28" spans="24:25">
      <c r="X28" s="4"/>
      <c r="Y28" s="4"/>
    </row>
    <row r="29" spans="24:25">
      <c r="X29" s="4"/>
      <c r="Y29" s="4"/>
    </row>
    <row r="30" spans="24:25">
      <c r="X30" s="4"/>
      <c r="Y30" s="4"/>
    </row>
    <row r="31" spans="24:25">
      <c r="X31" s="4"/>
      <c r="Y31" s="4"/>
    </row>
    <row r="32" spans="24:25">
      <c r="X32" s="4"/>
      <c r="Y32" s="4"/>
    </row>
    <row r="33" spans="24:25">
      <c r="X33" s="4"/>
      <c r="Y33" s="4"/>
    </row>
    <row r="34" spans="24:25">
      <c r="X34" s="4"/>
      <c r="Y34" s="4"/>
    </row>
    <row r="35" spans="24:25">
      <c r="X35" s="4"/>
      <c r="Y35" s="4"/>
    </row>
    <row r="36" spans="24:25">
      <c r="X36" s="4"/>
      <c r="Y36" s="4"/>
    </row>
    <row r="37" spans="24:25">
      <c r="X37" s="4"/>
      <c r="Y37" s="4"/>
    </row>
    <row r="38" spans="24:25">
      <c r="X38" s="4"/>
      <c r="Y38" s="4"/>
    </row>
    <row r="39" spans="24:25">
      <c r="X39" s="4"/>
      <c r="Y39" s="4"/>
    </row>
    <row r="40" spans="24:25">
      <c r="X40" s="4"/>
      <c r="Y40" s="4"/>
    </row>
    <row r="41" spans="24:25">
      <c r="X41" s="4"/>
      <c r="Y41" s="4"/>
    </row>
    <row r="42" spans="24:25">
      <c r="X42" s="4"/>
      <c r="Y42" s="4"/>
    </row>
    <row r="43" spans="24:25">
      <c r="X43" s="4"/>
      <c r="Y43" s="4"/>
    </row>
    <row r="44" spans="24:25">
      <c r="X44" s="4"/>
      <c r="Y44" s="4"/>
    </row>
    <row r="45" spans="24:25">
      <c r="X45" s="4"/>
      <c r="Y45" s="4"/>
    </row>
    <row r="46" spans="24:25">
      <c r="X46" s="4"/>
      <c r="Y46" s="4"/>
    </row>
    <row r="47" spans="24:25">
      <c r="X47" s="4"/>
      <c r="Y47" s="4"/>
    </row>
    <row r="48" spans="24:25">
      <c r="X48" s="4"/>
      <c r="Y48" s="4"/>
    </row>
    <row r="49" spans="24:25">
      <c r="X49" s="4"/>
      <c r="Y49" s="4"/>
    </row>
    <row r="50" spans="24:25">
      <c r="X50" s="4"/>
      <c r="Y50" s="4"/>
    </row>
    <row r="51" spans="24:25">
      <c r="X51" s="4"/>
      <c r="Y51" s="4"/>
    </row>
    <row r="52" spans="24:25">
      <c r="X52" s="4"/>
      <c r="Y52" s="4"/>
    </row>
    <row r="53" spans="24:25">
      <c r="X53" s="4"/>
      <c r="Y53" s="4"/>
    </row>
    <row r="54" spans="24:25">
      <c r="X54" s="4"/>
      <c r="Y54" s="4"/>
    </row>
    <row r="55" spans="24:25">
      <c r="X55" s="4"/>
      <c r="Y55" s="4"/>
    </row>
    <row r="56" spans="24:25">
      <c r="X56" s="4"/>
      <c r="Y56" s="4"/>
    </row>
    <row r="57" spans="24:25">
      <c r="X57" s="4"/>
      <c r="Y57" s="4"/>
    </row>
    <row r="58" spans="24:25">
      <c r="X58" s="4"/>
      <c r="Y58" s="4"/>
    </row>
    <row r="59" spans="24:25">
      <c r="X59" s="4"/>
      <c r="Y59" s="4"/>
    </row>
    <row r="60" spans="24:25">
      <c r="X60" s="4"/>
      <c r="Y60" s="4"/>
    </row>
    <row r="61" spans="24:25">
      <c r="X61" s="4"/>
      <c r="Y61" s="4"/>
    </row>
    <row r="62" spans="24:25">
      <c r="X62" s="4"/>
      <c r="Y62" s="4"/>
    </row>
    <row r="63" spans="24:25">
      <c r="X63" s="4"/>
      <c r="Y63" s="4"/>
    </row>
    <row r="64" spans="24:25">
      <c r="X64" s="4"/>
      <c r="Y64" s="4"/>
    </row>
    <row r="65" spans="24:25">
      <c r="X65" s="4"/>
      <c r="Y65" s="4"/>
    </row>
    <row r="66" spans="24:25">
      <c r="X66" s="4"/>
      <c r="Y66" s="4"/>
    </row>
    <row r="67" spans="24:25">
      <c r="X67" s="4"/>
      <c r="Y67" s="4"/>
    </row>
    <row r="68" spans="24:25">
      <c r="X68" s="4"/>
      <c r="Y68" s="4"/>
    </row>
    <row r="69" spans="24:25">
      <c r="X69" s="4"/>
      <c r="Y69" s="4"/>
    </row>
    <row r="70" spans="24:25">
      <c r="X70" s="4"/>
      <c r="Y70" s="4"/>
    </row>
    <row r="71" spans="24:25">
      <c r="X71" s="4"/>
      <c r="Y71" s="4"/>
    </row>
    <row r="72" spans="24:25">
      <c r="X72" s="4"/>
      <c r="Y72" s="4"/>
    </row>
    <row r="73" spans="24:25">
      <c r="X73" s="4"/>
      <c r="Y73" s="4"/>
    </row>
    <row r="74" spans="24:25">
      <c r="X74" s="4"/>
      <c r="Y74" s="4"/>
    </row>
    <row r="75" spans="24:25">
      <c r="X75" s="4"/>
      <c r="Y75" s="4"/>
    </row>
    <row r="76" spans="24:25">
      <c r="X76" s="4"/>
      <c r="Y76" s="4"/>
    </row>
    <row r="77" spans="24:25">
      <c r="X77" s="4"/>
      <c r="Y77" s="4"/>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53</vt:i4>
      </vt:variant>
    </vt:vector>
  </HeadingPairs>
  <TitlesOfParts>
    <vt:vector size="53" baseType="lpstr">
      <vt:lpstr>REGOLE GENERALI</vt:lpstr>
      <vt:lpstr>TABDATI</vt:lpstr>
      <vt:lpstr>TABBASE</vt:lpstr>
      <vt:lpstr>ANAGRAFICA</vt:lpstr>
      <vt:lpstr>INFO</vt:lpstr>
      <vt:lpstr>DATI</vt:lpstr>
      <vt:lpstr>Fiumi</vt:lpstr>
      <vt:lpstr>Fiumi_inpotab</vt:lpstr>
      <vt:lpstr>Fiumi_inreti</vt:lpstr>
      <vt:lpstr>Laghi</vt:lpstr>
      <vt:lpstr>Laghi_inpotab</vt:lpstr>
      <vt:lpstr>Laghi_inreti</vt:lpstr>
      <vt:lpstr>Pozzi</vt:lpstr>
      <vt:lpstr>Pozzi_pompe</vt:lpstr>
      <vt:lpstr>Pozzi_inpotab</vt:lpstr>
      <vt:lpstr>Pozzi_inreti</vt:lpstr>
      <vt:lpstr>Sorgenti</vt:lpstr>
      <vt:lpstr>Sorgenti_inpotab</vt:lpstr>
      <vt:lpstr>Sorgenti_inreti</vt:lpstr>
      <vt:lpstr>Mari</vt:lpstr>
      <vt:lpstr>Mari_inpotab</vt:lpstr>
      <vt:lpstr>Mari_inreti</vt:lpstr>
      <vt:lpstr>Mari_pompe</vt:lpstr>
      <vt:lpstr>Potabilizzatori</vt:lpstr>
      <vt:lpstr>Potab_pompe</vt:lpstr>
      <vt:lpstr>Potab_incaptaz</vt:lpstr>
      <vt:lpstr>Potab_inreti</vt:lpstr>
      <vt:lpstr>Adduttrici</vt:lpstr>
      <vt:lpstr>Addut_inreti</vt:lpstr>
      <vt:lpstr>Addut_com_serv</vt:lpstr>
      <vt:lpstr>Accumuli</vt:lpstr>
      <vt:lpstr>Accumuli_inadd</vt:lpstr>
      <vt:lpstr>Accumuli_inreti</vt:lpstr>
      <vt:lpstr>Pompaggi</vt:lpstr>
      <vt:lpstr>Pompaggi_pompe</vt:lpstr>
      <vt:lpstr>Pompaggi_inpotab</vt:lpstr>
      <vt:lpstr>Pompaggi_inserba</vt:lpstr>
      <vt:lpstr>Distribuzioni</vt:lpstr>
      <vt:lpstr>Distrib_com_serv</vt:lpstr>
      <vt:lpstr>Distrib_loc_serv</vt:lpstr>
      <vt:lpstr>Fognature</vt:lpstr>
      <vt:lpstr>Fognat_com_serv</vt:lpstr>
      <vt:lpstr>Fognat_loc_serv</vt:lpstr>
      <vt:lpstr>Sollevamenti</vt:lpstr>
      <vt:lpstr>Sollev_pompe</vt:lpstr>
      <vt:lpstr>Collettori</vt:lpstr>
      <vt:lpstr>Collett_com_serv</vt:lpstr>
      <vt:lpstr>Depuratori</vt:lpstr>
      <vt:lpstr>Depurat_pompe</vt:lpstr>
      <vt:lpstr>Depurat_incoll</vt:lpstr>
      <vt:lpstr>Scaricatori</vt:lpstr>
      <vt:lpstr>Scaricat_infog</vt:lpstr>
      <vt:lpstr>Condottemarine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MV</dc:creator>
  <cp:lastModifiedBy>gpetr</cp:lastModifiedBy>
  <dcterms:created xsi:type="dcterms:W3CDTF">2013-07-03T19:24:00Z</dcterms:created>
  <cp:lastPrinted>2019-08-17T17:49:00Z</cp:lastPrinted>
  <dcterms:modified xsi:type="dcterms:W3CDTF">2025-01-15T10:32:54Z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